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11"/>
  <workbookPr defaultThemeVersion="124226"/>
  <mc:AlternateContent xmlns:mc="http://schemas.openxmlformats.org/markup-compatibility/2006">
    <mc:Choice Requires="x15">
      <x15ac:absPath xmlns:x15ac="http://schemas.microsoft.com/office/spreadsheetml/2010/11/ac" url="https://acted-my.sharepoint.com/personal/jhon_montero_reach-initiative_org/Documents/REACH_BRA/3_Outputs/4_Datasets/"/>
    </mc:Choice>
  </mc:AlternateContent>
  <xr:revisionPtr revIDLastSave="0" documentId="8_{C3EEA6BC-7879-4785-A7B5-20B9510D8DE7}" xr6:coauthVersionLast="47" xr6:coauthVersionMax="47" xr10:uidLastSave="{00000000-0000-0000-0000-000000000000}"/>
  <bookViews>
    <workbookView xWindow="-120" yWindow="-120" windowWidth="20730" windowHeight="11040" xr2:uid="{00000000-000D-0000-FFFF-FFFF00000000}"/>
  </bookViews>
  <sheets>
    <sheet name="LEEME" sheetId="3" r:id="rId1"/>
    <sheet name="Datos_Limpios_ES" sheetId="1" r:id="rId2"/>
    <sheet name="Datos_Limpios_PO" sheetId="2" r:id="rId3"/>
    <sheet name="Kobo_formulario" sheetId="4" r:id="rId4"/>
    <sheet name="Kobo_opciones" sheetId="5" r:id="rId5"/>
  </sheets>
  <definedNames>
    <definedName name="_xlnm._FilterDatabase" localSheetId="1" hidden="1">Datos_Limpios_ES!$A$1:$ACS$233</definedName>
    <definedName name="_xlnm._FilterDatabase" localSheetId="2" hidden="1">Datos_Limpios_PO!$A$1:$ACS$233</definedName>
    <definedName name="_xlnm._FilterDatabase" localSheetId="3" hidden="1">Kobo_formulario!$A$1:$A$1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336" i="5" l="1"/>
  <c r="D1335" i="5"/>
  <c r="D1334" i="5"/>
  <c r="D1333" i="5"/>
  <c r="D1332" i="5"/>
  <c r="D1331" i="5"/>
  <c r="D1330" i="5"/>
  <c r="D1329" i="5"/>
  <c r="D1328" i="5"/>
  <c r="D1327" i="5"/>
  <c r="D1326" i="5"/>
  <c r="D1324" i="5"/>
  <c r="D1323" i="5"/>
  <c r="D1322" i="5"/>
  <c r="D1321" i="5"/>
  <c r="D1320" i="5"/>
  <c r="D1319" i="5"/>
  <c r="D1318" i="5"/>
  <c r="D1317" i="5"/>
  <c r="D1316" i="5"/>
  <c r="D1315" i="5"/>
  <c r="D1314" i="5"/>
  <c r="D1313" i="5"/>
  <c r="D1312" i="5"/>
  <c r="D1311" i="5"/>
  <c r="D1310" i="5"/>
  <c r="D1309" i="5"/>
  <c r="D1308" i="5"/>
  <c r="D1307" i="5"/>
  <c r="D1306" i="5"/>
  <c r="D1305" i="5"/>
  <c r="D1304" i="5"/>
  <c r="D1303" i="5"/>
  <c r="D1302" i="5"/>
  <c r="D1301" i="5"/>
  <c r="D1300" i="5"/>
  <c r="D1299" i="5"/>
  <c r="D1298" i="5"/>
  <c r="D1297" i="5"/>
  <c r="D1296" i="5"/>
  <c r="D1295" i="5"/>
  <c r="D1294" i="5"/>
  <c r="D1291" i="5"/>
  <c r="D1290" i="5"/>
  <c r="D1289" i="5"/>
  <c r="D1288" i="5"/>
  <c r="D1287" i="5"/>
  <c r="D1286" i="5"/>
  <c r="D1285" i="5"/>
  <c r="D1284" i="5"/>
  <c r="D1283" i="5"/>
  <c r="D1282" i="5"/>
  <c r="D1281" i="5"/>
  <c r="D1280" i="5"/>
  <c r="D1279" i="5"/>
  <c r="D1278" i="5"/>
  <c r="D1277" i="5"/>
  <c r="D1276" i="5"/>
  <c r="D1275" i="5"/>
  <c r="D1274" i="5"/>
  <c r="D1273" i="5"/>
  <c r="D1272" i="5"/>
  <c r="D1271" i="5"/>
  <c r="D1270" i="5"/>
  <c r="D1269" i="5"/>
  <c r="D1268" i="5"/>
  <c r="D1267" i="5"/>
  <c r="D1266" i="5"/>
  <c r="D1265" i="5"/>
  <c r="D1264" i="5"/>
  <c r="D1263" i="5"/>
  <c r="D1262" i="5"/>
  <c r="D1261" i="5"/>
  <c r="D1260" i="5"/>
  <c r="D1259" i="5"/>
  <c r="D1258" i="5"/>
  <c r="D1257" i="5"/>
  <c r="D1256" i="5"/>
  <c r="D1255" i="5"/>
  <c r="D1254" i="5"/>
  <c r="D1253" i="5"/>
  <c r="D1252" i="5"/>
  <c r="D1251" i="5"/>
  <c r="D1250" i="5"/>
  <c r="D1249" i="5"/>
  <c r="D1248" i="5"/>
  <c r="D1247" i="5"/>
  <c r="D1246" i="5"/>
  <c r="D1245" i="5"/>
  <c r="D1244" i="5"/>
  <c r="D1243" i="5"/>
  <c r="D1242" i="5"/>
  <c r="D1241" i="5"/>
  <c r="D1240" i="5"/>
  <c r="D1239" i="5"/>
  <c r="D1238" i="5"/>
  <c r="D1237" i="5"/>
  <c r="D1236" i="5"/>
  <c r="D1235" i="5"/>
  <c r="D1234" i="5"/>
  <c r="D1233" i="5"/>
  <c r="D1232" i="5"/>
  <c r="D1231" i="5"/>
  <c r="D1230" i="5"/>
  <c r="D1229" i="5"/>
  <c r="D1228" i="5"/>
  <c r="D1227" i="5"/>
  <c r="D1226" i="5"/>
  <c r="D1225" i="5"/>
  <c r="D1224" i="5"/>
  <c r="D1223" i="5"/>
  <c r="D1222" i="5"/>
  <c r="D1221" i="5"/>
  <c r="D1220" i="5"/>
  <c r="D1219" i="5"/>
  <c r="D1218" i="5"/>
  <c r="D1217" i="5"/>
  <c r="D1216" i="5"/>
  <c r="D1215" i="5"/>
  <c r="D1214" i="5"/>
  <c r="D1213" i="5"/>
  <c r="D1212" i="5"/>
  <c r="D1211" i="5"/>
  <c r="D1210" i="5"/>
  <c r="D1209" i="5"/>
  <c r="D1206" i="5"/>
  <c r="D1205" i="5"/>
  <c r="D1204" i="5"/>
  <c r="D1203" i="5"/>
  <c r="D1202" i="5"/>
  <c r="D1201" i="5"/>
  <c r="D1200" i="5"/>
  <c r="D1199" i="5"/>
  <c r="D1198" i="5"/>
  <c r="D1197" i="5"/>
  <c r="D1196" i="5"/>
  <c r="D1195" i="5"/>
  <c r="D1194" i="5"/>
  <c r="D1193" i="5"/>
  <c r="D1192" i="5"/>
  <c r="D1191" i="5"/>
  <c r="D1190" i="5"/>
  <c r="D1189" i="5"/>
  <c r="D1188" i="5"/>
  <c r="D1187" i="5"/>
  <c r="D1186" i="5"/>
  <c r="D1185" i="5"/>
  <c r="D1184" i="5"/>
  <c r="D1183" i="5"/>
  <c r="D1182" i="5"/>
  <c r="D1181" i="5"/>
  <c r="D1180" i="5"/>
  <c r="D1179" i="5"/>
  <c r="D1178" i="5"/>
  <c r="D1177" i="5"/>
  <c r="D1176" i="5"/>
  <c r="D1175" i="5"/>
  <c r="D1174" i="5"/>
  <c r="D1173" i="5"/>
  <c r="D1172" i="5"/>
  <c r="D1171" i="5"/>
  <c r="D1170" i="5"/>
  <c r="D1169" i="5"/>
  <c r="D1168" i="5"/>
  <c r="D1167" i="5"/>
  <c r="D1166" i="5"/>
  <c r="D1165" i="5"/>
  <c r="D1164" i="5"/>
  <c r="D1163" i="5"/>
  <c r="D1162" i="5"/>
  <c r="D1161" i="5"/>
  <c r="D1160" i="5"/>
  <c r="D1159" i="5"/>
  <c r="D1158" i="5"/>
  <c r="D1157" i="5"/>
  <c r="D1156" i="5"/>
  <c r="D1155" i="5"/>
  <c r="D1154" i="5"/>
  <c r="D1153" i="5"/>
  <c r="D1152" i="5"/>
  <c r="D1151" i="5"/>
  <c r="D1150" i="5"/>
  <c r="D1149" i="5"/>
  <c r="D1148" i="5"/>
  <c r="D1147" i="5"/>
  <c r="D1146" i="5"/>
  <c r="D1145" i="5"/>
  <c r="D1144" i="5"/>
  <c r="D1143" i="5"/>
  <c r="D1142" i="5"/>
  <c r="D1141" i="5"/>
  <c r="D1140" i="5"/>
  <c r="D1139" i="5"/>
  <c r="D1138" i="5"/>
  <c r="D1137" i="5"/>
  <c r="D1136" i="5"/>
  <c r="D1135" i="5"/>
  <c r="D1134" i="5"/>
  <c r="D1133" i="5"/>
  <c r="D1132" i="5"/>
  <c r="D1131" i="5"/>
  <c r="D1130" i="5"/>
  <c r="D1129" i="5"/>
  <c r="D1128" i="5"/>
  <c r="D1127" i="5"/>
  <c r="D1126" i="5"/>
  <c r="D1125" i="5"/>
  <c r="D1124" i="5"/>
  <c r="D1123" i="5"/>
  <c r="D1122" i="5"/>
  <c r="D1121" i="5"/>
  <c r="D1120" i="5"/>
  <c r="D1119" i="5"/>
  <c r="D1118" i="5"/>
  <c r="D1117" i="5"/>
  <c r="D1116" i="5"/>
  <c r="D1115" i="5"/>
  <c r="D1114" i="5"/>
  <c r="D1113" i="5"/>
  <c r="D1112" i="5"/>
  <c r="D1111" i="5"/>
  <c r="D1110" i="5"/>
  <c r="D1109" i="5"/>
  <c r="D1108" i="5"/>
  <c r="D1107" i="5"/>
  <c r="D1106" i="5"/>
  <c r="D1105" i="5"/>
  <c r="D1104" i="5"/>
  <c r="D1103" i="5"/>
  <c r="D1102" i="5"/>
  <c r="D1099" i="5"/>
  <c r="D1098" i="5"/>
  <c r="D1097" i="5"/>
  <c r="D1096" i="5"/>
  <c r="D1095" i="5"/>
  <c r="D1094" i="5"/>
  <c r="D1093" i="5"/>
  <c r="D1092" i="5"/>
  <c r="D1091" i="5"/>
  <c r="D1090" i="5"/>
  <c r="D1089" i="5"/>
  <c r="D1088" i="5"/>
  <c r="D1087" i="5"/>
  <c r="D1086" i="5"/>
  <c r="D1085" i="5"/>
  <c r="D1084" i="5"/>
  <c r="D1083" i="5"/>
  <c r="D1082" i="5"/>
  <c r="D1081" i="5"/>
  <c r="D1080" i="5"/>
  <c r="D1079" i="5"/>
  <c r="D1078" i="5"/>
  <c r="D1077" i="5"/>
  <c r="D1076" i="5"/>
  <c r="D1075" i="5"/>
  <c r="D1074" i="5"/>
  <c r="D1073" i="5"/>
  <c r="D1072" i="5"/>
  <c r="D1071" i="5"/>
  <c r="D1070" i="5"/>
  <c r="D1069" i="5"/>
  <c r="D1068" i="5"/>
  <c r="D1067" i="5"/>
  <c r="D1066" i="5"/>
  <c r="D1065" i="5"/>
  <c r="D1064" i="5"/>
  <c r="D1063" i="5"/>
  <c r="D1062" i="5"/>
  <c r="D1061" i="5"/>
  <c r="D1060" i="5"/>
  <c r="D1059" i="5"/>
  <c r="D1058" i="5"/>
  <c r="D1057" i="5"/>
  <c r="D1056" i="5"/>
  <c r="D1055" i="5"/>
  <c r="D1054" i="5"/>
  <c r="D1053" i="5"/>
  <c r="D1052" i="5"/>
  <c r="D1051" i="5"/>
  <c r="D1050" i="5"/>
  <c r="D1049" i="5"/>
  <c r="D1048" i="5"/>
  <c r="D1047" i="5"/>
  <c r="D1046" i="5"/>
  <c r="D1045" i="5"/>
  <c r="D1044" i="5"/>
  <c r="D1043" i="5"/>
  <c r="D1042" i="5"/>
  <c r="D1041" i="5"/>
  <c r="D1040" i="5"/>
  <c r="D1039" i="5"/>
  <c r="D1038" i="5"/>
  <c r="D1037" i="5"/>
  <c r="D1036" i="5"/>
  <c r="D1035" i="5"/>
  <c r="D1034" i="5"/>
  <c r="D1033" i="5"/>
  <c r="D1032" i="5"/>
  <c r="D1031" i="5"/>
  <c r="D1029" i="5"/>
  <c r="D1028" i="5"/>
  <c r="D1027" i="5"/>
  <c r="D1026" i="5"/>
  <c r="D1025" i="5"/>
  <c r="D1024" i="5"/>
  <c r="D1023" i="5"/>
  <c r="D1022" i="5"/>
  <c r="D1021" i="5"/>
  <c r="D1020" i="5"/>
  <c r="D1019" i="5"/>
  <c r="D1018" i="5"/>
  <c r="D1017" i="5"/>
  <c r="D1016" i="5"/>
  <c r="D1015" i="5"/>
  <c r="D1014" i="5"/>
  <c r="D1013" i="5"/>
  <c r="D1012" i="5"/>
  <c r="D1011" i="5"/>
  <c r="D1010" i="5"/>
  <c r="D1009" i="5"/>
  <c r="D1008" i="5"/>
  <c r="D1007" i="5"/>
  <c r="D1006" i="5"/>
  <c r="D1005" i="5"/>
  <c r="D1004" i="5"/>
  <c r="D1003" i="5"/>
  <c r="D1002" i="5"/>
  <c r="D1001" i="5"/>
  <c r="D1000" i="5"/>
  <c r="D999" i="5"/>
  <c r="D998" i="5"/>
  <c r="D997" i="5"/>
  <c r="D996" i="5"/>
  <c r="D995" i="5"/>
  <c r="D994" i="5"/>
  <c r="D993" i="5"/>
  <c r="D992" i="5"/>
  <c r="D991" i="5"/>
  <c r="D990" i="5"/>
  <c r="D989" i="5"/>
  <c r="D988" i="5"/>
  <c r="D987" i="5"/>
  <c r="D986" i="5"/>
  <c r="D985" i="5"/>
  <c r="D984" i="5"/>
  <c r="D983" i="5"/>
  <c r="D982" i="5"/>
  <c r="D981" i="5"/>
  <c r="D979" i="5"/>
  <c r="D978" i="5"/>
  <c r="D977" i="5"/>
  <c r="D976" i="5"/>
  <c r="D975" i="5"/>
  <c r="D974" i="5"/>
  <c r="D973" i="5"/>
  <c r="D972" i="5"/>
  <c r="D971" i="5"/>
  <c r="D970" i="5"/>
  <c r="D969" i="5"/>
  <c r="D968" i="5"/>
  <c r="D967" i="5"/>
  <c r="D966" i="5"/>
  <c r="D965" i="5"/>
  <c r="D964" i="5"/>
  <c r="D963" i="5"/>
  <c r="D962" i="5"/>
  <c r="D961" i="5"/>
  <c r="D960" i="5"/>
  <c r="D959" i="5"/>
  <c r="D958" i="5"/>
  <c r="D957" i="5"/>
  <c r="D956" i="5"/>
  <c r="D955" i="5"/>
  <c r="D954" i="5"/>
  <c r="D953" i="5"/>
  <c r="D952" i="5"/>
  <c r="D951" i="5"/>
  <c r="D950" i="5"/>
  <c r="D949" i="5"/>
  <c r="D948" i="5"/>
  <c r="D947" i="5"/>
  <c r="D946" i="5"/>
  <c r="D945" i="5"/>
  <c r="D944" i="5"/>
  <c r="D943" i="5"/>
  <c r="D942" i="5"/>
  <c r="D941" i="5"/>
  <c r="D940" i="5"/>
  <c r="D939" i="5"/>
  <c r="D938" i="5"/>
  <c r="D937" i="5"/>
  <c r="D936" i="5"/>
  <c r="D935" i="5"/>
  <c r="D934" i="5"/>
  <c r="D933" i="5"/>
  <c r="D932" i="5"/>
  <c r="D931" i="5"/>
  <c r="D930" i="5"/>
  <c r="D929" i="5"/>
  <c r="D928" i="5"/>
  <c r="D927" i="5"/>
  <c r="D926" i="5"/>
  <c r="D925" i="5"/>
  <c r="D924" i="5"/>
  <c r="D923" i="5"/>
  <c r="D922" i="5"/>
  <c r="D921" i="5"/>
  <c r="D920" i="5"/>
  <c r="D919" i="5"/>
  <c r="D918" i="5"/>
  <c r="D917" i="5"/>
  <c r="D916" i="5"/>
  <c r="D915" i="5"/>
  <c r="D914" i="5"/>
  <c r="D911" i="5"/>
  <c r="D910" i="5"/>
  <c r="D909" i="5"/>
  <c r="D908" i="5"/>
  <c r="D907" i="5"/>
  <c r="D906" i="5"/>
  <c r="D905" i="5"/>
  <c r="D904" i="5"/>
  <c r="D903" i="5"/>
  <c r="D902" i="5"/>
  <c r="D901" i="5"/>
  <c r="D900" i="5"/>
  <c r="D899" i="5"/>
  <c r="D898" i="5"/>
  <c r="D895" i="5"/>
  <c r="D894" i="5"/>
  <c r="D893" i="5"/>
  <c r="D892" i="5"/>
  <c r="D891" i="5"/>
  <c r="D890" i="5"/>
  <c r="D889" i="5"/>
  <c r="D845" i="5"/>
  <c r="D844" i="5"/>
  <c r="D843" i="5"/>
  <c r="D842" i="5"/>
  <c r="D840" i="5"/>
  <c r="D839" i="5"/>
  <c r="D838" i="5"/>
  <c r="D837" i="5"/>
  <c r="D833" i="5"/>
  <c r="D832" i="5"/>
  <c r="D831" i="5"/>
  <c r="D830" i="5"/>
  <c r="D829" i="5"/>
  <c r="D828" i="5"/>
  <c r="D827" i="5"/>
  <c r="D826" i="5"/>
  <c r="D825" i="5"/>
  <c r="D824" i="5"/>
  <c r="D823" i="5"/>
  <c r="D822" i="5"/>
  <c r="D821" i="5"/>
  <c r="D820" i="5"/>
  <c r="D819" i="5"/>
  <c r="D818" i="5"/>
  <c r="D817" i="5"/>
  <c r="D816" i="5"/>
  <c r="D815" i="5"/>
  <c r="D814" i="5"/>
  <c r="D813" i="5"/>
  <c r="D812" i="5"/>
  <c r="D811" i="5"/>
  <c r="D810" i="5"/>
  <c r="D809" i="5"/>
  <c r="D808" i="5"/>
  <c r="D807" i="5"/>
  <c r="D806" i="5"/>
  <c r="D805" i="5"/>
  <c r="D804" i="5"/>
  <c r="D803" i="5"/>
  <c r="D802" i="5"/>
  <c r="D801" i="5"/>
  <c r="D800" i="5"/>
  <c r="D799" i="5"/>
  <c r="D798" i="5"/>
  <c r="D797" i="5"/>
  <c r="D796" i="5"/>
  <c r="D795" i="5"/>
  <c r="D794" i="5"/>
  <c r="D793" i="5"/>
  <c r="D792" i="5"/>
  <c r="D791" i="5"/>
  <c r="D790" i="5"/>
  <c r="D789" i="5"/>
  <c r="D788" i="5"/>
  <c r="D787" i="5"/>
  <c r="D786" i="5"/>
  <c r="D785" i="5"/>
  <c r="D784" i="5"/>
  <c r="D783" i="5"/>
  <c r="D782" i="5"/>
  <c r="D781" i="5"/>
  <c r="D780" i="5"/>
  <c r="D779" i="5"/>
  <c r="D778" i="5"/>
  <c r="D777" i="5"/>
  <c r="D776" i="5"/>
  <c r="D775" i="5"/>
  <c r="D774" i="5"/>
  <c r="D773" i="5"/>
  <c r="D772" i="5"/>
  <c r="D771" i="5"/>
  <c r="D770" i="5"/>
  <c r="D769" i="5"/>
  <c r="D768" i="5"/>
  <c r="D767" i="5"/>
  <c r="D766" i="5"/>
  <c r="D765" i="5"/>
  <c r="D764" i="5"/>
  <c r="D763" i="5"/>
  <c r="D762" i="5"/>
  <c r="D761" i="5"/>
  <c r="D760" i="5"/>
  <c r="D759" i="5"/>
  <c r="D758" i="5"/>
  <c r="D757" i="5"/>
  <c r="D756" i="5"/>
  <c r="D755" i="5"/>
  <c r="D754" i="5"/>
  <c r="D753" i="5"/>
  <c r="D752" i="5"/>
  <c r="D751" i="5"/>
  <c r="D750" i="5"/>
  <c r="D749" i="5"/>
  <c r="D748" i="5"/>
  <c r="D747" i="5"/>
  <c r="D746" i="5"/>
  <c r="D745" i="5"/>
  <c r="D744" i="5"/>
  <c r="D743" i="5"/>
  <c r="D742" i="5"/>
  <c r="D741" i="5"/>
  <c r="D740" i="5"/>
  <c r="D739" i="5"/>
  <c r="D738" i="5"/>
  <c r="D737" i="5"/>
  <c r="D736" i="5"/>
  <c r="D735" i="5"/>
  <c r="D734" i="5"/>
  <c r="D733" i="5"/>
  <c r="D732" i="5"/>
  <c r="D731" i="5"/>
  <c r="D730" i="5"/>
  <c r="D729" i="5"/>
  <c r="D728" i="5"/>
  <c r="D727" i="5"/>
  <c r="D726" i="5"/>
  <c r="D725" i="5"/>
  <c r="D724" i="5"/>
  <c r="D723" i="5"/>
  <c r="D722" i="5"/>
  <c r="D721" i="5"/>
  <c r="D720" i="5"/>
  <c r="D719" i="5"/>
  <c r="D718" i="5"/>
  <c r="D717" i="5"/>
  <c r="D716" i="5"/>
  <c r="D715" i="5"/>
  <c r="D714" i="5"/>
  <c r="D713" i="5"/>
  <c r="D712" i="5"/>
  <c r="D711" i="5"/>
  <c r="D710" i="5"/>
  <c r="D709" i="5"/>
  <c r="D708" i="5"/>
  <c r="D707" i="5"/>
  <c r="D706" i="5"/>
  <c r="D705" i="5"/>
  <c r="D704" i="5"/>
  <c r="D703" i="5"/>
  <c r="D702" i="5"/>
  <c r="D701" i="5"/>
  <c r="D700" i="5"/>
  <c r="D699" i="5"/>
  <c r="D698" i="5"/>
  <c r="D697" i="5"/>
  <c r="D696" i="5"/>
  <c r="D695" i="5"/>
  <c r="D694" i="5"/>
  <c r="D693" i="5"/>
  <c r="D692" i="5"/>
  <c r="D691" i="5"/>
  <c r="D690" i="5"/>
  <c r="D689" i="5"/>
  <c r="D688" i="5"/>
  <c r="D687" i="5"/>
  <c r="D686" i="5"/>
  <c r="D685" i="5"/>
  <c r="D684" i="5"/>
  <c r="D683" i="5"/>
  <c r="D682" i="5"/>
  <c r="D423" i="5"/>
  <c r="D422" i="5"/>
  <c r="D421" i="5"/>
  <c r="D420" i="5"/>
  <c r="D419" i="5"/>
  <c r="D418" i="5"/>
  <c r="D417" i="5"/>
  <c r="D416" i="5"/>
  <c r="D415" i="5"/>
  <c r="D414" i="5"/>
  <c r="D413" i="5"/>
  <c r="D412" i="5"/>
  <c r="D411" i="5"/>
  <c r="D410" i="5"/>
  <c r="D409" i="5"/>
  <c r="D408" i="5"/>
  <c r="D407" i="5"/>
  <c r="D406" i="5"/>
  <c r="D405" i="5"/>
  <c r="D404" i="5"/>
  <c r="D403" i="5"/>
  <c r="D402" i="5"/>
  <c r="D401" i="5"/>
  <c r="D400" i="5"/>
  <c r="D399" i="5"/>
  <c r="D398" i="5"/>
  <c r="D397" i="5"/>
  <c r="D396" i="5"/>
  <c r="D395" i="5"/>
  <c r="D394" i="5"/>
  <c r="D393" i="5"/>
  <c r="D392" i="5"/>
  <c r="D391" i="5"/>
  <c r="D390" i="5"/>
  <c r="D389" i="5"/>
  <c r="D388" i="5"/>
  <c r="D387" i="5"/>
  <c r="D386" i="5"/>
  <c r="D385" i="5"/>
  <c r="D384" i="5"/>
  <c r="D383" i="5"/>
  <c r="D382" i="5"/>
  <c r="D381" i="5"/>
  <c r="D379" i="5"/>
  <c r="D378" i="5"/>
  <c r="D377" i="5"/>
  <c r="D376" i="5"/>
  <c r="D374" i="5"/>
  <c r="D373" i="5"/>
  <c r="D371" i="5"/>
  <c r="D369" i="5"/>
  <c r="D368" i="5"/>
  <c r="D367" i="5"/>
  <c r="D366" i="5"/>
  <c r="D365" i="5"/>
  <c r="D364" i="5"/>
  <c r="D363" i="5"/>
  <c r="D362" i="5"/>
  <c r="D361" i="5"/>
  <c r="D360" i="5"/>
  <c r="D359" i="5"/>
  <c r="D358" i="5"/>
  <c r="D357" i="5"/>
  <c r="D356" i="5"/>
  <c r="D355" i="5"/>
  <c r="D354" i="5"/>
  <c r="D353" i="5"/>
  <c r="D352" i="5"/>
  <c r="D351" i="5"/>
  <c r="D350" i="5"/>
  <c r="D349" i="5"/>
  <c r="D348" i="5"/>
  <c r="D347" i="5"/>
  <c r="D346" i="5"/>
  <c r="D345" i="5"/>
  <c r="D344" i="5"/>
  <c r="D343" i="5"/>
  <c r="D342" i="5"/>
  <c r="D341" i="5"/>
  <c r="D340" i="5"/>
  <c r="D339" i="5"/>
  <c r="D338" i="5"/>
  <c r="D337" i="5"/>
  <c r="D336" i="5"/>
  <c r="D335" i="5"/>
  <c r="D334" i="5"/>
  <c r="D333" i="5"/>
  <c r="D332" i="5"/>
  <c r="D331" i="5"/>
  <c r="D330" i="5"/>
  <c r="D329" i="5"/>
  <c r="D328" i="5"/>
  <c r="D327" i="5"/>
  <c r="D326" i="5"/>
  <c r="D325" i="5"/>
  <c r="D324" i="5"/>
  <c r="D323" i="5"/>
  <c r="D322" i="5"/>
  <c r="D321" i="5"/>
  <c r="D320" i="5"/>
  <c r="D319" i="5"/>
  <c r="D318" i="5"/>
  <c r="D317" i="5"/>
  <c r="D316" i="5"/>
  <c r="D315" i="5"/>
  <c r="D314" i="5"/>
  <c r="D313" i="5"/>
  <c r="D312" i="5"/>
  <c r="D311" i="5"/>
  <c r="D310" i="5"/>
  <c r="D309" i="5"/>
  <c r="D308" i="5"/>
  <c r="D307" i="5"/>
  <c r="D306" i="5"/>
  <c r="D305" i="5"/>
  <c r="D304" i="5"/>
  <c r="D303" i="5"/>
  <c r="D302" i="5"/>
  <c r="D301" i="5"/>
  <c r="D300" i="5"/>
  <c r="D299" i="5"/>
  <c r="D298" i="5"/>
  <c r="D297" i="5"/>
  <c r="D296" i="5"/>
  <c r="D295" i="5"/>
  <c r="D294" i="5"/>
  <c r="D293" i="5"/>
  <c r="D292" i="5"/>
  <c r="D291" i="5"/>
  <c r="D290" i="5"/>
  <c r="D289" i="5"/>
  <c r="D288" i="5"/>
  <c r="D287" i="5"/>
  <c r="D286" i="5"/>
  <c r="D285" i="5"/>
  <c r="D284" i="5"/>
  <c r="D283" i="5"/>
  <c r="D282" i="5"/>
  <c r="D281" i="5"/>
  <c r="D280" i="5"/>
  <c r="D279" i="5"/>
  <c r="D278" i="5"/>
  <c r="D277" i="5"/>
  <c r="D276" i="5"/>
  <c r="D275" i="5"/>
  <c r="D274" i="5"/>
  <c r="D273" i="5"/>
  <c r="D272" i="5"/>
  <c r="D271" i="5"/>
  <c r="D270" i="5"/>
  <c r="D269" i="5"/>
  <c r="D268" i="5"/>
  <c r="D267" i="5"/>
  <c r="D266" i="5"/>
  <c r="D265" i="5"/>
  <c r="D264" i="5"/>
  <c r="D263" i="5"/>
  <c r="D262" i="5"/>
  <c r="D261" i="5"/>
  <c r="D260" i="5"/>
  <c r="D259" i="5"/>
  <c r="D258" i="5"/>
  <c r="D257" i="5"/>
  <c r="D256" i="5"/>
  <c r="D255" i="5"/>
  <c r="D254" i="5"/>
  <c r="D253" i="5"/>
  <c r="D252" i="5"/>
  <c r="D251" i="5"/>
  <c r="D250" i="5"/>
  <c r="D249" i="5"/>
  <c r="D248" i="5"/>
  <c r="D247" i="5"/>
  <c r="D246" i="5"/>
  <c r="D245" i="5"/>
  <c r="D244" i="5"/>
  <c r="D243" i="5"/>
  <c r="D242" i="5"/>
  <c r="D241" i="5"/>
  <c r="D240" i="5"/>
  <c r="D239" i="5"/>
  <c r="D238" i="5"/>
  <c r="D237" i="5"/>
  <c r="D236" i="5"/>
  <c r="D235" i="5"/>
  <c r="D234" i="5"/>
  <c r="D233" i="5"/>
  <c r="D232" i="5"/>
  <c r="D231" i="5"/>
  <c r="D230" i="5"/>
  <c r="D229" i="5"/>
  <c r="D228" i="5"/>
  <c r="D227" i="5"/>
  <c r="D226" i="5"/>
  <c r="D225" i="5"/>
  <c r="D224" i="5"/>
  <c r="D223" i="5"/>
  <c r="D222" i="5"/>
  <c r="D221" i="5"/>
  <c r="D220" i="5"/>
  <c r="D219" i="5"/>
  <c r="D218" i="5"/>
  <c r="D217" i="5"/>
  <c r="D216" i="5"/>
  <c r="D215" i="5"/>
  <c r="D214" i="5"/>
  <c r="D213" i="5"/>
  <c r="D212" i="5"/>
  <c r="D211" i="5"/>
  <c r="D210" i="5"/>
  <c r="D209" i="5"/>
  <c r="D208" i="5"/>
  <c r="D207" i="5"/>
  <c r="D206" i="5"/>
  <c r="D205" i="5"/>
  <c r="D204" i="5"/>
  <c r="D203" i="5"/>
  <c r="D202" i="5"/>
  <c r="D201" i="5"/>
  <c r="D200" i="5"/>
  <c r="D199" i="5"/>
  <c r="D198" i="5"/>
  <c r="D197" i="5"/>
  <c r="D196" i="5"/>
  <c r="D195" i="5"/>
  <c r="D194" i="5"/>
  <c r="D193" i="5"/>
  <c r="D192" i="5"/>
  <c r="D191" i="5"/>
  <c r="D190" i="5"/>
  <c r="D189" i="5"/>
  <c r="D188" i="5"/>
  <c r="D187" i="5"/>
  <c r="D186" i="5"/>
  <c r="D185" i="5"/>
  <c r="D184" i="5"/>
  <c r="D183" i="5"/>
  <c r="D182" i="5"/>
  <c r="D181" i="5"/>
  <c r="D180" i="5"/>
  <c r="D179" i="5"/>
  <c r="D178" i="5"/>
  <c r="D177" i="5"/>
  <c r="D176" i="5"/>
  <c r="D175" i="5"/>
  <c r="D174" i="5"/>
  <c r="D173" i="5"/>
  <c r="D172" i="5"/>
  <c r="D171" i="5"/>
  <c r="D170" i="5"/>
  <c r="D169" i="5"/>
  <c r="D168" i="5"/>
  <c r="D167" i="5"/>
  <c r="D166" i="5"/>
  <c r="D165" i="5"/>
  <c r="D164" i="5"/>
  <c r="D163" i="5"/>
  <c r="D162" i="5"/>
  <c r="D161" i="5"/>
  <c r="D160" i="5"/>
  <c r="D159" i="5"/>
  <c r="D157" i="5"/>
  <c r="D156" i="5"/>
  <c r="D155" i="5"/>
  <c r="D154" i="5"/>
  <c r="D153" i="5"/>
  <c r="D152" i="5"/>
  <c r="D151" i="5"/>
  <c r="D150" i="5"/>
  <c r="D149" i="5"/>
  <c r="D148" i="5"/>
  <c r="D147" i="5"/>
  <c r="D146" i="5"/>
  <c r="D145" i="5"/>
  <c r="D144" i="5"/>
  <c r="D143" i="5"/>
  <c r="D142" i="5"/>
  <c r="D141" i="5"/>
  <c r="D140" i="5"/>
  <c r="D139" i="5"/>
  <c r="D138" i="5"/>
  <c r="D137" i="5"/>
  <c r="D136" i="5"/>
  <c r="D135" i="5"/>
  <c r="D134" i="5"/>
  <c r="D133" i="5"/>
  <c r="D132" i="5"/>
  <c r="D131" i="5"/>
  <c r="D130" i="5"/>
  <c r="D129" i="5"/>
  <c r="D128" i="5"/>
  <c r="D127" i="5"/>
  <c r="D126" i="5"/>
  <c r="D125" i="5"/>
  <c r="D124" i="5"/>
  <c r="D123" i="5"/>
  <c r="D122" i="5"/>
  <c r="D121" i="5"/>
  <c r="D120" i="5"/>
  <c r="D119" i="5"/>
  <c r="D118" i="5"/>
  <c r="D117" i="5"/>
  <c r="D116" i="5"/>
  <c r="D115" i="5"/>
  <c r="D114" i="5"/>
  <c r="D113" i="5"/>
  <c r="D112" i="5"/>
  <c r="D111" i="5"/>
  <c r="D110" i="5"/>
  <c r="D109" i="5"/>
  <c r="D108" i="5"/>
  <c r="D107" i="5"/>
  <c r="D106" i="5"/>
  <c r="D105" i="5"/>
  <c r="D104" i="5"/>
  <c r="D103" i="5"/>
  <c r="D102" i="5"/>
  <c r="D101" i="5"/>
  <c r="D100" i="5"/>
  <c r="D99" i="5"/>
  <c r="D98" i="5"/>
  <c r="D97" i="5"/>
  <c r="D96" i="5"/>
  <c r="D95" i="5"/>
  <c r="D94" i="5"/>
  <c r="D93" i="5"/>
  <c r="D92" i="5"/>
  <c r="D91" i="5"/>
  <c r="D90" i="5"/>
  <c r="D89" i="5"/>
  <c r="D88" i="5"/>
  <c r="D87" i="5"/>
  <c r="D86" i="5"/>
  <c r="D85" i="5"/>
  <c r="D84" i="5"/>
  <c r="D83" i="5"/>
  <c r="D82" i="5"/>
  <c r="D81" i="5"/>
  <c r="D80" i="5"/>
  <c r="D79" i="5"/>
  <c r="D78" i="5"/>
  <c r="D77" i="5"/>
  <c r="D76" i="5"/>
  <c r="D75" i="5"/>
  <c r="D74" i="5"/>
  <c r="D73" i="5"/>
  <c r="D72" i="5"/>
  <c r="D71" i="5"/>
  <c r="D70" i="5"/>
  <c r="D69" i="5"/>
  <c r="D68" i="5"/>
  <c r="D67" i="5"/>
  <c r="D66" i="5"/>
  <c r="D65" i="5"/>
  <c r="D64" i="5"/>
  <c r="D63" i="5"/>
  <c r="D62" i="5"/>
  <c r="D61" i="5"/>
  <c r="D60" i="5"/>
  <c r="D59" i="5"/>
  <c r="D58" i="5"/>
  <c r="D57" i="5"/>
  <c r="D56" i="5"/>
  <c r="D55" i="5"/>
  <c r="D54" i="5"/>
  <c r="D53" i="5"/>
  <c r="D52" i="5"/>
  <c r="D51" i="5"/>
  <c r="D50" i="5"/>
  <c r="D49" i="5"/>
  <c r="D48" i="5"/>
  <c r="D47" i="5"/>
  <c r="D46" i="5"/>
  <c r="D45" i="5"/>
  <c r="D44" i="5"/>
  <c r="D43" i="5"/>
  <c r="D42" i="5"/>
  <c r="D41" i="5"/>
  <c r="D40" i="5"/>
  <c r="D39" i="5"/>
  <c r="D38" i="5"/>
  <c r="D37" i="5"/>
  <c r="D36" i="5"/>
  <c r="D35" i="5"/>
  <c r="D33" i="5"/>
  <c r="D32" i="5"/>
  <c r="D31" i="5"/>
  <c r="D30" i="5"/>
  <c r="D29" i="5"/>
  <c r="D28" i="5"/>
  <c r="D27" i="5"/>
  <c r="D26" i="5"/>
  <c r="D25" i="5"/>
  <c r="D24" i="5"/>
  <c r="D23" i="5"/>
  <c r="D22" i="5"/>
  <c r="D21" i="5"/>
  <c r="D20" i="5"/>
  <c r="D19" i="5"/>
  <c r="D18" i="5"/>
  <c r="D17" i="5"/>
  <c r="D16" i="5"/>
  <c r="D15" i="5"/>
  <c r="D14" i="5"/>
  <c r="D13" i="5"/>
  <c r="D12" i="5"/>
  <c r="D11" i="5"/>
  <c r="D10" i="5"/>
  <c r="D9" i="5"/>
  <c r="D8" i="5"/>
  <c r="D7" i="5"/>
  <c r="D6" i="5"/>
  <c r="D5" i="5"/>
  <c r="D4" i="5"/>
  <c r="D3" i="5"/>
  <c r="D2" i="5"/>
  <c r="D254" i="4"/>
  <c r="D253" i="4"/>
  <c r="D251" i="4"/>
  <c r="D249" i="4"/>
  <c r="D247" i="4"/>
  <c r="D245" i="4"/>
  <c r="D244" i="4"/>
  <c r="D242" i="4"/>
  <c r="D241" i="4"/>
  <c r="D239" i="4"/>
  <c r="D237" i="4"/>
  <c r="D236" i="4"/>
  <c r="D232" i="4"/>
  <c r="D230" i="4"/>
  <c r="D229" i="4"/>
  <c r="D228" i="4"/>
  <c r="D227" i="4"/>
  <c r="D226" i="4"/>
  <c r="D222" i="4"/>
  <c r="D220" i="4"/>
  <c r="D219" i="4"/>
  <c r="D218" i="4"/>
  <c r="D215" i="4"/>
  <c r="D214" i="4"/>
  <c r="D213" i="4"/>
  <c r="D212" i="4"/>
  <c r="D210" i="4"/>
  <c r="D209" i="4"/>
  <c r="D208" i="4"/>
  <c r="D206" i="4"/>
  <c r="D203" i="4"/>
  <c r="D202" i="4"/>
  <c r="D200" i="4"/>
  <c r="D198" i="4"/>
  <c r="D197" i="4"/>
  <c r="D193" i="4"/>
  <c r="D191" i="4"/>
  <c r="D190" i="4"/>
  <c r="D188" i="4"/>
  <c r="D187" i="4"/>
  <c r="D185" i="4"/>
  <c r="D184" i="4"/>
  <c r="D179" i="4"/>
  <c r="D178" i="4"/>
  <c r="D177" i="4"/>
  <c r="D176" i="4"/>
  <c r="D175" i="4"/>
  <c r="D174" i="4"/>
  <c r="D173" i="4"/>
  <c r="D172" i="4"/>
  <c r="D171" i="4"/>
  <c r="D169" i="4"/>
  <c r="D168" i="4"/>
  <c r="D167" i="4"/>
  <c r="D160" i="4"/>
  <c r="D159" i="4"/>
  <c r="D158" i="4"/>
  <c r="D157" i="4"/>
  <c r="D156" i="4"/>
  <c r="D154" i="4"/>
  <c r="D152" i="4"/>
  <c r="D151" i="4"/>
  <c r="D150" i="4"/>
  <c r="D149" i="4"/>
  <c r="D147" i="4"/>
  <c r="D146" i="4"/>
  <c r="D145" i="4"/>
  <c r="D144" i="4"/>
  <c r="D143" i="4"/>
  <c r="D142" i="4"/>
  <c r="D139" i="4"/>
  <c r="D137" i="4"/>
  <c r="D136" i="4"/>
  <c r="D135" i="4"/>
  <c r="D134" i="4"/>
  <c r="D133" i="4"/>
  <c r="D132" i="4"/>
  <c r="D128" i="4"/>
  <c r="D127" i="4"/>
  <c r="D126" i="4"/>
  <c r="D124" i="4"/>
  <c r="D123" i="4"/>
  <c r="D122" i="4"/>
  <c r="D121" i="4"/>
  <c r="D120" i="4"/>
  <c r="D119" i="4"/>
  <c r="D115" i="4"/>
  <c r="D114" i="4"/>
  <c r="D113" i="4"/>
  <c r="D110" i="4"/>
  <c r="D109" i="4"/>
  <c r="D108" i="4"/>
  <c r="D107" i="4"/>
  <c r="D106" i="4"/>
  <c r="D105" i="4"/>
  <c r="D104" i="4"/>
  <c r="D103" i="4"/>
  <c r="D100" i="4"/>
  <c r="D99" i="4"/>
  <c r="D98" i="4"/>
  <c r="D94" i="4"/>
  <c r="D91" i="4"/>
  <c r="D90" i="4"/>
  <c r="D87" i="4"/>
  <c r="D84" i="4"/>
  <c r="D83" i="4"/>
  <c r="D80" i="4"/>
  <c r="D79" i="4"/>
  <c r="D78" i="4"/>
  <c r="D77" i="4"/>
  <c r="D76" i="4"/>
  <c r="D75" i="4"/>
  <c r="D74" i="4"/>
  <c r="D71" i="4"/>
  <c r="D70" i="4"/>
  <c r="D69" i="4"/>
  <c r="D68" i="4"/>
  <c r="D67" i="4"/>
  <c r="D66" i="4"/>
  <c r="D65" i="4"/>
  <c r="D64" i="4"/>
  <c r="D63" i="4"/>
  <c r="D62" i="4"/>
  <c r="D61" i="4"/>
  <c r="D60" i="4"/>
  <c r="D59" i="4"/>
  <c r="D58" i="4"/>
  <c r="D57" i="4"/>
  <c r="D56" i="4"/>
  <c r="D55" i="4"/>
  <c r="D54" i="4"/>
  <c r="D53" i="4"/>
  <c r="D52" i="4"/>
  <c r="D51" i="4"/>
  <c r="D50" i="4"/>
  <c r="D49" i="4"/>
  <c r="D48" i="4"/>
  <c r="D47" i="4"/>
  <c r="D46" i="4"/>
  <c r="D45" i="4"/>
  <c r="D44" i="4"/>
  <c r="D43" i="4"/>
  <c r="D39" i="4"/>
  <c r="D38" i="4"/>
  <c r="D37" i="4"/>
  <c r="D36" i="4"/>
  <c r="D35" i="4"/>
  <c r="D34" i="4"/>
  <c r="D33" i="4"/>
  <c r="D31" i="4"/>
  <c r="D30" i="4"/>
  <c r="D29" i="4"/>
  <c r="D28" i="4"/>
  <c r="D25" i="4"/>
  <c r="D21" i="4"/>
  <c r="D17" i="4"/>
  <c r="D9" i="4"/>
  <c r="D8" i="4"/>
  <c r="D7" i="4"/>
  <c r="D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tc={E1007C37-1D00-4888-B2B2-FB7B96034CB1}</author>
    <author>tc={66F3FC04-0452-4255-9468-8E2283E36F4A}</author>
    <author>tc={59BDA7A8-D5C3-410C-B0BF-3814A03406FA}</author>
    <author>tc={4B8305C2-C56E-410D-8D37-4AFD953BE893}</author>
    <author>tc={95D644E7-3FAB-4CA0-ABAC-0EE18FA0D0D6}</author>
    <author>tc={9B004BDB-2A0C-4EE9-AB5B-135E78D0C4C5}</author>
  </authors>
  <commentList>
    <comment ref="G11" authorId="0" shapeId="0" xr:uid="{E1007C37-1D00-4888-B2B2-FB7B96034CB1}">
      <text>
        <t>[Threaded comment]
Your version of Excel allows you to read this threaded comment; however, any edits to it will get removed if the file is opened in a newer version of Excel. Learn more: https://go.microsoft.com/fwlink/?linkid=870924
Comment:
    INSERIR TRUE</t>
      </text>
    </comment>
    <comment ref="D20" authorId="1" shapeId="0" xr:uid="{66F3FC04-0452-4255-9468-8E2283E36F4A}">
      <text>
        <t>[Threaded comment]
Your version of Excel allows you to read this threaded comment; however, any edits to it will get removed if the file is opened in a newer version of Excel. Learn more: https://go.microsoft.com/fwlink/?linkid=870924
Comment:
    Concatenar la función de encuestador?</t>
      </text>
    </comment>
    <comment ref="D80" authorId="2" shapeId="0" xr:uid="{59BDA7A8-D5C3-410C-B0BF-3814A03406FA}">
      <text>
        <t>[Threaded comment]
Your version of Excel allows you to read this threaded comment; however, any edits to it will get removed if the file is opened in a newer version of Excel. Learn more: https://go.microsoft.com/fwlink/?linkid=870924
Comment:
    Si corresponde a personas en situación de discapacidad, corregirlo.</t>
      </text>
    </comment>
    <comment ref="I141" authorId="3" shapeId="0" xr:uid="{4B8305C2-C56E-410D-8D37-4AFD953BE893}">
      <text>
        <t>[Threaded comment]
Your version of Excel allows you to read this threaded comment; however, any edits to it will get removed if the file is opened in a newer version of Excel. Learn more: https://go.microsoft.com/fwlink/?linkid=870924
Comment:
    Ver com</t>
      </text>
    </comment>
    <comment ref="D152" authorId="4" shapeId="0" xr:uid="{95D644E7-3FAB-4CA0-ABAC-0EE18FA0D0D6}">
      <text>
        <t>[Threaded comment]
Your version of Excel allows you to read this threaded comment; however, any edits to it will get removed if the file is opened in a newer version of Excel. Learn more: https://go.microsoft.com/fwlink/?linkid=870924
Comment:
    cómo hacer con [A9]?</t>
      </text>
    </comment>
    <comment ref="I159" authorId="5" shapeId="0" xr:uid="{9B004BDB-2A0C-4EE9-AB5B-135E78D0C4C5}">
      <text>
        <t>[Threaded comment]
Your version of Excel allows you to read this threaded comment; however, any edits to it will get removed if the file is opened in a newer version of Excel. Learn more: https://go.microsoft.com/fwlink/?linkid=870924
Comment:
    verificar error</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tc={687B6987-1E7D-486C-A6F4-6229BB6426A1}</author>
    <author>tc={22C75854-4C08-4DD6-9334-63CFAE08B0A3}</author>
    <author>tc={B965C4D1-5239-4241-8FBE-C611B984D289}</author>
  </authors>
  <commentList>
    <comment ref="A1146" authorId="0" shapeId="0" xr:uid="{687B6987-1E7D-486C-A6F4-6229BB6426A1}">
      <text>
        <t>[Threaded comment]
Your version of Excel allows you to read this threaded comment; however, any edits to it will get removed if the file is opened in a newer version of Excel. Learn more: https://go.microsoft.com/fwlink/?linkid=870924
Comment:
    Parei aqui. Almoço</t>
      </text>
    </comment>
    <comment ref="F1181" authorId="1" shapeId="0" xr:uid="{22C75854-4C08-4DD6-9334-63CFAE08B0A3}">
      <text>
        <t>[Threaded comment]
Your version of Excel allows you to read this threaded comment; however, any edits to it will get removed if the file is opened in a newer version of Excel. Learn more: https://go.microsoft.com/fwlink/?linkid=870924
Comment:
    Parei aqui. Almoço</t>
      </text>
    </comment>
    <comment ref="A1375" authorId="2" shapeId="0" xr:uid="{B965C4D1-5239-4241-8FBE-C611B984D289}">
      <text>
        <t>[Threaded comment]
Your version of Excel allows you to read this threaded comment; however, any edits to it will get removed if the file is opened in a newer version of Excel. Learn more: https://go.microsoft.com/fwlink/?linkid=870924
Comment:
    cambiar</t>
      </text>
    </comment>
  </commentList>
</comments>
</file>

<file path=xl/sharedStrings.xml><?xml version="1.0" encoding="utf-8"?>
<sst xmlns="http://schemas.openxmlformats.org/spreadsheetml/2006/main" count="234204" uniqueCount="3456">
  <si>
    <t>REACH Brasil
Evaluación Basada en Área en Boa Vista, Roraima
Octubre de 2022</t>
  </si>
  <si>
    <t>Elemento</t>
  </si>
  <si>
    <t>Descripción</t>
  </si>
  <si>
    <t>Contexto y justificación</t>
  </si>
  <si>
    <t xml:space="preserve">
Desde principios de 2015, alrededor de 6 millones de personas han dejado Venezuela como resultado de la prolongada inestabilidad social, económica y política que vive el país. Según cifras oficiales, 689.694 migrantes y refugiados venezolanos han ingresado a Brasil en los últimos cinco años, de los cuales unos 316.133 permanecen en el país. Con el paso del tiempo, estas poblaciones se han dispersado progresivamente en las comunidades brasileras del estado de Roraima, en el norte, así como en las principales ciudades del país. 
Para responder a las necesidades humanitarias derivadas de la continua afluencia de venezolanos en la frontera norte -principalmente en el estado de Roraima-, el Gobierno Federal brasilero creó en 2018 la 'Operación Acogida' (Operaçao Acolhida). La operación es un grupo de trabajo humanitario coordinado que articula varios programas, entre los que se encuentran la regularización migratoria, los albergues para migrantes y solicitantes de asilo, y la interiorización, una iniciativa de reubicación de refugiados y migrantes venezolanos de Amazonas y Roraima hacia otras ciudades de Brasil, con el fin de reducir la población flotante en las regiones fronterizas.  
REACH Initiative (REACH), en conjunto con el R4V, diseñó en 2022 la Evaluación Basada en Área (EBA) para mejorar la comprensión de actores humanitarios respecto a las condiciones de vida y necesidades de los refugiados y migrantes venezolanos que viven fuera de albergues, específicamente, en casas alquiladas y en asentamientos informales de Boa Vista, la capital de Roraima. El foco de esta evaluación fue identificar los perfiles demográficos, socioeconómicos y migratorios de refugiados y migrantes venezolanos fuera de albergues, comprender su nivel de acceso a servicios básicos y medios de vida, y entender los riesgos de protección que enfrentan. La evaluación cubrió toda la ciudad de Boa Vista y fue diseñada para que los resultados fueran representativos de la población en general, y para que fueran comparables con la situación de la comunidad de acogida, esto es, población brasilera que vive en la vecindad de la población venezolana. De acuerdo con la necesidad de progresar hacia soluciones duraderas, la evaluación también se enfocó en factores relacionados con la integración local de los refugiados y migrantes venezolanos, la relación con la comunidad de acogida y con las instituciones locales, incluidos el gobierno y las organizaciones de la sociedad civil. </t>
  </si>
  <si>
    <t>Tipo de población</t>
  </si>
  <si>
    <t>Población migrante y refugiada y Población de acogida</t>
  </si>
  <si>
    <t>Metodología</t>
  </si>
  <si>
    <t xml:space="preserve">Las encuestas fueron aplicadas cara a cara a hogares de dos grupos poblacionales de evaluación: población migrante y refugiada venezolana y población de acogida. Para la primera, el muestreo fue probabilístico y la aleatoriedad fue asegurada geográficamente, con resultados representativos con un intervalo de confianza meta de 95% con un margen de error del 8% a nivel de Boa Vista. Para la población de acogida, se aplicó un muestreo no probabilístico basado en cuotas (un tercio de la meta de población migrante y refugiada venezolana) que debía ser alcanzado mediante la búsqueda intencionada de hogares de acogida en un rango de 500 metros de una encuesta realizada a un hogar migrante y refugiado). Todas las encuestas se implementaron con la herramienta KoboToolbox. Debido a la pandemia de COVID-19, medidas de protección adicionales  fueron utilizadas por los equipos de terreno durante la recolección de datos, como  elementos de bioseguridad o la exclusión de personas en situación de riesgo para responder la encuesta.
</t>
  </si>
  <si>
    <t xml:space="preserve">Recolección de datos y cobertura geográfica </t>
  </si>
  <si>
    <t>Entre el 16 y el 27 de agosto de 2022. Se cubrió todo el área urbana de Boa Vista, Roraima, incluyendo el asentamiento Jõao de Barro, en una de sus zonas de expansión.</t>
  </si>
  <si>
    <t>Nivel de confianza y margen de error</t>
  </si>
  <si>
    <t>95/8 a nivel de Boa Vista para población migrante y refugiada venezolana.
Resultados indicativos para población de acogida.</t>
  </si>
  <si>
    <t>Enlace a Términos de referencia de la evaluación</t>
  </si>
  <si>
    <t>Términos de referencia</t>
  </si>
  <si>
    <t>Total de encuestas</t>
  </si>
  <si>
    <t>232, de las cuales 170 pertenecen a hogares migrantes y refugiados y 62 pertenecen a hogares de acogida.</t>
  </si>
  <si>
    <t>Contacto</t>
  </si>
  <si>
    <t>Punto focal de la EBA, Brasil, 2022: Giselle NOVA (giselle.nova@reach-initiative.org)
Coordinadora país de REACH: Naina CALLAND-SCOBLE (naina.calland-scoble@reach-initiative.org)</t>
  </si>
  <si>
    <t>Variables clave</t>
  </si>
  <si>
    <t>Las siguientes variables deben tenerse en cuenta para facilitar el análisis de los datos:</t>
  </si>
  <si>
    <r>
      <t>Estrato:</t>
    </r>
    <r>
      <rPr>
        <sz val="11"/>
        <color rgb="FF000000"/>
        <rFont val="Arial Narrow"/>
        <family val="2"/>
      </rPr>
      <t xml:space="preserve"> resume si la encuesta fue realizada a un hogar de población de acogida o a un hogar migrante y refugiado.</t>
    </r>
  </si>
  <si>
    <r>
      <t xml:space="preserve">Strata: </t>
    </r>
    <r>
      <rPr>
        <sz val="11"/>
        <color rgb="FF000000"/>
        <rFont val="Arial Narrow"/>
        <family val="2"/>
      </rPr>
      <t>Variable que delimita la macro-área donde fue realizada la encuesta. Permite hacer análisis a nivel de macro-área, con la salvedad de que los resultados a este nivel son solo indicativos.</t>
    </r>
  </si>
  <si>
    <r>
      <t>Pesos:</t>
    </r>
    <r>
      <rPr>
        <sz val="11"/>
        <color rgb="FF000000"/>
        <rFont val="Arial Narrow"/>
        <family val="2"/>
      </rPr>
      <t xml:space="preserve"> peso dado a cada una de las encuestas de población de migrante y refugiada para lograr balancear la muestra a nivel agregado. Depende del número hogares a nivel de macro-área.</t>
    </r>
  </si>
  <si>
    <t>Comentario</t>
  </si>
  <si>
    <t>Los datos brutos y la lista de ajustes realizados (cleaning log) están disponibles bajo demanda;
La descripción de las variables así como de las opciones de respuesta y la lógica de las preguntas está disponible en las pestañas del formulario de Kobo;
Los valores en blanco responden típicamente a la lógica del cuestionario (ciertas preguntas se implementaron sólo bajo ciertos criterios) y a valores inconsistentes eliminados durante la limpieza de los datos;</t>
  </si>
  <si>
    <t>Hojas</t>
  </si>
  <si>
    <t>Datos_limpios_ES</t>
  </si>
  <si>
    <t>Consolidado de datos con entradas del formulario en español a 232 hogares que respondieron el cuestionario, luego del proceso de limpieza.</t>
  </si>
  <si>
    <t>Datos_limpios_PO</t>
  </si>
  <si>
    <t>Consolidado de datos con entradas del formulario en portugués a 232 hogares que respondieron el cuestionario, luego del proceso de limpieza.</t>
  </si>
  <si>
    <t>Kobo_formulario</t>
  </si>
  <si>
    <t>Encuesta en Kobo descargada en los teléfonos móviles para el proceso de recolección</t>
  </si>
  <si>
    <t>Kobo_opciones</t>
  </si>
  <si>
    <t>Opciones de la encuesta de Kobo descargada en los teléfonos móviles para el proceso de recolección</t>
  </si>
  <si>
    <t>_uuid</t>
  </si>
  <si>
    <t>inicio</t>
  </si>
  <si>
    <t>final</t>
  </si>
  <si>
    <t>hoy</t>
  </si>
  <si>
    <t>fecha_encuesta</t>
  </si>
  <si>
    <t>encuestador</t>
  </si>
  <si>
    <t>localizacion_real</t>
  </si>
  <si>
    <t>_localizacion_real_latitude</t>
  </si>
  <si>
    <t>_localizacion_real_longitude</t>
  </si>
  <si>
    <t>_localizacion_real_altitude</t>
  </si>
  <si>
    <t>_localizacion_real_precision</t>
  </si>
  <si>
    <t>localizacion_muestreo</t>
  </si>
  <si>
    <t>geotrace</t>
  </si>
  <si>
    <t>distance</t>
  </si>
  <si>
    <t>codigo_punto</t>
  </si>
  <si>
    <t>Strata</t>
  </si>
  <si>
    <t>pesos</t>
  </si>
  <si>
    <t>alerta</t>
  </si>
  <si>
    <t>presentacion</t>
  </si>
  <si>
    <t>edad_entrevistado</t>
  </si>
  <si>
    <t>advertencia</t>
  </si>
  <si>
    <t>aprobacion</t>
  </si>
  <si>
    <t>no_aprobacion</t>
  </si>
  <si>
    <t>jefatura</t>
  </si>
  <si>
    <t>generoentrevistado</t>
  </si>
  <si>
    <t>generojefe</t>
  </si>
  <si>
    <t>estadocivil</t>
  </si>
  <si>
    <t>estrato</t>
  </si>
  <si>
    <t>n_persona_hogar</t>
  </si>
  <si>
    <t>proporcion_vivienda</t>
  </si>
  <si>
    <t>n_venezolano</t>
  </si>
  <si>
    <t>n_brasilero</t>
  </si>
  <si>
    <t>n_otra_nacionalidad</t>
  </si>
  <si>
    <t>otra_nacionalidad/1</t>
  </si>
  <si>
    <t>otra_nacionalidad/2</t>
  </si>
  <si>
    <t>otra_nacionalidad/3</t>
  </si>
  <si>
    <t>otra_nacionalidad/4</t>
  </si>
  <si>
    <t>otra_nacionalidad/5</t>
  </si>
  <si>
    <t>otra_nacionalidad/6</t>
  </si>
  <si>
    <t>otra_nacionalidad/7</t>
  </si>
  <si>
    <t>otra_nacionalidad/8</t>
  </si>
  <si>
    <t>otra_nacionalidad/9</t>
  </si>
  <si>
    <t>otra_nacionalidad/10</t>
  </si>
  <si>
    <t>otra_nacionalidad/11</t>
  </si>
  <si>
    <t>otra_nacionalidad/12</t>
  </si>
  <si>
    <t>otra_nacionalidad/13</t>
  </si>
  <si>
    <t>otra_nacionalidad/14</t>
  </si>
  <si>
    <t>otra_nacionalidad/15</t>
  </si>
  <si>
    <t>otra_nacionalidad/16</t>
  </si>
  <si>
    <t>otra_nacionalidad/17</t>
  </si>
  <si>
    <t>otra_nacionalidad/18</t>
  </si>
  <si>
    <t>otra_nacionalidad/19</t>
  </si>
  <si>
    <t>otra_nacionalidad/20</t>
  </si>
  <si>
    <t>otra_nacionalidad/21</t>
  </si>
  <si>
    <t>otra_nacionalidad/22</t>
  </si>
  <si>
    <t>otra_nacionalidad/23</t>
  </si>
  <si>
    <t>otra_nacionalidad/24</t>
  </si>
  <si>
    <t>otra_nacionalidad/25</t>
  </si>
  <si>
    <t>otra_nacionalidad/26</t>
  </si>
  <si>
    <t>otra_nacionalidad/27</t>
  </si>
  <si>
    <t>otra_nacionalidad/28</t>
  </si>
  <si>
    <t>otra_nacionalidad/29</t>
  </si>
  <si>
    <t>otra_nacionalidad/30</t>
  </si>
  <si>
    <t>otra_nacionalidad/31</t>
  </si>
  <si>
    <t>otra_nacionalidad/32</t>
  </si>
  <si>
    <t>otra_nacionalidad/33</t>
  </si>
  <si>
    <t>otra_nacionalidad/34</t>
  </si>
  <si>
    <t>otra_nacionalidad/35</t>
  </si>
  <si>
    <t>otra_nacionalidad/36</t>
  </si>
  <si>
    <t>otra_nacionalidad/37</t>
  </si>
  <si>
    <t>otra_nacionalidad/38</t>
  </si>
  <si>
    <t>otra_nacionalidad/39</t>
  </si>
  <si>
    <t>otra_nacionalidad/40</t>
  </si>
  <si>
    <t>otra_nacionalidad/41</t>
  </si>
  <si>
    <t>otra_nacionalidad/42</t>
  </si>
  <si>
    <t>otra_nacionalidad/43</t>
  </si>
  <si>
    <t>otra_nacionalidad/44</t>
  </si>
  <si>
    <t>otra_nacionalidad/45</t>
  </si>
  <si>
    <t>otra_nacionalidad/46</t>
  </si>
  <si>
    <t>otra_nacionalidad/47</t>
  </si>
  <si>
    <t>otra_nacionalidad/48</t>
  </si>
  <si>
    <t>otra_nacionalidad/49</t>
  </si>
  <si>
    <t>otra_nacionalidad/50</t>
  </si>
  <si>
    <t>otra_nacionalidad/51</t>
  </si>
  <si>
    <t>otra_nacionalidad/52</t>
  </si>
  <si>
    <t>otra_nacionalidad/53</t>
  </si>
  <si>
    <t>otra_nacionalidad/54</t>
  </si>
  <si>
    <t>otra_nacionalidad/55</t>
  </si>
  <si>
    <t>otra_nacionalidad/56</t>
  </si>
  <si>
    <t>otra_nacionalidad/57</t>
  </si>
  <si>
    <t>otra_nacionalidad/58</t>
  </si>
  <si>
    <t>otra_nacionalidad/59</t>
  </si>
  <si>
    <t>otra_nacionalidad/60</t>
  </si>
  <si>
    <t>otra_nacionalidad/61</t>
  </si>
  <si>
    <t>otra_nacionalidad/62</t>
  </si>
  <si>
    <t>otra_nacionalidad/63</t>
  </si>
  <si>
    <t>otra_nacionalidad/64</t>
  </si>
  <si>
    <t>otra_nacionalidad/65</t>
  </si>
  <si>
    <t>otra_nacionalidad/66</t>
  </si>
  <si>
    <t>otra_nacionalidad/67</t>
  </si>
  <si>
    <t>otra_nacionalidad/68</t>
  </si>
  <si>
    <t>otra_nacionalidad/69</t>
  </si>
  <si>
    <t>otra_nacionalidad/70</t>
  </si>
  <si>
    <t>otra_nacionalidad/71</t>
  </si>
  <si>
    <t>otra_nacionalidad/72</t>
  </si>
  <si>
    <t>otra_nacionalidad/73</t>
  </si>
  <si>
    <t>otra_nacionalidad/74</t>
  </si>
  <si>
    <t>otra_nacionalidad/75</t>
  </si>
  <si>
    <t>otra_nacionalidad/76</t>
  </si>
  <si>
    <t>otra_nacionalidad/77</t>
  </si>
  <si>
    <t>otra_nacionalidad/78</t>
  </si>
  <si>
    <t>otra_nacionalidad/79</t>
  </si>
  <si>
    <t>otra_nacionalidad/80</t>
  </si>
  <si>
    <t>otra_nacionalidad/81</t>
  </si>
  <si>
    <t>otra_nacionalidad/82</t>
  </si>
  <si>
    <t>otra_nacionalidad/83</t>
  </si>
  <si>
    <t>otra_nacionalidad/84</t>
  </si>
  <si>
    <t>otra_nacionalidad/85</t>
  </si>
  <si>
    <t>otra_nacionalidad/86</t>
  </si>
  <si>
    <t>otra_nacionalidad/87</t>
  </si>
  <si>
    <t>otra_nacionalidad/88</t>
  </si>
  <si>
    <t>otra_nacionalidad/89</t>
  </si>
  <si>
    <t>otra_nacionalidad/90</t>
  </si>
  <si>
    <t>otra_nacionalidad/91</t>
  </si>
  <si>
    <t>otra_nacionalidad/92</t>
  </si>
  <si>
    <t>otra_nacionalidad/93</t>
  </si>
  <si>
    <t>otra_nacionalidad/94</t>
  </si>
  <si>
    <t>otra_nacionalidad/95</t>
  </si>
  <si>
    <t>otra_nacionalidad/96</t>
  </si>
  <si>
    <t>otra_nacionalidad/97</t>
  </si>
  <si>
    <t>otra_nacionalidad/98</t>
  </si>
  <si>
    <t>otra_nacionalidad/99</t>
  </si>
  <si>
    <t>otra_nacionalidad/100</t>
  </si>
  <si>
    <t>otra_nacionalidad/101</t>
  </si>
  <si>
    <t>otra_nacionalidad/102</t>
  </si>
  <si>
    <t>otra_nacionalidad/103</t>
  </si>
  <si>
    <t>otra_nacionalidad/104</t>
  </si>
  <si>
    <t>otra_nacionalidad/105</t>
  </si>
  <si>
    <t>otra_nacionalidad/106</t>
  </si>
  <si>
    <t>otra_nacionalidad/107</t>
  </si>
  <si>
    <t>otra_nacionalidad/108</t>
  </si>
  <si>
    <t>otra_nacionalidad/109</t>
  </si>
  <si>
    <t>otra_nacionalidad/110</t>
  </si>
  <si>
    <t>otra_nacionalidad/111</t>
  </si>
  <si>
    <t>otra_nacionalidad/112</t>
  </si>
  <si>
    <t>otra_nacionalidad/113</t>
  </si>
  <si>
    <t>otra_nacionalidad/114</t>
  </si>
  <si>
    <t>otra_nacionalidad/115</t>
  </si>
  <si>
    <t>otra_nacionalidad/116</t>
  </si>
  <si>
    <t>otra_nacionalidad/117</t>
  </si>
  <si>
    <t>otra_nacionalidad/118</t>
  </si>
  <si>
    <t>otra_nacionalidad/119</t>
  </si>
  <si>
    <t>otra_nacionalidad/120</t>
  </si>
  <si>
    <t>otra_nacionalidad/121</t>
  </si>
  <si>
    <t>otra_nacionalidad/122</t>
  </si>
  <si>
    <t>otra_nacionalidad/123</t>
  </si>
  <si>
    <t>otra_nacionalidad/124</t>
  </si>
  <si>
    <t>otra_nacionalidad/125</t>
  </si>
  <si>
    <t>otra_nacionalidad/126</t>
  </si>
  <si>
    <t>otra_nacionalidad/127</t>
  </si>
  <si>
    <t>otra_nacionalidad/128</t>
  </si>
  <si>
    <t>otra_nacionalidad/129</t>
  </si>
  <si>
    <t>otra_nacionalidad/130</t>
  </si>
  <si>
    <t>otra_nacionalidad/131</t>
  </si>
  <si>
    <t>otra_nacionalidad/132</t>
  </si>
  <si>
    <t>otra_nacionalidad/133</t>
  </si>
  <si>
    <t>otra_nacionalidad/134</t>
  </si>
  <si>
    <t>otra_nacionalidad/135</t>
  </si>
  <si>
    <t>otra_nacionalidad/136</t>
  </si>
  <si>
    <t>otra_nacionalidad/137</t>
  </si>
  <si>
    <t>otra_nacionalidad/138</t>
  </si>
  <si>
    <t>otra_nacionalidad/139</t>
  </si>
  <si>
    <t>otra_nacionalidad/140</t>
  </si>
  <si>
    <t>otra_nacionalidad/141</t>
  </si>
  <si>
    <t>otra_nacionalidad/142</t>
  </si>
  <si>
    <t>otra_nacionalidad/143</t>
  </si>
  <si>
    <t>otra_nacionalidad/144</t>
  </si>
  <si>
    <t>otra_nacionalidad/145</t>
  </si>
  <si>
    <t>otra_nacionalidad/146</t>
  </si>
  <si>
    <t>otra_nacionalidad/147</t>
  </si>
  <si>
    <t>otra_nacionalidad/148</t>
  </si>
  <si>
    <t>otra_nacionalidad/149</t>
  </si>
  <si>
    <t>otra_nacionalidad/150</t>
  </si>
  <si>
    <t>otra_nacionalidad/151</t>
  </si>
  <si>
    <t>otra_nacionalidad/152</t>
  </si>
  <si>
    <t>otra_nacionalidad/153</t>
  </si>
  <si>
    <t>otra_nacionalidad/154</t>
  </si>
  <si>
    <t>otra_nacionalidad/155</t>
  </si>
  <si>
    <t>otra_nacionalidad/156</t>
  </si>
  <si>
    <t>otra_nacionalidad/157</t>
  </si>
  <si>
    <t>otra_nacionalidad/158</t>
  </si>
  <si>
    <t>otra_nacionalidad/159</t>
  </si>
  <si>
    <t>otra_nacionalidad/160</t>
  </si>
  <si>
    <t>otra_nacionalidad/161</t>
  </si>
  <si>
    <t>otra_nacionalidad/162</t>
  </si>
  <si>
    <t>otra_nacionalidad/163</t>
  </si>
  <si>
    <t>otra_nacionalidad/164</t>
  </si>
  <si>
    <t>otra_nacionalidad/165</t>
  </si>
  <si>
    <t>otra_nacionalidad/166</t>
  </si>
  <si>
    <t>otra_nacionalidad/167</t>
  </si>
  <si>
    <t>otra_nacionalidad/168</t>
  </si>
  <si>
    <t>otra_nacionalidad/169</t>
  </si>
  <si>
    <t>otra_nacionalidad/170</t>
  </si>
  <si>
    <t>otra_nacionalidad/171</t>
  </si>
  <si>
    <t>otra_nacionalidad/172</t>
  </si>
  <si>
    <t>otra_nacionalidad/173</t>
  </si>
  <si>
    <t>otra_nacionalidad/174</t>
  </si>
  <si>
    <t>otra_nacionalidad/175</t>
  </si>
  <si>
    <t>otra_nacionalidad/176</t>
  </si>
  <si>
    <t>otra_nacionalidad/177</t>
  </si>
  <si>
    <t>otra_nacionalidad/178</t>
  </si>
  <si>
    <t>otra_nacionalidad/179</t>
  </si>
  <si>
    <t>otra_nacionalidad/180</t>
  </si>
  <si>
    <t>otra_nacionalidad/181</t>
  </si>
  <si>
    <t>otra_nacionalidad/182</t>
  </si>
  <si>
    <t>otra_nacionalidad/183</t>
  </si>
  <si>
    <t>otra_nacionalidad/184</t>
  </si>
  <si>
    <t>otra_nacionalidad/185</t>
  </si>
  <si>
    <t>otra_nacionalidad/186</t>
  </si>
  <si>
    <t>otra_nacionalidad/187</t>
  </si>
  <si>
    <t>otra_nacionalidad/188</t>
  </si>
  <si>
    <t>otra_nacionalidad/189</t>
  </si>
  <si>
    <t>otra_nacionalidad/190</t>
  </si>
  <si>
    <t>otra_nacionalidad/191</t>
  </si>
  <si>
    <t>otra_nacionalidad/192</t>
  </si>
  <si>
    <t>otra_nacionalidad/193</t>
  </si>
  <si>
    <t>otra_nacionalidad/194</t>
  </si>
  <si>
    <t>otra_nacionalidad/195</t>
  </si>
  <si>
    <t>otra_nacionalidad/196</t>
  </si>
  <si>
    <t>otra_nacionalidad/197</t>
  </si>
  <si>
    <t>otra_nacionalidad/198</t>
  </si>
  <si>
    <t>otra_nacionalidad/199</t>
  </si>
  <si>
    <t>otra_nacionalidad/200</t>
  </si>
  <si>
    <t>otra_nacionalidad/201</t>
  </si>
  <si>
    <t>otra_nacionalidad/202</t>
  </si>
  <si>
    <t>otra_nacionalidad/203</t>
  </si>
  <si>
    <t>otra_nacionalidad/204</t>
  </si>
  <si>
    <t>otra_nacionalidad/205</t>
  </si>
  <si>
    <t>otra_nacionalidad/206</t>
  </si>
  <si>
    <t>otra_nacionalidad/207</t>
  </si>
  <si>
    <t>otra_nacionalidad/208</t>
  </si>
  <si>
    <t>otra_nacionalidad/209</t>
  </si>
  <si>
    <t>otra_nacionalidad/210</t>
  </si>
  <si>
    <t>otra_nacionalidad/211</t>
  </si>
  <si>
    <t>otra_nacionalidad/212</t>
  </si>
  <si>
    <t>otra_nacionalidad/213</t>
  </si>
  <si>
    <t>otra_nacionalidad/214</t>
  </si>
  <si>
    <t>otra_nacionalidad/215</t>
  </si>
  <si>
    <t>otra_nacionalidad/216</t>
  </si>
  <si>
    <t>otra_nacionalidad/217</t>
  </si>
  <si>
    <t>otra_nacionalidad/218</t>
  </si>
  <si>
    <t>otra_nacionalidad/219</t>
  </si>
  <si>
    <t>otra_nacionalidad/220</t>
  </si>
  <si>
    <t>otra_nacionalidad/221</t>
  </si>
  <si>
    <t>otra_nacionalidad/222</t>
  </si>
  <si>
    <t>otra_nacionalidad/223</t>
  </si>
  <si>
    <t>otra_nacionalidad/224</t>
  </si>
  <si>
    <t>otra_nacionalidad/225</t>
  </si>
  <si>
    <t>otra_nacionalidad/226</t>
  </si>
  <si>
    <t>otra_nacionalidad/227</t>
  </si>
  <si>
    <t>otra_nacionalidad/228</t>
  </si>
  <si>
    <t>otra_nacionalidad/229</t>
  </si>
  <si>
    <t>otra_nacionalidad/230</t>
  </si>
  <si>
    <t>otra_nacionalidad/231</t>
  </si>
  <si>
    <t>otra_nacionalidad/232</t>
  </si>
  <si>
    <t>otra_nacionalidad/233</t>
  </si>
  <si>
    <t>otra_nacionalidad/234</t>
  </si>
  <si>
    <t>otra_nacionalidad/235</t>
  </si>
  <si>
    <t>otra_nacionalidad/236</t>
  </si>
  <si>
    <t>otra_nacionalidad/237</t>
  </si>
  <si>
    <t>otra_nacionalidad/238</t>
  </si>
  <si>
    <t>otra_nacionalidad/239</t>
  </si>
  <si>
    <t>otra_nacionalidad/240</t>
  </si>
  <si>
    <t>otra_nacionalidad/241</t>
  </si>
  <si>
    <t>otra_nacionalidad/242</t>
  </si>
  <si>
    <t>otra_nacionalidad/243</t>
  </si>
  <si>
    <t>otra_nacionalidad/244</t>
  </si>
  <si>
    <t>otra_nacionalidad/245</t>
  </si>
  <si>
    <t>otra_nacionalidad/246</t>
  </si>
  <si>
    <t>otra_nacionalidad/247</t>
  </si>
  <si>
    <t>otra_nacionalidad/248</t>
  </si>
  <si>
    <t>otra_nacionalidad/249</t>
  </si>
  <si>
    <t>otra_nacionalidad/250</t>
  </si>
  <si>
    <t>otra_nacionalidad/251</t>
  </si>
  <si>
    <t>otra_nacionalidad/252</t>
  </si>
  <si>
    <t>otra_nacionalidad/253</t>
  </si>
  <si>
    <t>otra_nacionalidad/254</t>
  </si>
  <si>
    <t>otra_nacionalidad/255</t>
  </si>
  <si>
    <t>otra_nacionalidad/256</t>
  </si>
  <si>
    <t>otra_nacionalidad/257</t>
  </si>
  <si>
    <t>otra_nacionalidad/258</t>
  </si>
  <si>
    <t>total_nacionalidades</t>
  </si>
  <si>
    <t>advertencia_nacional</t>
  </si>
  <si>
    <t>ninas06</t>
  </si>
  <si>
    <t>ninas72</t>
  </si>
  <si>
    <t>ninas35</t>
  </si>
  <si>
    <t>ninas611</t>
  </si>
  <si>
    <t>ninas1217</t>
  </si>
  <si>
    <t>mujeres1826</t>
  </si>
  <si>
    <t>mujeres2759</t>
  </si>
  <si>
    <t>mujeres60</t>
  </si>
  <si>
    <t>total_ninas</t>
  </si>
  <si>
    <t>total_mujeres</t>
  </si>
  <si>
    <t>ninos06</t>
  </si>
  <si>
    <t>ninos72</t>
  </si>
  <si>
    <t>ninos35</t>
  </si>
  <si>
    <t>ninos611</t>
  </si>
  <si>
    <t>ninos1217</t>
  </si>
  <si>
    <t>hombres1826</t>
  </si>
  <si>
    <t>hombres2759</t>
  </si>
  <si>
    <t>hombres60</t>
  </si>
  <si>
    <t>total_ninos</t>
  </si>
  <si>
    <t>total_hombres</t>
  </si>
  <si>
    <t>n_total_menor5</t>
  </si>
  <si>
    <t>n_total_ninos</t>
  </si>
  <si>
    <t>n_total_familia</t>
  </si>
  <si>
    <t>n_total_edadescolar</t>
  </si>
  <si>
    <t>n_total_edsuperior</t>
  </si>
  <si>
    <t>advertencia_n_total</t>
  </si>
  <si>
    <t>afect_ver</t>
  </si>
  <si>
    <t>afect_escuchar</t>
  </si>
  <si>
    <t>afect_caminar</t>
  </si>
  <si>
    <t>afect_concentrar</t>
  </si>
  <si>
    <t>afect_lavarse</t>
  </si>
  <si>
    <t>afect_comunicar</t>
  </si>
  <si>
    <t>jefe_afectado</t>
  </si>
  <si>
    <t>enfermidad_cronica</t>
  </si>
  <si>
    <t>enfermidad_cronica_jefe</t>
  </si>
  <si>
    <t>miembro_LGBTQ</t>
  </si>
  <si>
    <t>n_mujer_embarazadas</t>
  </si>
  <si>
    <t>n_menor_embarazadas</t>
  </si>
  <si>
    <t>n_mujer_lactando</t>
  </si>
  <si>
    <t>n_menor_lactando</t>
  </si>
  <si>
    <t>total_embarazadas</t>
  </si>
  <si>
    <t>total_lactantes</t>
  </si>
  <si>
    <t>grupo_indigena</t>
  </si>
  <si>
    <t>miembro_grupoindigena</t>
  </si>
  <si>
    <t>miembro_grupoindigena_otro</t>
  </si>
  <si>
    <t>tiempo_vivir</t>
  </si>
  <si>
    <t>vivia_venezuela</t>
  </si>
  <si>
    <t>promedio_portugues</t>
  </si>
  <si>
    <t>doc_migratorio</t>
  </si>
  <si>
    <t>razon_nodoc</t>
  </si>
  <si>
    <t>intencion_ano</t>
  </si>
  <si>
    <t>instalarse_otro_pais</t>
  </si>
  <si>
    <t>mudarse_ciudad_Brasil</t>
  </si>
  <si>
    <t>conoce_OA</t>
  </si>
  <si>
    <t>interes_viajarOA</t>
  </si>
  <si>
    <t>nointeres_Brasil/1</t>
  </si>
  <si>
    <t>nointeres_Brasil/2</t>
  </si>
  <si>
    <t>nointeres_Brasil/3</t>
  </si>
  <si>
    <t>nointeres_Brasil/4</t>
  </si>
  <si>
    <t>nointeres_Brasil/5</t>
  </si>
  <si>
    <t>nointeres_Brasil/6</t>
  </si>
  <si>
    <t>nointeres_Brasil/7</t>
  </si>
  <si>
    <t>nointeres_Brasil/8</t>
  </si>
  <si>
    <t>nointeres_Brasil/-888</t>
  </si>
  <si>
    <t>nointeres_Brasil/-999</t>
  </si>
  <si>
    <t>registro_cadastrounico</t>
  </si>
  <si>
    <t>noregistro_cadastrounico/1</t>
  </si>
  <si>
    <t>noregistro_cadastrounico/2</t>
  </si>
  <si>
    <t>noregistro_cadastrounico/3</t>
  </si>
  <si>
    <t>noregistro_cadastrounico/4</t>
  </si>
  <si>
    <t>noregistro_cadastrounico/5</t>
  </si>
  <si>
    <t>noregistro_cadastrounico/-888</t>
  </si>
  <si>
    <t>noregistro_cadastrounico/-999</t>
  </si>
  <si>
    <t>registro_aux_Brasil</t>
  </si>
  <si>
    <t>registro_BPC</t>
  </si>
  <si>
    <t>recibe_auxEmergencial</t>
  </si>
  <si>
    <t>medio_conocePS/1</t>
  </si>
  <si>
    <t>medio_conocePS/2</t>
  </si>
  <si>
    <t>medio_conocePS/3</t>
  </si>
  <si>
    <t>medio_conocePS/4</t>
  </si>
  <si>
    <t>medio_conocePS/5</t>
  </si>
  <si>
    <t>medio_conocePS/6</t>
  </si>
  <si>
    <t>medio_conocePS/7</t>
  </si>
  <si>
    <t>medio_conocePS/8</t>
  </si>
  <si>
    <t>medio_conocePS/9</t>
  </si>
  <si>
    <t>medio_conocePS/10</t>
  </si>
  <si>
    <t>medio_conocePS/-888</t>
  </si>
  <si>
    <t>medio_conocePS/-999</t>
  </si>
  <si>
    <t>conoce_CRAS</t>
  </si>
  <si>
    <t>participado_CRAS</t>
  </si>
  <si>
    <t>experiencia_CRAS</t>
  </si>
  <si>
    <t>nivel_educativo</t>
  </si>
  <si>
    <t>diploma_fueradeBrasil</t>
  </si>
  <si>
    <t>diploma_validacion</t>
  </si>
  <si>
    <t>perm_menores5</t>
  </si>
  <si>
    <t>total_menor617</t>
  </si>
  <si>
    <t>menores6y17_tiempoviaje</t>
  </si>
  <si>
    <t>menores6y17_fuera_escuela/1</t>
  </si>
  <si>
    <t>menores6y17_fuera_escuela/2</t>
  </si>
  <si>
    <t>menores6y17_fuera_escuela/3</t>
  </si>
  <si>
    <t>menores6y17_fuera_escuela/4</t>
  </si>
  <si>
    <t>menores6y17_fuera_escuela/5</t>
  </si>
  <si>
    <t>menores6y17_fuera_escuela/6</t>
  </si>
  <si>
    <t>menores6y17_fuera_escuela/7</t>
  </si>
  <si>
    <t>menores6y17_fuera_escuela/8</t>
  </si>
  <si>
    <t>menores6y17_fuera_escuela/9</t>
  </si>
  <si>
    <t>menores6y17_fuera_escuela/10</t>
  </si>
  <si>
    <t>menores6y17_fuera_escuela/11</t>
  </si>
  <si>
    <t>menores6y17_fuera_escuela/12</t>
  </si>
  <si>
    <t>menores6y17_fuera_escuela/-888</t>
  </si>
  <si>
    <t>menores6y17_fuera_escuela/-999</t>
  </si>
  <si>
    <t>otra_razon</t>
  </si>
  <si>
    <t>conoce_edsuperior_Brasil</t>
  </si>
  <si>
    <t>material_parede</t>
  </si>
  <si>
    <t>material_piso</t>
  </si>
  <si>
    <t>material_techo</t>
  </si>
  <si>
    <t>calle_pavimentada</t>
  </si>
  <si>
    <t>basura_calle</t>
  </si>
  <si>
    <t>vivienda_tipo</t>
  </si>
  <si>
    <t>contrato_alquiler</t>
  </si>
  <si>
    <t>tiempo_alquiler</t>
  </si>
  <si>
    <t>alquiler_tiempo_vivien</t>
  </si>
  <si>
    <t>dinero_renta</t>
  </si>
  <si>
    <t>problema_vivienda/1</t>
  </si>
  <si>
    <t>problema_vivienda/2</t>
  </si>
  <si>
    <t>problema_vivienda/3</t>
  </si>
  <si>
    <t>problema_vivienda/4</t>
  </si>
  <si>
    <t>problema_vivienda/5</t>
  </si>
  <si>
    <t>problema_vivienda/6</t>
  </si>
  <si>
    <t>problema_vivienda/7</t>
  </si>
  <si>
    <t>problema_vivienda/-888</t>
  </si>
  <si>
    <t>problema_vivienda/-999</t>
  </si>
  <si>
    <t>problema_vivienda/8</t>
  </si>
  <si>
    <t>tiene_deudas</t>
  </si>
  <si>
    <t>riesgo_desalojado</t>
  </si>
  <si>
    <t>n_cuartos</t>
  </si>
  <si>
    <t>n_uso_cuartos</t>
  </si>
  <si>
    <t>veces_mudado</t>
  </si>
  <si>
    <t>tiene_internet</t>
  </si>
  <si>
    <t>tiene_electricidad</t>
  </si>
  <si>
    <t>fuente_cocinar/1</t>
  </si>
  <si>
    <t>fuente_cocinar/2</t>
  </si>
  <si>
    <t>fuente_cocinar/3</t>
  </si>
  <si>
    <t>fuente_cocinar/4</t>
  </si>
  <si>
    <t>fuente_cocinar/5</t>
  </si>
  <si>
    <t>fuente_cocinar/6</t>
  </si>
  <si>
    <t>fuente_cocinar/-888</t>
  </si>
  <si>
    <t>fuente_cocinar/-999</t>
  </si>
  <si>
    <t>acceso_agua</t>
  </si>
  <si>
    <t>cuanto_agua</t>
  </si>
  <si>
    <t>tratamiento_agua</t>
  </si>
  <si>
    <t>calidad_agua</t>
  </si>
  <si>
    <t>acceso_saneamiento</t>
  </si>
  <si>
    <t>n_banos</t>
  </si>
  <si>
    <t>banos_exclusivo</t>
  </si>
  <si>
    <t>existe_lavamano</t>
  </si>
  <si>
    <t>jabon_vivienda</t>
  </si>
  <si>
    <t>moment_lavado_manos/1</t>
  </si>
  <si>
    <t>moment_lavado_manos/2</t>
  </si>
  <si>
    <t>moment_lavado_manos/3</t>
  </si>
  <si>
    <t>moment_lavado_manos/4</t>
  </si>
  <si>
    <t>moment_lavado_manos/5</t>
  </si>
  <si>
    <t>moment_lavado_manos/6</t>
  </si>
  <si>
    <t>moment_lavado_manos/7</t>
  </si>
  <si>
    <t>moment_lavado_manos/-888</t>
  </si>
  <si>
    <t>moment_lavado_manos/-999</t>
  </si>
  <si>
    <t>element_menstrual</t>
  </si>
  <si>
    <t>problema_residuos/1</t>
  </si>
  <si>
    <t>problema_residuos/2</t>
  </si>
  <si>
    <t>problema_residuos/3</t>
  </si>
  <si>
    <t>problema_residuos/4</t>
  </si>
  <si>
    <t>problema_residuos/5</t>
  </si>
  <si>
    <t>problema_residuos/6</t>
  </si>
  <si>
    <t>problema_residuos/7</t>
  </si>
  <si>
    <t>problema_residuos/8</t>
  </si>
  <si>
    <t>problema_residuos/9</t>
  </si>
  <si>
    <t>problema_residuos/10</t>
  </si>
  <si>
    <t>problema_residuos/11</t>
  </si>
  <si>
    <t>problema_residuos/12</t>
  </si>
  <si>
    <t>problema_residuos/13</t>
  </si>
  <si>
    <t>problema_residuos/14</t>
  </si>
  <si>
    <t>problema_residuos/15</t>
  </si>
  <si>
    <t>problema_residuos/17</t>
  </si>
  <si>
    <t>problema_residuos/-888</t>
  </si>
  <si>
    <t>problema_residuos/-999</t>
  </si>
  <si>
    <t>tiene_ingreso</t>
  </si>
  <si>
    <t>fuentes_ingreso/1</t>
  </si>
  <si>
    <t>fuentes_ingreso/2</t>
  </si>
  <si>
    <t>fuentes_ingreso/3</t>
  </si>
  <si>
    <t>fuentes_ingreso/4</t>
  </si>
  <si>
    <t>fuentes_ingreso/5</t>
  </si>
  <si>
    <t>fuentes_ingreso/6</t>
  </si>
  <si>
    <t>fuentes_ingreso/7</t>
  </si>
  <si>
    <t>fuentes_ingreso/8</t>
  </si>
  <si>
    <t>fuentes_ingreso/9</t>
  </si>
  <si>
    <t>fuentes_ingreso/10</t>
  </si>
  <si>
    <t>fuentes_ingreso/-888</t>
  </si>
  <si>
    <t>fuentes_ingreso/-999</t>
  </si>
  <si>
    <t>n_miembros_ingreso</t>
  </si>
  <si>
    <t>total_ingreso</t>
  </si>
  <si>
    <t>vontad_negocio</t>
  </si>
  <si>
    <t>conoce_CNPJ</t>
  </si>
  <si>
    <t>desafios_ingresos/1</t>
  </si>
  <si>
    <t>desafios_ingresos/2</t>
  </si>
  <si>
    <t>desafios_ingresos/3</t>
  </si>
  <si>
    <t>desafios_ingresos/4</t>
  </si>
  <si>
    <t>desafios_ingresos/5</t>
  </si>
  <si>
    <t>desafios_ingresos/6</t>
  </si>
  <si>
    <t>desafios_ingresos/7</t>
  </si>
  <si>
    <t>desafios_ingresos/8</t>
  </si>
  <si>
    <t>desafios_ingresos/9</t>
  </si>
  <si>
    <t>desafios_ingresos/10</t>
  </si>
  <si>
    <t>desafios_ingresos/11</t>
  </si>
  <si>
    <t>desafios_ingresos/12</t>
  </si>
  <si>
    <t>desafios_ingresos/-888</t>
  </si>
  <si>
    <t>desafios_ingresos/-999</t>
  </si>
  <si>
    <t>actividades_falta_dinero/1</t>
  </si>
  <si>
    <t>actividades_falta_dinero/2</t>
  </si>
  <si>
    <t>actividades_falta_dinero/3</t>
  </si>
  <si>
    <t>actividades_falta_dinero/4</t>
  </si>
  <si>
    <t>actividades_falta_dinero/5</t>
  </si>
  <si>
    <t>actividades_falta_dinero/6</t>
  </si>
  <si>
    <t>actividades_falta_dinero/7</t>
  </si>
  <si>
    <t>actividades_falta_dinero/8</t>
  </si>
  <si>
    <t>actividades_falta_dinero/9</t>
  </si>
  <si>
    <t>actividades_falta_dinero/10</t>
  </si>
  <si>
    <t>actividades_falta_dinero/11</t>
  </si>
  <si>
    <t>actividades_falta_dinero/12</t>
  </si>
  <si>
    <t>actividades_falta_dinero/13</t>
  </si>
  <si>
    <t>actividades_falta_dinero/14</t>
  </si>
  <si>
    <t>actividades_falta_dinero/15</t>
  </si>
  <si>
    <t>actividades_falta_dinero/16</t>
  </si>
  <si>
    <t>actividades_falta_dinero/17</t>
  </si>
  <si>
    <t>actividades_falta_dinero/18</t>
  </si>
  <si>
    <t>actividades_falta_dinero/-888</t>
  </si>
  <si>
    <t>actividades_falta_dinero/-999</t>
  </si>
  <si>
    <t>discrimi_nacionalidad</t>
  </si>
  <si>
    <t>lugares_discrimi/1</t>
  </si>
  <si>
    <t>lugares_discrimi/2</t>
  </si>
  <si>
    <t>lugares_discrimi/3</t>
  </si>
  <si>
    <t>lugares_discrimi/4</t>
  </si>
  <si>
    <t>lugares_discrimi/5</t>
  </si>
  <si>
    <t>lugares_discrimi/6</t>
  </si>
  <si>
    <t>lugares_discrimi/7</t>
  </si>
  <si>
    <t>lugares_discrimi/8</t>
  </si>
  <si>
    <t>lugares_discrimi/9</t>
  </si>
  <si>
    <t>lugares_discrimi/10</t>
  </si>
  <si>
    <t>lugares_discrimi/11</t>
  </si>
  <si>
    <t>lugares_discrimi/-888</t>
  </si>
  <si>
    <t>lugares_discrimi/-999</t>
  </si>
  <si>
    <t>otro_lugar</t>
  </si>
  <si>
    <t>conoce_autoridad/1</t>
  </si>
  <si>
    <t>conoce_autoridad/2</t>
  </si>
  <si>
    <t>conoce_autoridad/3</t>
  </si>
  <si>
    <t>conoce_autoridad/4</t>
  </si>
  <si>
    <t>conoce_autoridad/5</t>
  </si>
  <si>
    <t>conoce_autoridad/6</t>
  </si>
  <si>
    <t>conoce_autoridad/7</t>
  </si>
  <si>
    <t>conoce_autoridad/8</t>
  </si>
  <si>
    <t>conoce_autoridad/9</t>
  </si>
  <si>
    <t>conoce_autoridad/10</t>
  </si>
  <si>
    <t>conoce_autoridad/11</t>
  </si>
  <si>
    <t>conoce_autoridad/-888</t>
  </si>
  <si>
    <t>conoce_autoridad/-999</t>
  </si>
  <si>
    <t>canal_denun_vmujer</t>
  </si>
  <si>
    <t>canal_denun_trafico</t>
  </si>
  <si>
    <t>acceso_servsalud/1</t>
  </si>
  <si>
    <t>acceso_servsalud/2</t>
  </si>
  <si>
    <t>acceso_servsalud/3</t>
  </si>
  <si>
    <t>acceso_servsalud/4</t>
  </si>
  <si>
    <t>acceso_servsalud/5</t>
  </si>
  <si>
    <t>acceso_servsalud/6</t>
  </si>
  <si>
    <t>acceso_servsalud/7</t>
  </si>
  <si>
    <t>acceso_servsalud/8</t>
  </si>
  <si>
    <t>acceso_servsalud/9</t>
  </si>
  <si>
    <t>acceso_servsalud/10</t>
  </si>
  <si>
    <t>acceso_servsalud/-888</t>
  </si>
  <si>
    <t>acceso_servsalud/-999</t>
  </si>
  <si>
    <t>acceso_servsalud/11</t>
  </si>
  <si>
    <t>otro_acceso_salud</t>
  </si>
  <si>
    <t>acceso_medico</t>
  </si>
  <si>
    <t>calidad_atencionmedica</t>
  </si>
  <si>
    <t>dificult_serviciosalud/1</t>
  </si>
  <si>
    <t>dificult_serviciosalud/2</t>
  </si>
  <si>
    <t>dificult_serviciosalud/3</t>
  </si>
  <si>
    <t>dificult_serviciosalud/4</t>
  </si>
  <si>
    <t>dificult_serviciosalud/5</t>
  </si>
  <si>
    <t>dificult_serviciosalud/6</t>
  </si>
  <si>
    <t>dificult_serviciosalud/7</t>
  </si>
  <si>
    <t>dificult_serviciosalud/8</t>
  </si>
  <si>
    <t>dificult_serviciosalud/9</t>
  </si>
  <si>
    <t>dificult_serviciosalud/10</t>
  </si>
  <si>
    <t>dificult_serviciosalud/11</t>
  </si>
  <si>
    <t>dificult_serviciosalud/12</t>
  </si>
  <si>
    <t>dificult_serviciosalud/-888</t>
  </si>
  <si>
    <t>dificult_serviciosalud/-999</t>
  </si>
  <si>
    <t>embarazadas_accesomed</t>
  </si>
  <si>
    <t>tipo_controlesmed/1</t>
  </si>
  <si>
    <t>tipo_controlesmed/2</t>
  </si>
  <si>
    <t>tipo_controlesmed/3</t>
  </si>
  <si>
    <t>tipo_controlesmed/4</t>
  </si>
  <si>
    <t>tipo_controlesmed/-888</t>
  </si>
  <si>
    <t>tipo_controlesmed/-999</t>
  </si>
  <si>
    <t>afect_mental</t>
  </si>
  <si>
    <t>vacu_covid19</t>
  </si>
  <si>
    <t>conoce_inst_DH</t>
  </si>
  <si>
    <t>actividad_inst_DH</t>
  </si>
  <si>
    <t>tipo_informacion/1</t>
  </si>
  <si>
    <t>tipo_informacion/2</t>
  </si>
  <si>
    <t>tipo_informacion/3</t>
  </si>
  <si>
    <t>tipo_informacion/4</t>
  </si>
  <si>
    <t>tipo_informacion/5</t>
  </si>
  <si>
    <t>tipo_informacion/-888</t>
  </si>
  <si>
    <t>tipo_informacion/-999</t>
  </si>
  <si>
    <t>frecuentado_espacio/1</t>
  </si>
  <si>
    <t>frecuentado_espacio/2</t>
  </si>
  <si>
    <t>frecuentado_espacio/3</t>
  </si>
  <si>
    <t>frecuentado_espacio/4</t>
  </si>
  <si>
    <t>frecuentado_espacio/5</t>
  </si>
  <si>
    <t>frecuentado_espacio/6</t>
  </si>
  <si>
    <t>frecuentado_espacio/7</t>
  </si>
  <si>
    <t>frecuentado_espacio/-888</t>
  </si>
  <si>
    <t>frecuentado_espacio/-999</t>
  </si>
  <si>
    <t>gasto_alimentacion</t>
  </si>
  <si>
    <t>ninos6m_leche</t>
  </si>
  <si>
    <t>interv_nutricion/1</t>
  </si>
  <si>
    <t>interv_nutricion/2</t>
  </si>
  <si>
    <t>interv_nutricion/3</t>
  </si>
  <si>
    <t>interv_nutricion/4</t>
  </si>
  <si>
    <t>interv_nutricion/5</t>
  </si>
  <si>
    <t>interv_nutricion/6</t>
  </si>
  <si>
    <t>interv_nutricion/-888</t>
  </si>
  <si>
    <t>interv_nutricion/-999</t>
  </si>
  <si>
    <t>consumo_comida</t>
  </si>
  <si>
    <t>medio_comida/1</t>
  </si>
  <si>
    <t>medio_comida/2</t>
  </si>
  <si>
    <t>medio_comida/3</t>
  </si>
  <si>
    <t>medio_comida/4</t>
  </si>
  <si>
    <t>medio_comida/5</t>
  </si>
  <si>
    <t>medio_comida/6</t>
  </si>
  <si>
    <t>medio_comida/7</t>
  </si>
  <si>
    <t>medio_comida/8</t>
  </si>
  <si>
    <t>medio_comida/9</t>
  </si>
  <si>
    <t>medio_comida/10</t>
  </si>
  <si>
    <t>medio_comida/11</t>
  </si>
  <si>
    <t>medio_comida/12</t>
  </si>
  <si>
    <t>medio_comida/-888</t>
  </si>
  <si>
    <t>medio_comida/-999</t>
  </si>
  <si>
    <t>estrategia_faltacomida/1</t>
  </si>
  <si>
    <t>estrategia_faltacomida/2</t>
  </si>
  <si>
    <t>estrategia_faltacomida/3</t>
  </si>
  <si>
    <t>estrategia_faltacomida/4</t>
  </si>
  <si>
    <t>estrategia_faltacomida/5</t>
  </si>
  <si>
    <t>estrategia_faltacomida/6</t>
  </si>
  <si>
    <t>estrategia_faltacomida/-888</t>
  </si>
  <si>
    <t>estrategia_faltacomida/-999</t>
  </si>
  <si>
    <t>ayuda_human</t>
  </si>
  <si>
    <t>tipo_ayuda/1</t>
  </si>
  <si>
    <t>tipo_ayuda/2</t>
  </si>
  <si>
    <t>tipo_ayuda/3</t>
  </si>
  <si>
    <t>tipo_ayuda/4</t>
  </si>
  <si>
    <t>tipo_ayuda/5</t>
  </si>
  <si>
    <t>tipo_ayuda/6</t>
  </si>
  <si>
    <t>tipo_ayuda/7</t>
  </si>
  <si>
    <t>tipo_ayuda/8</t>
  </si>
  <si>
    <t>tipo_ayuda/9</t>
  </si>
  <si>
    <t>tipo_ayuda/10</t>
  </si>
  <si>
    <t>tipo_ayuda/-888</t>
  </si>
  <si>
    <t>tipo_ayuda/-999</t>
  </si>
  <si>
    <t>fuente_apoyo/1</t>
  </si>
  <si>
    <t>fuente_apoyo/2</t>
  </si>
  <si>
    <t>fuente_apoyo/3</t>
  </si>
  <si>
    <t>fuente_apoyo/4</t>
  </si>
  <si>
    <t>fuente_apoyo/5</t>
  </si>
  <si>
    <t>fuente_apoyo/6</t>
  </si>
  <si>
    <t>fuente_apoyo/-888</t>
  </si>
  <si>
    <t>fuente_apoyo/-999</t>
  </si>
  <si>
    <t>satisfacion_ayuda</t>
  </si>
  <si>
    <t>insatisfact_ayuda</t>
  </si>
  <si>
    <t>asis_mecanismo_calidad</t>
  </si>
  <si>
    <t>tipo_mecanismo_asis/1</t>
  </si>
  <si>
    <t>tipo_mecanismo_asis/2</t>
  </si>
  <si>
    <t>tipo_mecanismo_asis/3</t>
  </si>
  <si>
    <t>tipo_mecanismo_asis/4</t>
  </si>
  <si>
    <t>tipo_mecanismo_asis/5</t>
  </si>
  <si>
    <t>tipo_mecanismo_asis/6</t>
  </si>
  <si>
    <t>tipo_mecanismo_asis/7</t>
  </si>
  <si>
    <t>tipo_mecanismo_asis/8</t>
  </si>
  <si>
    <t>tipo_mecanismo_asis/9</t>
  </si>
  <si>
    <t>tipo_mecanismo_asis/10</t>
  </si>
  <si>
    <t>tipo_mecanismo_asis/11</t>
  </si>
  <si>
    <t>tipo_mecanismo_asis/12</t>
  </si>
  <si>
    <t>tipo_mecanismo_asis/13</t>
  </si>
  <si>
    <t>tipo_mecanismo_asis/-888</t>
  </si>
  <si>
    <t>tipo_mecanismo_asis/-999</t>
  </si>
  <si>
    <t>tiene_necesidades/1</t>
  </si>
  <si>
    <t>tiene_necesidades/2</t>
  </si>
  <si>
    <t>tiene_necesidades/3</t>
  </si>
  <si>
    <t>tiene_necesidades/4</t>
  </si>
  <si>
    <t>tiene_necesidades/5</t>
  </si>
  <si>
    <t>tiene_necesidades/6</t>
  </si>
  <si>
    <t>tiene_necesidades/7</t>
  </si>
  <si>
    <t>tiene_necesidades/8</t>
  </si>
  <si>
    <t>tiene_necesidades/9</t>
  </si>
  <si>
    <t>tiene_necesidades/10</t>
  </si>
  <si>
    <t>tiene_necesidades/11</t>
  </si>
  <si>
    <t>tiene_necesidades/12</t>
  </si>
  <si>
    <t>tiene_necesidades/13</t>
  </si>
  <si>
    <t>tiene_necesidades/14</t>
  </si>
  <si>
    <t>tiene_necesidades/15</t>
  </si>
  <si>
    <t>tiene_necesidades/16</t>
  </si>
  <si>
    <t>tiene_necesidades/17</t>
  </si>
  <si>
    <t>tiene_necesidades/18</t>
  </si>
  <si>
    <t>tiene_necesidades/-888</t>
  </si>
  <si>
    <t>tiene_necesidades/-999</t>
  </si>
  <si>
    <t>outra_necesidades</t>
  </si>
  <si>
    <t>pref_apoyo/1</t>
  </si>
  <si>
    <t>pref_apoyo/2</t>
  </si>
  <si>
    <t>pref_apoyo/3</t>
  </si>
  <si>
    <t>pref_apoyo/4</t>
  </si>
  <si>
    <t>pref_apoyo/5</t>
  </si>
  <si>
    <t>pref_apoyo/6</t>
  </si>
  <si>
    <t>pref_apoyo/7</t>
  </si>
  <si>
    <t>pref_apoyo/-888</t>
  </si>
  <si>
    <t>pref_apoyo/-999</t>
  </si>
  <si>
    <t>pref_apoyo/8</t>
  </si>
  <si>
    <t>pref_apoyo/9</t>
  </si>
  <si>
    <t>pref_apoyo/10</t>
  </si>
  <si>
    <t>pref_apoyo/11</t>
  </si>
  <si>
    <t>otro_apoyo</t>
  </si>
  <si>
    <t>forma_recibe_inform/1</t>
  </si>
  <si>
    <t>forma_recibe_inform/2</t>
  </si>
  <si>
    <t>forma_recibe_inform/3</t>
  </si>
  <si>
    <t>forma_recibe_inform/4</t>
  </si>
  <si>
    <t>forma_recibe_inform/5</t>
  </si>
  <si>
    <t>forma_recibe_inform/6</t>
  </si>
  <si>
    <t>forma_recibe_inform/7</t>
  </si>
  <si>
    <t>forma_recibe_inform/8</t>
  </si>
  <si>
    <t>forma_recibe_inform/9</t>
  </si>
  <si>
    <t>forma_recibe_inform/10</t>
  </si>
  <si>
    <t>forma_recibe_inform/11</t>
  </si>
  <si>
    <t>forma_recibe_inform/12</t>
  </si>
  <si>
    <t>forma_recibe_inform/13</t>
  </si>
  <si>
    <t>forma_recibe_inform/14</t>
  </si>
  <si>
    <t>forma_recibe_inform/15</t>
  </si>
  <si>
    <t>forma_recibe_inform/16</t>
  </si>
  <si>
    <t>forma_recibe_inform/17</t>
  </si>
  <si>
    <t>forma_recibe_inform/18</t>
  </si>
  <si>
    <t>forma_recibe_inform/19</t>
  </si>
  <si>
    <t>forma_recibe_inform/20</t>
  </si>
  <si>
    <t>forma_recibe_inform/21</t>
  </si>
  <si>
    <t>forma_recibe_inform/22</t>
  </si>
  <si>
    <t>forma_recibe_inform/-888</t>
  </si>
  <si>
    <t>forma_recibe_inform/-999</t>
  </si>
  <si>
    <t>enter_acciones_hum/1</t>
  </si>
  <si>
    <t>enter_acciones_hum/2</t>
  </si>
  <si>
    <t>enter_acciones_hum/3</t>
  </si>
  <si>
    <t>enter_acciones_hum/4</t>
  </si>
  <si>
    <t>enter_acciones_hum/5</t>
  </si>
  <si>
    <t>enter_acciones_hum/6</t>
  </si>
  <si>
    <t>enter_acciones_hum/7</t>
  </si>
  <si>
    <t>enter_acciones_hum/8</t>
  </si>
  <si>
    <t>enter_acciones_hum/9</t>
  </si>
  <si>
    <t>enter_acciones_hum/10</t>
  </si>
  <si>
    <t>enter_acciones_hum/11</t>
  </si>
  <si>
    <t>enter_acciones_hum/12</t>
  </si>
  <si>
    <t>enter_acciones_hum/13</t>
  </si>
  <si>
    <t>enter_acciones_hum/-888</t>
  </si>
  <si>
    <t>enter_acciones_hum/-999</t>
  </si>
  <si>
    <t>enter_acciones_hum/14</t>
  </si>
  <si>
    <t>coment_encuestado</t>
  </si>
  <si>
    <t>coment_encuestador</t>
  </si>
  <si>
    <t>_id</t>
  </si>
  <si>
    <t>_submission_time</t>
  </si>
  <si>
    <t>_validation_status</t>
  </si>
  <si>
    <t>_notes</t>
  </si>
  <si>
    <t>_status</t>
  </si>
  <si>
    <t>_submitted_by</t>
  </si>
  <si>
    <t>_tags</t>
  </si>
  <si>
    <t>_index</t>
  </si>
  <si>
    <t>0002d788-e416-4634-aad3-6bae0f15d299</t>
  </si>
  <si>
    <t>2022-08-23 09:04:54</t>
  </si>
  <si>
    <t>2022-08-23 09:57:22</t>
  </si>
  <si>
    <t>2022-08-23</t>
  </si>
  <si>
    <t>NovaCidade</t>
  </si>
  <si>
    <t>Sí</t>
  </si>
  <si>
    <t>Mujer</t>
  </si>
  <si>
    <t>Conjugue/concubinato</t>
  </si>
  <si>
    <t>En este hogar, hay al menos una persona que es venezolano/a o que vivió en el Venezuela</t>
  </si>
  <si>
    <t>No</t>
  </si>
  <si>
    <t>0</t>
  </si>
  <si>
    <t>Kariña</t>
  </si>
  <si>
    <t>Entre 7 y 12 meses</t>
  </si>
  <si>
    <t>Monagas</t>
  </si>
  <si>
    <t>Bajo</t>
  </si>
  <si>
    <t>Quedarse en Boa Vista</t>
  </si>
  <si>
    <t>No, no estamos interesados en la interiorización</t>
  </si>
  <si>
    <t>Media (10-13 grado)</t>
  </si>
  <si>
    <t>Con su padre o madre en la vivienda</t>
  </si>
  <si>
    <t>Bloque, ladrillo, piedra, madera pulida</t>
  </si>
  <si>
    <t>Baldosa, vinilo, tableta, ladrillo, laminado</t>
  </si>
  <si>
    <t>Teja de asbesto-cemento</t>
  </si>
  <si>
    <t>Arrendada (tiene que pagar renta)</t>
  </si>
  <si>
    <t>No tiene contrato (indefinido)</t>
  </si>
  <si>
    <t>Indefinido</t>
  </si>
  <si>
    <t>Pago mensual</t>
  </si>
  <si>
    <t>R$ 601 - 700</t>
  </si>
  <si>
    <t>Nunca hemos percibido el riesgo, o no hemos dormido en estos últimos 3 meses en la calle o albergue</t>
  </si>
  <si>
    <t>4</t>
  </si>
  <si>
    <t>2</t>
  </si>
  <si>
    <t>Ninguna vez</t>
  </si>
  <si>
    <t>Sí, hay internet propria (Wifi o Datos moviles)</t>
  </si>
  <si>
    <t>Sí, de tubería / saneamiento público</t>
  </si>
  <si>
    <t>24h por semana (24/7)</t>
  </si>
  <si>
    <t>Hierve el agua</t>
  </si>
  <si>
    <t>Buena (no tiene olor, color, ni sabor)</t>
  </si>
  <si>
    <t>Sí, baño con descarga de agua conectado a red de saneamiento</t>
  </si>
  <si>
    <t>1</t>
  </si>
  <si>
    <t>R$ 801 - 900</t>
  </si>
  <si>
    <t>Solo algunas</t>
  </si>
  <si>
    <t>Buena</t>
  </si>
  <si>
    <t>R$ 401 - 500</t>
  </si>
  <si>
    <t>3 comidas o más</t>
  </si>
  <si>
    <t>00089d9b-4e78-4793-a098-c2693f9b1799</t>
  </si>
  <si>
    <t>2022-08-16 10:44:56</t>
  </si>
  <si>
    <t>2022-08-16 11:24:23</t>
  </si>
  <si>
    <t>2022-08-16</t>
  </si>
  <si>
    <t>Centenario</t>
  </si>
  <si>
    <t>Hombre</t>
  </si>
  <si>
    <t>Soltero/a</t>
  </si>
  <si>
    <t>De 1 a 2 años</t>
  </si>
  <si>
    <t>Aragua</t>
  </si>
  <si>
    <t>Sí, pero no tenemos receptor</t>
  </si>
  <si>
    <t>Superior o universitaria completa</t>
  </si>
  <si>
    <t>No, ninguna</t>
  </si>
  <si>
    <t>Cemento, gravilla</t>
  </si>
  <si>
    <t>Sí, hay acuerdo informal de alquiler (negociado verbalmente)</t>
  </si>
  <si>
    <t>R$ 0 - 100</t>
  </si>
  <si>
    <t>Entre cinco y diez veces</t>
  </si>
  <si>
    <t>Sí, hay una conexión compartida (vecinos o amigos)</t>
  </si>
  <si>
    <t>No hay mujeres del hogar que tengan la menstruación</t>
  </si>
  <si>
    <t>2 comidas al día</t>
  </si>
  <si>
    <t>00db30e6-84b4-4174-be5a-f1017011e2a3</t>
  </si>
  <si>
    <t>2022-08-19 09:38:05</t>
  </si>
  <si>
    <t>2022-08-19 10:12:18</t>
  </si>
  <si>
    <t>2022-08-19</t>
  </si>
  <si>
    <t>Pintolandia</t>
  </si>
  <si>
    <t>Medio</t>
  </si>
  <si>
    <t>No ha(n) tenido tiempo de realizar el proceso</t>
  </si>
  <si>
    <t>31 min - 1 hora</t>
  </si>
  <si>
    <t>Teja o lámina de zinc</t>
  </si>
  <si>
    <t>3</t>
  </si>
  <si>
    <t>Entre tres y cinco veces</t>
  </si>
  <si>
    <t>Otra, especifique</t>
  </si>
  <si>
    <t>02b058ab-6dbb-438f-87bc-b2f79ceffe29</t>
  </si>
  <si>
    <t>2022-08-18 16:07:37</t>
  </si>
  <si>
    <t>2022-08-18 16:48:48</t>
  </si>
  <si>
    <t>2022-08-18</t>
  </si>
  <si>
    <t>SilvioL</t>
  </si>
  <si>
    <t>Bolívar</t>
  </si>
  <si>
    <t>Sí, tenemos receptor pero no hemos iniciado el proceso</t>
  </si>
  <si>
    <t>Menos de 15 min</t>
  </si>
  <si>
    <t>Concreto armado</t>
  </si>
  <si>
    <t>R$ 701 - 800</t>
  </si>
  <si>
    <t>6</t>
  </si>
  <si>
    <t>Una o dos veces</t>
  </si>
  <si>
    <t>No tenemos internet</t>
  </si>
  <si>
    <t>No realiza tratamiento</t>
  </si>
  <si>
    <t>Sí, baño con descarga de agua conectado a pozo séptico</t>
  </si>
  <si>
    <t>R$ 1001 - 1100</t>
  </si>
  <si>
    <t>032aaa24-da7a-4ad1-916e-ef5d4c9e43f5</t>
  </si>
  <si>
    <t>2022-08-16 10:24:50</t>
  </si>
  <si>
    <t>2022-08-16 11:48:57</t>
  </si>
  <si>
    <t>En este hogar, todos los miembros son brasileros/as y jamás han vivido en Venezuela</t>
  </si>
  <si>
    <t>No sabe</t>
  </si>
  <si>
    <t>Entre 16-30 min</t>
  </si>
  <si>
    <t>Tejas de barro</t>
  </si>
  <si>
    <t>Sí, hay un Contrato formal de alquiler (contrato escrito)</t>
  </si>
  <si>
    <t>2 años</t>
  </si>
  <si>
    <t>R$ 101 - 200</t>
  </si>
  <si>
    <t>R$ 501 - 600</t>
  </si>
  <si>
    <t>Si, todas</t>
  </si>
  <si>
    <t>037285bf-e316-43fd-b98d-e0199c02f900</t>
  </si>
  <si>
    <t>2022-08-16 15:56:53</t>
  </si>
  <si>
    <t>2022-08-16 16:15:56</t>
  </si>
  <si>
    <t>Anzoátegui</t>
  </si>
  <si>
    <t>Secundaria incompleta</t>
  </si>
  <si>
    <t>Tapia pisada, bahareque, adobe</t>
  </si>
  <si>
    <t>Más de 10 veces</t>
  </si>
  <si>
    <t>0408f75b-d79d-4534-a638-f87758b4185a</t>
  </si>
  <si>
    <t>2022-08-16 09:38:32</t>
  </si>
  <si>
    <t>2022-08-16 10:21:49</t>
  </si>
  <si>
    <t>Casado/a</t>
  </si>
  <si>
    <t>Entre 1 y 6 meses</t>
  </si>
  <si>
    <t>Distrito Capital (Caracas)</t>
  </si>
  <si>
    <t>1 año</t>
  </si>
  <si>
    <t>04342d82-8e7c-471e-bfa5-d1ef95ef617e</t>
  </si>
  <si>
    <t>2022-08-16 16:04:02</t>
  </si>
  <si>
    <t>2022-08-16 18:13:10</t>
  </si>
  <si>
    <t>Tuvimos el riesgos de ser desalojados, de dormir en la calle o albergue, pero no sucedió</t>
  </si>
  <si>
    <t>R$ 301 - 400</t>
  </si>
  <si>
    <t>04ee0429-e63d-439c-8490-36a9fa4a0de7</t>
  </si>
  <si>
    <t>2022-08-24 15:07:32</t>
  </si>
  <si>
    <t>2022-08-24 16:13:08</t>
  </si>
  <si>
    <t>2022-08-24</t>
  </si>
  <si>
    <t>Sucre</t>
  </si>
  <si>
    <t>Mudarse a un lugar diferente dentro de Brasil</t>
  </si>
  <si>
    <t>Otra ciudad de otro estado de Brasil (fuera de Roraima, Amazonas)</t>
  </si>
  <si>
    <t>Sí, ya iniciamos el proceso</t>
  </si>
  <si>
    <t>R$ 1901 - 2000</t>
  </si>
  <si>
    <t>07ecad17-c3bd-4584-ab32-7e300e48482d</t>
  </si>
  <si>
    <t>2022-08-22 14:16:11</t>
  </si>
  <si>
    <t>2022-08-22 14:37:59</t>
  </si>
  <si>
    <t>2022-08-22</t>
  </si>
  <si>
    <t>Carabobo</t>
  </si>
  <si>
    <t>Alto</t>
  </si>
  <si>
    <t>Básica Primaria (1-5 grado)</t>
  </si>
  <si>
    <t>0819a655-4b71-4a5b-98ee-aeb8ffbbc515</t>
  </si>
  <si>
    <t>2022-08-19 16:00:19</t>
  </si>
  <si>
    <t>2022-08-19 16:22:49</t>
  </si>
  <si>
    <t>Falcón</t>
  </si>
  <si>
    <t>R$ 1201 - 1300</t>
  </si>
  <si>
    <t>Interiorización/BPC de la madre</t>
  </si>
  <si>
    <t>099b4672-2313-4775-9a79-332f2acc7a9a</t>
  </si>
  <si>
    <t>2022-08-22 15:42:20</t>
  </si>
  <si>
    <t>2022-08-22 16:12:07</t>
  </si>
  <si>
    <t>Guárico</t>
  </si>
  <si>
    <t>6 meses</t>
  </si>
  <si>
    <t>R$ 901 - 1000</t>
  </si>
  <si>
    <t>R$ 4901 - 5000</t>
  </si>
  <si>
    <t>R$ 2901 - 3000</t>
  </si>
  <si>
    <t>0a5552ef-e99f-4b3d-8942-8a20ac366d67</t>
  </si>
  <si>
    <t>2022-08-24 16:28:05</t>
  </si>
  <si>
    <t>2022-08-24 16:51:53</t>
  </si>
  <si>
    <t>En la vivienda donde vive  el niño(a), al cuidado de un  pariente o persona de  18 años o más</t>
  </si>
  <si>
    <t>Aceptable</t>
  </si>
  <si>
    <t>0be3ed14-c980-4aed-b512-036903834d4e</t>
  </si>
  <si>
    <t>2022-08-25 16:18:03</t>
  </si>
  <si>
    <t>2022-08-25 16:28:09</t>
  </si>
  <si>
    <t>2022-08-25</t>
  </si>
  <si>
    <t>Apure</t>
  </si>
  <si>
    <t>Ténico o tecnológico incompleto</t>
  </si>
  <si>
    <t>Más de una hora</t>
  </si>
  <si>
    <t>Tiene un filtro</t>
  </si>
  <si>
    <t>Mala (tiene olor, color o sabor)</t>
  </si>
  <si>
    <t>R$ 1401 - 1500</t>
  </si>
  <si>
    <t>0d22fd37-b857-4c43-81c5-dc72002b6b7a</t>
  </si>
  <si>
    <t>2022-08-17 16:07:49</t>
  </si>
  <si>
    <t>2022-08-17 16:27:36</t>
  </si>
  <si>
    <t>2022-08-17</t>
  </si>
  <si>
    <t>Material prefabricado</t>
  </si>
  <si>
    <t>Ocupación irregular (de espacio público o privado - no paga renta)</t>
  </si>
  <si>
    <t>0dd721b1-0bf0-4a33-8dc7-6d337090c414</t>
  </si>
  <si>
    <t>2022-08-22 14:01:51</t>
  </si>
  <si>
    <t>2022-08-22 14:28:54</t>
  </si>
  <si>
    <t>Asiste a una guardería, jardín infantil o escuela (por lo menos 3 días a la  semana, y mínimo 2 horas al día)</t>
  </si>
  <si>
    <t>6 días a la semana</t>
  </si>
  <si>
    <t>Regular (el agua es un poco turbia )</t>
  </si>
  <si>
    <t>0ead8df3-2695-41e8-8935-cea9418f0254</t>
  </si>
  <si>
    <t>2022-08-24 15:29:48</t>
  </si>
  <si>
    <t>2022-08-24 16:31:55</t>
  </si>
  <si>
    <t>Muy bajo</t>
  </si>
  <si>
    <t>Mala</t>
  </si>
  <si>
    <t>10b87f25-775a-4c47-8efc-679f2bbb3cc4</t>
  </si>
  <si>
    <t>2022-08-25 11:15:40</t>
  </si>
  <si>
    <t>2022-08-25 11:42:11</t>
  </si>
  <si>
    <t>De 2 a 3 años</t>
  </si>
  <si>
    <t>10f318bf-a0b3-4145-9172-235b02d1e6bc</t>
  </si>
  <si>
    <t>2022-08-24 16:37:05</t>
  </si>
  <si>
    <t>2022-08-24 17:06:24</t>
  </si>
  <si>
    <t>De 4 a 5 años</t>
  </si>
  <si>
    <t>R$ 1101 - 1200</t>
  </si>
  <si>
    <t>Mucha dolor de cabeza</t>
  </si>
  <si>
    <t>1111830c-82d6-4eb8-a147-29a2d80a2bdb</t>
  </si>
  <si>
    <t>2022-08-19 09:50:41</t>
  </si>
  <si>
    <t>2022-08-19 10:31:18</t>
  </si>
  <si>
    <t>Propia</t>
  </si>
  <si>
    <t>Con pastillas de cloro</t>
  </si>
  <si>
    <t>Sí, letrina de pozo simple (sin conexión a pozo séptico ni saneamiento)</t>
  </si>
  <si>
    <t>118f1155-7518-45d4-b37f-f6514e60f428</t>
  </si>
  <si>
    <t>2022-08-18 15:32:26</t>
  </si>
  <si>
    <t>2022-08-18 16:12:19</t>
  </si>
  <si>
    <t>Superior o universitaria incompleta</t>
  </si>
  <si>
    <t>R$ 201 - 300</t>
  </si>
  <si>
    <t>137d7786-1228-4b8c-93a8-13eff6429604</t>
  </si>
  <si>
    <t>2022-08-19 11:07:41</t>
  </si>
  <si>
    <t>2022-08-19 11:49:19</t>
  </si>
  <si>
    <t>Uniao</t>
  </si>
  <si>
    <t>174c947a-6e20-467a-bf2e-a135e3023fea</t>
  </si>
  <si>
    <t>2022-08-19 13:44:39</t>
  </si>
  <si>
    <t>2022-08-19 14:32:39</t>
  </si>
  <si>
    <t>SanFrancisco</t>
  </si>
  <si>
    <t>Plancha de concreto, cemento u hormigón</t>
  </si>
  <si>
    <t>R$ 4001 - 4100</t>
  </si>
  <si>
    <t>18ebef0b-8b4c-4c78-9665-3a891498ecba</t>
  </si>
  <si>
    <t>2022-08-17 15:47:00</t>
  </si>
  <si>
    <t>2022-08-17 16:16:36</t>
  </si>
  <si>
    <t>1ad24584-e5c0-42ba-a171-7f0646415d98</t>
  </si>
  <si>
    <t>2022-08-20 10:44:01</t>
  </si>
  <si>
    <t>2022-08-20 11:10:32</t>
  </si>
  <si>
    <t>2022-08-20</t>
  </si>
  <si>
    <t>R$ 2401 - 2500</t>
  </si>
  <si>
    <t>No recebió</t>
  </si>
  <si>
    <t>1b4a8d00-5047-4bd4-8f77-b71e3cfe4113</t>
  </si>
  <si>
    <t>2022-08-19 11:02:45</t>
  </si>
  <si>
    <t>2022-08-19 11:19:56</t>
  </si>
  <si>
    <t>Otro, especifique</t>
  </si>
  <si>
    <t>Wapichana</t>
  </si>
  <si>
    <t>Madera burda, tabla, tablon</t>
  </si>
  <si>
    <t>R$ 1501 - 1600</t>
  </si>
  <si>
    <t>1f114760-6605-4c2a-b344-7a538c44481b</t>
  </si>
  <si>
    <t>2022-08-17 16:17:53</t>
  </si>
  <si>
    <t>2022-08-17 16:43:19</t>
  </si>
  <si>
    <t>Cedida o prestada por amigos o familiares (no paga renta)</t>
  </si>
  <si>
    <t>No tiene</t>
  </si>
  <si>
    <t>204778e6-c046-4f17-9bcf-aff14ce3f703</t>
  </si>
  <si>
    <t>2022-08-22 16:24:27</t>
  </si>
  <si>
    <t>2022-08-22 16:51:15</t>
  </si>
  <si>
    <t>Macuxi</t>
  </si>
  <si>
    <t>Tierra, arena, barro</t>
  </si>
  <si>
    <t>21ad1e63-7d35-4a19-ad68-40f37936933c</t>
  </si>
  <si>
    <t>2022-08-24 15:41:31</t>
  </si>
  <si>
    <t>2022-08-24 16:01:31</t>
  </si>
  <si>
    <t>Media incompleta</t>
  </si>
  <si>
    <t>Gripe</t>
  </si>
  <si>
    <t>23a5b69c-f54a-42b0-b404-218514216798</t>
  </si>
  <si>
    <t>2022-08-23 15:29:22</t>
  </si>
  <si>
    <t>2022-08-24 11:57:30</t>
  </si>
  <si>
    <t>Materiales de deshecho (Zinc, tela, cartón, latas, plásticos, otros)</t>
  </si>
  <si>
    <t>5</t>
  </si>
  <si>
    <t>Sí, de pozo propio</t>
  </si>
  <si>
    <t>R$ 3901 - 4000</t>
  </si>
  <si>
    <t>R$ 1701 - 1800</t>
  </si>
  <si>
    <t>Sí, en conjunto con leche de fórmula</t>
  </si>
  <si>
    <t>23f5993a-4764-44c4-acc5-78896fb34073</t>
  </si>
  <si>
    <t>2022-08-19 14:33:01</t>
  </si>
  <si>
    <t>2022-08-19 15:09:32</t>
  </si>
  <si>
    <t>Ninguna pudo acceder</t>
  </si>
  <si>
    <t>242a1a7e-a734-457c-9815-a861e1608033</t>
  </si>
  <si>
    <t>2022-08-25 10:24:51</t>
  </si>
  <si>
    <t>2022-08-25 10:52:32</t>
  </si>
  <si>
    <t>Regresar permanentemente a Venezuela</t>
  </si>
  <si>
    <t>243ae08b-46f6-45e6-8e27-3eee0e986b17</t>
  </si>
  <si>
    <t>2022-08-23 15:45:15</t>
  </si>
  <si>
    <t>2022-08-23 16:31:26</t>
  </si>
  <si>
    <t>R$ 3001 - 3100</t>
  </si>
  <si>
    <t>246b84d7-407a-412a-8862-1e7bfa795f14</t>
  </si>
  <si>
    <t>2022-08-24 14:40:43</t>
  </si>
  <si>
    <t>2022-08-24 15:11:58</t>
  </si>
  <si>
    <t>Al buscar transporte para viajar de Pacaraima a Boa Vista</t>
  </si>
  <si>
    <t>24d3eb1c-598f-44de-bfec-cb65f5e0d6a3</t>
  </si>
  <si>
    <t>2022-08-19 15:48:56</t>
  </si>
  <si>
    <t>2022-08-19 16:18:00</t>
  </si>
  <si>
    <t>2757f427-fb0e-45ad-925c-557bdf6e1cb3</t>
  </si>
  <si>
    <t>2022-08-23 10:16:31</t>
  </si>
  <si>
    <t>2022-08-23 10:41:13</t>
  </si>
  <si>
    <t>28889f87-f8a0-4729-b5a1-bb2a3734b970</t>
  </si>
  <si>
    <t>2022-08-22 10:57:27</t>
  </si>
  <si>
    <t>2022-08-22 11:37:36</t>
  </si>
  <si>
    <t>Nueva Esparta</t>
  </si>
  <si>
    <t>R$ 1301 - 1400</t>
  </si>
  <si>
    <t>29220a3f-97f6-4099-925b-a7515d6667c2</t>
  </si>
  <si>
    <t>2022-08-22 10:35:57</t>
  </si>
  <si>
    <t>2022-08-22 11:16:03</t>
  </si>
  <si>
    <t>2a9ea13f-adf3-45fe-b9db-39daaa9539e5</t>
  </si>
  <si>
    <t>2022-08-23 11:21:39</t>
  </si>
  <si>
    <t>2022-08-23 12:06:36</t>
  </si>
  <si>
    <t>2abd2e91-df50-4471-9a6a-582a853c05a2</t>
  </si>
  <si>
    <t>2022-08-18 10:24:02</t>
  </si>
  <si>
    <t>2022-08-18 11:02:31</t>
  </si>
  <si>
    <t>2b4c9b36-66f5-4180-9e3c-228611ca3023</t>
  </si>
  <si>
    <t>2022-08-22 10:37:18</t>
  </si>
  <si>
    <t>2022-08-22 12:32:42</t>
  </si>
  <si>
    <t>Unas horas todos los días</t>
  </si>
  <si>
    <t>R$ 2201 - 2300</t>
  </si>
  <si>
    <t>Sí, de manera exclusiva</t>
  </si>
  <si>
    <t>2c9abf8e-cdc8-45b4-8d35-102d8749b625</t>
  </si>
  <si>
    <t>2022-08-19 15:10:42</t>
  </si>
  <si>
    <t>2022-08-19 15:32:25</t>
  </si>
  <si>
    <t>2d27a0c4-2e04-4110-b6bb-c903d0e600ad</t>
  </si>
  <si>
    <t>2022-08-18 09:05:39</t>
  </si>
  <si>
    <t>2022-08-18 09:26:05</t>
  </si>
  <si>
    <t>Cauame</t>
  </si>
  <si>
    <t>R$ 1801 - 1900</t>
  </si>
  <si>
    <t>2d792cac-ba51-4fd4-92f4-148ced8c914c</t>
  </si>
  <si>
    <t>2022-08-22 10:51:03</t>
  </si>
  <si>
    <t>2022-08-22 11:18:16</t>
  </si>
  <si>
    <t>2f37f3c2-86bb-476b-a780-ac6596a277b8</t>
  </si>
  <si>
    <t>2022-08-19 09:31:12</t>
  </si>
  <si>
    <t>2022-08-19 10:31:32</t>
  </si>
  <si>
    <t>Ténico o tecnológico completo</t>
  </si>
  <si>
    <t>2ffab281-3d9c-4c2c-a237-35531e284298</t>
  </si>
  <si>
    <t>2022-08-22 14:43:24</t>
  </si>
  <si>
    <t>2022-08-22 15:14:05</t>
  </si>
  <si>
    <t>305b611b-59c9-43e0-b574-d830c4acfac4</t>
  </si>
  <si>
    <t>2022-08-18 14:43:25</t>
  </si>
  <si>
    <t>2022-08-18 16:03:33</t>
  </si>
  <si>
    <t>R$ 2301 - 2400</t>
  </si>
  <si>
    <t>3112f6c1-a69e-49ee-9fe0-423812bee444</t>
  </si>
  <si>
    <t>2022-08-18 10:30:07</t>
  </si>
  <si>
    <t>2022-08-18 11:03:42</t>
  </si>
  <si>
    <t>Material de desecho (tela, cartón, lata)</t>
  </si>
  <si>
    <t>31f6c995-d111-41f3-903e-8fc09e6653ab</t>
  </si>
  <si>
    <t>2022-08-24 14:41:22</t>
  </si>
  <si>
    <t>2022-08-24 15:13:04</t>
  </si>
  <si>
    <t>334716fa-dce4-4c50-9a24-383d2590ee98</t>
  </si>
  <si>
    <t>2022-08-16 16:29:27</t>
  </si>
  <si>
    <t>2022-08-16 16:57:38</t>
  </si>
  <si>
    <t>336c5a2b-2de4-4fba-87ef-7092838a1c02</t>
  </si>
  <si>
    <t>2022-08-22 16:23:03</t>
  </si>
  <si>
    <t>2022-08-22 16:46:47</t>
  </si>
  <si>
    <t>No, estamos interesados en viajar por nuestra cuenta</t>
  </si>
  <si>
    <t>Básica secundaria (6-9 grado)</t>
  </si>
  <si>
    <t>Tengo internet solo cuando voy a espacios con Wifi libre</t>
  </si>
  <si>
    <t>R$ 2101 - 2200</t>
  </si>
  <si>
    <t>34601ea0-949f-4826-9bec-7bab4a08d07d</t>
  </si>
  <si>
    <t>2022-08-19 09:25:18</t>
  </si>
  <si>
    <t>2022-08-19 09:58:13</t>
  </si>
  <si>
    <t>Dentista</t>
  </si>
  <si>
    <t>34f08b5f-8513-4006-8a00-ef1237f0e660</t>
  </si>
  <si>
    <t>2022-08-20 08:49:35</t>
  </si>
  <si>
    <t>2022-08-20 09:14:24</t>
  </si>
  <si>
    <t>R$ 5901 - 6000</t>
  </si>
  <si>
    <t>370ab4c2-bea0-45f1-933c-d6b876cccf86</t>
  </si>
  <si>
    <t>2022-08-22 15:31:10</t>
  </si>
  <si>
    <t>2022-08-22 15:49:53</t>
  </si>
  <si>
    <t>37379e6d-9fc8-435c-b5fe-c9a7e2578f48</t>
  </si>
  <si>
    <t>2022-08-20 09:07:44</t>
  </si>
  <si>
    <t>2022-08-20 09:31:45</t>
  </si>
  <si>
    <t>Primaria incompleta</t>
  </si>
  <si>
    <t>3a440212-cb9b-44a8-8c42-e08d15d3ef42</t>
  </si>
  <si>
    <t>2022-08-19 15:19:20</t>
  </si>
  <si>
    <t>2022-08-19 15:49:28</t>
  </si>
  <si>
    <t>3aa2ee53-b444-4a16-a2b6-a6aec5775aac</t>
  </si>
  <si>
    <t>2022-08-16 14:37:50</t>
  </si>
  <si>
    <t>2022-08-16 17:45:32</t>
  </si>
  <si>
    <t>Wapixana</t>
  </si>
  <si>
    <t>3b19f107-7058-41f9-b6bf-4d294e8045cf</t>
  </si>
  <si>
    <t>2022-08-20 09:26:14</t>
  </si>
  <si>
    <t>2022-08-20 09:48:26</t>
  </si>
  <si>
    <t>3bccb3b7-6588-4392-b8ea-87495bb9c4ea</t>
  </si>
  <si>
    <t>2022-08-24 11:44:19</t>
  </si>
  <si>
    <t>2022-08-24 12:20:09</t>
  </si>
  <si>
    <t>3be44560-fc1b-4c68-8ac1-443139a03b83</t>
  </si>
  <si>
    <t>2022-08-22 14:40:15</t>
  </si>
  <si>
    <t>2022-08-22 15:09:55</t>
  </si>
  <si>
    <t>Voucher Energia</t>
  </si>
  <si>
    <t>3cbbe11d-fe61-463d-b581-1edaab28b683</t>
  </si>
  <si>
    <t>2022-08-18 16:01:33</t>
  </si>
  <si>
    <t>2022-08-18 16:56:02</t>
  </si>
  <si>
    <t>Hemos sido desalojados, o hemos tenido que dormir en la calle o albergue</t>
  </si>
  <si>
    <t>Sí, de carrotanque (cisterna)</t>
  </si>
  <si>
    <t>1 día a la semana</t>
  </si>
  <si>
    <t>3f4e03a9-b47c-473f-870b-c086e3e55060</t>
  </si>
  <si>
    <t>2022-08-20 11:01:03</t>
  </si>
  <si>
    <t>2022-08-20 11:33:06</t>
  </si>
  <si>
    <t>Rehúsa contestar</t>
  </si>
  <si>
    <t>3fe50f4e-02b5-410a-b795-c6ddbc0708f8</t>
  </si>
  <si>
    <t>2022-08-16 11:19:59</t>
  </si>
  <si>
    <t>2022-08-16 11:56:53</t>
  </si>
  <si>
    <t>Pemon</t>
  </si>
  <si>
    <t>40383dd6-0c3d-4065-bf8b-68fe7d9ddf9b</t>
  </si>
  <si>
    <t>2022-08-22 08:57:08</t>
  </si>
  <si>
    <t>2022-08-22 09:30:13</t>
  </si>
  <si>
    <t>Otra ciudad del estado de Roraima</t>
  </si>
  <si>
    <t>4292b320-c35c-4585-b284-6292961db5e6</t>
  </si>
  <si>
    <t>2022-08-22 15:10:18</t>
  </si>
  <si>
    <t>2022-08-22 15:57:22</t>
  </si>
  <si>
    <t>42bb6c4f-e76c-4a93-8acc-690f39f7ced8</t>
  </si>
  <si>
    <t>2022-08-22 16:27:47</t>
  </si>
  <si>
    <t>2022-08-22 16:54:33</t>
  </si>
  <si>
    <t>42d11be0-b9c1-4a0c-baf2-38ec0a7338a2</t>
  </si>
  <si>
    <t>2022-08-22 10:25:56</t>
  </si>
  <si>
    <t>2022-08-22 11:14:57</t>
  </si>
  <si>
    <t>436d67d1-452a-42cc-9be8-bc670de3e0e7</t>
  </si>
  <si>
    <t>2022-08-16 11:58:08</t>
  </si>
  <si>
    <t>2022-08-16 12:19:06</t>
  </si>
  <si>
    <t>Sí, de agua embotellada</t>
  </si>
  <si>
    <t>438e756b-001b-4af0-9b70-daf75541937e</t>
  </si>
  <si>
    <t>2022-08-22 09:16:12</t>
  </si>
  <si>
    <t>2022-08-22 10:12:59</t>
  </si>
  <si>
    <t>La señora no va al hospital ni a la Unidad Basica de Salud, pero necesita atención especializada, pero se niega a ir tras ella.</t>
  </si>
  <si>
    <t>44025227-634f-4b93-a1c1-93a476a1427a</t>
  </si>
  <si>
    <t>2022-08-24 15:54:08</t>
  </si>
  <si>
    <t>2022-08-24 16:30:09</t>
  </si>
  <si>
    <t>44e7d835-1b6c-451d-9bc3-36363ddc0510</t>
  </si>
  <si>
    <t>2022-08-19 13:46:37</t>
  </si>
  <si>
    <t>2022-08-19 14:27:09</t>
  </si>
  <si>
    <t>R$ 3301 - 3400</t>
  </si>
  <si>
    <t>45f0b8e8-08cf-46bf-830e-acf8296e09c1</t>
  </si>
  <si>
    <t>2022-08-16 17:23:45</t>
  </si>
  <si>
    <t>2022-08-16 17:40:30</t>
  </si>
  <si>
    <t>468e3bc1-6eff-4cc9-a4fe-1d1e2d6e92ad</t>
  </si>
  <si>
    <t>2022-08-25 10:39:22</t>
  </si>
  <si>
    <t>2022-08-25 10:59:37</t>
  </si>
  <si>
    <t>Muy alto</t>
  </si>
  <si>
    <t>4721f5c3-bf15-4fc8-a458-7040753ab1f7</t>
  </si>
  <si>
    <t>2022-08-20 09:05:49</t>
  </si>
  <si>
    <t>2022-08-20 11:16:02</t>
  </si>
  <si>
    <t>R$ 1601 - 1700</t>
  </si>
  <si>
    <t>4758e8f5-3b06-4609-b181-9e2f4c806daf</t>
  </si>
  <si>
    <t>2022-08-20 08:46:57</t>
  </si>
  <si>
    <t>2022-08-20 09:22:26</t>
  </si>
  <si>
    <t>48143643-b347-44c8-b643-432f974ba774</t>
  </si>
  <si>
    <t>2022-08-25 12:39:45</t>
  </si>
  <si>
    <t>2022-08-25 13:09:42</t>
  </si>
  <si>
    <t>49222917-7a72-452d-86a7-23c3f490008a</t>
  </si>
  <si>
    <t>2022-08-24 16:21:55</t>
  </si>
  <si>
    <t>2022-08-24 16:47:14</t>
  </si>
  <si>
    <t>4932fb22-6097-4809-9674-89d029209966</t>
  </si>
  <si>
    <t>2022-08-16 10:36:30</t>
  </si>
  <si>
    <t>2022-08-16 11:29:05</t>
  </si>
  <si>
    <t>49675fb5-50bc-4a41-a6d6-9b9a1262c670</t>
  </si>
  <si>
    <t>2022-08-23 10:15:28</t>
  </si>
  <si>
    <t>2022-08-23 10:59:05</t>
  </si>
  <si>
    <t>4e450ae7-0290-4ce1-86cd-671159ea7fa4</t>
  </si>
  <si>
    <t>2022-08-20 10:14:32</t>
  </si>
  <si>
    <t>2022-08-20 10:33:12</t>
  </si>
  <si>
    <t>4ef7e66f-5064-4299-8ba4-28a481486ab2</t>
  </si>
  <si>
    <t>2022-08-17 14:59:05</t>
  </si>
  <si>
    <t>2022-08-17 15:20:14</t>
  </si>
  <si>
    <t>9</t>
  </si>
  <si>
    <t>4fa199cb-1759-4349-8397-4d74fa235f3e</t>
  </si>
  <si>
    <t>2022-08-17 10:49:05</t>
  </si>
  <si>
    <t>2022-08-17 11:27:16</t>
  </si>
  <si>
    <t>4ffce273-aef0-49fb-8c39-30af4dc73d3f</t>
  </si>
  <si>
    <t>2022-08-17 11:31:39</t>
  </si>
  <si>
    <t>2022-08-17 12:06:34</t>
  </si>
  <si>
    <t>Pago anual</t>
  </si>
  <si>
    <t>Se sometió a una cirugía de hernia, luego se sometió a atención de emergencia.</t>
  </si>
  <si>
    <t>1 comida al día</t>
  </si>
  <si>
    <t>50a155fe-d22b-48f7-a076-972f1f653da3</t>
  </si>
  <si>
    <t>2022-08-23 11:30:35</t>
  </si>
  <si>
    <t>2022-08-23 12:03:01</t>
  </si>
  <si>
    <t>No tiene acceso</t>
  </si>
  <si>
    <t>50b4294d-70db-48a2-8712-121ed34b3bb8</t>
  </si>
  <si>
    <t>2022-08-22 09:30:39</t>
  </si>
  <si>
    <t>2022-08-22 10:14:11</t>
  </si>
  <si>
    <t>R$ 4401 - 4500</t>
  </si>
  <si>
    <t>Para llevar a una operación</t>
  </si>
  <si>
    <t>51c306ad-eee2-42d1-84ae-995a100e0fcf</t>
  </si>
  <si>
    <t>2022-08-20 11:28:59</t>
  </si>
  <si>
    <t>2022-08-20 11:51:17</t>
  </si>
  <si>
    <t>531cdcbb-da2f-46e9-8da4-a8f06fbc07c7</t>
  </si>
  <si>
    <t>2022-08-20 10:47:31</t>
  </si>
  <si>
    <t>2022-08-20 11:11:50</t>
  </si>
  <si>
    <t>Con su padre  o madre en el trabajo</t>
  </si>
  <si>
    <t>gente en la calle</t>
  </si>
  <si>
    <t>53dfa466-80ba-4534-b4a4-72a4b5bca537</t>
  </si>
  <si>
    <t>2022-08-23 09:27:16</t>
  </si>
  <si>
    <t>2022-08-23 09:57:38</t>
  </si>
  <si>
    <t>5481b4f7-f16d-4adf-8e5e-1ebf109aa5d0</t>
  </si>
  <si>
    <t>2022-08-22 09:32:54</t>
  </si>
  <si>
    <t>2022-08-22 10:15:13</t>
  </si>
  <si>
    <t>55bb8c40-5234-44b9-85d8-c9bacb6626d9</t>
  </si>
  <si>
    <t>2022-08-22 15:50:00</t>
  </si>
  <si>
    <t>2022-08-22 16:13:27</t>
  </si>
  <si>
    <t>R$ 2001 - 2100</t>
  </si>
  <si>
    <t>56bef29e-b351-480e-95d0-b16ea9e7b9ef</t>
  </si>
  <si>
    <t>2022-08-25 10:33:31</t>
  </si>
  <si>
    <t>2022-08-25 11:00:40</t>
  </si>
  <si>
    <t>56f0f0da-b8b8-426e-b329-b5698b9e3608</t>
  </si>
  <si>
    <t>2022-08-22 14:15:02</t>
  </si>
  <si>
    <t>2022-08-22 14:41:45</t>
  </si>
  <si>
    <t>R$ 7001 - 7100</t>
  </si>
  <si>
    <t>574954aa-9736-4c5d-a92a-6372e830859c</t>
  </si>
  <si>
    <t>2022-08-24 15:18:59</t>
  </si>
  <si>
    <t>2022-08-24 15:37:10</t>
  </si>
  <si>
    <t>57b72a65-cb78-46f1-bae0-8eb90ec0212c</t>
  </si>
  <si>
    <t>2022-08-18 10:42:35</t>
  </si>
  <si>
    <t>2022-08-18 11:26:05</t>
  </si>
  <si>
    <t>5917681f-53a3-4369-8e12-377cebdbb14c</t>
  </si>
  <si>
    <t>2022-08-20 09:44:33</t>
  </si>
  <si>
    <t>2022-08-20 10:14:05</t>
  </si>
  <si>
    <t>Viudo/a</t>
  </si>
  <si>
    <t>596136bb-16bf-497b-9809-45a4db35690f</t>
  </si>
  <si>
    <t>2022-08-16 11:24:54</t>
  </si>
  <si>
    <t>2022-08-16 12:13:52</t>
  </si>
  <si>
    <t>30 días</t>
  </si>
  <si>
    <t>Cambiar de lugar para alquiler</t>
  </si>
  <si>
    <t>5b2450d9-5e13-4fec-9a1f-d3e65fd7d60b</t>
  </si>
  <si>
    <t>2022-08-18 16:28:05</t>
  </si>
  <si>
    <t>2022-08-18 17:12:52</t>
  </si>
  <si>
    <t>5b5d2d12-c3b6-4f17-8d53-7a8a4b9def6c</t>
  </si>
  <si>
    <t>2022-08-17 15:22:32</t>
  </si>
  <si>
    <t>2022-08-17 16:03:49</t>
  </si>
  <si>
    <t>5c04465d-2965-448c-b406-5680fa72c1ba</t>
  </si>
  <si>
    <t>2022-08-22 13:43:57</t>
  </si>
  <si>
    <t>2022-08-22 14:24:17</t>
  </si>
  <si>
    <t>5d2a8b95-924a-4b56-95a8-684029df6bd3</t>
  </si>
  <si>
    <t>2022-08-23 11:22:46</t>
  </si>
  <si>
    <t>2022-08-23 11:55:30</t>
  </si>
  <si>
    <t>5e00efcf-162b-47b1-a171-89437d78f4fe</t>
  </si>
  <si>
    <t>2022-08-23 09:37:05</t>
  </si>
  <si>
    <t>2022-08-23 10:05:41</t>
  </si>
  <si>
    <t>5e25274d-c20c-463b-93d3-2c362de637a1</t>
  </si>
  <si>
    <t>2022-08-22 16:13:17</t>
  </si>
  <si>
    <t>2022-08-22 16:38:24</t>
  </si>
  <si>
    <t>5e5ad797-22bb-42af-ad54-be2548bf1ca0</t>
  </si>
  <si>
    <t>2022-08-24 15:52:48</t>
  </si>
  <si>
    <t>2022-08-24 16:11:12</t>
  </si>
  <si>
    <t>5e6b2eb5-01f7-4db1-b226-6e0997c9cdc3</t>
  </si>
  <si>
    <t>2022-08-19 09:29:22</t>
  </si>
  <si>
    <t>2022-08-19 10:17:11</t>
  </si>
  <si>
    <t>4 días a la semana</t>
  </si>
  <si>
    <t>5f167e49-8f34-4675-99d0-a7fca8e6aaa0</t>
  </si>
  <si>
    <t>2022-08-16 09:36:34</t>
  </si>
  <si>
    <t>2022-08-16 10:15:12</t>
  </si>
  <si>
    <t>Marmol, parque, madera pulida y lacada</t>
  </si>
  <si>
    <t>5fda16ed-59d6-4b79-9224-8c8ef2cad050</t>
  </si>
  <si>
    <t>2022-08-19 14:22:50</t>
  </si>
  <si>
    <t>2022-08-19 14:46:38</t>
  </si>
  <si>
    <t>En la vivienda donde vive  el niño (a), al cuidado de un  pariente o persona menor  de 18 años</t>
  </si>
  <si>
    <t>60b96569-422a-4e57-ba80-40c3afd7222f</t>
  </si>
  <si>
    <t>2022-08-17 16:54:04</t>
  </si>
  <si>
    <t>2022-08-17 17:18:56</t>
  </si>
  <si>
    <t>Asistencia con El pozo septico</t>
  </si>
  <si>
    <t>63de35c4-06c4-4dad-9ba3-42c88313d8cc</t>
  </si>
  <si>
    <t>2022-08-25 10:51:09</t>
  </si>
  <si>
    <t>2022-08-25 11:38:10</t>
  </si>
  <si>
    <t>El niño ya ha sido operado de una hernia.</t>
  </si>
  <si>
    <t>645762f8-00fd-49c3-bbcc-1402e01420f5</t>
  </si>
  <si>
    <t>2022-08-16 10:32:00</t>
  </si>
  <si>
    <t>2022-08-16 10:49:24</t>
  </si>
  <si>
    <t>64aed96b-1afa-476c-a4d9-5c1276cd385d</t>
  </si>
  <si>
    <t>2022-08-16 16:29:50</t>
  </si>
  <si>
    <t>2022-08-16 17:31:05</t>
  </si>
  <si>
    <t>676a851a-5aaf-4c56-947f-c08d2e62b29a</t>
  </si>
  <si>
    <t>2022-08-16 14:28:12</t>
  </si>
  <si>
    <t>2022-08-16 18:12:30</t>
  </si>
  <si>
    <t>6784af3e-9e62-468b-b509-c319c4c052b0</t>
  </si>
  <si>
    <t>2022-08-23 14:23:55</t>
  </si>
  <si>
    <t>2022-08-23 15:01:35</t>
  </si>
  <si>
    <t>7</t>
  </si>
  <si>
    <t>6953fb9f-853f-4ec3-9ebd-35046038bd2c</t>
  </si>
  <si>
    <t>2022-08-22 10:26:49</t>
  </si>
  <si>
    <t>2022-08-22 10:49:28</t>
  </si>
  <si>
    <t>En la calle</t>
  </si>
  <si>
    <t>696f13e5-32ea-4683-8569-8cc565748b1c</t>
  </si>
  <si>
    <t>2022-08-17 11:29:16</t>
  </si>
  <si>
    <t>2022-08-17 12:21:04</t>
  </si>
  <si>
    <t>6d01cf4d-db6a-4668-88e3-ed8cf322e7d4</t>
  </si>
  <si>
    <t>2022-08-22 11:04:25</t>
  </si>
  <si>
    <t>2022-08-22 11:31:13</t>
  </si>
  <si>
    <t>Rehúsa a contestar</t>
  </si>
  <si>
    <t>6ecd75f4-e83a-49ad-aaa5-7fd4319b3630</t>
  </si>
  <si>
    <t>2022-08-19 15:52:02</t>
  </si>
  <si>
    <t>2022-08-19 16:19:35</t>
  </si>
  <si>
    <t>7026f7df-0ef8-445c-a62f-2d65de6da995</t>
  </si>
  <si>
    <t>2022-08-22 14:52:42</t>
  </si>
  <si>
    <t>2022-08-22 15:15:18</t>
  </si>
  <si>
    <t>R$ 3601 - 3700</t>
  </si>
  <si>
    <t>7047ec83-218f-4e9e-b599-f66751e6749f</t>
  </si>
  <si>
    <t>2022-08-19 15:58:23</t>
  </si>
  <si>
    <t>2022-08-19 16:24:00</t>
  </si>
  <si>
    <t>70759724-ee71-41cc-b078-51b773c89853</t>
  </si>
  <si>
    <t>2022-08-16 15:59:01</t>
  </si>
  <si>
    <t>2022-08-16 16:28:29</t>
  </si>
  <si>
    <t>711a88bd-8d49-4db6-9c1f-a3421d54185d</t>
  </si>
  <si>
    <t>2022-08-26 13:41:02</t>
  </si>
  <si>
    <t>2022-08-26 14:30:42</t>
  </si>
  <si>
    <t>2022-08-26</t>
  </si>
  <si>
    <t>729201e1-e6e8-478f-82dd-eb55573e2608</t>
  </si>
  <si>
    <t>2022-08-25 11:55:12</t>
  </si>
  <si>
    <t>2022-08-25 12:04:48</t>
  </si>
  <si>
    <t>73d99402-6604-4ca2-9875-1bd90b863742</t>
  </si>
  <si>
    <t>2022-08-22 09:47:01</t>
  </si>
  <si>
    <t>2022-08-22 10:09:33</t>
  </si>
  <si>
    <t>74820e9e-49c5-4767-9c3e-6735c7afe459</t>
  </si>
  <si>
    <t>2022-08-16 10:50:46</t>
  </si>
  <si>
    <t>2022-08-16 11:24:52</t>
  </si>
  <si>
    <t>748f0141-8f30-4f69-8d37-a92a0d3bf75d</t>
  </si>
  <si>
    <t>2022-08-22 09:35:06</t>
  </si>
  <si>
    <t>2022-08-22 10:05:35</t>
  </si>
  <si>
    <t>74a5d901-86af-4154-bc06-fc3314995dc2</t>
  </si>
  <si>
    <t>2022-08-24 15:14:45</t>
  </si>
  <si>
    <t>2022-08-24 15:48:45</t>
  </si>
  <si>
    <t>74bc68a3-a9f5-47f1-a511-d0b2727d548b</t>
  </si>
  <si>
    <t>2022-08-25 10:00:57</t>
  </si>
  <si>
    <t>2022-08-25 10:40:27</t>
  </si>
  <si>
    <t>75413b1b-4683-4418-aaad-d3f540903b1a</t>
  </si>
  <si>
    <t>2022-08-18 16:00:43</t>
  </si>
  <si>
    <t>2022-08-18 16:19:11</t>
  </si>
  <si>
    <t>R$ 4801 - 4900</t>
  </si>
  <si>
    <t>754cfbe8-4ce8-495a-a768-4b76b17d57b9</t>
  </si>
  <si>
    <t>2022-08-17 16:18:13</t>
  </si>
  <si>
    <t>2022-08-17 17:03:22</t>
  </si>
  <si>
    <t>75792502-d9f5-47da-a9b5-4ce89eaa8915</t>
  </si>
  <si>
    <t>2022-08-24 15:28:38</t>
  </si>
  <si>
    <t>2022-08-24 15:59:25</t>
  </si>
  <si>
    <t>757d9251-37c5-454c-8c4b-68f296b77f49</t>
  </si>
  <si>
    <t>2022-08-18 15:02:05</t>
  </si>
  <si>
    <t>2022-08-18 15:54:35</t>
  </si>
  <si>
    <t>767a1f56-af17-4592-bce3-80f6c0acf2e3</t>
  </si>
  <si>
    <t>2022-08-20 10:41:47</t>
  </si>
  <si>
    <t>2022-08-20 11:06:33</t>
  </si>
  <si>
    <t>76a4c19e-e360-40b5-b503-aae77a90d49d</t>
  </si>
  <si>
    <t>2022-08-17 15:25:16</t>
  </si>
  <si>
    <t>2022-08-17 15:58:46</t>
  </si>
  <si>
    <t>77779e53-38fc-42dd-8160-190344e911f9</t>
  </si>
  <si>
    <t>2022-08-20 10:01:45</t>
  </si>
  <si>
    <t>2022-08-20 10:32:47</t>
  </si>
  <si>
    <t>Algunas</t>
  </si>
  <si>
    <t>77bc5303-bef0-4d6c-897b-94c700481571</t>
  </si>
  <si>
    <t>2022-08-20 09:01:47</t>
  </si>
  <si>
    <t>2022-08-20 09:40:43</t>
  </si>
  <si>
    <t>Miranda</t>
  </si>
  <si>
    <t>77f26edc-b22e-4dfe-98c1-f29e833e1419</t>
  </si>
  <si>
    <t>2022-08-16 16:47:49</t>
  </si>
  <si>
    <t>2022-08-16 17:21:41</t>
  </si>
  <si>
    <t>7c0d1d05-2add-4be2-bf92-85d627fa3d3a</t>
  </si>
  <si>
    <t>2022-08-23 10:18:49</t>
  </si>
  <si>
    <t>2022-08-23 10:44:25</t>
  </si>
  <si>
    <t>7d233e94-a28c-454e-a915-f88787086b59</t>
  </si>
  <si>
    <t>2022-08-23 11:45:24</t>
  </si>
  <si>
    <t>2022-08-23 11:58:16</t>
  </si>
  <si>
    <t>809dace6-ca6f-4209-a66b-53bf375b7820</t>
  </si>
  <si>
    <t>2022-08-18 15:31:13</t>
  </si>
  <si>
    <t>2022-08-18 16:01:16</t>
  </si>
  <si>
    <t>por dos riñones</t>
  </si>
  <si>
    <t>La ayuda no respondió a las necesidades reales</t>
  </si>
  <si>
    <t>81e69fe9-8eb9-4415-8703-3235c65cc510</t>
  </si>
  <si>
    <t>2022-08-23 09:22:51</t>
  </si>
  <si>
    <t>2022-08-23 10:06:15</t>
  </si>
  <si>
    <t>8356ebe8-b373-41a6-933f-07eca61cfb30</t>
  </si>
  <si>
    <t>2022-08-25 12:43:01</t>
  </si>
  <si>
    <t>2022-08-25 12:52:41</t>
  </si>
  <si>
    <t>Warao</t>
  </si>
  <si>
    <t>Delta Amacuro</t>
  </si>
  <si>
    <t>84516cb5-4679-4556-96e2-d1c89797f5fd</t>
  </si>
  <si>
    <t>2022-08-23 09:20:39</t>
  </si>
  <si>
    <t>2022-08-23 09:51:20</t>
  </si>
  <si>
    <t>846f0783-9635-4bee-a806-23a3a009dae7</t>
  </si>
  <si>
    <t>2022-08-19 15:18:12</t>
  </si>
  <si>
    <t>2022-08-19 15:39:33</t>
  </si>
  <si>
    <t>86895198-86ce-441d-8053-c1c3a8484ac2</t>
  </si>
  <si>
    <t>2022-08-25 10:03:32</t>
  </si>
  <si>
    <t>2022-08-25 10:38:30</t>
  </si>
  <si>
    <t>86e98599-c18a-4e3e-ad9d-033c98a200ef</t>
  </si>
  <si>
    <t>2022-08-17 15:29:11</t>
  </si>
  <si>
    <t>2022-08-17 15:56:05</t>
  </si>
  <si>
    <t>87822f53-c94a-4700-91c6-64108bc5b5db</t>
  </si>
  <si>
    <t>2022-08-17 14:54:31</t>
  </si>
  <si>
    <t>2022-08-17 15:27:05</t>
  </si>
  <si>
    <t>problema de visión</t>
  </si>
  <si>
    <t>883d5c34-1d38-46cb-8e10-fa23a485846d</t>
  </si>
  <si>
    <t>2022-08-22 14:48:26</t>
  </si>
  <si>
    <t>2022-08-22 15:20:15</t>
  </si>
  <si>
    <t>Paja, palma u otros vegetales</t>
  </si>
  <si>
    <t>8914aae8-ecd7-4e37-abda-5f8804a8c046</t>
  </si>
  <si>
    <t>2022-08-25 09:35:21</t>
  </si>
  <si>
    <t>2022-08-25 10:04:10</t>
  </si>
  <si>
    <t>8b179348-23af-40ac-9ff9-b9894f317477</t>
  </si>
  <si>
    <t>2022-08-22 14:02:05</t>
  </si>
  <si>
    <t>2022-08-22 14:26:10</t>
  </si>
  <si>
    <t>8dfe3269-16c4-4a1a-866a-9133575964a3</t>
  </si>
  <si>
    <t>2022-08-19 14:29:07</t>
  </si>
  <si>
    <t>2022-08-19 14:59:31</t>
  </si>
  <si>
    <t>Gas</t>
  </si>
  <si>
    <t>8e04e1b4-9ad0-4116-81c5-755567ea0c76</t>
  </si>
  <si>
    <t>2022-08-19 15:01:32</t>
  </si>
  <si>
    <t>2022-08-19 15:42:17</t>
  </si>
  <si>
    <t>905aba82-0038-44dc-b9ab-36b33560486c</t>
  </si>
  <si>
    <t>2022-08-23 14:54:10</t>
  </si>
  <si>
    <t>2022-08-23 15:06:05</t>
  </si>
  <si>
    <t>90c07c6d-e0e9-4a27-9730-12c4cfcd9787</t>
  </si>
  <si>
    <t>2022-08-17 16:02:12</t>
  </si>
  <si>
    <t>2022-08-17 16:22:57</t>
  </si>
  <si>
    <t>91748405-6335-4039-8634-e58e20273879</t>
  </si>
  <si>
    <t>2022-08-22 09:20:24</t>
  </si>
  <si>
    <t>2022-08-22 09:46:58</t>
  </si>
  <si>
    <t>91ed2f46-c438-4d04-b55c-8e85ff97fd9f</t>
  </si>
  <si>
    <t>2022-08-23 10:52:44</t>
  </si>
  <si>
    <t>2022-08-23 11:31:34</t>
  </si>
  <si>
    <t>Amazonas</t>
  </si>
  <si>
    <t>93e7735b-d00e-4f38-afcb-42f136e776f4</t>
  </si>
  <si>
    <t>2022-08-23 10:09:28</t>
  </si>
  <si>
    <t>2022-08-23 10:38:39</t>
  </si>
  <si>
    <t>97c91dd1-6fbe-469f-a610-e28a44c89e30</t>
  </si>
  <si>
    <t>2022-08-20 10:22:28</t>
  </si>
  <si>
    <t>2022-08-20 10:56:52</t>
  </si>
  <si>
    <t>9a1079c7-8ac4-46c1-85b5-538c7f7552a0</t>
  </si>
  <si>
    <t>2022-08-16 14:33:49</t>
  </si>
  <si>
    <t>2022-08-16 16:19:46</t>
  </si>
  <si>
    <t>Al cuidado de un pariente o de otra persona en otro lugar</t>
  </si>
  <si>
    <t>9b76b5c0-f2aa-48c4-87fa-5c124761847a</t>
  </si>
  <si>
    <t>2022-08-23 14:40:57</t>
  </si>
  <si>
    <t>2022-08-24 12:20:21</t>
  </si>
  <si>
    <t>9be92327-f0dd-455d-a8a1-0b730d0d017a</t>
  </si>
  <si>
    <t>2022-08-16 14:54:31</t>
  </si>
  <si>
    <t>2022-08-16 15:30:22</t>
  </si>
  <si>
    <t>a089b606-9f3b-4f4c-a4a0-b8d66bebf766</t>
  </si>
  <si>
    <t>2022-08-24 14:38:49</t>
  </si>
  <si>
    <t>2022-08-24 15:12:21</t>
  </si>
  <si>
    <t>a1065275-5cd4-45c0-9879-09dd53e1fac3</t>
  </si>
  <si>
    <t>2022-08-22 09:23:20</t>
  </si>
  <si>
    <t>2022-08-22 09:43:13</t>
  </si>
  <si>
    <t>a182f21a-cf00-426c-8f3d-a6083950d43a</t>
  </si>
  <si>
    <t>2022-08-16 16:25:58</t>
  </si>
  <si>
    <t>2022-08-16 16:58:24</t>
  </si>
  <si>
    <t>Transporte</t>
  </si>
  <si>
    <t>a1b9fad2-2f18-44b3-805a-84e1033aa783</t>
  </si>
  <si>
    <t>2022-08-16 09:40:33</t>
  </si>
  <si>
    <t>2022-08-16 10:09:40</t>
  </si>
  <si>
    <t>Zulia</t>
  </si>
  <si>
    <t>Pago semanal</t>
  </si>
  <si>
    <t>a41dca8a-8e53-445f-bd13-2992dab0bd01</t>
  </si>
  <si>
    <t>2022-08-19 09:13:10</t>
  </si>
  <si>
    <t>2022-08-19 09:40:02</t>
  </si>
  <si>
    <t>a424cc3a-c38a-45b7-8182-8ab4f7dc6490</t>
  </si>
  <si>
    <t>2022-08-18 10:51:16</t>
  </si>
  <si>
    <t>2022-08-18 11:45:26</t>
  </si>
  <si>
    <t>a476460a-99cc-4df5-b26c-379cb08ad376</t>
  </si>
  <si>
    <t>2022-08-22 14:28:38</t>
  </si>
  <si>
    <t>2022-08-22 14:54:07</t>
  </si>
  <si>
    <t>a605558d-fa2e-4ad0-8aec-79b5b10b7983</t>
  </si>
  <si>
    <t>2022-08-20 09:53:09</t>
  </si>
  <si>
    <t>2022-08-20 10:22:49</t>
  </si>
  <si>
    <t>a81147dc-2e4a-4fe5-97a6-715883287810</t>
  </si>
  <si>
    <t>2022-08-22 16:05:48</t>
  </si>
  <si>
    <t>2022-08-22 16:17:57</t>
  </si>
  <si>
    <t>aa39f528-736c-4f0f-b84b-3207fbd45f46</t>
  </si>
  <si>
    <t>2022-08-19 11:00:37</t>
  </si>
  <si>
    <t>2022-08-19 11:53:24</t>
  </si>
  <si>
    <t>aad31390-9ed3-4926-ab75-57d42b4b64b4</t>
  </si>
  <si>
    <t>2022-08-24 14:38:03</t>
  </si>
  <si>
    <t>2022-08-24 14:57:42</t>
  </si>
  <si>
    <t>ad9b3dd8-e87e-4c88-9377-5311b2d5ed7b</t>
  </si>
  <si>
    <t>2022-08-24 15:56:36</t>
  </si>
  <si>
    <t>2022-08-24 16:21:01</t>
  </si>
  <si>
    <t>Instalarse en un tercer país (ni Venezuela ni Brasil)</t>
  </si>
  <si>
    <t>Estados Unidos</t>
  </si>
  <si>
    <t>ae593a3b-8c1d-4554-a991-29f1628249a8</t>
  </si>
  <si>
    <t>2022-08-24 16:07:44</t>
  </si>
  <si>
    <t>2022-08-24 16:31:53</t>
  </si>
  <si>
    <t>A veces tenemos</t>
  </si>
  <si>
    <t>b29fed36-e3ea-4bd9-8365-f4a052591197</t>
  </si>
  <si>
    <t>2022-08-22 15:48:25</t>
  </si>
  <si>
    <t>2022-08-22 16:22:46</t>
  </si>
  <si>
    <t>b2c1e8b8-3e3f-4146-a7d8-8a7565df0f06</t>
  </si>
  <si>
    <t>2022-08-17 09:55:02</t>
  </si>
  <si>
    <t>2022-08-17 11:25:15</t>
  </si>
  <si>
    <t>solo para gafas</t>
  </si>
  <si>
    <t>b5971be6-2d88-4b0c-8493-177f7c26306d</t>
  </si>
  <si>
    <t>2022-08-22 15:10:31</t>
  </si>
  <si>
    <t>2022-08-22 15:44:47</t>
  </si>
  <si>
    <t>R$ 7801 - 7900</t>
  </si>
  <si>
    <t>b6d10536-fa77-4e50-940c-d80573ae48e4</t>
  </si>
  <si>
    <t>2022-08-26 15:34:02</t>
  </si>
  <si>
    <t>2022-08-26 16:06:18</t>
  </si>
  <si>
    <t>Divorciado/a</t>
  </si>
  <si>
    <t>b70b11a7-8bbb-49f7-96a0-001183f4e526</t>
  </si>
  <si>
    <t>2022-08-24 14:35:24</t>
  </si>
  <si>
    <t>2022-08-24 17:10:39</t>
  </si>
  <si>
    <t>Somos los únicos venezolanos en la calle, entonces a los vecinos no les gusta</t>
  </si>
  <si>
    <t>R$ 2801 - 2900</t>
  </si>
  <si>
    <t>b7464632-5f58-4248-9226-23c05e7722a7</t>
  </si>
  <si>
    <t>2022-08-22 09:15:01</t>
  </si>
  <si>
    <t>2022-08-22 09:46:54</t>
  </si>
  <si>
    <t>b8547a64-f493-42a0-b42f-207dc1f0ada1</t>
  </si>
  <si>
    <t>2022-08-20 11:36:37</t>
  </si>
  <si>
    <t>2022-08-20 12:02:23</t>
  </si>
  <si>
    <t>be35073b-5db7-43bc-a8e1-3d0ff844928e</t>
  </si>
  <si>
    <t>2022-08-17 14:44:37</t>
  </si>
  <si>
    <t>2022-08-17 15:36:03</t>
  </si>
  <si>
    <t>6 años o más</t>
  </si>
  <si>
    <t>c032d0d5-f623-469c-9928-d6c8429da64d</t>
  </si>
  <si>
    <t>2022-08-20 10:32:07</t>
  </si>
  <si>
    <t>2022-08-20 11:00:18</t>
  </si>
  <si>
    <t>c11bf08d-76f7-403c-868a-f6a307798796</t>
  </si>
  <si>
    <t>44795.43818287037</t>
  </si>
  <si>
    <t>2022-08-22 10:55:01</t>
  </si>
  <si>
    <t>c140b820-909a-49bd-bd5b-48b3e7d5e61e</t>
  </si>
  <si>
    <t>2022-08-19 15:57:34</t>
  </si>
  <si>
    <t>2022-08-19 16:22:38</t>
  </si>
  <si>
    <t>c1dacb17-015f-4160-b826-34fc87d5fed2</t>
  </si>
  <si>
    <t>2022-08-20 10:41:17</t>
  </si>
  <si>
    <t>2022-08-20 11:16:22</t>
  </si>
  <si>
    <t>c25be13d-8808-47a1-8f0b-bb2c503ac2a2</t>
  </si>
  <si>
    <t>2022-08-19 15:47:48</t>
  </si>
  <si>
    <t>2022-08-19 16:18:56</t>
  </si>
  <si>
    <t>13</t>
  </si>
  <si>
    <t>c403a47f-8f82-4c14-a9e6-a547615cc640</t>
  </si>
  <si>
    <t>2022-08-26 15:56:50</t>
  </si>
  <si>
    <t>2022-08-26 16:35:00</t>
  </si>
  <si>
    <t>c430a97e-57da-47c7-9196-34687d9981ab</t>
  </si>
  <si>
    <t>2022-08-16 10:43:42</t>
  </si>
  <si>
    <t>2022-08-16 11:11:30</t>
  </si>
  <si>
    <t>c4e5ebcf-352a-4fad-88f2-c7922a1c9b5d</t>
  </si>
  <si>
    <t>2022-08-19 11:01:29</t>
  </si>
  <si>
    <t>2022-08-19 11:35:22</t>
  </si>
  <si>
    <t>c52e3540-c893-4123-b96e-938ade2fb707</t>
  </si>
  <si>
    <t>2022-08-23 10:19:53</t>
  </si>
  <si>
    <t>2022-08-23 10:52:58</t>
  </si>
  <si>
    <t>c5dac79d-5b70-4eba-82e7-280609908bb5</t>
  </si>
  <si>
    <t>2022-08-17 11:27:54</t>
  </si>
  <si>
    <t>2022-08-17 15:06:27</t>
  </si>
  <si>
    <t>c64b11e0-a961-4e02-8a66-7aae67660456</t>
  </si>
  <si>
    <t>2022-08-25 11:18:11</t>
  </si>
  <si>
    <t>2022-08-25 12:00:19</t>
  </si>
  <si>
    <t>c6d39160-fde6-4585-a8f5-8fd32dede067</t>
  </si>
  <si>
    <t>2022-08-19 13:14:14</t>
  </si>
  <si>
    <t>2022-08-19 14:54:30</t>
  </si>
  <si>
    <t>c704f199-0cb0-4ea6-8000-e8c7f963d354</t>
  </si>
  <si>
    <t>2022-08-25 09:32:23</t>
  </si>
  <si>
    <t>2022-08-25 10:05:59</t>
  </si>
  <si>
    <t>Táchira</t>
  </si>
  <si>
    <t>R$ 3401 - 3500</t>
  </si>
  <si>
    <t>c859732d-021f-468a-891e-7ca5642337ac</t>
  </si>
  <si>
    <t>2022-08-16 09:36:42</t>
  </si>
  <si>
    <t>2022-08-16 10:16:54</t>
  </si>
  <si>
    <t>ca211641-f1f1-4624-8410-c2170c79d015</t>
  </si>
  <si>
    <t>2022-08-25 11:11:47</t>
  </si>
  <si>
    <t>2022-08-25 12:29:02</t>
  </si>
  <si>
    <t>cb11d7e9-0a9e-4b25-8224-8b84172e80fa</t>
  </si>
  <si>
    <t>2022-08-17 16:26:38</t>
  </si>
  <si>
    <t>2022-08-17 17:08:32</t>
  </si>
  <si>
    <t>cd8724df-d5a2-493c-849f-8772bacc0991</t>
  </si>
  <si>
    <t>2022-08-16 14:16:19</t>
  </si>
  <si>
    <t>2022-08-16 14:53:03</t>
  </si>
  <si>
    <t>cdae5e36-f95b-463a-8231-26b39b60acd8</t>
  </si>
  <si>
    <t>2022-08-16 14:37:39</t>
  </si>
  <si>
    <t>2022-08-16 15:01:30</t>
  </si>
  <si>
    <t>d1b72973-3da9-4043-92d1-e8c1d6f702e8</t>
  </si>
  <si>
    <t>2022-08-19 15:00:51</t>
  </si>
  <si>
    <t>2022-08-19 15:28:15</t>
  </si>
  <si>
    <t>d2de24cd-e21e-4cd0-9f81-dc3795e1d240</t>
  </si>
  <si>
    <t>2022-08-24 14:37:42</t>
  </si>
  <si>
    <t>2022-08-24 15:01:30</t>
  </si>
  <si>
    <t>d2faace2-0069-4bc6-b629-6249cbc70465</t>
  </si>
  <si>
    <t>2022-08-16 16:37:51</t>
  </si>
  <si>
    <t>2022-08-16 17:22:18</t>
  </si>
  <si>
    <t>d37cc0f1-1ce8-4b9a-b852-87650a32b230</t>
  </si>
  <si>
    <t>2022-08-17 14:44:36</t>
  </si>
  <si>
    <t>2022-08-17 15:31:16</t>
  </si>
  <si>
    <t>d4b4a0ab-8612-44a0-87b1-deb3e9146afa</t>
  </si>
  <si>
    <t>2022-08-26 14:39:53</t>
  </si>
  <si>
    <t>2022-08-26 15:22:10</t>
  </si>
  <si>
    <t>d4b8bfa5-dd2b-4527-b777-00969c61ea9f</t>
  </si>
  <si>
    <t>2022-08-23 15:01:20</t>
  </si>
  <si>
    <t>2022-08-23 15:27:54</t>
  </si>
  <si>
    <t>d6bf6c37-fc6e-482c-860b-17c0558a5332</t>
  </si>
  <si>
    <t>2022-08-25 10:28:27</t>
  </si>
  <si>
    <t>2022-08-25 12:11:52</t>
  </si>
  <si>
    <t>No existe interés en realizar el proceso</t>
  </si>
  <si>
    <t>d7a54a0c-8ffe-4f10-b261-10fe39a2558a</t>
  </si>
  <si>
    <t>2022-08-23 10:58:18</t>
  </si>
  <si>
    <t>2022-08-23 11:23:06</t>
  </si>
  <si>
    <t>d7d3aa6c-a5a4-405f-b73f-46534b20aba7</t>
  </si>
  <si>
    <t>2022-08-22 08:48:19</t>
  </si>
  <si>
    <t>2022-08-22 09:11:56</t>
  </si>
  <si>
    <t>dee9661c-30c6-4e64-aaa6-a2882c84f9fc</t>
  </si>
  <si>
    <t>2022-08-19 14:58:21</t>
  </si>
  <si>
    <t>2022-08-19 15:43:31</t>
  </si>
  <si>
    <t>e01d597e-542f-4c72-b02e-6b0049a72c07</t>
  </si>
  <si>
    <t>2022-08-18 08:12:23</t>
  </si>
  <si>
    <t>2022-08-18 09:57:07</t>
  </si>
  <si>
    <t>e1294218-4bfd-4153-90bc-855880c31299</t>
  </si>
  <si>
    <t>2022-08-23 10:26:13</t>
  </si>
  <si>
    <t>2022-08-23 10:50:47</t>
  </si>
  <si>
    <t>De todos modos</t>
  </si>
  <si>
    <t>e204448d-fe04-4ba7-80ba-709110d6fc09</t>
  </si>
  <si>
    <t>2022-08-26 14:49:36</t>
  </si>
  <si>
    <t>2022-08-26 15:08:36</t>
  </si>
  <si>
    <t>e2cabc15-9dd8-4346-abde-c0ed7adbb10a</t>
  </si>
  <si>
    <t>2022-08-18 14:10:20</t>
  </si>
  <si>
    <t>2022-08-18 15:59:21</t>
  </si>
  <si>
    <t>R$ 2501 - 2600</t>
  </si>
  <si>
    <t>e5ee4eb9-662c-4211-8310-86d3f4faaa57</t>
  </si>
  <si>
    <t>2022-08-23 09:40:35</t>
  </si>
  <si>
    <t>2022-08-23 10:05:57</t>
  </si>
  <si>
    <t>Sí, de manguera / acueducto comunitario</t>
  </si>
  <si>
    <t>e8d0e4e9-c967-4038-93f3-4e20f1a14101</t>
  </si>
  <si>
    <t>2022-08-20 09:30:47</t>
  </si>
  <si>
    <t>2022-08-20 10:17:16</t>
  </si>
  <si>
    <t>e8dfc1ed-c053-4534-b8c7-55623c27158b</t>
  </si>
  <si>
    <t>2022-08-17 10:02:35</t>
  </si>
  <si>
    <t>2022-08-17 11:07:17</t>
  </si>
  <si>
    <t>Articular medios de jubilación, lineamientos</t>
  </si>
  <si>
    <t>e91abe68-6b71-4655-9518-2e1339818603</t>
  </si>
  <si>
    <t>2022-08-26 15:44:38</t>
  </si>
  <si>
    <t>2022-08-26 16:07:26</t>
  </si>
  <si>
    <t>ea358e83-4c54-47fb-837b-bbcc6c712c9a</t>
  </si>
  <si>
    <t>2022-08-17 15:20:24</t>
  </si>
  <si>
    <t>2022-08-17 16:13:41</t>
  </si>
  <si>
    <t>eb25dbfc-eab0-49cd-a459-1b7b9e550895</t>
  </si>
  <si>
    <t>2022-08-17 10:26:12</t>
  </si>
  <si>
    <t>2022-08-17 11:04:29</t>
  </si>
  <si>
    <t>ec7a2383-3064-4843-98aa-d5dfc94d7b13</t>
  </si>
  <si>
    <t>2022-08-24 14:51:30</t>
  </si>
  <si>
    <t>2022-08-24 17:14:01</t>
  </si>
  <si>
    <t>eea83daa-91ce-42a7-b209-3a7adae77192</t>
  </si>
  <si>
    <t>2022-08-23 07:16:44</t>
  </si>
  <si>
    <t>2022-08-23 08:27:34</t>
  </si>
  <si>
    <t>f04532c7-c060-4ae9-b3b2-7fef7a588735</t>
  </si>
  <si>
    <t>2022-08-25 12:38:20</t>
  </si>
  <si>
    <t>2022-08-25 13:04:50</t>
  </si>
  <si>
    <t>vecinos venezolanos</t>
  </si>
  <si>
    <t>f11e9391-cc1c-4667-81f2-cdd10873fd68</t>
  </si>
  <si>
    <t>2022-08-16 16:07:01</t>
  </si>
  <si>
    <t>2022-08-16 17:51:11</t>
  </si>
  <si>
    <t>f143c1ad-63bb-4781-94c6-1476049c5c97</t>
  </si>
  <si>
    <t>2022-08-17 16:13:26</t>
  </si>
  <si>
    <t>2022-08-17 16:50:42</t>
  </si>
  <si>
    <t>f1f005bc-0077-426e-b374-710015fe2758</t>
  </si>
  <si>
    <t>2022-08-25 11:05:27</t>
  </si>
  <si>
    <t>2022-08-25 11:32:35</t>
  </si>
  <si>
    <t>f770377e-65d3-4a85-8954-090b25eb09fb</t>
  </si>
  <si>
    <t>2022-08-26 13:45:55</t>
  </si>
  <si>
    <t>2022-08-26 14:24:42</t>
  </si>
  <si>
    <t>f880591b-6e0e-487b-a048-29e77919468d</t>
  </si>
  <si>
    <t>2022-08-25 10:27:24</t>
  </si>
  <si>
    <t>2022-08-25 10:42:07</t>
  </si>
  <si>
    <t>f8e7f846-7a75-40c7-8ba5-f56696b876d1</t>
  </si>
  <si>
    <t>2022-08-22 10:50:05</t>
  </si>
  <si>
    <t>2022-08-22 11:11:45</t>
  </si>
  <si>
    <t>Sí, todas</t>
  </si>
  <si>
    <t>f980cf30-eac5-4f33-ba4a-144b0c179b3b</t>
  </si>
  <si>
    <t>2022-08-22 14:59:22</t>
  </si>
  <si>
    <t>2022-08-22 15:29:34</t>
  </si>
  <si>
    <t>Kit materno</t>
  </si>
  <si>
    <t>faeeb518-537c-41a6-a060-1ad96c1635d7</t>
  </si>
  <si>
    <t>2022-08-16 09:36:35</t>
  </si>
  <si>
    <t>2022-08-16 10:14:56</t>
  </si>
  <si>
    <t>fb43fed3-44e5-4525-b39a-32c6343a91ad</t>
  </si>
  <si>
    <t>2022-08-20 08:54:16</t>
  </si>
  <si>
    <t>2022-08-20 09:21:58</t>
  </si>
  <si>
    <t>fb5ad558-470e-4326-beb7-08f44541ec5f</t>
  </si>
  <si>
    <t>2022-08-18 15:33:50</t>
  </si>
  <si>
    <t>2022-08-18 16:32:02</t>
  </si>
  <si>
    <t>R$ 5601 - 5700</t>
  </si>
  <si>
    <t>R$ 3101 - 3200</t>
  </si>
  <si>
    <t>2022-08-19 14:57:50</t>
  </si>
  <si>
    <t>2022-08-19 15:29:07</t>
  </si>
  <si>
    <t>34</t>
  </si>
  <si>
    <t>Sim</t>
  </si>
  <si>
    <t>Mulher</t>
  </si>
  <si>
    <t>União estável</t>
  </si>
  <si>
    <t>Nesta casa, há pelo menos uma pessoa que é venezuelana ou que morava na Venezuela</t>
  </si>
  <si>
    <t>Não</t>
  </si>
  <si>
    <t>Entre 7 e 12 meses</t>
  </si>
  <si>
    <t>Baixo</t>
  </si>
  <si>
    <t>Ficar em Boa Vista</t>
  </si>
  <si>
    <t>Não, não estamos interessados ​​na interiorização</t>
  </si>
  <si>
    <t>Médio completo (1º - 3º ano)</t>
  </si>
  <si>
    <t>Com seu pai ou mãe em casa</t>
  </si>
  <si>
    <t>Tijolo, bloco de cimento, pedra, madeira polida</t>
  </si>
  <si>
    <t>cerâmica, vinil, tábua, tijolo, laminado</t>
  </si>
  <si>
    <t>Azulejo de amianto-cimento</t>
  </si>
  <si>
    <t>Alugada (você tem que pagar aluguel)</t>
  </si>
  <si>
    <t>Não tem contrato (indefinido)</t>
  </si>
  <si>
    <t>Pagamento mensal</t>
  </si>
  <si>
    <t>Nunca percebemos o risco, não dormimos nesses últimos 3 meses na rua ou abrigo</t>
  </si>
  <si>
    <t>Nenhuma vez</t>
  </si>
  <si>
    <t>Sim, temos internet própria (Wifi ou dados moveis)</t>
  </si>
  <si>
    <t>Sim, tubulação/saneamento público</t>
  </si>
  <si>
    <t>Ferva a agua</t>
  </si>
  <si>
    <t>Bom (não tem cheiro, cor ou sabor)</t>
  </si>
  <si>
    <t>Sim, banheiro com água de descarga conectada à rede de saneamento</t>
  </si>
  <si>
    <t>Apenas alguns</t>
  </si>
  <si>
    <t>Bom</t>
  </si>
  <si>
    <t>3 refeições ou mais</t>
  </si>
  <si>
    <t>60</t>
  </si>
  <si>
    <t>Homens</t>
  </si>
  <si>
    <t>solteiro</t>
  </si>
  <si>
    <t>De 1 a 2 anos</t>
  </si>
  <si>
    <t>Sim, mas não temos receptor</t>
  </si>
  <si>
    <t>Ensino Superior completo</t>
  </si>
  <si>
    <t>Não, nenhuma</t>
  </si>
  <si>
    <t>Cimento, cascalho, cimento queimado</t>
  </si>
  <si>
    <t>Sim, tem um acordo informal de aluguel (negociado verbalmente)</t>
  </si>
  <si>
    <t>Entre cinco e dez vezes</t>
  </si>
  <si>
    <t>Sim, há uma conexão compartilhada (vizinhos ou amigos)</t>
  </si>
  <si>
    <t>Não há mulheres nesta casa que tenham menstruação</t>
  </si>
  <si>
    <t>2 refeições por dia</t>
  </si>
  <si>
    <t>26</t>
  </si>
  <si>
    <t>Médio</t>
  </si>
  <si>
    <t>Não teve tempo para realizar o processo</t>
  </si>
  <si>
    <t>Telha ou folha de zinco</t>
  </si>
  <si>
    <t>Entre três e cinco vezes</t>
  </si>
  <si>
    <t>Outro, especifique</t>
  </si>
  <si>
    <t>32</t>
  </si>
  <si>
    <t>8</t>
  </si>
  <si>
    <t>Sim, temos um receptor, mas não iniciamos o processo</t>
  </si>
  <si>
    <t>Uma vez ou duas vezes</t>
  </si>
  <si>
    <t>Não temos internet</t>
  </si>
  <si>
    <t>Não realiza tratamento</t>
  </si>
  <si>
    <t>Sim, banheiro com descarga de água conectada ao poço séptico</t>
  </si>
  <si>
    <t>51</t>
  </si>
  <si>
    <t>Nesta casa, todos os membros são brasileiros e nunca viveram na Venezuela</t>
  </si>
  <si>
    <t>Não sabe</t>
  </si>
  <si>
    <t>Telhas de barro</t>
  </si>
  <si>
    <t>Sim, temos um contrato formal (escrito)</t>
  </si>
  <si>
    <t>2 anos</t>
  </si>
  <si>
    <t>Sim, todas</t>
  </si>
  <si>
    <t>41</t>
  </si>
  <si>
    <t>Incompleto secundário</t>
  </si>
  <si>
    <t>Barro, Bahareque, Adobe</t>
  </si>
  <si>
    <t>Mais de 10 vezes</t>
  </si>
  <si>
    <t>61</t>
  </si>
  <si>
    <t>Casado</t>
  </si>
  <si>
    <t>Entre 1 e 6 meses</t>
  </si>
  <si>
    <t>1 ano</t>
  </si>
  <si>
    <t>40</t>
  </si>
  <si>
    <t>Corremos o risco de ser despejados, de dormir na rua ou abrigo, mas não aconteceu</t>
  </si>
  <si>
    <t>Se mudar para um lugar diferente no Brasil</t>
  </si>
  <si>
    <t>Outra cidade de outro estado no Brasil (fora de Roraima, Amazonas)</t>
  </si>
  <si>
    <t>Sim, já começamos o processo</t>
  </si>
  <si>
    <t>A criança precisa de uma cadeira de rodas e a escola não permite que ela frequente as aulas</t>
  </si>
  <si>
    <t>30</t>
  </si>
  <si>
    <t>Alta</t>
  </si>
  <si>
    <t>Ensino fundamental I (1-5 grau)</t>
  </si>
  <si>
    <t>33</t>
  </si>
  <si>
    <t>Internalização/BPC da mãe</t>
  </si>
  <si>
    <t>36</t>
  </si>
  <si>
    <t>58</t>
  </si>
  <si>
    <t>11</t>
  </si>
  <si>
    <t>Na casa onde a criança mora, sob os cuidados de um parente ou pessoa de 18 anos ou mais</t>
  </si>
  <si>
    <t>Aceitável</t>
  </si>
  <si>
    <t>29</t>
  </si>
  <si>
    <t>Incompleto técnico ou tecnológico</t>
  </si>
  <si>
    <t>Mais de uma hora</t>
  </si>
  <si>
    <t>Tem um filtro</t>
  </si>
  <si>
    <t>Ruim (tem cheiro, cor ou sabor)</t>
  </si>
  <si>
    <t>28</t>
  </si>
  <si>
    <t>Material pré -fabricado</t>
  </si>
  <si>
    <t>Ocupação irregular  (de espaço público ou privado não paga aluguel)</t>
  </si>
  <si>
    <t>24</t>
  </si>
  <si>
    <t>Frequenta uma creche, jardim de infância ou escola (pelo menos 3 dias por semana e um mínimo de 2 horas por dia)</t>
  </si>
  <si>
    <t>6 dias por semana</t>
  </si>
  <si>
    <t>Regular (a água está um pouco turva)</t>
  </si>
  <si>
    <t>Muito baixo</t>
  </si>
  <si>
    <t>Mau</t>
  </si>
  <si>
    <t>56</t>
  </si>
  <si>
    <t>De 2 a 3 anos</t>
  </si>
  <si>
    <t>27</t>
  </si>
  <si>
    <t>De 4 a 5 anos</t>
  </si>
  <si>
    <t>Muitas dores de cabeça.</t>
  </si>
  <si>
    <t>22</t>
  </si>
  <si>
    <t>Proprio</t>
  </si>
  <si>
    <t>Com pílulas de cloro</t>
  </si>
  <si>
    <t>Sim, latrina de fossa simples (sem ligação a fossa séptica ou saneamento)</t>
  </si>
  <si>
    <t>Ensino superior incompleto</t>
  </si>
  <si>
    <t>Placa de concreto, cimento ou concreto</t>
  </si>
  <si>
    <t>21</t>
  </si>
  <si>
    <t>nao recebeu</t>
  </si>
  <si>
    <t>49</t>
  </si>
  <si>
    <t>MDF, tábuas de madeira, ripões, troncos</t>
  </si>
  <si>
    <t>45</t>
  </si>
  <si>
    <t>Cedido ou emprestado por amigos ou familiares (não paga aluguel)</t>
  </si>
  <si>
    <t>Não tem</t>
  </si>
  <si>
    <t>10</t>
  </si>
  <si>
    <t>Terra, areia, lama</t>
  </si>
  <si>
    <t>46</t>
  </si>
  <si>
    <t>Médio incompleto</t>
  </si>
  <si>
    <t>23</t>
  </si>
  <si>
    <t>Materiais de reuso (zinco, lona, tecido, papelão, latas, plásticos, outros)</t>
  </si>
  <si>
    <t>Sim, do próprio poço</t>
  </si>
  <si>
    <t>Sim, juntamente com leite de fórmula</t>
  </si>
  <si>
    <t>Ninguém conseguiu acessar</t>
  </si>
  <si>
    <t>53</t>
  </si>
  <si>
    <t>Voltar permanentemente à Venezuela</t>
  </si>
  <si>
    <t>Ao procurar transporte para viajar de Pacaraima a Boa Vista</t>
  </si>
  <si>
    <t>48</t>
  </si>
  <si>
    <t>42</t>
  </si>
  <si>
    <t>14</t>
  </si>
  <si>
    <t>20</t>
  </si>
  <si>
    <t>31</t>
  </si>
  <si>
    <t>Algumas horas todos os dias</t>
  </si>
  <si>
    <t>Sim, exclusivamente</t>
  </si>
  <si>
    <t>50</t>
  </si>
  <si>
    <t>25</t>
  </si>
  <si>
    <t>47</t>
  </si>
  <si>
    <t>12</t>
  </si>
  <si>
    <t>Completo técnico ou tecnológico</t>
  </si>
  <si>
    <t>Resíduos (tecido, papelão, lata, lona)</t>
  </si>
  <si>
    <t>Não, estamos interessados ​​em viajar por conta própria</t>
  </si>
  <si>
    <t>Básico secundário (6-9 grau)</t>
  </si>
  <si>
    <t>Só temos internet quando frequentamos espaços com Wifi livre</t>
  </si>
  <si>
    <t>38</t>
  </si>
  <si>
    <t>63</t>
  </si>
  <si>
    <t>Primário incompleto</t>
  </si>
  <si>
    <t>37</t>
  </si>
  <si>
    <t>Fomos despejados ou tivemos que dormir na rua ou abrigo</t>
  </si>
  <si>
    <t>Sim, de camião tanque</t>
  </si>
  <si>
    <t>1 dia por semana</t>
  </si>
  <si>
    <t>Recusou a responder</t>
  </si>
  <si>
    <t>Outra cidade no estado de Roraima</t>
  </si>
  <si>
    <t>19</t>
  </si>
  <si>
    <t>59</t>
  </si>
  <si>
    <t>Sim, água engarrafada</t>
  </si>
  <si>
    <t>A senhora não vai ao hospital nem à Unidade Básica de Saúde, mas precisa de atendimento especializado, mas se recusa a ir atrás dela.</t>
  </si>
  <si>
    <t>Muito alto</t>
  </si>
  <si>
    <t>35</t>
  </si>
  <si>
    <t>Pagamento anual</t>
  </si>
  <si>
    <t>Ele passou por uma cirurgia de hérnia e, em seguida, passou por atendimento de emergência.</t>
  </si>
  <si>
    <t>1 refeição por dia</t>
  </si>
  <si>
    <t>Não tem acesso</t>
  </si>
  <si>
    <t>74</t>
  </si>
  <si>
    <t>Para levar a uma operação</t>
  </si>
  <si>
    <t>Com seu pai ou mãe no trabalho</t>
  </si>
  <si>
    <t>pessoas na rua</t>
  </si>
  <si>
    <t>67</t>
  </si>
  <si>
    <t>Viúvo</t>
  </si>
  <si>
    <t>30 dias</t>
  </si>
  <si>
    <t>Mudança de local para aluguel</t>
  </si>
  <si>
    <t>55</t>
  </si>
  <si>
    <t>39</t>
  </si>
  <si>
    <t>4 dias por semana</t>
  </si>
  <si>
    <t>Mármore, parque, madeira polida e lacada</t>
  </si>
  <si>
    <t>44</t>
  </si>
  <si>
    <t>Na casa onde a criança mora, sob os cuidados de um parente ou pessoa com menos de 18 anos</t>
  </si>
  <si>
    <t>18</t>
  </si>
  <si>
    <t>Assistência com fossa séptica</t>
  </si>
  <si>
    <t>O menino já passou por uma operação de hérnia.</t>
  </si>
  <si>
    <t>Na rua</t>
  </si>
  <si>
    <t>52</t>
  </si>
  <si>
    <t>68</t>
  </si>
  <si>
    <t>85</t>
  </si>
  <si>
    <t>Algumas</t>
  </si>
  <si>
    <t>para dois rins</t>
  </si>
  <si>
    <t>A ajuda não respondeu às necessidades reais</t>
  </si>
  <si>
    <t>Delta de Amacuro</t>
  </si>
  <si>
    <t>57</t>
  </si>
  <si>
    <t>71</t>
  </si>
  <si>
    <t>problema de visão</t>
  </si>
  <si>
    <t>Palha, palma ou outros vegetais</t>
  </si>
  <si>
    <t>54</t>
  </si>
  <si>
    <t>Sob os cuidados de um parente ou outra pessoa em outro lugar</t>
  </si>
  <si>
    <t>43</t>
  </si>
  <si>
    <t>Transpote</t>
  </si>
  <si>
    <t>Pagamento semanal</t>
  </si>
  <si>
    <t>Estabelecer -se em um terceiro país (nem Venezuela nem Brasil)</t>
  </si>
  <si>
    <t>As vezes temos</t>
  </si>
  <si>
    <t>somente para óculos</t>
  </si>
  <si>
    <t>Divorciado</t>
  </si>
  <si>
    <t>Somos os únicos venezuelanos na rua, então os vizinhos não gostam.</t>
  </si>
  <si>
    <t>6 anos ou mais</t>
  </si>
  <si>
    <t>2022-08-22 10:30:59</t>
  </si>
  <si>
    <t>15</t>
  </si>
  <si>
    <t>16</t>
  </si>
  <si>
    <t>69</t>
  </si>
  <si>
    <t>65</t>
  </si>
  <si>
    <t>Não há interesse em realizar o processo</t>
  </si>
  <si>
    <t>d6cd43ae-751c-4980-85d7-accf5fa4a0e4</t>
  </si>
  <si>
    <t>De qualquer forma</t>
  </si>
  <si>
    <t>Sim, mangueira/aqueduto comunitário</t>
  </si>
  <si>
    <t>Articular meios de aposentadoria, diretrizes</t>
  </si>
  <si>
    <t>vizinhos venezuelanos</t>
  </si>
  <si>
    <t>conjunto materno</t>
  </si>
  <si>
    <t>type</t>
  </si>
  <si>
    <t>name</t>
  </si>
  <si>
    <t>label::Spanish(es)</t>
  </si>
  <si>
    <t>label::Portuguese(pt)</t>
  </si>
  <si>
    <t>hint::Spanish(es)</t>
  </si>
  <si>
    <t>hint::Portuguese(pt)</t>
  </si>
  <si>
    <t>required</t>
  </si>
  <si>
    <t>appearance</t>
  </si>
  <si>
    <t>relevant</t>
  </si>
  <si>
    <t>constraint</t>
  </si>
  <si>
    <t>constraint_message</t>
  </si>
  <si>
    <t>choice_filter</t>
  </si>
  <si>
    <t>calculation</t>
  </si>
  <si>
    <t>repeat_count</t>
  </si>
  <si>
    <t>start</t>
  </si>
  <si>
    <t>end</t>
  </si>
  <si>
    <t>today</t>
  </si>
  <si>
    <t>date</t>
  </si>
  <si>
    <t>Seleccione la fecha en la que está realizando la encuesta</t>
  </si>
  <si>
    <t>true</t>
  </si>
  <si>
    <t>.=date(today())</t>
  </si>
  <si>
    <t>La fecha seleccionada no es la de la fecha actual</t>
  </si>
  <si>
    <t>text</t>
  </si>
  <si>
    <t>encuestador(a), Ingrese su nombre</t>
  </si>
  <si>
    <t>begin_group</t>
  </si>
  <si>
    <t>puntos_GPS</t>
  </si>
  <si>
    <t xml:space="preserve">Ubicación y puntos GPS de la encuesta </t>
  </si>
  <si>
    <t xml:space="preserve">encuestador(a), con x precisión </t>
  </si>
  <si>
    <t>field-list</t>
  </si>
  <si>
    <t>geopoint</t>
  </si>
  <si>
    <t xml:space="preserve">localizacion_real </t>
  </si>
  <si>
    <t>Por favor seleccione las coordenadas de ubicación GPS:</t>
  </si>
  <si>
    <t>[Encuestador]: Con 20 metros de precisición es suficiente. En caso que no sea posible hacerlo a esta precisión, por favor registrar lo sucedido en comentarios.</t>
  </si>
  <si>
    <t>puntos_muestreo</t>
  </si>
  <si>
    <t xml:space="preserve">Puntos del muestreo </t>
  </si>
  <si>
    <t xml:space="preserve">Pontos GPS da amostra </t>
  </si>
  <si>
    <t>select_one localizacion_muestreo</t>
  </si>
  <si>
    <t>Favor de registrar el punto el punto de muestreo al que corresponde esta encuesta.</t>
  </si>
  <si>
    <t xml:space="preserve">Por favor, registre o ponto GPS da amostra relacionada a esta entrevista  </t>
  </si>
  <si>
    <t xml:space="preserve">Encuestador(a), fijate que es necesario tener precisión de </t>
  </si>
  <si>
    <t>${distance}&lt;505</t>
  </si>
  <si>
    <t xml:space="preserve">La distancia es mayor de 500 metros </t>
  </si>
  <si>
    <t>calculate</t>
  </si>
  <si>
    <t>concat(${localizacion_muestreo}, ';', ${localizacion_real})</t>
  </si>
  <si>
    <t>thousands-sep</t>
  </si>
  <si>
    <t>distance(${geotrace})</t>
  </si>
  <si>
    <t>jr:choice-name(${localizacion_muestreo}, '${localizacion_muestreo}')</t>
  </si>
  <si>
    <t>note</t>
  </si>
  <si>
    <t>Usted se encuentra a  ${distance}m del punto ${codigo_punto} que seleccionó.</t>
  </si>
  <si>
    <t>Você se encontra a ${distance}m del punto ${codigo_punto} que selecionou</t>
  </si>
  <si>
    <t>end_group</t>
  </si>
  <si>
    <t>inicio_encuesta</t>
  </si>
  <si>
    <t xml:space="preserve"> Preguntas iniciales </t>
  </si>
  <si>
    <t xml:space="preserve">note </t>
  </si>
  <si>
    <t xml:space="preserve">presentacion  </t>
  </si>
  <si>
    <t>1. Buenos días / tardes. Mi nombre es ${encuestador} y me gustaría hacerle algunas preguntas sobre las características de su hogar  como parte de un diagnóstico de necesidades humanitarias que está siendo realizado por CÁRITAS - REACH. Conocer su situación y sus opiniones podría ayudarnos a entender mejor las necesidades de las personas que viven en esta área, para que las organizaciones y autoridades puedan diseñar sus actividades de acuerdo con la información recogida.</t>
  </si>
  <si>
    <t xml:space="preserve"> "Bom dia/Boa tarde. Meu nome é $ {entrevistador} e eu gostaria de fazer algumas perguntas sobre as características de sualugar como parte de um diagnóstico de necessidades humanitárias que está sendo feita por Cáritas - REACH. Conhecer sua situação e opinioes pode nos ajudar a entender melhor as necessidades das pessoas que vivem nesta área, para que organizações e autoridades possam planejar suas atividades de acordo com as informações coletadas.")</t>
  </si>
  <si>
    <t>integer</t>
  </si>
  <si>
    <t xml:space="preserve">edad_entrevistado </t>
  </si>
  <si>
    <t xml:space="preserve">2.¿Cuántos años cumplidos tiene? </t>
  </si>
  <si>
    <t>La edad de la persona encuestada debe estar entre 18 y 100 años</t>
  </si>
  <si>
    <t>A idade do entrevistado tem que ser entre 18 e 100 anos</t>
  </si>
  <si>
    <t>.&gt;=18 and .&lt;=100</t>
  </si>
  <si>
    <t>Si el encuestado tiene menos de 18 años, termine la encuesta.</t>
  </si>
  <si>
    <t>"${encuestador}: Recuerde que solo puede encuestar a mayores de edad. Si no hay una persona mayor de edad que pueda contestar, por favor termine la encuesta</t>
  </si>
  <si>
    <t>${edad_entrevistado}&lt;18</t>
  </si>
  <si>
    <t>select_one aprobacion</t>
  </si>
  <si>
    <t>3.La información que usted proporcione no será utilizada para identificarle y ningún dato personal será compartido con otras personas ni con las autoridades. Sus respuestas son voluntarias y usted puede optar por interrumpir la entrevista o no responder a las preguntas en cualquier momento. Sin embargo, esperamos que participe, ya que sus opiniones son importantes para entender las necesidades de la población del área. Responder a esta encuesta le tomará alrededor de 30 minutos. ¿Desea participar en la encuesta?</t>
  </si>
  <si>
    <t>3.As informações que você fornecer não serão usadas para identificá-lo e nenhum dado pessoal será compartilhado com outras pessoas ou com as autoridades. Suas respostas são voluntárias e você pode optar por interromper a entrevista ou não responder às perguntas a qualquer momento. No entanto, esperamos que você participe, pois sua contribuição é importante para entender as necessidades da população da região. A resposta a esta pesquisa levará cerca de 30 minutos. Quer participar da pesquisa?</t>
  </si>
  <si>
    <t>Encuestador(a), si la persona rehuso a contestar, cerrar la encuesta.</t>
  </si>
  <si>
    <t>${edad_entrevistado}&gt;=18</t>
  </si>
  <si>
    <t xml:space="preserve">1.1 Sí la persona rehuso a contestar, agradecer y cerrar la encuesta </t>
  </si>
  <si>
    <t xml:space="preserve">1.1 Se a pessoa recusou a entrevista, encerre a abordagem. </t>
  </si>
  <si>
    <t>${aprobacion}=2</t>
  </si>
  <si>
    <t>select_one jefatura</t>
  </si>
  <si>
    <t>4.¿Es usted el/la jefe del hogar  que vive en esta vivienda?</t>
  </si>
  <si>
    <t xml:space="preserve">${aprobacion}=1 </t>
  </si>
  <si>
    <t xml:space="preserve">Fim del grupo de preguntas iniciales </t>
  </si>
  <si>
    <t xml:space="preserve">Fim das perguntas do grupo inicial </t>
  </si>
  <si>
    <t xml:space="preserve">Entrevistador, sempre confirme a quantidade </t>
  </si>
  <si>
    <t>survey</t>
  </si>
  <si>
    <t xml:space="preserve">Inicio de la encuesta </t>
  </si>
  <si>
    <t>Inicio da Entrevista</t>
  </si>
  <si>
    <t xml:space="preserve">select_one genero </t>
  </si>
  <si>
    <t>5.¿Usted se reconoce cómo?</t>
  </si>
  <si>
    <t xml:space="preserve">select_one generojefe </t>
  </si>
  <si>
    <t>6.¿Cuál es el género del jefe del hogar?</t>
  </si>
  <si>
    <t>${jefatura}=2</t>
  </si>
  <si>
    <t xml:space="preserve">select_one estadocivil </t>
  </si>
  <si>
    <t xml:space="preserve">7.¿Cuál es el estado civil del jefe del hogar? </t>
  </si>
  <si>
    <t>select_one estrato</t>
  </si>
  <si>
    <t>8.¿Cuál es la descripción que mejor representa el perfil de su hogar ?</t>
  </si>
  <si>
    <t>cuantidad_personas</t>
  </si>
  <si>
    <t>10. Cuantidad de personas en el hogar</t>
  </si>
  <si>
    <t xml:space="preserve">n_persona_hogar </t>
  </si>
  <si>
    <t>10.1 ¿Cuántas personas, incluyéndose usted, hacen parte de su hogar ? Por favor tenga en cuenta que nos referimos a los miembros que viven con usted en esta vivienda únicamente, con quienes comparten gastos/alimentos.</t>
  </si>
  <si>
    <t xml:space="preserve"> .&gt;=0  and .&lt;=20</t>
  </si>
  <si>
    <t>select_one proporcion_vivienda</t>
  </si>
  <si>
    <t xml:space="preserve">proporcion_vivienda </t>
  </si>
  <si>
    <t xml:space="preserve">10.2 ¿Vive más de una familia con usted en esta vivienda? </t>
  </si>
  <si>
    <t>nacionalidad_miembros</t>
  </si>
  <si>
    <t xml:space="preserve">9.¿Podría por favor señalar cuántos miembros de su hogar  tienen las siguientes nacionalidades? </t>
  </si>
  <si>
    <t xml:space="preserve">Encuestador, siempre verifique la cuantidad </t>
  </si>
  <si>
    <t>9.1 Venezolano</t>
  </si>
  <si>
    <t xml:space="preserve"> .&gt;=0 and .&lt;=15</t>
  </si>
  <si>
    <t xml:space="preserve">El número debe ser mayor o igual a cero. </t>
  </si>
  <si>
    <t>9.2 Brasilero</t>
  </si>
  <si>
    <t>9.3 Otra nacionalidad</t>
  </si>
  <si>
    <t>select_multiple otra_nacionalidad</t>
  </si>
  <si>
    <t>otra_nacionalidad</t>
  </si>
  <si>
    <t>9.4¿Podría señalar cuál(es) otras nacionalidades tienen los miembros de su hogar ?</t>
  </si>
  <si>
    <t>autocomplete</t>
  </si>
  <si>
    <t xml:space="preserve">${n_otra_nacionalidad}&gt;0 </t>
  </si>
  <si>
    <t>if(selected(., ‘-999’) or selected(., ‘-888’), count-selected(.)=1, count-selected(.)&lt;=3)</t>
  </si>
  <si>
    <t>Suma de nacionalidades del hogar</t>
  </si>
  <si>
    <t>${n_venezolano}+${n_brasilero}+${n_otra_nacionalidad}</t>
  </si>
  <si>
    <t xml:space="preserve">Por favor, ${encuestador}: confime que las nacionalidades sean correctas, porque el valor ingresado es diferente al total de miembros del hogar. Esto solo puede ocurrir cuando hay personas con más de una nacionalidad. </t>
  </si>
  <si>
    <t xml:space="preserve">Por favor, ${encuestador}: confirme se as nacionalidades estão corretas, pois os números estão diferentes. Qualquer coisa, retorne a pergunta anterior  </t>
  </si>
  <si>
    <t>${total_nacionalidades}!=${n_persona_hogar}</t>
  </si>
  <si>
    <t>9. Nacionalidad de los membros</t>
  </si>
  <si>
    <t>idad_mujeres</t>
  </si>
  <si>
    <t>10.3 Por favor mencione cuántos miembros de su hogar hay dentro de los siguientes rangos de edad:</t>
  </si>
  <si>
    <t>Niñas 0-6 meses</t>
  </si>
  <si>
    <t xml:space="preserve"> .&gt;=0 </t>
  </si>
  <si>
    <t>Niñas 7 meses - 2 años</t>
  </si>
  <si>
    <t>Niñas 3-5</t>
  </si>
  <si>
    <t xml:space="preserve">Niñas 6-11 </t>
  </si>
  <si>
    <t xml:space="preserve">Niñas 12-17 </t>
  </si>
  <si>
    <t xml:space="preserve">Mujeres 18-26 </t>
  </si>
  <si>
    <t xml:space="preserve">Mujeres 27-59 </t>
  </si>
  <si>
    <t xml:space="preserve">Mujeres +60 </t>
  </si>
  <si>
    <t>Mujeres</t>
  </si>
  <si>
    <t xml:space="preserve"> </t>
  </si>
  <si>
    <t xml:space="preserve">total de ninas en el hogar </t>
  </si>
  <si>
    <t xml:space="preserve">coalesce(${ninas06},0) + coalesce(${ninas72},0) + coalesce(${ninas35},0) + coalesce(${ninas611},0) + coalesce(${ninas1217},0) </t>
  </si>
  <si>
    <t xml:space="preserve">total_mujeres </t>
  </si>
  <si>
    <t xml:space="preserve">total de mujeres en el hogar  </t>
  </si>
  <si>
    <t>coalesce(${mujeres1826},0) + coalesce(${mujeres2759},0) + coalesce(${mujeres60},0)</t>
  </si>
  <si>
    <t>idad_hombres</t>
  </si>
  <si>
    <t>hombres</t>
  </si>
  <si>
    <t xml:space="preserve">Niños 0-6 meses </t>
  </si>
  <si>
    <t>Niños 7 meses -2 años</t>
  </si>
  <si>
    <t xml:space="preserve">Niños 3-5 </t>
  </si>
  <si>
    <t xml:space="preserve">Niños 6-11 </t>
  </si>
  <si>
    <t xml:space="preserve">Niños 12-17 </t>
  </si>
  <si>
    <t xml:space="preserve">Hombres 18-26 </t>
  </si>
  <si>
    <t xml:space="preserve">Hombres 27-59 </t>
  </si>
  <si>
    <t xml:space="preserve">Hombres +60 </t>
  </si>
  <si>
    <t>Total de Ninos en el hogar</t>
  </si>
  <si>
    <t xml:space="preserve">coalesce(${ninos06},0) + coalesce(${ninos72},0) + coalesce(${ninos35},0) + coalesce(${ninos611},0) + coalesce(${ninos1217},0) </t>
  </si>
  <si>
    <t xml:space="preserve">total de hombres en el hogar  </t>
  </si>
  <si>
    <t>coalesce(${hombres1826},0) + coalesce(${hombres2759},0) + coalesce(${hombres60},0)</t>
  </si>
  <si>
    <t xml:space="preserve">Total de ninos menores de 5 años </t>
  </si>
  <si>
    <t>coalesce(${ninos06},0) + coalesce(${ninos72},0) + coalesce(${ninos35},0) + coalesce(${ninas06},0) + coalesce(${ninas72},0) + coalesce(${ninas35},0)</t>
  </si>
  <si>
    <t xml:space="preserve">Total de ninos en el hogar </t>
  </si>
  <si>
    <t>coalesce(${total_ninos},0) + coalesce(${total_ninas},0)</t>
  </si>
  <si>
    <t xml:space="preserve">Total de los miembros del hogar  </t>
  </si>
  <si>
    <t>coalesce(${total_hombres},0) + coalesce(${total_mujeres},0) + coalesce(${n_total_ninos},0)</t>
  </si>
  <si>
    <t xml:space="preserve">n_total_edadescolar </t>
  </si>
  <si>
    <t xml:space="preserve">Total de miembros en edad escolar </t>
  </si>
  <si>
    <t>coalesce (${ninas611},0) + coalesce(${ninas1217},0) +  coalesce(${ninos611},0) + coalesce(${ninos1217},0)</t>
  </si>
  <si>
    <t>Total de los miembros com edad para ingresar a la educación superior</t>
  </si>
  <si>
    <t>coalesce(${hombres1826},0) + coalesce(${hombres2759},0) + coalesce(${mujeres1826},0) + coalesce(${mujeres2759},0)</t>
  </si>
  <si>
    <t xml:space="preserve"> Por favor ${encuestador}:, confime que ingresó el número correcto de personas por edad, ya que el valor ingresado es diferente al total de miembros del hogar. Devuélvase y verifique</t>
  </si>
  <si>
    <t xml:space="preserve">Por favor, ${encuestador}: confirme os valores novamente, uma vez que está diferente do número total de membros </t>
  </si>
  <si>
    <t>${n_total_familia}!=${n_persona_hogar}</t>
  </si>
  <si>
    <t>afectacciones</t>
  </si>
  <si>
    <t>11.1 En su hogar, ¿existe algún miembro que tiene las dificultades:</t>
  </si>
  <si>
    <t xml:space="preserve">11. Nesta casa há algum membro com as seguintes dificuldades: </t>
  </si>
  <si>
    <t>select_one afect_ver</t>
  </si>
  <si>
    <t xml:space="preserve"> para ver, incluso si usan anteojos</t>
  </si>
  <si>
    <t>select_one afect_escuchar</t>
  </si>
  <si>
    <t xml:space="preserve"> escuchar, incluso si usan audífonos</t>
  </si>
  <si>
    <t>select_one afect_caminar</t>
  </si>
  <si>
    <t xml:space="preserve">afect_caminar </t>
  </si>
  <si>
    <t>caminar o subir escalones</t>
  </si>
  <si>
    <t>select_one afect_concentrar</t>
  </si>
  <si>
    <t>recordar o concentrarse</t>
  </si>
  <si>
    <t>select_one afect_lavarse</t>
  </si>
  <si>
    <t xml:space="preserve">afect_lavarse </t>
  </si>
  <si>
    <t>dificultades para lavarse o vestirse por completo</t>
  </si>
  <si>
    <t xml:space="preserve">select_one afect_comunicar </t>
  </si>
  <si>
    <t xml:space="preserve">afect_comunicar </t>
  </si>
  <si>
    <t>comunicarse, comprender o ser entendido</t>
  </si>
  <si>
    <t>select_one jefe_afectado</t>
  </si>
  <si>
    <t xml:space="preserve">11.7 De los miembros con afectaciones, ¿alguno de ellos es el jefe del hogar? </t>
  </si>
  <si>
    <t>${afect_ver}=1 or ${afect_escuchar}=1 or ${afect_caminar}=1 or ${afect_concentrar}=1 or ${afect_lavarse}=1 or ${afect_comunicar}=1</t>
  </si>
  <si>
    <t xml:space="preserve">11. miembros afectados y con dificuldad </t>
  </si>
  <si>
    <t xml:space="preserve">11. Membros incapacitados e com dificuldades </t>
  </si>
  <si>
    <t>afect_cronica</t>
  </si>
  <si>
    <t xml:space="preserve">Enfermidad Cronica </t>
  </si>
  <si>
    <t xml:space="preserve">Doença Crônica </t>
  </si>
  <si>
    <t xml:space="preserve">select_one enfermidad_cronica </t>
  </si>
  <si>
    <t xml:space="preserve">enfermidad_cronica </t>
  </si>
  <si>
    <t>11.8 En su hogar, ¿existe algún miembro que cuenta con una enfermedad crónica (como diabetes, hipertensión, cáncer, etc.)?</t>
  </si>
  <si>
    <t>select_one enfermidad_cronica_jefe</t>
  </si>
  <si>
    <t xml:space="preserve">enfermidad_cronica_jefe </t>
  </si>
  <si>
    <t xml:space="preserve">11.9 De los miembros con enfermedades crónicas, ¿alguno de ellos es el jefe de hogar? </t>
  </si>
  <si>
    <t>${enfermidad_cronica}=1</t>
  </si>
  <si>
    <t xml:space="preserve">Fim del grupo enfermidad cronica </t>
  </si>
  <si>
    <t xml:space="preserve">fim do grupo doença crônica </t>
  </si>
  <si>
    <t>LGBTQ</t>
  </si>
  <si>
    <t>12. Miembros LGBTQ+</t>
  </si>
  <si>
    <t>12. Membros LGBTQ+</t>
  </si>
  <si>
    <t>select_one miembro_LGBTQ</t>
  </si>
  <si>
    <t>Incluyéndose usted, ¿hay miembros de su hogar  que se consideran población lesbiana, gay, bisexual, transexual o intersexual (LGBTQ)?</t>
  </si>
  <si>
    <t xml:space="preserve">Encuestador(a), por favor, haga la pregunta con tranquilidad e discrición </t>
  </si>
  <si>
    <t xml:space="preserve">Entrevistador, por favor, fazer a pergunta com tranquilidade e discrição </t>
  </si>
  <si>
    <t>12. Fim de la encuesta Miembros LGBTQ+</t>
  </si>
  <si>
    <t>12. Fim das perguntas sobre membros LGBTQ+</t>
  </si>
  <si>
    <t xml:space="preserve">Embarazadas </t>
  </si>
  <si>
    <t xml:space="preserve">13. Cuantidad de Mujeres embarazadas o lactando </t>
  </si>
  <si>
    <t xml:space="preserve">13. Quantidade de mulheres grávidas ou amamentando </t>
  </si>
  <si>
    <t>${total_mujeres}&gt;0 or ${ninas1217}&gt;0</t>
  </si>
  <si>
    <t xml:space="preserve"> n_mujer_embarazadas</t>
  </si>
  <si>
    <t>¿Cuántas de las mujeres del hogar  entre 18 y 60 años se encuentran embarazadas?</t>
  </si>
  <si>
    <t xml:space="preserve">.&gt;=0 and .&lt;=${total_mujeres} </t>
  </si>
  <si>
    <t>El numero tiene que ser mayor que cero y menor que el número de mujeres en este rango</t>
  </si>
  <si>
    <t>¿Cuántas de las mujeres del hogar  entre 12 y 18 años se encuentran embarazadas?</t>
  </si>
  <si>
    <t>.&gt;=0 and .&lt;=${ninas1217}</t>
  </si>
  <si>
    <t xml:space="preserve">Cuántas de las mujeres del hogar 18 y 60 años están amamentando? </t>
  </si>
  <si>
    <t xml:space="preserve">Quantas mulheres entre 18 e 60 anos estão amamentando? </t>
  </si>
  <si>
    <t xml:space="preserve">Cuántas de las mujeres del hogar 12 y 18 años están amamentando? </t>
  </si>
  <si>
    <t xml:space="preserve">Quantas mulheres entre 12 e 18 anos estão amamentando? </t>
  </si>
  <si>
    <t xml:space="preserve">total_embarazadas </t>
  </si>
  <si>
    <t xml:space="preserve">Total de mujeres embarazadas </t>
  </si>
  <si>
    <t>coalesce(${n_mujer_embarazadas},0) + coalesce(${n_menor_embarazadas},0)</t>
  </si>
  <si>
    <t xml:space="preserve">Total de mujeres lactando </t>
  </si>
  <si>
    <t xml:space="preserve">Total de mulheres lactando </t>
  </si>
  <si>
    <t>coalesce(${n_mujer_lactando},0) + coalesce(${n_menor_lactando},0)</t>
  </si>
  <si>
    <t xml:space="preserve">13. fim Cuantidad de Mujeres embarazadas o lactando </t>
  </si>
  <si>
    <t>13. Fim das perguntas sobre mulheres grávidas ou amamentando</t>
  </si>
  <si>
    <t>indigena</t>
  </si>
  <si>
    <t xml:space="preserve">14. Miembro Indigena </t>
  </si>
  <si>
    <t>14. Membro Indigena</t>
  </si>
  <si>
    <t xml:space="preserve">select_one grupo_indigena </t>
  </si>
  <si>
    <t xml:space="preserve">grupo_indigena </t>
  </si>
  <si>
    <t>¿Los miembros de su hogar  pertenecen a un grupo indígena?</t>
  </si>
  <si>
    <t>select_one miembro_grupoindigena</t>
  </si>
  <si>
    <t>Especifique a qué grupo indígena pertenecen la mayoría de los miembros de de su hogar. Seleccione todos los que apliquen</t>
  </si>
  <si>
    <t xml:space="preserve">${grupo_indigena}=1 </t>
  </si>
  <si>
    <t xml:space="preserve">Especifique a qué otro grupo indígena pertenecen los miembros de su hogar . </t>
  </si>
  <si>
    <t>selected(${miembro_grupoindigena},'9')</t>
  </si>
  <si>
    <t xml:space="preserve">end_group </t>
  </si>
  <si>
    <t xml:space="preserve">14. Fim das Perguntas sobre Membro Indigena </t>
  </si>
  <si>
    <t xml:space="preserve">vivir </t>
  </si>
  <si>
    <t xml:space="preserve">15.Tiempo de vivencia y intenciones en Brasil </t>
  </si>
  <si>
    <t xml:space="preserve">15. Tempo de vivência e inteções no Brasil </t>
  </si>
  <si>
    <t>${estrato}=1</t>
  </si>
  <si>
    <t xml:space="preserve">select_one tiempo_vivir </t>
  </si>
  <si>
    <t xml:space="preserve">tiempo_vivir </t>
  </si>
  <si>
    <t>15.1 ¿Desde hace cuanto tiempo estas viviendo en Boa Vista?</t>
  </si>
  <si>
    <t>select_one vivia_venezuela</t>
  </si>
  <si>
    <t xml:space="preserve">vivia_venezuela </t>
  </si>
  <si>
    <t>15.2 Por favor indique el estado de Venezuela en el que vivía su hogar antes de llegar a Brasil</t>
  </si>
  <si>
    <t>select_one promedio_portugues</t>
  </si>
  <si>
    <t xml:space="preserve">15.3 En promedio, ¿en qué nivel de manejo del idioma portugués se encuentran la mayoría de los miembros de su hogar ? </t>
  </si>
  <si>
    <t xml:space="preserve">select_one doc_migratorio </t>
  </si>
  <si>
    <t xml:space="preserve">doc_migratorio </t>
  </si>
  <si>
    <t>15.4 ¿Todos los miembros de su hogar  cuentan con documentos de regularización migratoria (Residência o Protocolo de refugio)?</t>
  </si>
  <si>
    <t xml:space="preserve">select_one razon_nodoc </t>
  </si>
  <si>
    <t>15.5 ¿Por qué razón o razones hay por lo menos un miembro del hogar sin documentos de regularización migratoria?</t>
  </si>
  <si>
    <t xml:space="preserve">${estrato}=1 and ${doc_migratorio}=2 </t>
  </si>
  <si>
    <t>select_one intencion_ano</t>
  </si>
  <si>
    <t xml:space="preserve">intencion_ano </t>
  </si>
  <si>
    <t xml:space="preserve">15.6 ¿Cuál es la intención de usted y la mayoría de los miembros de su hogar  durante el próximo año? </t>
  </si>
  <si>
    <t>select_one instalarse_otro_pais</t>
  </si>
  <si>
    <t xml:space="preserve">instalarse_otro_pais </t>
  </si>
  <si>
    <t>15.7 ¿En qué otro país desean instalarse (fuera de Ven y Brasil) durante el próximo año?</t>
  </si>
  <si>
    <t>${estrato}=1 and ${intencion_ano}=4</t>
  </si>
  <si>
    <t>select_one mudarse_ciudad_Brasil</t>
  </si>
  <si>
    <t xml:space="preserve">15.8 ¿A qué otra ciudad de Brasil desean mudarse? </t>
  </si>
  <si>
    <t>${estrato}=1 and ${intencion_ano}=2</t>
  </si>
  <si>
    <t>15. Fim tiempo de vivencia y intenciones em Brasil</t>
  </si>
  <si>
    <t xml:space="preserve">15. Fim das perguntas sobre tempo de vivência e intenções no Brasil </t>
  </si>
  <si>
    <t>operacion_acojida</t>
  </si>
  <si>
    <t xml:space="preserve">16. Sobre Operación Acojida y Interiorización </t>
  </si>
  <si>
    <t xml:space="preserve">16. Sobre Operação Acolhida e Interiorização </t>
  </si>
  <si>
    <t>select_one conoce_OA</t>
  </si>
  <si>
    <t>16.1 ¿Conocen el programa de interiorización de la Operación Acogida?</t>
  </si>
  <si>
    <t>select_one interes_viajarOA</t>
  </si>
  <si>
    <t>16.2 ¿Usted y los miembros de su hogar están interesado de viajar a otra ciudad de Brasil por medio de los servicios de interiorización de la Operación Acogida?</t>
  </si>
  <si>
    <t xml:space="preserve">${conoce_OA}=1 and
${intencion_ano}!=1 or ${intencion_ano}!=4  </t>
  </si>
  <si>
    <t>select_multiple nointeres_Brasil</t>
  </si>
  <si>
    <t>nointeres_Brasil</t>
  </si>
  <si>
    <t>16.3 ¿Por qué no están interesados en viajar a otra ciudad de Brasil por medio del programa de interiorización?</t>
  </si>
  <si>
    <t>${interes_viajarOA}=4</t>
  </si>
  <si>
    <t>otro_nointeres</t>
  </si>
  <si>
    <t>16.3.1 Especifique otra razón</t>
  </si>
  <si>
    <t xml:space="preserve">Especifique outra razão </t>
  </si>
  <si>
    <t>${nointeres_Brasil}=8</t>
  </si>
  <si>
    <t xml:space="preserve">16. Fim Operación Acojida y Interiorización </t>
  </si>
  <si>
    <t xml:space="preserve">16. Fim das perguntas sobre Operação Acolhida e Interiorização </t>
  </si>
  <si>
    <t>programa_sociales</t>
  </si>
  <si>
    <t xml:space="preserve">17. Programa Sociales </t>
  </si>
  <si>
    <t xml:space="preserve">17. Programas Sociais </t>
  </si>
  <si>
    <t xml:space="preserve">select_one registro_cadastrounico </t>
  </si>
  <si>
    <t xml:space="preserve">registro_cadastrounico </t>
  </si>
  <si>
    <t>17.1 ¿Usted y los miembros de su hogar  están registrados en Cadastro Unico?</t>
  </si>
  <si>
    <t>select_multiple noregistro_cadastrounico</t>
  </si>
  <si>
    <t>noregistro_cadastrounico</t>
  </si>
  <si>
    <t>17.2 ¿Cuáles son las razones por las cuales no se encuentra registrado?</t>
  </si>
  <si>
    <t xml:space="preserve">${registro_cadastrounico}=2 </t>
  </si>
  <si>
    <t>select_one registro_aux_Brasil</t>
  </si>
  <si>
    <t xml:space="preserve">registro_aux_Brasil </t>
  </si>
  <si>
    <t>17.3 ¿Usted y los miembros de su hogar están registrados en Auxilio Brasil (antiguamente Bolsa Família)}?</t>
  </si>
  <si>
    <t xml:space="preserve">${registro_cadastrounico}=1 </t>
  </si>
  <si>
    <t>select_one registro_BPC</t>
  </si>
  <si>
    <t>17.4 ¿Usted y los miembros de su hogar están registrados en el Beneficio de Prestacao Continuada (BPC)?</t>
  </si>
  <si>
    <t xml:space="preserve">BPC es un auxilio social para personas de idad o incapacitadas </t>
  </si>
  <si>
    <t xml:space="preserve">BPC é um auxílio social para idosos ou pessoas incapacitadas </t>
  </si>
  <si>
    <t>select_one recibe_auxEmergencial</t>
  </si>
  <si>
    <t>17.5 ¿Usted y los miembros de su hogar  recibieron al menos una cuota del Auxílio Emergencial?</t>
  </si>
  <si>
    <t>select_multiple medio_conocePS</t>
  </si>
  <si>
    <t>medio_conocePS</t>
  </si>
  <si>
    <t>17.6 ¿Por qué medio conoció de estos programas sociales (PS)?</t>
  </si>
  <si>
    <t>${registro_aux_Brasil}=1 or ${registro_BPC}=1 or  ${recibe_auxEmergencial}=1</t>
  </si>
  <si>
    <t>otro_medioPS</t>
  </si>
  <si>
    <t>17.6.1 Especifique otro medio donde conoció los programas sociales</t>
  </si>
  <si>
    <t>Especifique outro meio pelo qual conheceu os programas sociais</t>
  </si>
  <si>
    <t>selected(${medio_conocePS},'10')</t>
  </si>
  <si>
    <t>select_one conoce_CRAS</t>
  </si>
  <si>
    <t>17.7 ¿Conoce usted o algún miembro de su hogar  la Unidad de Asistencia Social (CRAS)?</t>
  </si>
  <si>
    <t>select_one participado_CRAS</t>
  </si>
  <si>
    <t>17.8 ¿Ha participado usted o algún miembro de su hogar  en actividades prestadas por psicólogos o asistentes sociales de  la Unidad de Asistencia Social (CRAS)?</t>
  </si>
  <si>
    <t>${conoce_CRAS}=1</t>
  </si>
  <si>
    <t>select_one experiencia_CRAS</t>
  </si>
  <si>
    <t>17.9 ¿Cómo calificaría su experiencia en estas actividades?</t>
  </si>
  <si>
    <t>${participado_CRAS}=1</t>
  </si>
  <si>
    <t xml:space="preserve">17. Fim de la Encuesta sobre Programa Sociales </t>
  </si>
  <si>
    <t xml:space="preserve">17. Fim das perguntas sobre Programas Sociais </t>
  </si>
  <si>
    <t xml:space="preserve">${participado_CRAS}=1 </t>
  </si>
  <si>
    <t>educacion</t>
  </si>
  <si>
    <t xml:space="preserve">18. Nivel Educacional de los miembros </t>
  </si>
  <si>
    <t xml:space="preserve">18. Nivel Educacional dos Membros </t>
  </si>
  <si>
    <t>select_one nivel_educativo</t>
  </si>
  <si>
    <t>18.1 ¿Podría mencionar cuál es el título o diploma de mayor nivel educativo que alguien en la hogar ha recibido?</t>
  </si>
  <si>
    <t>Poderia mencionar qual é o grau ou diploma do nível educacional mais alto que alguém desta casa recebeu?</t>
  </si>
  <si>
    <t>select_one diploma_fueradeBrasil</t>
  </si>
  <si>
    <t xml:space="preserve">18.2 Existen personas en su hogar con un diploma técnico/tecnológico universitario. ¿Este título fue expedido fuera de Brasil? </t>
  </si>
  <si>
    <t xml:space="preserve">${nivel_educativo}=9 or ${nivel_educativo}=11 </t>
  </si>
  <si>
    <t xml:space="preserve">select_one diploma_validacion </t>
  </si>
  <si>
    <t>18.3 ¿Las personas que cuenta con diploma de estudio a nivel técnico, vocacional o universitario han podido convalidar su título en Brasil?</t>
  </si>
  <si>
    <t>${diploma_fueradeBrasil}=1</t>
  </si>
  <si>
    <t>select_one perm_menores5</t>
  </si>
  <si>
    <t>18.4 ¿Dónde o con quién permanecen los menores de cinco años del hogar durante la mayor parte del tiempo entre semana?</t>
  </si>
  <si>
    <t>${n_total_menor5}&gt;0</t>
  </si>
  <si>
    <t>18.5 ¿Cuántos de los menores entre 6 y 17 años acceden a la escuela?</t>
  </si>
  <si>
    <t>${n_total_edadescolar}&gt;0</t>
  </si>
  <si>
    <t xml:space="preserve"> .&gt;=0 and .&lt;=${n_total_edadescolar}</t>
  </si>
  <si>
    <t>select_one menores6y17_tiempoviaje</t>
  </si>
  <si>
    <t>18.6 Aproximadamente, ¿cuánto tiempo les toma a los menores entre 6 y 17 años llegar a la escuela? (duración de un solo viaje de ida)</t>
  </si>
  <si>
    <t xml:space="preserve">${total_menor617}&gt;0 </t>
  </si>
  <si>
    <t xml:space="preserve">select_multiple menores6y17_fuera_escuela </t>
  </si>
  <si>
    <t xml:space="preserve">menores6y17_fuera_escuela </t>
  </si>
  <si>
    <t>18.7 ¿Por qué razón o razónes hay menores entre 6 y 17 años que no asisten a la escuela?</t>
  </si>
  <si>
    <t xml:space="preserve">${n_total_edadescolar}&gt;0 and ${total_menor617}=0 </t>
  </si>
  <si>
    <t xml:space="preserve">otra_razon </t>
  </si>
  <si>
    <t xml:space="preserve">18.7.1 Especique la otra razón </t>
  </si>
  <si>
    <t xml:space="preserve">Especifique a outra razão </t>
  </si>
  <si>
    <t>${menores6y17_fuera_escuela}=12</t>
  </si>
  <si>
    <t>select_one conoce_edsuperior_Brasil</t>
  </si>
  <si>
    <t>18.8 En su hogar, ¿conocen cómo pueden acceder a su educación superior, técnica o universitaria en Brasil?</t>
  </si>
  <si>
    <t>${n_total_edsuperior}&gt;0</t>
  </si>
  <si>
    <t xml:space="preserve">18. Fim de la encuesta sobre nivel educacional </t>
  </si>
  <si>
    <t xml:space="preserve">18. Fim das perguntas sobre nível educacional </t>
  </si>
  <si>
    <t xml:space="preserve">alojamiento_WASH </t>
  </si>
  <si>
    <t>Alojamiento_WASH</t>
  </si>
  <si>
    <t>Alojamento e WASH</t>
  </si>
  <si>
    <t>select_one material_parede</t>
  </si>
  <si>
    <t>19.1 OBSERVAR material predominante de paredes</t>
  </si>
  <si>
    <t>select_one material_piso</t>
  </si>
  <si>
    <t>19.2 OBSERVAR material predominante de piso</t>
  </si>
  <si>
    <t>select_one material_techo</t>
  </si>
  <si>
    <t xml:space="preserve">19.3 OBSERVAR material predominante de techo </t>
  </si>
  <si>
    <t>select_one calle_pavimentada</t>
  </si>
  <si>
    <t xml:space="preserve">calle_pavimentada </t>
  </si>
  <si>
    <t>19.4 OBSERVAR si la calle donde realiza la encuesta está pavimentada</t>
  </si>
  <si>
    <t>select_one basura_calle</t>
  </si>
  <si>
    <t xml:space="preserve">basura_calle </t>
  </si>
  <si>
    <t>19.5 OBSERVAR si hay presencia de basuras en la calle o alrededores de la vivienda</t>
  </si>
  <si>
    <t>select_one vivienda_tipo</t>
  </si>
  <si>
    <t xml:space="preserve">vivienda_tipo </t>
  </si>
  <si>
    <t xml:space="preserve">19.6 La vivienda que ocupa su hogar es: </t>
  </si>
  <si>
    <t xml:space="preserve">alquiler </t>
  </si>
  <si>
    <t>Aluguel</t>
  </si>
  <si>
    <t>${vivienda_tipo}=1</t>
  </si>
  <si>
    <t>select_one contrato_alquiler</t>
  </si>
  <si>
    <t>19.7 ¿Cuentan con un contrato para el alquiler de la vivienda?</t>
  </si>
  <si>
    <t xml:space="preserve">select_one tiempo_alquiler </t>
  </si>
  <si>
    <t>19.9 ¿Por cuánto tiempo es el acuerdo de alquiler?</t>
  </si>
  <si>
    <t>select_one alquiler_tiempo_vivien</t>
  </si>
  <si>
    <t xml:space="preserve">alquiler_tiempo_vivien </t>
  </si>
  <si>
    <t>19.10 ¿Cada cuanto tiempo debe pagar el alquiler de esta vivienda?</t>
  </si>
  <si>
    <t xml:space="preserve">select_one dinero_renta </t>
  </si>
  <si>
    <t>19.11 ¿Cuánto dinero tiene que pagar  de renta?</t>
  </si>
  <si>
    <t>alquiler</t>
  </si>
  <si>
    <t>select_multiple problema_vivienda</t>
  </si>
  <si>
    <t>problema_vivienda</t>
  </si>
  <si>
    <t>19.12 ¿Ha tenido alguno de los siguientes problemas en la vivienda que ocupa? Seleccione las tres principales</t>
  </si>
  <si>
    <t>otro_problema_vivienda</t>
  </si>
  <si>
    <t>19.12.1 Especifique el otro problema en la vivienda</t>
  </si>
  <si>
    <t xml:space="preserve">Especifique o outro problema da casa </t>
  </si>
  <si>
    <t>selected(${problema_vivienda},'8')</t>
  </si>
  <si>
    <t>select_one tiene_deudas</t>
  </si>
  <si>
    <t xml:space="preserve">tiene_deudas </t>
  </si>
  <si>
    <t>19.13 ¿Actualmente tiene deudas, moras o retrasos asociadas al pago del arriendo?</t>
  </si>
  <si>
    <t>select_one riesgo_desalojado</t>
  </si>
  <si>
    <t>19.14 En los últimos 3 meses, ¿su hogar ha estado en riesgo de ser desalojado, ha tenido que dormir en la calle o en un albergue?</t>
  </si>
  <si>
    <t>${vivienda_tipo}!=4</t>
  </si>
  <si>
    <t>19.15 ¿Cuántos espacios, excluyendo el baño, tiene la vivienda para que ocupa?</t>
  </si>
  <si>
    <t xml:space="preserve"> .&gt;=0 and .&lt;20</t>
  </si>
  <si>
    <t>19.16 ¿Cuántos de esos cuartos utilizan los miembros para dormir?</t>
  </si>
  <si>
    <t xml:space="preserve"> .&gt;=0 and .&lt;=${n_cuartos}</t>
  </si>
  <si>
    <t>select_one veces_mudado</t>
  </si>
  <si>
    <t>19.17 Desde que vive en Boa Vista, ¿cuántas veces su hogar se ha mudado de vivienda?</t>
  </si>
  <si>
    <t>select_one tiene_internet</t>
  </si>
  <si>
    <t xml:space="preserve">19.18 Cómo hacen para accesar la internet en el hogar?  </t>
  </si>
  <si>
    <t xml:space="preserve">Como fazem para acessar a internet?  </t>
  </si>
  <si>
    <t xml:space="preserve">select_one tiene_electricidad </t>
  </si>
  <si>
    <t xml:space="preserve">tiene_electricidad </t>
  </si>
  <si>
    <t xml:space="preserve">19.19 El hogar tiene electricidad? </t>
  </si>
  <si>
    <t xml:space="preserve">Esta casa possui eletricidade?  </t>
  </si>
  <si>
    <t>select_multiple fuente_cocinar</t>
  </si>
  <si>
    <t>fuente_cocinar</t>
  </si>
  <si>
    <t xml:space="preserve">19.20 Cuales fuentes de energia los miembros del hogar utilizán para cocinar? Seleccione las tres principales </t>
  </si>
  <si>
    <t xml:space="preserve">Quais fontes de energia os membros da casa utilizam para cozinhar? Selecione as três principais </t>
  </si>
  <si>
    <t>if(selected(., ‘-999’) or selected(., ‘-888’), count-selected(.)=1, count-selected(.)&lt;=6)</t>
  </si>
  <si>
    <t>otra_fuente_cocinar</t>
  </si>
  <si>
    <t>19.20.1 Espcifique otra fuente de energia o manera para cocinar</t>
  </si>
  <si>
    <t>Especique outra fonte de energia ou maneira de cozinhar</t>
  </si>
  <si>
    <t>selected(${fuente_cocinar},'6')</t>
  </si>
  <si>
    <t xml:space="preserve">19. Fim de la encuesta sobre caracteristicas del alojamiento </t>
  </si>
  <si>
    <t>19. Fim das perguntas sobre características da habitação</t>
  </si>
  <si>
    <t>WASH</t>
  </si>
  <si>
    <t>20. WASH</t>
  </si>
  <si>
    <t xml:space="preserve">20. Água e Saneamento Básico </t>
  </si>
  <si>
    <t>select_one acceso_agua</t>
  </si>
  <si>
    <t>20.1 ¿Tiene en su vivienda acceso a agua para beber, preparar alimentos e higiene personal?</t>
  </si>
  <si>
    <t>select_one cuanto_agua</t>
  </si>
  <si>
    <t xml:space="preserve">20.2 ¿Cada cuánto dispone de agua en su vivienda? </t>
  </si>
  <si>
    <t>select_one tratamiento_agua</t>
  </si>
  <si>
    <t>20.3 ¿Cómo trata principalmente su agua para beber?</t>
  </si>
  <si>
    <t>outro_tratamiento_agua</t>
  </si>
  <si>
    <t>20.3.1 Especifique el otro tratamiento del agua</t>
  </si>
  <si>
    <t xml:space="preserve">Especifique o outro tratamento da água </t>
  </si>
  <si>
    <t xml:space="preserve"> ${tratamiento_agua}=5</t>
  </si>
  <si>
    <t>select_one calidad_agua</t>
  </si>
  <si>
    <t>20.4 ¿Cómo considera usted la calidad del agua que consume en su hogar?</t>
  </si>
  <si>
    <t>select_one acceso_saneamiento</t>
  </si>
  <si>
    <t>20.5 ¿Tiene en su vivienda acceso a un sistema de saneamiento (letrina, inodoro)?</t>
  </si>
  <si>
    <t xml:space="preserve">n_banos </t>
  </si>
  <si>
    <t>20.6 ¿Con cuántos baños cuentan en su vivienda para el uso de los miembros de su hogar?</t>
  </si>
  <si>
    <t xml:space="preserve"> .&gt;=0 and .&lt;10</t>
  </si>
  <si>
    <t>select_one banos_exclusivo</t>
  </si>
  <si>
    <t>20.7 ¿Los baños que utilizan son de uso exclusivo para usted o miembros de su hogar?</t>
  </si>
  <si>
    <t>select_one existe_lavamano</t>
  </si>
  <si>
    <t>20.8 ¿Existe un lavamanos junto al baño?</t>
  </si>
  <si>
    <t>select_one jabon_vivienda</t>
  </si>
  <si>
    <t xml:space="preserve">jabon_vivienda </t>
  </si>
  <si>
    <t>20.9 ¿Cuentan en la vivienda com jabón para el lavado de manos, de forma permanente y para uso de todos los miembros de su hogar ?</t>
  </si>
  <si>
    <t>select_multiple moment_lavado_manos</t>
  </si>
  <si>
    <t>moment_lavado_manos</t>
  </si>
  <si>
    <t xml:space="preserve">20.10 ¿En qué momentos realizan usted y los miembros de su hogar el lavado de manos? Máximo 5 opciones </t>
  </si>
  <si>
    <t>if(selected(., ‘-999’) or selected(., ‘-888’), count-selected(.)=1, count-selected(.)&lt;=5)</t>
  </si>
  <si>
    <t>select_one element_menstrual</t>
  </si>
  <si>
    <t>20.11 ¿Las niñas, adolescentes y mujeres del hogar  tienen disponibilidad de los elementos necesarios para atender el cuidado menstrual en suficiente calidad y cuando es requerido?</t>
  </si>
  <si>
    <t>select_multiple problema_residuos</t>
  </si>
  <si>
    <t xml:space="preserve">problema_residuos </t>
  </si>
  <si>
    <t>20.12 ¿Qué problemas, si los hay, han experimentado usted o los miembros de su hogar  con los servicios de saneamiento/gestión de residuos (sólidos y aguas residuales) en su vivienda o barrio? Max. 5 opciones</t>
  </si>
  <si>
    <t>otro_problema_residuos</t>
  </si>
  <si>
    <t xml:space="preserve">20.12.1 Especifique el otro problema con residuos </t>
  </si>
  <si>
    <t xml:space="preserve">Especifique outro problema com residuos </t>
  </si>
  <si>
    <t xml:space="preserve">selected(${problema_residuos},'17') </t>
  </si>
  <si>
    <t>20. Fim de la encuesta sobre WASH</t>
  </si>
  <si>
    <t xml:space="preserve">20. Fim das perguntas sobre Água e Saneamento Básico </t>
  </si>
  <si>
    <t>Fim del grupo alojamiento y WASH</t>
  </si>
  <si>
    <t xml:space="preserve">Fim das perguntas do grupo WASH </t>
  </si>
  <si>
    <t>medios_vida</t>
  </si>
  <si>
    <t xml:space="preserve">21. Medios de Vida  </t>
  </si>
  <si>
    <t xml:space="preserve">21. Meios de Vida </t>
  </si>
  <si>
    <t>select_one tiene_ingreso</t>
  </si>
  <si>
    <t xml:space="preserve">21.1 En el último mes, ¿los miembros del hogar tuviera alguna fuente de ingreso? </t>
  </si>
  <si>
    <t>select_multiple fuentes_ingreso</t>
  </si>
  <si>
    <t>fuentes_ingreso</t>
  </si>
  <si>
    <t xml:space="preserve">22.2 ¿Cuales fueron las principales fuentes de ingreso de los miembros del hogar en el último mes? Max. 3 opciones </t>
  </si>
  <si>
    <t>${tiene_ingreso}=1</t>
  </si>
  <si>
    <t>otra_fuente</t>
  </si>
  <si>
    <t>22.2.1 Especifique la otra fuente de ingreso</t>
  </si>
  <si>
    <t xml:space="preserve">Especifique a outra fonte de pagamento </t>
  </si>
  <si>
    <t>selected(${fuentes_ingreso},'10')</t>
  </si>
  <si>
    <t>22.3 ¿Cuántos miembros del hogar recibieron un ingreso por trabajo en el último mes?</t>
  </si>
  <si>
    <t xml:space="preserve"> .&gt;=0 and .&lt;=${n_total_familia}</t>
  </si>
  <si>
    <t>select_one total_ingreso</t>
  </si>
  <si>
    <t>22.4 Sumando el ingreso de los ${n_miembros_ingreso} miembros del hogar  que trabajaron, ¿a cuánto correspondió el ingreso de su hogar  en el último mes?</t>
  </si>
  <si>
    <t>${n_miembros_ingreso}&gt;0</t>
  </si>
  <si>
    <t>select_one vontad_negocio</t>
  </si>
  <si>
    <t xml:space="preserve">vontad_negocio </t>
  </si>
  <si>
    <t xml:space="preserve">22.5 Usted o otro miembro de su hogar tiene vontad de abrir y registrar un negocio proprio? </t>
  </si>
  <si>
    <t xml:space="preserve">Você ou algum membro desta casa tem vontade de abrir e registrar o próprio negócio? </t>
  </si>
  <si>
    <t>select_one conoce_CNPJ</t>
  </si>
  <si>
    <t>22.5 ¿Conoce usted o algún miembro de su hogar  cómo acceder a un registro como microempreendedor individual para acceder a un CNPJ?</t>
  </si>
  <si>
    <t xml:space="preserve">${vontad_negocio}=1 </t>
  </si>
  <si>
    <t>select_multiple desafios_ingresos</t>
  </si>
  <si>
    <t>desafios_ingresos</t>
  </si>
  <si>
    <t>22.6 ¿Cuáles considera que son los mayores desafíos para la generación de ingresos en su hogar? Max. 4 desafios</t>
  </si>
  <si>
    <t>if(selected(., ‘-999’) or selected(., ‘-888’) or selected(., ‘9’), count-selected(.)=1, count-selected(.)&lt;=4)</t>
  </si>
  <si>
    <t>otro_desafio_ingreso</t>
  </si>
  <si>
    <t>22.6.1 Especifique cual desafio para ingreso</t>
  </si>
  <si>
    <t xml:space="preserve">Especifique outro desafio para a renda </t>
  </si>
  <si>
    <t>selected(${desafios_ingresos},'11')</t>
  </si>
  <si>
    <t>select_multiple actividades_falta_dinero</t>
  </si>
  <si>
    <t>actividades_falta_dinero</t>
  </si>
  <si>
    <t>22.7 En el último mes, ¿en su hogar tuvieron que realizar alguna de las siguientes actividades por falta de dinero para cubrir las necesidades básicas? (seleccione las que correspondan)</t>
  </si>
  <si>
    <t>if(selected(., ‘-999’) or selected(., ‘-888’) or selected(.,‘17’), count-selected(.)=1, count-selected(.)&lt;=6)</t>
  </si>
  <si>
    <t>outro_actividades</t>
  </si>
  <si>
    <t xml:space="preserve">22.7.1 Especifique otra actividad utilizada </t>
  </si>
  <si>
    <t xml:space="preserve">Especifique outra atividade utilizada </t>
  </si>
  <si>
    <t>selected(${actividades_falta_dinero},'18')</t>
  </si>
  <si>
    <t xml:space="preserve">21. Fim de la encuesta sobre Medios de Vida </t>
  </si>
  <si>
    <t>21. Fim das perguntas sobre Meios de Vida</t>
  </si>
  <si>
    <t>discriminacion_violencia</t>
  </si>
  <si>
    <t xml:space="preserve">22. Discriminación, violencia y canales de denuncia </t>
  </si>
  <si>
    <t xml:space="preserve">22. Discriminação, violência e canais de denuncia </t>
  </si>
  <si>
    <t>select_one discrimi_nacionalidad</t>
  </si>
  <si>
    <t xml:space="preserve">discrimi_nacionalidad </t>
  </si>
  <si>
    <t>22.1 Durante el tiempo que lleva en Boa Vista, ¿algún miembro de su hogar o usted se ha sentido algún tipo de discriminación por su nacionalidad?</t>
  </si>
  <si>
    <t>select_multiple lugares_discrimi</t>
  </si>
  <si>
    <t>lugares_discrimi</t>
  </si>
  <si>
    <t>22.2 ¿En qué lugares o situaciones usted y/o algún miembro de su hogar se ha sentido discriminado por su nacionalidad?</t>
  </si>
  <si>
    <t xml:space="preserve">${discrimi_nacionalidad}=1 </t>
  </si>
  <si>
    <t xml:space="preserve">Maximo 4 opciones </t>
  </si>
  <si>
    <t xml:space="preserve">otro_lugar </t>
  </si>
  <si>
    <t xml:space="preserve">22.2.1 Especifique Cual otro lugar o situaciones </t>
  </si>
  <si>
    <t xml:space="preserve">Especique qual foi o outro lugar ou situação </t>
  </si>
  <si>
    <t>selected(${lugares_discrimi},'10')</t>
  </si>
  <si>
    <t>select_multiple conoce_autoridad</t>
  </si>
  <si>
    <t>conoce_autoridad</t>
  </si>
  <si>
    <t>22.3 ¿Conoce alguna autoridad o organización que pueda prestar ayuda en casos de discriminación o seguridad? - No lea las opciones, seleccione las que el entrevistado mencione</t>
  </si>
  <si>
    <t>if(selected(., ‘-999’) or selected(., ‘-888’) or selected(.,‘10’), count-selected(.)=1, count-selected(.)&lt;=6)</t>
  </si>
  <si>
    <t>outra_autoridad</t>
  </si>
  <si>
    <t xml:space="preserve">22.3.1 Especifique cual outra autoridad o organización </t>
  </si>
  <si>
    <t xml:space="preserve">Especifique qual outra autoridade ou organização </t>
  </si>
  <si>
    <t>selected(${conoce_autoridad},'11')</t>
  </si>
  <si>
    <t>select_one canal_denun_vmujer</t>
  </si>
  <si>
    <t xml:space="preserve">22.4 ¿Conoce usted o los miembros de su hogar  cuáles son los canales de denuncia, oficiales y no oficiales, sobre casos de violencia contra la mujer o violencia basada en género? </t>
  </si>
  <si>
    <t>select_one canal_denun_trafico</t>
  </si>
  <si>
    <t xml:space="preserve">22.5 ¿Conoce usted o los miembros de su hogar  cuáles son los canales de denuncia, oficiales y no oficiales, sobre casos de tráfico y trata de personas? </t>
  </si>
  <si>
    <t xml:space="preserve">22. fim de la encuesta sobre Discriminación, Violencia y Canales de denuncia </t>
  </si>
  <si>
    <t xml:space="preserve">22. Fim das perguntas sobre Discriminação, violência e canais de denúncia </t>
  </si>
  <si>
    <t>salud</t>
  </si>
  <si>
    <t xml:space="preserve">23. Acceso a Servicios de Salud </t>
  </si>
  <si>
    <t xml:space="preserve">23. Acesso a Serviço de Saúde </t>
  </si>
  <si>
    <t>select_multiple acceso_servsalud</t>
  </si>
  <si>
    <t xml:space="preserve">acceso_servsalud </t>
  </si>
  <si>
    <t>23.1 En los últimos 3 meses, ¿alguien en su hogar ha experimentado alguna necesidad de acceder a un servicio de salud por cuenta de alguna de las siguientes situaciones?  Max. 4</t>
  </si>
  <si>
    <t>if(selected(., ‘-999’) or selected(., ‘-888’), count-selected(.)=1, count-selected(.)&lt;=4)</t>
  </si>
  <si>
    <t xml:space="preserve">otro_acceso_salud </t>
  </si>
  <si>
    <t xml:space="preserve">23.1.1 Especifique cual fue la otra situación </t>
  </si>
  <si>
    <t xml:space="preserve">Especique qual foi a outra situação </t>
  </si>
  <si>
    <t>selected(${acceso_servsalud},'11')</t>
  </si>
  <si>
    <t>select_one acceso_medico</t>
  </si>
  <si>
    <t xml:space="preserve">23.2 Ante esta necesidad, ¿la(s) persona(s) afectada(s) logró(aron) acceder al servicio  médico requerido? </t>
  </si>
  <si>
    <t xml:space="preserve">${acceso_servsalud}!=10 </t>
  </si>
  <si>
    <t>select_one calidad_atencionmedica</t>
  </si>
  <si>
    <t>23.3 ¿Cómo calificaría la calidad de la atención médica que recibió/recibieron?</t>
  </si>
  <si>
    <t>${acceso_medico}=1 or ${acceso_medico}=2</t>
  </si>
  <si>
    <t>select_multiple dificult_serviciosalud</t>
  </si>
  <si>
    <t>dificult_serviciosalud</t>
  </si>
  <si>
    <t xml:space="preserve">23.4 ¿Experimentó alguna de las siguientes dificultades o retos para intentar acceder al servicio de salud ? Max. 4 opciones </t>
  </si>
  <si>
    <t>if(selected(., ‘-999’) or selected(., ‘-888’) or selected(.,‘1’) or selected(.,‘1’), count-selected(.)=1, count-selected(.)&lt;=6)</t>
  </si>
  <si>
    <t>outra_dificult</t>
  </si>
  <si>
    <t>23.4.1 Especifique la otra dificuldad o retos</t>
  </si>
  <si>
    <t xml:space="preserve">Especifique outra dificuldade ou problemas </t>
  </si>
  <si>
    <t>selected(${dificult_serviciosalud},'12')</t>
  </si>
  <si>
    <t>select_one embarazadas_accesomed</t>
  </si>
  <si>
    <t>23.5 ¿Las mujeres embarazadas del hogar  tienen acceso a controles médicos regulares?</t>
  </si>
  <si>
    <t xml:space="preserve">${total_embarazadas}&gt;0  </t>
  </si>
  <si>
    <t>select_multiple tipo_controlesmed</t>
  </si>
  <si>
    <t>tipo_controlesmed</t>
  </si>
  <si>
    <t>23.6 ¿A qué tipo de controles médicos tienen acceso? Seleccione todos los que apliquen</t>
  </si>
  <si>
    <t>${embarazadas_accesomed}=1</t>
  </si>
  <si>
    <t>select_one afect_mental</t>
  </si>
  <si>
    <t>23.7 En los últimos 3 meses ¿algún miembro de su hogar  ha mostrado alguno de los siguientes: pesadillas, tristeza prolongada, fatiga extrema, ansiedad, llanto incontrolable, dificultad para dormir o dormir demasiado?</t>
  </si>
  <si>
    <t>select_one vacu_covid19</t>
  </si>
  <si>
    <t>23.8 ¿Usted y todos los miembros de su hogar  han recibido el esquema completo de vacunación contra el COVID-19?</t>
  </si>
  <si>
    <t xml:space="preserve">23. Fim de la encuesta sobre Acceso a Servicios de Salud </t>
  </si>
  <si>
    <t>23. Fim das perguntas sobre Acesso a Serviços de Saúde</t>
  </si>
  <si>
    <t>integracion_social</t>
  </si>
  <si>
    <t xml:space="preserve">24. Medios de Integración Social </t>
  </si>
  <si>
    <t xml:space="preserve">24. Meios de Integração Social </t>
  </si>
  <si>
    <t>select_one conoce_inst_DH</t>
  </si>
  <si>
    <t xml:space="preserve">24.1 ¿Tiene conocimiento de instituciones públicas que trabajen en protección de derechos humanos y/o integración? </t>
  </si>
  <si>
    <t>select_one actividad_inst_DH</t>
  </si>
  <si>
    <t>24.2 En los últimos 3 meses, ¿han participado usted o otros miembros del hogar en alguna de las actividades de estas instituciones?</t>
  </si>
  <si>
    <t xml:space="preserve">${conoce_inst_DH}=1 </t>
  </si>
  <si>
    <t xml:space="preserve">select_multiple tipo_informacion </t>
  </si>
  <si>
    <t>tipo_informacion</t>
  </si>
  <si>
    <t xml:space="preserve">24.3 ¿Qué tipo de información han recibido los miembros de su hogar  en estas actividades? Max. 4 opciones </t>
  </si>
  <si>
    <t>${actividad_inst_DH}=1</t>
  </si>
  <si>
    <t>otro_informacion</t>
  </si>
  <si>
    <t xml:space="preserve">24.3.1 Especifique outro tipo de información recibida </t>
  </si>
  <si>
    <t xml:space="preserve">Especifique outro tipo de informação recebida </t>
  </si>
  <si>
    <t>selected(${tipo_informacion},'5')</t>
  </si>
  <si>
    <t>select_multiple frecuentado_espacio</t>
  </si>
  <si>
    <t>frecuentado_espacio</t>
  </si>
  <si>
    <t>24.4 En los últimos tres meses, ¿usted o los miembros de su hogar  han frecuentado algunos de los siguientes espacios de convivencia o otro en la ciudad? Max. 4 opciones</t>
  </si>
  <si>
    <t>outro_espacio</t>
  </si>
  <si>
    <t>24.4.1 Especifique el otro espacios de convivencia usado</t>
  </si>
  <si>
    <t>Especifique o outro espaço de convivência utilizado</t>
  </si>
  <si>
    <t>selected(${frecuentado_espacio},'7')</t>
  </si>
  <si>
    <t xml:space="preserve">24. Fim de la encuesta sobre Medios de Integración Social </t>
  </si>
  <si>
    <t xml:space="preserve">24. Fim das perguntas sobre Meios de Integração Social </t>
  </si>
  <si>
    <t>seguridad_alimentaria</t>
  </si>
  <si>
    <t xml:space="preserve">25. Seguridad Alimentaria </t>
  </si>
  <si>
    <t xml:space="preserve">25. Segurança Alimentar </t>
  </si>
  <si>
    <t>select_one gasto_alimentacion</t>
  </si>
  <si>
    <t>25.1 ¿Cuánto gasta en promedio su hogar en alimentación durante un mes?</t>
  </si>
  <si>
    <t>select_one ninos6m_leche</t>
  </si>
  <si>
    <t xml:space="preserve">25.2 ¿Los niños menores de seis meses  están siendo amamantados? </t>
  </si>
  <si>
    <t>${ninas06}&gt;0 or ${ninos06}&gt;0</t>
  </si>
  <si>
    <t>select_multiple interv_nutricion</t>
  </si>
  <si>
    <t>interv_nutricion</t>
  </si>
  <si>
    <t>25.3 ¿En su hogar reciben o han recibido los seguintes tratamientos nutricionales? Encuestador, puedes ler las opciones Max. 4</t>
  </si>
  <si>
    <t>if(selected(., ‘-999’) or selected(., ‘-888’) or selected(., ‘6’),count-selected(.)=1, count-selected(.)&lt;=4)</t>
  </si>
  <si>
    <t>select_one consumo_comida</t>
  </si>
  <si>
    <t>25.4 En promedio, durante los últimos 7 días, ¿cuántas comidas consumió su hogar al día?</t>
  </si>
  <si>
    <t>select_multiple medio_comida</t>
  </si>
  <si>
    <t>medio_comida</t>
  </si>
  <si>
    <t>25.5 ¿Cuáles fueron los tres principales medios de obtener estos alimentos para su hogar, en los últimos 7 días?</t>
  </si>
  <si>
    <t>otro_medio_comida</t>
  </si>
  <si>
    <t xml:space="preserve">25.5.1 Especifique la otra manera de obtener alimentos </t>
  </si>
  <si>
    <t xml:space="preserve">Especifique a outra maneira de conseguir alimentos </t>
  </si>
  <si>
    <t>selected(${medio_comida},'12')</t>
  </si>
  <si>
    <t>select_multiple estrategia_faltacomida</t>
  </si>
  <si>
    <t>estrategia_faltacomida</t>
  </si>
  <si>
    <t>25.6 Durante los últimos 7 días, ¿ tuvo su hogar que emplear una de las siguientes estrategias para hacer frente a la falta de alimentos o de dinero para comprarlos? Seleccione las que se apliquen</t>
  </si>
  <si>
    <t>otra_estrategia</t>
  </si>
  <si>
    <t xml:space="preserve">25.6.1 Especifique la otra estrategia utilizada </t>
  </si>
  <si>
    <t xml:space="preserve">Especifique a outra estratégia utilizada </t>
  </si>
  <si>
    <t>selected(${estrategia_faltacomida},'5')</t>
  </si>
  <si>
    <t>25. Fim de la encuesta sobre Seguridad Alimentaria</t>
  </si>
  <si>
    <t xml:space="preserve">25. Fim das perguntas sobre Segurança Alimentar </t>
  </si>
  <si>
    <t>assist_humanitaria</t>
  </si>
  <si>
    <t xml:space="preserve">26. Assistencia Humanitaria </t>
  </si>
  <si>
    <t xml:space="preserve">26. Assistência Humanitária </t>
  </si>
  <si>
    <t>select_one ayuda_human</t>
  </si>
  <si>
    <t xml:space="preserve">26.1 En los últimos tres meses, ¿usted o alguien en su hogar se ha beneficiado de la ayuda prestada por organizaciones humanitarias o de desarrollo? (es decir, no programas/servicios del gobierno brasilero) </t>
  </si>
  <si>
    <t>select_multiple tipo_ayuda</t>
  </si>
  <si>
    <t xml:space="preserve">tipo_ayuda </t>
  </si>
  <si>
    <t>26.2 ¿Qué tipo de asistencia recibió?</t>
  </si>
  <si>
    <t xml:space="preserve">${ayuda_human}=1 </t>
  </si>
  <si>
    <t>otro_tipo_ayuda</t>
  </si>
  <si>
    <t>26.2.1 Especifique el otro tipo de ayuda que recibiste</t>
  </si>
  <si>
    <t xml:space="preserve">Especifique o outro tipo de ajuda que recebeu </t>
  </si>
  <si>
    <t>${ayuda_human}=1 and selected(${tipo_ayuda},'10')</t>
  </si>
  <si>
    <t xml:space="preserve">select_multiple fuente_apoyo </t>
  </si>
  <si>
    <t>fuente_apoyo</t>
  </si>
  <si>
    <t>26.3 ¿Cuál fue la fuente de este apoyo?</t>
  </si>
  <si>
    <t>outro_fuente_apoyo</t>
  </si>
  <si>
    <t>26.3.1 Especifique otra fuente de apoyo</t>
  </si>
  <si>
    <t xml:space="preserve">Especifique outra fonte de apoio </t>
  </si>
  <si>
    <t>selected(${fuente_apoyo},'6')</t>
  </si>
  <si>
    <t xml:space="preserve">select_one satisfacion_ayuda </t>
  </si>
  <si>
    <t>26.4 ¿Están satisfechos con esta ayuda, subsidio o apoyo que recibió?</t>
  </si>
  <si>
    <t>select_one insatisfact_ayuda</t>
  </si>
  <si>
    <t>26.5 ¿Por qué está insatisfecho con esta ayuda, subsidio o apoyo?</t>
  </si>
  <si>
    <t>${satisfacion_ayuda}=2</t>
  </si>
  <si>
    <t>outra_insatisfact</t>
  </si>
  <si>
    <t>26.5.1 Especique otro motivo de insatisfacción</t>
  </si>
  <si>
    <t xml:space="preserve">Especifique outro motivo para sua insatisfação </t>
  </si>
  <si>
    <t>${insatisfact_ayuda}=8</t>
  </si>
  <si>
    <t>select_one asis_mecanismo_calidad</t>
  </si>
  <si>
    <t>26.6 ¿Conoce algún mecanismo existente para sugerencia sobre la calidad, pertinencia o trato recibido durante la prestación de asistencia?</t>
  </si>
  <si>
    <t>select_multiple tipo_mecanismo_asis</t>
  </si>
  <si>
    <t xml:space="preserve">tipo_mecanismo_asis </t>
  </si>
  <si>
    <t>26.7 ¿Cuáles mecanismos conoce y/o ha utilizado? Seleccione todos los que aplique</t>
  </si>
  <si>
    <t>${asis_mecanismo_calidad}=1</t>
  </si>
  <si>
    <t>otro_mecanismo</t>
  </si>
  <si>
    <t xml:space="preserve">26.7.1 Especifique otro mecanismo </t>
  </si>
  <si>
    <t xml:space="preserve">Especifique outro mecanismo </t>
  </si>
  <si>
    <t>selected(${tipo_mecanismo_asis},'13')</t>
  </si>
  <si>
    <t xml:space="preserve">select_multiple tiene_necesidades </t>
  </si>
  <si>
    <t xml:space="preserve">tiene_necesidades </t>
  </si>
  <si>
    <t xml:space="preserve">26.8 ¿Cuáles son las tres principales necesidades que su hogar o usted tienen en este momento? Max. 3 opciones </t>
  </si>
  <si>
    <t xml:space="preserve">outra_necesidades </t>
  </si>
  <si>
    <t xml:space="preserve">26.8.1 Especifique outra necesidad </t>
  </si>
  <si>
    <t xml:space="preserve">Especifique outra necessiade </t>
  </si>
  <si>
    <t>selected(${tiene_necesidades},'16')</t>
  </si>
  <si>
    <t>select_multiple pref_apoyo</t>
  </si>
  <si>
    <t>pref_apoyo</t>
  </si>
  <si>
    <t xml:space="preserve">26.9 Si fuera a obtener apoyo humanitario en el futuro, ¿cuál sería el tipo de asistencia que preferiría recibir? Max. 3 opciones </t>
  </si>
  <si>
    <t xml:space="preserve">otro_apoyo </t>
  </si>
  <si>
    <t xml:space="preserve">26.9.1 Especifique otro tipo de asistencia </t>
  </si>
  <si>
    <t xml:space="preserve">Especifique outro tipo de assistência </t>
  </si>
  <si>
    <t>selected(${pref_apoyo},'9')</t>
  </si>
  <si>
    <t>select_multiple forma_recibe_inform</t>
  </si>
  <si>
    <t>forma_recibe_inform</t>
  </si>
  <si>
    <t>26.10 ¿Cuáles son sus principales formas de acceder a información desde que llegó aquí? Max. 4 opciones</t>
  </si>
  <si>
    <t>otro_forma_inform</t>
  </si>
  <si>
    <t>26.10.1 Especique la outra forma de recibir información</t>
  </si>
  <si>
    <t xml:space="preserve">Especifique outra forma de receber informação </t>
  </si>
  <si>
    <t>selected(${forma_recibe_inform},'22')</t>
  </si>
  <si>
    <t>select_multiple enter_acciones_hum</t>
  </si>
  <si>
    <t>enter_acciones_hum</t>
  </si>
  <si>
    <t>26.11 ¿Por qué medio preferiría enterarse de la existencia de acciones humanitarias que puedan ocurrir en su comunidad? Puede ler las opciones.  Max. 3 opciones</t>
  </si>
  <si>
    <t>enter_acciones_hum_otro</t>
  </si>
  <si>
    <t>26.12 Especifique que medio preferiría enterarse de la existencia de acciones humanitarias que puedan ocurrir em su comunidad</t>
  </si>
  <si>
    <t>selected(${enter_acciones_hum},'14')</t>
  </si>
  <si>
    <t xml:space="preserve">26. Fim de la encuesta sobre Assistencia Humanitaria </t>
  </si>
  <si>
    <t xml:space="preserve">26. Fim das perguntas sobre Assistência Humanitária </t>
  </si>
  <si>
    <t>fin encuesta</t>
  </si>
  <si>
    <t>comentarios</t>
  </si>
  <si>
    <t xml:space="preserve">Comentarios y sugerencia </t>
  </si>
  <si>
    <t xml:space="preserve">Comentarios ou sugestões </t>
  </si>
  <si>
    <t xml:space="preserve">27. Usted tiene algún comentario o sugerencia para nosostros?  </t>
  </si>
  <si>
    <t xml:space="preserve">27. Você tem algum comentario um sugestão para nós? </t>
  </si>
  <si>
    <t xml:space="preserve">28. ${encuestador} usted tiene algun comentario o sugerencia para hacer sobre esta encuesta? </t>
  </si>
  <si>
    <t xml:space="preserve">28. ${encuestador} você tem algum comentário ou sugestão sobre a entrevista? </t>
  </si>
  <si>
    <t>fim</t>
  </si>
  <si>
    <t>list_name</t>
  </si>
  <si>
    <t>filter</t>
  </si>
  <si>
    <t>consent</t>
  </si>
  <si>
    <t xml:space="preserve">eligibilidad </t>
  </si>
  <si>
    <t>eligibilidadpersona</t>
  </si>
  <si>
    <t xml:space="preserve">genero </t>
  </si>
  <si>
    <t>Mujer trans</t>
  </si>
  <si>
    <t>Hombre trans</t>
  </si>
  <si>
    <t xml:space="preserve">Conjugue/concubinato </t>
  </si>
  <si>
    <t xml:space="preserve">En este hogar, todos los miembros son brasileros/as y jamás han vivido en Venezuela </t>
  </si>
  <si>
    <t>Afeganistão</t>
  </si>
  <si>
    <t>África do Sul</t>
  </si>
  <si>
    <t>Akrotiri</t>
  </si>
  <si>
    <t>Albânia</t>
  </si>
  <si>
    <t>Alemanha</t>
  </si>
  <si>
    <t>Andorra</t>
  </si>
  <si>
    <t>Angola</t>
  </si>
  <si>
    <t>Anguila</t>
  </si>
  <si>
    <t>Antárctida</t>
  </si>
  <si>
    <t>Antígua e Barbuda</t>
  </si>
  <si>
    <t>Arábia Saudita</t>
  </si>
  <si>
    <t>Arctic Ocean</t>
  </si>
  <si>
    <t>Argélia</t>
  </si>
  <si>
    <t>Argentina</t>
  </si>
  <si>
    <t>Arménia</t>
  </si>
  <si>
    <t>Aruba</t>
  </si>
  <si>
    <t>Ashmore and Cartier Islands</t>
  </si>
  <si>
    <t>Atlantic Ocean</t>
  </si>
  <si>
    <t>Austrália</t>
  </si>
  <si>
    <t>Áustria</t>
  </si>
  <si>
    <t>Azerbaijão</t>
  </si>
  <si>
    <t>Baamas</t>
  </si>
  <si>
    <t>Bangladeche</t>
  </si>
  <si>
    <t>Barbados</t>
  </si>
  <si>
    <t>Barém</t>
  </si>
  <si>
    <t>Bélgica</t>
  </si>
  <si>
    <t>Belize</t>
  </si>
  <si>
    <t>Benim</t>
  </si>
  <si>
    <t>Bermudas</t>
  </si>
  <si>
    <t>Bielorrússia</t>
  </si>
  <si>
    <t>Birmânia</t>
  </si>
  <si>
    <t>Bolívia</t>
  </si>
  <si>
    <t>Bósnia e Herzegovina</t>
  </si>
  <si>
    <t>Botsuana</t>
  </si>
  <si>
    <t>Brasil</t>
  </si>
  <si>
    <t>Brunei</t>
  </si>
  <si>
    <t>Bulgária</t>
  </si>
  <si>
    <t>Burquina Faso</t>
  </si>
  <si>
    <t>Burúndi</t>
  </si>
  <si>
    <t>Butão</t>
  </si>
  <si>
    <t>Cabo Verde</t>
  </si>
  <si>
    <t>Camarões</t>
  </si>
  <si>
    <t>Camboja</t>
  </si>
  <si>
    <t>Canadá</t>
  </si>
  <si>
    <t>Catar</t>
  </si>
  <si>
    <t>Cazaquistão</t>
  </si>
  <si>
    <t>Chade</t>
  </si>
  <si>
    <t>Chile</t>
  </si>
  <si>
    <t>China</t>
  </si>
  <si>
    <t>Chipre</t>
  </si>
  <si>
    <t>Clipperton Island</t>
  </si>
  <si>
    <t>Colômbia</t>
  </si>
  <si>
    <t>Comores</t>
  </si>
  <si>
    <t>Congo-Brazzaville</t>
  </si>
  <si>
    <t>Congo-Kinshasa</t>
  </si>
  <si>
    <t>Coral Sea Islands</t>
  </si>
  <si>
    <t>Coreia do Norte</t>
  </si>
  <si>
    <t>Coreia do Sul</t>
  </si>
  <si>
    <t>Costa do Marfim</t>
  </si>
  <si>
    <t>Costa Rica</t>
  </si>
  <si>
    <t>Croácia</t>
  </si>
  <si>
    <t>Cuba</t>
  </si>
  <si>
    <t>Curacao</t>
  </si>
  <si>
    <t>Dhekelia</t>
  </si>
  <si>
    <t>Dinamarca</t>
  </si>
  <si>
    <t>Domínica</t>
  </si>
  <si>
    <t>Egipto</t>
  </si>
  <si>
    <t>Emiratos Árabes Unidos</t>
  </si>
  <si>
    <t>Equador</t>
  </si>
  <si>
    <t>Eritreia</t>
  </si>
  <si>
    <t>Eslováquia</t>
  </si>
  <si>
    <t>Eslovénia</t>
  </si>
  <si>
    <t>Espanha</t>
  </si>
  <si>
    <t>Estónia</t>
  </si>
  <si>
    <t>Etiópia</t>
  </si>
  <si>
    <t>Faroé</t>
  </si>
  <si>
    <t>Fiji</t>
  </si>
  <si>
    <t>Filipinas</t>
  </si>
  <si>
    <t>Finlândia</t>
  </si>
  <si>
    <t>França</t>
  </si>
  <si>
    <t>Gabão</t>
  </si>
  <si>
    <t>Gâmbia</t>
  </si>
  <si>
    <t>Gana</t>
  </si>
  <si>
    <t>Gaza Strip</t>
  </si>
  <si>
    <t>Geórgia</t>
  </si>
  <si>
    <t>Geórgia do Sul e Sandwich do Sul</t>
  </si>
  <si>
    <t>Gibraltar</t>
  </si>
  <si>
    <t>Granada</t>
  </si>
  <si>
    <t>Grécia</t>
  </si>
  <si>
    <t>Gronelândia</t>
  </si>
  <si>
    <t>Guame</t>
  </si>
  <si>
    <t>Guatemala</t>
  </si>
  <si>
    <t>Guernsey</t>
  </si>
  <si>
    <t>Guiana</t>
  </si>
  <si>
    <t>Guiné</t>
  </si>
  <si>
    <t>Guiné Equatorial</t>
  </si>
  <si>
    <t>Guiné-Bissau</t>
  </si>
  <si>
    <t>Haiti</t>
  </si>
  <si>
    <t>Honduras</t>
  </si>
  <si>
    <t>Hong Kong</t>
  </si>
  <si>
    <t>Hungria</t>
  </si>
  <si>
    <t>Iémen</t>
  </si>
  <si>
    <t>Ilha Bouvet</t>
  </si>
  <si>
    <t>Ilha do Natal</t>
  </si>
  <si>
    <t>Ilha Norfolk</t>
  </si>
  <si>
    <t>Ilhas Caimão</t>
  </si>
  <si>
    <t>Ilhas Cook</t>
  </si>
  <si>
    <t>Ilhas dos Cocos</t>
  </si>
  <si>
    <t>Ilhas Falkland</t>
  </si>
  <si>
    <t>Ilhas Heard e McDonald</t>
  </si>
  <si>
    <t>Ilhas Marshall</t>
  </si>
  <si>
    <t>Ilhas Salomão</t>
  </si>
  <si>
    <t>Ilhas Turcas e Caicos</t>
  </si>
  <si>
    <t>Ilhas Virgens Americanas</t>
  </si>
  <si>
    <t>Ilhas Virgens Britânicas</t>
  </si>
  <si>
    <t>Índia</t>
  </si>
  <si>
    <t>Indian Ocean</t>
  </si>
  <si>
    <t>Indonésia</t>
  </si>
  <si>
    <t>Irão</t>
  </si>
  <si>
    <t>Irán</t>
  </si>
  <si>
    <t>Iraque</t>
  </si>
  <si>
    <t>Irlanda</t>
  </si>
  <si>
    <t>Islândia</t>
  </si>
  <si>
    <t>Israel</t>
  </si>
  <si>
    <t>Itália</t>
  </si>
  <si>
    <t>Jamaica</t>
  </si>
  <si>
    <t>Jan Mayen</t>
  </si>
  <si>
    <t>Japão</t>
  </si>
  <si>
    <t>Jersey</t>
  </si>
  <si>
    <t>Jibuti</t>
  </si>
  <si>
    <t>Jordânia</t>
  </si>
  <si>
    <t>Kosovo</t>
  </si>
  <si>
    <t>Kuwait</t>
  </si>
  <si>
    <t>Laos</t>
  </si>
  <si>
    <t>Lesoto</t>
  </si>
  <si>
    <t>Letónia</t>
  </si>
  <si>
    <t>Líbano</t>
  </si>
  <si>
    <t>Libéria</t>
  </si>
  <si>
    <t>Líbia</t>
  </si>
  <si>
    <t>Listenstaine</t>
  </si>
  <si>
    <t>Lituânia</t>
  </si>
  <si>
    <t>Luxemburgo</t>
  </si>
  <si>
    <t>Macau</t>
  </si>
  <si>
    <t>Macedónia</t>
  </si>
  <si>
    <t>Madagáscar</t>
  </si>
  <si>
    <t>Malásia</t>
  </si>
  <si>
    <t>Malávi</t>
  </si>
  <si>
    <t>Maldivas</t>
  </si>
  <si>
    <t>Mali</t>
  </si>
  <si>
    <t>Malta</t>
  </si>
  <si>
    <t>Man, Isle of</t>
  </si>
  <si>
    <t>Marianas do Norte</t>
  </si>
  <si>
    <t>Marrocos</t>
  </si>
  <si>
    <t>Maurícia</t>
  </si>
  <si>
    <t>Mauritânia</t>
  </si>
  <si>
    <t>México</t>
  </si>
  <si>
    <t>Micronésia</t>
  </si>
  <si>
    <t>Moçambique</t>
  </si>
  <si>
    <t>Moldávia</t>
  </si>
  <si>
    <t>Mónaco</t>
  </si>
  <si>
    <t>Mongólia</t>
  </si>
  <si>
    <t>Monserrate</t>
  </si>
  <si>
    <t>Montenegro</t>
  </si>
  <si>
    <t>Mundo</t>
  </si>
  <si>
    <t>Namíbia</t>
  </si>
  <si>
    <t>Nauru</t>
  </si>
  <si>
    <t>Navassa Island</t>
  </si>
  <si>
    <t>Nepal</t>
  </si>
  <si>
    <t>Nicarágua</t>
  </si>
  <si>
    <t>Níger</t>
  </si>
  <si>
    <t>Nigéria</t>
  </si>
  <si>
    <t>Niue</t>
  </si>
  <si>
    <t>Noruega</t>
  </si>
  <si>
    <t>Nova Caledónia</t>
  </si>
  <si>
    <t>Nova Zelândia</t>
  </si>
  <si>
    <t>Omã</t>
  </si>
  <si>
    <t>Pacific Ocean</t>
  </si>
  <si>
    <t>Países Baixos</t>
  </si>
  <si>
    <t>Palau</t>
  </si>
  <si>
    <t>Panamá</t>
  </si>
  <si>
    <t>Papua-Nova Guiné</t>
  </si>
  <si>
    <t>Paquistão</t>
  </si>
  <si>
    <t>Paracel Islands</t>
  </si>
  <si>
    <t>Paraguai</t>
  </si>
  <si>
    <t>Peru</t>
  </si>
  <si>
    <t>Pitcairn</t>
  </si>
  <si>
    <t>Polinésia Francesa</t>
  </si>
  <si>
    <t>Polónia</t>
  </si>
  <si>
    <t>Porto Rico</t>
  </si>
  <si>
    <t>Portugal</t>
  </si>
  <si>
    <t>Quénia</t>
  </si>
  <si>
    <t>Quirguizistão</t>
  </si>
  <si>
    <t>Quiribáti</t>
  </si>
  <si>
    <t>Reino Unido</t>
  </si>
  <si>
    <t>República Centro-Africana</t>
  </si>
  <si>
    <t>República Dominicana</t>
  </si>
  <si>
    <t>Roménia</t>
  </si>
  <si>
    <t>Ruanda</t>
  </si>
  <si>
    <t>Rússia</t>
  </si>
  <si>
    <t>Salvador</t>
  </si>
  <si>
    <t>Samoa</t>
  </si>
  <si>
    <t>Samoa Americana</t>
  </si>
  <si>
    <t>Santa Helena</t>
  </si>
  <si>
    <t>Santa Lúcia</t>
  </si>
  <si>
    <t>São Bartolomeu</t>
  </si>
  <si>
    <t>São Cristóvão e Neves</t>
  </si>
  <si>
    <t>São Marinho</t>
  </si>
  <si>
    <t>São Martinho</t>
  </si>
  <si>
    <t>São Pedro e Miquelon</t>
  </si>
  <si>
    <t>São Tomé e Príncipe</t>
  </si>
  <si>
    <t>São Vicente e Granadinas</t>
  </si>
  <si>
    <t>Sara Ocidental</t>
  </si>
  <si>
    <t>Seicheles</t>
  </si>
  <si>
    <t>Senegal</t>
  </si>
  <si>
    <t>Serra Leoa</t>
  </si>
  <si>
    <t>Sérvia</t>
  </si>
  <si>
    <t>Singapura</t>
  </si>
  <si>
    <t>Sint Maarten</t>
  </si>
  <si>
    <t>Síria</t>
  </si>
  <si>
    <t>Somália</t>
  </si>
  <si>
    <t>Southern Ocean</t>
  </si>
  <si>
    <t>Spratly Islands</t>
  </si>
  <si>
    <t>Sri Lanca</t>
  </si>
  <si>
    <t>Suazilândia</t>
  </si>
  <si>
    <t>Sudão</t>
  </si>
  <si>
    <t>Sudão do Sul</t>
  </si>
  <si>
    <t>Suécia</t>
  </si>
  <si>
    <t>Suíça</t>
  </si>
  <si>
    <t>Suriname</t>
  </si>
  <si>
    <t>Svalbard e Jan Mayen</t>
  </si>
  <si>
    <t>Tailândia</t>
  </si>
  <si>
    <t>Taiwan</t>
  </si>
  <si>
    <t>Tajiquistão</t>
  </si>
  <si>
    <t>Tanzânia</t>
  </si>
  <si>
    <t>Território Britânico do Oceano Índico</t>
  </si>
  <si>
    <t>Territórios Austrais Franceses</t>
  </si>
  <si>
    <t>Timor Leste</t>
  </si>
  <si>
    <t>Togo</t>
  </si>
  <si>
    <t>Tokelau</t>
  </si>
  <si>
    <t>Tonga</t>
  </si>
  <si>
    <t>Trindade e Tobago</t>
  </si>
  <si>
    <t>Tunísia</t>
  </si>
  <si>
    <t>Turquemenistão</t>
  </si>
  <si>
    <t>Turquia</t>
  </si>
  <si>
    <t>Tuvalu</t>
  </si>
  <si>
    <t>Ucrânia</t>
  </si>
  <si>
    <t>Uganda</t>
  </si>
  <si>
    <t>União Europeia</t>
  </si>
  <si>
    <t>Uruguai</t>
  </si>
  <si>
    <t>Usbequistão</t>
  </si>
  <si>
    <t>Vanuatu</t>
  </si>
  <si>
    <t>Vaticano</t>
  </si>
  <si>
    <t>Venezuela</t>
  </si>
  <si>
    <t>Vietname</t>
  </si>
  <si>
    <t>Wake Island</t>
  </si>
  <si>
    <t>Wallis e Futuna</t>
  </si>
  <si>
    <t>West Bank</t>
  </si>
  <si>
    <t>Zâmbia</t>
  </si>
  <si>
    <t xml:space="preserve">afect_concentrar </t>
  </si>
  <si>
    <t xml:space="preserve">Warao </t>
  </si>
  <si>
    <t>E'ñepa</t>
  </si>
  <si>
    <t>Akawaio</t>
  </si>
  <si>
    <t>Taurepang</t>
  </si>
  <si>
    <t>Arawako</t>
  </si>
  <si>
    <t xml:space="preserve"> Outro, especifique</t>
  </si>
  <si>
    <t>Preescolar</t>
  </si>
  <si>
    <t xml:space="preserve">Básica secundaria (6-9 grado) </t>
  </si>
  <si>
    <t xml:space="preserve">Superior o universitaria incompleta </t>
  </si>
  <si>
    <t>Ningún tipo de escolaridad</t>
  </si>
  <si>
    <t>Se rehúsa a contestar</t>
  </si>
  <si>
    <t xml:space="preserve">Menos de 30 días </t>
  </si>
  <si>
    <t xml:space="preserve">Entre 1 e 6 meses </t>
  </si>
  <si>
    <t xml:space="preserve"> 1 año y 6 meses  </t>
  </si>
  <si>
    <t>1 año y 8 meses</t>
  </si>
  <si>
    <t>1 ano e 8 meses</t>
  </si>
  <si>
    <t xml:space="preserve">De 2 a 3 años </t>
  </si>
  <si>
    <t>Barinas</t>
  </si>
  <si>
    <t>Cojedes</t>
  </si>
  <si>
    <t>Lara</t>
  </si>
  <si>
    <t>Mérida</t>
  </si>
  <si>
    <t>Portuguesa</t>
  </si>
  <si>
    <t>Trujillo</t>
  </si>
  <si>
    <t>Vargas</t>
  </si>
  <si>
    <t>Yaracuy</t>
  </si>
  <si>
    <t xml:space="preserve">promedio_portugues </t>
  </si>
  <si>
    <t>Rehusa contestar</t>
  </si>
  <si>
    <t>No conoce(n) cómo realizar el proceso</t>
  </si>
  <si>
    <t>Afanista</t>
  </si>
  <si>
    <t>África do sul</t>
  </si>
  <si>
    <t>Germanha</t>
  </si>
  <si>
    <t>Enguia</t>
  </si>
  <si>
    <t>Antártica</t>
  </si>
  <si>
    <t>Barbuda e Antígua</t>
  </si>
  <si>
    <t>Oceano Ártico</t>
  </si>
  <si>
    <t>Armênia</t>
  </si>
  <si>
    <t>Ilhas Ashmore e Cartier</t>
  </si>
  <si>
    <t>oceano Atlântico</t>
  </si>
  <si>
    <t>Boliche</t>
  </si>
  <si>
    <t>Burundi</t>
  </si>
  <si>
    <t>Pimenta</t>
  </si>
  <si>
    <t>Ilha de Clipperton</t>
  </si>
  <si>
    <t>República do Congo</t>
  </si>
  <si>
    <t>República Democrática do Congo</t>
  </si>
  <si>
    <t>Ilhas do Mar de Coral</t>
  </si>
  <si>
    <t>Coreia do sul</t>
  </si>
  <si>
    <t>Curaçau</t>
  </si>
  <si>
    <t>Acrotíri e Deceleia</t>
  </si>
  <si>
    <t>Dominica</t>
  </si>
  <si>
    <t>Egito</t>
  </si>
  <si>
    <t>Emirados Árabes Unidos</t>
  </si>
  <si>
    <t>Eslovênia</t>
  </si>
  <si>
    <t>Estônia</t>
  </si>
  <si>
    <t>Ilhas Feroe</t>
  </si>
  <si>
    <t>Faixa de Gaza</t>
  </si>
  <si>
    <t>Ilhas Geórgia do Sul e Sandwich do Sul</t>
  </si>
  <si>
    <t>Guinê Equatorial</t>
  </si>
  <si>
    <t>Ilhas Caimán</t>
  </si>
  <si>
    <t>Ilhas dos cocos</t>
  </si>
  <si>
    <t>Ilhas Malvinas</t>
  </si>
  <si>
    <t>IlhasVirgens Britânicas</t>
  </si>
  <si>
    <t>Oceano Índico</t>
  </si>
  <si>
    <t>Liechtenstein</t>
  </si>
  <si>
    <t>Macedónia do Norte</t>
  </si>
  <si>
    <t>malte</t>
  </si>
  <si>
    <t>Ilha de Man</t>
  </si>
  <si>
    <t>Ilhas Mariana do Norte</t>
  </si>
  <si>
    <t>Mônaco</t>
  </si>
  <si>
    <t>Ilha Navassa</t>
  </si>
  <si>
    <t>Nova ZelânDia</t>
  </si>
  <si>
    <t>Oceano Pacífico</t>
  </si>
  <si>
    <t>Ilhas Paracel</t>
  </si>
  <si>
    <t>Ilhas Pitcairn</t>
  </si>
  <si>
    <t>Polônia</t>
  </si>
  <si>
    <t>Quirguistão</t>
  </si>
  <si>
    <t>Kiribati</t>
  </si>
  <si>
    <t>República Centro-Africano</t>
  </si>
  <si>
    <t>Romênia</t>
  </si>
  <si>
    <t>São Pedro e Miquelão</t>
  </si>
  <si>
    <t>São Vicente e Granada</t>
  </si>
  <si>
    <t>São Martinho (Países Baixos</t>
  </si>
  <si>
    <t>Oceano Antártico</t>
  </si>
  <si>
    <t>Ilhas Spratly</t>
  </si>
  <si>
    <t>Territorio Britânico do Oceano Índico</t>
  </si>
  <si>
    <t>Terras Austrais e Antárticas Francesas</t>
  </si>
  <si>
    <t>Toquelau</t>
  </si>
  <si>
    <t>Trindade E Tobago</t>
  </si>
  <si>
    <t>Uzbequistão</t>
  </si>
  <si>
    <t>Ilha Wake</t>
  </si>
  <si>
    <t>Cisjordânia</t>
  </si>
  <si>
    <t>Otra ciudad de Amazonas</t>
  </si>
  <si>
    <t>Porque quieren estar cerca de la frontera con Venezuela</t>
  </si>
  <si>
    <t>Porque sus hijos están estudiando aquí</t>
  </si>
  <si>
    <t>Porque ya tienen trabajo estable aquí</t>
  </si>
  <si>
    <t xml:space="preserve">Porque ya hicieron una inversión inmueble aquí (renta o compra de terreno, casa, local comercial, </t>
  </si>
  <si>
    <t>Porque ya hicieron una inversión de otro tipo aquí (elementos para negocio, carro, etc.)</t>
  </si>
  <si>
    <t>Porque aquí está registrado para auxilios de gobierno (Bolsa Família/Auxílio Brasil)</t>
  </si>
  <si>
    <t>Porque está haciendo tratamiento médico aquí</t>
  </si>
  <si>
    <t xml:space="preserve">No conozco como es el proceso </t>
  </si>
  <si>
    <t>No lo hemos solicitado</t>
  </si>
  <si>
    <t>Hicimos el cadastro y estamos a espera de respuesta</t>
  </si>
  <si>
    <t>La solicitud fue negada por problemas con la documentación</t>
  </si>
  <si>
    <t>La solicitud fue negada por otras razones</t>
  </si>
  <si>
    <t>Por televisión</t>
  </si>
  <si>
    <t>Por radio</t>
  </si>
  <si>
    <t>Organizaciones Humanitarias</t>
  </si>
  <si>
    <t>Internet o redes sociales</t>
  </si>
  <si>
    <t>Promoción y propaganda de instuciones públicas</t>
  </si>
  <si>
    <t>En paso fronterizos</t>
  </si>
  <si>
    <t>Por un familiar y/o amigo</t>
  </si>
  <si>
    <t>Por asociaciones comunitarias</t>
  </si>
  <si>
    <t>Por medio de la iglesia</t>
  </si>
  <si>
    <t>Se rehúsa a responder</t>
  </si>
  <si>
    <t xml:space="preserve"> En la vivienda donde vive  el niño (a), al cuidado de un  pariente o persona menor  de 18 años</t>
  </si>
  <si>
    <t xml:space="preserve"> Al cuidado de un pariente o de otra persona en otro lugar</t>
  </si>
  <si>
    <t>En la vivienda, solo</t>
  </si>
  <si>
    <t>Prefiere no responder</t>
  </si>
  <si>
    <t>No sabe cómo o dónde inscribirlos</t>
  </si>
  <si>
    <t>Llegó recientemente y no ha hecho la inscripción</t>
  </si>
  <si>
    <t>Por el alto costo de la educación (matrículas, útiles escolares, transporte)</t>
  </si>
  <si>
    <t>Por que no cumple con los requisitos de documentación para acceder a la escuela</t>
  </si>
  <si>
    <t xml:space="preserve">No logró nivelarse con los grados y contenidos escolares de Brasil </t>
  </si>
  <si>
    <t xml:space="preserve">No encontró cupo </t>
  </si>
  <si>
    <t>Los menores trabajan para el sostenimiento de la familia</t>
  </si>
  <si>
    <t>Por que hay discriminación en la escuela</t>
  </si>
  <si>
    <t>Por que no hay servicios para niños con discapacidad o necesidades especiales</t>
  </si>
  <si>
    <t>Porque debe cuidar de otras personas de la familia</t>
  </si>
  <si>
    <t>El menor de edad ya terminó su educación / se graduó</t>
  </si>
  <si>
    <t>Se rehúsa a responder </t>
  </si>
  <si>
    <t xml:space="preserve">Bloque, ladrillo, piedra, madera pulida </t>
  </si>
  <si>
    <t>Guadua</t>
  </si>
  <si>
    <t>Caña, esterilla, otros vegetales</t>
  </si>
  <si>
    <t>No tiene paredes</t>
  </si>
  <si>
    <t xml:space="preserve">Alfombra </t>
  </si>
  <si>
    <t xml:space="preserve">Madera burda, tabla, tablón, otro vegetal </t>
  </si>
  <si>
    <t xml:space="preserve">Se rehúsa a contestar </t>
  </si>
  <si>
    <t xml:space="preserve">material_techo </t>
  </si>
  <si>
    <t xml:space="preserve">Teja de asbesto-cemento </t>
  </si>
  <si>
    <t xml:space="preserve">Paja, palma u otros vegetales </t>
  </si>
  <si>
    <t xml:space="preserve">No tiene contrato (indefinido) </t>
  </si>
  <si>
    <t>Se rehúsa contestar</t>
  </si>
  <si>
    <t>Pago diario</t>
  </si>
  <si>
    <t xml:space="preserve">Pago semanal </t>
  </si>
  <si>
    <t xml:space="preserve">Pago a cada 15 días </t>
  </si>
  <si>
    <t xml:space="preserve">Pagamento a cada 15 dias </t>
  </si>
  <si>
    <t xml:space="preserve">Pago anual </t>
  </si>
  <si>
    <t xml:space="preserve"> R$ 1501 - 1600</t>
  </si>
  <si>
    <t xml:space="preserve">R$ 1801 - 1900 </t>
  </si>
  <si>
    <t xml:space="preserve">R$ 2201 - 2300 </t>
  </si>
  <si>
    <t xml:space="preserve">R$ 2401 - 2500 </t>
  </si>
  <si>
    <t xml:space="preserve">R$ 2501 - 2600 </t>
  </si>
  <si>
    <t>R$ 2601 - 2700</t>
  </si>
  <si>
    <t>R$ 2701 - 2800</t>
  </si>
  <si>
    <t xml:space="preserve">R$ 3101 - 3200 </t>
  </si>
  <si>
    <t xml:space="preserve">R$ 3201 - 3300 </t>
  </si>
  <si>
    <t xml:space="preserve">R$ 3301 - 3400 </t>
  </si>
  <si>
    <t>R$ 3501 - 3600</t>
  </si>
  <si>
    <t>R$ 3701 - 3800</t>
  </si>
  <si>
    <t>R$ 3801 - 3900</t>
  </si>
  <si>
    <t>R$ 4.101 - 4.200</t>
  </si>
  <si>
    <t xml:space="preserve">Más de R$ 4.201 </t>
  </si>
  <si>
    <t>Goteras cuando llueve</t>
  </si>
  <si>
    <t>Ventilación limitada (no hay circulación de aire a menos que la entrada principal esté abierta)</t>
  </si>
  <si>
    <t>Presencia de suciedad o escombros</t>
  </si>
  <si>
    <t>Falta de privacidad suficiente</t>
  </si>
  <si>
    <t>Inestabilidad de las paredes o estructura de techo</t>
  </si>
  <si>
    <t xml:space="preserve">Inundación de la residencia </t>
  </si>
  <si>
    <t xml:space="preserve">Alagação da casa </t>
  </si>
  <si>
    <t>No ha tenido problemas</t>
  </si>
  <si>
    <t xml:space="preserve">Não teve problema </t>
  </si>
  <si>
    <t>Otro (especificar)</t>
  </si>
  <si>
    <t>Prefiere no  responder</t>
  </si>
  <si>
    <t xml:space="preserve">Más de 10 veces </t>
  </si>
  <si>
    <t xml:space="preserve">Mais de 10 vezes </t>
  </si>
  <si>
    <t xml:space="preserve">Ninguna vez </t>
  </si>
  <si>
    <t>Sí, de carrotanque</t>
  </si>
  <si>
    <t>5 días a la semana</t>
  </si>
  <si>
    <t>3 días a la semana</t>
  </si>
  <si>
    <t>2 días a la semana</t>
  </si>
  <si>
    <t>1 día cada dos semanas</t>
  </si>
  <si>
    <t>1 día cada tres semanas</t>
  </si>
  <si>
    <t>1 día cada más de tres semanas</t>
  </si>
  <si>
    <t xml:space="preserve">Tiene un filtro </t>
  </si>
  <si>
    <t>Sí, baño con descarga de agua conectado a foso séptico</t>
  </si>
  <si>
    <t>Sí, letrina de foso simple (sin conexión a foso séptico ni saneamiento)</t>
  </si>
  <si>
    <t>Antes de usar el baño</t>
  </si>
  <si>
    <t>Después de usar el baño</t>
  </si>
  <si>
    <t>Antes y después de se alimentar</t>
  </si>
  <si>
    <t xml:space="preserve"> Al llegar de la calle</t>
  </si>
  <si>
    <t xml:space="preserve"> Cada dos horas</t>
  </si>
  <si>
    <t>Antes de entrar y después de salir de un lugar público</t>
  </si>
  <si>
    <t>Después de cambiar un pañal</t>
  </si>
  <si>
    <t xml:space="preserve">As veces tenemos </t>
  </si>
  <si>
    <t xml:space="preserve">No ha experimentado problemas </t>
  </si>
  <si>
    <t xml:space="preserve">No tiene sistema de alcantarillado en el barrio  </t>
  </si>
  <si>
    <t xml:space="preserve">El sistema de alcantarillado no llega al hogar  </t>
  </si>
  <si>
    <t xml:space="preserve">El sistema de alcantarillado necesita reparación </t>
  </si>
  <si>
    <t xml:space="preserve">El sistema de alcantarillado necesita limpieza </t>
  </si>
  <si>
    <t xml:space="preserve">La red de alcantarillado tiene fugas y contamina las zonas públicas </t>
  </si>
  <si>
    <t xml:space="preserve">Otras aguas residuales contaminan las zonas públicas </t>
  </si>
  <si>
    <t>Problemas de limpieza de los pozos sépticos</t>
  </si>
  <si>
    <t xml:space="preserve">Hay agua estancada </t>
  </si>
  <si>
    <t xml:space="preserve">Hay defecación al aire libre (restos de heces humanas) </t>
  </si>
  <si>
    <t xml:space="preserve">Costos del servicio de recogida de residuos </t>
  </si>
  <si>
    <t xml:space="preserve">No hay servicios de recogida de residuos o son poco frecuentes </t>
  </si>
  <si>
    <t xml:space="preserve">Exceso de residuos en las calles (residuos sólidos/basura) </t>
  </si>
  <si>
    <t xml:space="preserve">Hay roedores y/o plagas frecuentemente visibles </t>
  </si>
  <si>
    <t>Hay animales muertos en las calles</t>
  </si>
  <si>
    <t>Trabajo informal (por ejemplo, trabajo por diaria)</t>
  </si>
  <si>
    <t>Trabajo formal (com cartera asignada, servidor publico)</t>
  </si>
  <si>
    <t>Trabajo como microempreendedor (con CNPJ)</t>
  </si>
  <si>
    <t>Beneficios sociales del gobierno</t>
  </si>
  <si>
    <t>Beneficios sociales de ONG</t>
  </si>
  <si>
    <t>Seguro de desempleo</t>
  </si>
  <si>
    <t>Mendicidad</t>
  </si>
  <si>
    <t>Apoyo de amigos o familiares</t>
  </si>
  <si>
    <t>No tuvo fuentes de ingresos</t>
  </si>
  <si>
    <t>Falta de manejo del idioma portugués</t>
  </si>
  <si>
    <t>Falta de calificación para el trabajo</t>
  </si>
  <si>
    <t>Necesidad de cuidar a los menores de edad de la familia</t>
  </si>
  <si>
    <t>Necesidad de cuidar a personas mayores o con discapacidad</t>
  </si>
  <si>
    <t>Falta de información sobre donde buscar empleo</t>
  </si>
  <si>
    <t>Falta de experiencia</t>
  </si>
  <si>
    <t>Falta de certificación de experiencia</t>
  </si>
  <si>
    <t>Discriminación</t>
  </si>
  <si>
    <t>Ninguno de los anteriores</t>
  </si>
  <si>
    <t xml:space="preserve">Falta de transporte en el barrio </t>
  </si>
  <si>
    <t xml:space="preserve">Falta de transporte no bairro </t>
  </si>
  <si>
    <t>Cambiar de lugar de residencia</t>
  </si>
  <si>
    <t>Compartir gastos con otros hogares</t>
  </si>
  <si>
    <t>Recibir ayuda de miembros de la familia</t>
  </si>
  <si>
    <t>Recibir ayuda de la comunidad</t>
  </si>
  <si>
    <t>Trabajar por alimentos, alojamiento y bienes</t>
  </si>
  <si>
    <t>Vender bienes de la familia</t>
  </si>
  <si>
    <t>Usar ahorros</t>
  </si>
  <si>
    <t>Pedir dinero prestado</t>
  </si>
  <si>
    <t>Pedir crédito para comprar alimentos</t>
  </si>
  <si>
    <t>Reducir la cantidad de alimentos consumidos</t>
  </si>
  <si>
    <t>Reducir la calidad de alimentos consumidos</t>
  </si>
  <si>
    <t>Poner a los niños a trabajar</t>
  </si>
  <si>
    <t>Pedir dinero en la calle</t>
  </si>
  <si>
    <t>Recolectar basura o pedir comida</t>
  </si>
  <si>
    <t>Enviar a los niños a con otra familia</t>
  </si>
  <si>
    <t>Participar en actividades que prefiere no mencionar</t>
  </si>
  <si>
    <t>Ninguna de las anteriores / No he tenido que utilizar estrategias de afrontamiento</t>
  </si>
  <si>
    <t>Durante la entrega de asistencia</t>
  </si>
  <si>
    <t>Al encontrarse con agentes de policía o migración</t>
  </si>
  <si>
    <t>Al buscar un lugar donde vivir</t>
  </si>
  <si>
    <t xml:space="preserve">Al buscar trabajo  </t>
  </si>
  <si>
    <t>En el lugar de trabajo</t>
  </si>
  <si>
    <t>Buscando acceso a educación a los niños y niñas de la familia</t>
  </si>
  <si>
    <t>Buscando atención médica</t>
  </si>
  <si>
    <t>En atención en instituciones públicas</t>
  </si>
  <si>
    <t>Al buscar participar en actividades comunitarias o vecinales</t>
  </si>
  <si>
    <t>Puesto de policía</t>
  </si>
  <si>
    <t>Canales de denuncia telefónica</t>
  </si>
  <si>
    <t>Bomberos</t>
  </si>
  <si>
    <t>Iglesia</t>
  </si>
  <si>
    <t>Agencias humanitarias</t>
  </si>
  <si>
    <t>Asociación comunitaria</t>
  </si>
  <si>
    <t>Asociaciones civiles</t>
  </si>
  <si>
    <t>Amigos o familiares</t>
  </si>
  <si>
    <t>Vecinos</t>
  </si>
  <si>
    <t>No conoce</t>
  </si>
  <si>
    <t>Una urgencia</t>
  </si>
  <si>
    <t>Enfermedad crónica como diabétes, asma, cáncer, hipertensión, falla renal, enfermedad cardiaca</t>
  </si>
  <si>
    <t>COVID19</t>
  </si>
  <si>
    <t>Salud materna</t>
  </si>
  <si>
    <t>Salud infantil</t>
  </si>
  <si>
    <t>Enfermedades de la piel</t>
  </si>
  <si>
    <t>Salud sexual y reproductiva</t>
  </si>
  <si>
    <t>Enfermedad transmisibles (dengue, paludismo, fiebre amarilla)</t>
  </si>
  <si>
    <t>Salud mental</t>
  </si>
  <si>
    <t xml:space="preserve">No tuve necessidad </t>
  </si>
  <si>
    <t xml:space="preserve">Não teve necessidade </t>
  </si>
  <si>
    <t xml:space="preserve">Outro, especifique </t>
  </si>
  <si>
    <t>Ningún reto</t>
  </si>
  <si>
    <t>No hay centro de salud funcional cerca</t>
  </si>
  <si>
    <t>El tiempo de espera para el servicio es demasiado largo</t>
  </si>
  <si>
    <t>El servicio, tratamiento o medicina especializada no está disponible</t>
  </si>
  <si>
    <t>Dificultad para pagar el precio de la consulta</t>
  </si>
  <si>
    <t>Dificultad para pagar el precio del tratamiento que me recetaron</t>
  </si>
  <si>
    <t>Dificultad para pagar el transporte al centro de salud</t>
  </si>
  <si>
    <t>La discapacidad le impide acceder a un centro de salud</t>
  </si>
  <si>
    <t>Barreras de lenguaje</t>
  </si>
  <si>
    <t>Falta de tiempo por el trabajo / por cuidar a los niños</t>
  </si>
  <si>
    <t>Exámenes prenatal</t>
  </si>
  <si>
    <t>Acompañamiento en salud mental</t>
  </si>
  <si>
    <t>Nutrición</t>
  </si>
  <si>
    <t>Pruebas de COVID-19</t>
  </si>
  <si>
    <t>Información sobre acceso a documentación</t>
  </si>
  <si>
    <t>Información sobre acceso a programas sociales o asistencia humanitaria</t>
  </si>
  <si>
    <t>Información sobre atención a violencia basada en género</t>
  </si>
  <si>
    <t>Información sobre protección de niños, niñas y adolescentes</t>
  </si>
  <si>
    <t>Plazas o parques</t>
  </si>
  <si>
    <t>Asociaciones</t>
  </si>
  <si>
    <t>Escenarios deportivos</t>
  </si>
  <si>
    <t>Escuelas comunitarias</t>
  </si>
  <si>
    <t>No usamos espacios de interación social</t>
  </si>
  <si>
    <t>toma de peso, talla y medición del brazo (evaluación nutricional).</t>
  </si>
  <si>
    <t>remedios contra gusanos, hongos, bacterías (Desparasitación).</t>
  </si>
  <si>
    <t>Entrega de sulfato de hierro y/o vitamina A/ (micronutrientes)</t>
  </si>
  <si>
    <t>Prevención y/o tratamiento para la desnutrición aguda</t>
  </si>
  <si>
    <t>Orientaciones o información sobre lactancia materna a padres y/o cuidadores</t>
  </si>
  <si>
    <t>Ninguna</t>
  </si>
  <si>
    <t>Menos de 1 comida</t>
  </si>
  <si>
    <t>Comprados al contado / en efectivo.</t>
  </si>
  <si>
    <t>Comprados a crédito.</t>
  </si>
  <si>
    <t>Producción propia (cosechas, animales)</t>
  </si>
  <si>
    <t>Pesca y/o caza</t>
  </si>
  <si>
    <t>Recolección (frutos salvajes)</t>
  </si>
  <si>
    <t xml:space="preserve">Préstamo de alimentos </t>
  </si>
  <si>
    <t>Alimentos comprados con dinero prestado</t>
  </si>
  <si>
    <t>Alimentos pedidos a desconocidos (mendigar comida)</t>
  </si>
  <si>
    <t>Intercambio de trabajo o artículos por alimentos.</t>
  </si>
  <si>
    <t>Obsequio de familiares o amigos.</t>
  </si>
  <si>
    <t>Asistencia alimentaria (gobierno, ONG, PMA, etc.)</t>
  </si>
  <si>
    <t xml:space="preserve">No sabe, </t>
  </si>
  <si>
    <t>Buscar comida menos costosa o menos preferida por su hogar</t>
  </si>
  <si>
    <t>Pedir comida prestada o apoyo de amigos o familiares</t>
  </si>
  <si>
    <t>Reducir el número de comidas al día</t>
  </si>
  <si>
    <t>Reducir la porción de las comidas</t>
  </si>
  <si>
    <t xml:space="preserve">Otro, especifique </t>
  </si>
  <si>
    <t>outro, especifique</t>
  </si>
  <si>
    <t xml:space="preserve">No tuve que aplicar ninguna estrategía </t>
  </si>
  <si>
    <t xml:space="preserve">Não apliquei nenhuma estratégia </t>
  </si>
  <si>
    <t>Artículos no alimentarios</t>
  </si>
  <si>
    <t>Voucher Alquiler (pago)</t>
  </si>
  <si>
    <t>Dinero en efectivo</t>
  </si>
  <si>
    <t>Comida</t>
  </si>
  <si>
    <t>Servicios (salud, educación, legal, etc.)</t>
  </si>
  <si>
    <t>Dinero en a través de telefonía móvil</t>
  </si>
  <si>
    <t>Dinero en transferencia bancaria</t>
  </si>
  <si>
    <t>Dinero en tarjetas prepagadas</t>
  </si>
  <si>
    <t>No he recibido asistencia humanitaria</t>
  </si>
  <si>
    <t>Agencias de la ONU (ACNUR, OIM, Unicef)</t>
  </si>
  <si>
    <t>Otras ONG (Cáritas, ADRA, ASVI, PFUD)</t>
  </si>
  <si>
    <t>Miembros brasileros de la comunidad</t>
  </si>
  <si>
    <t>Miembros venezolanos de la comunidad</t>
  </si>
  <si>
    <t>Nos faltó más / no fue suficiente</t>
  </si>
  <si>
    <t>La calidad no era lo suficientemente buena</t>
  </si>
  <si>
    <t>Las personas que implementaron el programa no eran  amables</t>
  </si>
  <si>
    <t>No se adecúa a sus costumbres/cultura</t>
  </si>
  <si>
    <t>Se tardó mucho en llegar / el momento no era adecuado</t>
  </si>
  <si>
    <t>El lugar de entrega era alejado de la comunidad</t>
  </si>
  <si>
    <t>Llamada telefónica</t>
  </si>
  <si>
    <t>Mensaje de texto (SMS)</t>
  </si>
  <si>
    <t>Correo electrónico</t>
  </si>
  <si>
    <t>Twitter</t>
  </si>
  <si>
    <t>Facebook</t>
  </si>
  <si>
    <t>WhatsApp</t>
  </si>
  <si>
    <t>Por medio de una página web</t>
  </si>
  <si>
    <t>Por medio de un buzón de sugerencias</t>
  </si>
  <si>
    <t xml:space="preserve">Cara a cara </t>
  </si>
  <si>
    <t>En reuniones comunitarias</t>
  </si>
  <si>
    <t>Por medio de líderes comunitarios</t>
  </si>
  <si>
    <t>Por medio de líderes religiosos</t>
  </si>
  <si>
    <t>Asistencia legal (documentación civil, HLP, derecho de familia)</t>
  </si>
  <si>
    <t>Educación para niños</t>
  </si>
  <si>
    <t>Útiles escolares (cuadernos, tabletas, computadores, celulares)</t>
  </si>
  <si>
    <t>Espacios o actividades amigables con los niños</t>
  </si>
  <si>
    <t>Empleo (oportunidades de subsistencia)</t>
  </si>
  <si>
    <t>Alimentos</t>
  </si>
  <si>
    <t>Atención médica</t>
  </si>
  <si>
    <t>Apoyo a la Violencia Basada en Genero VBG</t>
  </si>
  <si>
    <t>Apoyo psicosocial</t>
  </si>
  <si>
    <t>Apoyo de vivienda (materiales de construcción)</t>
  </si>
  <si>
    <t>Otros artículos no alimentarios (NFI y/o WASH)</t>
  </si>
  <si>
    <t>Formación vocacional o profesional</t>
  </si>
  <si>
    <t>Acceso a internet o conectividad</t>
  </si>
  <si>
    <t>Ropa o calzado</t>
  </si>
  <si>
    <t>Efectivo</t>
  </si>
  <si>
    <t>Bonos</t>
  </si>
  <si>
    <t>No quiero recibir asistencia humanitaria</t>
  </si>
  <si>
    <t>Voucher Aluguel</t>
  </si>
  <si>
    <t>Ayuda con material de construcción</t>
  </si>
  <si>
    <t xml:space="preserve">Ajuda com material de construção </t>
  </si>
  <si>
    <t>Televisión</t>
  </si>
  <si>
    <t>Radio</t>
  </si>
  <si>
    <t>Periódicos o prensa</t>
  </si>
  <si>
    <t>Revistas</t>
  </si>
  <si>
    <t>Whatsapp</t>
  </si>
  <si>
    <t>Llamada a celular</t>
  </si>
  <si>
    <t>Mensaje a celular (SMS)</t>
  </si>
  <si>
    <t>Vallas, carteles</t>
  </si>
  <si>
    <t>Afiches</t>
  </si>
  <si>
    <t>Panfletos</t>
  </si>
  <si>
    <t>Por megáfono</t>
  </si>
  <si>
    <t>Eventos comunitarios</t>
  </si>
  <si>
    <t>Por otra persona: familiares o amigos</t>
  </si>
  <si>
    <t>Por otra persona: líder comunitario</t>
  </si>
  <si>
    <t>Por otra persona: líder religioso</t>
  </si>
  <si>
    <t>Por otra persona: funcionario del gobierno</t>
  </si>
  <si>
    <t>Por otra persona: policía</t>
  </si>
  <si>
    <t>Por otra persona: trabajador humanitario</t>
  </si>
  <si>
    <t>SMS</t>
  </si>
  <si>
    <t xml:space="preserve">Instragram </t>
  </si>
  <si>
    <t>TV</t>
  </si>
  <si>
    <t>Vallas publicitarias y carteles</t>
  </si>
  <si>
    <t>Folletos</t>
  </si>
  <si>
    <t>Cara a cara</t>
  </si>
  <si>
    <t>Altavoces</t>
  </si>
  <si>
    <t>Periódicos, revistas</t>
  </si>
  <si>
    <t xml:space="preserve">Sí, hay internet propria (Wifi o Datos moviles) </t>
  </si>
  <si>
    <t xml:space="preserve">Sim, temos internet própria (Wifi ou dados moveis) </t>
  </si>
  <si>
    <t xml:space="preserve">Sim, há uma conexão compartilhada (vizinhos ou amigos) </t>
  </si>
  <si>
    <t xml:space="preserve">Tengo internet solo cuando voy a espacios con Wifi libre </t>
  </si>
  <si>
    <t xml:space="preserve">Só temos internet quando frequentamos espaços com Wifi livre </t>
  </si>
  <si>
    <t xml:space="preserve">No tenemos internet </t>
  </si>
  <si>
    <t>Se recusa a responder</t>
  </si>
  <si>
    <t xml:space="preserve">Não </t>
  </si>
  <si>
    <t xml:space="preserve">Bombona de Gas </t>
  </si>
  <si>
    <t xml:space="preserve">Botijão de Gás </t>
  </si>
  <si>
    <t xml:space="preserve">carbón vegetal </t>
  </si>
  <si>
    <t xml:space="preserve">Carvão Vegetal </t>
  </si>
  <si>
    <t xml:space="preserve">madera o otro residuos vegetales </t>
  </si>
  <si>
    <t xml:space="preserve">Madeira ou outros restos vegetais </t>
  </si>
  <si>
    <t xml:space="preserve">Queroseno </t>
  </si>
  <si>
    <t xml:space="preserve">Querosene   </t>
  </si>
  <si>
    <t>Grasa animal</t>
  </si>
  <si>
    <t xml:space="preserve">Gordura animal </t>
  </si>
  <si>
    <t>Outra, especifique</t>
  </si>
  <si>
    <t xml:space="preserve">tiempo_alquiler </t>
  </si>
  <si>
    <t xml:space="preserve">30 días </t>
  </si>
  <si>
    <t xml:space="preserve">30 dias </t>
  </si>
  <si>
    <t xml:space="preserve">6 meses </t>
  </si>
  <si>
    <t xml:space="preserve">1 año </t>
  </si>
  <si>
    <t xml:space="preserve">1 ano </t>
  </si>
  <si>
    <t xml:space="preserve">2 años  </t>
  </si>
  <si>
    <t xml:space="preserve">Indefinido </t>
  </si>
  <si>
    <t>R$ 4101 - 4200</t>
  </si>
  <si>
    <t>R$ 4201 - 4300</t>
  </si>
  <si>
    <t>R$ 4301 - 4400</t>
  </si>
  <si>
    <t>R$ 4401 - 4100</t>
  </si>
  <si>
    <t>R$ 4501 - 4600</t>
  </si>
  <si>
    <t>R$ 4601 - 4700</t>
  </si>
  <si>
    <t>R$ 4701 - 4800</t>
  </si>
  <si>
    <t xml:space="preserve">R$ 4801 - 4900 </t>
  </si>
  <si>
    <t>R$ 5001 - 5100</t>
  </si>
  <si>
    <t>R$ 5101 - 5200</t>
  </si>
  <si>
    <t>R$ 5201 - 5300</t>
  </si>
  <si>
    <t>R$ 5301 - 5400</t>
  </si>
  <si>
    <t>R$ 5401 - 5500</t>
  </si>
  <si>
    <t>R$ 5501 - 5600</t>
  </si>
  <si>
    <t>R$ 5701 - 5800</t>
  </si>
  <si>
    <t>R$ 5801 - 5900</t>
  </si>
  <si>
    <t>R$ 6001 - 6100</t>
  </si>
  <si>
    <t>R$ 6101 - 6200</t>
  </si>
  <si>
    <t>R$ 6201 - 6300</t>
  </si>
  <si>
    <t>R$ 6301 - 6400</t>
  </si>
  <si>
    <t>R$ 6401 - 6500</t>
  </si>
  <si>
    <t>R$ 6501 - 6600</t>
  </si>
  <si>
    <t>R$ 6601 - 6700</t>
  </si>
  <si>
    <t>R$ 6701 - 6800</t>
  </si>
  <si>
    <t>R$ 6801 - 6900</t>
  </si>
  <si>
    <t>R$ 6901 - 7000</t>
  </si>
  <si>
    <t>R$ 7101 - 7200</t>
  </si>
  <si>
    <t>R$ 7201 - 7300</t>
  </si>
  <si>
    <t>R$ 7301 - 7400</t>
  </si>
  <si>
    <t>R$ 7401 - 7500</t>
  </si>
  <si>
    <t>R$ 7501 - 7600</t>
  </si>
  <si>
    <t>R$ 7601 - 7700</t>
  </si>
  <si>
    <t>R$ 7701 - 7800</t>
  </si>
  <si>
    <t>R$ 7901 - 8000</t>
  </si>
  <si>
    <t>R$ 8001 - 8100</t>
  </si>
  <si>
    <t>R$ 8101 - 8200</t>
  </si>
  <si>
    <t>R$ 8201 - 8300</t>
  </si>
  <si>
    <t>R$ 8301 - 8400</t>
  </si>
  <si>
    <t>R$ 8401 - 8500</t>
  </si>
  <si>
    <t>R$ 8501 - 8600</t>
  </si>
  <si>
    <t>R$ 8601 - 8700</t>
  </si>
  <si>
    <t>R$ 8701 - 8800</t>
  </si>
  <si>
    <t>R$ 8801 - 8900</t>
  </si>
  <si>
    <t>R$8901 - 9000</t>
  </si>
  <si>
    <t>R$ 9001 - 9100</t>
  </si>
  <si>
    <t>R$ 9101 - 9200</t>
  </si>
  <si>
    <t>R$ 9201 - 9300</t>
  </si>
  <si>
    <t>R$ 9301 - 9400</t>
  </si>
  <si>
    <t>R$ 9401 - 9500</t>
  </si>
  <si>
    <t>R$ 9501 - 9600</t>
  </si>
  <si>
    <t>R$ 9601 - 9700</t>
  </si>
  <si>
    <t>R$ 9701 - 9800</t>
  </si>
  <si>
    <t>R$ 9801 - 9900</t>
  </si>
  <si>
    <t>R$ 9901 - 10000</t>
  </si>
  <si>
    <t>R$ Más de 10001</t>
  </si>
  <si>
    <t xml:space="preserve">Más de R$ 4.101 </t>
  </si>
  <si>
    <t xml:space="preserve">Sí </t>
  </si>
  <si>
    <t xml:space="preserve">Sim </t>
  </si>
  <si>
    <t xml:space="preserv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</si>
</sst>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u/>
      <sz val="11"/>
      <color theme="10"/>
      <name val="Calibri"/>
      <family val="2"/>
      <scheme val="minor"/>
    </font>
    <font>
      <b/>
      <sz val="18"/>
      <color rgb="FF000000"/>
      <name val="Arial Narrow"/>
      <family val="2"/>
    </font>
    <font>
      <b/>
      <sz val="12"/>
      <color rgb="FFFFFFFF"/>
      <name val="Arial Narrow"/>
      <family val="2"/>
    </font>
    <font>
      <b/>
      <sz val="11"/>
      <name val="Arial Narrow"/>
      <family val="2"/>
    </font>
    <font>
      <sz val="11"/>
      <color rgb="FF000000"/>
      <name val="Arial Narrow"/>
      <family val="2"/>
    </font>
    <font>
      <b/>
      <sz val="11"/>
      <color rgb="FF000000"/>
      <name val="Arial Narrow"/>
      <family val="2"/>
    </font>
    <font>
      <b/>
      <sz val="11"/>
      <color rgb="FFFFFFFF"/>
      <name val="Arial Narrow"/>
      <family val="2"/>
    </font>
    <font>
      <b/>
      <sz val="10"/>
      <color rgb="FF000000"/>
      <name val="Arial Narrow"/>
      <family val="2"/>
    </font>
    <font>
      <sz val="10"/>
      <color rgb="FF000000"/>
      <name val="Arial Narrow"/>
      <family val="2"/>
    </font>
    <font>
      <sz val="12"/>
      <color theme="1"/>
      <name val="Cambria"/>
      <family val="2"/>
      <scheme val="major"/>
    </font>
    <font>
      <strike/>
      <sz val="12"/>
      <color theme="1"/>
      <name val="Cambria"/>
      <family val="2"/>
      <scheme val="major"/>
    </font>
  </fonts>
  <fills count="10">
    <fill>
      <patternFill patternType="none"/>
    </fill>
    <fill>
      <patternFill patternType="gray125"/>
    </fill>
    <fill>
      <patternFill patternType="solid">
        <fgColor rgb="FFEE5859"/>
        <bgColor rgb="FF000000"/>
      </patternFill>
    </fill>
    <fill>
      <patternFill patternType="solid">
        <fgColor rgb="FFD9D9D9"/>
        <bgColor rgb="FFF8CBAD"/>
      </patternFill>
    </fill>
    <fill>
      <patternFill patternType="solid">
        <fgColor rgb="FFD9D9D9"/>
        <bgColor rgb="FFFCE4D6"/>
      </patternFill>
    </fill>
    <fill>
      <patternFill patternType="solid">
        <fgColor rgb="FFD9D9D9"/>
        <bgColor rgb="FF000000"/>
      </patternFill>
    </fill>
    <fill>
      <patternFill patternType="solid">
        <fgColor rgb="FFD63F40"/>
        <bgColor rgb="FF000000"/>
      </patternFill>
    </fill>
    <fill>
      <patternFill patternType="solid">
        <fgColor rgb="FFA6A6A6"/>
        <bgColor rgb="FFFCE4D6"/>
      </patternFill>
    </fill>
    <fill>
      <patternFill patternType="solid">
        <fgColor rgb="FFFFFF00"/>
        <bgColor indexed="64"/>
      </patternFill>
    </fill>
    <fill>
      <patternFill patternType="solid">
        <fgColor theme="0"/>
        <bgColor rgb="FFFCE4D6"/>
      </patternFill>
    </fill>
  </fills>
  <borders count="14">
    <border>
      <left/>
      <right/>
      <top/>
      <bottom/>
      <diagonal/>
    </border>
    <border>
      <left style="medium">
        <color indexed="64"/>
      </left>
      <right/>
      <top style="medium">
        <color indexed="64"/>
      </top>
      <bottom/>
      <diagonal/>
    </border>
    <border>
      <left/>
      <right style="medium">
        <color rgb="FF000000"/>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rgb="FFFFFFFF"/>
      </right>
      <top style="medium">
        <color rgb="FFFFFFFF"/>
      </top>
      <bottom style="medium">
        <color rgb="FFFFFFFF"/>
      </bottom>
      <diagonal/>
    </border>
    <border>
      <left/>
      <right style="medium">
        <color indexed="64"/>
      </right>
      <top style="medium">
        <color rgb="FFFFFFFF"/>
      </top>
      <bottom style="medium">
        <color rgb="FFFFFFFF"/>
      </bottom>
      <diagonal/>
    </border>
    <border>
      <left style="medium">
        <color indexed="64"/>
      </left>
      <right style="medium">
        <color rgb="FFFFFFFF"/>
      </right>
      <top/>
      <bottom style="medium">
        <color rgb="FFFFFFFF"/>
      </bottom>
      <diagonal/>
    </border>
    <border>
      <left/>
      <right style="medium">
        <color indexed="64"/>
      </right>
      <top/>
      <bottom style="medium">
        <color rgb="FFFFFFFF"/>
      </bottom>
      <diagonal/>
    </border>
    <border>
      <left/>
      <right style="medium">
        <color indexed="64"/>
      </right>
      <top/>
      <bottom/>
      <diagonal/>
    </border>
    <border>
      <left style="medium">
        <color indexed="64"/>
      </left>
      <right/>
      <top/>
      <bottom/>
      <diagonal/>
    </border>
    <border>
      <left style="medium">
        <color rgb="FFFFFFFF"/>
      </left>
      <right style="medium">
        <color indexed="64"/>
      </right>
      <top style="medium">
        <color rgb="FFFFFFFF"/>
      </top>
      <bottom style="medium">
        <color rgb="FFFFFFFF"/>
      </bottom>
      <diagonal/>
    </border>
    <border>
      <left style="medium">
        <color rgb="FFFFFFFF"/>
      </left>
      <right style="medium">
        <color indexed="64"/>
      </right>
      <top/>
      <bottom style="medium">
        <color rgb="FFFFFFFF"/>
      </bottom>
      <diagonal/>
    </border>
    <border>
      <left style="thin">
        <color rgb="FFFFFFFF"/>
      </left>
      <right style="medium">
        <color indexed="64"/>
      </right>
      <top/>
      <bottom/>
      <diagonal/>
    </border>
    <border>
      <left/>
      <right/>
      <top style="thin">
        <color indexed="64"/>
      </top>
      <bottom/>
      <diagonal/>
    </border>
  </borders>
  <cellStyleXfs count="3">
    <xf numFmtId="0" fontId="0" fillId="0" borderId="0"/>
    <xf numFmtId="0" fontId="2" fillId="0" borderId="0" applyNumberFormat="0" applyFill="0" applyBorder="0" applyAlignment="0" applyProtection="0"/>
    <xf numFmtId="0" fontId="2" fillId="0" borderId="0" applyNumberFormat="0" applyFill="0" applyBorder="0" applyAlignment="0" applyProtection="0"/>
  </cellStyleXfs>
  <cellXfs count="34">
    <xf numFmtId="0" fontId="0" fillId="0" borderId="0" xfId="0"/>
    <xf numFmtId="0" fontId="1" fillId="0" borderId="0" xfId="0" applyFont="1" applyAlignment="1">
      <alignment horizontal="center"/>
    </xf>
    <xf numFmtId="0" fontId="4" fillId="2" borderId="1" xfId="0" applyFont="1" applyFill="1" applyBorder="1" applyAlignment="1">
      <alignment wrapText="1"/>
    </xf>
    <xf numFmtId="0" fontId="4" fillId="2" borderId="3" xfId="0" applyFont="1" applyFill="1" applyBorder="1" applyAlignment="1">
      <alignment wrapText="1"/>
    </xf>
    <xf numFmtId="0" fontId="5" fillId="3" borderId="4" xfId="0" applyFont="1" applyFill="1" applyBorder="1" applyAlignment="1">
      <alignment wrapText="1"/>
    </xf>
    <xf numFmtId="0" fontId="6" fillId="4" borderId="5" xfId="0" applyFont="1" applyFill="1" applyBorder="1" applyAlignment="1">
      <alignment wrapText="1"/>
    </xf>
    <xf numFmtId="0" fontId="7" fillId="0" borderId="6" xfId="0" applyFont="1" applyBorder="1" applyAlignment="1">
      <alignment wrapText="1"/>
    </xf>
    <xf numFmtId="0" fontId="6" fillId="0" borderId="7" xfId="0" applyFont="1" applyBorder="1" applyAlignment="1">
      <alignment wrapText="1"/>
    </xf>
    <xf numFmtId="0" fontId="5" fillId="3" borderId="6" xfId="0" applyFont="1" applyFill="1" applyBorder="1" applyAlignment="1">
      <alignment wrapText="1"/>
    </xf>
    <xf numFmtId="0" fontId="6" fillId="4" borderId="7" xfId="0" applyFont="1" applyFill="1" applyBorder="1" applyAlignment="1">
      <alignment wrapText="1"/>
    </xf>
    <xf numFmtId="0" fontId="5" fillId="4" borderId="6" xfId="0" applyFont="1" applyFill="1" applyBorder="1" applyAlignment="1">
      <alignment wrapText="1"/>
    </xf>
    <xf numFmtId="0" fontId="6" fillId="4" borderId="10" xfId="0" applyFont="1" applyFill="1" applyBorder="1" applyAlignment="1">
      <alignment wrapText="1"/>
    </xf>
    <xf numFmtId="0" fontId="7" fillId="4" borderId="11" xfId="0" applyFont="1" applyFill="1" applyBorder="1" applyAlignment="1">
      <alignment wrapText="1"/>
    </xf>
    <xf numFmtId="0" fontId="7" fillId="5" borderId="6" xfId="0" applyFont="1" applyFill="1" applyBorder="1" applyAlignment="1">
      <alignment wrapText="1"/>
    </xf>
    <xf numFmtId="0" fontId="6" fillId="5" borderId="8" xfId="0" applyFont="1" applyFill="1" applyBorder="1" applyAlignment="1">
      <alignment wrapText="1"/>
    </xf>
    <xf numFmtId="0" fontId="8" fillId="6" borderId="9" xfId="0" applyFont="1" applyFill="1" applyBorder="1" applyAlignment="1">
      <alignment wrapText="1"/>
    </xf>
    <xf numFmtId="0" fontId="8" fillId="6" borderId="12" xfId="0" applyFont="1" applyFill="1" applyBorder="1" applyAlignment="1">
      <alignment wrapText="1"/>
    </xf>
    <xf numFmtId="0" fontId="9" fillId="7" borderId="4" xfId="0" applyFont="1" applyFill="1" applyBorder="1" applyAlignment="1">
      <alignment wrapText="1"/>
    </xf>
    <xf numFmtId="0" fontId="10" fillId="7" borderId="5" xfId="0" applyFont="1" applyFill="1" applyBorder="1" applyAlignment="1">
      <alignment wrapText="1"/>
    </xf>
    <xf numFmtId="0" fontId="9" fillId="5" borderId="6" xfId="0" applyFont="1" applyFill="1" applyBorder="1" applyAlignment="1">
      <alignment wrapText="1"/>
    </xf>
    <xf numFmtId="0" fontId="10" fillId="5" borderId="6" xfId="0" applyFont="1" applyFill="1" applyBorder="1" applyAlignment="1">
      <alignment wrapText="1"/>
    </xf>
    <xf numFmtId="0" fontId="9" fillId="4" borderId="6" xfId="0" applyFont="1" applyFill="1" applyBorder="1" applyAlignment="1">
      <alignment wrapText="1"/>
    </xf>
    <xf numFmtId="0" fontId="10" fillId="4" borderId="7" xfId="0" applyFont="1" applyFill="1" applyBorder="1" applyAlignment="1">
      <alignment wrapText="1"/>
    </xf>
    <xf numFmtId="0" fontId="9" fillId="7" borderId="6" xfId="0" applyFont="1" applyFill="1" applyBorder="1" applyAlignment="1">
      <alignment wrapText="1"/>
    </xf>
    <xf numFmtId="0" fontId="10" fillId="7" borderId="7" xfId="0" applyFont="1" applyFill="1" applyBorder="1" applyAlignment="1">
      <alignment wrapText="1"/>
    </xf>
    <xf numFmtId="0" fontId="11" fillId="0" borderId="0" xfId="0" applyFont="1"/>
    <xf numFmtId="0" fontId="12" fillId="0" borderId="0" xfId="0" applyFont="1"/>
    <xf numFmtId="0" fontId="11" fillId="8" borderId="0" xfId="0" applyFont="1" applyFill="1"/>
    <xf numFmtId="0" fontId="0" fillId="0" borderId="13" xfId="0" applyBorder="1"/>
    <xf numFmtId="0" fontId="5" fillId="9" borderId="6" xfId="0" applyFont="1" applyFill="1" applyBorder="1" applyAlignment="1">
      <alignment wrapText="1"/>
    </xf>
    <xf numFmtId="0" fontId="2" fillId="9" borderId="7" xfId="1" applyFill="1" applyBorder="1" applyAlignment="1">
      <alignment wrapText="1"/>
    </xf>
    <xf numFmtId="0" fontId="3" fillId="0" borderId="1" xfId="0" applyFont="1" applyBorder="1" applyAlignment="1">
      <alignment wrapText="1"/>
    </xf>
    <xf numFmtId="0" fontId="3" fillId="0" borderId="2" xfId="0" applyFont="1" applyBorder="1" applyAlignment="1">
      <alignment wrapText="1"/>
    </xf>
    <xf numFmtId="0" fontId="7" fillId="4" borderId="9" xfId="0" applyFont="1" applyFill="1" applyBorder="1" applyAlignment="1">
      <alignment wrapText="1"/>
    </xf>
  </cellXfs>
  <cellStyles count="3">
    <cellStyle name="Hipervínculo" xfId="1" builtinId="8"/>
    <cellStyle name="Hyperlink" xfId="2" xr:uid="{BBFEE9D4-8511-4158-8EBB-FE11BDECB8CB}"/>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André Andriw" id="{3CF5F653-5E01-4E1A-A790-7B34C4C9E7D0}" userId="45df1691dcd60de9" providerId="Windows Live"/>
  <person displayName="Andre SANTOS EXT" id="{93280399-0C65-4F98-A1FF-15B5F802D044}" userId="Andre SANTOS EXT" providerId="None"/>
  <person displayName="Lilitza TRIAS EXT" id="{5CDF6BAA-13D4-4A94-BE7B-EC9CEDBDB27F}" userId="S::lilitza.trias.ext@reach-initiative.org::c320b773-5c1b-4f1a-80e3-68606f41c406"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5800763-E165-48DD-99C3-74F5247CCE32}" name="Tabela1" displayName="Tabela1" ref="B1:N2" insertRow="1" totalsRowShown="0">
  <autoFilter ref="B1:N2" xr:uid="{1C378A5B-B143-462E-9F84-1C862C59D60B}"/>
  <tableColumns count="13">
    <tableColumn id="1" xr3:uid="{04D1BC7D-BD7E-4EA8-AB44-10F790196851}" name="name"/>
    <tableColumn id="2" xr3:uid="{8C7F8878-D9B2-4D76-8991-17BBD018BC4B}" name="label::Spanish(es)"/>
    <tableColumn id="3" xr3:uid="{DAD94350-299F-4B86-A4DC-DCF736ACAE9F}" name="label::Portuguese(pt)"/>
    <tableColumn id="4" xr3:uid="{5B7252FC-1E6A-44B0-8A67-CD3E7F51076F}" name="hint::Spanish(es)"/>
    <tableColumn id="5" xr3:uid="{1EF55403-E388-4C6D-9F0C-E26A62757E84}" name="hint::Portuguese(pt)"/>
    <tableColumn id="6" xr3:uid="{D7A68775-3471-450C-9739-76E549507A77}" name="required"/>
    <tableColumn id="7" xr3:uid="{11B73DE8-6F92-49FE-9792-8143948C2855}" name="appearance"/>
    <tableColumn id="8" xr3:uid="{D55DFB96-E50A-4A4E-A412-A9F3CFCD39A1}" name="relevant"/>
    <tableColumn id="9" xr3:uid="{FD749746-7B9B-429F-96EF-3D15DE4CEC4D}" name="constraint"/>
    <tableColumn id="10" xr3:uid="{C70A97BA-B0F0-4053-A5A3-3900579E8D9C}" name="constraint_message"/>
    <tableColumn id="11" xr3:uid="{0D3A0E63-2276-4CD6-AE5E-4BCC090AFFB3}" name="choice_filter"/>
    <tableColumn id="12" xr3:uid="{B3B1D23B-5145-4868-9CA4-5488017355BE}" name="calculation"/>
    <tableColumn id="13" xr3:uid="{4FA9DDE2-7A6E-4F6F-8C84-21EDE6224479}" name="repeat_cou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11" dT="2022-08-10T23:40:06.95" personId="{3CF5F653-5E01-4E1A-A790-7B34C4C9E7D0}" id="{E1007C37-1D00-4888-B2B2-FB7B96034CB1}">
    <text>INSERIR TRUE</text>
  </threadedComment>
  <threadedComment ref="D20" dT="2022-07-31T17:08:08.74" personId="{5CDF6BAA-13D4-4A94-BE7B-EC9CEDBDB27F}" id="{66F3FC04-0452-4255-9468-8E2283E36F4A}">
    <text>Concatenar la función de encuestador?</text>
  </threadedComment>
  <threadedComment ref="D80" dT="2022-07-31T18:02:50.91" personId="{5CDF6BAA-13D4-4A94-BE7B-EC9CEDBDB27F}" id="{59BDA7A8-D5C3-410C-B0BF-3814A03406FA}">
    <text>Si corresponde a personas en situación de discapacidad, corregirlo.</text>
  </threadedComment>
  <threadedComment ref="I141" dT="2022-07-25T01:20:45.84" personId="{3CF5F653-5E01-4E1A-A790-7B34C4C9E7D0}" id="{4B8305C2-C56E-410D-8D37-4AFD953BE893}">
    <text>Ver com</text>
  </threadedComment>
  <threadedComment ref="D152" dT="2022-08-01T17:39:22.77" personId="{5CDF6BAA-13D4-4A94-BE7B-EC9CEDBDB27F}" id="{95D644E7-3FAB-4CA0-ABAC-0EE18FA0D0D6}">
    <text>cómo hacer con [A9]?</text>
  </threadedComment>
  <threadedComment ref="I159" dT="2022-08-17T21:45:25.12" personId="{93280399-0C65-4F98-A1FF-15B5F802D044}" id="{9B004BDB-2A0C-4EE9-AB5B-135E78D0C4C5}">
    <text>verificar error</text>
  </threadedComment>
</ThreadedComments>
</file>

<file path=xl/threadedComments/threadedComment2.xml><?xml version="1.0" encoding="utf-8"?>
<ThreadedComments xmlns="http://schemas.microsoft.com/office/spreadsheetml/2018/threadedcomments" xmlns:x="http://schemas.openxmlformats.org/spreadsheetml/2006/main">
  <threadedComment ref="A1146" dT="2022-07-22T16:20:58.78" personId="{3CF5F653-5E01-4E1A-A790-7B34C4C9E7D0}" id="{687B6987-1E7D-486C-A6F4-6229BB6426A1}">
    <text>Parei aqui. Almoço</text>
  </threadedComment>
  <threadedComment ref="F1181" dT="2022-07-22T16:20:58.78" personId="{3CF5F653-5E01-4E1A-A790-7B34C4C9E7D0}" id="{22C75854-4C08-4DD6-9334-63CFAE08B0A3}">
    <text>Parei aqui. Almoço</text>
  </threadedComment>
  <threadedComment ref="A1375" dT="2022-08-17T21:39:18.25" personId="{93280399-0C65-4F98-A1FF-15B5F802D044}" id="{B965C4D1-5239-4241-8FBE-C611B984D289}">
    <text>cambiar</text>
  </threadedComment>
</ThreadedComments>
</file>

<file path=xl/worksheets/_rels/sheet1.xml.rels><?xml version="1.0" encoding="UTF-8" standalone="yes"?>
<Relationships xmlns="http://schemas.openxmlformats.org/package/2006/relationships"><Relationship Id="rId1" Type="http://schemas.openxmlformats.org/officeDocument/2006/relationships/hyperlink" Target="https://www.impact-repository.org/document/repository/27f6f136/REACH_BRA2201_TOR_AreaBasedAssessment_vfinal_sinDMP-1.pdf"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76740-F317-4472-A812-5986940A5040}">
  <dimension ref="A1:B20"/>
  <sheetViews>
    <sheetView tabSelected="1" topLeftCell="A5" zoomScale="70" zoomScaleNormal="70" workbookViewId="0">
      <selection activeCell="B6" sqref="B6"/>
    </sheetView>
  </sheetViews>
  <sheetFormatPr defaultColWidth="9.140625" defaultRowHeight="15"/>
  <cols>
    <col min="1" max="1" width="49.140625" customWidth="1"/>
    <col min="2" max="2" width="98.28515625" customWidth="1"/>
  </cols>
  <sheetData>
    <row r="1" spans="1:2" ht="24" thickBot="1">
      <c r="A1" s="31" t="s">
        <v>0</v>
      </c>
      <c r="B1" s="32"/>
    </row>
    <row r="2" spans="1:2" ht="16.5" thickBot="1">
      <c r="A2" s="2" t="s">
        <v>1</v>
      </c>
      <c r="B2" s="3" t="s">
        <v>2</v>
      </c>
    </row>
    <row r="3" spans="1:2" ht="409.6" thickBot="1">
      <c r="A3" s="4" t="s">
        <v>3</v>
      </c>
      <c r="B3" s="5" t="s">
        <v>4</v>
      </c>
    </row>
    <row r="4" spans="1:2" ht="17.25" thickBot="1">
      <c r="A4" s="6" t="s">
        <v>5</v>
      </c>
      <c r="B4" s="7" t="s">
        <v>6</v>
      </c>
    </row>
    <row r="5" spans="1:2" ht="165.75" thickBot="1">
      <c r="A5" s="8" t="s">
        <v>7</v>
      </c>
      <c r="B5" s="9" t="s">
        <v>8</v>
      </c>
    </row>
    <row r="6" spans="1:2" ht="33.75" thickBot="1">
      <c r="A6" s="6" t="s">
        <v>9</v>
      </c>
      <c r="B6" s="7" t="s">
        <v>10</v>
      </c>
    </row>
    <row r="7" spans="1:2" ht="33.75" thickBot="1">
      <c r="A7" s="10" t="s">
        <v>11</v>
      </c>
      <c r="B7" s="9" t="s">
        <v>12</v>
      </c>
    </row>
    <row r="8" spans="1:2" ht="17.25" thickBot="1">
      <c r="A8" s="29" t="s">
        <v>13</v>
      </c>
      <c r="B8" s="30" t="s">
        <v>14</v>
      </c>
    </row>
    <row r="9" spans="1:2" ht="55.5" customHeight="1" thickBot="1">
      <c r="A9" s="10" t="s">
        <v>15</v>
      </c>
      <c r="B9" s="9" t="s">
        <v>16</v>
      </c>
    </row>
    <row r="10" spans="1:2" ht="33.75" thickBot="1">
      <c r="A10" s="10" t="s">
        <v>17</v>
      </c>
      <c r="B10" s="5" t="s">
        <v>18</v>
      </c>
    </row>
    <row r="11" spans="1:2" ht="17.25" thickBot="1">
      <c r="A11" s="33" t="s">
        <v>19</v>
      </c>
      <c r="B11" s="11" t="s">
        <v>20</v>
      </c>
    </row>
    <row r="12" spans="1:2" ht="50.25" customHeight="1" thickBot="1">
      <c r="A12" s="33"/>
      <c r="B12" s="12" t="s">
        <v>21</v>
      </c>
    </row>
    <row r="13" spans="1:2" ht="33.75" thickBot="1">
      <c r="A13" s="33"/>
      <c r="B13" s="12" t="s">
        <v>22</v>
      </c>
    </row>
    <row r="14" spans="1:2" ht="33.75" thickBot="1">
      <c r="A14" s="33"/>
      <c r="B14" s="12" t="s">
        <v>23</v>
      </c>
    </row>
    <row r="15" spans="1:2" ht="83.25" thickBot="1">
      <c r="A15" s="13" t="s">
        <v>24</v>
      </c>
      <c r="B15" s="14" t="s">
        <v>25</v>
      </c>
    </row>
    <row r="16" spans="1:2" ht="17.25" thickBot="1">
      <c r="A16" s="15" t="s">
        <v>26</v>
      </c>
      <c r="B16" s="16" t="s">
        <v>2</v>
      </c>
    </row>
    <row r="17" spans="1:2" ht="15.75" thickBot="1">
      <c r="A17" s="17" t="s">
        <v>27</v>
      </c>
      <c r="B17" s="18" t="s">
        <v>28</v>
      </c>
    </row>
    <row r="18" spans="1:2" ht="27" thickBot="1">
      <c r="A18" s="19" t="s">
        <v>29</v>
      </c>
      <c r="B18" s="20" t="s">
        <v>30</v>
      </c>
    </row>
    <row r="19" spans="1:2" ht="15.75" thickBot="1">
      <c r="A19" s="21" t="s">
        <v>31</v>
      </c>
      <c r="B19" s="22" t="s">
        <v>32</v>
      </c>
    </row>
    <row r="20" spans="1:2" ht="15.75" thickBot="1">
      <c r="A20" s="23" t="s">
        <v>33</v>
      </c>
      <c r="B20" s="24" t="s">
        <v>34</v>
      </c>
    </row>
  </sheetData>
  <mergeCells count="2">
    <mergeCell ref="A1:B1"/>
    <mergeCell ref="A11:A14"/>
  </mergeCells>
  <hyperlinks>
    <hyperlink ref="B8" r:id="rId1" xr:uid="{03657614-344B-4CCB-99CE-6FE53684F0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S233"/>
  <sheetViews>
    <sheetView topLeftCell="J1" zoomScale="70" zoomScaleNormal="70" workbookViewId="0">
      <selection activeCell="R16" sqref="R16"/>
    </sheetView>
  </sheetViews>
  <sheetFormatPr defaultColWidth="9.140625" defaultRowHeight="15"/>
  <sheetData>
    <row r="1" spans="1:773" s="1" customFormat="1">
      <c r="A1" s="1" t="s">
        <v>35</v>
      </c>
      <c r="B1" s="1" t="s">
        <v>36</v>
      </c>
      <c r="C1" s="1" t="s">
        <v>37</v>
      </c>
      <c r="D1" s="1" t="s">
        <v>38</v>
      </c>
      <c r="E1" s="1" t="s">
        <v>39</v>
      </c>
      <c r="F1" s="1" t="s">
        <v>40</v>
      </c>
      <c r="G1" s="1" t="s">
        <v>41</v>
      </c>
      <c r="H1" s="1" t="s">
        <v>42</v>
      </c>
      <c r="I1" s="1" t="s">
        <v>43</v>
      </c>
      <c r="J1" s="1" t="s">
        <v>44</v>
      </c>
      <c r="K1" s="1" t="s">
        <v>45</v>
      </c>
      <c r="L1" s="1" t="s">
        <v>46</v>
      </c>
      <c r="M1" s="1" t="s">
        <v>47</v>
      </c>
      <c r="N1" s="1" t="s">
        <v>48</v>
      </c>
      <c r="O1" s="1" t="s">
        <v>49</v>
      </c>
      <c r="P1" s="1" t="s">
        <v>50</v>
      </c>
      <c r="Q1" s="1" t="s">
        <v>51</v>
      </c>
      <c r="R1" s="1" t="s">
        <v>52</v>
      </c>
      <c r="S1" s="1" t="s">
        <v>53</v>
      </c>
      <c r="T1" s="1" t="s">
        <v>54</v>
      </c>
      <c r="U1" s="1" t="s">
        <v>55</v>
      </c>
      <c r="V1" s="1" t="s">
        <v>56</v>
      </c>
      <c r="W1" s="1" t="s">
        <v>57</v>
      </c>
      <c r="X1" s="1" t="s">
        <v>58</v>
      </c>
      <c r="Y1" s="1" t="s">
        <v>59</v>
      </c>
      <c r="Z1" s="1" t="s">
        <v>60</v>
      </c>
      <c r="AA1" s="1" t="s">
        <v>61</v>
      </c>
      <c r="AB1" s="1" t="s">
        <v>62</v>
      </c>
      <c r="AC1" s="1" t="s">
        <v>63</v>
      </c>
      <c r="AD1" s="1" t="s">
        <v>64</v>
      </c>
      <c r="AE1" s="1" t="s">
        <v>65</v>
      </c>
      <c r="AF1" s="1" t="s">
        <v>66</v>
      </c>
      <c r="AG1" s="1" t="s">
        <v>67</v>
      </c>
      <c r="AH1" s="1" t="s">
        <v>68</v>
      </c>
      <c r="AI1" s="1" t="s">
        <v>69</v>
      </c>
      <c r="AJ1" s="1" t="s">
        <v>70</v>
      </c>
      <c r="AK1" s="1" t="s">
        <v>71</v>
      </c>
      <c r="AL1" s="1" t="s">
        <v>72</v>
      </c>
      <c r="AM1" s="1" t="s">
        <v>73</v>
      </c>
      <c r="AN1" s="1" t="s">
        <v>74</v>
      </c>
      <c r="AO1" s="1" t="s">
        <v>75</v>
      </c>
      <c r="AP1" s="1" t="s">
        <v>76</v>
      </c>
      <c r="AQ1" s="1" t="s">
        <v>77</v>
      </c>
      <c r="AR1" s="1" t="s">
        <v>78</v>
      </c>
      <c r="AS1" s="1" t="s">
        <v>79</v>
      </c>
      <c r="AT1" s="1" t="s">
        <v>80</v>
      </c>
      <c r="AU1" s="1" t="s">
        <v>81</v>
      </c>
      <c r="AV1" s="1" t="s">
        <v>82</v>
      </c>
      <c r="AW1" s="1" t="s">
        <v>83</v>
      </c>
      <c r="AX1" s="1" t="s">
        <v>84</v>
      </c>
      <c r="AY1" s="1" t="s">
        <v>85</v>
      </c>
      <c r="AZ1" s="1" t="s">
        <v>86</v>
      </c>
      <c r="BA1" s="1" t="s">
        <v>87</v>
      </c>
      <c r="BB1" s="1" t="s">
        <v>88</v>
      </c>
      <c r="BC1" s="1" t="s">
        <v>89</v>
      </c>
      <c r="BD1" s="1" t="s">
        <v>90</v>
      </c>
      <c r="BE1" s="1" t="s">
        <v>91</v>
      </c>
      <c r="BF1" s="1" t="s">
        <v>92</v>
      </c>
      <c r="BG1" s="1" t="s">
        <v>93</v>
      </c>
      <c r="BH1" s="1" t="s">
        <v>94</v>
      </c>
      <c r="BI1" s="1" t="s">
        <v>95</v>
      </c>
      <c r="BJ1" s="1" t="s">
        <v>96</v>
      </c>
      <c r="BK1" s="1" t="s">
        <v>97</v>
      </c>
      <c r="BL1" s="1" t="s">
        <v>98</v>
      </c>
      <c r="BM1" s="1" t="s">
        <v>99</v>
      </c>
      <c r="BN1" s="1" t="s">
        <v>100</v>
      </c>
      <c r="BO1" s="1" t="s">
        <v>101</v>
      </c>
      <c r="BP1" s="1" t="s">
        <v>102</v>
      </c>
      <c r="BQ1" s="1" t="s">
        <v>103</v>
      </c>
      <c r="BR1" s="1" t="s">
        <v>104</v>
      </c>
      <c r="BS1" s="1" t="s">
        <v>105</v>
      </c>
      <c r="BT1" s="1" t="s">
        <v>106</v>
      </c>
      <c r="BU1" s="1" t="s">
        <v>107</v>
      </c>
      <c r="BV1" s="1" t="s">
        <v>108</v>
      </c>
      <c r="BW1" s="1" t="s">
        <v>109</v>
      </c>
      <c r="BX1" s="1" t="s">
        <v>110</v>
      </c>
      <c r="BY1" s="1" t="s">
        <v>111</v>
      </c>
      <c r="BZ1" s="1" t="s">
        <v>112</v>
      </c>
      <c r="CA1" s="1" t="s">
        <v>113</v>
      </c>
      <c r="CB1" s="1" t="s">
        <v>114</v>
      </c>
      <c r="CC1" s="1" t="s">
        <v>115</v>
      </c>
      <c r="CD1" s="1" t="s">
        <v>116</v>
      </c>
      <c r="CE1" s="1" t="s">
        <v>117</v>
      </c>
      <c r="CF1" s="1" t="s">
        <v>118</v>
      </c>
      <c r="CG1" s="1" t="s">
        <v>119</v>
      </c>
      <c r="CH1" s="1" t="s">
        <v>120</v>
      </c>
      <c r="CI1" s="1" t="s">
        <v>121</v>
      </c>
      <c r="CJ1" s="1" t="s">
        <v>122</v>
      </c>
      <c r="CK1" s="1" t="s">
        <v>123</v>
      </c>
      <c r="CL1" s="1" t="s">
        <v>124</v>
      </c>
      <c r="CM1" s="1" t="s">
        <v>125</v>
      </c>
      <c r="CN1" s="1" t="s">
        <v>126</v>
      </c>
      <c r="CO1" s="1" t="s">
        <v>127</v>
      </c>
      <c r="CP1" s="1" t="s">
        <v>128</v>
      </c>
      <c r="CQ1" s="1" t="s">
        <v>129</v>
      </c>
      <c r="CR1" s="1" t="s">
        <v>130</v>
      </c>
      <c r="CS1" s="1" t="s">
        <v>131</v>
      </c>
      <c r="CT1" s="1" t="s">
        <v>132</v>
      </c>
      <c r="CU1" s="1" t="s">
        <v>133</v>
      </c>
      <c r="CV1" s="1" t="s">
        <v>134</v>
      </c>
      <c r="CW1" s="1" t="s">
        <v>135</v>
      </c>
      <c r="CX1" s="1" t="s">
        <v>136</v>
      </c>
      <c r="CY1" s="1" t="s">
        <v>137</v>
      </c>
      <c r="CZ1" s="1" t="s">
        <v>138</v>
      </c>
      <c r="DA1" s="1" t="s">
        <v>139</v>
      </c>
      <c r="DB1" s="1" t="s">
        <v>140</v>
      </c>
      <c r="DC1" s="1" t="s">
        <v>141</v>
      </c>
      <c r="DD1" s="1" t="s">
        <v>142</v>
      </c>
      <c r="DE1" s="1" t="s">
        <v>143</v>
      </c>
      <c r="DF1" s="1" t="s">
        <v>144</v>
      </c>
      <c r="DG1" s="1" t="s">
        <v>145</v>
      </c>
      <c r="DH1" s="1" t="s">
        <v>146</v>
      </c>
      <c r="DI1" s="1" t="s">
        <v>147</v>
      </c>
      <c r="DJ1" s="1" t="s">
        <v>148</v>
      </c>
      <c r="DK1" s="1" t="s">
        <v>149</v>
      </c>
      <c r="DL1" s="1" t="s">
        <v>150</v>
      </c>
      <c r="DM1" s="1" t="s">
        <v>151</v>
      </c>
      <c r="DN1" s="1" t="s">
        <v>152</v>
      </c>
      <c r="DO1" s="1" t="s">
        <v>153</v>
      </c>
      <c r="DP1" s="1" t="s">
        <v>154</v>
      </c>
      <c r="DQ1" s="1" t="s">
        <v>155</v>
      </c>
      <c r="DR1" s="1" t="s">
        <v>156</v>
      </c>
      <c r="DS1" s="1" t="s">
        <v>157</v>
      </c>
      <c r="DT1" s="1" t="s">
        <v>158</v>
      </c>
      <c r="DU1" s="1" t="s">
        <v>159</v>
      </c>
      <c r="DV1" s="1" t="s">
        <v>160</v>
      </c>
      <c r="DW1" s="1" t="s">
        <v>161</v>
      </c>
      <c r="DX1" s="1" t="s">
        <v>162</v>
      </c>
      <c r="DY1" s="1" t="s">
        <v>163</v>
      </c>
      <c r="DZ1" s="1" t="s">
        <v>164</v>
      </c>
      <c r="EA1" s="1" t="s">
        <v>165</v>
      </c>
      <c r="EB1" s="1" t="s">
        <v>166</v>
      </c>
      <c r="EC1" s="1" t="s">
        <v>167</v>
      </c>
      <c r="ED1" s="1" t="s">
        <v>168</v>
      </c>
      <c r="EE1" s="1" t="s">
        <v>169</v>
      </c>
      <c r="EF1" s="1" t="s">
        <v>170</v>
      </c>
      <c r="EG1" s="1" t="s">
        <v>171</v>
      </c>
      <c r="EH1" s="1" t="s">
        <v>172</v>
      </c>
      <c r="EI1" s="1" t="s">
        <v>173</v>
      </c>
      <c r="EJ1" s="1" t="s">
        <v>174</v>
      </c>
      <c r="EK1" s="1" t="s">
        <v>175</v>
      </c>
      <c r="EL1" s="1" t="s">
        <v>176</v>
      </c>
      <c r="EM1" s="1" t="s">
        <v>177</v>
      </c>
      <c r="EN1" s="1" t="s">
        <v>178</v>
      </c>
      <c r="EO1" s="1" t="s">
        <v>179</v>
      </c>
      <c r="EP1" s="1" t="s">
        <v>180</v>
      </c>
      <c r="EQ1" s="1" t="s">
        <v>181</v>
      </c>
      <c r="ER1" s="1" t="s">
        <v>182</v>
      </c>
      <c r="ES1" s="1" t="s">
        <v>183</v>
      </c>
      <c r="ET1" s="1" t="s">
        <v>184</v>
      </c>
      <c r="EU1" s="1" t="s">
        <v>185</v>
      </c>
      <c r="EV1" s="1" t="s">
        <v>186</v>
      </c>
      <c r="EW1" s="1" t="s">
        <v>187</v>
      </c>
      <c r="EX1" s="1" t="s">
        <v>188</v>
      </c>
      <c r="EY1" s="1" t="s">
        <v>189</v>
      </c>
      <c r="EZ1" s="1" t="s">
        <v>190</v>
      </c>
      <c r="FA1" s="1" t="s">
        <v>191</v>
      </c>
      <c r="FB1" s="1" t="s">
        <v>192</v>
      </c>
      <c r="FC1" s="1" t="s">
        <v>193</v>
      </c>
      <c r="FD1" s="1" t="s">
        <v>194</v>
      </c>
      <c r="FE1" s="1" t="s">
        <v>195</v>
      </c>
      <c r="FF1" s="1" t="s">
        <v>196</v>
      </c>
      <c r="FG1" s="1" t="s">
        <v>197</v>
      </c>
      <c r="FH1" s="1" t="s">
        <v>198</v>
      </c>
      <c r="FI1" s="1" t="s">
        <v>199</v>
      </c>
      <c r="FJ1" s="1" t="s">
        <v>200</v>
      </c>
      <c r="FK1" s="1" t="s">
        <v>201</v>
      </c>
      <c r="FL1" s="1" t="s">
        <v>202</v>
      </c>
      <c r="FM1" s="1" t="s">
        <v>203</v>
      </c>
      <c r="FN1" s="1" t="s">
        <v>204</v>
      </c>
      <c r="FO1" s="1" t="s">
        <v>205</v>
      </c>
      <c r="FP1" s="1" t="s">
        <v>206</v>
      </c>
      <c r="FQ1" s="1" t="s">
        <v>207</v>
      </c>
      <c r="FR1" s="1" t="s">
        <v>208</v>
      </c>
      <c r="FS1" s="1" t="s">
        <v>209</v>
      </c>
      <c r="FT1" s="1" t="s">
        <v>210</v>
      </c>
      <c r="FU1" s="1" t="s">
        <v>211</v>
      </c>
      <c r="FV1" s="1" t="s">
        <v>212</v>
      </c>
      <c r="FW1" s="1" t="s">
        <v>213</v>
      </c>
      <c r="FX1" s="1" t="s">
        <v>214</v>
      </c>
      <c r="FY1" s="1" t="s">
        <v>215</v>
      </c>
      <c r="FZ1" s="1" t="s">
        <v>216</v>
      </c>
      <c r="GA1" s="1" t="s">
        <v>217</v>
      </c>
      <c r="GB1" s="1" t="s">
        <v>218</v>
      </c>
      <c r="GC1" s="1" t="s">
        <v>219</v>
      </c>
      <c r="GD1" s="1" t="s">
        <v>220</v>
      </c>
      <c r="GE1" s="1" t="s">
        <v>221</v>
      </c>
      <c r="GF1" s="1" t="s">
        <v>222</v>
      </c>
      <c r="GG1" s="1" t="s">
        <v>223</v>
      </c>
      <c r="GH1" s="1" t="s">
        <v>224</v>
      </c>
      <c r="GI1" s="1" t="s">
        <v>225</v>
      </c>
      <c r="GJ1" s="1" t="s">
        <v>226</v>
      </c>
      <c r="GK1" s="1" t="s">
        <v>227</v>
      </c>
      <c r="GL1" s="1" t="s">
        <v>228</v>
      </c>
      <c r="GM1" s="1" t="s">
        <v>229</v>
      </c>
      <c r="GN1" s="1" t="s">
        <v>230</v>
      </c>
      <c r="GO1" s="1" t="s">
        <v>231</v>
      </c>
      <c r="GP1" s="1" t="s">
        <v>232</v>
      </c>
      <c r="GQ1" s="1" t="s">
        <v>233</v>
      </c>
      <c r="GR1" s="1" t="s">
        <v>234</v>
      </c>
      <c r="GS1" s="1" t="s">
        <v>235</v>
      </c>
      <c r="GT1" s="1" t="s">
        <v>236</v>
      </c>
      <c r="GU1" s="1" t="s">
        <v>237</v>
      </c>
      <c r="GV1" s="1" t="s">
        <v>238</v>
      </c>
      <c r="GW1" s="1" t="s">
        <v>239</v>
      </c>
      <c r="GX1" s="1" t="s">
        <v>240</v>
      </c>
      <c r="GY1" s="1" t="s">
        <v>241</v>
      </c>
      <c r="GZ1" s="1" t="s">
        <v>242</v>
      </c>
      <c r="HA1" s="1" t="s">
        <v>243</v>
      </c>
      <c r="HB1" s="1" t="s">
        <v>244</v>
      </c>
      <c r="HC1" s="1" t="s">
        <v>245</v>
      </c>
      <c r="HD1" s="1" t="s">
        <v>246</v>
      </c>
      <c r="HE1" s="1" t="s">
        <v>247</v>
      </c>
      <c r="HF1" s="1" t="s">
        <v>248</v>
      </c>
      <c r="HG1" s="1" t="s">
        <v>249</v>
      </c>
      <c r="HH1" s="1" t="s">
        <v>250</v>
      </c>
      <c r="HI1" s="1" t="s">
        <v>251</v>
      </c>
      <c r="HJ1" s="1" t="s">
        <v>252</v>
      </c>
      <c r="HK1" s="1" t="s">
        <v>253</v>
      </c>
      <c r="HL1" s="1" t="s">
        <v>254</v>
      </c>
      <c r="HM1" s="1" t="s">
        <v>255</v>
      </c>
      <c r="HN1" s="1" t="s">
        <v>256</v>
      </c>
      <c r="HO1" s="1" t="s">
        <v>257</v>
      </c>
      <c r="HP1" s="1" t="s">
        <v>258</v>
      </c>
      <c r="HQ1" s="1" t="s">
        <v>259</v>
      </c>
      <c r="HR1" s="1" t="s">
        <v>260</v>
      </c>
      <c r="HS1" s="1" t="s">
        <v>261</v>
      </c>
      <c r="HT1" s="1" t="s">
        <v>262</v>
      </c>
      <c r="HU1" s="1" t="s">
        <v>263</v>
      </c>
      <c r="HV1" s="1" t="s">
        <v>264</v>
      </c>
      <c r="HW1" s="1" t="s">
        <v>265</v>
      </c>
      <c r="HX1" s="1" t="s">
        <v>266</v>
      </c>
      <c r="HY1" s="1" t="s">
        <v>267</v>
      </c>
      <c r="HZ1" s="1" t="s">
        <v>268</v>
      </c>
      <c r="IA1" s="1" t="s">
        <v>269</v>
      </c>
      <c r="IB1" s="1" t="s">
        <v>270</v>
      </c>
      <c r="IC1" s="1" t="s">
        <v>271</v>
      </c>
      <c r="ID1" s="1" t="s">
        <v>272</v>
      </c>
      <c r="IE1" s="1" t="s">
        <v>273</v>
      </c>
      <c r="IF1" s="1" t="s">
        <v>274</v>
      </c>
      <c r="IG1" s="1" t="s">
        <v>275</v>
      </c>
      <c r="IH1" s="1" t="s">
        <v>276</v>
      </c>
      <c r="II1" s="1" t="s">
        <v>277</v>
      </c>
      <c r="IJ1" s="1" t="s">
        <v>278</v>
      </c>
      <c r="IK1" s="1" t="s">
        <v>279</v>
      </c>
      <c r="IL1" s="1" t="s">
        <v>280</v>
      </c>
      <c r="IM1" s="1" t="s">
        <v>281</v>
      </c>
      <c r="IN1" s="1" t="s">
        <v>282</v>
      </c>
      <c r="IO1" s="1" t="s">
        <v>283</v>
      </c>
      <c r="IP1" s="1" t="s">
        <v>284</v>
      </c>
      <c r="IQ1" s="1" t="s">
        <v>285</v>
      </c>
      <c r="IR1" s="1" t="s">
        <v>286</v>
      </c>
      <c r="IS1" s="1" t="s">
        <v>287</v>
      </c>
      <c r="IT1" s="1" t="s">
        <v>288</v>
      </c>
      <c r="IU1" s="1" t="s">
        <v>289</v>
      </c>
      <c r="IV1" s="1" t="s">
        <v>290</v>
      </c>
      <c r="IW1" s="1" t="s">
        <v>291</v>
      </c>
      <c r="IX1" s="1" t="s">
        <v>292</v>
      </c>
      <c r="IY1" s="1" t="s">
        <v>293</v>
      </c>
      <c r="IZ1" s="1" t="s">
        <v>294</v>
      </c>
      <c r="JA1" s="1" t="s">
        <v>295</v>
      </c>
      <c r="JB1" s="1" t="s">
        <v>296</v>
      </c>
      <c r="JC1" s="1" t="s">
        <v>297</v>
      </c>
      <c r="JD1" s="1" t="s">
        <v>298</v>
      </c>
      <c r="JE1" s="1" t="s">
        <v>299</v>
      </c>
      <c r="JF1" s="1" t="s">
        <v>300</v>
      </c>
      <c r="JG1" s="1" t="s">
        <v>301</v>
      </c>
      <c r="JH1" s="1" t="s">
        <v>302</v>
      </c>
      <c r="JI1" s="1" t="s">
        <v>303</v>
      </c>
      <c r="JJ1" s="1" t="s">
        <v>304</v>
      </c>
      <c r="JK1" s="1" t="s">
        <v>305</v>
      </c>
      <c r="JL1" s="1" t="s">
        <v>306</v>
      </c>
      <c r="JM1" s="1" t="s">
        <v>307</v>
      </c>
      <c r="JN1" s="1" t="s">
        <v>308</v>
      </c>
      <c r="JO1" s="1" t="s">
        <v>309</v>
      </c>
      <c r="JP1" s="1" t="s">
        <v>310</v>
      </c>
      <c r="JQ1" s="1" t="s">
        <v>311</v>
      </c>
      <c r="JR1" s="1" t="s">
        <v>312</v>
      </c>
      <c r="JS1" s="1" t="s">
        <v>313</v>
      </c>
      <c r="JT1" s="1" t="s">
        <v>314</v>
      </c>
      <c r="JU1" s="1" t="s">
        <v>315</v>
      </c>
      <c r="JV1" s="1" t="s">
        <v>316</v>
      </c>
      <c r="JW1" s="1" t="s">
        <v>317</v>
      </c>
      <c r="JX1" s="1" t="s">
        <v>318</v>
      </c>
      <c r="JY1" s="1" t="s">
        <v>319</v>
      </c>
      <c r="JZ1" s="1" t="s">
        <v>320</v>
      </c>
      <c r="KA1" s="1" t="s">
        <v>321</v>
      </c>
      <c r="KB1" s="1" t="s">
        <v>322</v>
      </c>
      <c r="KC1" s="1" t="s">
        <v>323</v>
      </c>
      <c r="KD1" s="1" t="s">
        <v>324</v>
      </c>
      <c r="KE1" s="1" t="s">
        <v>325</v>
      </c>
      <c r="KF1" s="1" t="s">
        <v>326</v>
      </c>
      <c r="KG1" s="1" t="s">
        <v>327</v>
      </c>
      <c r="KH1" s="1" t="s">
        <v>328</v>
      </c>
      <c r="KI1" s="1" t="s">
        <v>329</v>
      </c>
      <c r="KJ1" s="1" t="s">
        <v>330</v>
      </c>
      <c r="KK1" s="1" t="s">
        <v>331</v>
      </c>
      <c r="KL1" s="1" t="s">
        <v>332</v>
      </c>
      <c r="KM1" s="1" t="s">
        <v>333</v>
      </c>
      <c r="KN1" s="1" t="s">
        <v>334</v>
      </c>
      <c r="KO1" s="1" t="s">
        <v>335</v>
      </c>
      <c r="KP1" s="1" t="s">
        <v>336</v>
      </c>
      <c r="KQ1" s="1" t="s">
        <v>337</v>
      </c>
      <c r="KR1" s="1" t="s">
        <v>338</v>
      </c>
      <c r="KS1" s="1" t="s">
        <v>339</v>
      </c>
      <c r="KT1" s="1" t="s">
        <v>340</v>
      </c>
      <c r="KU1" s="1" t="s">
        <v>341</v>
      </c>
      <c r="KV1" s="1" t="s">
        <v>342</v>
      </c>
      <c r="KW1" s="1" t="s">
        <v>343</v>
      </c>
      <c r="KX1" s="1" t="s">
        <v>344</v>
      </c>
      <c r="KY1" s="1" t="s">
        <v>345</v>
      </c>
      <c r="KZ1" s="1" t="s">
        <v>346</v>
      </c>
      <c r="LA1" s="1" t="s">
        <v>347</v>
      </c>
      <c r="LB1" s="1" t="s">
        <v>348</v>
      </c>
      <c r="LC1" s="1" t="s">
        <v>349</v>
      </c>
      <c r="LD1" s="1" t="s">
        <v>350</v>
      </c>
      <c r="LE1" s="1" t="s">
        <v>351</v>
      </c>
      <c r="LF1" s="1" t="s">
        <v>352</v>
      </c>
      <c r="LG1" s="1" t="s">
        <v>353</v>
      </c>
      <c r="LH1" s="1" t="s">
        <v>354</v>
      </c>
      <c r="LI1" s="1" t="s">
        <v>355</v>
      </c>
      <c r="LJ1" s="1" t="s">
        <v>356</v>
      </c>
      <c r="LK1" s="1" t="s">
        <v>357</v>
      </c>
      <c r="LL1" s="1" t="s">
        <v>358</v>
      </c>
      <c r="LM1" s="1" t="s">
        <v>359</v>
      </c>
      <c r="LN1" s="1" t="s">
        <v>360</v>
      </c>
      <c r="LO1" s="1" t="s">
        <v>361</v>
      </c>
      <c r="LP1" s="1" t="s">
        <v>362</v>
      </c>
      <c r="LQ1" s="1" t="s">
        <v>363</v>
      </c>
      <c r="LR1" s="1" t="s">
        <v>364</v>
      </c>
      <c r="LS1" s="1" t="s">
        <v>365</v>
      </c>
      <c r="LT1" s="1" t="s">
        <v>366</v>
      </c>
      <c r="LU1" s="1" t="s">
        <v>367</v>
      </c>
      <c r="LV1" s="1" t="s">
        <v>368</v>
      </c>
      <c r="LW1" s="1" t="s">
        <v>369</v>
      </c>
      <c r="LX1" s="1" t="s">
        <v>370</v>
      </c>
      <c r="LY1" s="1" t="s">
        <v>371</v>
      </c>
      <c r="LZ1" s="1" t="s">
        <v>372</v>
      </c>
      <c r="MA1" s="1" t="s">
        <v>373</v>
      </c>
      <c r="MB1" s="1" t="s">
        <v>374</v>
      </c>
      <c r="MC1" s="1" t="s">
        <v>375</v>
      </c>
      <c r="MD1" s="1" t="s">
        <v>376</v>
      </c>
      <c r="ME1" s="1" t="s">
        <v>377</v>
      </c>
      <c r="MF1" s="1" t="s">
        <v>378</v>
      </c>
      <c r="MG1" s="1" t="s">
        <v>379</v>
      </c>
      <c r="MH1" s="1" t="s">
        <v>380</v>
      </c>
      <c r="MI1" s="1" t="s">
        <v>381</v>
      </c>
      <c r="MJ1" s="1" t="s">
        <v>382</v>
      </c>
      <c r="MK1" s="1" t="s">
        <v>383</v>
      </c>
      <c r="ML1" s="1" t="s">
        <v>384</v>
      </c>
      <c r="MM1" s="1" t="s">
        <v>385</v>
      </c>
      <c r="MN1" s="1" t="s">
        <v>386</v>
      </c>
      <c r="MO1" s="1" t="s">
        <v>387</v>
      </c>
      <c r="MP1" s="1" t="s">
        <v>388</v>
      </c>
      <c r="MQ1" s="1" t="s">
        <v>389</v>
      </c>
      <c r="MR1" s="1" t="s">
        <v>390</v>
      </c>
      <c r="MS1" s="1" t="s">
        <v>391</v>
      </c>
      <c r="MT1" s="1" t="s">
        <v>392</v>
      </c>
      <c r="MU1" s="1" t="s">
        <v>393</v>
      </c>
      <c r="MV1" s="1" t="s">
        <v>394</v>
      </c>
      <c r="MW1" s="1" t="s">
        <v>395</v>
      </c>
      <c r="MX1" s="1" t="s">
        <v>396</v>
      </c>
      <c r="MY1" s="1" t="s">
        <v>397</v>
      </c>
      <c r="MZ1" s="1" t="s">
        <v>398</v>
      </c>
      <c r="NA1" s="1" t="s">
        <v>399</v>
      </c>
      <c r="NB1" s="1" t="s">
        <v>400</v>
      </c>
      <c r="NC1" s="1" t="s">
        <v>401</v>
      </c>
      <c r="ND1" s="1" t="s">
        <v>402</v>
      </c>
      <c r="NE1" s="1" t="s">
        <v>403</v>
      </c>
      <c r="NF1" s="1" t="s">
        <v>404</v>
      </c>
      <c r="NG1" s="1" t="s">
        <v>405</v>
      </c>
      <c r="NH1" s="1" t="s">
        <v>406</v>
      </c>
      <c r="NI1" s="1" t="s">
        <v>407</v>
      </c>
      <c r="NJ1" s="1" t="s">
        <v>408</v>
      </c>
      <c r="NK1" s="1" t="s">
        <v>409</v>
      </c>
      <c r="NL1" s="1" t="s">
        <v>410</v>
      </c>
      <c r="NM1" s="1" t="s">
        <v>411</v>
      </c>
      <c r="NN1" s="1" t="s">
        <v>412</v>
      </c>
      <c r="NO1" s="1" t="s">
        <v>413</v>
      </c>
      <c r="NP1" s="1" t="s">
        <v>414</v>
      </c>
      <c r="NQ1" s="1" t="s">
        <v>415</v>
      </c>
      <c r="NR1" s="1" t="s">
        <v>416</v>
      </c>
      <c r="NS1" s="1" t="s">
        <v>417</v>
      </c>
      <c r="NT1" s="1" t="s">
        <v>418</v>
      </c>
      <c r="NU1" s="1" t="s">
        <v>419</v>
      </c>
      <c r="NV1" s="1" t="s">
        <v>420</v>
      </c>
      <c r="NW1" s="1" t="s">
        <v>421</v>
      </c>
      <c r="NX1" s="1" t="s">
        <v>422</v>
      </c>
      <c r="NY1" s="1" t="s">
        <v>423</v>
      </c>
      <c r="NZ1" s="1" t="s">
        <v>424</v>
      </c>
      <c r="OA1" s="1" t="s">
        <v>425</v>
      </c>
      <c r="OB1" s="1" t="s">
        <v>426</v>
      </c>
      <c r="OC1" s="1" t="s">
        <v>427</v>
      </c>
      <c r="OD1" s="1" t="s">
        <v>428</v>
      </c>
      <c r="OE1" s="1" t="s">
        <v>429</v>
      </c>
      <c r="OF1" s="1" t="s">
        <v>430</v>
      </c>
      <c r="OG1" s="1" t="s">
        <v>431</v>
      </c>
      <c r="OH1" s="1" t="s">
        <v>432</v>
      </c>
      <c r="OI1" s="1" t="s">
        <v>433</v>
      </c>
      <c r="OJ1" s="1" t="s">
        <v>434</v>
      </c>
      <c r="OK1" s="1" t="s">
        <v>435</v>
      </c>
      <c r="OL1" s="1" t="s">
        <v>436</v>
      </c>
      <c r="OM1" s="1" t="s">
        <v>437</v>
      </c>
      <c r="ON1" s="1" t="s">
        <v>438</v>
      </c>
      <c r="OO1" s="1" t="s">
        <v>439</v>
      </c>
      <c r="OP1" s="1" t="s">
        <v>440</v>
      </c>
      <c r="OQ1" s="1" t="s">
        <v>441</v>
      </c>
      <c r="OR1" s="1" t="s">
        <v>442</v>
      </c>
      <c r="OS1" s="1" t="s">
        <v>443</v>
      </c>
      <c r="OT1" s="1" t="s">
        <v>444</v>
      </c>
      <c r="OU1" s="1" t="s">
        <v>445</v>
      </c>
      <c r="OV1" s="1" t="s">
        <v>446</v>
      </c>
      <c r="OW1" s="1" t="s">
        <v>447</v>
      </c>
      <c r="OX1" s="1" t="s">
        <v>448</v>
      </c>
      <c r="OY1" s="1" t="s">
        <v>449</v>
      </c>
      <c r="OZ1" s="1" t="s">
        <v>450</v>
      </c>
      <c r="PA1" s="1" t="s">
        <v>451</v>
      </c>
      <c r="PB1" s="1" t="s">
        <v>452</v>
      </c>
      <c r="PC1" s="1" t="s">
        <v>453</v>
      </c>
      <c r="PD1" s="1" t="s">
        <v>454</v>
      </c>
      <c r="PE1" s="1" t="s">
        <v>455</v>
      </c>
      <c r="PF1" s="1" t="s">
        <v>456</v>
      </c>
      <c r="PG1" s="1" t="s">
        <v>457</v>
      </c>
      <c r="PH1" s="1" t="s">
        <v>458</v>
      </c>
      <c r="PI1" s="1" t="s">
        <v>459</v>
      </c>
      <c r="PJ1" s="1" t="s">
        <v>460</v>
      </c>
      <c r="PK1" s="1" t="s">
        <v>461</v>
      </c>
      <c r="PL1" s="1" t="s">
        <v>462</v>
      </c>
      <c r="PM1" s="1" t="s">
        <v>463</v>
      </c>
      <c r="PN1" s="1" t="s">
        <v>464</v>
      </c>
      <c r="PO1" s="1" t="s">
        <v>465</v>
      </c>
      <c r="PP1" s="1" t="s">
        <v>466</v>
      </c>
      <c r="PQ1" s="1" t="s">
        <v>467</v>
      </c>
      <c r="PR1" s="1" t="s">
        <v>468</v>
      </c>
      <c r="PS1" s="1" t="s">
        <v>469</v>
      </c>
      <c r="PT1" s="1" t="s">
        <v>470</v>
      </c>
      <c r="PU1" s="1" t="s">
        <v>471</v>
      </c>
      <c r="PV1" s="1" t="s">
        <v>472</v>
      </c>
      <c r="PW1" s="1" t="s">
        <v>473</v>
      </c>
      <c r="PX1" s="1" t="s">
        <v>474</v>
      </c>
      <c r="PY1" s="1" t="s">
        <v>475</v>
      </c>
      <c r="PZ1" s="1" t="s">
        <v>476</v>
      </c>
      <c r="QA1" s="1" t="s">
        <v>477</v>
      </c>
      <c r="QB1" s="1" t="s">
        <v>478</v>
      </c>
      <c r="QC1" s="1" t="s">
        <v>479</v>
      </c>
      <c r="QD1" s="1" t="s">
        <v>480</v>
      </c>
      <c r="QE1" s="1" t="s">
        <v>481</v>
      </c>
      <c r="QF1" s="1" t="s">
        <v>482</v>
      </c>
      <c r="QG1" s="1" t="s">
        <v>483</v>
      </c>
      <c r="QH1" s="1" t="s">
        <v>484</v>
      </c>
      <c r="QI1" s="1" t="s">
        <v>485</v>
      </c>
      <c r="QJ1" s="1" t="s">
        <v>486</v>
      </c>
      <c r="QK1" s="1" t="s">
        <v>487</v>
      </c>
      <c r="QL1" s="1" t="s">
        <v>488</v>
      </c>
      <c r="QM1" s="1" t="s">
        <v>489</v>
      </c>
      <c r="QN1" s="1" t="s">
        <v>490</v>
      </c>
      <c r="QO1" s="1" t="s">
        <v>491</v>
      </c>
      <c r="QP1" s="1" t="s">
        <v>492</v>
      </c>
      <c r="QQ1" s="1" t="s">
        <v>493</v>
      </c>
      <c r="QR1" s="1" t="s">
        <v>494</v>
      </c>
      <c r="QS1" s="1" t="s">
        <v>495</v>
      </c>
      <c r="QT1" s="1" t="s">
        <v>496</v>
      </c>
      <c r="QU1" s="1" t="s">
        <v>497</v>
      </c>
      <c r="QV1" s="1" t="s">
        <v>498</v>
      </c>
      <c r="QW1" s="1" t="s">
        <v>499</v>
      </c>
      <c r="QX1" s="1" t="s">
        <v>500</v>
      </c>
      <c r="QY1" s="1" t="s">
        <v>501</v>
      </c>
      <c r="QZ1" s="1" t="s">
        <v>502</v>
      </c>
      <c r="RA1" s="1" t="s">
        <v>503</v>
      </c>
      <c r="RB1" s="1" t="s">
        <v>504</v>
      </c>
      <c r="RC1" s="1" t="s">
        <v>505</v>
      </c>
      <c r="RD1" s="1" t="s">
        <v>506</v>
      </c>
      <c r="RE1" s="1" t="s">
        <v>507</v>
      </c>
      <c r="RF1" s="1" t="s">
        <v>508</v>
      </c>
      <c r="RG1" s="1" t="s">
        <v>509</v>
      </c>
      <c r="RH1" s="1" t="s">
        <v>510</v>
      </c>
      <c r="RI1" s="1" t="s">
        <v>511</v>
      </c>
      <c r="RJ1" s="1" t="s">
        <v>512</v>
      </c>
      <c r="RK1" s="1" t="s">
        <v>513</v>
      </c>
      <c r="RL1" s="1" t="s">
        <v>514</v>
      </c>
      <c r="RM1" s="1" t="s">
        <v>515</v>
      </c>
      <c r="RN1" s="1" t="s">
        <v>516</v>
      </c>
      <c r="RO1" s="1" t="s">
        <v>517</v>
      </c>
      <c r="RP1" s="1" t="s">
        <v>518</v>
      </c>
      <c r="RQ1" s="1" t="s">
        <v>519</v>
      </c>
      <c r="RR1" s="1" t="s">
        <v>520</v>
      </c>
      <c r="RS1" s="1" t="s">
        <v>521</v>
      </c>
      <c r="RT1" s="1" t="s">
        <v>522</v>
      </c>
      <c r="RU1" s="1" t="s">
        <v>523</v>
      </c>
      <c r="RV1" s="1" t="s">
        <v>524</v>
      </c>
      <c r="RW1" s="1" t="s">
        <v>525</v>
      </c>
      <c r="RX1" s="1" t="s">
        <v>526</v>
      </c>
      <c r="RY1" s="1" t="s">
        <v>527</v>
      </c>
      <c r="RZ1" s="1" t="s">
        <v>528</v>
      </c>
      <c r="SA1" s="1" t="s">
        <v>529</v>
      </c>
      <c r="SB1" s="1" t="s">
        <v>530</v>
      </c>
      <c r="SC1" s="1" t="s">
        <v>531</v>
      </c>
      <c r="SD1" s="1" t="s">
        <v>532</v>
      </c>
      <c r="SE1" s="1" t="s">
        <v>533</v>
      </c>
      <c r="SF1" s="1" t="s">
        <v>534</v>
      </c>
      <c r="SG1" s="1" t="s">
        <v>535</v>
      </c>
      <c r="SH1" s="1" t="s">
        <v>536</v>
      </c>
      <c r="SI1" s="1" t="s">
        <v>537</v>
      </c>
      <c r="SJ1" s="1" t="s">
        <v>538</v>
      </c>
      <c r="SK1" s="1" t="s">
        <v>539</v>
      </c>
      <c r="SL1" s="1" t="s">
        <v>540</v>
      </c>
      <c r="SM1" s="1" t="s">
        <v>541</v>
      </c>
      <c r="SN1" s="1" t="s">
        <v>542</v>
      </c>
      <c r="SO1" s="1" t="s">
        <v>543</v>
      </c>
      <c r="SP1" s="1" t="s">
        <v>544</v>
      </c>
      <c r="SQ1" s="1" t="s">
        <v>545</v>
      </c>
      <c r="SR1" s="1" t="s">
        <v>546</v>
      </c>
      <c r="SS1" s="1" t="s">
        <v>547</v>
      </c>
      <c r="ST1" s="1" t="s">
        <v>548</v>
      </c>
      <c r="SU1" s="1" t="s">
        <v>549</v>
      </c>
      <c r="SV1" s="1" t="s">
        <v>550</v>
      </c>
      <c r="SW1" s="1" t="s">
        <v>551</v>
      </c>
      <c r="SX1" s="1" t="s">
        <v>552</v>
      </c>
      <c r="SY1" s="1" t="s">
        <v>553</v>
      </c>
      <c r="SZ1" s="1" t="s">
        <v>554</v>
      </c>
      <c r="TA1" s="1" t="s">
        <v>555</v>
      </c>
      <c r="TB1" s="1" t="s">
        <v>556</v>
      </c>
      <c r="TC1" s="1" t="s">
        <v>557</v>
      </c>
      <c r="TD1" s="1" t="s">
        <v>558</v>
      </c>
      <c r="TE1" s="1" t="s">
        <v>559</v>
      </c>
      <c r="TF1" s="1" t="s">
        <v>560</v>
      </c>
      <c r="TG1" s="1" t="s">
        <v>561</v>
      </c>
      <c r="TH1" s="1" t="s">
        <v>562</v>
      </c>
      <c r="TI1" s="1" t="s">
        <v>563</v>
      </c>
      <c r="TJ1" s="1" t="s">
        <v>564</v>
      </c>
      <c r="TK1" s="1" t="s">
        <v>565</v>
      </c>
      <c r="TL1" s="1" t="s">
        <v>566</v>
      </c>
      <c r="TM1" s="1" t="s">
        <v>567</v>
      </c>
      <c r="TN1" s="1" t="s">
        <v>568</v>
      </c>
      <c r="TO1" s="1" t="s">
        <v>569</v>
      </c>
      <c r="TP1" s="1" t="s">
        <v>570</v>
      </c>
      <c r="TQ1" s="1" t="s">
        <v>571</v>
      </c>
      <c r="TR1" s="1" t="s">
        <v>572</v>
      </c>
      <c r="TS1" s="1" t="s">
        <v>573</v>
      </c>
      <c r="TT1" s="1" t="s">
        <v>574</v>
      </c>
      <c r="TU1" s="1" t="s">
        <v>575</v>
      </c>
      <c r="TV1" s="1" t="s">
        <v>576</v>
      </c>
      <c r="TW1" s="1" t="s">
        <v>577</v>
      </c>
      <c r="TX1" s="1" t="s">
        <v>578</v>
      </c>
      <c r="TY1" s="1" t="s">
        <v>579</v>
      </c>
      <c r="TZ1" s="1" t="s">
        <v>580</v>
      </c>
      <c r="UA1" s="1" t="s">
        <v>581</v>
      </c>
      <c r="UB1" s="1" t="s">
        <v>582</v>
      </c>
      <c r="UC1" s="1" t="s">
        <v>583</v>
      </c>
      <c r="UD1" s="1" t="s">
        <v>584</v>
      </c>
      <c r="UE1" s="1" t="s">
        <v>585</v>
      </c>
      <c r="UF1" s="1" t="s">
        <v>586</v>
      </c>
      <c r="UG1" s="1" t="s">
        <v>587</v>
      </c>
      <c r="UH1" s="1" t="s">
        <v>588</v>
      </c>
      <c r="UI1" s="1" t="s">
        <v>589</v>
      </c>
      <c r="UJ1" s="1" t="s">
        <v>590</v>
      </c>
      <c r="UK1" s="1" t="s">
        <v>591</v>
      </c>
      <c r="UL1" s="1" t="s">
        <v>592</v>
      </c>
      <c r="UM1" s="1" t="s">
        <v>593</v>
      </c>
      <c r="UN1" s="1" t="s">
        <v>594</v>
      </c>
      <c r="UO1" s="1" t="s">
        <v>595</v>
      </c>
      <c r="UP1" s="1" t="s">
        <v>596</v>
      </c>
      <c r="UQ1" s="1" t="s">
        <v>597</v>
      </c>
      <c r="UR1" s="1" t="s">
        <v>598</v>
      </c>
      <c r="US1" s="1" t="s">
        <v>599</v>
      </c>
      <c r="UT1" s="1" t="s">
        <v>600</v>
      </c>
      <c r="UU1" s="1" t="s">
        <v>601</v>
      </c>
      <c r="UV1" s="1" t="s">
        <v>602</v>
      </c>
      <c r="UW1" s="1" t="s">
        <v>603</v>
      </c>
      <c r="UX1" s="1" t="s">
        <v>604</v>
      </c>
      <c r="UY1" s="1" t="s">
        <v>605</v>
      </c>
      <c r="UZ1" s="1" t="s">
        <v>606</v>
      </c>
      <c r="VA1" s="1" t="s">
        <v>607</v>
      </c>
      <c r="VB1" s="1" t="s">
        <v>608</v>
      </c>
      <c r="VC1" s="1" t="s">
        <v>609</v>
      </c>
      <c r="VD1" s="1" t="s">
        <v>610</v>
      </c>
      <c r="VE1" s="1" t="s">
        <v>611</v>
      </c>
      <c r="VF1" s="1" t="s">
        <v>612</v>
      </c>
      <c r="VG1" s="1" t="s">
        <v>613</v>
      </c>
      <c r="VH1" s="1" t="s">
        <v>614</v>
      </c>
      <c r="VI1" s="1" t="s">
        <v>615</v>
      </c>
      <c r="VJ1" s="1" t="s">
        <v>616</v>
      </c>
      <c r="VK1" s="1" t="s">
        <v>617</v>
      </c>
      <c r="VL1" s="1" t="s">
        <v>618</v>
      </c>
      <c r="VM1" s="1" t="s">
        <v>619</v>
      </c>
      <c r="VN1" s="1" t="s">
        <v>620</v>
      </c>
      <c r="VO1" s="1" t="s">
        <v>621</v>
      </c>
      <c r="VP1" s="1" t="s">
        <v>622</v>
      </c>
      <c r="VQ1" s="1" t="s">
        <v>623</v>
      </c>
      <c r="VR1" s="1" t="s">
        <v>624</v>
      </c>
      <c r="VS1" s="1" t="s">
        <v>625</v>
      </c>
      <c r="VT1" s="1" t="s">
        <v>626</v>
      </c>
      <c r="VU1" s="1" t="s">
        <v>627</v>
      </c>
      <c r="VV1" s="1" t="s">
        <v>628</v>
      </c>
      <c r="VW1" s="1" t="s">
        <v>629</v>
      </c>
      <c r="VX1" s="1" t="s">
        <v>630</v>
      </c>
      <c r="VY1" s="1" t="s">
        <v>631</v>
      </c>
      <c r="VZ1" s="1" t="s">
        <v>632</v>
      </c>
      <c r="WA1" s="1" t="s">
        <v>633</v>
      </c>
      <c r="WB1" s="1" t="s">
        <v>634</v>
      </c>
      <c r="WC1" s="1" t="s">
        <v>635</v>
      </c>
      <c r="WD1" s="1" t="s">
        <v>636</v>
      </c>
      <c r="WE1" s="1" t="s">
        <v>637</v>
      </c>
      <c r="WF1" s="1" t="s">
        <v>638</v>
      </c>
      <c r="WG1" s="1" t="s">
        <v>639</v>
      </c>
      <c r="WH1" s="1" t="s">
        <v>640</v>
      </c>
      <c r="WI1" s="1" t="s">
        <v>641</v>
      </c>
      <c r="WJ1" s="1" t="s">
        <v>642</v>
      </c>
      <c r="WK1" s="1" t="s">
        <v>643</v>
      </c>
      <c r="WL1" s="1" t="s">
        <v>644</v>
      </c>
      <c r="WM1" s="1" t="s">
        <v>645</v>
      </c>
      <c r="WN1" s="1" t="s">
        <v>646</v>
      </c>
      <c r="WO1" s="1" t="s">
        <v>647</v>
      </c>
      <c r="WP1" s="1" t="s">
        <v>648</v>
      </c>
      <c r="WQ1" s="1" t="s">
        <v>649</v>
      </c>
      <c r="WR1" s="1" t="s">
        <v>650</v>
      </c>
      <c r="WS1" s="1" t="s">
        <v>651</v>
      </c>
      <c r="WT1" s="1" t="s">
        <v>652</v>
      </c>
      <c r="WU1" s="1" t="s">
        <v>653</v>
      </c>
      <c r="WV1" s="1" t="s">
        <v>654</v>
      </c>
      <c r="WW1" s="1" t="s">
        <v>655</v>
      </c>
      <c r="WX1" s="1" t="s">
        <v>656</v>
      </c>
      <c r="WY1" s="1" t="s">
        <v>657</v>
      </c>
      <c r="WZ1" s="1" t="s">
        <v>658</v>
      </c>
      <c r="XA1" s="1" t="s">
        <v>659</v>
      </c>
      <c r="XB1" s="1" t="s">
        <v>660</v>
      </c>
      <c r="XC1" s="1" t="s">
        <v>661</v>
      </c>
      <c r="XD1" s="1" t="s">
        <v>662</v>
      </c>
      <c r="XE1" s="1" t="s">
        <v>663</v>
      </c>
      <c r="XF1" s="1" t="s">
        <v>664</v>
      </c>
      <c r="XG1" s="1" t="s">
        <v>665</v>
      </c>
      <c r="XH1" s="1" t="s">
        <v>666</v>
      </c>
      <c r="XI1" s="1" t="s">
        <v>667</v>
      </c>
      <c r="XJ1" s="1" t="s">
        <v>668</v>
      </c>
      <c r="XK1" s="1" t="s">
        <v>669</v>
      </c>
      <c r="XL1" s="1" t="s">
        <v>670</v>
      </c>
      <c r="XM1" s="1" t="s">
        <v>671</v>
      </c>
      <c r="XN1" s="1" t="s">
        <v>672</v>
      </c>
      <c r="XO1" s="1" t="s">
        <v>673</v>
      </c>
      <c r="XP1" s="1" t="s">
        <v>674</v>
      </c>
      <c r="XQ1" s="1" t="s">
        <v>675</v>
      </c>
      <c r="XR1" s="1" t="s">
        <v>676</v>
      </c>
      <c r="XS1" s="1" t="s">
        <v>677</v>
      </c>
      <c r="XT1" s="1" t="s">
        <v>678</v>
      </c>
      <c r="XU1" s="1" t="s">
        <v>679</v>
      </c>
      <c r="XV1" s="1" t="s">
        <v>680</v>
      </c>
      <c r="XW1" s="1" t="s">
        <v>681</v>
      </c>
      <c r="XX1" s="1" t="s">
        <v>682</v>
      </c>
      <c r="XY1" s="1" t="s">
        <v>683</v>
      </c>
      <c r="XZ1" s="1" t="s">
        <v>684</v>
      </c>
      <c r="YA1" s="1" t="s">
        <v>685</v>
      </c>
      <c r="YB1" s="1" t="s">
        <v>686</v>
      </c>
      <c r="YC1" s="1" t="s">
        <v>687</v>
      </c>
      <c r="YD1" s="1" t="s">
        <v>688</v>
      </c>
      <c r="YE1" s="1" t="s">
        <v>689</v>
      </c>
      <c r="YF1" s="1" t="s">
        <v>690</v>
      </c>
      <c r="YG1" s="1" t="s">
        <v>691</v>
      </c>
      <c r="YH1" s="1" t="s">
        <v>692</v>
      </c>
      <c r="YI1" s="1" t="s">
        <v>693</v>
      </c>
      <c r="YJ1" s="1" t="s">
        <v>694</v>
      </c>
      <c r="YK1" s="1" t="s">
        <v>695</v>
      </c>
      <c r="YL1" s="1" t="s">
        <v>696</v>
      </c>
      <c r="YM1" s="1" t="s">
        <v>697</v>
      </c>
      <c r="YN1" s="1" t="s">
        <v>698</v>
      </c>
      <c r="YO1" s="1" t="s">
        <v>699</v>
      </c>
      <c r="YP1" s="1" t="s">
        <v>700</v>
      </c>
      <c r="YQ1" s="1" t="s">
        <v>701</v>
      </c>
      <c r="YR1" s="1" t="s">
        <v>702</v>
      </c>
      <c r="YS1" s="1" t="s">
        <v>703</v>
      </c>
      <c r="YT1" s="1" t="s">
        <v>704</v>
      </c>
      <c r="YU1" s="1" t="s">
        <v>705</v>
      </c>
      <c r="YV1" s="1" t="s">
        <v>706</v>
      </c>
      <c r="YW1" s="1" t="s">
        <v>707</v>
      </c>
      <c r="YX1" s="1" t="s">
        <v>708</v>
      </c>
      <c r="YY1" s="1" t="s">
        <v>709</v>
      </c>
      <c r="YZ1" s="1" t="s">
        <v>710</v>
      </c>
      <c r="ZA1" s="1" t="s">
        <v>711</v>
      </c>
      <c r="ZB1" s="1" t="s">
        <v>712</v>
      </c>
      <c r="ZC1" s="1" t="s">
        <v>713</v>
      </c>
      <c r="ZD1" s="1" t="s">
        <v>714</v>
      </c>
      <c r="ZE1" s="1" t="s">
        <v>715</v>
      </c>
      <c r="ZF1" s="1" t="s">
        <v>716</v>
      </c>
      <c r="ZG1" s="1" t="s">
        <v>717</v>
      </c>
      <c r="ZH1" s="1" t="s">
        <v>718</v>
      </c>
      <c r="ZI1" s="1" t="s">
        <v>719</v>
      </c>
      <c r="ZJ1" s="1" t="s">
        <v>720</v>
      </c>
      <c r="ZK1" s="1" t="s">
        <v>721</v>
      </c>
      <c r="ZL1" s="1" t="s">
        <v>722</v>
      </c>
      <c r="ZM1" s="1" t="s">
        <v>723</v>
      </c>
      <c r="ZN1" s="1" t="s">
        <v>724</v>
      </c>
      <c r="ZO1" s="1" t="s">
        <v>725</v>
      </c>
      <c r="ZP1" s="1" t="s">
        <v>726</v>
      </c>
      <c r="ZQ1" s="1" t="s">
        <v>727</v>
      </c>
      <c r="ZR1" s="1" t="s">
        <v>728</v>
      </c>
      <c r="ZS1" s="1" t="s">
        <v>729</v>
      </c>
      <c r="ZT1" s="1" t="s">
        <v>730</v>
      </c>
      <c r="ZU1" s="1" t="s">
        <v>731</v>
      </c>
      <c r="ZV1" s="1" t="s">
        <v>732</v>
      </c>
      <c r="ZW1" s="1" t="s">
        <v>733</v>
      </c>
      <c r="ZX1" s="1" t="s">
        <v>734</v>
      </c>
      <c r="ZY1" s="1" t="s">
        <v>735</v>
      </c>
      <c r="ZZ1" s="1" t="s">
        <v>736</v>
      </c>
      <c r="AAA1" s="1" t="s">
        <v>737</v>
      </c>
      <c r="AAB1" s="1" t="s">
        <v>738</v>
      </c>
      <c r="AAC1" s="1" t="s">
        <v>739</v>
      </c>
      <c r="AAD1" s="1" t="s">
        <v>740</v>
      </c>
      <c r="AAE1" s="1" t="s">
        <v>741</v>
      </c>
      <c r="AAF1" s="1" t="s">
        <v>742</v>
      </c>
      <c r="AAG1" s="1" t="s">
        <v>743</v>
      </c>
      <c r="AAH1" s="1" t="s">
        <v>744</v>
      </c>
      <c r="AAI1" s="1" t="s">
        <v>745</v>
      </c>
      <c r="AAJ1" s="1" t="s">
        <v>746</v>
      </c>
      <c r="AAK1" s="1" t="s">
        <v>747</v>
      </c>
      <c r="AAL1" s="1" t="s">
        <v>748</v>
      </c>
      <c r="AAM1" s="1" t="s">
        <v>749</v>
      </c>
      <c r="AAN1" s="1" t="s">
        <v>750</v>
      </c>
      <c r="AAO1" s="1" t="s">
        <v>751</v>
      </c>
      <c r="AAP1" s="1" t="s">
        <v>752</v>
      </c>
      <c r="AAQ1" s="1" t="s">
        <v>753</v>
      </c>
      <c r="AAR1" s="1" t="s">
        <v>754</v>
      </c>
      <c r="AAS1" s="1" t="s">
        <v>755</v>
      </c>
      <c r="AAT1" s="1" t="s">
        <v>756</v>
      </c>
      <c r="AAU1" s="1" t="s">
        <v>757</v>
      </c>
      <c r="AAV1" s="1" t="s">
        <v>758</v>
      </c>
      <c r="AAW1" s="1" t="s">
        <v>759</v>
      </c>
      <c r="AAX1" s="1" t="s">
        <v>760</v>
      </c>
      <c r="AAY1" s="1" t="s">
        <v>761</v>
      </c>
      <c r="AAZ1" s="1" t="s">
        <v>762</v>
      </c>
      <c r="ABA1" s="1" t="s">
        <v>763</v>
      </c>
      <c r="ABB1" s="1" t="s">
        <v>764</v>
      </c>
      <c r="ABC1" s="1" t="s">
        <v>765</v>
      </c>
      <c r="ABD1" s="1" t="s">
        <v>766</v>
      </c>
      <c r="ABE1" s="1" t="s">
        <v>767</v>
      </c>
      <c r="ABF1" s="1" t="s">
        <v>768</v>
      </c>
      <c r="ABG1" s="1" t="s">
        <v>769</v>
      </c>
      <c r="ABH1" s="1" t="s">
        <v>770</v>
      </c>
      <c r="ABI1" s="1" t="s">
        <v>771</v>
      </c>
      <c r="ABJ1" s="1" t="s">
        <v>772</v>
      </c>
      <c r="ABK1" s="1" t="s">
        <v>773</v>
      </c>
      <c r="ABL1" s="1" t="s">
        <v>774</v>
      </c>
      <c r="ABM1" s="1" t="s">
        <v>775</v>
      </c>
      <c r="ABN1" s="1" t="s">
        <v>776</v>
      </c>
      <c r="ABO1" s="1" t="s">
        <v>777</v>
      </c>
      <c r="ABP1" s="1" t="s">
        <v>778</v>
      </c>
      <c r="ABQ1" s="1" t="s">
        <v>779</v>
      </c>
      <c r="ABR1" s="1" t="s">
        <v>780</v>
      </c>
      <c r="ABS1" s="1" t="s">
        <v>781</v>
      </c>
      <c r="ABT1" s="1" t="s">
        <v>782</v>
      </c>
      <c r="ABU1" s="1" t="s">
        <v>783</v>
      </c>
      <c r="ABV1" s="1" t="s">
        <v>784</v>
      </c>
      <c r="ABW1" s="1" t="s">
        <v>785</v>
      </c>
      <c r="ABX1" s="1" t="s">
        <v>786</v>
      </c>
      <c r="ABY1" s="1" t="s">
        <v>787</v>
      </c>
      <c r="ABZ1" s="1" t="s">
        <v>788</v>
      </c>
      <c r="ACA1" s="1" t="s">
        <v>789</v>
      </c>
      <c r="ACB1" s="1" t="s">
        <v>790</v>
      </c>
      <c r="ACC1" s="1" t="s">
        <v>791</v>
      </c>
      <c r="ACD1" s="1" t="s">
        <v>792</v>
      </c>
      <c r="ACE1" s="1" t="s">
        <v>793</v>
      </c>
      <c r="ACF1" s="1" t="s">
        <v>794</v>
      </c>
      <c r="ACG1" s="1" t="s">
        <v>795</v>
      </c>
      <c r="ACH1" s="1" t="s">
        <v>796</v>
      </c>
      <c r="ACI1" s="1" t="s">
        <v>797</v>
      </c>
      <c r="ACJ1" s="1" t="s">
        <v>798</v>
      </c>
      <c r="ACK1" s="1" t="s">
        <v>799</v>
      </c>
      <c r="ACL1" s="1" t="s">
        <v>800</v>
      </c>
      <c r="ACM1" s="1" t="s">
        <v>801</v>
      </c>
      <c r="ACN1" s="1" t="s">
        <v>802</v>
      </c>
      <c r="ACO1" s="1" t="s">
        <v>803</v>
      </c>
      <c r="ACP1" s="1" t="s">
        <v>804</v>
      </c>
      <c r="ACQ1" s="1" t="s">
        <v>805</v>
      </c>
      <c r="ACR1" s="1" t="s">
        <v>806</v>
      </c>
      <c r="ACS1" s="1" t="s">
        <v>807</v>
      </c>
    </row>
    <row r="2" spans="1:773">
      <c r="A2" t="s">
        <v>808</v>
      </c>
      <c r="B2" t="s">
        <v>809</v>
      </c>
      <c r="C2" t="s">
        <v>810</v>
      </c>
      <c r="D2" t="s">
        <v>811</v>
      </c>
      <c r="E2" t="s">
        <v>811</v>
      </c>
      <c r="P2" t="s">
        <v>812</v>
      </c>
      <c r="Q2">
        <v>0.874863865752458</v>
      </c>
      <c r="T2">
        <v>34</v>
      </c>
      <c r="V2" t="s">
        <v>813</v>
      </c>
      <c r="X2" t="s">
        <v>813</v>
      </c>
      <c r="Y2" t="s">
        <v>814</v>
      </c>
      <c r="Z2" t="s">
        <v>814</v>
      </c>
      <c r="AA2" t="s">
        <v>815</v>
      </c>
      <c r="AB2" t="s">
        <v>816</v>
      </c>
      <c r="AC2">
        <v>5</v>
      </c>
      <c r="AD2" t="s">
        <v>817</v>
      </c>
      <c r="AE2">
        <v>5</v>
      </c>
      <c r="AF2">
        <v>0</v>
      </c>
      <c r="AG2">
        <v>0</v>
      </c>
      <c r="AH2" t="s">
        <v>818</v>
      </c>
      <c r="AI2" t="s">
        <v>818</v>
      </c>
      <c r="AJ2" t="s">
        <v>818</v>
      </c>
      <c r="AK2" t="s">
        <v>818</v>
      </c>
      <c r="AL2" t="s">
        <v>818</v>
      </c>
      <c r="AM2" t="s">
        <v>818</v>
      </c>
      <c r="AN2" t="s">
        <v>818</v>
      </c>
      <c r="AO2" t="s">
        <v>818</v>
      </c>
      <c r="AP2" t="s">
        <v>818</v>
      </c>
      <c r="AQ2" t="s">
        <v>818</v>
      </c>
      <c r="AR2" t="s">
        <v>818</v>
      </c>
      <c r="AS2" t="s">
        <v>818</v>
      </c>
      <c r="AT2" t="s">
        <v>818</v>
      </c>
      <c r="AU2" t="s">
        <v>818</v>
      </c>
      <c r="AV2" t="s">
        <v>818</v>
      </c>
      <c r="AW2" t="s">
        <v>818</v>
      </c>
      <c r="AX2" t="s">
        <v>818</v>
      </c>
      <c r="AY2" t="s">
        <v>818</v>
      </c>
      <c r="AZ2" t="s">
        <v>818</v>
      </c>
      <c r="BA2" t="s">
        <v>818</v>
      </c>
      <c r="BB2" t="s">
        <v>818</v>
      </c>
      <c r="BC2" t="s">
        <v>818</v>
      </c>
      <c r="BD2" t="s">
        <v>818</v>
      </c>
      <c r="BE2" t="s">
        <v>818</v>
      </c>
      <c r="BF2" t="s">
        <v>818</v>
      </c>
      <c r="BG2" t="s">
        <v>818</v>
      </c>
      <c r="BH2" t="s">
        <v>818</v>
      </c>
      <c r="BI2" t="s">
        <v>818</v>
      </c>
      <c r="BJ2" t="s">
        <v>818</v>
      </c>
      <c r="BK2" t="s">
        <v>818</v>
      </c>
      <c r="BL2" t="s">
        <v>818</v>
      </c>
      <c r="BM2" t="s">
        <v>818</v>
      </c>
      <c r="BN2" t="s">
        <v>818</v>
      </c>
      <c r="BO2" t="s">
        <v>818</v>
      </c>
      <c r="BP2" t="s">
        <v>818</v>
      </c>
      <c r="BQ2" t="s">
        <v>818</v>
      </c>
      <c r="BR2" t="s">
        <v>818</v>
      </c>
      <c r="BS2" t="s">
        <v>818</v>
      </c>
      <c r="BT2" t="s">
        <v>818</v>
      </c>
      <c r="BU2" t="s">
        <v>818</v>
      </c>
      <c r="BV2" t="s">
        <v>818</v>
      </c>
      <c r="BW2" t="s">
        <v>818</v>
      </c>
      <c r="BX2" t="s">
        <v>818</v>
      </c>
      <c r="BY2" t="s">
        <v>818</v>
      </c>
      <c r="BZ2" t="s">
        <v>818</v>
      </c>
      <c r="CA2" t="s">
        <v>818</v>
      </c>
      <c r="CB2" t="s">
        <v>818</v>
      </c>
      <c r="CC2" t="s">
        <v>818</v>
      </c>
      <c r="CD2" t="s">
        <v>818</v>
      </c>
      <c r="CE2" t="s">
        <v>818</v>
      </c>
      <c r="CF2" t="s">
        <v>818</v>
      </c>
      <c r="CG2" t="s">
        <v>818</v>
      </c>
      <c r="CH2" t="s">
        <v>818</v>
      </c>
      <c r="CI2" t="s">
        <v>818</v>
      </c>
      <c r="CJ2" t="s">
        <v>818</v>
      </c>
      <c r="CK2" t="s">
        <v>818</v>
      </c>
      <c r="CL2" t="s">
        <v>818</v>
      </c>
      <c r="CM2" t="s">
        <v>818</v>
      </c>
      <c r="CN2" t="s">
        <v>818</v>
      </c>
      <c r="CO2" t="s">
        <v>818</v>
      </c>
      <c r="CP2" t="s">
        <v>818</v>
      </c>
      <c r="CQ2" t="s">
        <v>818</v>
      </c>
      <c r="CR2" t="s">
        <v>818</v>
      </c>
      <c r="CS2" t="s">
        <v>818</v>
      </c>
      <c r="CT2" t="s">
        <v>818</v>
      </c>
      <c r="CU2" t="s">
        <v>818</v>
      </c>
      <c r="CV2" t="s">
        <v>818</v>
      </c>
      <c r="CW2" t="s">
        <v>818</v>
      </c>
      <c r="CX2" t="s">
        <v>818</v>
      </c>
      <c r="CY2" t="s">
        <v>818</v>
      </c>
      <c r="CZ2" t="s">
        <v>818</v>
      </c>
      <c r="DA2" t="s">
        <v>818</v>
      </c>
      <c r="DB2" t="s">
        <v>818</v>
      </c>
      <c r="DC2" t="s">
        <v>818</v>
      </c>
      <c r="DD2" t="s">
        <v>818</v>
      </c>
      <c r="DE2" t="s">
        <v>818</v>
      </c>
      <c r="DF2" t="s">
        <v>818</v>
      </c>
      <c r="DG2" t="s">
        <v>818</v>
      </c>
      <c r="DH2" t="s">
        <v>818</v>
      </c>
      <c r="DI2" t="s">
        <v>818</v>
      </c>
      <c r="DJ2" t="s">
        <v>818</v>
      </c>
      <c r="DK2" t="s">
        <v>818</v>
      </c>
      <c r="DL2" t="s">
        <v>818</v>
      </c>
      <c r="DM2" t="s">
        <v>818</v>
      </c>
      <c r="DN2" t="s">
        <v>818</v>
      </c>
      <c r="DO2" t="s">
        <v>818</v>
      </c>
      <c r="DP2" t="s">
        <v>818</v>
      </c>
      <c r="DQ2" t="s">
        <v>818</v>
      </c>
      <c r="DR2" t="s">
        <v>818</v>
      </c>
      <c r="DS2" t="s">
        <v>818</v>
      </c>
      <c r="DT2" t="s">
        <v>818</v>
      </c>
      <c r="DU2" t="s">
        <v>818</v>
      </c>
      <c r="DV2" t="s">
        <v>818</v>
      </c>
      <c r="DW2" t="s">
        <v>818</v>
      </c>
      <c r="DX2" t="s">
        <v>818</v>
      </c>
      <c r="DY2" t="s">
        <v>818</v>
      </c>
      <c r="DZ2" t="s">
        <v>818</v>
      </c>
      <c r="EA2" t="s">
        <v>818</v>
      </c>
      <c r="EB2" t="s">
        <v>818</v>
      </c>
      <c r="EC2" t="s">
        <v>818</v>
      </c>
      <c r="ED2" t="s">
        <v>818</v>
      </c>
      <c r="EE2" t="s">
        <v>818</v>
      </c>
      <c r="EF2" t="s">
        <v>818</v>
      </c>
      <c r="EG2" t="s">
        <v>818</v>
      </c>
      <c r="EH2" t="s">
        <v>818</v>
      </c>
      <c r="EI2" t="s">
        <v>818</v>
      </c>
      <c r="EJ2" t="s">
        <v>818</v>
      </c>
      <c r="EK2" t="s">
        <v>818</v>
      </c>
      <c r="EL2" t="s">
        <v>818</v>
      </c>
      <c r="EM2" t="s">
        <v>818</v>
      </c>
      <c r="EN2" t="s">
        <v>818</v>
      </c>
      <c r="EO2" t="s">
        <v>818</v>
      </c>
      <c r="EP2" t="s">
        <v>818</v>
      </c>
      <c r="EQ2" t="s">
        <v>818</v>
      </c>
      <c r="ER2" t="s">
        <v>818</v>
      </c>
      <c r="ES2" t="s">
        <v>818</v>
      </c>
      <c r="ET2" t="s">
        <v>818</v>
      </c>
      <c r="EU2" t="s">
        <v>818</v>
      </c>
      <c r="EV2" t="s">
        <v>818</v>
      </c>
      <c r="EW2" t="s">
        <v>818</v>
      </c>
      <c r="EX2" t="s">
        <v>818</v>
      </c>
      <c r="EY2" t="s">
        <v>818</v>
      </c>
      <c r="EZ2" t="s">
        <v>818</v>
      </c>
      <c r="FA2" t="s">
        <v>818</v>
      </c>
      <c r="FB2" t="s">
        <v>818</v>
      </c>
      <c r="FC2" t="s">
        <v>818</v>
      </c>
      <c r="FD2" t="s">
        <v>818</v>
      </c>
      <c r="FE2" t="s">
        <v>818</v>
      </c>
      <c r="FF2" t="s">
        <v>818</v>
      </c>
      <c r="FG2" t="s">
        <v>818</v>
      </c>
      <c r="FH2" t="s">
        <v>818</v>
      </c>
      <c r="FI2" t="s">
        <v>818</v>
      </c>
      <c r="FJ2" t="s">
        <v>818</v>
      </c>
      <c r="FK2" t="s">
        <v>818</v>
      </c>
      <c r="FL2" t="s">
        <v>818</v>
      </c>
      <c r="FM2" t="s">
        <v>818</v>
      </c>
      <c r="FN2" t="s">
        <v>818</v>
      </c>
      <c r="FO2" t="s">
        <v>818</v>
      </c>
      <c r="FP2" t="s">
        <v>818</v>
      </c>
      <c r="FQ2" t="s">
        <v>818</v>
      </c>
      <c r="FR2" t="s">
        <v>818</v>
      </c>
      <c r="FS2" t="s">
        <v>818</v>
      </c>
      <c r="FT2" t="s">
        <v>818</v>
      </c>
      <c r="FU2" t="s">
        <v>818</v>
      </c>
      <c r="FV2" t="s">
        <v>818</v>
      </c>
      <c r="FW2" t="s">
        <v>818</v>
      </c>
      <c r="FX2" t="s">
        <v>818</v>
      </c>
      <c r="FY2" t="s">
        <v>818</v>
      </c>
      <c r="FZ2" t="s">
        <v>818</v>
      </c>
      <c r="GA2" t="s">
        <v>818</v>
      </c>
      <c r="GB2" t="s">
        <v>818</v>
      </c>
      <c r="GC2" t="s">
        <v>818</v>
      </c>
      <c r="GD2" t="s">
        <v>818</v>
      </c>
      <c r="GE2" t="s">
        <v>818</v>
      </c>
      <c r="GF2" t="s">
        <v>818</v>
      </c>
      <c r="GG2" t="s">
        <v>818</v>
      </c>
      <c r="GH2" t="s">
        <v>818</v>
      </c>
      <c r="GI2" t="s">
        <v>818</v>
      </c>
      <c r="GJ2" t="s">
        <v>818</v>
      </c>
      <c r="GK2" t="s">
        <v>818</v>
      </c>
      <c r="GL2" t="s">
        <v>818</v>
      </c>
      <c r="GM2" t="s">
        <v>818</v>
      </c>
      <c r="GN2" t="s">
        <v>818</v>
      </c>
      <c r="GO2" t="s">
        <v>818</v>
      </c>
      <c r="GP2" t="s">
        <v>818</v>
      </c>
      <c r="GQ2" t="s">
        <v>818</v>
      </c>
      <c r="GR2" t="s">
        <v>818</v>
      </c>
      <c r="GS2" t="s">
        <v>818</v>
      </c>
      <c r="GT2" t="s">
        <v>818</v>
      </c>
      <c r="GU2" t="s">
        <v>818</v>
      </c>
      <c r="GV2" t="s">
        <v>818</v>
      </c>
      <c r="GW2" t="s">
        <v>818</v>
      </c>
      <c r="GX2" t="s">
        <v>818</v>
      </c>
      <c r="GY2" t="s">
        <v>818</v>
      </c>
      <c r="GZ2" t="s">
        <v>818</v>
      </c>
      <c r="HA2" t="s">
        <v>818</v>
      </c>
      <c r="HB2" t="s">
        <v>818</v>
      </c>
      <c r="HC2" t="s">
        <v>818</v>
      </c>
      <c r="HD2" t="s">
        <v>818</v>
      </c>
      <c r="HE2" t="s">
        <v>818</v>
      </c>
      <c r="HF2" t="s">
        <v>818</v>
      </c>
      <c r="HG2" t="s">
        <v>818</v>
      </c>
      <c r="HH2" t="s">
        <v>818</v>
      </c>
      <c r="HI2" t="s">
        <v>818</v>
      </c>
      <c r="HJ2" t="s">
        <v>818</v>
      </c>
      <c r="HK2" t="s">
        <v>818</v>
      </c>
      <c r="HL2" t="s">
        <v>818</v>
      </c>
      <c r="HM2" t="s">
        <v>818</v>
      </c>
      <c r="HN2" t="s">
        <v>818</v>
      </c>
      <c r="HO2" t="s">
        <v>818</v>
      </c>
      <c r="HP2" t="s">
        <v>818</v>
      </c>
      <c r="HQ2" t="s">
        <v>818</v>
      </c>
      <c r="HR2" t="s">
        <v>818</v>
      </c>
      <c r="HS2" t="s">
        <v>818</v>
      </c>
      <c r="HT2" t="s">
        <v>818</v>
      </c>
      <c r="HU2" t="s">
        <v>818</v>
      </c>
      <c r="HV2" t="s">
        <v>818</v>
      </c>
      <c r="HW2" t="s">
        <v>818</v>
      </c>
      <c r="HX2" t="s">
        <v>818</v>
      </c>
      <c r="HY2" t="s">
        <v>818</v>
      </c>
      <c r="HZ2" t="s">
        <v>818</v>
      </c>
      <c r="IA2" t="s">
        <v>818</v>
      </c>
      <c r="IB2" t="s">
        <v>818</v>
      </c>
      <c r="IC2" t="s">
        <v>818</v>
      </c>
      <c r="ID2" t="s">
        <v>818</v>
      </c>
      <c r="IE2" t="s">
        <v>818</v>
      </c>
      <c r="IF2" t="s">
        <v>818</v>
      </c>
      <c r="IG2" t="s">
        <v>818</v>
      </c>
      <c r="IH2" t="s">
        <v>818</v>
      </c>
      <c r="II2" t="s">
        <v>818</v>
      </c>
      <c r="IJ2" t="s">
        <v>818</v>
      </c>
      <c r="IK2" t="s">
        <v>818</v>
      </c>
      <c r="IL2" t="s">
        <v>818</v>
      </c>
      <c r="IM2" t="s">
        <v>818</v>
      </c>
      <c r="IN2" t="s">
        <v>818</v>
      </c>
      <c r="IO2" t="s">
        <v>818</v>
      </c>
      <c r="IP2" t="s">
        <v>818</v>
      </c>
      <c r="IQ2" t="s">
        <v>818</v>
      </c>
      <c r="IR2" t="s">
        <v>818</v>
      </c>
      <c r="IS2" t="s">
        <v>818</v>
      </c>
      <c r="IT2" t="s">
        <v>818</v>
      </c>
      <c r="IU2" t="s">
        <v>818</v>
      </c>
      <c r="IV2" t="s">
        <v>818</v>
      </c>
      <c r="IW2" t="s">
        <v>818</v>
      </c>
      <c r="IX2" t="s">
        <v>818</v>
      </c>
      <c r="IY2" t="s">
        <v>818</v>
      </c>
      <c r="IZ2" t="s">
        <v>818</v>
      </c>
      <c r="JA2" t="s">
        <v>818</v>
      </c>
      <c r="JB2" t="s">
        <v>818</v>
      </c>
      <c r="JC2" t="s">
        <v>818</v>
      </c>
      <c r="JD2" t="s">
        <v>818</v>
      </c>
      <c r="JE2" t="s">
        <v>818</v>
      </c>
      <c r="JF2" t="s">
        <v>818</v>
      </c>
      <c r="JG2" t="s">
        <v>818</v>
      </c>
      <c r="JH2" t="s">
        <v>818</v>
      </c>
      <c r="JI2" t="s">
        <v>818</v>
      </c>
      <c r="JJ2" t="s">
        <v>818</v>
      </c>
      <c r="JK2" t="s">
        <v>818</v>
      </c>
      <c r="JL2" t="s">
        <v>818</v>
      </c>
      <c r="JM2" t="s">
        <v>818</v>
      </c>
      <c r="JN2" t="s">
        <v>818</v>
      </c>
      <c r="JO2" t="s">
        <v>818</v>
      </c>
      <c r="JP2" t="s">
        <v>818</v>
      </c>
      <c r="JQ2" t="s">
        <v>818</v>
      </c>
      <c r="JR2" t="s">
        <v>818</v>
      </c>
      <c r="JS2" t="s">
        <v>818</v>
      </c>
      <c r="JT2" t="s">
        <v>818</v>
      </c>
      <c r="JU2" t="s">
        <v>818</v>
      </c>
      <c r="JV2" t="s">
        <v>818</v>
      </c>
      <c r="JW2" t="s">
        <v>818</v>
      </c>
      <c r="JX2" t="s">
        <v>818</v>
      </c>
      <c r="JY2" t="s">
        <v>818</v>
      </c>
      <c r="JZ2" t="s">
        <v>818</v>
      </c>
      <c r="KA2" t="s">
        <v>818</v>
      </c>
      <c r="KB2" t="s">
        <v>818</v>
      </c>
      <c r="KC2" t="s">
        <v>818</v>
      </c>
      <c r="KD2" t="s">
        <v>818</v>
      </c>
      <c r="KE2" t="s">
        <v>818</v>
      </c>
      <c r="KF2">
        <v>5</v>
      </c>
      <c r="KG2">
        <v>0</v>
      </c>
      <c r="KH2">
        <v>0</v>
      </c>
      <c r="KI2">
        <v>0</v>
      </c>
      <c r="KJ2">
        <v>1</v>
      </c>
      <c r="KK2">
        <v>0</v>
      </c>
      <c r="KL2">
        <v>0</v>
      </c>
      <c r="KM2">
        <v>0</v>
      </c>
      <c r="KN2">
        <v>1</v>
      </c>
      <c r="KO2">
        <v>0</v>
      </c>
      <c r="KP2">
        <v>1</v>
      </c>
      <c r="KQ2">
        <v>1</v>
      </c>
      <c r="KR2">
        <v>0</v>
      </c>
      <c r="KS2">
        <v>1</v>
      </c>
      <c r="KT2">
        <v>0</v>
      </c>
      <c r="KU2">
        <v>0</v>
      </c>
      <c r="KV2">
        <v>0</v>
      </c>
      <c r="KW2">
        <v>0</v>
      </c>
      <c r="KX2">
        <v>2</v>
      </c>
      <c r="KY2">
        <v>0</v>
      </c>
      <c r="KZ2">
        <v>1</v>
      </c>
      <c r="LA2">
        <v>2</v>
      </c>
      <c r="LB2">
        <v>2</v>
      </c>
      <c r="LC2">
        <v>2</v>
      </c>
      <c r="LD2">
        <v>5</v>
      </c>
      <c r="LE2">
        <v>0</v>
      </c>
      <c r="LF2">
        <v>3</v>
      </c>
      <c r="LH2" t="s">
        <v>817</v>
      </c>
      <c r="LI2" t="s">
        <v>817</v>
      </c>
      <c r="LJ2" t="s">
        <v>817</v>
      </c>
      <c r="LK2" t="s">
        <v>817</v>
      </c>
      <c r="LL2" t="s">
        <v>817</v>
      </c>
      <c r="LM2" t="s">
        <v>817</v>
      </c>
      <c r="LO2" t="s">
        <v>813</v>
      </c>
      <c r="LP2" t="s">
        <v>817</v>
      </c>
      <c r="LQ2" t="s">
        <v>817</v>
      </c>
      <c r="LR2" t="s">
        <v>818</v>
      </c>
      <c r="LS2" t="s">
        <v>818</v>
      </c>
      <c r="LT2" t="s">
        <v>818</v>
      </c>
      <c r="LU2" t="s">
        <v>818</v>
      </c>
      <c r="LV2" t="s">
        <v>818</v>
      </c>
      <c r="LW2" t="s">
        <v>818</v>
      </c>
      <c r="LX2" t="s">
        <v>813</v>
      </c>
      <c r="LY2" t="s">
        <v>819</v>
      </c>
      <c r="MA2" t="s">
        <v>820</v>
      </c>
      <c r="MB2" t="s">
        <v>821</v>
      </c>
      <c r="MC2" t="s">
        <v>822</v>
      </c>
      <c r="MD2" t="s">
        <v>813</v>
      </c>
      <c r="MF2" t="s">
        <v>823</v>
      </c>
      <c r="MI2" t="s">
        <v>817</v>
      </c>
      <c r="MJ2" t="s">
        <v>824</v>
      </c>
      <c r="MK2" t="s">
        <v>813</v>
      </c>
      <c r="ML2" t="s">
        <v>817</v>
      </c>
      <c r="MM2" t="s">
        <v>813</v>
      </c>
      <c r="MN2" t="s">
        <v>817</v>
      </c>
      <c r="MO2" t="s">
        <v>817</v>
      </c>
      <c r="MP2" t="s">
        <v>817</v>
      </c>
      <c r="MQ2" t="s">
        <v>817</v>
      </c>
      <c r="MR2" t="s">
        <v>817</v>
      </c>
      <c r="MS2" t="s">
        <v>817</v>
      </c>
      <c r="MT2" t="s">
        <v>817</v>
      </c>
      <c r="MU2" t="s">
        <v>817</v>
      </c>
      <c r="MV2" t="s">
        <v>813</v>
      </c>
      <c r="MW2" t="s">
        <v>817</v>
      </c>
      <c r="MX2" t="s">
        <v>817</v>
      </c>
      <c r="MY2" t="s">
        <v>817</v>
      </c>
      <c r="MZ2" t="s">
        <v>817</v>
      </c>
      <c r="NA2" t="s">
        <v>817</v>
      </c>
      <c r="NB2" t="s">
        <v>817</v>
      </c>
      <c r="NR2" t="s">
        <v>817</v>
      </c>
      <c r="NU2" t="s">
        <v>825</v>
      </c>
      <c r="NX2" t="s">
        <v>826</v>
      </c>
      <c r="NY2">
        <v>0</v>
      </c>
      <c r="OP2" t="s">
        <v>813</v>
      </c>
      <c r="OQ2" t="s">
        <v>827</v>
      </c>
      <c r="OR2" t="s">
        <v>828</v>
      </c>
      <c r="OS2" t="s">
        <v>829</v>
      </c>
      <c r="OT2" t="s">
        <v>813</v>
      </c>
      <c r="OU2" t="s">
        <v>817</v>
      </c>
      <c r="OV2" t="s">
        <v>830</v>
      </c>
      <c r="OW2" t="s">
        <v>831</v>
      </c>
      <c r="OX2" t="s">
        <v>832</v>
      </c>
      <c r="OY2" t="s">
        <v>833</v>
      </c>
      <c r="OZ2" t="s">
        <v>834</v>
      </c>
      <c r="PA2" t="s">
        <v>813</v>
      </c>
      <c r="PB2" t="s">
        <v>817</v>
      </c>
      <c r="PC2" t="s">
        <v>817</v>
      </c>
      <c r="PD2" t="s">
        <v>817</v>
      </c>
      <c r="PE2" t="s">
        <v>817</v>
      </c>
      <c r="PF2" t="s">
        <v>817</v>
      </c>
      <c r="PG2" t="s">
        <v>817</v>
      </c>
      <c r="PH2" t="s">
        <v>817</v>
      </c>
      <c r="PI2" t="s">
        <v>817</v>
      </c>
      <c r="PJ2" t="s">
        <v>817</v>
      </c>
      <c r="PK2" t="s">
        <v>817</v>
      </c>
      <c r="PL2" t="s">
        <v>835</v>
      </c>
      <c r="PM2" t="s">
        <v>836</v>
      </c>
      <c r="PN2" t="s">
        <v>837</v>
      </c>
      <c r="PO2" t="s">
        <v>838</v>
      </c>
      <c r="PP2" t="s">
        <v>839</v>
      </c>
      <c r="PQ2" t="s">
        <v>813</v>
      </c>
      <c r="PR2" t="s">
        <v>813</v>
      </c>
      <c r="PS2" t="s">
        <v>817</v>
      </c>
      <c r="PT2" t="s">
        <v>817</v>
      </c>
      <c r="PU2" t="s">
        <v>817</v>
      </c>
      <c r="PV2" t="s">
        <v>817</v>
      </c>
      <c r="PW2" t="s">
        <v>817</v>
      </c>
      <c r="PX2" t="s">
        <v>817</v>
      </c>
      <c r="PY2" t="s">
        <v>817</v>
      </c>
      <c r="PZ2" t="s">
        <v>840</v>
      </c>
      <c r="QA2" t="s">
        <v>841</v>
      </c>
      <c r="QB2" t="s">
        <v>842</v>
      </c>
      <c r="QC2" t="s">
        <v>843</v>
      </c>
      <c r="QD2" t="s">
        <v>844</v>
      </c>
      <c r="QE2" t="s">
        <v>845</v>
      </c>
      <c r="QF2" t="s">
        <v>813</v>
      </c>
      <c r="QG2" t="s">
        <v>813</v>
      </c>
      <c r="QH2" t="s">
        <v>813</v>
      </c>
      <c r="QI2" t="s">
        <v>813</v>
      </c>
      <c r="QJ2" t="s">
        <v>813</v>
      </c>
      <c r="QK2" t="s">
        <v>817</v>
      </c>
      <c r="QL2" t="s">
        <v>817</v>
      </c>
      <c r="QM2" t="s">
        <v>813</v>
      </c>
      <c r="QN2" t="s">
        <v>817</v>
      </c>
      <c r="QO2" t="s">
        <v>817</v>
      </c>
      <c r="QP2" t="s">
        <v>817</v>
      </c>
      <c r="QQ2" t="s">
        <v>817</v>
      </c>
      <c r="QR2" t="s">
        <v>813</v>
      </c>
      <c r="QS2" t="s">
        <v>813</v>
      </c>
      <c r="QT2" t="s">
        <v>817</v>
      </c>
      <c r="QU2" t="s">
        <v>817</v>
      </c>
      <c r="QV2" t="s">
        <v>817</v>
      </c>
      <c r="QW2" t="s">
        <v>817</v>
      </c>
      <c r="QX2" t="s">
        <v>817</v>
      </c>
      <c r="QY2" t="s">
        <v>817</v>
      </c>
      <c r="QZ2" t="s">
        <v>817</v>
      </c>
      <c r="RA2" t="s">
        <v>817</v>
      </c>
      <c r="RB2" t="s">
        <v>817</v>
      </c>
      <c r="RC2" t="s">
        <v>817</v>
      </c>
      <c r="RD2" t="s">
        <v>817</v>
      </c>
      <c r="RE2" t="s">
        <v>817</v>
      </c>
      <c r="RF2" t="s">
        <v>817</v>
      </c>
      <c r="RG2" t="s">
        <v>817</v>
      </c>
      <c r="RH2" t="s">
        <v>817</v>
      </c>
      <c r="RI2" t="s">
        <v>817</v>
      </c>
      <c r="RJ2" t="s">
        <v>817</v>
      </c>
      <c r="RK2" t="s">
        <v>813</v>
      </c>
      <c r="RL2" t="s">
        <v>813</v>
      </c>
      <c r="RM2" t="s">
        <v>817</v>
      </c>
      <c r="RN2" t="s">
        <v>817</v>
      </c>
      <c r="RO2" t="s">
        <v>817</v>
      </c>
      <c r="RP2" t="s">
        <v>817</v>
      </c>
      <c r="RQ2" t="s">
        <v>817</v>
      </c>
      <c r="RR2" t="s">
        <v>817</v>
      </c>
      <c r="RS2" t="s">
        <v>817</v>
      </c>
      <c r="RT2" t="s">
        <v>817</v>
      </c>
      <c r="RU2" t="s">
        <v>817</v>
      </c>
      <c r="RV2" t="s">
        <v>817</v>
      </c>
      <c r="RW2" t="s">
        <v>817</v>
      </c>
      <c r="RX2" t="s">
        <v>837</v>
      </c>
      <c r="RY2" t="s">
        <v>846</v>
      </c>
      <c r="RZ2" t="s">
        <v>813</v>
      </c>
      <c r="SA2" t="s">
        <v>817</v>
      </c>
      <c r="SB2" t="s">
        <v>813</v>
      </c>
      <c r="SC2" t="s">
        <v>813</v>
      </c>
      <c r="SD2" t="s">
        <v>813</v>
      </c>
      <c r="SE2" t="s">
        <v>817</v>
      </c>
      <c r="SF2" t="s">
        <v>813</v>
      </c>
      <c r="SG2" t="s">
        <v>817</v>
      </c>
      <c r="SH2" t="s">
        <v>817</v>
      </c>
      <c r="SI2" t="s">
        <v>817</v>
      </c>
      <c r="SJ2" t="s">
        <v>817</v>
      </c>
      <c r="SK2" t="s">
        <v>817</v>
      </c>
      <c r="SL2" t="s">
        <v>817</v>
      </c>
      <c r="SM2" t="s">
        <v>817</v>
      </c>
      <c r="SN2" t="s">
        <v>817</v>
      </c>
      <c r="SO2" t="s">
        <v>817</v>
      </c>
      <c r="SP2" t="s">
        <v>817</v>
      </c>
      <c r="SQ2" t="s">
        <v>813</v>
      </c>
      <c r="SR2" t="s">
        <v>813</v>
      </c>
      <c r="SS2" t="s">
        <v>817</v>
      </c>
      <c r="ST2" t="s">
        <v>813</v>
      </c>
      <c r="SU2" t="s">
        <v>817</v>
      </c>
      <c r="SV2" t="s">
        <v>817</v>
      </c>
      <c r="SW2" t="s">
        <v>817</v>
      </c>
      <c r="SX2" t="s">
        <v>817</v>
      </c>
      <c r="SY2" t="s">
        <v>817</v>
      </c>
      <c r="SZ2" t="s">
        <v>817</v>
      </c>
      <c r="TA2" t="s">
        <v>817</v>
      </c>
      <c r="TB2" t="s">
        <v>817</v>
      </c>
      <c r="TC2" t="s">
        <v>817</v>
      </c>
      <c r="TD2" t="s">
        <v>817</v>
      </c>
      <c r="TE2" t="s">
        <v>817</v>
      </c>
      <c r="TF2" t="s">
        <v>817</v>
      </c>
      <c r="TG2" t="s">
        <v>817</v>
      </c>
      <c r="TH2" t="s">
        <v>817</v>
      </c>
      <c r="TI2" t="s">
        <v>817</v>
      </c>
      <c r="TJ2" t="s">
        <v>817</v>
      </c>
      <c r="TU2" t="s">
        <v>817</v>
      </c>
      <c r="TY2" t="s">
        <v>817</v>
      </c>
      <c r="TZ2" t="s">
        <v>817</v>
      </c>
      <c r="UA2" t="s">
        <v>817</v>
      </c>
      <c r="UB2" t="s">
        <v>813</v>
      </c>
      <c r="UC2" t="s">
        <v>817</v>
      </c>
      <c r="UD2" t="s">
        <v>813</v>
      </c>
      <c r="UE2" t="s">
        <v>817</v>
      </c>
      <c r="UF2" t="s">
        <v>817</v>
      </c>
      <c r="UG2" t="s">
        <v>817</v>
      </c>
      <c r="UH2" t="s">
        <v>817</v>
      </c>
      <c r="UI2" t="s">
        <v>817</v>
      </c>
      <c r="UJ2" t="s">
        <v>817</v>
      </c>
      <c r="UK2" t="s">
        <v>817</v>
      </c>
      <c r="UL2" t="s">
        <v>813</v>
      </c>
      <c r="UM2" t="s">
        <v>813</v>
      </c>
      <c r="UN2" t="s">
        <v>817</v>
      </c>
      <c r="UO2" t="s">
        <v>813</v>
      </c>
      <c r="UP2" t="s">
        <v>813</v>
      </c>
      <c r="UQ2" t="s">
        <v>817</v>
      </c>
      <c r="UR2" t="s">
        <v>817</v>
      </c>
      <c r="US2" t="s">
        <v>817</v>
      </c>
      <c r="UT2" t="s">
        <v>817</v>
      </c>
      <c r="UU2" t="s">
        <v>817</v>
      </c>
      <c r="UV2" t="s">
        <v>817</v>
      </c>
      <c r="UW2" t="s">
        <v>817</v>
      </c>
      <c r="UX2" t="s">
        <v>817</v>
      </c>
      <c r="UY2" t="s">
        <v>817</v>
      </c>
      <c r="UZ2" t="s">
        <v>817</v>
      </c>
      <c r="VB2" t="s">
        <v>847</v>
      </c>
      <c r="VC2" t="s">
        <v>848</v>
      </c>
      <c r="VD2" t="s">
        <v>817</v>
      </c>
      <c r="VE2" t="s">
        <v>813</v>
      </c>
      <c r="VF2" t="s">
        <v>817</v>
      </c>
      <c r="VG2" t="s">
        <v>817</v>
      </c>
      <c r="VH2" t="s">
        <v>817</v>
      </c>
      <c r="VI2" t="s">
        <v>817</v>
      </c>
      <c r="VJ2" t="s">
        <v>817</v>
      </c>
      <c r="VK2" t="s">
        <v>817</v>
      </c>
      <c r="VL2" t="s">
        <v>817</v>
      </c>
      <c r="VM2" t="s">
        <v>817</v>
      </c>
      <c r="VN2" t="s">
        <v>817</v>
      </c>
      <c r="VO2" t="s">
        <v>817</v>
      </c>
      <c r="VP2" t="s">
        <v>817</v>
      </c>
      <c r="VQ2" t="s">
        <v>817</v>
      </c>
      <c r="VY2" t="s">
        <v>817</v>
      </c>
      <c r="VZ2" t="s">
        <v>813</v>
      </c>
      <c r="WA2" t="s">
        <v>817</v>
      </c>
      <c r="WJ2" t="s">
        <v>817</v>
      </c>
      <c r="WK2" t="s">
        <v>813</v>
      </c>
      <c r="WL2" t="s">
        <v>817</v>
      </c>
      <c r="WM2" t="s">
        <v>813</v>
      </c>
      <c r="WN2" t="s">
        <v>817</v>
      </c>
      <c r="WO2" t="s">
        <v>817</v>
      </c>
      <c r="WP2" t="s">
        <v>817</v>
      </c>
      <c r="WQ2" t="s">
        <v>817</v>
      </c>
      <c r="WR2" t="s">
        <v>817</v>
      </c>
      <c r="WS2" t="s">
        <v>849</v>
      </c>
      <c r="WU2" t="s">
        <v>817</v>
      </c>
      <c r="WV2" t="s">
        <v>817</v>
      </c>
      <c r="WW2" t="s">
        <v>817</v>
      </c>
      <c r="WX2" t="s">
        <v>817</v>
      </c>
      <c r="WY2" t="s">
        <v>817</v>
      </c>
      <c r="WZ2" t="s">
        <v>813</v>
      </c>
      <c r="XA2" t="s">
        <v>817</v>
      </c>
      <c r="XB2" t="s">
        <v>817</v>
      </c>
      <c r="XC2" t="s">
        <v>850</v>
      </c>
      <c r="XD2" t="s">
        <v>813</v>
      </c>
      <c r="XE2" t="s">
        <v>817</v>
      </c>
      <c r="XF2" t="s">
        <v>817</v>
      </c>
      <c r="XG2" t="s">
        <v>817</v>
      </c>
      <c r="XH2" t="s">
        <v>817</v>
      </c>
      <c r="XI2" t="s">
        <v>817</v>
      </c>
      <c r="XJ2" t="s">
        <v>817</v>
      </c>
      <c r="XK2" t="s">
        <v>817</v>
      </c>
      <c r="XL2" t="s">
        <v>817</v>
      </c>
      <c r="XM2" t="s">
        <v>813</v>
      </c>
      <c r="XN2" t="s">
        <v>817</v>
      </c>
      <c r="XO2" t="s">
        <v>817</v>
      </c>
      <c r="XP2" t="s">
        <v>817</v>
      </c>
      <c r="XQ2" t="s">
        <v>817</v>
      </c>
      <c r="XR2" t="s">
        <v>817</v>
      </c>
      <c r="XS2" t="s">
        <v>813</v>
      </c>
      <c r="XT2" t="s">
        <v>817</v>
      </c>
      <c r="XU2" t="s">
        <v>817</v>
      </c>
      <c r="XV2" t="s">
        <v>817</v>
      </c>
      <c r="XW2" t="s">
        <v>817</v>
      </c>
      <c r="XX2" t="s">
        <v>817</v>
      </c>
      <c r="XY2" t="s">
        <v>817</v>
      </c>
      <c r="XZ2" t="s">
        <v>817</v>
      </c>
      <c r="ZM2" t="s">
        <v>817</v>
      </c>
      <c r="ZN2" t="s">
        <v>817</v>
      </c>
      <c r="ZO2" t="s">
        <v>817</v>
      </c>
      <c r="ZP2" t="s">
        <v>817</v>
      </c>
      <c r="ZQ2" t="s">
        <v>817</v>
      </c>
      <c r="ZR2" t="s">
        <v>813</v>
      </c>
      <c r="ZS2" t="s">
        <v>817</v>
      </c>
      <c r="ZT2" t="s">
        <v>817</v>
      </c>
      <c r="ZU2" t="s">
        <v>817</v>
      </c>
      <c r="ZV2" t="s">
        <v>813</v>
      </c>
      <c r="ZW2" t="s">
        <v>813</v>
      </c>
      <c r="ZX2" t="s">
        <v>817</v>
      </c>
      <c r="ZY2" t="s">
        <v>817</v>
      </c>
      <c r="ZZ2" t="s">
        <v>817</v>
      </c>
      <c r="AAA2" t="s">
        <v>817</v>
      </c>
      <c r="AAB2" t="s">
        <v>817</v>
      </c>
      <c r="AAC2" t="s">
        <v>817</v>
      </c>
      <c r="AAD2" t="s">
        <v>817</v>
      </c>
      <c r="AAE2" t="s">
        <v>817</v>
      </c>
      <c r="AAF2" t="s">
        <v>817</v>
      </c>
      <c r="AAH2" t="s">
        <v>813</v>
      </c>
      <c r="AAI2" t="s">
        <v>817</v>
      </c>
      <c r="AAJ2" t="s">
        <v>817</v>
      </c>
      <c r="AAK2" t="s">
        <v>817</v>
      </c>
      <c r="AAL2" t="s">
        <v>813</v>
      </c>
      <c r="AAM2" t="s">
        <v>817</v>
      </c>
      <c r="AAN2" t="s">
        <v>817</v>
      </c>
      <c r="AAO2" t="s">
        <v>817</v>
      </c>
      <c r="AAP2" t="s">
        <v>817</v>
      </c>
      <c r="AAQ2" t="s">
        <v>813</v>
      </c>
      <c r="AAR2" t="s">
        <v>817</v>
      </c>
      <c r="AAS2" t="s">
        <v>817</v>
      </c>
      <c r="AAT2" t="s">
        <v>817</v>
      </c>
      <c r="AAV2" t="s">
        <v>817</v>
      </c>
      <c r="AAW2" t="s">
        <v>817</v>
      </c>
      <c r="AAX2" t="s">
        <v>817</v>
      </c>
      <c r="AAY2" t="s">
        <v>817</v>
      </c>
      <c r="AAZ2" t="s">
        <v>817</v>
      </c>
      <c r="ABA2" t="s">
        <v>817</v>
      </c>
      <c r="ABB2" t="s">
        <v>813</v>
      </c>
      <c r="ABC2" t="s">
        <v>817</v>
      </c>
      <c r="ABD2" t="s">
        <v>817</v>
      </c>
      <c r="ABE2" t="s">
        <v>817</v>
      </c>
      <c r="ABF2" t="s">
        <v>813</v>
      </c>
      <c r="ABG2" t="s">
        <v>817</v>
      </c>
      <c r="ABH2" t="s">
        <v>817</v>
      </c>
      <c r="ABI2" t="s">
        <v>817</v>
      </c>
      <c r="ABJ2" t="s">
        <v>817</v>
      </c>
      <c r="ABK2" t="s">
        <v>817</v>
      </c>
      <c r="ABL2" t="s">
        <v>817</v>
      </c>
      <c r="ABM2" t="s">
        <v>813</v>
      </c>
      <c r="ABN2" t="s">
        <v>817</v>
      </c>
      <c r="ABO2" t="s">
        <v>817</v>
      </c>
      <c r="ABP2" t="s">
        <v>817</v>
      </c>
      <c r="ABQ2" t="s">
        <v>817</v>
      </c>
      <c r="ABR2" t="s">
        <v>817</v>
      </c>
      <c r="ABS2" t="s">
        <v>817</v>
      </c>
      <c r="ABT2" t="s">
        <v>817</v>
      </c>
      <c r="ABU2" t="s">
        <v>817</v>
      </c>
      <c r="ABV2" t="s">
        <v>813</v>
      </c>
      <c r="ABW2" t="s">
        <v>813</v>
      </c>
      <c r="ABX2" t="s">
        <v>813</v>
      </c>
      <c r="ABY2" t="s">
        <v>817</v>
      </c>
      <c r="ABZ2" t="s">
        <v>817</v>
      </c>
      <c r="ACA2" t="s">
        <v>817</v>
      </c>
      <c r="ACB2" t="s">
        <v>817</v>
      </c>
      <c r="ACC2" t="s">
        <v>817</v>
      </c>
      <c r="ACD2" t="s">
        <v>817</v>
      </c>
      <c r="ACE2" t="s">
        <v>817</v>
      </c>
      <c r="ACF2" t="s">
        <v>817</v>
      </c>
      <c r="ACG2" t="s">
        <v>817</v>
      </c>
      <c r="ACH2" t="s">
        <v>817</v>
      </c>
      <c r="ACI2" t="s">
        <v>817</v>
      </c>
    </row>
    <row r="3" spans="1:773">
      <c r="A3" t="s">
        <v>851</v>
      </c>
      <c r="B3" t="s">
        <v>852</v>
      </c>
      <c r="C3" t="s">
        <v>853</v>
      </c>
      <c r="D3" t="s">
        <v>854</v>
      </c>
      <c r="E3" t="s">
        <v>854</v>
      </c>
      <c r="P3" t="s">
        <v>855</v>
      </c>
      <c r="Q3">
        <v>1.2198080885670051</v>
      </c>
      <c r="T3">
        <v>60</v>
      </c>
      <c r="V3" t="s">
        <v>813</v>
      </c>
      <c r="X3" t="s">
        <v>817</v>
      </c>
      <c r="Y3" t="s">
        <v>814</v>
      </c>
      <c r="Z3" t="s">
        <v>856</v>
      </c>
      <c r="AA3" t="s">
        <v>857</v>
      </c>
      <c r="AB3" t="s">
        <v>816</v>
      </c>
      <c r="AC3">
        <v>2</v>
      </c>
      <c r="AD3" t="s">
        <v>813</v>
      </c>
      <c r="AE3">
        <v>2</v>
      </c>
      <c r="AF3">
        <v>0</v>
      </c>
      <c r="AG3">
        <v>0</v>
      </c>
      <c r="AH3" t="s">
        <v>818</v>
      </c>
      <c r="AI3" t="s">
        <v>818</v>
      </c>
      <c r="AJ3" t="s">
        <v>818</v>
      </c>
      <c r="AK3" t="s">
        <v>818</v>
      </c>
      <c r="AL3" t="s">
        <v>818</v>
      </c>
      <c r="AM3" t="s">
        <v>818</v>
      </c>
      <c r="AN3" t="s">
        <v>818</v>
      </c>
      <c r="AO3" t="s">
        <v>818</v>
      </c>
      <c r="AP3" t="s">
        <v>818</v>
      </c>
      <c r="AQ3" t="s">
        <v>818</v>
      </c>
      <c r="AR3" t="s">
        <v>818</v>
      </c>
      <c r="AS3" t="s">
        <v>818</v>
      </c>
      <c r="AT3" t="s">
        <v>818</v>
      </c>
      <c r="AU3" t="s">
        <v>818</v>
      </c>
      <c r="AV3" t="s">
        <v>818</v>
      </c>
      <c r="AW3" t="s">
        <v>818</v>
      </c>
      <c r="AX3" t="s">
        <v>818</v>
      </c>
      <c r="AY3" t="s">
        <v>818</v>
      </c>
      <c r="AZ3" t="s">
        <v>818</v>
      </c>
      <c r="BA3" t="s">
        <v>818</v>
      </c>
      <c r="BB3" t="s">
        <v>818</v>
      </c>
      <c r="BC3" t="s">
        <v>818</v>
      </c>
      <c r="BD3" t="s">
        <v>818</v>
      </c>
      <c r="BE3" t="s">
        <v>818</v>
      </c>
      <c r="BF3" t="s">
        <v>818</v>
      </c>
      <c r="BG3" t="s">
        <v>818</v>
      </c>
      <c r="BH3" t="s">
        <v>818</v>
      </c>
      <c r="BI3" t="s">
        <v>818</v>
      </c>
      <c r="BJ3" t="s">
        <v>818</v>
      </c>
      <c r="BK3" t="s">
        <v>818</v>
      </c>
      <c r="BL3" t="s">
        <v>818</v>
      </c>
      <c r="BM3" t="s">
        <v>818</v>
      </c>
      <c r="BN3" t="s">
        <v>818</v>
      </c>
      <c r="BO3" t="s">
        <v>818</v>
      </c>
      <c r="BP3" t="s">
        <v>818</v>
      </c>
      <c r="BQ3" t="s">
        <v>818</v>
      </c>
      <c r="BR3" t="s">
        <v>818</v>
      </c>
      <c r="BS3" t="s">
        <v>818</v>
      </c>
      <c r="BT3" t="s">
        <v>818</v>
      </c>
      <c r="BU3" t="s">
        <v>818</v>
      </c>
      <c r="BV3" t="s">
        <v>818</v>
      </c>
      <c r="BW3" t="s">
        <v>818</v>
      </c>
      <c r="BX3" t="s">
        <v>818</v>
      </c>
      <c r="BY3" t="s">
        <v>818</v>
      </c>
      <c r="BZ3" t="s">
        <v>818</v>
      </c>
      <c r="CA3" t="s">
        <v>818</v>
      </c>
      <c r="CB3" t="s">
        <v>818</v>
      </c>
      <c r="CC3" t="s">
        <v>818</v>
      </c>
      <c r="CD3" t="s">
        <v>818</v>
      </c>
      <c r="CE3" t="s">
        <v>818</v>
      </c>
      <c r="CF3" t="s">
        <v>818</v>
      </c>
      <c r="CG3" t="s">
        <v>818</v>
      </c>
      <c r="CH3" t="s">
        <v>818</v>
      </c>
      <c r="CI3" t="s">
        <v>818</v>
      </c>
      <c r="CJ3" t="s">
        <v>818</v>
      </c>
      <c r="CK3" t="s">
        <v>818</v>
      </c>
      <c r="CL3" t="s">
        <v>818</v>
      </c>
      <c r="CM3" t="s">
        <v>818</v>
      </c>
      <c r="CN3" t="s">
        <v>818</v>
      </c>
      <c r="CO3" t="s">
        <v>818</v>
      </c>
      <c r="CP3" t="s">
        <v>818</v>
      </c>
      <c r="CQ3" t="s">
        <v>818</v>
      </c>
      <c r="CR3" t="s">
        <v>818</v>
      </c>
      <c r="CS3" t="s">
        <v>818</v>
      </c>
      <c r="CT3" t="s">
        <v>818</v>
      </c>
      <c r="CU3" t="s">
        <v>818</v>
      </c>
      <c r="CV3" t="s">
        <v>818</v>
      </c>
      <c r="CW3" t="s">
        <v>818</v>
      </c>
      <c r="CX3" t="s">
        <v>818</v>
      </c>
      <c r="CY3" t="s">
        <v>818</v>
      </c>
      <c r="CZ3" t="s">
        <v>818</v>
      </c>
      <c r="DA3" t="s">
        <v>818</v>
      </c>
      <c r="DB3" t="s">
        <v>818</v>
      </c>
      <c r="DC3" t="s">
        <v>818</v>
      </c>
      <c r="DD3" t="s">
        <v>818</v>
      </c>
      <c r="DE3" t="s">
        <v>818</v>
      </c>
      <c r="DF3" t="s">
        <v>818</v>
      </c>
      <c r="DG3" t="s">
        <v>818</v>
      </c>
      <c r="DH3" t="s">
        <v>818</v>
      </c>
      <c r="DI3" t="s">
        <v>818</v>
      </c>
      <c r="DJ3" t="s">
        <v>818</v>
      </c>
      <c r="DK3" t="s">
        <v>818</v>
      </c>
      <c r="DL3" t="s">
        <v>818</v>
      </c>
      <c r="DM3" t="s">
        <v>818</v>
      </c>
      <c r="DN3" t="s">
        <v>818</v>
      </c>
      <c r="DO3" t="s">
        <v>818</v>
      </c>
      <c r="DP3" t="s">
        <v>818</v>
      </c>
      <c r="DQ3" t="s">
        <v>818</v>
      </c>
      <c r="DR3" t="s">
        <v>818</v>
      </c>
      <c r="DS3" t="s">
        <v>818</v>
      </c>
      <c r="DT3" t="s">
        <v>818</v>
      </c>
      <c r="DU3" t="s">
        <v>818</v>
      </c>
      <c r="DV3" t="s">
        <v>818</v>
      </c>
      <c r="DW3" t="s">
        <v>818</v>
      </c>
      <c r="DX3" t="s">
        <v>818</v>
      </c>
      <c r="DY3" t="s">
        <v>818</v>
      </c>
      <c r="DZ3" t="s">
        <v>818</v>
      </c>
      <c r="EA3" t="s">
        <v>818</v>
      </c>
      <c r="EB3" t="s">
        <v>818</v>
      </c>
      <c r="EC3" t="s">
        <v>818</v>
      </c>
      <c r="ED3" t="s">
        <v>818</v>
      </c>
      <c r="EE3" t="s">
        <v>818</v>
      </c>
      <c r="EF3" t="s">
        <v>818</v>
      </c>
      <c r="EG3" t="s">
        <v>818</v>
      </c>
      <c r="EH3" t="s">
        <v>818</v>
      </c>
      <c r="EI3" t="s">
        <v>818</v>
      </c>
      <c r="EJ3" t="s">
        <v>818</v>
      </c>
      <c r="EK3" t="s">
        <v>818</v>
      </c>
      <c r="EL3" t="s">
        <v>818</v>
      </c>
      <c r="EM3" t="s">
        <v>818</v>
      </c>
      <c r="EN3" t="s">
        <v>818</v>
      </c>
      <c r="EO3" t="s">
        <v>818</v>
      </c>
      <c r="EP3" t="s">
        <v>818</v>
      </c>
      <c r="EQ3" t="s">
        <v>818</v>
      </c>
      <c r="ER3" t="s">
        <v>818</v>
      </c>
      <c r="ES3" t="s">
        <v>818</v>
      </c>
      <c r="ET3" t="s">
        <v>818</v>
      </c>
      <c r="EU3" t="s">
        <v>818</v>
      </c>
      <c r="EV3" t="s">
        <v>818</v>
      </c>
      <c r="EW3" t="s">
        <v>818</v>
      </c>
      <c r="EX3" t="s">
        <v>818</v>
      </c>
      <c r="EY3" t="s">
        <v>818</v>
      </c>
      <c r="EZ3" t="s">
        <v>818</v>
      </c>
      <c r="FA3" t="s">
        <v>818</v>
      </c>
      <c r="FB3" t="s">
        <v>818</v>
      </c>
      <c r="FC3" t="s">
        <v>818</v>
      </c>
      <c r="FD3" t="s">
        <v>818</v>
      </c>
      <c r="FE3" t="s">
        <v>818</v>
      </c>
      <c r="FF3" t="s">
        <v>818</v>
      </c>
      <c r="FG3" t="s">
        <v>818</v>
      </c>
      <c r="FH3" t="s">
        <v>818</v>
      </c>
      <c r="FI3" t="s">
        <v>818</v>
      </c>
      <c r="FJ3" t="s">
        <v>818</v>
      </c>
      <c r="FK3" t="s">
        <v>818</v>
      </c>
      <c r="FL3" t="s">
        <v>818</v>
      </c>
      <c r="FM3" t="s">
        <v>818</v>
      </c>
      <c r="FN3" t="s">
        <v>818</v>
      </c>
      <c r="FO3" t="s">
        <v>818</v>
      </c>
      <c r="FP3" t="s">
        <v>818</v>
      </c>
      <c r="FQ3" t="s">
        <v>818</v>
      </c>
      <c r="FR3" t="s">
        <v>818</v>
      </c>
      <c r="FS3" t="s">
        <v>818</v>
      </c>
      <c r="FT3" t="s">
        <v>818</v>
      </c>
      <c r="FU3" t="s">
        <v>818</v>
      </c>
      <c r="FV3" t="s">
        <v>818</v>
      </c>
      <c r="FW3" t="s">
        <v>818</v>
      </c>
      <c r="FX3" t="s">
        <v>818</v>
      </c>
      <c r="FY3" t="s">
        <v>818</v>
      </c>
      <c r="FZ3" t="s">
        <v>818</v>
      </c>
      <c r="GA3" t="s">
        <v>818</v>
      </c>
      <c r="GB3" t="s">
        <v>818</v>
      </c>
      <c r="GC3" t="s">
        <v>818</v>
      </c>
      <c r="GD3" t="s">
        <v>818</v>
      </c>
      <c r="GE3" t="s">
        <v>818</v>
      </c>
      <c r="GF3" t="s">
        <v>818</v>
      </c>
      <c r="GG3" t="s">
        <v>818</v>
      </c>
      <c r="GH3" t="s">
        <v>818</v>
      </c>
      <c r="GI3" t="s">
        <v>818</v>
      </c>
      <c r="GJ3" t="s">
        <v>818</v>
      </c>
      <c r="GK3" t="s">
        <v>818</v>
      </c>
      <c r="GL3" t="s">
        <v>818</v>
      </c>
      <c r="GM3" t="s">
        <v>818</v>
      </c>
      <c r="GN3" t="s">
        <v>818</v>
      </c>
      <c r="GO3" t="s">
        <v>818</v>
      </c>
      <c r="GP3" t="s">
        <v>818</v>
      </c>
      <c r="GQ3" t="s">
        <v>818</v>
      </c>
      <c r="GR3" t="s">
        <v>818</v>
      </c>
      <c r="GS3" t="s">
        <v>818</v>
      </c>
      <c r="GT3" t="s">
        <v>818</v>
      </c>
      <c r="GU3" t="s">
        <v>818</v>
      </c>
      <c r="GV3" t="s">
        <v>818</v>
      </c>
      <c r="GW3" t="s">
        <v>818</v>
      </c>
      <c r="GX3" t="s">
        <v>818</v>
      </c>
      <c r="GY3" t="s">
        <v>818</v>
      </c>
      <c r="GZ3" t="s">
        <v>818</v>
      </c>
      <c r="HA3" t="s">
        <v>818</v>
      </c>
      <c r="HB3" t="s">
        <v>818</v>
      </c>
      <c r="HC3" t="s">
        <v>818</v>
      </c>
      <c r="HD3" t="s">
        <v>818</v>
      </c>
      <c r="HE3" t="s">
        <v>818</v>
      </c>
      <c r="HF3" t="s">
        <v>818</v>
      </c>
      <c r="HG3" t="s">
        <v>818</v>
      </c>
      <c r="HH3" t="s">
        <v>818</v>
      </c>
      <c r="HI3" t="s">
        <v>818</v>
      </c>
      <c r="HJ3" t="s">
        <v>818</v>
      </c>
      <c r="HK3" t="s">
        <v>818</v>
      </c>
      <c r="HL3" t="s">
        <v>818</v>
      </c>
      <c r="HM3" t="s">
        <v>818</v>
      </c>
      <c r="HN3" t="s">
        <v>818</v>
      </c>
      <c r="HO3" t="s">
        <v>818</v>
      </c>
      <c r="HP3" t="s">
        <v>818</v>
      </c>
      <c r="HQ3" t="s">
        <v>818</v>
      </c>
      <c r="HR3" t="s">
        <v>818</v>
      </c>
      <c r="HS3" t="s">
        <v>818</v>
      </c>
      <c r="HT3" t="s">
        <v>818</v>
      </c>
      <c r="HU3" t="s">
        <v>818</v>
      </c>
      <c r="HV3" t="s">
        <v>818</v>
      </c>
      <c r="HW3" t="s">
        <v>818</v>
      </c>
      <c r="HX3" t="s">
        <v>818</v>
      </c>
      <c r="HY3" t="s">
        <v>818</v>
      </c>
      <c r="HZ3" t="s">
        <v>818</v>
      </c>
      <c r="IA3" t="s">
        <v>818</v>
      </c>
      <c r="IB3" t="s">
        <v>818</v>
      </c>
      <c r="IC3" t="s">
        <v>818</v>
      </c>
      <c r="ID3" t="s">
        <v>818</v>
      </c>
      <c r="IE3" t="s">
        <v>818</v>
      </c>
      <c r="IF3" t="s">
        <v>818</v>
      </c>
      <c r="IG3" t="s">
        <v>818</v>
      </c>
      <c r="IH3" t="s">
        <v>818</v>
      </c>
      <c r="II3" t="s">
        <v>818</v>
      </c>
      <c r="IJ3" t="s">
        <v>818</v>
      </c>
      <c r="IK3" t="s">
        <v>818</v>
      </c>
      <c r="IL3" t="s">
        <v>818</v>
      </c>
      <c r="IM3" t="s">
        <v>818</v>
      </c>
      <c r="IN3" t="s">
        <v>818</v>
      </c>
      <c r="IO3" t="s">
        <v>818</v>
      </c>
      <c r="IP3" t="s">
        <v>818</v>
      </c>
      <c r="IQ3" t="s">
        <v>818</v>
      </c>
      <c r="IR3" t="s">
        <v>818</v>
      </c>
      <c r="IS3" t="s">
        <v>818</v>
      </c>
      <c r="IT3" t="s">
        <v>818</v>
      </c>
      <c r="IU3" t="s">
        <v>818</v>
      </c>
      <c r="IV3" t="s">
        <v>818</v>
      </c>
      <c r="IW3" t="s">
        <v>818</v>
      </c>
      <c r="IX3" t="s">
        <v>818</v>
      </c>
      <c r="IY3" t="s">
        <v>818</v>
      </c>
      <c r="IZ3" t="s">
        <v>818</v>
      </c>
      <c r="JA3" t="s">
        <v>818</v>
      </c>
      <c r="JB3" t="s">
        <v>818</v>
      </c>
      <c r="JC3" t="s">
        <v>818</v>
      </c>
      <c r="JD3" t="s">
        <v>818</v>
      </c>
      <c r="JE3" t="s">
        <v>818</v>
      </c>
      <c r="JF3" t="s">
        <v>818</v>
      </c>
      <c r="JG3" t="s">
        <v>818</v>
      </c>
      <c r="JH3" t="s">
        <v>818</v>
      </c>
      <c r="JI3" t="s">
        <v>818</v>
      </c>
      <c r="JJ3" t="s">
        <v>818</v>
      </c>
      <c r="JK3" t="s">
        <v>818</v>
      </c>
      <c r="JL3" t="s">
        <v>818</v>
      </c>
      <c r="JM3" t="s">
        <v>818</v>
      </c>
      <c r="JN3" t="s">
        <v>818</v>
      </c>
      <c r="JO3" t="s">
        <v>818</v>
      </c>
      <c r="JP3" t="s">
        <v>818</v>
      </c>
      <c r="JQ3" t="s">
        <v>818</v>
      </c>
      <c r="JR3" t="s">
        <v>818</v>
      </c>
      <c r="JS3" t="s">
        <v>818</v>
      </c>
      <c r="JT3" t="s">
        <v>818</v>
      </c>
      <c r="JU3" t="s">
        <v>818</v>
      </c>
      <c r="JV3" t="s">
        <v>818</v>
      </c>
      <c r="JW3" t="s">
        <v>818</v>
      </c>
      <c r="JX3" t="s">
        <v>818</v>
      </c>
      <c r="JY3" t="s">
        <v>818</v>
      </c>
      <c r="JZ3" t="s">
        <v>818</v>
      </c>
      <c r="KA3" t="s">
        <v>818</v>
      </c>
      <c r="KB3" t="s">
        <v>818</v>
      </c>
      <c r="KC3" t="s">
        <v>818</v>
      </c>
      <c r="KD3" t="s">
        <v>818</v>
      </c>
      <c r="KE3" t="s">
        <v>818</v>
      </c>
      <c r="KF3">
        <v>2</v>
      </c>
      <c r="KG3">
        <v>0</v>
      </c>
      <c r="KH3">
        <v>0</v>
      </c>
      <c r="KI3">
        <v>0</v>
      </c>
      <c r="KJ3">
        <v>0</v>
      </c>
      <c r="KK3">
        <v>0</v>
      </c>
      <c r="KL3">
        <v>0</v>
      </c>
      <c r="KM3">
        <v>0</v>
      </c>
      <c r="KN3">
        <v>0</v>
      </c>
      <c r="KO3">
        <v>1</v>
      </c>
      <c r="KP3">
        <v>0</v>
      </c>
      <c r="KQ3">
        <v>1</v>
      </c>
      <c r="KR3">
        <v>0</v>
      </c>
      <c r="KS3">
        <v>0</v>
      </c>
      <c r="KT3">
        <v>0</v>
      </c>
      <c r="KU3">
        <v>0</v>
      </c>
      <c r="KV3">
        <v>0</v>
      </c>
      <c r="KW3">
        <v>0</v>
      </c>
      <c r="KX3">
        <v>0</v>
      </c>
      <c r="KY3">
        <v>1</v>
      </c>
      <c r="KZ3">
        <v>0</v>
      </c>
      <c r="LA3">
        <v>1</v>
      </c>
      <c r="LB3">
        <v>0</v>
      </c>
      <c r="LC3">
        <v>0</v>
      </c>
      <c r="LD3">
        <v>2</v>
      </c>
      <c r="LE3">
        <v>0</v>
      </c>
      <c r="LF3">
        <v>0</v>
      </c>
      <c r="LH3" t="s">
        <v>813</v>
      </c>
      <c r="LI3" t="s">
        <v>813</v>
      </c>
      <c r="LJ3" t="s">
        <v>813</v>
      </c>
      <c r="LK3" t="s">
        <v>817</v>
      </c>
      <c r="LL3" t="s">
        <v>813</v>
      </c>
      <c r="LM3" t="s">
        <v>817</v>
      </c>
      <c r="LN3" t="s">
        <v>817</v>
      </c>
      <c r="LO3" t="s">
        <v>813</v>
      </c>
      <c r="LP3" t="s">
        <v>813</v>
      </c>
      <c r="LQ3" t="s">
        <v>817</v>
      </c>
      <c r="LR3" t="s">
        <v>818</v>
      </c>
      <c r="LV3" t="s">
        <v>818</v>
      </c>
      <c r="LX3" t="s">
        <v>817</v>
      </c>
      <c r="MA3" t="s">
        <v>858</v>
      </c>
      <c r="MB3" t="s">
        <v>859</v>
      </c>
      <c r="MC3" t="s">
        <v>822</v>
      </c>
      <c r="MD3" t="s">
        <v>813</v>
      </c>
      <c r="MF3" t="s">
        <v>823</v>
      </c>
      <c r="MI3" t="s">
        <v>813</v>
      </c>
      <c r="MJ3" t="s">
        <v>860</v>
      </c>
      <c r="MU3" t="s">
        <v>813</v>
      </c>
      <c r="NC3" t="s">
        <v>817</v>
      </c>
      <c r="ND3" t="s">
        <v>813</v>
      </c>
      <c r="NE3" t="s">
        <v>817</v>
      </c>
      <c r="NR3" t="s">
        <v>813</v>
      </c>
      <c r="NS3" t="s">
        <v>817</v>
      </c>
      <c r="NU3" t="s">
        <v>861</v>
      </c>
      <c r="NV3" t="s">
        <v>813</v>
      </c>
      <c r="NW3" t="s">
        <v>862</v>
      </c>
      <c r="NY3">
        <v>0</v>
      </c>
      <c r="OQ3" t="s">
        <v>827</v>
      </c>
      <c r="OR3" t="s">
        <v>863</v>
      </c>
      <c r="OS3" t="s">
        <v>829</v>
      </c>
      <c r="OT3" t="s">
        <v>813</v>
      </c>
      <c r="OU3" t="s">
        <v>817</v>
      </c>
      <c r="OV3" t="s">
        <v>830</v>
      </c>
      <c r="OW3" t="s">
        <v>864</v>
      </c>
      <c r="OX3" t="s">
        <v>832</v>
      </c>
      <c r="OY3" t="s">
        <v>833</v>
      </c>
      <c r="OZ3" t="s">
        <v>865</v>
      </c>
      <c r="PA3" t="s">
        <v>813</v>
      </c>
      <c r="PB3" t="s">
        <v>817</v>
      </c>
      <c r="PC3" t="s">
        <v>817</v>
      </c>
      <c r="PD3" t="s">
        <v>817</v>
      </c>
      <c r="PE3" t="s">
        <v>817</v>
      </c>
      <c r="PF3" t="s">
        <v>817</v>
      </c>
      <c r="PG3" t="s">
        <v>817</v>
      </c>
      <c r="PH3" t="s">
        <v>817</v>
      </c>
      <c r="PI3" t="s">
        <v>817</v>
      </c>
      <c r="PJ3" t="s">
        <v>817</v>
      </c>
      <c r="PK3" t="s">
        <v>817</v>
      </c>
      <c r="PL3" t="s">
        <v>835</v>
      </c>
      <c r="PM3" t="s">
        <v>837</v>
      </c>
      <c r="PN3" t="s">
        <v>845</v>
      </c>
      <c r="PO3" t="s">
        <v>866</v>
      </c>
      <c r="PP3" t="s">
        <v>867</v>
      </c>
      <c r="PQ3" t="s">
        <v>813</v>
      </c>
      <c r="PR3" t="s">
        <v>813</v>
      </c>
      <c r="PS3" t="s">
        <v>817</v>
      </c>
      <c r="PT3" t="s">
        <v>817</v>
      </c>
      <c r="PU3" t="s">
        <v>817</v>
      </c>
      <c r="PV3" t="s">
        <v>817</v>
      </c>
      <c r="PW3" t="s">
        <v>817</v>
      </c>
      <c r="PX3" t="s">
        <v>817</v>
      </c>
      <c r="PY3" t="s">
        <v>817</v>
      </c>
      <c r="PZ3" t="s">
        <v>840</v>
      </c>
      <c r="QD3" t="s">
        <v>844</v>
      </c>
      <c r="QE3" t="s">
        <v>845</v>
      </c>
      <c r="QF3" t="s">
        <v>813</v>
      </c>
      <c r="QG3" t="s">
        <v>817</v>
      </c>
      <c r="QH3" t="s">
        <v>813</v>
      </c>
      <c r="QI3" t="s">
        <v>813</v>
      </c>
      <c r="QJ3" t="s">
        <v>817</v>
      </c>
      <c r="QK3" t="s">
        <v>813</v>
      </c>
      <c r="QL3" t="s">
        <v>813</v>
      </c>
      <c r="QM3" t="s">
        <v>817</v>
      </c>
      <c r="QN3" t="s">
        <v>817</v>
      </c>
      <c r="QO3" t="s">
        <v>817</v>
      </c>
      <c r="QP3" t="s">
        <v>817</v>
      </c>
      <c r="QQ3" t="s">
        <v>817</v>
      </c>
      <c r="QR3" t="s">
        <v>868</v>
      </c>
      <c r="QS3" t="s">
        <v>813</v>
      </c>
      <c r="QT3" t="s">
        <v>817</v>
      </c>
      <c r="QU3" t="s">
        <v>817</v>
      </c>
      <c r="QV3" t="s">
        <v>817</v>
      </c>
      <c r="QW3" t="s">
        <v>817</v>
      </c>
      <c r="QX3" t="s">
        <v>817</v>
      </c>
      <c r="QY3" t="s">
        <v>817</v>
      </c>
      <c r="QZ3" t="s">
        <v>817</v>
      </c>
      <c r="RA3" t="s">
        <v>817</v>
      </c>
      <c r="RB3" t="s">
        <v>817</v>
      </c>
      <c r="RC3" t="s">
        <v>817</v>
      </c>
      <c r="RD3" t="s">
        <v>817</v>
      </c>
      <c r="RE3" t="s">
        <v>817</v>
      </c>
      <c r="RF3" t="s">
        <v>817</v>
      </c>
      <c r="RG3" t="s">
        <v>817</v>
      </c>
      <c r="RH3" t="s">
        <v>817</v>
      </c>
      <c r="RI3" t="s">
        <v>817</v>
      </c>
      <c r="RJ3" t="s">
        <v>817</v>
      </c>
      <c r="RK3" t="s">
        <v>813</v>
      </c>
      <c r="RL3" t="s">
        <v>817</v>
      </c>
      <c r="RM3" t="s">
        <v>817</v>
      </c>
      <c r="RN3" t="s">
        <v>817</v>
      </c>
      <c r="RO3" t="s">
        <v>813</v>
      </c>
      <c r="RP3" t="s">
        <v>817</v>
      </c>
      <c r="RQ3" t="s">
        <v>817</v>
      </c>
      <c r="RR3" t="s">
        <v>817</v>
      </c>
      <c r="RS3" t="s">
        <v>817</v>
      </c>
      <c r="RT3" t="s">
        <v>817</v>
      </c>
      <c r="RU3" t="s">
        <v>817</v>
      </c>
      <c r="RV3" t="s">
        <v>817</v>
      </c>
      <c r="RW3" t="s">
        <v>817</v>
      </c>
      <c r="RX3" t="s">
        <v>818</v>
      </c>
      <c r="RZ3" t="s">
        <v>813</v>
      </c>
      <c r="SA3" t="s">
        <v>817</v>
      </c>
      <c r="SB3" t="s">
        <v>817</v>
      </c>
      <c r="SC3" t="s">
        <v>817</v>
      </c>
      <c r="SD3" t="s">
        <v>817</v>
      </c>
      <c r="SE3" t="s">
        <v>817</v>
      </c>
      <c r="SF3" t="s">
        <v>817</v>
      </c>
      <c r="SG3" t="s">
        <v>817</v>
      </c>
      <c r="SH3" t="s">
        <v>817</v>
      </c>
      <c r="SI3" t="s">
        <v>817</v>
      </c>
      <c r="SJ3" t="s">
        <v>817</v>
      </c>
      <c r="SK3" t="s">
        <v>817</v>
      </c>
      <c r="SL3" t="s">
        <v>813</v>
      </c>
      <c r="SM3" t="s">
        <v>817</v>
      </c>
      <c r="SN3" t="s">
        <v>817</v>
      </c>
      <c r="SO3" t="s">
        <v>817</v>
      </c>
      <c r="SP3" t="s">
        <v>817</v>
      </c>
      <c r="SQ3" t="s">
        <v>817</v>
      </c>
      <c r="SR3" t="s">
        <v>817</v>
      </c>
      <c r="SS3" t="s">
        <v>813</v>
      </c>
      <c r="ST3" t="s">
        <v>817</v>
      </c>
      <c r="SU3" t="s">
        <v>817</v>
      </c>
      <c r="SV3" t="s">
        <v>817</v>
      </c>
      <c r="SW3" t="s">
        <v>817</v>
      </c>
      <c r="SX3" t="s">
        <v>817</v>
      </c>
      <c r="SY3" t="s">
        <v>817</v>
      </c>
      <c r="SZ3" t="s">
        <v>817</v>
      </c>
      <c r="TA3" t="s">
        <v>817</v>
      </c>
      <c r="TB3" t="s">
        <v>813</v>
      </c>
      <c r="TC3" t="s">
        <v>817</v>
      </c>
      <c r="TD3" t="s">
        <v>817</v>
      </c>
      <c r="TE3" t="s">
        <v>817</v>
      </c>
      <c r="TF3" t="s">
        <v>817</v>
      </c>
      <c r="TG3" t="s">
        <v>817</v>
      </c>
      <c r="TH3" t="s">
        <v>817</v>
      </c>
      <c r="TI3" t="s">
        <v>817</v>
      </c>
      <c r="TJ3" t="s">
        <v>813</v>
      </c>
      <c r="TK3" t="s">
        <v>817</v>
      </c>
      <c r="TL3" t="s">
        <v>817</v>
      </c>
      <c r="TM3" t="s">
        <v>817</v>
      </c>
      <c r="TN3" t="s">
        <v>817</v>
      </c>
      <c r="TO3" t="s">
        <v>817</v>
      </c>
      <c r="TP3" t="s">
        <v>817</v>
      </c>
      <c r="TQ3" t="s">
        <v>817</v>
      </c>
      <c r="TR3" t="s">
        <v>813</v>
      </c>
      <c r="TS3" t="s">
        <v>813</v>
      </c>
      <c r="TT3" t="s">
        <v>817</v>
      </c>
      <c r="TU3" t="s">
        <v>817</v>
      </c>
      <c r="TV3" t="s">
        <v>817</v>
      </c>
      <c r="TW3" t="s">
        <v>817</v>
      </c>
      <c r="TY3" t="s">
        <v>813</v>
      </c>
      <c r="TZ3" t="s">
        <v>817</v>
      </c>
      <c r="UA3" t="s">
        <v>817</v>
      </c>
      <c r="UB3" t="s">
        <v>817</v>
      </c>
      <c r="UC3" t="s">
        <v>813</v>
      </c>
      <c r="UD3" t="s">
        <v>813</v>
      </c>
      <c r="UE3" t="s">
        <v>817</v>
      </c>
      <c r="UF3" t="s">
        <v>817</v>
      </c>
      <c r="UG3" t="s">
        <v>817</v>
      </c>
      <c r="UH3" t="s">
        <v>817</v>
      </c>
      <c r="UI3" t="s">
        <v>817</v>
      </c>
      <c r="UJ3" t="s">
        <v>817</v>
      </c>
      <c r="UK3" t="s">
        <v>817</v>
      </c>
      <c r="UL3" t="s">
        <v>813</v>
      </c>
      <c r="UM3" t="s">
        <v>813</v>
      </c>
      <c r="UN3" t="s">
        <v>817</v>
      </c>
      <c r="UO3" t="s">
        <v>813</v>
      </c>
      <c r="UP3" t="s">
        <v>813</v>
      </c>
      <c r="UQ3" t="s">
        <v>817</v>
      </c>
      <c r="UR3" t="s">
        <v>817</v>
      </c>
      <c r="US3" t="s">
        <v>817</v>
      </c>
      <c r="UT3" t="s">
        <v>817</v>
      </c>
      <c r="UU3" t="s">
        <v>817</v>
      </c>
      <c r="UV3" t="s">
        <v>817</v>
      </c>
      <c r="UW3" t="s">
        <v>817</v>
      </c>
      <c r="UX3" t="s">
        <v>817</v>
      </c>
      <c r="UY3" t="s">
        <v>817</v>
      </c>
      <c r="UZ3" t="s">
        <v>817</v>
      </c>
      <c r="VD3" t="s">
        <v>817</v>
      </c>
      <c r="VE3" t="s">
        <v>817</v>
      </c>
      <c r="VF3" t="s">
        <v>813</v>
      </c>
      <c r="VG3" t="s">
        <v>817</v>
      </c>
      <c r="VH3" t="s">
        <v>817</v>
      </c>
      <c r="VI3" t="s">
        <v>817</v>
      </c>
      <c r="VJ3" t="s">
        <v>817</v>
      </c>
      <c r="VK3" t="s">
        <v>817</v>
      </c>
      <c r="VL3" t="s">
        <v>817</v>
      </c>
      <c r="VM3" t="s">
        <v>813</v>
      </c>
      <c r="VN3" t="s">
        <v>817</v>
      </c>
      <c r="VO3" t="s">
        <v>817</v>
      </c>
      <c r="VP3" t="s">
        <v>817</v>
      </c>
      <c r="VQ3" t="s">
        <v>817</v>
      </c>
      <c r="VY3" t="s">
        <v>813</v>
      </c>
      <c r="VZ3" t="s">
        <v>813</v>
      </c>
      <c r="WA3" t="s">
        <v>813</v>
      </c>
      <c r="WB3" t="s">
        <v>817</v>
      </c>
      <c r="WJ3" t="s">
        <v>813</v>
      </c>
      <c r="WK3" t="s">
        <v>813</v>
      </c>
      <c r="WL3" t="s">
        <v>817</v>
      </c>
      <c r="WM3" t="s">
        <v>817</v>
      </c>
      <c r="WN3" t="s">
        <v>813</v>
      </c>
      <c r="WO3" t="s">
        <v>817</v>
      </c>
      <c r="WP3" t="s">
        <v>817</v>
      </c>
      <c r="WQ3" t="s">
        <v>817</v>
      </c>
      <c r="WR3" t="s">
        <v>817</v>
      </c>
      <c r="WS3" t="s">
        <v>865</v>
      </c>
      <c r="WU3" t="s">
        <v>817</v>
      </c>
      <c r="WV3" t="s">
        <v>817</v>
      </c>
      <c r="WW3" t="s">
        <v>817</v>
      </c>
      <c r="WX3" t="s">
        <v>817</v>
      </c>
      <c r="WY3" t="s">
        <v>817</v>
      </c>
      <c r="WZ3" t="s">
        <v>813</v>
      </c>
      <c r="XA3" t="s">
        <v>817</v>
      </c>
      <c r="XB3" t="s">
        <v>817</v>
      </c>
      <c r="XC3" t="s">
        <v>869</v>
      </c>
      <c r="XD3" t="s">
        <v>817</v>
      </c>
      <c r="XE3" t="s">
        <v>817</v>
      </c>
      <c r="XF3" t="s">
        <v>817</v>
      </c>
      <c r="XG3" t="s">
        <v>817</v>
      </c>
      <c r="XH3" t="s">
        <v>817</v>
      </c>
      <c r="XI3" t="s">
        <v>817</v>
      </c>
      <c r="XJ3" t="s">
        <v>817</v>
      </c>
      <c r="XK3" t="s">
        <v>813</v>
      </c>
      <c r="XL3" t="s">
        <v>817</v>
      </c>
      <c r="XM3" t="s">
        <v>817</v>
      </c>
      <c r="XN3" t="s">
        <v>813</v>
      </c>
      <c r="XO3" t="s">
        <v>817</v>
      </c>
      <c r="XP3" t="s">
        <v>817</v>
      </c>
      <c r="XQ3" t="s">
        <v>817</v>
      </c>
      <c r="XR3" t="s">
        <v>813</v>
      </c>
      <c r="XS3" t="s">
        <v>817</v>
      </c>
      <c r="XT3" t="s">
        <v>813</v>
      </c>
      <c r="XU3" t="s">
        <v>817</v>
      </c>
      <c r="XV3" t="s">
        <v>817</v>
      </c>
      <c r="XW3" t="s">
        <v>817</v>
      </c>
      <c r="XX3" t="s">
        <v>817</v>
      </c>
      <c r="XY3" t="s">
        <v>817</v>
      </c>
      <c r="XZ3" t="s">
        <v>813</v>
      </c>
      <c r="YA3" t="s">
        <v>817</v>
      </c>
      <c r="YB3" t="s">
        <v>817</v>
      </c>
      <c r="YC3" t="s">
        <v>817</v>
      </c>
      <c r="YD3" t="s">
        <v>817</v>
      </c>
      <c r="YE3" t="s">
        <v>817</v>
      </c>
      <c r="YF3" t="s">
        <v>817</v>
      </c>
      <c r="YG3" t="s">
        <v>817</v>
      </c>
      <c r="YH3" t="s">
        <v>817</v>
      </c>
      <c r="YI3" t="s">
        <v>813</v>
      </c>
      <c r="YJ3" t="s">
        <v>817</v>
      </c>
      <c r="YK3" t="s">
        <v>817</v>
      </c>
      <c r="YL3" t="s">
        <v>817</v>
      </c>
      <c r="YM3" t="s">
        <v>817</v>
      </c>
      <c r="YN3" t="s">
        <v>813</v>
      </c>
      <c r="YO3" t="s">
        <v>817</v>
      </c>
      <c r="YP3" t="s">
        <v>817</v>
      </c>
      <c r="YQ3" t="s">
        <v>817</v>
      </c>
      <c r="YR3" t="s">
        <v>817</v>
      </c>
      <c r="YS3" t="s">
        <v>817</v>
      </c>
      <c r="YT3" t="s">
        <v>817</v>
      </c>
      <c r="YU3" t="s">
        <v>813</v>
      </c>
      <c r="YW3" t="s">
        <v>817</v>
      </c>
      <c r="ZM3" t="s">
        <v>817</v>
      </c>
      <c r="ZN3" t="s">
        <v>817</v>
      </c>
      <c r="ZO3" t="s">
        <v>817</v>
      </c>
      <c r="ZP3" t="s">
        <v>817</v>
      </c>
      <c r="ZQ3" t="s">
        <v>817</v>
      </c>
      <c r="ZR3" t="s">
        <v>813</v>
      </c>
      <c r="ZS3" t="s">
        <v>813</v>
      </c>
      <c r="ZT3" t="s">
        <v>817</v>
      </c>
      <c r="ZU3" t="s">
        <v>817</v>
      </c>
      <c r="ZV3" t="s">
        <v>813</v>
      </c>
      <c r="ZW3" t="s">
        <v>817</v>
      </c>
      <c r="ZX3" t="s">
        <v>817</v>
      </c>
      <c r="ZY3" t="s">
        <v>817</v>
      </c>
      <c r="ZZ3" t="s">
        <v>817</v>
      </c>
      <c r="AAA3" t="s">
        <v>817</v>
      </c>
      <c r="AAB3" t="s">
        <v>817</v>
      </c>
      <c r="AAC3" t="s">
        <v>817</v>
      </c>
      <c r="AAD3" t="s">
        <v>817</v>
      </c>
      <c r="AAE3" t="s">
        <v>817</v>
      </c>
      <c r="AAF3" t="s">
        <v>817</v>
      </c>
      <c r="AAH3" t="s">
        <v>817</v>
      </c>
      <c r="AAI3" t="s">
        <v>817</v>
      </c>
      <c r="AAJ3" t="s">
        <v>817</v>
      </c>
      <c r="AAK3" t="s">
        <v>817</v>
      </c>
      <c r="AAL3" t="s">
        <v>817</v>
      </c>
      <c r="AAM3" t="s">
        <v>817</v>
      </c>
      <c r="AAN3" t="s">
        <v>817</v>
      </c>
      <c r="AAO3" t="s">
        <v>817</v>
      </c>
      <c r="AAP3" t="s">
        <v>817</v>
      </c>
      <c r="AAQ3" t="s">
        <v>817</v>
      </c>
      <c r="AAR3" t="s">
        <v>817</v>
      </c>
      <c r="AAS3" t="s">
        <v>817</v>
      </c>
      <c r="AAT3" t="s">
        <v>813</v>
      </c>
      <c r="AAV3" t="s">
        <v>817</v>
      </c>
      <c r="AAW3" t="s">
        <v>817</v>
      </c>
      <c r="AAX3" t="s">
        <v>817</v>
      </c>
      <c r="AAY3" t="s">
        <v>817</v>
      </c>
      <c r="AAZ3" t="s">
        <v>817</v>
      </c>
      <c r="ABA3" t="s">
        <v>817</v>
      </c>
      <c r="ABB3" t="s">
        <v>817</v>
      </c>
      <c r="ABC3" t="s">
        <v>817</v>
      </c>
      <c r="ABD3" t="s">
        <v>817</v>
      </c>
      <c r="ABE3" t="s">
        <v>817</v>
      </c>
      <c r="ABF3" t="s">
        <v>817</v>
      </c>
      <c r="ABG3" t="s">
        <v>817</v>
      </c>
      <c r="ABH3" t="s">
        <v>817</v>
      </c>
      <c r="ABI3" t="s">
        <v>817</v>
      </c>
      <c r="ABJ3" t="s">
        <v>817</v>
      </c>
      <c r="ABK3" t="s">
        <v>813</v>
      </c>
      <c r="ABL3" t="s">
        <v>817</v>
      </c>
      <c r="ABM3" t="s">
        <v>817</v>
      </c>
      <c r="ABN3" t="s">
        <v>817</v>
      </c>
      <c r="ABO3" t="s">
        <v>817</v>
      </c>
      <c r="ABP3" t="s">
        <v>817</v>
      </c>
      <c r="ABQ3" t="s">
        <v>817</v>
      </c>
      <c r="ABR3" t="s">
        <v>817</v>
      </c>
      <c r="ABS3" t="s">
        <v>817</v>
      </c>
      <c r="ABT3" t="s">
        <v>817</v>
      </c>
      <c r="ABU3" t="s">
        <v>817</v>
      </c>
      <c r="ABV3" t="s">
        <v>817</v>
      </c>
      <c r="ABW3" t="s">
        <v>817</v>
      </c>
      <c r="ABX3" t="s">
        <v>817</v>
      </c>
      <c r="ABY3" t="s">
        <v>817</v>
      </c>
      <c r="ABZ3" t="s">
        <v>813</v>
      </c>
      <c r="ACA3" t="s">
        <v>813</v>
      </c>
      <c r="ACB3" t="s">
        <v>817</v>
      </c>
      <c r="ACC3" t="s">
        <v>817</v>
      </c>
      <c r="ACD3" t="s">
        <v>817</v>
      </c>
      <c r="ACE3" t="s">
        <v>817</v>
      </c>
      <c r="ACF3" t="s">
        <v>817</v>
      </c>
      <c r="ACG3" t="s">
        <v>817</v>
      </c>
      <c r="ACH3" t="s">
        <v>817</v>
      </c>
      <c r="ACI3" t="s">
        <v>817</v>
      </c>
    </row>
    <row r="4" spans="1:773">
      <c r="A4" t="s">
        <v>870</v>
      </c>
      <c r="B4" t="s">
        <v>871</v>
      </c>
      <c r="C4" t="s">
        <v>872</v>
      </c>
      <c r="D4" t="s">
        <v>873</v>
      </c>
      <c r="E4" t="s">
        <v>873</v>
      </c>
      <c r="P4" t="s">
        <v>874</v>
      </c>
      <c r="Q4">
        <v>1.2475828181962281</v>
      </c>
      <c r="T4">
        <v>26</v>
      </c>
      <c r="V4" t="s">
        <v>813</v>
      </c>
      <c r="X4" t="s">
        <v>813</v>
      </c>
      <c r="Y4" t="s">
        <v>814</v>
      </c>
      <c r="Z4" t="s">
        <v>814</v>
      </c>
      <c r="AA4" t="s">
        <v>815</v>
      </c>
      <c r="AB4" t="s">
        <v>816</v>
      </c>
      <c r="AC4">
        <v>3</v>
      </c>
      <c r="AD4" t="s">
        <v>817</v>
      </c>
      <c r="AE4">
        <v>3</v>
      </c>
      <c r="AF4">
        <v>0</v>
      </c>
      <c r="AG4">
        <v>0</v>
      </c>
      <c r="AH4" t="s">
        <v>818</v>
      </c>
      <c r="AI4" t="s">
        <v>818</v>
      </c>
      <c r="AJ4" t="s">
        <v>818</v>
      </c>
      <c r="AK4" t="s">
        <v>818</v>
      </c>
      <c r="AL4" t="s">
        <v>818</v>
      </c>
      <c r="AM4" t="s">
        <v>818</v>
      </c>
      <c r="AN4" t="s">
        <v>818</v>
      </c>
      <c r="AO4" t="s">
        <v>818</v>
      </c>
      <c r="AP4" t="s">
        <v>818</v>
      </c>
      <c r="AQ4" t="s">
        <v>818</v>
      </c>
      <c r="AR4" t="s">
        <v>818</v>
      </c>
      <c r="AS4" t="s">
        <v>818</v>
      </c>
      <c r="AT4" t="s">
        <v>818</v>
      </c>
      <c r="AU4" t="s">
        <v>818</v>
      </c>
      <c r="AV4" t="s">
        <v>818</v>
      </c>
      <c r="AW4" t="s">
        <v>818</v>
      </c>
      <c r="AX4" t="s">
        <v>818</v>
      </c>
      <c r="AY4" t="s">
        <v>818</v>
      </c>
      <c r="AZ4" t="s">
        <v>818</v>
      </c>
      <c r="BA4" t="s">
        <v>818</v>
      </c>
      <c r="BB4" t="s">
        <v>818</v>
      </c>
      <c r="BC4" t="s">
        <v>818</v>
      </c>
      <c r="BD4" t="s">
        <v>818</v>
      </c>
      <c r="BE4" t="s">
        <v>818</v>
      </c>
      <c r="BF4" t="s">
        <v>818</v>
      </c>
      <c r="BG4" t="s">
        <v>818</v>
      </c>
      <c r="BH4" t="s">
        <v>818</v>
      </c>
      <c r="BI4" t="s">
        <v>818</v>
      </c>
      <c r="BJ4" t="s">
        <v>818</v>
      </c>
      <c r="BK4" t="s">
        <v>818</v>
      </c>
      <c r="BL4" t="s">
        <v>818</v>
      </c>
      <c r="BM4" t="s">
        <v>818</v>
      </c>
      <c r="BN4" t="s">
        <v>818</v>
      </c>
      <c r="BO4" t="s">
        <v>818</v>
      </c>
      <c r="BP4" t="s">
        <v>818</v>
      </c>
      <c r="BQ4" t="s">
        <v>818</v>
      </c>
      <c r="BR4" t="s">
        <v>818</v>
      </c>
      <c r="BS4" t="s">
        <v>818</v>
      </c>
      <c r="BT4" t="s">
        <v>818</v>
      </c>
      <c r="BU4" t="s">
        <v>818</v>
      </c>
      <c r="BV4" t="s">
        <v>818</v>
      </c>
      <c r="BW4" t="s">
        <v>818</v>
      </c>
      <c r="BX4" t="s">
        <v>818</v>
      </c>
      <c r="BY4" t="s">
        <v>818</v>
      </c>
      <c r="BZ4" t="s">
        <v>818</v>
      </c>
      <c r="CA4" t="s">
        <v>818</v>
      </c>
      <c r="CB4" t="s">
        <v>818</v>
      </c>
      <c r="CC4" t="s">
        <v>818</v>
      </c>
      <c r="CD4" t="s">
        <v>818</v>
      </c>
      <c r="CE4" t="s">
        <v>818</v>
      </c>
      <c r="CF4" t="s">
        <v>818</v>
      </c>
      <c r="CG4" t="s">
        <v>818</v>
      </c>
      <c r="CH4" t="s">
        <v>818</v>
      </c>
      <c r="CI4" t="s">
        <v>818</v>
      </c>
      <c r="CJ4" t="s">
        <v>818</v>
      </c>
      <c r="CK4" t="s">
        <v>818</v>
      </c>
      <c r="CL4" t="s">
        <v>818</v>
      </c>
      <c r="CM4" t="s">
        <v>818</v>
      </c>
      <c r="CN4" t="s">
        <v>818</v>
      </c>
      <c r="CO4" t="s">
        <v>818</v>
      </c>
      <c r="CP4" t="s">
        <v>818</v>
      </c>
      <c r="CQ4" t="s">
        <v>818</v>
      </c>
      <c r="CR4" t="s">
        <v>818</v>
      </c>
      <c r="CS4" t="s">
        <v>818</v>
      </c>
      <c r="CT4" t="s">
        <v>818</v>
      </c>
      <c r="CU4" t="s">
        <v>818</v>
      </c>
      <c r="CV4" t="s">
        <v>818</v>
      </c>
      <c r="CW4" t="s">
        <v>818</v>
      </c>
      <c r="CX4" t="s">
        <v>818</v>
      </c>
      <c r="CY4" t="s">
        <v>818</v>
      </c>
      <c r="CZ4" t="s">
        <v>818</v>
      </c>
      <c r="DA4" t="s">
        <v>818</v>
      </c>
      <c r="DB4" t="s">
        <v>818</v>
      </c>
      <c r="DC4" t="s">
        <v>818</v>
      </c>
      <c r="DD4" t="s">
        <v>818</v>
      </c>
      <c r="DE4" t="s">
        <v>818</v>
      </c>
      <c r="DF4" t="s">
        <v>818</v>
      </c>
      <c r="DG4" t="s">
        <v>818</v>
      </c>
      <c r="DH4" t="s">
        <v>818</v>
      </c>
      <c r="DI4" t="s">
        <v>818</v>
      </c>
      <c r="DJ4" t="s">
        <v>818</v>
      </c>
      <c r="DK4" t="s">
        <v>818</v>
      </c>
      <c r="DL4" t="s">
        <v>818</v>
      </c>
      <c r="DM4" t="s">
        <v>818</v>
      </c>
      <c r="DN4" t="s">
        <v>818</v>
      </c>
      <c r="DO4" t="s">
        <v>818</v>
      </c>
      <c r="DP4" t="s">
        <v>818</v>
      </c>
      <c r="DQ4" t="s">
        <v>818</v>
      </c>
      <c r="DR4" t="s">
        <v>818</v>
      </c>
      <c r="DS4" t="s">
        <v>818</v>
      </c>
      <c r="DT4" t="s">
        <v>818</v>
      </c>
      <c r="DU4" t="s">
        <v>818</v>
      </c>
      <c r="DV4" t="s">
        <v>818</v>
      </c>
      <c r="DW4" t="s">
        <v>818</v>
      </c>
      <c r="DX4" t="s">
        <v>818</v>
      </c>
      <c r="DY4" t="s">
        <v>818</v>
      </c>
      <c r="DZ4" t="s">
        <v>818</v>
      </c>
      <c r="EA4" t="s">
        <v>818</v>
      </c>
      <c r="EB4" t="s">
        <v>818</v>
      </c>
      <c r="EC4" t="s">
        <v>818</v>
      </c>
      <c r="ED4" t="s">
        <v>818</v>
      </c>
      <c r="EE4" t="s">
        <v>818</v>
      </c>
      <c r="EF4" t="s">
        <v>818</v>
      </c>
      <c r="EG4" t="s">
        <v>818</v>
      </c>
      <c r="EH4" t="s">
        <v>818</v>
      </c>
      <c r="EI4" t="s">
        <v>818</v>
      </c>
      <c r="EJ4" t="s">
        <v>818</v>
      </c>
      <c r="EK4" t="s">
        <v>818</v>
      </c>
      <c r="EL4" t="s">
        <v>818</v>
      </c>
      <c r="EM4" t="s">
        <v>818</v>
      </c>
      <c r="EN4" t="s">
        <v>818</v>
      </c>
      <c r="EO4" t="s">
        <v>818</v>
      </c>
      <c r="EP4" t="s">
        <v>818</v>
      </c>
      <c r="EQ4" t="s">
        <v>818</v>
      </c>
      <c r="ER4" t="s">
        <v>818</v>
      </c>
      <c r="ES4" t="s">
        <v>818</v>
      </c>
      <c r="ET4" t="s">
        <v>818</v>
      </c>
      <c r="EU4" t="s">
        <v>818</v>
      </c>
      <c r="EV4" t="s">
        <v>818</v>
      </c>
      <c r="EW4" t="s">
        <v>818</v>
      </c>
      <c r="EX4" t="s">
        <v>818</v>
      </c>
      <c r="EY4" t="s">
        <v>818</v>
      </c>
      <c r="EZ4" t="s">
        <v>818</v>
      </c>
      <c r="FA4" t="s">
        <v>818</v>
      </c>
      <c r="FB4" t="s">
        <v>818</v>
      </c>
      <c r="FC4" t="s">
        <v>818</v>
      </c>
      <c r="FD4" t="s">
        <v>818</v>
      </c>
      <c r="FE4" t="s">
        <v>818</v>
      </c>
      <c r="FF4" t="s">
        <v>818</v>
      </c>
      <c r="FG4" t="s">
        <v>818</v>
      </c>
      <c r="FH4" t="s">
        <v>818</v>
      </c>
      <c r="FI4" t="s">
        <v>818</v>
      </c>
      <c r="FJ4" t="s">
        <v>818</v>
      </c>
      <c r="FK4" t="s">
        <v>818</v>
      </c>
      <c r="FL4" t="s">
        <v>818</v>
      </c>
      <c r="FM4" t="s">
        <v>818</v>
      </c>
      <c r="FN4" t="s">
        <v>818</v>
      </c>
      <c r="FO4" t="s">
        <v>818</v>
      </c>
      <c r="FP4" t="s">
        <v>818</v>
      </c>
      <c r="FQ4" t="s">
        <v>818</v>
      </c>
      <c r="FR4" t="s">
        <v>818</v>
      </c>
      <c r="FS4" t="s">
        <v>818</v>
      </c>
      <c r="FT4" t="s">
        <v>818</v>
      </c>
      <c r="FU4" t="s">
        <v>818</v>
      </c>
      <c r="FV4" t="s">
        <v>818</v>
      </c>
      <c r="FW4" t="s">
        <v>818</v>
      </c>
      <c r="FX4" t="s">
        <v>818</v>
      </c>
      <c r="FY4" t="s">
        <v>818</v>
      </c>
      <c r="FZ4" t="s">
        <v>818</v>
      </c>
      <c r="GA4" t="s">
        <v>818</v>
      </c>
      <c r="GB4" t="s">
        <v>818</v>
      </c>
      <c r="GC4" t="s">
        <v>818</v>
      </c>
      <c r="GD4" t="s">
        <v>818</v>
      </c>
      <c r="GE4" t="s">
        <v>818</v>
      </c>
      <c r="GF4" t="s">
        <v>818</v>
      </c>
      <c r="GG4" t="s">
        <v>818</v>
      </c>
      <c r="GH4" t="s">
        <v>818</v>
      </c>
      <c r="GI4" t="s">
        <v>818</v>
      </c>
      <c r="GJ4" t="s">
        <v>818</v>
      </c>
      <c r="GK4" t="s">
        <v>818</v>
      </c>
      <c r="GL4" t="s">
        <v>818</v>
      </c>
      <c r="GM4" t="s">
        <v>818</v>
      </c>
      <c r="GN4" t="s">
        <v>818</v>
      </c>
      <c r="GO4" t="s">
        <v>818</v>
      </c>
      <c r="GP4" t="s">
        <v>818</v>
      </c>
      <c r="GQ4" t="s">
        <v>818</v>
      </c>
      <c r="GR4" t="s">
        <v>818</v>
      </c>
      <c r="GS4" t="s">
        <v>818</v>
      </c>
      <c r="GT4" t="s">
        <v>818</v>
      </c>
      <c r="GU4" t="s">
        <v>818</v>
      </c>
      <c r="GV4" t="s">
        <v>818</v>
      </c>
      <c r="GW4" t="s">
        <v>818</v>
      </c>
      <c r="GX4" t="s">
        <v>818</v>
      </c>
      <c r="GY4" t="s">
        <v>818</v>
      </c>
      <c r="GZ4" t="s">
        <v>818</v>
      </c>
      <c r="HA4" t="s">
        <v>818</v>
      </c>
      <c r="HB4" t="s">
        <v>818</v>
      </c>
      <c r="HC4" t="s">
        <v>818</v>
      </c>
      <c r="HD4" t="s">
        <v>818</v>
      </c>
      <c r="HE4" t="s">
        <v>818</v>
      </c>
      <c r="HF4" t="s">
        <v>818</v>
      </c>
      <c r="HG4" t="s">
        <v>818</v>
      </c>
      <c r="HH4" t="s">
        <v>818</v>
      </c>
      <c r="HI4" t="s">
        <v>818</v>
      </c>
      <c r="HJ4" t="s">
        <v>818</v>
      </c>
      <c r="HK4" t="s">
        <v>818</v>
      </c>
      <c r="HL4" t="s">
        <v>818</v>
      </c>
      <c r="HM4" t="s">
        <v>818</v>
      </c>
      <c r="HN4" t="s">
        <v>818</v>
      </c>
      <c r="HO4" t="s">
        <v>818</v>
      </c>
      <c r="HP4" t="s">
        <v>818</v>
      </c>
      <c r="HQ4" t="s">
        <v>818</v>
      </c>
      <c r="HR4" t="s">
        <v>818</v>
      </c>
      <c r="HS4" t="s">
        <v>818</v>
      </c>
      <c r="HT4" t="s">
        <v>818</v>
      </c>
      <c r="HU4" t="s">
        <v>818</v>
      </c>
      <c r="HV4" t="s">
        <v>818</v>
      </c>
      <c r="HW4" t="s">
        <v>818</v>
      </c>
      <c r="HX4" t="s">
        <v>818</v>
      </c>
      <c r="HY4" t="s">
        <v>818</v>
      </c>
      <c r="HZ4" t="s">
        <v>818</v>
      </c>
      <c r="IA4" t="s">
        <v>818</v>
      </c>
      <c r="IB4" t="s">
        <v>818</v>
      </c>
      <c r="IC4" t="s">
        <v>818</v>
      </c>
      <c r="ID4" t="s">
        <v>818</v>
      </c>
      <c r="IE4" t="s">
        <v>818</v>
      </c>
      <c r="IF4" t="s">
        <v>818</v>
      </c>
      <c r="IG4" t="s">
        <v>818</v>
      </c>
      <c r="IH4" t="s">
        <v>818</v>
      </c>
      <c r="II4" t="s">
        <v>818</v>
      </c>
      <c r="IJ4" t="s">
        <v>818</v>
      </c>
      <c r="IK4" t="s">
        <v>818</v>
      </c>
      <c r="IL4" t="s">
        <v>818</v>
      </c>
      <c r="IM4" t="s">
        <v>818</v>
      </c>
      <c r="IN4" t="s">
        <v>818</v>
      </c>
      <c r="IO4" t="s">
        <v>818</v>
      </c>
      <c r="IP4" t="s">
        <v>818</v>
      </c>
      <c r="IQ4" t="s">
        <v>818</v>
      </c>
      <c r="IR4" t="s">
        <v>818</v>
      </c>
      <c r="IS4" t="s">
        <v>818</v>
      </c>
      <c r="IT4" t="s">
        <v>818</v>
      </c>
      <c r="IU4" t="s">
        <v>818</v>
      </c>
      <c r="IV4" t="s">
        <v>818</v>
      </c>
      <c r="IW4" t="s">
        <v>818</v>
      </c>
      <c r="IX4" t="s">
        <v>818</v>
      </c>
      <c r="IY4" t="s">
        <v>818</v>
      </c>
      <c r="IZ4" t="s">
        <v>818</v>
      </c>
      <c r="JA4" t="s">
        <v>818</v>
      </c>
      <c r="JB4" t="s">
        <v>818</v>
      </c>
      <c r="JC4" t="s">
        <v>818</v>
      </c>
      <c r="JD4" t="s">
        <v>818</v>
      </c>
      <c r="JE4" t="s">
        <v>818</v>
      </c>
      <c r="JF4" t="s">
        <v>818</v>
      </c>
      <c r="JG4" t="s">
        <v>818</v>
      </c>
      <c r="JH4" t="s">
        <v>818</v>
      </c>
      <c r="JI4" t="s">
        <v>818</v>
      </c>
      <c r="JJ4" t="s">
        <v>818</v>
      </c>
      <c r="JK4" t="s">
        <v>818</v>
      </c>
      <c r="JL4" t="s">
        <v>818</v>
      </c>
      <c r="JM4" t="s">
        <v>818</v>
      </c>
      <c r="JN4" t="s">
        <v>818</v>
      </c>
      <c r="JO4" t="s">
        <v>818</v>
      </c>
      <c r="JP4" t="s">
        <v>818</v>
      </c>
      <c r="JQ4" t="s">
        <v>818</v>
      </c>
      <c r="JR4" t="s">
        <v>818</v>
      </c>
      <c r="JS4" t="s">
        <v>818</v>
      </c>
      <c r="JT4" t="s">
        <v>818</v>
      </c>
      <c r="JU4" t="s">
        <v>818</v>
      </c>
      <c r="JV4" t="s">
        <v>818</v>
      </c>
      <c r="JW4" t="s">
        <v>818</v>
      </c>
      <c r="JX4" t="s">
        <v>818</v>
      </c>
      <c r="JY4" t="s">
        <v>818</v>
      </c>
      <c r="JZ4" t="s">
        <v>818</v>
      </c>
      <c r="KA4" t="s">
        <v>818</v>
      </c>
      <c r="KB4" t="s">
        <v>818</v>
      </c>
      <c r="KC4" t="s">
        <v>818</v>
      </c>
      <c r="KD4" t="s">
        <v>818</v>
      </c>
      <c r="KE4" t="s">
        <v>818</v>
      </c>
      <c r="KF4">
        <v>3</v>
      </c>
      <c r="KG4">
        <v>0</v>
      </c>
      <c r="KH4">
        <v>0</v>
      </c>
      <c r="KI4">
        <v>0</v>
      </c>
      <c r="KJ4">
        <v>0</v>
      </c>
      <c r="KK4">
        <v>0</v>
      </c>
      <c r="KL4">
        <v>0</v>
      </c>
      <c r="KM4">
        <v>1</v>
      </c>
      <c r="KN4">
        <v>0</v>
      </c>
      <c r="KO4">
        <v>0</v>
      </c>
      <c r="KP4">
        <v>0</v>
      </c>
      <c r="KQ4">
        <v>1</v>
      </c>
      <c r="KR4">
        <v>0</v>
      </c>
      <c r="KS4">
        <v>0</v>
      </c>
      <c r="KT4">
        <v>0</v>
      </c>
      <c r="KU4">
        <v>1</v>
      </c>
      <c r="KV4">
        <v>0</v>
      </c>
      <c r="KW4">
        <v>0</v>
      </c>
      <c r="KX4">
        <v>1</v>
      </c>
      <c r="KY4">
        <v>0</v>
      </c>
      <c r="KZ4">
        <v>1</v>
      </c>
      <c r="LA4">
        <v>1</v>
      </c>
      <c r="LB4">
        <v>0</v>
      </c>
      <c r="LC4">
        <v>1</v>
      </c>
      <c r="LD4">
        <v>3</v>
      </c>
      <c r="LE4">
        <v>1</v>
      </c>
      <c r="LF4">
        <v>2</v>
      </c>
      <c r="LH4" t="s">
        <v>817</v>
      </c>
      <c r="LI4" t="s">
        <v>817</v>
      </c>
      <c r="LJ4" t="s">
        <v>817</v>
      </c>
      <c r="LK4" t="s">
        <v>817</v>
      </c>
      <c r="LL4" t="s">
        <v>817</v>
      </c>
      <c r="LM4" t="s">
        <v>817</v>
      </c>
      <c r="LO4" t="s">
        <v>817</v>
      </c>
      <c r="LQ4" t="s">
        <v>817</v>
      </c>
      <c r="LR4" t="s">
        <v>845</v>
      </c>
      <c r="LV4" t="s">
        <v>845</v>
      </c>
      <c r="LX4" t="s">
        <v>817</v>
      </c>
      <c r="MA4" t="s">
        <v>858</v>
      </c>
      <c r="MB4" t="s">
        <v>821</v>
      </c>
      <c r="MC4" t="s">
        <v>875</v>
      </c>
      <c r="MD4" t="s">
        <v>817</v>
      </c>
      <c r="ME4" t="s">
        <v>876</v>
      </c>
      <c r="MF4" t="s">
        <v>823</v>
      </c>
      <c r="MI4" t="s">
        <v>817</v>
      </c>
      <c r="MJ4" t="s">
        <v>824</v>
      </c>
      <c r="MK4" t="s">
        <v>813</v>
      </c>
      <c r="ML4" t="s">
        <v>813</v>
      </c>
      <c r="MM4" t="s">
        <v>817</v>
      </c>
      <c r="MN4" t="s">
        <v>817</v>
      </c>
      <c r="MO4" t="s">
        <v>817</v>
      </c>
      <c r="MP4" t="s">
        <v>813</v>
      </c>
      <c r="MQ4" t="s">
        <v>817</v>
      </c>
      <c r="MR4" t="s">
        <v>817</v>
      </c>
      <c r="MS4" t="s">
        <v>817</v>
      </c>
      <c r="MT4" t="s">
        <v>817</v>
      </c>
      <c r="MU4" t="s">
        <v>813</v>
      </c>
      <c r="NC4" t="s">
        <v>813</v>
      </c>
      <c r="ND4" t="s">
        <v>817</v>
      </c>
      <c r="NE4" t="s">
        <v>813</v>
      </c>
      <c r="NR4" t="s">
        <v>817</v>
      </c>
      <c r="NU4" t="s">
        <v>861</v>
      </c>
      <c r="NV4" t="s">
        <v>817</v>
      </c>
      <c r="NY4">
        <v>1</v>
      </c>
      <c r="NZ4" t="s">
        <v>877</v>
      </c>
      <c r="OP4" t="s">
        <v>817</v>
      </c>
      <c r="OQ4" t="s">
        <v>827</v>
      </c>
      <c r="OR4" t="s">
        <v>828</v>
      </c>
      <c r="OS4" t="s">
        <v>878</v>
      </c>
      <c r="OT4" t="s">
        <v>813</v>
      </c>
      <c r="OU4" t="s">
        <v>817</v>
      </c>
      <c r="OV4" t="s">
        <v>830</v>
      </c>
      <c r="OW4" t="s">
        <v>831</v>
      </c>
      <c r="OX4" t="s">
        <v>832</v>
      </c>
      <c r="OY4" t="s">
        <v>833</v>
      </c>
      <c r="OZ4" t="s">
        <v>834</v>
      </c>
      <c r="PA4" t="s">
        <v>817</v>
      </c>
      <c r="PB4" t="s">
        <v>817</v>
      </c>
      <c r="PC4" t="s">
        <v>817</v>
      </c>
      <c r="PD4" t="s">
        <v>817</v>
      </c>
      <c r="PE4" t="s">
        <v>817</v>
      </c>
      <c r="PF4" t="s">
        <v>813</v>
      </c>
      <c r="PG4" t="s">
        <v>817</v>
      </c>
      <c r="PH4" t="s">
        <v>817</v>
      </c>
      <c r="PI4" t="s">
        <v>817</v>
      </c>
      <c r="PJ4" t="s">
        <v>817</v>
      </c>
      <c r="PK4" t="s">
        <v>817</v>
      </c>
      <c r="PL4" t="s">
        <v>835</v>
      </c>
      <c r="PM4" t="s">
        <v>879</v>
      </c>
      <c r="PN4" t="s">
        <v>845</v>
      </c>
      <c r="PO4" t="s">
        <v>880</v>
      </c>
      <c r="PP4" t="s">
        <v>839</v>
      </c>
      <c r="PQ4" t="s">
        <v>813</v>
      </c>
      <c r="PR4" t="s">
        <v>813</v>
      </c>
      <c r="PS4" t="s">
        <v>813</v>
      </c>
      <c r="PT4" t="s">
        <v>817</v>
      </c>
      <c r="PU4" t="s">
        <v>817</v>
      </c>
      <c r="PV4" t="s">
        <v>817</v>
      </c>
      <c r="PW4" t="s">
        <v>817</v>
      </c>
      <c r="PX4" t="s">
        <v>817</v>
      </c>
      <c r="PY4" t="s">
        <v>817</v>
      </c>
      <c r="PZ4" t="s">
        <v>840</v>
      </c>
      <c r="QA4" t="s">
        <v>841</v>
      </c>
      <c r="QB4" t="s">
        <v>881</v>
      </c>
      <c r="QC4" t="s">
        <v>843</v>
      </c>
      <c r="QD4" t="s">
        <v>844</v>
      </c>
      <c r="QE4" t="s">
        <v>845</v>
      </c>
      <c r="QF4" t="s">
        <v>813</v>
      </c>
      <c r="QG4" t="s">
        <v>817</v>
      </c>
      <c r="QH4" t="s">
        <v>813</v>
      </c>
      <c r="QI4" t="s">
        <v>817</v>
      </c>
      <c r="QJ4" t="s">
        <v>813</v>
      </c>
      <c r="QK4" t="s">
        <v>813</v>
      </c>
      <c r="QL4" t="s">
        <v>817</v>
      </c>
      <c r="QM4" t="s">
        <v>817</v>
      </c>
      <c r="QN4" t="s">
        <v>817</v>
      </c>
      <c r="QO4" t="s">
        <v>817</v>
      </c>
      <c r="QP4" t="s">
        <v>817</v>
      </c>
      <c r="QQ4" t="s">
        <v>817</v>
      </c>
      <c r="QR4" t="s">
        <v>813</v>
      </c>
      <c r="QS4" t="s">
        <v>813</v>
      </c>
      <c r="QT4" t="s">
        <v>817</v>
      </c>
      <c r="QU4" t="s">
        <v>817</v>
      </c>
      <c r="QV4" t="s">
        <v>817</v>
      </c>
      <c r="QW4" t="s">
        <v>817</v>
      </c>
      <c r="QX4" t="s">
        <v>817</v>
      </c>
      <c r="QY4" t="s">
        <v>817</v>
      </c>
      <c r="QZ4" t="s">
        <v>817</v>
      </c>
      <c r="RA4" t="s">
        <v>817</v>
      </c>
      <c r="RB4" t="s">
        <v>817</v>
      </c>
      <c r="RC4" t="s">
        <v>817</v>
      </c>
      <c r="RD4" t="s">
        <v>817</v>
      </c>
      <c r="RE4" t="s">
        <v>817</v>
      </c>
      <c r="RF4" t="s">
        <v>817</v>
      </c>
      <c r="RG4" t="s">
        <v>817</v>
      </c>
      <c r="RH4" t="s">
        <v>817</v>
      </c>
      <c r="RI4" t="s">
        <v>817</v>
      </c>
      <c r="RJ4" t="s">
        <v>817</v>
      </c>
      <c r="RK4" t="s">
        <v>813</v>
      </c>
      <c r="RL4" t="s">
        <v>813</v>
      </c>
      <c r="RM4" t="s">
        <v>817</v>
      </c>
      <c r="RN4" t="s">
        <v>817</v>
      </c>
      <c r="RO4" t="s">
        <v>813</v>
      </c>
      <c r="RP4" t="s">
        <v>817</v>
      </c>
      <c r="RQ4" t="s">
        <v>817</v>
      </c>
      <c r="RR4" t="s">
        <v>817</v>
      </c>
      <c r="RS4" t="s">
        <v>817</v>
      </c>
      <c r="RT4" t="s">
        <v>817</v>
      </c>
      <c r="RU4" t="s">
        <v>817</v>
      </c>
      <c r="RV4" t="s">
        <v>817</v>
      </c>
      <c r="RW4" t="s">
        <v>817</v>
      </c>
      <c r="RX4" t="s">
        <v>845</v>
      </c>
      <c r="RY4" t="s">
        <v>846</v>
      </c>
      <c r="RZ4" t="s">
        <v>813</v>
      </c>
      <c r="SA4" t="s">
        <v>817</v>
      </c>
      <c r="SB4" t="s">
        <v>813</v>
      </c>
      <c r="SC4" t="s">
        <v>817</v>
      </c>
      <c r="SD4" t="s">
        <v>813</v>
      </c>
      <c r="SE4" t="s">
        <v>817</v>
      </c>
      <c r="SF4" t="s">
        <v>817</v>
      </c>
      <c r="SG4" t="s">
        <v>817</v>
      </c>
      <c r="SH4" t="s">
        <v>817</v>
      </c>
      <c r="SI4" t="s">
        <v>813</v>
      </c>
      <c r="SJ4" t="s">
        <v>817</v>
      </c>
      <c r="SK4" t="s">
        <v>817</v>
      </c>
      <c r="SL4" t="s">
        <v>817</v>
      </c>
      <c r="SM4" t="s">
        <v>817</v>
      </c>
      <c r="SN4" t="s">
        <v>817</v>
      </c>
      <c r="SO4" t="s">
        <v>817</v>
      </c>
      <c r="SP4" t="s">
        <v>817</v>
      </c>
      <c r="SQ4" t="s">
        <v>817</v>
      </c>
      <c r="SR4" t="s">
        <v>817</v>
      </c>
      <c r="SS4" t="s">
        <v>817</v>
      </c>
      <c r="ST4" t="s">
        <v>817</v>
      </c>
      <c r="SU4" t="s">
        <v>817</v>
      </c>
      <c r="SV4" t="s">
        <v>817</v>
      </c>
      <c r="SW4" t="s">
        <v>817</v>
      </c>
      <c r="SX4" t="s">
        <v>817</v>
      </c>
      <c r="SY4" t="s">
        <v>817</v>
      </c>
      <c r="SZ4" t="s">
        <v>817</v>
      </c>
      <c r="TA4" t="s">
        <v>817</v>
      </c>
      <c r="TB4" t="s">
        <v>817</v>
      </c>
      <c r="TC4" t="s">
        <v>817</v>
      </c>
      <c r="TD4" t="s">
        <v>817</v>
      </c>
      <c r="TE4" t="s">
        <v>817</v>
      </c>
      <c r="TF4" t="s">
        <v>813</v>
      </c>
      <c r="TG4" t="s">
        <v>817</v>
      </c>
      <c r="TH4" t="s">
        <v>817</v>
      </c>
      <c r="TI4" t="s">
        <v>817</v>
      </c>
      <c r="TJ4" t="s">
        <v>813</v>
      </c>
      <c r="TK4" t="s">
        <v>817</v>
      </c>
      <c r="TL4" t="s">
        <v>817</v>
      </c>
      <c r="TM4" t="s">
        <v>813</v>
      </c>
      <c r="TN4" t="s">
        <v>817</v>
      </c>
      <c r="TO4" t="s">
        <v>817</v>
      </c>
      <c r="TP4" t="s">
        <v>813</v>
      </c>
      <c r="TQ4" t="s">
        <v>817</v>
      </c>
      <c r="TR4" t="s">
        <v>813</v>
      </c>
      <c r="TS4" t="s">
        <v>817</v>
      </c>
      <c r="TT4" t="s">
        <v>817</v>
      </c>
      <c r="TU4" t="s">
        <v>817</v>
      </c>
      <c r="TV4" t="s">
        <v>817</v>
      </c>
      <c r="TW4" t="s">
        <v>817</v>
      </c>
      <c r="TY4" t="s">
        <v>813</v>
      </c>
      <c r="TZ4" t="s">
        <v>817</v>
      </c>
      <c r="UA4" t="s">
        <v>817</v>
      </c>
      <c r="UB4" t="s">
        <v>817</v>
      </c>
      <c r="UC4" t="s">
        <v>817</v>
      </c>
      <c r="UD4" t="s">
        <v>817</v>
      </c>
      <c r="UE4" t="s">
        <v>817</v>
      </c>
      <c r="UF4" t="s">
        <v>813</v>
      </c>
      <c r="UG4" t="s">
        <v>817</v>
      </c>
      <c r="UH4" t="s">
        <v>817</v>
      </c>
      <c r="UI4" t="s">
        <v>817</v>
      </c>
      <c r="UJ4" t="s">
        <v>817</v>
      </c>
      <c r="UK4" t="s">
        <v>817</v>
      </c>
      <c r="UL4" t="s">
        <v>813</v>
      </c>
      <c r="UM4" t="s">
        <v>817</v>
      </c>
      <c r="UN4" t="s">
        <v>817</v>
      </c>
      <c r="UO4" t="s">
        <v>817</v>
      </c>
      <c r="UP4" t="s">
        <v>817</v>
      </c>
      <c r="UQ4" t="s">
        <v>817</v>
      </c>
      <c r="UR4" t="s">
        <v>817</v>
      </c>
      <c r="US4" t="s">
        <v>817</v>
      </c>
      <c r="UT4" t="s">
        <v>817</v>
      </c>
      <c r="UU4" t="s">
        <v>817</v>
      </c>
      <c r="UV4" t="s">
        <v>817</v>
      </c>
      <c r="UW4" t="s">
        <v>813</v>
      </c>
      <c r="UX4" t="s">
        <v>817</v>
      </c>
      <c r="UY4" t="s">
        <v>817</v>
      </c>
      <c r="UZ4" t="s">
        <v>817</v>
      </c>
      <c r="VD4" t="s">
        <v>817</v>
      </c>
      <c r="VE4" t="s">
        <v>817</v>
      </c>
      <c r="VF4" t="s">
        <v>817</v>
      </c>
      <c r="VG4" t="s">
        <v>817</v>
      </c>
      <c r="VH4" t="s">
        <v>817</v>
      </c>
      <c r="VI4" t="s">
        <v>817</v>
      </c>
      <c r="VJ4" t="s">
        <v>817</v>
      </c>
      <c r="VK4" t="s">
        <v>817</v>
      </c>
      <c r="VL4" t="s">
        <v>813</v>
      </c>
      <c r="VM4" t="s">
        <v>813</v>
      </c>
      <c r="VN4" t="s">
        <v>817</v>
      </c>
      <c r="VO4" t="s">
        <v>817</v>
      </c>
      <c r="VP4" t="s">
        <v>817</v>
      </c>
      <c r="VQ4" t="s">
        <v>817</v>
      </c>
      <c r="VR4" t="s">
        <v>817</v>
      </c>
      <c r="VY4" t="s">
        <v>813</v>
      </c>
      <c r="VZ4" t="s">
        <v>813</v>
      </c>
      <c r="WA4" t="s">
        <v>817</v>
      </c>
      <c r="WJ4" t="s">
        <v>817</v>
      </c>
      <c r="WK4" t="s">
        <v>813</v>
      </c>
      <c r="WL4" t="s">
        <v>813</v>
      </c>
      <c r="WM4" t="s">
        <v>817</v>
      </c>
      <c r="WN4" t="s">
        <v>817</v>
      </c>
      <c r="WO4" t="s">
        <v>817</v>
      </c>
      <c r="WP4" t="s">
        <v>817</v>
      </c>
      <c r="WQ4" t="s">
        <v>817</v>
      </c>
      <c r="WR4" t="s">
        <v>817</v>
      </c>
      <c r="WS4" t="s">
        <v>834</v>
      </c>
      <c r="WU4" t="s">
        <v>817</v>
      </c>
      <c r="WV4" t="s">
        <v>817</v>
      </c>
      <c r="WW4" t="s">
        <v>817</v>
      </c>
      <c r="WX4" t="s">
        <v>817</v>
      </c>
      <c r="WY4" t="s">
        <v>817</v>
      </c>
      <c r="WZ4" t="s">
        <v>813</v>
      </c>
      <c r="XA4" t="s">
        <v>817</v>
      </c>
      <c r="XB4" t="s">
        <v>817</v>
      </c>
      <c r="XC4" t="s">
        <v>850</v>
      </c>
      <c r="XD4" t="s">
        <v>813</v>
      </c>
      <c r="XE4" t="s">
        <v>813</v>
      </c>
      <c r="XF4" t="s">
        <v>817</v>
      </c>
      <c r="XG4" t="s">
        <v>817</v>
      </c>
      <c r="XH4" t="s">
        <v>817</v>
      </c>
      <c r="XI4" t="s">
        <v>817</v>
      </c>
      <c r="XJ4" t="s">
        <v>817</v>
      </c>
      <c r="XK4" t="s">
        <v>817</v>
      </c>
      <c r="XL4" t="s">
        <v>817</v>
      </c>
      <c r="XM4" t="s">
        <v>817</v>
      </c>
      <c r="XN4" t="s">
        <v>817</v>
      </c>
      <c r="XO4" t="s">
        <v>817</v>
      </c>
      <c r="XP4" t="s">
        <v>817</v>
      </c>
      <c r="XQ4" t="s">
        <v>817</v>
      </c>
      <c r="XR4" t="s">
        <v>813</v>
      </c>
      <c r="XS4" t="s">
        <v>817</v>
      </c>
      <c r="XT4" t="s">
        <v>817</v>
      </c>
      <c r="XU4" t="s">
        <v>813</v>
      </c>
      <c r="XV4" t="s">
        <v>817</v>
      </c>
      <c r="XW4" t="s">
        <v>817</v>
      </c>
      <c r="XX4" t="s">
        <v>817</v>
      </c>
      <c r="XY4" t="s">
        <v>817</v>
      </c>
      <c r="XZ4" t="s">
        <v>817</v>
      </c>
      <c r="ZM4" t="s">
        <v>817</v>
      </c>
      <c r="ZN4" t="s">
        <v>817</v>
      </c>
      <c r="ZO4" t="s">
        <v>817</v>
      </c>
      <c r="ZP4" t="s">
        <v>817</v>
      </c>
      <c r="ZQ4" t="s">
        <v>817</v>
      </c>
      <c r="ZR4" t="s">
        <v>813</v>
      </c>
      <c r="ZS4" t="s">
        <v>817</v>
      </c>
      <c r="ZT4" t="s">
        <v>817</v>
      </c>
      <c r="ZU4" t="s">
        <v>817</v>
      </c>
      <c r="ZV4" t="s">
        <v>817</v>
      </c>
      <c r="ZW4" t="s">
        <v>817</v>
      </c>
      <c r="ZX4" t="s">
        <v>817</v>
      </c>
      <c r="ZY4" t="s">
        <v>817</v>
      </c>
      <c r="ZZ4" t="s">
        <v>817</v>
      </c>
      <c r="AAA4" t="s">
        <v>813</v>
      </c>
      <c r="AAB4" t="s">
        <v>817</v>
      </c>
      <c r="AAC4" t="s">
        <v>817</v>
      </c>
      <c r="AAD4" t="s">
        <v>817</v>
      </c>
      <c r="AAE4" t="s">
        <v>817</v>
      </c>
      <c r="AAF4" t="s">
        <v>817</v>
      </c>
      <c r="AAH4" t="s">
        <v>813</v>
      </c>
      <c r="AAI4" t="s">
        <v>817</v>
      </c>
      <c r="AAJ4" t="s">
        <v>817</v>
      </c>
      <c r="AAK4" t="s">
        <v>817</v>
      </c>
      <c r="AAL4" t="s">
        <v>817</v>
      </c>
      <c r="AAM4" t="s">
        <v>817</v>
      </c>
      <c r="AAN4" t="s">
        <v>813</v>
      </c>
      <c r="AAO4" t="s">
        <v>817</v>
      </c>
      <c r="AAP4" t="s">
        <v>817</v>
      </c>
      <c r="AAQ4" t="s">
        <v>817</v>
      </c>
      <c r="AAR4" t="s">
        <v>817</v>
      </c>
      <c r="AAS4" t="s">
        <v>813</v>
      </c>
      <c r="AAT4" t="s">
        <v>817</v>
      </c>
      <c r="AAV4" t="s">
        <v>817</v>
      </c>
      <c r="AAW4" t="s">
        <v>817</v>
      </c>
      <c r="AAX4" t="s">
        <v>817</v>
      </c>
      <c r="AAY4" t="s">
        <v>817</v>
      </c>
      <c r="AAZ4" t="s">
        <v>817</v>
      </c>
      <c r="ABA4" t="s">
        <v>817</v>
      </c>
      <c r="ABB4" t="s">
        <v>813</v>
      </c>
      <c r="ABC4" t="s">
        <v>817</v>
      </c>
      <c r="ABD4" t="s">
        <v>817</v>
      </c>
      <c r="ABE4" t="s">
        <v>817</v>
      </c>
      <c r="ABF4" t="s">
        <v>817</v>
      </c>
      <c r="ABG4" t="s">
        <v>817</v>
      </c>
      <c r="ABH4" t="s">
        <v>817</v>
      </c>
      <c r="ABI4" t="s">
        <v>817</v>
      </c>
      <c r="ABJ4" t="s">
        <v>817</v>
      </c>
      <c r="ABK4" t="s">
        <v>813</v>
      </c>
      <c r="ABL4" t="s">
        <v>817</v>
      </c>
      <c r="ABM4" t="s">
        <v>813</v>
      </c>
      <c r="ABN4" t="s">
        <v>817</v>
      </c>
      <c r="ABO4" t="s">
        <v>817</v>
      </c>
      <c r="ABP4" t="s">
        <v>817</v>
      </c>
      <c r="ABQ4" t="s">
        <v>817</v>
      </c>
      <c r="ABR4" t="s">
        <v>817</v>
      </c>
      <c r="ABS4" t="s">
        <v>817</v>
      </c>
      <c r="ABT4" t="s">
        <v>817</v>
      </c>
      <c r="ABU4" t="s">
        <v>817</v>
      </c>
      <c r="ABV4" t="s">
        <v>813</v>
      </c>
      <c r="ABW4" t="s">
        <v>813</v>
      </c>
      <c r="ABX4" t="s">
        <v>817</v>
      </c>
      <c r="ABY4" t="s">
        <v>817</v>
      </c>
      <c r="ABZ4" t="s">
        <v>817</v>
      </c>
      <c r="ACA4" t="s">
        <v>813</v>
      </c>
      <c r="ACB4" t="s">
        <v>817</v>
      </c>
      <c r="ACC4" t="s">
        <v>817</v>
      </c>
      <c r="ACD4" t="s">
        <v>817</v>
      </c>
      <c r="ACE4" t="s">
        <v>817</v>
      </c>
      <c r="ACF4" t="s">
        <v>817</v>
      </c>
      <c r="ACG4" t="s">
        <v>817</v>
      </c>
      <c r="ACH4" t="s">
        <v>817</v>
      </c>
      <c r="ACI4" t="s">
        <v>817</v>
      </c>
    </row>
    <row r="5" spans="1:773">
      <c r="A5" t="s">
        <v>882</v>
      </c>
      <c r="B5" t="s">
        <v>883</v>
      </c>
      <c r="C5" t="s">
        <v>884</v>
      </c>
      <c r="D5" t="s">
        <v>885</v>
      </c>
      <c r="E5" t="s">
        <v>885</v>
      </c>
      <c r="P5" t="s">
        <v>886</v>
      </c>
      <c r="Q5">
        <v>0.64514064157430773</v>
      </c>
      <c r="T5">
        <v>32</v>
      </c>
      <c r="V5" t="s">
        <v>813</v>
      </c>
      <c r="X5" t="s">
        <v>817</v>
      </c>
      <c r="Y5" t="s">
        <v>814</v>
      </c>
      <c r="Z5" t="s">
        <v>856</v>
      </c>
      <c r="AA5" t="s">
        <v>815</v>
      </c>
      <c r="AB5" t="s">
        <v>816</v>
      </c>
      <c r="AC5">
        <v>8</v>
      </c>
      <c r="AD5" t="s">
        <v>813</v>
      </c>
      <c r="AE5">
        <v>8</v>
      </c>
      <c r="AF5">
        <v>0</v>
      </c>
      <c r="AG5">
        <v>0</v>
      </c>
      <c r="AH5" t="s">
        <v>818</v>
      </c>
      <c r="AI5" t="s">
        <v>818</v>
      </c>
      <c r="AJ5" t="s">
        <v>818</v>
      </c>
      <c r="AK5" t="s">
        <v>818</v>
      </c>
      <c r="AL5" t="s">
        <v>818</v>
      </c>
      <c r="AM5" t="s">
        <v>818</v>
      </c>
      <c r="AN5" t="s">
        <v>818</v>
      </c>
      <c r="AO5" t="s">
        <v>818</v>
      </c>
      <c r="AP5" t="s">
        <v>818</v>
      </c>
      <c r="AQ5" t="s">
        <v>818</v>
      </c>
      <c r="AR5" t="s">
        <v>818</v>
      </c>
      <c r="AS5" t="s">
        <v>818</v>
      </c>
      <c r="AT5" t="s">
        <v>818</v>
      </c>
      <c r="AU5" t="s">
        <v>818</v>
      </c>
      <c r="AV5" t="s">
        <v>818</v>
      </c>
      <c r="AW5" t="s">
        <v>818</v>
      </c>
      <c r="AX5" t="s">
        <v>818</v>
      </c>
      <c r="AY5" t="s">
        <v>818</v>
      </c>
      <c r="AZ5" t="s">
        <v>818</v>
      </c>
      <c r="BA5" t="s">
        <v>818</v>
      </c>
      <c r="BB5" t="s">
        <v>818</v>
      </c>
      <c r="BC5" t="s">
        <v>818</v>
      </c>
      <c r="BD5" t="s">
        <v>818</v>
      </c>
      <c r="BE5" t="s">
        <v>818</v>
      </c>
      <c r="BF5" t="s">
        <v>818</v>
      </c>
      <c r="BG5" t="s">
        <v>818</v>
      </c>
      <c r="BH5" t="s">
        <v>818</v>
      </c>
      <c r="BI5" t="s">
        <v>818</v>
      </c>
      <c r="BJ5" t="s">
        <v>818</v>
      </c>
      <c r="BK5" t="s">
        <v>818</v>
      </c>
      <c r="BL5" t="s">
        <v>818</v>
      </c>
      <c r="BM5" t="s">
        <v>818</v>
      </c>
      <c r="BN5" t="s">
        <v>818</v>
      </c>
      <c r="BO5" t="s">
        <v>818</v>
      </c>
      <c r="BP5" t="s">
        <v>818</v>
      </c>
      <c r="BQ5" t="s">
        <v>818</v>
      </c>
      <c r="BR5" t="s">
        <v>818</v>
      </c>
      <c r="BS5" t="s">
        <v>818</v>
      </c>
      <c r="BT5" t="s">
        <v>818</v>
      </c>
      <c r="BU5" t="s">
        <v>818</v>
      </c>
      <c r="BV5" t="s">
        <v>818</v>
      </c>
      <c r="BW5" t="s">
        <v>818</v>
      </c>
      <c r="BX5" t="s">
        <v>818</v>
      </c>
      <c r="BY5" t="s">
        <v>818</v>
      </c>
      <c r="BZ5" t="s">
        <v>818</v>
      </c>
      <c r="CA5" t="s">
        <v>818</v>
      </c>
      <c r="CB5" t="s">
        <v>818</v>
      </c>
      <c r="CC5" t="s">
        <v>818</v>
      </c>
      <c r="CD5" t="s">
        <v>818</v>
      </c>
      <c r="CE5" t="s">
        <v>818</v>
      </c>
      <c r="CF5" t="s">
        <v>818</v>
      </c>
      <c r="CG5" t="s">
        <v>818</v>
      </c>
      <c r="CH5" t="s">
        <v>818</v>
      </c>
      <c r="CI5" t="s">
        <v>818</v>
      </c>
      <c r="CJ5" t="s">
        <v>818</v>
      </c>
      <c r="CK5" t="s">
        <v>818</v>
      </c>
      <c r="CL5" t="s">
        <v>818</v>
      </c>
      <c r="CM5" t="s">
        <v>818</v>
      </c>
      <c r="CN5" t="s">
        <v>818</v>
      </c>
      <c r="CO5" t="s">
        <v>818</v>
      </c>
      <c r="CP5" t="s">
        <v>818</v>
      </c>
      <c r="CQ5" t="s">
        <v>818</v>
      </c>
      <c r="CR5" t="s">
        <v>818</v>
      </c>
      <c r="CS5" t="s">
        <v>818</v>
      </c>
      <c r="CT5" t="s">
        <v>818</v>
      </c>
      <c r="CU5" t="s">
        <v>818</v>
      </c>
      <c r="CV5" t="s">
        <v>818</v>
      </c>
      <c r="CW5" t="s">
        <v>818</v>
      </c>
      <c r="CX5" t="s">
        <v>818</v>
      </c>
      <c r="CY5" t="s">
        <v>818</v>
      </c>
      <c r="CZ5" t="s">
        <v>818</v>
      </c>
      <c r="DA5" t="s">
        <v>818</v>
      </c>
      <c r="DB5" t="s">
        <v>818</v>
      </c>
      <c r="DC5" t="s">
        <v>818</v>
      </c>
      <c r="DD5" t="s">
        <v>818</v>
      </c>
      <c r="DE5" t="s">
        <v>818</v>
      </c>
      <c r="DF5" t="s">
        <v>818</v>
      </c>
      <c r="DG5" t="s">
        <v>818</v>
      </c>
      <c r="DH5" t="s">
        <v>818</v>
      </c>
      <c r="DI5" t="s">
        <v>818</v>
      </c>
      <c r="DJ5" t="s">
        <v>818</v>
      </c>
      <c r="DK5" t="s">
        <v>818</v>
      </c>
      <c r="DL5" t="s">
        <v>818</v>
      </c>
      <c r="DM5" t="s">
        <v>818</v>
      </c>
      <c r="DN5" t="s">
        <v>818</v>
      </c>
      <c r="DO5" t="s">
        <v>818</v>
      </c>
      <c r="DP5" t="s">
        <v>818</v>
      </c>
      <c r="DQ5" t="s">
        <v>818</v>
      </c>
      <c r="DR5" t="s">
        <v>818</v>
      </c>
      <c r="DS5" t="s">
        <v>818</v>
      </c>
      <c r="DT5" t="s">
        <v>818</v>
      </c>
      <c r="DU5" t="s">
        <v>818</v>
      </c>
      <c r="DV5" t="s">
        <v>818</v>
      </c>
      <c r="DW5" t="s">
        <v>818</v>
      </c>
      <c r="DX5" t="s">
        <v>818</v>
      </c>
      <c r="DY5" t="s">
        <v>818</v>
      </c>
      <c r="DZ5" t="s">
        <v>818</v>
      </c>
      <c r="EA5" t="s">
        <v>818</v>
      </c>
      <c r="EB5" t="s">
        <v>818</v>
      </c>
      <c r="EC5" t="s">
        <v>818</v>
      </c>
      <c r="ED5" t="s">
        <v>818</v>
      </c>
      <c r="EE5" t="s">
        <v>818</v>
      </c>
      <c r="EF5" t="s">
        <v>818</v>
      </c>
      <c r="EG5" t="s">
        <v>818</v>
      </c>
      <c r="EH5" t="s">
        <v>818</v>
      </c>
      <c r="EI5" t="s">
        <v>818</v>
      </c>
      <c r="EJ5" t="s">
        <v>818</v>
      </c>
      <c r="EK5" t="s">
        <v>818</v>
      </c>
      <c r="EL5" t="s">
        <v>818</v>
      </c>
      <c r="EM5" t="s">
        <v>818</v>
      </c>
      <c r="EN5" t="s">
        <v>818</v>
      </c>
      <c r="EO5" t="s">
        <v>818</v>
      </c>
      <c r="EP5" t="s">
        <v>818</v>
      </c>
      <c r="EQ5" t="s">
        <v>818</v>
      </c>
      <c r="ER5" t="s">
        <v>818</v>
      </c>
      <c r="ES5" t="s">
        <v>818</v>
      </c>
      <c r="ET5" t="s">
        <v>818</v>
      </c>
      <c r="EU5" t="s">
        <v>818</v>
      </c>
      <c r="EV5" t="s">
        <v>818</v>
      </c>
      <c r="EW5" t="s">
        <v>818</v>
      </c>
      <c r="EX5" t="s">
        <v>818</v>
      </c>
      <c r="EY5" t="s">
        <v>818</v>
      </c>
      <c r="EZ5" t="s">
        <v>818</v>
      </c>
      <c r="FA5" t="s">
        <v>818</v>
      </c>
      <c r="FB5" t="s">
        <v>818</v>
      </c>
      <c r="FC5" t="s">
        <v>818</v>
      </c>
      <c r="FD5" t="s">
        <v>818</v>
      </c>
      <c r="FE5" t="s">
        <v>818</v>
      </c>
      <c r="FF5" t="s">
        <v>818</v>
      </c>
      <c r="FG5" t="s">
        <v>818</v>
      </c>
      <c r="FH5" t="s">
        <v>818</v>
      </c>
      <c r="FI5" t="s">
        <v>818</v>
      </c>
      <c r="FJ5" t="s">
        <v>818</v>
      </c>
      <c r="FK5" t="s">
        <v>818</v>
      </c>
      <c r="FL5" t="s">
        <v>818</v>
      </c>
      <c r="FM5" t="s">
        <v>818</v>
      </c>
      <c r="FN5" t="s">
        <v>818</v>
      </c>
      <c r="FO5" t="s">
        <v>818</v>
      </c>
      <c r="FP5" t="s">
        <v>818</v>
      </c>
      <c r="FQ5" t="s">
        <v>818</v>
      </c>
      <c r="FR5" t="s">
        <v>818</v>
      </c>
      <c r="FS5" t="s">
        <v>818</v>
      </c>
      <c r="FT5" t="s">
        <v>818</v>
      </c>
      <c r="FU5" t="s">
        <v>818</v>
      </c>
      <c r="FV5" t="s">
        <v>818</v>
      </c>
      <c r="FW5" t="s">
        <v>818</v>
      </c>
      <c r="FX5" t="s">
        <v>818</v>
      </c>
      <c r="FY5" t="s">
        <v>818</v>
      </c>
      <c r="FZ5" t="s">
        <v>818</v>
      </c>
      <c r="GA5" t="s">
        <v>818</v>
      </c>
      <c r="GB5" t="s">
        <v>818</v>
      </c>
      <c r="GC5" t="s">
        <v>818</v>
      </c>
      <c r="GD5" t="s">
        <v>818</v>
      </c>
      <c r="GE5" t="s">
        <v>818</v>
      </c>
      <c r="GF5" t="s">
        <v>818</v>
      </c>
      <c r="GG5" t="s">
        <v>818</v>
      </c>
      <c r="GH5" t="s">
        <v>818</v>
      </c>
      <c r="GI5" t="s">
        <v>818</v>
      </c>
      <c r="GJ5" t="s">
        <v>818</v>
      </c>
      <c r="GK5" t="s">
        <v>818</v>
      </c>
      <c r="GL5" t="s">
        <v>818</v>
      </c>
      <c r="GM5" t="s">
        <v>818</v>
      </c>
      <c r="GN5" t="s">
        <v>818</v>
      </c>
      <c r="GO5" t="s">
        <v>818</v>
      </c>
      <c r="GP5" t="s">
        <v>818</v>
      </c>
      <c r="GQ5" t="s">
        <v>818</v>
      </c>
      <c r="GR5" t="s">
        <v>818</v>
      </c>
      <c r="GS5" t="s">
        <v>818</v>
      </c>
      <c r="GT5" t="s">
        <v>818</v>
      </c>
      <c r="GU5" t="s">
        <v>818</v>
      </c>
      <c r="GV5" t="s">
        <v>818</v>
      </c>
      <c r="GW5" t="s">
        <v>818</v>
      </c>
      <c r="GX5" t="s">
        <v>818</v>
      </c>
      <c r="GY5" t="s">
        <v>818</v>
      </c>
      <c r="GZ5" t="s">
        <v>818</v>
      </c>
      <c r="HA5" t="s">
        <v>818</v>
      </c>
      <c r="HB5" t="s">
        <v>818</v>
      </c>
      <c r="HC5" t="s">
        <v>818</v>
      </c>
      <c r="HD5" t="s">
        <v>818</v>
      </c>
      <c r="HE5" t="s">
        <v>818</v>
      </c>
      <c r="HF5" t="s">
        <v>818</v>
      </c>
      <c r="HG5" t="s">
        <v>818</v>
      </c>
      <c r="HH5" t="s">
        <v>818</v>
      </c>
      <c r="HI5" t="s">
        <v>818</v>
      </c>
      <c r="HJ5" t="s">
        <v>818</v>
      </c>
      <c r="HK5" t="s">
        <v>818</v>
      </c>
      <c r="HL5" t="s">
        <v>818</v>
      </c>
      <c r="HM5" t="s">
        <v>818</v>
      </c>
      <c r="HN5" t="s">
        <v>818</v>
      </c>
      <c r="HO5" t="s">
        <v>818</v>
      </c>
      <c r="HP5" t="s">
        <v>818</v>
      </c>
      <c r="HQ5" t="s">
        <v>818</v>
      </c>
      <c r="HR5" t="s">
        <v>818</v>
      </c>
      <c r="HS5" t="s">
        <v>818</v>
      </c>
      <c r="HT5" t="s">
        <v>818</v>
      </c>
      <c r="HU5" t="s">
        <v>818</v>
      </c>
      <c r="HV5" t="s">
        <v>818</v>
      </c>
      <c r="HW5" t="s">
        <v>818</v>
      </c>
      <c r="HX5" t="s">
        <v>818</v>
      </c>
      <c r="HY5" t="s">
        <v>818</v>
      </c>
      <c r="HZ5" t="s">
        <v>818</v>
      </c>
      <c r="IA5" t="s">
        <v>818</v>
      </c>
      <c r="IB5" t="s">
        <v>818</v>
      </c>
      <c r="IC5" t="s">
        <v>818</v>
      </c>
      <c r="ID5" t="s">
        <v>818</v>
      </c>
      <c r="IE5" t="s">
        <v>818</v>
      </c>
      <c r="IF5" t="s">
        <v>818</v>
      </c>
      <c r="IG5" t="s">
        <v>818</v>
      </c>
      <c r="IH5" t="s">
        <v>818</v>
      </c>
      <c r="II5" t="s">
        <v>818</v>
      </c>
      <c r="IJ5" t="s">
        <v>818</v>
      </c>
      <c r="IK5" t="s">
        <v>818</v>
      </c>
      <c r="IL5" t="s">
        <v>818</v>
      </c>
      <c r="IM5" t="s">
        <v>818</v>
      </c>
      <c r="IN5" t="s">
        <v>818</v>
      </c>
      <c r="IO5" t="s">
        <v>818</v>
      </c>
      <c r="IP5" t="s">
        <v>818</v>
      </c>
      <c r="IQ5" t="s">
        <v>818</v>
      </c>
      <c r="IR5" t="s">
        <v>818</v>
      </c>
      <c r="IS5" t="s">
        <v>818</v>
      </c>
      <c r="IT5" t="s">
        <v>818</v>
      </c>
      <c r="IU5" t="s">
        <v>818</v>
      </c>
      <c r="IV5" t="s">
        <v>818</v>
      </c>
      <c r="IW5" t="s">
        <v>818</v>
      </c>
      <c r="IX5" t="s">
        <v>818</v>
      </c>
      <c r="IY5" t="s">
        <v>818</v>
      </c>
      <c r="IZ5" t="s">
        <v>818</v>
      </c>
      <c r="JA5" t="s">
        <v>818</v>
      </c>
      <c r="JB5" t="s">
        <v>818</v>
      </c>
      <c r="JC5" t="s">
        <v>818</v>
      </c>
      <c r="JD5" t="s">
        <v>818</v>
      </c>
      <c r="JE5" t="s">
        <v>818</v>
      </c>
      <c r="JF5" t="s">
        <v>818</v>
      </c>
      <c r="JG5" t="s">
        <v>818</v>
      </c>
      <c r="JH5" t="s">
        <v>818</v>
      </c>
      <c r="JI5" t="s">
        <v>818</v>
      </c>
      <c r="JJ5" t="s">
        <v>818</v>
      </c>
      <c r="JK5" t="s">
        <v>818</v>
      </c>
      <c r="JL5" t="s">
        <v>818</v>
      </c>
      <c r="JM5" t="s">
        <v>818</v>
      </c>
      <c r="JN5" t="s">
        <v>818</v>
      </c>
      <c r="JO5" t="s">
        <v>818</v>
      </c>
      <c r="JP5" t="s">
        <v>818</v>
      </c>
      <c r="JQ5" t="s">
        <v>818</v>
      </c>
      <c r="JR5" t="s">
        <v>818</v>
      </c>
      <c r="JS5" t="s">
        <v>818</v>
      </c>
      <c r="JT5" t="s">
        <v>818</v>
      </c>
      <c r="JU5" t="s">
        <v>818</v>
      </c>
      <c r="JV5" t="s">
        <v>818</v>
      </c>
      <c r="JW5" t="s">
        <v>818</v>
      </c>
      <c r="JX5" t="s">
        <v>818</v>
      </c>
      <c r="JY5" t="s">
        <v>818</v>
      </c>
      <c r="JZ5" t="s">
        <v>818</v>
      </c>
      <c r="KA5" t="s">
        <v>818</v>
      </c>
      <c r="KB5" t="s">
        <v>818</v>
      </c>
      <c r="KC5" t="s">
        <v>818</v>
      </c>
      <c r="KD5" t="s">
        <v>818</v>
      </c>
      <c r="KE5" t="s">
        <v>818</v>
      </c>
      <c r="KF5">
        <v>8</v>
      </c>
      <c r="KG5">
        <v>0</v>
      </c>
      <c r="KH5">
        <v>0</v>
      </c>
      <c r="KI5">
        <v>0</v>
      </c>
      <c r="KJ5">
        <v>1</v>
      </c>
      <c r="KK5">
        <v>0</v>
      </c>
      <c r="KL5">
        <v>1</v>
      </c>
      <c r="KM5">
        <v>0</v>
      </c>
      <c r="KN5">
        <v>2</v>
      </c>
      <c r="KO5">
        <v>0</v>
      </c>
      <c r="KP5">
        <v>2</v>
      </c>
      <c r="KQ5">
        <v>2</v>
      </c>
      <c r="KR5">
        <v>0</v>
      </c>
      <c r="KS5">
        <v>0</v>
      </c>
      <c r="KT5">
        <v>0</v>
      </c>
      <c r="KU5">
        <v>1</v>
      </c>
      <c r="KV5">
        <v>0</v>
      </c>
      <c r="KW5">
        <v>0</v>
      </c>
      <c r="KX5">
        <v>3</v>
      </c>
      <c r="KY5">
        <v>0</v>
      </c>
      <c r="KZ5">
        <v>1</v>
      </c>
      <c r="LA5">
        <v>3</v>
      </c>
      <c r="LB5">
        <v>1</v>
      </c>
      <c r="LC5">
        <v>3</v>
      </c>
      <c r="LD5">
        <v>8</v>
      </c>
      <c r="LE5">
        <v>2</v>
      </c>
      <c r="LF5">
        <v>5</v>
      </c>
      <c r="LH5" t="s">
        <v>813</v>
      </c>
      <c r="LI5" t="s">
        <v>817</v>
      </c>
      <c r="LJ5" t="s">
        <v>817</v>
      </c>
      <c r="LK5" t="s">
        <v>817</v>
      </c>
      <c r="LL5" t="s">
        <v>817</v>
      </c>
      <c r="LM5" t="s">
        <v>817</v>
      </c>
      <c r="LN5" t="s">
        <v>817</v>
      </c>
      <c r="LO5" t="s">
        <v>813</v>
      </c>
      <c r="LP5" t="s">
        <v>817</v>
      </c>
      <c r="LQ5" t="s">
        <v>817</v>
      </c>
      <c r="LR5" t="s">
        <v>818</v>
      </c>
      <c r="LS5" t="s">
        <v>818</v>
      </c>
      <c r="LV5" t="s">
        <v>818</v>
      </c>
      <c r="LX5" t="s">
        <v>817</v>
      </c>
      <c r="MA5" t="s">
        <v>858</v>
      </c>
      <c r="MB5" t="s">
        <v>887</v>
      </c>
      <c r="MC5" t="s">
        <v>822</v>
      </c>
      <c r="MD5" t="s">
        <v>813</v>
      </c>
      <c r="MF5" t="s">
        <v>823</v>
      </c>
      <c r="MI5" t="s">
        <v>813</v>
      </c>
      <c r="MJ5" t="s">
        <v>888</v>
      </c>
      <c r="MU5" t="s">
        <v>817</v>
      </c>
      <c r="MV5" t="s">
        <v>817</v>
      </c>
      <c r="MW5" t="s">
        <v>817</v>
      </c>
      <c r="MX5" t="s">
        <v>817</v>
      </c>
      <c r="MY5" t="s">
        <v>817</v>
      </c>
      <c r="MZ5" t="s">
        <v>813</v>
      </c>
      <c r="NA5" t="s">
        <v>817</v>
      </c>
      <c r="NB5" t="s">
        <v>817</v>
      </c>
      <c r="NR5" t="s">
        <v>813</v>
      </c>
      <c r="NS5" t="s">
        <v>817</v>
      </c>
      <c r="NU5" t="s">
        <v>825</v>
      </c>
      <c r="NX5" t="s">
        <v>826</v>
      </c>
      <c r="NY5">
        <v>2</v>
      </c>
      <c r="NZ5" t="s">
        <v>889</v>
      </c>
      <c r="OP5" t="s">
        <v>817</v>
      </c>
      <c r="OQ5" t="s">
        <v>890</v>
      </c>
      <c r="OR5" t="s">
        <v>863</v>
      </c>
      <c r="OS5" t="s">
        <v>878</v>
      </c>
      <c r="OT5" t="s">
        <v>813</v>
      </c>
      <c r="OU5" t="s">
        <v>813</v>
      </c>
      <c r="OV5" t="s">
        <v>830</v>
      </c>
      <c r="OW5" t="s">
        <v>831</v>
      </c>
      <c r="OX5" t="s">
        <v>832</v>
      </c>
      <c r="OY5" t="s">
        <v>833</v>
      </c>
      <c r="OZ5" t="s">
        <v>891</v>
      </c>
      <c r="PA5" t="s">
        <v>817</v>
      </c>
      <c r="PB5" t="s">
        <v>817</v>
      </c>
      <c r="PC5" t="s">
        <v>817</v>
      </c>
      <c r="PD5" t="s">
        <v>817</v>
      </c>
      <c r="PE5" t="s">
        <v>817</v>
      </c>
      <c r="PF5" t="s">
        <v>817</v>
      </c>
      <c r="PG5" t="s">
        <v>813</v>
      </c>
      <c r="PH5" t="s">
        <v>817</v>
      </c>
      <c r="PI5" t="s">
        <v>817</v>
      </c>
      <c r="PJ5" t="s">
        <v>817</v>
      </c>
      <c r="PK5" t="s">
        <v>817</v>
      </c>
      <c r="PL5" t="s">
        <v>835</v>
      </c>
      <c r="PM5" t="s">
        <v>892</v>
      </c>
      <c r="PN5" t="s">
        <v>879</v>
      </c>
      <c r="PO5" t="s">
        <v>893</v>
      </c>
      <c r="PP5" t="s">
        <v>894</v>
      </c>
      <c r="PQ5" t="s">
        <v>813</v>
      </c>
      <c r="PR5" t="s">
        <v>813</v>
      </c>
      <c r="PS5" t="s">
        <v>817</v>
      </c>
      <c r="PT5" t="s">
        <v>817</v>
      </c>
      <c r="PU5" t="s">
        <v>817</v>
      </c>
      <c r="PV5" t="s">
        <v>817</v>
      </c>
      <c r="PW5" t="s">
        <v>817</v>
      </c>
      <c r="PX5" t="s">
        <v>817</v>
      </c>
      <c r="PY5" t="s">
        <v>817</v>
      </c>
      <c r="PZ5" t="s">
        <v>840</v>
      </c>
      <c r="QA5" t="s">
        <v>841</v>
      </c>
      <c r="QB5" t="s">
        <v>895</v>
      </c>
      <c r="QC5" t="s">
        <v>843</v>
      </c>
      <c r="QD5" t="s">
        <v>896</v>
      </c>
      <c r="QE5" t="s">
        <v>845</v>
      </c>
      <c r="QF5" t="s">
        <v>813</v>
      </c>
      <c r="QG5" t="s">
        <v>813</v>
      </c>
      <c r="QH5" t="s">
        <v>813</v>
      </c>
      <c r="QI5" t="s">
        <v>817</v>
      </c>
      <c r="QJ5" t="s">
        <v>817</v>
      </c>
      <c r="QK5" t="s">
        <v>813</v>
      </c>
      <c r="QL5" t="s">
        <v>817</v>
      </c>
      <c r="QM5" t="s">
        <v>817</v>
      </c>
      <c r="QN5" t="s">
        <v>817</v>
      </c>
      <c r="QO5" t="s">
        <v>817</v>
      </c>
      <c r="QP5" t="s">
        <v>817</v>
      </c>
      <c r="QQ5" t="s">
        <v>817</v>
      </c>
      <c r="QR5" t="s">
        <v>817</v>
      </c>
      <c r="QS5" t="s">
        <v>817</v>
      </c>
      <c r="QT5" t="s">
        <v>813</v>
      </c>
      <c r="QU5" t="s">
        <v>817</v>
      </c>
      <c r="QV5" t="s">
        <v>817</v>
      </c>
      <c r="QW5" t="s">
        <v>813</v>
      </c>
      <c r="QX5" t="s">
        <v>817</v>
      </c>
      <c r="QY5" t="s">
        <v>817</v>
      </c>
      <c r="QZ5" t="s">
        <v>813</v>
      </c>
      <c r="RA5" t="s">
        <v>817</v>
      </c>
      <c r="RB5" t="s">
        <v>817</v>
      </c>
      <c r="RC5" t="s">
        <v>817</v>
      </c>
      <c r="RD5" t="s">
        <v>817</v>
      </c>
      <c r="RE5" t="s">
        <v>817</v>
      </c>
      <c r="RF5" t="s">
        <v>817</v>
      </c>
      <c r="RG5" t="s">
        <v>817</v>
      </c>
      <c r="RH5" t="s">
        <v>817</v>
      </c>
      <c r="RI5" t="s">
        <v>817</v>
      </c>
      <c r="RJ5" t="s">
        <v>817</v>
      </c>
      <c r="RK5" t="s">
        <v>813</v>
      </c>
      <c r="RL5" t="s">
        <v>813</v>
      </c>
      <c r="RM5" t="s">
        <v>817</v>
      </c>
      <c r="RN5" t="s">
        <v>817</v>
      </c>
      <c r="RO5" t="s">
        <v>817</v>
      </c>
      <c r="RP5" t="s">
        <v>817</v>
      </c>
      <c r="RQ5" t="s">
        <v>817</v>
      </c>
      <c r="RR5" t="s">
        <v>817</v>
      </c>
      <c r="RS5" t="s">
        <v>817</v>
      </c>
      <c r="RT5" t="s">
        <v>817</v>
      </c>
      <c r="RU5" t="s">
        <v>817</v>
      </c>
      <c r="RV5" t="s">
        <v>817</v>
      </c>
      <c r="RW5" t="s">
        <v>817</v>
      </c>
      <c r="RX5" t="s">
        <v>879</v>
      </c>
      <c r="RY5" t="s">
        <v>897</v>
      </c>
      <c r="RZ5" t="s">
        <v>813</v>
      </c>
      <c r="SA5" t="s">
        <v>817</v>
      </c>
      <c r="SB5" t="s">
        <v>813</v>
      </c>
      <c r="SC5" t="s">
        <v>817</v>
      </c>
      <c r="SD5" t="s">
        <v>813</v>
      </c>
      <c r="SE5" t="s">
        <v>817</v>
      </c>
      <c r="SF5" t="s">
        <v>817</v>
      </c>
      <c r="SG5" t="s">
        <v>817</v>
      </c>
      <c r="SH5" t="s">
        <v>817</v>
      </c>
      <c r="SI5" t="s">
        <v>817</v>
      </c>
      <c r="SJ5" t="s">
        <v>817</v>
      </c>
      <c r="SK5" t="s">
        <v>817</v>
      </c>
      <c r="SL5" t="s">
        <v>817</v>
      </c>
      <c r="SM5" t="s">
        <v>817</v>
      </c>
      <c r="SN5" t="s">
        <v>817</v>
      </c>
      <c r="SO5" t="s">
        <v>817</v>
      </c>
      <c r="SP5" t="s">
        <v>817</v>
      </c>
      <c r="SQ5" t="s">
        <v>817</v>
      </c>
      <c r="SR5" t="s">
        <v>817</v>
      </c>
      <c r="SS5" t="s">
        <v>813</v>
      </c>
      <c r="ST5" t="s">
        <v>817</v>
      </c>
      <c r="SU5" t="s">
        <v>813</v>
      </c>
      <c r="SV5" t="s">
        <v>817</v>
      </c>
      <c r="SW5" t="s">
        <v>813</v>
      </c>
      <c r="SX5" t="s">
        <v>817</v>
      </c>
      <c r="SY5" t="s">
        <v>813</v>
      </c>
      <c r="SZ5" t="s">
        <v>813</v>
      </c>
      <c r="TA5" t="s">
        <v>817</v>
      </c>
      <c r="TB5" t="s">
        <v>817</v>
      </c>
      <c r="TC5" t="s">
        <v>817</v>
      </c>
      <c r="TD5" t="s">
        <v>817</v>
      </c>
      <c r="TE5" t="s">
        <v>817</v>
      </c>
      <c r="TF5" t="s">
        <v>817</v>
      </c>
      <c r="TG5" t="s">
        <v>817</v>
      </c>
      <c r="TH5" t="s">
        <v>817</v>
      </c>
      <c r="TI5" t="s">
        <v>817</v>
      </c>
      <c r="TJ5" t="s">
        <v>817</v>
      </c>
      <c r="TU5" t="s">
        <v>817</v>
      </c>
      <c r="TY5" t="s">
        <v>817</v>
      </c>
      <c r="TZ5" t="s">
        <v>817</v>
      </c>
      <c r="UA5" t="s">
        <v>817</v>
      </c>
      <c r="UB5" t="s">
        <v>817</v>
      </c>
      <c r="UC5" t="s">
        <v>817</v>
      </c>
      <c r="UD5" t="s">
        <v>817</v>
      </c>
      <c r="UE5" t="s">
        <v>817</v>
      </c>
      <c r="UF5" t="s">
        <v>817</v>
      </c>
      <c r="UG5" t="s">
        <v>817</v>
      </c>
      <c r="UH5" t="s">
        <v>817</v>
      </c>
      <c r="UI5" t="s">
        <v>817</v>
      </c>
      <c r="UJ5" t="s">
        <v>813</v>
      </c>
      <c r="UK5" t="s">
        <v>817</v>
      </c>
      <c r="UL5" t="s">
        <v>817</v>
      </c>
      <c r="UM5" t="s">
        <v>817</v>
      </c>
      <c r="UN5" t="s">
        <v>817</v>
      </c>
      <c r="UO5" t="s">
        <v>813</v>
      </c>
      <c r="UP5" t="s">
        <v>817</v>
      </c>
      <c r="UQ5" t="s">
        <v>817</v>
      </c>
      <c r="UR5" t="s">
        <v>817</v>
      </c>
      <c r="US5" t="s">
        <v>817</v>
      </c>
      <c r="UT5" t="s">
        <v>817</v>
      </c>
      <c r="UU5" t="s">
        <v>813</v>
      </c>
      <c r="UV5" t="s">
        <v>817</v>
      </c>
      <c r="UW5" t="s">
        <v>817</v>
      </c>
      <c r="UX5" t="s">
        <v>817</v>
      </c>
      <c r="UY5" t="s">
        <v>817</v>
      </c>
      <c r="UZ5" t="s">
        <v>817</v>
      </c>
      <c r="VD5" t="s">
        <v>813</v>
      </c>
      <c r="VE5" t="s">
        <v>817</v>
      </c>
      <c r="VF5" t="s">
        <v>817</v>
      </c>
      <c r="VG5" t="s">
        <v>817</v>
      </c>
      <c r="VH5" t="s">
        <v>817</v>
      </c>
      <c r="VI5" t="s">
        <v>817</v>
      </c>
      <c r="VJ5" t="s">
        <v>817</v>
      </c>
      <c r="VK5" t="s">
        <v>817</v>
      </c>
      <c r="VL5" t="s">
        <v>817</v>
      </c>
      <c r="VM5" t="s">
        <v>817</v>
      </c>
      <c r="VN5" t="s">
        <v>817</v>
      </c>
      <c r="VO5" t="s">
        <v>817</v>
      </c>
      <c r="VP5" t="s">
        <v>817</v>
      </c>
      <c r="VQ5" t="s">
        <v>817</v>
      </c>
      <c r="VY5" t="s">
        <v>817</v>
      </c>
      <c r="VZ5" t="s">
        <v>813</v>
      </c>
      <c r="WA5" t="s">
        <v>817</v>
      </c>
      <c r="WJ5" t="s">
        <v>813</v>
      </c>
      <c r="WK5" t="s">
        <v>813</v>
      </c>
      <c r="WL5" t="s">
        <v>817</v>
      </c>
      <c r="WM5" t="s">
        <v>813</v>
      </c>
      <c r="WN5" t="s">
        <v>817</v>
      </c>
      <c r="WO5" t="s">
        <v>817</v>
      </c>
      <c r="WP5" t="s">
        <v>817</v>
      </c>
      <c r="WQ5" t="s">
        <v>817</v>
      </c>
      <c r="WR5" t="s">
        <v>817</v>
      </c>
      <c r="WS5" t="s">
        <v>891</v>
      </c>
      <c r="WU5" t="s">
        <v>817</v>
      </c>
      <c r="WV5" t="s">
        <v>817</v>
      </c>
      <c r="WW5" t="s">
        <v>817</v>
      </c>
      <c r="WX5" t="s">
        <v>817</v>
      </c>
      <c r="WY5" t="s">
        <v>817</v>
      </c>
      <c r="WZ5" t="s">
        <v>813</v>
      </c>
      <c r="XA5" t="s">
        <v>817</v>
      </c>
      <c r="XB5" t="s">
        <v>817</v>
      </c>
      <c r="XC5" t="s">
        <v>869</v>
      </c>
      <c r="XD5" t="s">
        <v>813</v>
      </c>
      <c r="XE5" t="s">
        <v>817</v>
      </c>
      <c r="XF5" t="s">
        <v>817</v>
      </c>
      <c r="XG5" t="s">
        <v>817</v>
      </c>
      <c r="XH5" t="s">
        <v>817</v>
      </c>
      <c r="XI5" t="s">
        <v>813</v>
      </c>
      <c r="XJ5" t="s">
        <v>817</v>
      </c>
      <c r="XK5" t="s">
        <v>817</v>
      </c>
      <c r="XL5" t="s">
        <v>817</v>
      </c>
      <c r="XM5" t="s">
        <v>817</v>
      </c>
      <c r="XN5" t="s">
        <v>817</v>
      </c>
      <c r="XO5" t="s">
        <v>817</v>
      </c>
      <c r="XP5" t="s">
        <v>817</v>
      </c>
      <c r="XQ5" t="s">
        <v>817</v>
      </c>
      <c r="XR5" t="s">
        <v>813</v>
      </c>
      <c r="XS5" t="s">
        <v>813</v>
      </c>
      <c r="XT5" t="s">
        <v>817</v>
      </c>
      <c r="XU5" t="s">
        <v>813</v>
      </c>
      <c r="XV5" t="s">
        <v>817</v>
      </c>
      <c r="XW5" t="s">
        <v>817</v>
      </c>
      <c r="XX5" t="s">
        <v>817</v>
      </c>
      <c r="XY5" t="s">
        <v>817</v>
      </c>
      <c r="XZ5" t="s">
        <v>817</v>
      </c>
      <c r="ZM5" t="s">
        <v>817</v>
      </c>
      <c r="ZN5" t="s">
        <v>817</v>
      </c>
      <c r="ZO5" t="s">
        <v>817</v>
      </c>
      <c r="ZP5" t="s">
        <v>817</v>
      </c>
      <c r="ZQ5" t="s">
        <v>817</v>
      </c>
      <c r="ZR5" t="s">
        <v>813</v>
      </c>
      <c r="ZS5" t="s">
        <v>817</v>
      </c>
      <c r="ZT5" t="s">
        <v>817</v>
      </c>
      <c r="ZU5" t="s">
        <v>817</v>
      </c>
      <c r="ZV5" t="s">
        <v>817</v>
      </c>
      <c r="ZW5" t="s">
        <v>817</v>
      </c>
      <c r="ZX5" t="s">
        <v>817</v>
      </c>
      <c r="ZY5" t="s">
        <v>813</v>
      </c>
      <c r="ZZ5" t="s">
        <v>817</v>
      </c>
      <c r="AAA5" t="s">
        <v>817</v>
      </c>
      <c r="AAB5" t="s">
        <v>817</v>
      </c>
      <c r="AAC5" t="s">
        <v>817</v>
      </c>
      <c r="AAD5" t="s">
        <v>817</v>
      </c>
      <c r="AAE5" t="s">
        <v>817</v>
      </c>
      <c r="AAF5" t="s">
        <v>817</v>
      </c>
      <c r="AAH5" t="s">
        <v>813</v>
      </c>
      <c r="AAI5" t="s">
        <v>817</v>
      </c>
      <c r="AAJ5" t="s">
        <v>813</v>
      </c>
      <c r="AAK5" t="s">
        <v>817</v>
      </c>
      <c r="AAL5" t="s">
        <v>817</v>
      </c>
      <c r="AAM5" t="s">
        <v>817</v>
      </c>
      <c r="AAN5" t="s">
        <v>817</v>
      </c>
      <c r="AAO5" t="s">
        <v>817</v>
      </c>
      <c r="AAP5" t="s">
        <v>817</v>
      </c>
      <c r="AAQ5" t="s">
        <v>817</v>
      </c>
      <c r="AAR5" t="s">
        <v>817</v>
      </c>
      <c r="AAS5" t="s">
        <v>817</v>
      </c>
      <c r="AAT5" t="s">
        <v>817</v>
      </c>
      <c r="AAV5" t="s">
        <v>817</v>
      </c>
      <c r="AAW5" t="s">
        <v>817</v>
      </c>
      <c r="AAX5" t="s">
        <v>817</v>
      </c>
      <c r="AAY5" t="s">
        <v>817</v>
      </c>
      <c r="AAZ5" t="s">
        <v>817</v>
      </c>
      <c r="ABA5" t="s">
        <v>813</v>
      </c>
      <c r="ABB5" t="s">
        <v>813</v>
      </c>
      <c r="ABC5" t="s">
        <v>817</v>
      </c>
      <c r="ABD5" t="s">
        <v>817</v>
      </c>
      <c r="ABE5" t="s">
        <v>817</v>
      </c>
      <c r="ABF5" t="s">
        <v>817</v>
      </c>
      <c r="ABG5" t="s">
        <v>817</v>
      </c>
      <c r="ABH5" t="s">
        <v>817</v>
      </c>
      <c r="ABI5" t="s">
        <v>817</v>
      </c>
      <c r="ABJ5" t="s">
        <v>817</v>
      </c>
      <c r="ABK5" t="s">
        <v>817</v>
      </c>
      <c r="ABL5" t="s">
        <v>817</v>
      </c>
      <c r="ABM5" t="s">
        <v>817</v>
      </c>
      <c r="ABN5" t="s">
        <v>817</v>
      </c>
      <c r="ABO5" t="s">
        <v>817</v>
      </c>
      <c r="ABP5" t="s">
        <v>817</v>
      </c>
      <c r="ABQ5" t="s">
        <v>817</v>
      </c>
      <c r="ABR5" t="s">
        <v>817</v>
      </c>
      <c r="ABS5" t="s">
        <v>817</v>
      </c>
      <c r="ABT5" t="s">
        <v>813</v>
      </c>
      <c r="ABU5" t="s">
        <v>817</v>
      </c>
      <c r="ABV5" t="s">
        <v>813</v>
      </c>
      <c r="ABW5" t="s">
        <v>813</v>
      </c>
      <c r="ABX5" t="s">
        <v>817</v>
      </c>
      <c r="ABY5" t="s">
        <v>817</v>
      </c>
      <c r="ABZ5" t="s">
        <v>817</v>
      </c>
      <c r="ACA5" t="s">
        <v>817</v>
      </c>
      <c r="ACB5" t="s">
        <v>817</v>
      </c>
      <c r="ACC5" t="s">
        <v>817</v>
      </c>
      <c r="ACD5" t="s">
        <v>817</v>
      </c>
      <c r="ACE5" t="s">
        <v>817</v>
      </c>
      <c r="ACF5" t="s">
        <v>817</v>
      </c>
      <c r="ACG5" t="s">
        <v>817</v>
      </c>
      <c r="ACH5" t="s">
        <v>817</v>
      </c>
      <c r="ACI5" t="s">
        <v>817</v>
      </c>
    </row>
    <row r="6" spans="1:773">
      <c r="A6" t="s">
        <v>898</v>
      </c>
      <c r="B6" t="s">
        <v>899</v>
      </c>
      <c r="C6" t="s">
        <v>900</v>
      </c>
      <c r="D6" t="s">
        <v>854</v>
      </c>
      <c r="E6" t="s">
        <v>854</v>
      </c>
      <c r="P6" t="s">
        <v>855</v>
      </c>
      <c r="T6">
        <v>51</v>
      </c>
      <c r="V6" t="s">
        <v>813</v>
      </c>
      <c r="X6" t="s">
        <v>813</v>
      </c>
      <c r="Y6" t="s">
        <v>814</v>
      </c>
      <c r="Z6" t="s">
        <v>814</v>
      </c>
      <c r="AA6" t="s">
        <v>857</v>
      </c>
      <c r="AB6" t="s">
        <v>901</v>
      </c>
      <c r="AC6">
        <v>2</v>
      </c>
      <c r="AD6" t="s">
        <v>817</v>
      </c>
      <c r="AE6">
        <v>0</v>
      </c>
      <c r="AF6">
        <v>2</v>
      </c>
      <c r="AG6">
        <v>0</v>
      </c>
      <c r="AH6" t="s">
        <v>818</v>
      </c>
      <c r="AI6" t="s">
        <v>818</v>
      </c>
      <c r="AJ6" t="s">
        <v>818</v>
      </c>
      <c r="AK6" t="s">
        <v>818</v>
      </c>
      <c r="AL6" t="s">
        <v>818</v>
      </c>
      <c r="AM6" t="s">
        <v>818</v>
      </c>
      <c r="AN6" t="s">
        <v>818</v>
      </c>
      <c r="AO6" t="s">
        <v>818</v>
      </c>
      <c r="AP6" t="s">
        <v>818</v>
      </c>
      <c r="AQ6" t="s">
        <v>818</v>
      </c>
      <c r="AR6" t="s">
        <v>818</v>
      </c>
      <c r="AS6" t="s">
        <v>818</v>
      </c>
      <c r="AT6" t="s">
        <v>818</v>
      </c>
      <c r="AU6" t="s">
        <v>818</v>
      </c>
      <c r="AV6" t="s">
        <v>818</v>
      </c>
      <c r="AW6" t="s">
        <v>818</v>
      </c>
      <c r="AX6" t="s">
        <v>818</v>
      </c>
      <c r="AY6" t="s">
        <v>818</v>
      </c>
      <c r="AZ6" t="s">
        <v>818</v>
      </c>
      <c r="BA6" t="s">
        <v>818</v>
      </c>
      <c r="BB6" t="s">
        <v>818</v>
      </c>
      <c r="BC6" t="s">
        <v>818</v>
      </c>
      <c r="BD6" t="s">
        <v>818</v>
      </c>
      <c r="BE6" t="s">
        <v>818</v>
      </c>
      <c r="BF6" t="s">
        <v>818</v>
      </c>
      <c r="BG6" t="s">
        <v>818</v>
      </c>
      <c r="BH6" t="s">
        <v>818</v>
      </c>
      <c r="BI6" t="s">
        <v>818</v>
      </c>
      <c r="BJ6" t="s">
        <v>818</v>
      </c>
      <c r="BK6" t="s">
        <v>818</v>
      </c>
      <c r="BL6" t="s">
        <v>818</v>
      </c>
      <c r="BM6" t="s">
        <v>818</v>
      </c>
      <c r="BN6" t="s">
        <v>818</v>
      </c>
      <c r="BO6" t="s">
        <v>818</v>
      </c>
      <c r="BP6" t="s">
        <v>818</v>
      </c>
      <c r="BQ6" t="s">
        <v>818</v>
      </c>
      <c r="BR6" t="s">
        <v>818</v>
      </c>
      <c r="BS6" t="s">
        <v>818</v>
      </c>
      <c r="BT6" t="s">
        <v>818</v>
      </c>
      <c r="BU6" t="s">
        <v>818</v>
      </c>
      <c r="BV6" t="s">
        <v>818</v>
      </c>
      <c r="BW6" t="s">
        <v>818</v>
      </c>
      <c r="BX6" t="s">
        <v>818</v>
      </c>
      <c r="BY6" t="s">
        <v>818</v>
      </c>
      <c r="BZ6" t="s">
        <v>818</v>
      </c>
      <c r="CA6" t="s">
        <v>818</v>
      </c>
      <c r="CB6" t="s">
        <v>818</v>
      </c>
      <c r="CC6" t="s">
        <v>818</v>
      </c>
      <c r="CD6" t="s">
        <v>818</v>
      </c>
      <c r="CE6" t="s">
        <v>818</v>
      </c>
      <c r="CF6" t="s">
        <v>818</v>
      </c>
      <c r="CG6" t="s">
        <v>818</v>
      </c>
      <c r="CH6" t="s">
        <v>818</v>
      </c>
      <c r="CI6" t="s">
        <v>818</v>
      </c>
      <c r="CJ6" t="s">
        <v>818</v>
      </c>
      <c r="CK6" t="s">
        <v>818</v>
      </c>
      <c r="CL6" t="s">
        <v>818</v>
      </c>
      <c r="CM6" t="s">
        <v>818</v>
      </c>
      <c r="CN6" t="s">
        <v>818</v>
      </c>
      <c r="CO6" t="s">
        <v>818</v>
      </c>
      <c r="CP6" t="s">
        <v>818</v>
      </c>
      <c r="CQ6" t="s">
        <v>818</v>
      </c>
      <c r="CR6" t="s">
        <v>818</v>
      </c>
      <c r="CS6" t="s">
        <v>818</v>
      </c>
      <c r="CT6" t="s">
        <v>818</v>
      </c>
      <c r="CU6" t="s">
        <v>818</v>
      </c>
      <c r="CV6" t="s">
        <v>818</v>
      </c>
      <c r="CW6" t="s">
        <v>818</v>
      </c>
      <c r="CX6" t="s">
        <v>818</v>
      </c>
      <c r="CY6" t="s">
        <v>818</v>
      </c>
      <c r="CZ6" t="s">
        <v>818</v>
      </c>
      <c r="DA6" t="s">
        <v>818</v>
      </c>
      <c r="DB6" t="s">
        <v>818</v>
      </c>
      <c r="DC6" t="s">
        <v>818</v>
      </c>
      <c r="DD6" t="s">
        <v>818</v>
      </c>
      <c r="DE6" t="s">
        <v>818</v>
      </c>
      <c r="DF6" t="s">
        <v>818</v>
      </c>
      <c r="DG6" t="s">
        <v>818</v>
      </c>
      <c r="DH6" t="s">
        <v>818</v>
      </c>
      <c r="DI6" t="s">
        <v>818</v>
      </c>
      <c r="DJ6" t="s">
        <v>818</v>
      </c>
      <c r="DK6" t="s">
        <v>818</v>
      </c>
      <c r="DL6" t="s">
        <v>818</v>
      </c>
      <c r="DM6" t="s">
        <v>818</v>
      </c>
      <c r="DN6" t="s">
        <v>818</v>
      </c>
      <c r="DO6" t="s">
        <v>818</v>
      </c>
      <c r="DP6" t="s">
        <v>818</v>
      </c>
      <c r="DQ6" t="s">
        <v>818</v>
      </c>
      <c r="DR6" t="s">
        <v>818</v>
      </c>
      <c r="DS6" t="s">
        <v>818</v>
      </c>
      <c r="DT6" t="s">
        <v>818</v>
      </c>
      <c r="DU6" t="s">
        <v>818</v>
      </c>
      <c r="DV6" t="s">
        <v>818</v>
      </c>
      <c r="DW6" t="s">
        <v>818</v>
      </c>
      <c r="DX6" t="s">
        <v>818</v>
      </c>
      <c r="DY6" t="s">
        <v>818</v>
      </c>
      <c r="DZ6" t="s">
        <v>818</v>
      </c>
      <c r="EA6" t="s">
        <v>818</v>
      </c>
      <c r="EB6" t="s">
        <v>818</v>
      </c>
      <c r="EC6" t="s">
        <v>818</v>
      </c>
      <c r="ED6" t="s">
        <v>818</v>
      </c>
      <c r="EE6" t="s">
        <v>818</v>
      </c>
      <c r="EF6" t="s">
        <v>818</v>
      </c>
      <c r="EG6" t="s">
        <v>818</v>
      </c>
      <c r="EH6" t="s">
        <v>818</v>
      </c>
      <c r="EI6" t="s">
        <v>818</v>
      </c>
      <c r="EJ6" t="s">
        <v>818</v>
      </c>
      <c r="EK6" t="s">
        <v>818</v>
      </c>
      <c r="EL6" t="s">
        <v>818</v>
      </c>
      <c r="EM6" t="s">
        <v>818</v>
      </c>
      <c r="EN6" t="s">
        <v>818</v>
      </c>
      <c r="EO6" t="s">
        <v>818</v>
      </c>
      <c r="EP6" t="s">
        <v>818</v>
      </c>
      <c r="EQ6" t="s">
        <v>818</v>
      </c>
      <c r="ER6" t="s">
        <v>818</v>
      </c>
      <c r="ES6" t="s">
        <v>818</v>
      </c>
      <c r="ET6" t="s">
        <v>818</v>
      </c>
      <c r="EU6" t="s">
        <v>818</v>
      </c>
      <c r="EV6" t="s">
        <v>818</v>
      </c>
      <c r="EW6" t="s">
        <v>818</v>
      </c>
      <c r="EX6" t="s">
        <v>818</v>
      </c>
      <c r="EY6" t="s">
        <v>818</v>
      </c>
      <c r="EZ6" t="s">
        <v>818</v>
      </c>
      <c r="FA6" t="s">
        <v>818</v>
      </c>
      <c r="FB6" t="s">
        <v>818</v>
      </c>
      <c r="FC6" t="s">
        <v>818</v>
      </c>
      <c r="FD6" t="s">
        <v>818</v>
      </c>
      <c r="FE6" t="s">
        <v>818</v>
      </c>
      <c r="FF6" t="s">
        <v>818</v>
      </c>
      <c r="FG6" t="s">
        <v>818</v>
      </c>
      <c r="FH6" t="s">
        <v>818</v>
      </c>
      <c r="FI6" t="s">
        <v>818</v>
      </c>
      <c r="FJ6" t="s">
        <v>818</v>
      </c>
      <c r="FK6" t="s">
        <v>818</v>
      </c>
      <c r="FL6" t="s">
        <v>818</v>
      </c>
      <c r="FM6" t="s">
        <v>818</v>
      </c>
      <c r="FN6" t="s">
        <v>818</v>
      </c>
      <c r="FO6" t="s">
        <v>818</v>
      </c>
      <c r="FP6" t="s">
        <v>818</v>
      </c>
      <c r="FQ6" t="s">
        <v>818</v>
      </c>
      <c r="FR6" t="s">
        <v>818</v>
      </c>
      <c r="FS6" t="s">
        <v>818</v>
      </c>
      <c r="FT6" t="s">
        <v>818</v>
      </c>
      <c r="FU6" t="s">
        <v>818</v>
      </c>
      <c r="FV6" t="s">
        <v>818</v>
      </c>
      <c r="FW6" t="s">
        <v>818</v>
      </c>
      <c r="FX6" t="s">
        <v>818</v>
      </c>
      <c r="FY6" t="s">
        <v>818</v>
      </c>
      <c r="FZ6" t="s">
        <v>818</v>
      </c>
      <c r="GA6" t="s">
        <v>818</v>
      </c>
      <c r="GB6" t="s">
        <v>818</v>
      </c>
      <c r="GC6" t="s">
        <v>818</v>
      </c>
      <c r="GD6" t="s">
        <v>818</v>
      </c>
      <c r="GE6" t="s">
        <v>818</v>
      </c>
      <c r="GF6" t="s">
        <v>818</v>
      </c>
      <c r="GG6" t="s">
        <v>818</v>
      </c>
      <c r="GH6" t="s">
        <v>818</v>
      </c>
      <c r="GI6" t="s">
        <v>818</v>
      </c>
      <c r="GJ6" t="s">
        <v>818</v>
      </c>
      <c r="GK6" t="s">
        <v>818</v>
      </c>
      <c r="GL6" t="s">
        <v>818</v>
      </c>
      <c r="GM6" t="s">
        <v>818</v>
      </c>
      <c r="GN6" t="s">
        <v>818</v>
      </c>
      <c r="GO6" t="s">
        <v>818</v>
      </c>
      <c r="GP6" t="s">
        <v>818</v>
      </c>
      <c r="GQ6" t="s">
        <v>818</v>
      </c>
      <c r="GR6" t="s">
        <v>818</v>
      </c>
      <c r="GS6" t="s">
        <v>818</v>
      </c>
      <c r="GT6" t="s">
        <v>818</v>
      </c>
      <c r="GU6" t="s">
        <v>818</v>
      </c>
      <c r="GV6" t="s">
        <v>818</v>
      </c>
      <c r="GW6" t="s">
        <v>818</v>
      </c>
      <c r="GX6" t="s">
        <v>818</v>
      </c>
      <c r="GY6" t="s">
        <v>818</v>
      </c>
      <c r="GZ6" t="s">
        <v>818</v>
      </c>
      <c r="HA6" t="s">
        <v>818</v>
      </c>
      <c r="HB6" t="s">
        <v>818</v>
      </c>
      <c r="HC6" t="s">
        <v>818</v>
      </c>
      <c r="HD6" t="s">
        <v>818</v>
      </c>
      <c r="HE6" t="s">
        <v>818</v>
      </c>
      <c r="HF6" t="s">
        <v>818</v>
      </c>
      <c r="HG6" t="s">
        <v>818</v>
      </c>
      <c r="HH6" t="s">
        <v>818</v>
      </c>
      <c r="HI6" t="s">
        <v>818</v>
      </c>
      <c r="HJ6" t="s">
        <v>818</v>
      </c>
      <c r="HK6" t="s">
        <v>818</v>
      </c>
      <c r="HL6" t="s">
        <v>818</v>
      </c>
      <c r="HM6" t="s">
        <v>818</v>
      </c>
      <c r="HN6" t="s">
        <v>818</v>
      </c>
      <c r="HO6" t="s">
        <v>818</v>
      </c>
      <c r="HP6" t="s">
        <v>818</v>
      </c>
      <c r="HQ6" t="s">
        <v>818</v>
      </c>
      <c r="HR6" t="s">
        <v>818</v>
      </c>
      <c r="HS6" t="s">
        <v>818</v>
      </c>
      <c r="HT6" t="s">
        <v>818</v>
      </c>
      <c r="HU6" t="s">
        <v>818</v>
      </c>
      <c r="HV6" t="s">
        <v>818</v>
      </c>
      <c r="HW6" t="s">
        <v>818</v>
      </c>
      <c r="HX6" t="s">
        <v>818</v>
      </c>
      <c r="HY6" t="s">
        <v>818</v>
      </c>
      <c r="HZ6" t="s">
        <v>818</v>
      </c>
      <c r="IA6" t="s">
        <v>818</v>
      </c>
      <c r="IB6" t="s">
        <v>818</v>
      </c>
      <c r="IC6" t="s">
        <v>818</v>
      </c>
      <c r="ID6" t="s">
        <v>818</v>
      </c>
      <c r="IE6" t="s">
        <v>818</v>
      </c>
      <c r="IF6" t="s">
        <v>818</v>
      </c>
      <c r="IG6" t="s">
        <v>818</v>
      </c>
      <c r="IH6" t="s">
        <v>818</v>
      </c>
      <c r="II6" t="s">
        <v>818</v>
      </c>
      <c r="IJ6" t="s">
        <v>818</v>
      </c>
      <c r="IK6" t="s">
        <v>818</v>
      </c>
      <c r="IL6" t="s">
        <v>818</v>
      </c>
      <c r="IM6" t="s">
        <v>818</v>
      </c>
      <c r="IN6" t="s">
        <v>818</v>
      </c>
      <c r="IO6" t="s">
        <v>818</v>
      </c>
      <c r="IP6" t="s">
        <v>818</v>
      </c>
      <c r="IQ6" t="s">
        <v>818</v>
      </c>
      <c r="IR6" t="s">
        <v>818</v>
      </c>
      <c r="IS6" t="s">
        <v>818</v>
      </c>
      <c r="IT6" t="s">
        <v>818</v>
      </c>
      <c r="IU6" t="s">
        <v>818</v>
      </c>
      <c r="IV6" t="s">
        <v>818</v>
      </c>
      <c r="IW6" t="s">
        <v>818</v>
      </c>
      <c r="IX6" t="s">
        <v>818</v>
      </c>
      <c r="IY6" t="s">
        <v>818</v>
      </c>
      <c r="IZ6" t="s">
        <v>818</v>
      </c>
      <c r="JA6" t="s">
        <v>818</v>
      </c>
      <c r="JB6" t="s">
        <v>818</v>
      </c>
      <c r="JC6" t="s">
        <v>818</v>
      </c>
      <c r="JD6" t="s">
        <v>818</v>
      </c>
      <c r="JE6" t="s">
        <v>818</v>
      </c>
      <c r="JF6" t="s">
        <v>818</v>
      </c>
      <c r="JG6" t="s">
        <v>818</v>
      </c>
      <c r="JH6" t="s">
        <v>818</v>
      </c>
      <c r="JI6" t="s">
        <v>818</v>
      </c>
      <c r="JJ6" t="s">
        <v>818</v>
      </c>
      <c r="JK6" t="s">
        <v>818</v>
      </c>
      <c r="JL6" t="s">
        <v>818</v>
      </c>
      <c r="JM6" t="s">
        <v>818</v>
      </c>
      <c r="JN6" t="s">
        <v>818</v>
      </c>
      <c r="JO6" t="s">
        <v>818</v>
      </c>
      <c r="JP6" t="s">
        <v>818</v>
      </c>
      <c r="JQ6" t="s">
        <v>818</v>
      </c>
      <c r="JR6" t="s">
        <v>818</v>
      </c>
      <c r="JS6" t="s">
        <v>818</v>
      </c>
      <c r="JT6" t="s">
        <v>818</v>
      </c>
      <c r="JU6" t="s">
        <v>818</v>
      </c>
      <c r="JV6" t="s">
        <v>818</v>
      </c>
      <c r="JW6" t="s">
        <v>818</v>
      </c>
      <c r="JX6" t="s">
        <v>818</v>
      </c>
      <c r="JY6" t="s">
        <v>818</v>
      </c>
      <c r="JZ6" t="s">
        <v>818</v>
      </c>
      <c r="KA6" t="s">
        <v>818</v>
      </c>
      <c r="KB6" t="s">
        <v>818</v>
      </c>
      <c r="KC6" t="s">
        <v>818</v>
      </c>
      <c r="KD6" t="s">
        <v>818</v>
      </c>
      <c r="KE6" t="s">
        <v>818</v>
      </c>
      <c r="KF6">
        <v>2</v>
      </c>
      <c r="KG6">
        <v>0</v>
      </c>
      <c r="KH6">
        <v>0</v>
      </c>
      <c r="KI6">
        <v>0</v>
      </c>
      <c r="KJ6">
        <v>0</v>
      </c>
      <c r="KK6">
        <v>0</v>
      </c>
      <c r="KL6">
        <v>0</v>
      </c>
      <c r="KM6">
        <v>0</v>
      </c>
      <c r="KN6">
        <v>1</v>
      </c>
      <c r="KO6">
        <v>0</v>
      </c>
      <c r="KP6">
        <v>0</v>
      </c>
      <c r="KQ6">
        <v>1</v>
      </c>
      <c r="KR6">
        <v>0</v>
      </c>
      <c r="KS6">
        <v>0</v>
      </c>
      <c r="KT6">
        <v>0</v>
      </c>
      <c r="KU6">
        <v>0</v>
      </c>
      <c r="KV6">
        <v>1</v>
      </c>
      <c r="KW6">
        <v>0</v>
      </c>
      <c r="KX6">
        <v>0</v>
      </c>
      <c r="KY6">
        <v>0</v>
      </c>
      <c r="KZ6">
        <v>1</v>
      </c>
      <c r="LA6">
        <v>0</v>
      </c>
      <c r="LB6">
        <v>0</v>
      </c>
      <c r="LC6">
        <v>1</v>
      </c>
      <c r="LD6">
        <v>2</v>
      </c>
      <c r="LE6">
        <v>1</v>
      </c>
      <c r="LF6">
        <v>1</v>
      </c>
      <c r="LH6" t="s">
        <v>902</v>
      </c>
      <c r="LI6" t="s">
        <v>817</v>
      </c>
      <c r="LJ6" t="s">
        <v>817</v>
      </c>
      <c r="LK6" t="s">
        <v>817</v>
      </c>
      <c r="LL6" t="s">
        <v>817</v>
      </c>
      <c r="LM6" t="s">
        <v>817</v>
      </c>
      <c r="LO6" t="s">
        <v>817</v>
      </c>
      <c r="LQ6" t="s">
        <v>817</v>
      </c>
      <c r="LR6" t="s">
        <v>818</v>
      </c>
      <c r="LV6" t="s">
        <v>818</v>
      </c>
      <c r="LX6" t="s">
        <v>817</v>
      </c>
      <c r="MU6" t="s">
        <v>813</v>
      </c>
      <c r="NC6" t="s">
        <v>817</v>
      </c>
      <c r="ND6" t="s">
        <v>817</v>
      </c>
      <c r="NE6" t="s">
        <v>813</v>
      </c>
      <c r="NR6" t="s">
        <v>813</v>
      </c>
      <c r="NS6" t="s">
        <v>817</v>
      </c>
      <c r="NU6" t="s">
        <v>825</v>
      </c>
      <c r="NY6">
        <v>1</v>
      </c>
      <c r="NZ6" t="s">
        <v>903</v>
      </c>
      <c r="OP6" t="s">
        <v>813</v>
      </c>
      <c r="OQ6" t="s">
        <v>827</v>
      </c>
      <c r="OR6" t="s">
        <v>828</v>
      </c>
      <c r="OS6" t="s">
        <v>904</v>
      </c>
      <c r="OT6" t="s">
        <v>813</v>
      </c>
      <c r="OU6" t="s">
        <v>813</v>
      </c>
      <c r="OV6" t="s">
        <v>830</v>
      </c>
      <c r="OW6" t="s">
        <v>905</v>
      </c>
      <c r="OX6" t="s">
        <v>906</v>
      </c>
      <c r="OY6" t="s">
        <v>833</v>
      </c>
      <c r="OZ6" t="s">
        <v>907</v>
      </c>
      <c r="PA6" t="s">
        <v>813</v>
      </c>
      <c r="PB6" t="s">
        <v>817</v>
      </c>
      <c r="PC6" t="s">
        <v>817</v>
      </c>
      <c r="PD6" t="s">
        <v>817</v>
      </c>
      <c r="PE6" t="s">
        <v>813</v>
      </c>
      <c r="PF6" t="s">
        <v>817</v>
      </c>
      <c r="PG6" t="s">
        <v>817</v>
      </c>
      <c r="PH6" t="s">
        <v>817</v>
      </c>
      <c r="PI6" t="s">
        <v>817</v>
      </c>
      <c r="PJ6" t="s">
        <v>817</v>
      </c>
      <c r="PK6" t="s">
        <v>817</v>
      </c>
      <c r="PL6" t="s">
        <v>835</v>
      </c>
      <c r="PM6" t="s">
        <v>879</v>
      </c>
      <c r="PO6" t="s">
        <v>866</v>
      </c>
      <c r="PP6" t="s">
        <v>839</v>
      </c>
      <c r="PQ6" t="s">
        <v>813</v>
      </c>
      <c r="PR6" t="s">
        <v>813</v>
      </c>
      <c r="PS6" t="s">
        <v>817</v>
      </c>
      <c r="PT6" t="s">
        <v>817</v>
      </c>
      <c r="PU6" t="s">
        <v>817</v>
      </c>
      <c r="PV6" t="s">
        <v>817</v>
      </c>
      <c r="PW6" t="s">
        <v>817</v>
      </c>
      <c r="PX6" t="s">
        <v>817</v>
      </c>
      <c r="PY6" t="s">
        <v>817</v>
      </c>
      <c r="PZ6" t="s">
        <v>840</v>
      </c>
      <c r="QD6" t="s">
        <v>844</v>
      </c>
      <c r="QE6" t="s">
        <v>845</v>
      </c>
      <c r="QF6" t="s">
        <v>813</v>
      </c>
      <c r="QG6" t="s">
        <v>813</v>
      </c>
      <c r="QH6" t="s">
        <v>813</v>
      </c>
      <c r="QI6" t="s">
        <v>813</v>
      </c>
      <c r="QJ6" t="s">
        <v>813</v>
      </c>
      <c r="QK6" t="s">
        <v>813</v>
      </c>
      <c r="QL6" t="s">
        <v>813</v>
      </c>
      <c r="QM6" t="s">
        <v>817</v>
      </c>
      <c r="QN6" t="s">
        <v>817</v>
      </c>
      <c r="QO6" t="s">
        <v>817</v>
      </c>
      <c r="QP6" t="s">
        <v>817</v>
      </c>
      <c r="QQ6" t="s">
        <v>817</v>
      </c>
      <c r="QR6" t="s">
        <v>868</v>
      </c>
      <c r="QS6" t="s">
        <v>813</v>
      </c>
      <c r="QT6" t="s">
        <v>817</v>
      </c>
      <c r="QU6" t="s">
        <v>817</v>
      </c>
      <c r="QV6" t="s">
        <v>817</v>
      </c>
      <c r="QW6" t="s">
        <v>817</v>
      </c>
      <c r="QX6" t="s">
        <v>817</v>
      </c>
      <c r="QY6" t="s">
        <v>817</v>
      </c>
      <c r="QZ6" t="s">
        <v>817</v>
      </c>
      <c r="RA6" t="s">
        <v>817</v>
      </c>
      <c r="RB6" t="s">
        <v>817</v>
      </c>
      <c r="RC6" t="s">
        <v>817</v>
      </c>
      <c r="RD6" t="s">
        <v>817</v>
      </c>
      <c r="RE6" t="s">
        <v>817</v>
      </c>
      <c r="RF6" t="s">
        <v>817</v>
      </c>
      <c r="RG6" t="s">
        <v>817</v>
      </c>
      <c r="RH6" t="s">
        <v>817</v>
      </c>
      <c r="RI6" t="s">
        <v>817</v>
      </c>
      <c r="RJ6" t="s">
        <v>817</v>
      </c>
      <c r="RK6" t="s">
        <v>813</v>
      </c>
      <c r="RL6" t="s">
        <v>813</v>
      </c>
      <c r="RM6" t="s">
        <v>817</v>
      </c>
      <c r="RN6" t="s">
        <v>817</v>
      </c>
      <c r="RO6" t="s">
        <v>817</v>
      </c>
      <c r="RP6" t="s">
        <v>817</v>
      </c>
      <c r="RQ6" t="s">
        <v>817</v>
      </c>
      <c r="RR6" t="s">
        <v>817</v>
      </c>
      <c r="RS6" t="s">
        <v>817</v>
      </c>
      <c r="RT6" t="s">
        <v>817</v>
      </c>
      <c r="RU6" t="s">
        <v>817</v>
      </c>
      <c r="RV6" t="s">
        <v>817</v>
      </c>
      <c r="RW6" t="s">
        <v>817</v>
      </c>
      <c r="RX6" t="s">
        <v>845</v>
      </c>
      <c r="RY6" t="s">
        <v>908</v>
      </c>
      <c r="RZ6" t="s">
        <v>813</v>
      </c>
      <c r="SA6" t="s">
        <v>817</v>
      </c>
      <c r="SB6" t="s">
        <v>817</v>
      </c>
      <c r="SC6" t="s">
        <v>817</v>
      </c>
      <c r="SD6" t="s">
        <v>817</v>
      </c>
      <c r="SE6" t="s">
        <v>817</v>
      </c>
      <c r="SF6" t="s">
        <v>817</v>
      </c>
      <c r="SG6" t="s">
        <v>817</v>
      </c>
      <c r="SH6" t="s">
        <v>817</v>
      </c>
      <c r="SI6" t="s">
        <v>817</v>
      </c>
      <c r="SJ6" t="s">
        <v>817</v>
      </c>
      <c r="SK6" t="s">
        <v>817</v>
      </c>
      <c r="SL6" t="s">
        <v>813</v>
      </c>
      <c r="SM6" t="s">
        <v>817</v>
      </c>
      <c r="SN6" t="s">
        <v>817</v>
      </c>
      <c r="SO6" t="s">
        <v>817</v>
      </c>
      <c r="SP6" t="s">
        <v>817</v>
      </c>
      <c r="SQ6" t="s">
        <v>817</v>
      </c>
      <c r="SR6" t="s">
        <v>813</v>
      </c>
      <c r="SS6" t="s">
        <v>817</v>
      </c>
      <c r="ST6" t="s">
        <v>817</v>
      </c>
      <c r="SU6" t="s">
        <v>817</v>
      </c>
      <c r="SV6" t="s">
        <v>817</v>
      </c>
      <c r="SW6" t="s">
        <v>813</v>
      </c>
      <c r="SX6" t="s">
        <v>813</v>
      </c>
      <c r="SY6" t="s">
        <v>813</v>
      </c>
      <c r="SZ6" t="s">
        <v>817</v>
      </c>
      <c r="TA6" t="s">
        <v>817</v>
      </c>
      <c r="TB6" t="s">
        <v>817</v>
      </c>
      <c r="TC6" t="s">
        <v>817</v>
      </c>
      <c r="TD6" t="s">
        <v>817</v>
      </c>
      <c r="TE6" t="s">
        <v>817</v>
      </c>
      <c r="TF6" t="s">
        <v>817</v>
      </c>
      <c r="TG6" t="s">
        <v>817</v>
      </c>
      <c r="TH6" t="s">
        <v>817</v>
      </c>
      <c r="TI6" t="s">
        <v>817</v>
      </c>
      <c r="TU6" t="s">
        <v>817</v>
      </c>
      <c r="TY6" t="s">
        <v>813</v>
      </c>
      <c r="TZ6" t="s">
        <v>817</v>
      </c>
      <c r="UA6" t="s">
        <v>817</v>
      </c>
      <c r="UB6" t="s">
        <v>817</v>
      </c>
      <c r="UC6" t="s">
        <v>817</v>
      </c>
      <c r="UD6" t="s">
        <v>817</v>
      </c>
      <c r="UE6" t="s">
        <v>817</v>
      </c>
      <c r="UF6" t="s">
        <v>817</v>
      </c>
      <c r="UG6" t="s">
        <v>817</v>
      </c>
      <c r="UH6" t="s">
        <v>817</v>
      </c>
      <c r="UI6" t="s">
        <v>817</v>
      </c>
      <c r="UJ6" t="s">
        <v>817</v>
      </c>
      <c r="UK6" t="s">
        <v>817</v>
      </c>
      <c r="UL6" t="s">
        <v>813</v>
      </c>
      <c r="UM6" t="s">
        <v>813</v>
      </c>
      <c r="UN6" t="s">
        <v>813</v>
      </c>
      <c r="UO6" t="s">
        <v>817</v>
      </c>
      <c r="UP6" t="s">
        <v>817</v>
      </c>
      <c r="UQ6" t="s">
        <v>817</v>
      </c>
      <c r="UR6" t="s">
        <v>817</v>
      </c>
      <c r="US6" t="s">
        <v>817</v>
      </c>
      <c r="UT6" t="s">
        <v>817</v>
      </c>
      <c r="UU6" t="s">
        <v>817</v>
      </c>
      <c r="UV6" t="s">
        <v>817</v>
      </c>
      <c r="UW6" t="s">
        <v>817</v>
      </c>
      <c r="UX6" t="s">
        <v>817</v>
      </c>
      <c r="UY6" t="s">
        <v>817</v>
      </c>
      <c r="UZ6" t="s">
        <v>817</v>
      </c>
      <c r="VB6" t="s">
        <v>909</v>
      </c>
      <c r="VC6" t="s">
        <v>848</v>
      </c>
      <c r="VD6" t="s">
        <v>813</v>
      </c>
      <c r="VE6" t="s">
        <v>817</v>
      </c>
      <c r="VF6" t="s">
        <v>817</v>
      </c>
      <c r="VG6" t="s">
        <v>817</v>
      </c>
      <c r="VH6" t="s">
        <v>817</v>
      </c>
      <c r="VI6" t="s">
        <v>817</v>
      </c>
      <c r="VJ6" t="s">
        <v>817</v>
      </c>
      <c r="VK6" t="s">
        <v>817</v>
      </c>
      <c r="VL6" t="s">
        <v>817</v>
      </c>
      <c r="VM6" t="s">
        <v>817</v>
      </c>
      <c r="VN6" t="s">
        <v>817</v>
      </c>
      <c r="VO6" t="s">
        <v>817</v>
      </c>
      <c r="VP6" t="s">
        <v>817</v>
      </c>
      <c r="VQ6" t="s">
        <v>817</v>
      </c>
      <c r="VY6" t="s">
        <v>813</v>
      </c>
      <c r="VZ6" t="s">
        <v>813</v>
      </c>
      <c r="WA6" t="s">
        <v>817</v>
      </c>
      <c r="WJ6" t="s">
        <v>813</v>
      </c>
      <c r="WK6" t="s">
        <v>813</v>
      </c>
      <c r="WL6" t="s">
        <v>817</v>
      </c>
      <c r="WM6" t="s">
        <v>817</v>
      </c>
      <c r="WN6" t="s">
        <v>817</v>
      </c>
      <c r="WO6" t="s">
        <v>817</v>
      </c>
      <c r="WP6" t="s">
        <v>817</v>
      </c>
      <c r="WQ6" t="s">
        <v>817</v>
      </c>
      <c r="WR6" t="s">
        <v>817</v>
      </c>
      <c r="WS6" t="s">
        <v>908</v>
      </c>
      <c r="WU6" t="s">
        <v>817</v>
      </c>
      <c r="WV6" t="s">
        <v>817</v>
      </c>
      <c r="WW6" t="s">
        <v>817</v>
      </c>
      <c r="WX6" t="s">
        <v>817</v>
      </c>
      <c r="WY6" t="s">
        <v>817</v>
      </c>
      <c r="WZ6" t="s">
        <v>813</v>
      </c>
      <c r="XA6" t="s">
        <v>817</v>
      </c>
      <c r="XB6" t="s">
        <v>817</v>
      </c>
      <c r="XC6" t="s">
        <v>850</v>
      </c>
      <c r="XD6" t="s">
        <v>813</v>
      </c>
      <c r="XE6" t="s">
        <v>817</v>
      </c>
      <c r="XF6" t="s">
        <v>817</v>
      </c>
      <c r="XG6" t="s">
        <v>817</v>
      </c>
      <c r="XH6" t="s">
        <v>817</v>
      </c>
      <c r="XI6" t="s">
        <v>817</v>
      </c>
      <c r="XJ6" t="s">
        <v>817</v>
      </c>
      <c r="XK6" t="s">
        <v>817</v>
      </c>
      <c r="XL6" t="s">
        <v>817</v>
      </c>
      <c r="XM6" t="s">
        <v>817</v>
      </c>
      <c r="XN6" t="s">
        <v>817</v>
      </c>
      <c r="XO6" t="s">
        <v>817</v>
      </c>
      <c r="XP6" t="s">
        <v>817</v>
      </c>
      <c r="XQ6" t="s">
        <v>817</v>
      </c>
      <c r="XR6" t="s">
        <v>817</v>
      </c>
      <c r="XS6" t="s">
        <v>817</v>
      </c>
      <c r="XT6" t="s">
        <v>817</v>
      </c>
      <c r="XU6" t="s">
        <v>817</v>
      </c>
      <c r="XV6" t="s">
        <v>817</v>
      </c>
      <c r="XW6" t="s">
        <v>813</v>
      </c>
      <c r="XX6" t="s">
        <v>817</v>
      </c>
      <c r="XY6" t="s">
        <v>817</v>
      </c>
      <c r="XZ6" t="s">
        <v>817</v>
      </c>
      <c r="ZM6" t="s">
        <v>817</v>
      </c>
      <c r="ZN6" t="s">
        <v>817</v>
      </c>
      <c r="ZO6" t="s">
        <v>817</v>
      </c>
      <c r="ZP6" t="s">
        <v>817</v>
      </c>
      <c r="ZQ6" t="s">
        <v>817</v>
      </c>
      <c r="ZR6" t="s">
        <v>813</v>
      </c>
      <c r="ZS6" t="s">
        <v>813</v>
      </c>
      <c r="ZT6" t="s">
        <v>817</v>
      </c>
      <c r="ZU6" t="s">
        <v>817</v>
      </c>
      <c r="ZV6" t="s">
        <v>817</v>
      </c>
      <c r="ZW6" t="s">
        <v>817</v>
      </c>
      <c r="ZX6" t="s">
        <v>817</v>
      </c>
      <c r="ZY6" t="s">
        <v>817</v>
      </c>
      <c r="ZZ6" t="s">
        <v>817</v>
      </c>
      <c r="AAA6" t="s">
        <v>817</v>
      </c>
      <c r="AAB6" t="s">
        <v>817</v>
      </c>
      <c r="AAC6" t="s">
        <v>817</v>
      </c>
      <c r="AAD6" t="s">
        <v>817</v>
      </c>
      <c r="AAE6" t="s">
        <v>817</v>
      </c>
      <c r="AAF6" t="s">
        <v>817</v>
      </c>
      <c r="AAH6" t="s">
        <v>813</v>
      </c>
      <c r="AAI6" t="s">
        <v>817</v>
      </c>
      <c r="AAJ6" t="s">
        <v>817</v>
      </c>
      <c r="AAK6" t="s">
        <v>817</v>
      </c>
      <c r="AAL6" t="s">
        <v>813</v>
      </c>
      <c r="AAM6" t="s">
        <v>817</v>
      </c>
      <c r="AAN6" t="s">
        <v>817</v>
      </c>
      <c r="AAO6" t="s">
        <v>817</v>
      </c>
      <c r="AAP6" t="s">
        <v>817</v>
      </c>
      <c r="AAQ6" t="s">
        <v>817</v>
      </c>
      <c r="AAR6" t="s">
        <v>817</v>
      </c>
      <c r="AAS6" t="s">
        <v>817</v>
      </c>
      <c r="AAT6" t="s">
        <v>817</v>
      </c>
      <c r="AAV6" t="s">
        <v>813</v>
      </c>
      <c r="AAW6" t="s">
        <v>817</v>
      </c>
      <c r="AAX6" t="s">
        <v>813</v>
      </c>
      <c r="AAY6" t="s">
        <v>817</v>
      </c>
      <c r="AAZ6" t="s">
        <v>817</v>
      </c>
      <c r="ABA6" t="s">
        <v>817</v>
      </c>
      <c r="ABB6" t="s">
        <v>813</v>
      </c>
      <c r="ABC6" t="s">
        <v>817</v>
      </c>
      <c r="ABD6" t="s">
        <v>817</v>
      </c>
      <c r="ABE6" t="s">
        <v>817</v>
      </c>
      <c r="ABF6" t="s">
        <v>817</v>
      </c>
      <c r="ABG6" t="s">
        <v>817</v>
      </c>
      <c r="ABH6" t="s">
        <v>817</v>
      </c>
      <c r="ABI6" t="s">
        <v>817</v>
      </c>
      <c r="ABJ6" t="s">
        <v>817</v>
      </c>
      <c r="ABK6" t="s">
        <v>817</v>
      </c>
      <c r="ABL6" t="s">
        <v>817</v>
      </c>
      <c r="ABM6" t="s">
        <v>817</v>
      </c>
      <c r="ABN6" t="s">
        <v>817</v>
      </c>
      <c r="ABO6" t="s">
        <v>817</v>
      </c>
      <c r="ABP6" t="s">
        <v>817</v>
      </c>
      <c r="ABQ6" t="s">
        <v>817</v>
      </c>
      <c r="ABR6" t="s">
        <v>817</v>
      </c>
      <c r="ABS6" t="s">
        <v>817</v>
      </c>
      <c r="ABT6" t="s">
        <v>817</v>
      </c>
      <c r="ABU6" t="s">
        <v>817</v>
      </c>
      <c r="ABV6" t="s">
        <v>817</v>
      </c>
      <c r="ABW6" t="s">
        <v>813</v>
      </c>
      <c r="ABX6" t="s">
        <v>813</v>
      </c>
      <c r="ABY6" t="s">
        <v>817</v>
      </c>
      <c r="ABZ6" t="s">
        <v>817</v>
      </c>
      <c r="ACA6" t="s">
        <v>817</v>
      </c>
      <c r="ACB6" t="s">
        <v>817</v>
      </c>
      <c r="ACC6" t="s">
        <v>817</v>
      </c>
      <c r="ACD6" t="s">
        <v>817</v>
      </c>
      <c r="ACE6" t="s">
        <v>817</v>
      </c>
      <c r="ACF6" t="s">
        <v>817</v>
      </c>
      <c r="ACG6" t="s">
        <v>817</v>
      </c>
      <c r="ACH6" t="s">
        <v>817</v>
      </c>
      <c r="ACI6" t="s">
        <v>817</v>
      </c>
    </row>
    <row r="7" spans="1:773">
      <c r="A7" t="s">
        <v>910</v>
      </c>
      <c r="B7" t="s">
        <v>911</v>
      </c>
      <c r="C7" t="s">
        <v>912</v>
      </c>
      <c r="D7" t="s">
        <v>854</v>
      </c>
      <c r="E7" t="s">
        <v>854</v>
      </c>
      <c r="P7" t="s">
        <v>855</v>
      </c>
      <c r="Q7">
        <v>1.2198080885670051</v>
      </c>
      <c r="T7">
        <v>41</v>
      </c>
      <c r="V7" t="s">
        <v>813</v>
      </c>
      <c r="X7" t="s">
        <v>813</v>
      </c>
      <c r="Y7" t="s">
        <v>856</v>
      </c>
      <c r="Z7" t="s">
        <v>856</v>
      </c>
      <c r="AA7" t="s">
        <v>857</v>
      </c>
      <c r="AB7" t="s">
        <v>816</v>
      </c>
      <c r="AC7">
        <v>3</v>
      </c>
      <c r="AD7" t="s">
        <v>817</v>
      </c>
      <c r="AE7">
        <v>3</v>
      </c>
      <c r="AF7">
        <v>0</v>
      </c>
      <c r="AG7">
        <v>0</v>
      </c>
      <c r="AH7" t="s">
        <v>818</v>
      </c>
      <c r="AI7" t="s">
        <v>818</v>
      </c>
      <c r="AJ7" t="s">
        <v>818</v>
      </c>
      <c r="AK7" t="s">
        <v>818</v>
      </c>
      <c r="AL7" t="s">
        <v>818</v>
      </c>
      <c r="AM7" t="s">
        <v>818</v>
      </c>
      <c r="AN7" t="s">
        <v>818</v>
      </c>
      <c r="AO7" t="s">
        <v>818</v>
      </c>
      <c r="AP7" t="s">
        <v>818</v>
      </c>
      <c r="AQ7" t="s">
        <v>818</v>
      </c>
      <c r="AR7" t="s">
        <v>818</v>
      </c>
      <c r="AS7" t="s">
        <v>818</v>
      </c>
      <c r="AT7" t="s">
        <v>818</v>
      </c>
      <c r="AU7" t="s">
        <v>818</v>
      </c>
      <c r="AV7" t="s">
        <v>818</v>
      </c>
      <c r="AW7" t="s">
        <v>818</v>
      </c>
      <c r="AX7" t="s">
        <v>818</v>
      </c>
      <c r="AY7" t="s">
        <v>818</v>
      </c>
      <c r="AZ7" t="s">
        <v>818</v>
      </c>
      <c r="BA7" t="s">
        <v>818</v>
      </c>
      <c r="BB7" t="s">
        <v>818</v>
      </c>
      <c r="BC7" t="s">
        <v>818</v>
      </c>
      <c r="BD7" t="s">
        <v>818</v>
      </c>
      <c r="BE7" t="s">
        <v>818</v>
      </c>
      <c r="BF7" t="s">
        <v>818</v>
      </c>
      <c r="BG7" t="s">
        <v>818</v>
      </c>
      <c r="BH7" t="s">
        <v>818</v>
      </c>
      <c r="BI7" t="s">
        <v>818</v>
      </c>
      <c r="BJ7" t="s">
        <v>818</v>
      </c>
      <c r="BK7" t="s">
        <v>818</v>
      </c>
      <c r="BL7" t="s">
        <v>818</v>
      </c>
      <c r="BM7" t="s">
        <v>818</v>
      </c>
      <c r="BN7" t="s">
        <v>818</v>
      </c>
      <c r="BO7" t="s">
        <v>818</v>
      </c>
      <c r="BP7" t="s">
        <v>818</v>
      </c>
      <c r="BQ7" t="s">
        <v>818</v>
      </c>
      <c r="BR7" t="s">
        <v>818</v>
      </c>
      <c r="BS7" t="s">
        <v>818</v>
      </c>
      <c r="BT7" t="s">
        <v>818</v>
      </c>
      <c r="BU7" t="s">
        <v>818</v>
      </c>
      <c r="BV7" t="s">
        <v>818</v>
      </c>
      <c r="BW7" t="s">
        <v>818</v>
      </c>
      <c r="BX7" t="s">
        <v>818</v>
      </c>
      <c r="BY7" t="s">
        <v>818</v>
      </c>
      <c r="BZ7" t="s">
        <v>818</v>
      </c>
      <c r="CA7" t="s">
        <v>818</v>
      </c>
      <c r="CB7" t="s">
        <v>818</v>
      </c>
      <c r="CC7" t="s">
        <v>818</v>
      </c>
      <c r="CD7" t="s">
        <v>818</v>
      </c>
      <c r="CE7" t="s">
        <v>818</v>
      </c>
      <c r="CF7" t="s">
        <v>818</v>
      </c>
      <c r="CG7" t="s">
        <v>818</v>
      </c>
      <c r="CH7" t="s">
        <v>818</v>
      </c>
      <c r="CI7" t="s">
        <v>818</v>
      </c>
      <c r="CJ7" t="s">
        <v>818</v>
      </c>
      <c r="CK7" t="s">
        <v>818</v>
      </c>
      <c r="CL7" t="s">
        <v>818</v>
      </c>
      <c r="CM7" t="s">
        <v>818</v>
      </c>
      <c r="CN7" t="s">
        <v>818</v>
      </c>
      <c r="CO7" t="s">
        <v>818</v>
      </c>
      <c r="CP7" t="s">
        <v>818</v>
      </c>
      <c r="CQ7" t="s">
        <v>818</v>
      </c>
      <c r="CR7" t="s">
        <v>818</v>
      </c>
      <c r="CS7" t="s">
        <v>818</v>
      </c>
      <c r="CT7" t="s">
        <v>818</v>
      </c>
      <c r="CU7" t="s">
        <v>818</v>
      </c>
      <c r="CV7" t="s">
        <v>818</v>
      </c>
      <c r="CW7" t="s">
        <v>818</v>
      </c>
      <c r="CX7" t="s">
        <v>818</v>
      </c>
      <c r="CY7" t="s">
        <v>818</v>
      </c>
      <c r="CZ7" t="s">
        <v>818</v>
      </c>
      <c r="DA7" t="s">
        <v>818</v>
      </c>
      <c r="DB7" t="s">
        <v>818</v>
      </c>
      <c r="DC7" t="s">
        <v>818</v>
      </c>
      <c r="DD7" t="s">
        <v>818</v>
      </c>
      <c r="DE7" t="s">
        <v>818</v>
      </c>
      <c r="DF7" t="s">
        <v>818</v>
      </c>
      <c r="DG7" t="s">
        <v>818</v>
      </c>
      <c r="DH7" t="s">
        <v>818</v>
      </c>
      <c r="DI7" t="s">
        <v>818</v>
      </c>
      <c r="DJ7" t="s">
        <v>818</v>
      </c>
      <c r="DK7" t="s">
        <v>818</v>
      </c>
      <c r="DL7" t="s">
        <v>818</v>
      </c>
      <c r="DM7" t="s">
        <v>818</v>
      </c>
      <c r="DN7" t="s">
        <v>818</v>
      </c>
      <c r="DO7" t="s">
        <v>818</v>
      </c>
      <c r="DP7" t="s">
        <v>818</v>
      </c>
      <c r="DQ7" t="s">
        <v>818</v>
      </c>
      <c r="DR7" t="s">
        <v>818</v>
      </c>
      <c r="DS7" t="s">
        <v>818</v>
      </c>
      <c r="DT7" t="s">
        <v>818</v>
      </c>
      <c r="DU7" t="s">
        <v>818</v>
      </c>
      <c r="DV7" t="s">
        <v>818</v>
      </c>
      <c r="DW7" t="s">
        <v>818</v>
      </c>
      <c r="DX7" t="s">
        <v>818</v>
      </c>
      <c r="DY7" t="s">
        <v>818</v>
      </c>
      <c r="DZ7" t="s">
        <v>818</v>
      </c>
      <c r="EA7" t="s">
        <v>818</v>
      </c>
      <c r="EB7" t="s">
        <v>818</v>
      </c>
      <c r="EC7" t="s">
        <v>818</v>
      </c>
      <c r="ED7" t="s">
        <v>818</v>
      </c>
      <c r="EE7" t="s">
        <v>818</v>
      </c>
      <c r="EF7" t="s">
        <v>818</v>
      </c>
      <c r="EG7" t="s">
        <v>818</v>
      </c>
      <c r="EH7" t="s">
        <v>818</v>
      </c>
      <c r="EI7" t="s">
        <v>818</v>
      </c>
      <c r="EJ7" t="s">
        <v>818</v>
      </c>
      <c r="EK7" t="s">
        <v>818</v>
      </c>
      <c r="EL7" t="s">
        <v>818</v>
      </c>
      <c r="EM7" t="s">
        <v>818</v>
      </c>
      <c r="EN7" t="s">
        <v>818</v>
      </c>
      <c r="EO7" t="s">
        <v>818</v>
      </c>
      <c r="EP7" t="s">
        <v>818</v>
      </c>
      <c r="EQ7" t="s">
        <v>818</v>
      </c>
      <c r="ER7" t="s">
        <v>818</v>
      </c>
      <c r="ES7" t="s">
        <v>818</v>
      </c>
      <c r="ET7" t="s">
        <v>818</v>
      </c>
      <c r="EU7" t="s">
        <v>818</v>
      </c>
      <c r="EV7" t="s">
        <v>818</v>
      </c>
      <c r="EW7" t="s">
        <v>818</v>
      </c>
      <c r="EX7" t="s">
        <v>818</v>
      </c>
      <c r="EY7" t="s">
        <v>818</v>
      </c>
      <c r="EZ7" t="s">
        <v>818</v>
      </c>
      <c r="FA7" t="s">
        <v>818</v>
      </c>
      <c r="FB7" t="s">
        <v>818</v>
      </c>
      <c r="FC7" t="s">
        <v>818</v>
      </c>
      <c r="FD7" t="s">
        <v>818</v>
      </c>
      <c r="FE7" t="s">
        <v>818</v>
      </c>
      <c r="FF7" t="s">
        <v>818</v>
      </c>
      <c r="FG7" t="s">
        <v>818</v>
      </c>
      <c r="FH7" t="s">
        <v>818</v>
      </c>
      <c r="FI7" t="s">
        <v>818</v>
      </c>
      <c r="FJ7" t="s">
        <v>818</v>
      </c>
      <c r="FK7" t="s">
        <v>818</v>
      </c>
      <c r="FL7" t="s">
        <v>818</v>
      </c>
      <c r="FM7" t="s">
        <v>818</v>
      </c>
      <c r="FN7" t="s">
        <v>818</v>
      </c>
      <c r="FO7" t="s">
        <v>818</v>
      </c>
      <c r="FP7" t="s">
        <v>818</v>
      </c>
      <c r="FQ7" t="s">
        <v>818</v>
      </c>
      <c r="FR7" t="s">
        <v>818</v>
      </c>
      <c r="FS7" t="s">
        <v>818</v>
      </c>
      <c r="FT7" t="s">
        <v>818</v>
      </c>
      <c r="FU7" t="s">
        <v>818</v>
      </c>
      <c r="FV7" t="s">
        <v>818</v>
      </c>
      <c r="FW7" t="s">
        <v>818</v>
      </c>
      <c r="FX7" t="s">
        <v>818</v>
      </c>
      <c r="FY7" t="s">
        <v>818</v>
      </c>
      <c r="FZ7" t="s">
        <v>818</v>
      </c>
      <c r="GA7" t="s">
        <v>818</v>
      </c>
      <c r="GB7" t="s">
        <v>818</v>
      </c>
      <c r="GC7" t="s">
        <v>818</v>
      </c>
      <c r="GD7" t="s">
        <v>818</v>
      </c>
      <c r="GE7" t="s">
        <v>818</v>
      </c>
      <c r="GF7" t="s">
        <v>818</v>
      </c>
      <c r="GG7" t="s">
        <v>818</v>
      </c>
      <c r="GH7" t="s">
        <v>818</v>
      </c>
      <c r="GI7" t="s">
        <v>818</v>
      </c>
      <c r="GJ7" t="s">
        <v>818</v>
      </c>
      <c r="GK7" t="s">
        <v>818</v>
      </c>
      <c r="GL7" t="s">
        <v>818</v>
      </c>
      <c r="GM7" t="s">
        <v>818</v>
      </c>
      <c r="GN7" t="s">
        <v>818</v>
      </c>
      <c r="GO7" t="s">
        <v>818</v>
      </c>
      <c r="GP7" t="s">
        <v>818</v>
      </c>
      <c r="GQ7" t="s">
        <v>818</v>
      </c>
      <c r="GR7" t="s">
        <v>818</v>
      </c>
      <c r="GS7" t="s">
        <v>818</v>
      </c>
      <c r="GT7" t="s">
        <v>818</v>
      </c>
      <c r="GU7" t="s">
        <v>818</v>
      </c>
      <c r="GV7" t="s">
        <v>818</v>
      </c>
      <c r="GW7" t="s">
        <v>818</v>
      </c>
      <c r="GX7" t="s">
        <v>818</v>
      </c>
      <c r="GY7" t="s">
        <v>818</v>
      </c>
      <c r="GZ7" t="s">
        <v>818</v>
      </c>
      <c r="HA7" t="s">
        <v>818</v>
      </c>
      <c r="HB7" t="s">
        <v>818</v>
      </c>
      <c r="HC7" t="s">
        <v>818</v>
      </c>
      <c r="HD7" t="s">
        <v>818</v>
      </c>
      <c r="HE7" t="s">
        <v>818</v>
      </c>
      <c r="HF7" t="s">
        <v>818</v>
      </c>
      <c r="HG7" t="s">
        <v>818</v>
      </c>
      <c r="HH7" t="s">
        <v>818</v>
      </c>
      <c r="HI7" t="s">
        <v>818</v>
      </c>
      <c r="HJ7" t="s">
        <v>818</v>
      </c>
      <c r="HK7" t="s">
        <v>818</v>
      </c>
      <c r="HL7" t="s">
        <v>818</v>
      </c>
      <c r="HM7" t="s">
        <v>818</v>
      </c>
      <c r="HN7" t="s">
        <v>818</v>
      </c>
      <c r="HO7" t="s">
        <v>818</v>
      </c>
      <c r="HP7" t="s">
        <v>818</v>
      </c>
      <c r="HQ7" t="s">
        <v>818</v>
      </c>
      <c r="HR7" t="s">
        <v>818</v>
      </c>
      <c r="HS7" t="s">
        <v>818</v>
      </c>
      <c r="HT7" t="s">
        <v>818</v>
      </c>
      <c r="HU7" t="s">
        <v>818</v>
      </c>
      <c r="HV7" t="s">
        <v>818</v>
      </c>
      <c r="HW7" t="s">
        <v>818</v>
      </c>
      <c r="HX7" t="s">
        <v>818</v>
      </c>
      <c r="HY7" t="s">
        <v>818</v>
      </c>
      <c r="HZ7" t="s">
        <v>818</v>
      </c>
      <c r="IA7" t="s">
        <v>818</v>
      </c>
      <c r="IB7" t="s">
        <v>818</v>
      </c>
      <c r="IC7" t="s">
        <v>818</v>
      </c>
      <c r="ID7" t="s">
        <v>818</v>
      </c>
      <c r="IE7" t="s">
        <v>818</v>
      </c>
      <c r="IF7" t="s">
        <v>818</v>
      </c>
      <c r="IG7" t="s">
        <v>818</v>
      </c>
      <c r="IH7" t="s">
        <v>818</v>
      </c>
      <c r="II7" t="s">
        <v>818</v>
      </c>
      <c r="IJ7" t="s">
        <v>818</v>
      </c>
      <c r="IK7" t="s">
        <v>818</v>
      </c>
      <c r="IL7" t="s">
        <v>818</v>
      </c>
      <c r="IM7" t="s">
        <v>818</v>
      </c>
      <c r="IN7" t="s">
        <v>818</v>
      </c>
      <c r="IO7" t="s">
        <v>818</v>
      </c>
      <c r="IP7" t="s">
        <v>818</v>
      </c>
      <c r="IQ7" t="s">
        <v>818</v>
      </c>
      <c r="IR7" t="s">
        <v>818</v>
      </c>
      <c r="IS7" t="s">
        <v>818</v>
      </c>
      <c r="IT7" t="s">
        <v>818</v>
      </c>
      <c r="IU7" t="s">
        <v>818</v>
      </c>
      <c r="IV7" t="s">
        <v>818</v>
      </c>
      <c r="IW7" t="s">
        <v>818</v>
      </c>
      <c r="IX7" t="s">
        <v>818</v>
      </c>
      <c r="IY7" t="s">
        <v>818</v>
      </c>
      <c r="IZ7" t="s">
        <v>818</v>
      </c>
      <c r="JA7" t="s">
        <v>818</v>
      </c>
      <c r="JB7" t="s">
        <v>818</v>
      </c>
      <c r="JC7" t="s">
        <v>818</v>
      </c>
      <c r="JD7" t="s">
        <v>818</v>
      </c>
      <c r="JE7" t="s">
        <v>818</v>
      </c>
      <c r="JF7" t="s">
        <v>818</v>
      </c>
      <c r="JG7" t="s">
        <v>818</v>
      </c>
      <c r="JH7" t="s">
        <v>818</v>
      </c>
      <c r="JI7" t="s">
        <v>818</v>
      </c>
      <c r="JJ7" t="s">
        <v>818</v>
      </c>
      <c r="JK7" t="s">
        <v>818</v>
      </c>
      <c r="JL7" t="s">
        <v>818</v>
      </c>
      <c r="JM7" t="s">
        <v>818</v>
      </c>
      <c r="JN7" t="s">
        <v>818</v>
      </c>
      <c r="JO7" t="s">
        <v>818</v>
      </c>
      <c r="JP7" t="s">
        <v>818</v>
      </c>
      <c r="JQ7" t="s">
        <v>818</v>
      </c>
      <c r="JR7" t="s">
        <v>818</v>
      </c>
      <c r="JS7" t="s">
        <v>818</v>
      </c>
      <c r="JT7" t="s">
        <v>818</v>
      </c>
      <c r="JU7" t="s">
        <v>818</v>
      </c>
      <c r="JV7" t="s">
        <v>818</v>
      </c>
      <c r="JW7" t="s">
        <v>818</v>
      </c>
      <c r="JX7" t="s">
        <v>818</v>
      </c>
      <c r="JY7" t="s">
        <v>818</v>
      </c>
      <c r="JZ7" t="s">
        <v>818</v>
      </c>
      <c r="KA7" t="s">
        <v>818</v>
      </c>
      <c r="KB7" t="s">
        <v>818</v>
      </c>
      <c r="KC7" t="s">
        <v>818</v>
      </c>
      <c r="KD7" t="s">
        <v>818</v>
      </c>
      <c r="KE7" t="s">
        <v>818</v>
      </c>
      <c r="KF7">
        <v>3</v>
      </c>
      <c r="KG7">
        <v>0</v>
      </c>
      <c r="KH7">
        <v>0</v>
      </c>
      <c r="KI7">
        <v>0</v>
      </c>
      <c r="KJ7">
        <v>0</v>
      </c>
      <c r="KK7">
        <v>0</v>
      </c>
      <c r="KL7">
        <v>0</v>
      </c>
      <c r="KM7">
        <v>0</v>
      </c>
      <c r="KN7">
        <v>1</v>
      </c>
      <c r="KO7">
        <v>0</v>
      </c>
      <c r="KP7">
        <v>0</v>
      </c>
      <c r="KQ7">
        <v>1</v>
      </c>
      <c r="KR7">
        <v>0</v>
      </c>
      <c r="KS7">
        <v>0</v>
      </c>
      <c r="KT7">
        <v>0</v>
      </c>
      <c r="KU7">
        <v>0</v>
      </c>
      <c r="KV7">
        <v>1</v>
      </c>
      <c r="KW7">
        <v>0</v>
      </c>
      <c r="KX7">
        <v>1</v>
      </c>
      <c r="KY7">
        <v>0</v>
      </c>
      <c r="KZ7">
        <v>1</v>
      </c>
      <c r="LA7">
        <v>1</v>
      </c>
      <c r="LB7">
        <v>0</v>
      </c>
      <c r="LC7">
        <v>1</v>
      </c>
      <c r="LD7">
        <v>3</v>
      </c>
      <c r="LE7">
        <v>1</v>
      </c>
      <c r="LF7">
        <v>2</v>
      </c>
      <c r="LH7" t="s">
        <v>817</v>
      </c>
      <c r="LI7" t="s">
        <v>817</v>
      </c>
      <c r="LJ7" t="s">
        <v>813</v>
      </c>
      <c r="LK7" t="s">
        <v>817</v>
      </c>
      <c r="LL7" t="s">
        <v>817</v>
      </c>
      <c r="LM7" t="s">
        <v>817</v>
      </c>
      <c r="LN7" t="s">
        <v>817</v>
      </c>
      <c r="LO7" t="s">
        <v>817</v>
      </c>
      <c r="LQ7" t="s">
        <v>817</v>
      </c>
      <c r="LR7" t="s">
        <v>818</v>
      </c>
      <c r="LV7" t="s">
        <v>818</v>
      </c>
      <c r="LX7" t="s">
        <v>817</v>
      </c>
      <c r="MA7" t="s">
        <v>858</v>
      </c>
      <c r="MB7" t="s">
        <v>913</v>
      </c>
      <c r="MC7" t="s">
        <v>875</v>
      </c>
      <c r="MD7" t="s">
        <v>813</v>
      </c>
      <c r="MF7" t="s">
        <v>823</v>
      </c>
      <c r="MI7" t="s">
        <v>813</v>
      </c>
      <c r="MJ7" t="s">
        <v>824</v>
      </c>
      <c r="MK7" t="s">
        <v>813</v>
      </c>
      <c r="ML7" t="s">
        <v>817</v>
      </c>
      <c r="MM7" t="s">
        <v>813</v>
      </c>
      <c r="MN7" t="s">
        <v>817</v>
      </c>
      <c r="MO7" t="s">
        <v>817</v>
      </c>
      <c r="MP7" t="s">
        <v>817</v>
      </c>
      <c r="MQ7" t="s">
        <v>817</v>
      </c>
      <c r="MR7" t="s">
        <v>817</v>
      </c>
      <c r="MS7" t="s">
        <v>817</v>
      </c>
      <c r="MT7" t="s">
        <v>817</v>
      </c>
      <c r="MU7" t="s">
        <v>817</v>
      </c>
      <c r="MV7" t="s">
        <v>813</v>
      </c>
      <c r="MW7" t="s">
        <v>817</v>
      </c>
      <c r="MX7" t="s">
        <v>817</v>
      </c>
      <c r="MY7" t="s">
        <v>817</v>
      </c>
      <c r="MZ7" t="s">
        <v>817</v>
      </c>
      <c r="NA7" t="s">
        <v>817</v>
      </c>
      <c r="NB7" t="s">
        <v>817</v>
      </c>
      <c r="NR7" t="s">
        <v>813</v>
      </c>
      <c r="NS7" t="s">
        <v>817</v>
      </c>
      <c r="NU7" t="s">
        <v>914</v>
      </c>
      <c r="NY7">
        <v>1</v>
      </c>
      <c r="NZ7" t="s">
        <v>877</v>
      </c>
      <c r="OP7" t="s">
        <v>817</v>
      </c>
      <c r="OQ7" t="s">
        <v>915</v>
      </c>
      <c r="OR7" t="s">
        <v>863</v>
      </c>
      <c r="OS7" t="s">
        <v>878</v>
      </c>
      <c r="OT7" t="s">
        <v>813</v>
      </c>
      <c r="OU7" t="s">
        <v>813</v>
      </c>
      <c r="OV7" t="s">
        <v>830</v>
      </c>
      <c r="OW7" t="s">
        <v>831</v>
      </c>
      <c r="OX7" t="s">
        <v>832</v>
      </c>
      <c r="OY7" t="s">
        <v>833</v>
      </c>
      <c r="OZ7" t="s">
        <v>907</v>
      </c>
      <c r="PA7" t="s">
        <v>813</v>
      </c>
      <c r="PB7" t="s">
        <v>817</v>
      </c>
      <c r="PC7" t="s">
        <v>817</v>
      </c>
      <c r="PD7" t="s">
        <v>817</v>
      </c>
      <c r="PE7" t="s">
        <v>817</v>
      </c>
      <c r="PF7" t="s">
        <v>817</v>
      </c>
      <c r="PG7" t="s">
        <v>817</v>
      </c>
      <c r="PH7" t="s">
        <v>817</v>
      </c>
      <c r="PI7" t="s">
        <v>817</v>
      </c>
      <c r="PJ7" t="s">
        <v>817</v>
      </c>
      <c r="PK7" t="s">
        <v>817</v>
      </c>
      <c r="PL7" t="s">
        <v>835</v>
      </c>
      <c r="PM7" t="s">
        <v>879</v>
      </c>
      <c r="PO7" t="s">
        <v>916</v>
      </c>
      <c r="PP7" t="s">
        <v>894</v>
      </c>
      <c r="PQ7" t="s">
        <v>813</v>
      </c>
      <c r="PR7" t="s">
        <v>813</v>
      </c>
      <c r="PS7" t="s">
        <v>813</v>
      </c>
      <c r="PT7" t="s">
        <v>813</v>
      </c>
      <c r="PU7" t="s">
        <v>817</v>
      </c>
      <c r="PV7" t="s">
        <v>817</v>
      </c>
      <c r="PW7" t="s">
        <v>817</v>
      </c>
      <c r="PX7" t="s">
        <v>817</v>
      </c>
      <c r="PY7" t="s">
        <v>817</v>
      </c>
      <c r="PZ7" t="s">
        <v>840</v>
      </c>
      <c r="QD7" t="s">
        <v>844</v>
      </c>
      <c r="QE7" t="s">
        <v>845</v>
      </c>
      <c r="QF7" t="s">
        <v>813</v>
      </c>
      <c r="QG7" t="s">
        <v>813</v>
      </c>
      <c r="QH7" t="s">
        <v>813</v>
      </c>
      <c r="QI7" t="s">
        <v>817</v>
      </c>
      <c r="QJ7" t="s">
        <v>813</v>
      </c>
      <c r="QK7" t="s">
        <v>813</v>
      </c>
      <c r="QL7" t="s">
        <v>813</v>
      </c>
      <c r="QM7" t="s">
        <v>813</v>
      </c>
      <c r="QN7" t="s">
        <v>813</v>
      </c>
      <c r="QO7" t="s">
        <v>817</v>
      </c>
      <c r="QP7" t="s">
        <v>817</v>
      </c>
      <c r="QQ7" t="s">
        <v>817</v>
      </c>
      <c r="QR7" t="s">
        <v>817</v>
      </c>
      <c r="QS7" t="s">
        <v>817</v>
      </c>
      <c r="QT7" t="s">
        <v>813</v>
      </c>
      <c r="QU7" t="s">
        <v>817</v>
      </c>
      <c r="QV7" t="s">
        <v>817</v>
      </c>
      <c r="QW7" t="s">
        <v>817</v>
      </c>
      <c r="QX7" t="s">
        <v>817</v>
      </c>
      <c r="QY7" t="s">
        <v>817</v>
      </c>
      <c r="QZ7" t="s">
        <v>813</v>
      </c>
      <c r="RA7" t="s">
        <v>817</v>
      </c>
      <c r="RB7" t="s">
        <v>817</v>
      </c>
      <c r="RC7" t="s">
        <v>817</v>
      </c>
      <c r="RD7" t="s">
        <v>817</v>
      </c>
      <c r="RE7" t="s">
        <v>817</v>
      </c>
      <c r="RF7" t="s">
        <v>817</v>
      </c>
      <c r="RG7" t="s">
        <v>817</v>
      </c>
      <c r="RH7" t="s">
        <v>817</v>
      </c>
      <c r="RI7" t="s">
        <v>817</v>
      </c>
      <c r="RJ7" t="s">
        <v>817</v>
      </c>
      <c r="RK7" t="s">
        <v>817</v>
      </c>
      <c r="RZ7" t="s">
        <v>817</v>
      </c>
      <c r="SB7" t="s">
        <v>813</v>
      </c>
      <c r="SC7" t="s">
        <v>817</v>
      </c>
      <c r="SD7" t="s">
        <v>817</v>
      </c>
      <c r="SE7" t="s">
        <v>817</v>
      </c>
      <c r="SF7" t="s">
        <v>817</v>
      </c>
      <c r="SG7" t="s">
        <v>817</v>
      </c>
      <c r="SH7" t="s">
        <v>817</v>
      </c>
      <c r="SI7" t="s">
        <v>813</v>
      </c>
      <c r="SJ7" t="s">
        <v>817</v>
      </c>
      <c r="SK7" t="s">
        <v>817</v>
      </c>
      <c r="SL7" t="s">
        <v>817</v>
      </c>
      <c r="SM7" t="s">
        <v>817</v>
      </c>
      <c r="SN7" t="s">
        <v>817</v>
      </c>
      <c r="SO7" t="s">
        <v>817</v>
      </c>
      <c r="SP7" t="s">
        <v>817</v>
      </c>
      <c r="SQ7" t="s">
        <v>817</v>
      </c>
      <c r="SR7" t="s">
        <v>817</v>
      </c>
      <c r="SS7" t="s">
        <v>817</v>
      </c>
      <c r="ST7" t="s">
        <v>817</v>
      </c>
      <c r="SU7" t="s">
        <v>813</v>
      </c>
      <c r="SV7" t="s">
        <v>817</v>
      </c>
      <c r="SW7" t="s">
        <v>817</v>
      </c>
      <c r="SX7" t="s">
        <v>817</v>
      </c>
      <c r="SY7" t="s">
        <v>817</v>
      </c>
      <c r="SZ7" t="s">
        <v>817</v>
      </c>
      <c r="TA7" t="s">
        <v>817</v>
      </c>
      <c r="TB7" t="s">
        <v>813</v>
      </c>
      <c r="TC7" t="s">
        <v>817</v>
      </c>
      <c r="TD7" t="s">
        <v>817</v>
      </c>
      <c r="TE7" t="s">
        <v>817</v>
      </c>
      <c r="TF7" t="s">
        <v>817</v>
      </c>
      <c r="TG7" t="s">
        <v>817</v>
      </c>
      <c r="TH7" t="s">
        <v>817</v>
      </c>
      <c r="TI7" t="s">
        <v>817</v>
      </c>
      <c r="TJ7" t="s">
        <v>813</v>
      </c>
      <c r="TK7" t="s">
        <v>813</v>
      </c>
      <c r="TL7" t="s">
        <v>813</v>
      </c>
      <c r="TM7" t="s">
        <v>817</v>
      </c>
      <c r="TN7" t="s">
        <v>813</v>
      </c>
      <c r="TO7" t="s">
        <v>817</v>
      </c>
      <c r="TP7" t="s">
        <v>817</v>
      </c>
      <c r="TQ7" t="s">
        <v>817</v>
      </c>
      <c r="TR7" t="s">
        <v>817</v>
      </c>
      <c r="TS7" t="s">
        <v>817</v>
      </c>
      <c r="TT7" t="s">
        <v>817</v>
      </c>
      <c r="TU7" t="s">
        <v>817</v>
      </c>
      <c r="TV7" t="s">
        <v>817</v>
      </c>
      <c r="TW7" t="s">
        <v>817</v>
      </c>
      <c r="TY7" t="s">
        <v>813</v>
      </c>
      <c r="TZ7" t="s">
        <v>817</v>
      </c>
      <c r="UA7" t="s">
        <v>817</v>
      </c>
      <c r="UB7" t="s">
        <v>813</v>
      </c>
      <c r="UC7" t="s">
        <v>813</v>
      </c>
      <c r="UD7" t="s">
        <v>817</v>
      </c>
      <c r="UE7" t="s">
        <v>817</v>
      </c>
      <c r="UF7" t="s">
        <v>817</v>
      </c>
      <c r="UG7" t="s">
        <v>817</v>
      </c>
      <c r="UH7" t="s">
        <v>817</v>
      </c>
      <c r="UI7" t="s">
        <v>817</v>
      </c>
      <c r="UJ7" t="s">
        <v>817</v>
      </c>
      <c r="UK7" t="s">
        <v>817</v>
      </c>
      <c r="UL7" t="s">
        <v>813</v>
      </c>
      <c r="UM7" t="s">
        <v>817</v>
      </c>
      <c r="UN7" t="s">
        <v>813</v>
      </c>
      <c r="UO7" t="s">
        <v>813</v>
      </c>
      <c r="UP7" t="s">
        <v>817</v>
      </c>
      <c r="UQ7" t="s">
        <v>817</v>
      </c>
      <c r="UR7" t="s">
        <v>817</v>
      </c>
      <c r="US7" t="s">
        <v>817</v>
      </c>
      <c r="UT7" t="s">
        <v>817</v>
      </c>
      <c r="UU7" t="s">
        <v>817</v>
      </c>
      <c r="UV7" t="s">
        <v>817</v>
      </c>
      <c r="UW7" t="s">
        <v>817</v>
      </c>
      <c r="UX7" t="s">
        <v>817</v>
      </c>
      <c r="UY7" t="s">
        <v>817</v>
      </c>
      <c r="UZ7" t="s">
        <v>817</v>
      </c>
      <c r="VD7" t="s">
        <v>817</v>
      </c>
      <c r="VE7" t="s">
        <v>817</v>
      </c>
      <c r="VF7" t="s">
        <v>813</v>
      </c>
      <c r="VG7" t="s">
        <v>817</v>
      </c>
      <c r="VH7" t="s">
        <v>817</v>
      </c>
      <c r="VI7" t="s">
        <v>817</v>
      </c>
      <c r="VJ7" t="s">
        <v>817</v>
      </c>
      <c r="VK7" t="s">
        <v>817</v>
      </c>
      <c r="VL7" t="s">
        <v>817</v>
      </c>
      <c r="VM7" t="s">
        <v>817</v>
      </c>
      <c r="VN7" t="s">
        <v>817</v>
      </c>
      <c r="VO7" t="s">
        <v>817</v>
      </c>
      <c r="VP7" t="s">
        <v>817</v>
      </c>
      <c r="VQ7" t="s">
        <v>817</v>
      </c>
      <c r="VY7" t="s">
        <v>813</v>
      </c>
      <c r="VZ7" t="s">
        <v>813</v>
      </c>
      <c r="WA7" t="s">
        <v>817</v>
      </c>
      <c r="WJ7" t="s">
        <v>813</v>
      </c>
      <c r="WK7" t="s">
        <v>813</v>
      </c>
      <c r="WL7" t="s">
        <v>817</v>
      </c>
      <c r="WM7" t="s">
        <v>817</v>
      </c>
      <c r="WN7" t="s">
        <v>817</v>
      </c>
      <c r="WO7" t="s">
        <v>817</v>
      </c>
      <c r="WP7" t="s">
        <v>817</v>
      </c>
      <c r="WQ7" t="s">
        <v>817</v>
      </c>
      <c r="WR7" t="s">
        <v>817</v>
      </c>
      <c r="WS7" t="s">
        <v>891</v>
      </c>
      <c r="WU7" t="s">
        <v>817</v>
      </c>
      <c r="WV7" t="s">
        <v>817</v>
      </c>
      <c r="WW7" t="s">
        <v>817</v>
      </c>
      <c r="WX7" t="s">
        <v>817</v>
      </c>
      <c r="WY7" t="s">
        <v>817</v>
      </c>
      <c r="WZ7" t="s">
        <v>813</v>
      </c>
      <c r="XA7" t="s">
        <v>817</v>
      </c>
      <c r="XB7" t="s">
        <v>817</v>
      </c>
      <c r="XC7" t="s">
        <v>869</v>
      </c>
      <c r="XD7" t="s">
        <v>813</v>
      </c>
      <c r="XE7" t="s">
        <v>817</v>
      </c>
      <c r="XF7" t="s">
        <v>817</v>
      </c>
      <c r="XG7" t="s">
        <v>817</v>
      </c>
      <c r="XH7" t="s">
        <v>817</v>
      </c>
      <c r="XI7" t="s">
        <v>817</v>
      </c>
      <c r="XJ7" t="s">
        <v>817</v>
      </c>
      <c r="XK7" t="s">
        <v>817</v>
      </c>
      <c r="XL7" t="s">
        <v>817</v>
      </c>
      <c r="XM7" t="s">
        <v>817</v>
      </c>
      <c r="XN7" t="s">
        <v>817</v>
      </c>
      <c r="XO7" t="s">
        <v>817</v>
      </c>
      <c r="XP7" t="s">
        <v>817</v>
      </c>
      <c r="XQ7" t="s">
        <v>817</v>
      </c>
      <c r="XR7" t="s">
        <v>813</v>
      </c>
      <c r="XS7" t="s">
        <v>817</v>
      </c>
      <c r="XT7" t="s">
        <v>813</v>
      </c>
      <c r="XU7" t="s">
        <v>817</v>
      </c>
      <c r="XV7" t="s">
        <v>817</v>
      </c>
      <c r="XW7" t="s">
        <v>817</v>
      </c>
      <c r="XX7" t="s">
        <v>817</v>
      </c>
      <c r="XY7" t="s">
        <v>817</v>
      </c>
      <c r="XZ7" t="s">
        <v>817</v>
      </c>
      <c r="ZM7" t="s">
        <v>817</v>
      </c>
      <c r="ZN7" t="s">
        <v>813</v>
      </c>
      <c r="ZO7" t="s">
        <v>817</v>
      </c>
      <c r="ZP7" t="s">
        <v>817</v>
      </c>
      <c r="ZQ7" t="s">
        <v>817</v>
      </c>
      <c r="ZR7" t="s">
        <v>813</v>
      </c>
      <c r="ZS7" t="s">
        <v>813</v>
      </c>
      <c r="ZT7" t="s">
        <v>817</v>
      </c>
      <c r="ZU7" t="s">
        <v>817</v>
      </c>
      <c r="ZV7" t="s">
        <v>817</v>
      </c>
      <c r="ZW7" t="s">
        <v>817</v>
      </c>
      <c r="ZX7" t="s">
        <v>817</v>
      </c>
      <c r="ZY7" t="s">
        <v>817</v>
      </c>
      <c r="ZZ7" t="s">
        <v>817</v>
      </c>
      <c r="AAA7" t="s">
        <v>817</v>
      </c>
      <c r="AAB7" t="s">
        <v>817</v>
      </c>
      <c r="AAC7" t="s">
        <v>817</v>
      </c>
      <c r="AAD7" t="s">
        <v>817</v>
      </c>
      <c r="AAE7" t="s">
        <v>817</v>
      </c>
      <c r="AAF7" t="s">
        <v>817</v>
      </c>
      <c r="AAH7" t="s">
        <v>813</v>
      </c>
      <c r="AAI7" t="s">
        <v>817</v>
      </c>
      <c r="AAJ7" t="s">
        <v>813</v>
      </c>
      <c r="AAK7" t="s">
        <v>817</v>
      </c>
      <c r="AAL7" t="s">
        <v>817</v>
      </c>
      <c r="AAM7" t="s">
        <v>817</v>
      </c>
      <c r="AAN7" t="s">
        <v>817</v>
      </c>
      <c r="AAO7" t="s">
        <v>817</v>
      </c>
      <c r="AAP7" t="s">
        <v>817</v>
      </c>
      <c r="AAQ7" t="s">
        <v>817</v>
      </c>
      <c r="AAR7" t="s">
        <v>817</v>
      </c>
      <c r="AAS7" t="s">
        <v>817</v>
      </c>
      <c r="AAT7" t="s">
        <v>817</v>
      </c>
      <c r="AAV7" t="s">
        <v>817</v>
      </c>
      <c r="AAW7" t="s">
        <v>817</v>
      </c>
      <c r="AAX7" t="s">
        <v>817</v>
      </c>
      <c r="AAY7" t="s">
        <v>817</v>
      </c>
      <c r="AAZ7" t="s">
        <v>817</v>
      </c>
      <c r="ABA7" t="s">
        <v>813</v>
      </c>
      <c r="ABB7" t="s">
        <v>813</v>
      </c>
      <c r="ABC7" t="s">
        <v>817</v>
      </c>
      <c r="ABD7" t="s">
        <v>817</v>
      </c>
      <c r="ABE7" t="s">
        <v>817</v>
      </c>
      <c r="ABF7" t="s">
        <v>817</v>
      </c>
      <c r="ABG7" t="s">
        <v>817</v>
      </c>
      <c r="ABH7" t="s">
        <v>817</v>
      </c>
      <c r="ABI7" t="s">
        <v>817</v>
      </c>
      <c r="ABJ7" t="s">
        <v>817</v>
      </c>
      <c r="ABK7" t="s">
        <v>817</v>
      </c>
      <c r="ABL7" t="s">
        <v>817</v>
      </c>
      <c r="ABM7" t="s">
        <v>817</v>
      </c>
      <c r="ABN7" t="s">
        <v>817</v>
      </c>
      <c r="ABO7" t="s">
        <v>817</v>
      </c>
      <c r="ABP7" t="s">
        <v>817</v>
      </c>
      <c r="ABQ7" t="s">
        <v>817</v>
      </c>
      <c r="ABR7" t="s">
        <v>817</v>
      </c>
      <c r="ABS7" t="s">
        <v>817</v>
      </c>
      <c r="ABT7" t="s">
        <v>817</v>
      </c>
      <c r="ABU7" t="s">
        <v>817</v>
      </c>
      <c r="ABV7" t="s">
        <v>817</v>
      </c>
      <c r="ABW7" t="s">
        <v>813</v>
      </c>
      <c r="ABX7" t="s">
        <v>813</v>
      </c>
      <c r="ABY7" t="s">
        <v>817</v>
      </c>
      <c r="ABZ7" t="s">
        <v>817</v>
      </c>
      <c r="ACA7" t="s">
        <v>817</v>
      </c>
      <c r="ACB7" t="s">
        <v>817</v>
      </c>
      <c r="ACC7" t="s">
        <v>817</v>
      </c>
      <c r="ACD7" t="s">
        <v>817</v>
      </c>
      <c r="ACE7" t="s">
        <v>817</v>
      </c>
      <c r="ACF7" t="s">
        <v>817</v>
      </c>
      <c r="ACG7" t="s">
        <v>817</v>
      </c>
      <c r="ACH7" t="s">
        <v>817</v>
      </c>
      <c r="ACI7" t="s">
        <v>817</v>
      </c>
    </row>
    <row r="8" spans="1:773">
      <c r="A8" t="s">
        <v>917</v>
      </c>
      <c r="B8" t="s">
        <v>918</v>
      </c>
      <c r="C8" t="s">
        <v>919</v>
      </c>
      <c r="D8" t="s">
        <v>854</v>
      </c>
      <c r="E8" t="s">
        <v>854</v>
      </c>
      <c r="P8" t="s">
        <v>855</v>
      </c>
      <c r="Q8">
        <v>1.2198080885670051</v>
      </c>
      <c r="T8">
        <v>61</v>
      </c>
      <c r="V8" t="s">
        <v>813</v>
      </c>
      <c r="X8" t="s">
        <v>813</v>
      </c>
      <c r="Y8" t="s">
        <v>856</v>
      </c>
      <c r="Z8" t="s">
        <v>856</v>
      </c>
      <c r="AA8" t="s">
        <v>920</v>
      </c>
      <c r="AB8" t="s">
        <v>816</v>
      </c>
      <c r="AC8">
        <v>2</v>
      </c>
      <c r="AD8" t="s">
        <v>817</v>
      </c>
      <c r="AE8">
        <v>1</v>
      </c>
      <c r="AF8">
        <v>0</v>
      </c>
      <c r="AG8">
        <v>1</v>
      </c>
      <c r="AH8" t="s">
        <v>817</v>
      </c>
      <c r="AI8" t="s">
        <v>817</v>
      </c>
      <c r="AJ8" t="s">
        <v>817</v>
      </c>
      <c r="AK8" t="s">
        <v>817</v>
      </c>
      <c r="AL8" t="s">
        <v>817</v>
      </c>
      <c r="AM8" t="s">
        <v>817</v>
      </c>
      <c r="AN8" t="s">
        <v>817</v>
      </c>
      <c r="AO8" t="s">
        <v>817</v>
      </c>
      <c r="AP8" t="s">
        <v>817</v>
      </c>
      <c r="AQ8" t="s">
        <v>817</v>
      </c>
      <c r="AR8" t="s">
        <v>817</v>
      </c>
      <c r="AS8" t="s">
        <v>817</v>
      </c>
      <c r="AT8" t="s">
        <v>817</v>
      </c>
      <c r="AU8" t="s">
        <v>817</v>
      </c>
      <c r="AV8" t="s">
        <v>817</v>
      </c>
      <c r="AW8" t="s">
        <v>817</v>
      </c>
      <c r="AX8" t="s">
        <v>817</v>
      </c>
      <c r="AY8" t="s">
        <v>817</v>
      </c>
      <c r="AZ8" t="s">
        <v>817</v>
      </c>
      <c r="BA8" t="s">
        <v>817</v>
      </c>
      <c r="BB8" t="s">
        <v>817</v>
      </c>
      <c r="BC8" t="s">
        <v>817</v>
      </c>
      <c r="BD8" t="s">
        <v>817</v>
      </c>
      <c r="BE8" t="s">
        <v>817</v>
      </c>
      <c r="BF8" t="s">
        <v>817</v>
      </c>
      <c r="BG8" t="s">
        <v>817</v>
      </c>
      <c r="BH8" t="s">
        <v>817</v>
      </c>
      <c r="BI8" t="s">
        <v>817</v>
      </c>
      <c r="BJ8" t="s">
        <v>817</v>
      </c>
      <c r="BK8" t="s">
        <v>817</v>
      </c>
      <c r="BL8" t="s">
        <v>817</v>
      </c>
      <c r="BM8" t="s">
        <v>817</v>
      </c>
      <c r="BN8" t="s">
        <v>817</v>
      </c>
      <c r="BO8" t="s">
        <v>817</v>
      </c>
      <c r="BP8" t="s">
        <v>817</v>
      </c>
      <c r="BQ8" t="s">
        <v>817</v>
      </c>
      <c r="BR8" t="s">
        <v>817</v>
      </c>
      <c r="BS8" t="s">
        <v>817</v>
      </c>
      <c r="BT8" t="s">
        <v>817</v>
      </c>
      <c r="BU8" t="s">
        <v>817</v>
      </c>
      <c r="BV8" t="s">
        <v>817</v>
      </c>
      <c r="BW8" t="s">
        <v>817</v>
      </c>
      <c r="BX8" t="s">
        <v>817</v>
      </c>
      <c r="BY8" t="s">
        <v>817</v>
      </c>
      <c r="BZ8" t="s">
        <v>817</v>
      </c>
      <c r="CA8" t="s">
        <v>817</v>
      </c>
      <c r="CB8" t="s">
        <v>817</v>
      </c>
      <c r="CC8" t="s">
        <v>817</v>
      </c>
      <c r="CD8" t="s">
        <v>817</v>
      </c>
      <c r="CE8" t="s">
        <v>817</v>
      </c>
      <c r="CF8" t="s">
        <v>817</v>
      </c>
      <c r="CG8" t="s">
        <v>817</v>
      </c>
      <c r="CH8" t="s">
        <v>817</v>
      </c>
      <c r="CI8" t="s">
        <v>817</v>
      </c>
      <c r="CJ8" t="s">
        <v>817</v>
      </c>
      <c r="CK8" t="s">
        <v>817</v>
      </c>
      <c r="CL8" t="s">
        <v>817</v>
      </c>
      <c r="CM8" t="s">
        <v>817</v>
      </c>
      <c r="CN8" t="s">
        <v>817</v>
      </c>
      <c r="CO8" t="s">
        <v>817</v>
      </c>
      <c r="CP8" t="s">
        <v>817</v>
      </c>
      <c r="CQ8" t="s">
        <v>817</v>
      </c>
      <c r="CR8" t="s">
        <v>817</v>
      </c>
      <c r="CS8" t="s">
        <v>817</v>
      </c>
      <c r="CT8" t="s">
        <v>817</v>
      </c>
      <c r="CU8" t="s">
        <v>817</v>
      </c>
      <c r="CV8" t="s">
        <v>817</v>
      </c>
      <c r="CW8" t="s">
        <v>817</v>
      </c>
      <c r="CX8" t="s">
        <v>817</v>
      </c>
      <c r="CY8" t="s">
        <v>817</v>
      </c>
      <c r="CZ8" t="s">
        <v>817</v>
      </c>
      <c r="DA8" t="s">
        <v>817</v>
      </c>
      <c r="DB8" t="s">
        <v>817</v>
      </c>
      <c r="DC8" t="s">
        <v>817</v>
      </c>
      <c r="DD8" t="s">
        <v>817</v>
      </c>
      <c r="DE8" t="s">
        <v>817</v>
      </c>
      <c r="DF8" t="s">
        <v>817</v>
      </c>
      <c r="DG8" t="s">
        <v>817</v>
      </c>
      <c r="DH8" t="s">
        <v>817</v>
      </c>
      <c r="DI8" t="s">
        <v>817</v>
      </c>
      <c r="DJ8" t="s">
        <v>817</v>
      </c>
      <c r="DK8" t="s">
        <v>817</v>
      </c>
      <c r="DL8" t="s">
        <v>817</v>
      </c>
      <c r="DM8" t="s">
        <v>817</v>
      </c>
      <c r="DN8" t="s">
        <v>817</v>
      </c>
      <c r="DO8" t="s">
        <v>817</v>
      </c>
      <c r="DP8" t="s">
        <v>817</v>
      </c>
      <c r="DQ8" t="s">
        <v>817</v>
      </c>
      <c r="DR8" t="s">
        <v>817</v>
      </c>
      <c r="DS8" t="s">
        <v>817</v>
      </c>
      <c r="DT8" t="s">
        <v>817</v>
      </c>
      <c r="DU8" t="s">
        <v>817</v>
      </c>
      <c r="DV8" t="s">
        <v>817</v>
      </c>
      <c r="DW8" t="s">
        <v>817</v>
      </c>
      <c r="DX8" t="s">
        <v>817</v>
      </c>
      <c r="DY8" t="s">
        <v>817</v>
      </c>
      <c r="DZ8" t="s">
        <v>817</v>
      </c>
      <c r="EA8" t="s">
        <v>817</v>
      </c>
      <c r="EB8" t="s">
        <v>813</v>
      </c>
      <c r="EC8" t="s">
        <v>817</v>
      </c>
      <c r="ED8" t="s">
        <v>817</v>
      </c>
      <c r="EE8" t="s">
        <v>817</v>
      </c>
      <c r="EF8" t="s">
        <v>817</v>
      </c>
      <c r="EG8" t="s">
        <v>817</v>
      </c>
      <c r="EH8" t="s">
        <v>817</v>
      </c>
      <c r="EI8" t="s">
        <v>817</v>
      </c>
      <c r="EJ8" t="s">
        <v>817</v>
      </c>
      <c r="EK8" t="s">
        <v>817</v>
      </c>
      <c r="EL8" t="s">
        <v>817</v>
      </c>
      <c r="EM8" t="s">
        <v>817</v>
      </c>
      <c r="EN8" t="s">
        <v>817</v>
      </c>
      <c r="EO8" t="s">
        <v>817</v>
      </c>
      <c r="EP8" t="s">
        <v>817</v>
      </c>
      <c r="EQ8" t="s">
        <v>817</v>
      </c>
      <c r="ER8" t="s">
        <v>817</v>
      </c>
      <c r="ES8" t="s">
        <v>817</v>
      </c>
      <c r="ET8" t="s">
        <v>817</v>
      </c>
      <c r="EU8" t="s">
        <v>817</v>
      </c>
      <c r="EV8" t="s">
        <v>817</v>
      </c>
      <c r="EW8" t="s">
        <v>817</v>
      </c>
      <c r="EX8" t="s">
        <v>817</v>
      </c>
      <c r="EY8" t="s">
        <v>817</v>
      </c>
      <c r="EZ8" t="s">
        <v>817</v>
      </c>
      <c r="FA8" t="s">
        <v>817</v>
      </c>
      <c r="FB8" t="s">
        <v>817</v>
      </c>
      <c r="FC8" t="s">
        <v>817</v>
      </c>
      <c r="FD8" t="s">
        <v>817</v>
      </c>
      <c r="FE8" t="s">
        <v>817</v>
      </c>
      <c r="FF8" t="s">
        <v>817</v>
      </c>
      <c r="FG8" t="s">
        <v>817</v>
      </c>
      <c r="FH8" t="s">
        <v>817</v>
      </c>
      <c r="FI8" t="s">
        <v>817</v>
      </c>
      <c r="FJ8" t="s">
        <v>817</v>
      </c>
      <c r="FK8" t="s">
        <v>817</v>
      </c>
      <c r="FL8" t="s">
        <v>817</v>
      </c>
      <c r="FM8" t="s">
        <v>817</v>
      </c>
      <c r="FN8" t="s">
        <v>817</v>
      </c>
      <c r="FO8" t="s">
        <v>817</v>
      </c>
      <c r="FP8" t="s">
        <v>817</v>
      </c>
      <c r="FQ8" t="s">
        <v>817</v>
      </c>
      <c r="FR8" t="s">
        <v>817</v>
      </c>
      <c r="FS8" t="s">
        <v>817</v>
      </c>
      <c r="FT8" t="s">
        <v>817</v>
      </c>
      <c r="FU8" t="s">
        <v>817</v>
      </c>
      <c r="FV8" t="s">
        <v>817</v>
      </c>
      <c r="FW8" t="s">
        <v>817</v>
      </c>
      <c r="FX8" t="s">
        <v>817</v>
      </c>
      <c r="FY8" t="s">
        <v>817</v>
      </c>
      <c r="FZ8" t="s">
        <v>817</v>
      </c>
      <c r="GA8" t="s">
        <v>817</v>
      </c>
      <c r="GB8" t="s">
        <v>817</v>
      </c>
      <c r="GC8" t="s">
        <v>817</v>
      </c>
      <c r="GD8" t="s">
        <v>817</v>
      </c>
      <c r="GE8" t="s">
        <v>817</v>
      </c>
      <c r="GF8" t="s">
        <v>817</v>
      </c>
      <c r="GG8" t="s">
        <v>817</v>
      </c>
      <c r="GH8" t="s">
        <v>817</v>
      </c>
      <c r="GI8" t="s">
        <v>817</v>
      </c>
      <c r="GJ8" t="s">
        <v>817</v>
      </c>
      <c r="GK8" t="s">
        <v>817</v>
      </c>
      <c r="GL8" t="s">
        <v>817</v>
      </c>
      <c r="GM8" t="s">
        <v>817</v>
      </c>
      <c r="GN8" t="s">
        <v>817</v>
      </c>
      <c r="GO8" t="s">
        <v>817</v>
      </c>
      <c r="GP8" t="s">
        <v>817</v>
      </c>
      <c r="GQ8" t="s">
        <v>817</v>
      </c>
      <c r="GR8" t="s">
        <v>817</v>
      </c>
      <c r="GS8" t="s">
        <v>817</v>
      </c>
      <c r="GT8" t="s">
        <v>817</v>
      </c>
      <c r="GU8" t="s">
        <v>817</v>
      </c>
      <c r="GV8" t="s">
        <v>817</v>
      </c>
      <c r="GW8" t="s">
        <v>817</v>
      </c>
      <c r="GX8" t="s">
        <v>817</v>
      </c>
      <c r="GY8" t="s">
        <v>817</v>
      </c>
      <c r="GZ8" t="s">
        <v>817</v>
      </c>
      <c r="HA8" t="s">
        <v>817</v>
      </c>
      <c r="HB8" t="s">
        <v>817</v>
      </c>
      <c r="HC8" t="s">
        <v>817</v>
      </c>
      <c r="HD8" t="s">
        <v>817</v>
      </c>
      <c r="HE8" t="s">
        <v>817</v>
      </c>
      <c r="HF8" t="s">
        <v>817</v>
      </c>
      <c r="HG8" t="s">
        <v>817</v>
      </c>
      <c r="HH8" t="s">
        <v>817</v>
      </c>
      <c r="HI8" t="s">
        <v>817</v>
      </c>
      <c r="HJ8" t="s">
        <v>817</v>
      </c>
      <c r="HK8" t="s">
        <v>817</v>
      </c>
      <c r="HL8" t="s">
        <v>817</v>
      </c>
      <c r="HM8" t="s">
        <v>817</v>
      </c>
      <c r="HN8" t="s">
        <v>817</v>
      </c>
      <c r="HO8" t="s">
        <v>817</v>
      </c>
      <c r="HP8" t="s">
        <v>817</v>
      </c>
      <c r="HQ8" t="s">
        <v>817</v>
      </c>
      <c r="HR8" t="s">
        <v>817</v>
      </c>
      <c r="HS8" t="s">
        <v>817</v>
      </c>
      <c r="HT8" t="s">
        <v>817</v>
      </c>
      <c r="HU8" t="s">
        <v>817</v>
      </c>
      <c r="HV8" t="s">
        <v>817</v>
      </c>
      <c r="HW8" t="s">
        <v>817</v>
      </c>
      <c r="HX8" t="s">
        <v>817</v>
      </c>
      <c r="HY8" t="s">
        <v>817</v>
      </c>
      <c r="HZ8" t="s">
        <v>817</v>
      </c>
      <c r="IA8" t="s">
        <v>817</v>
      </c>
      <c r="IB8" t="s">
        <v>817</v>
      </c>
      <c r="IC8" t="s">
        <v>817</v>
      </c>
      <c r="ID8" t="s">
        <v>817</v>
      </c>
      <c r="IE8" t="s">
        <v>817</v>
      </c>
      <c r="IF8" t="s">
        <v>817</v>
      </c>
      <c r="IG8" t="s">
        <v>817</v>
      </c>
      <c r="IH8" t="s">
        <v>817</v>
      </c>
      <c r="II8" t="s">
        <v>817</v>
      </c>
      <c r="IJ8" t="s">
        <v>817</v>
      </c>
      <c r="IK8" t="s">
        <v>817</v>
      </c>
      <c r="IL8" t="s">
        <v>817</v>
      </c>
      <c r="IM8" t="s">
        <v>817</v>
      </c>
      <c r="IN8" t="s">
        <v>817</v>
      </c>
      <c r="IO8" t="s">
        <v>817</v>
      </c>
      <c r="IP8" t="s">
        <v>817</v>
      </c>
      <c r="IQ8" t="s">
        <v>817</v>
      </c>
      <c r="IR8" t="s">
        <v>817</v>
      </c>
      <c r="IS8" t="s">
        <v>817</v>
      </c>
      <c r="IT8" t="s">
        <v>817</v>
      </c>
      <c r="IU8" t="s">
        <v>817</v>
      </c>
      <c r="IV8" t="s">
        <v>817</v>
      </c>
      <c r="IW8" t="s">
        <v>817</v>
      </c>
      <c r="IX8" t="s">
        <v>817</v>
      </c>
      <c r="IY8" t="s">
        <v>817</v>
      </c>
      <c r="IZ8" t="s">
        <v>817</v>
      </c>
      <c r="JA8" t="s">
        <v>817</v>
      </c>
      <c r="JB8" t="s">
        <v>817</v>
      </c>
      <c r="JC8" t="s">
        <v>817</v>
      </c>
      <c r="JD8" t="s">
        <v>817</v>
      </c>
      <c r="JE8" t="s">
        <v>817</v>
      </c>
      <c r="JF8" t="s">
        <v>817</v>
      </c>
      <c r="JG8" t="s">
        <v>817</v>
      </c>
      <c r="JH8" t="s">
        <v>817</v>
      </c>
      <c r="JI8" t="s">
        <v>817</v>
      </c>
      <c r="JJ8" t="s">
        <v>817</v>
      </c>
      <c r="JK8" t="s">
        <v>817</v>
      </c>
      <c r="JL8" t="s">
        <v>817</v>
      </c>
      <c r="JM8" t="s">
        <v>817</v>
      </c>
      <c r="JN8" t="s">
        <v>817</v>
      </c>
      <c r="JO8" t="s">
        <v>817</v>
      </c>
      <c r="JP8" t="s">
        <v>817</v>
      </c>
      <c r="JQ8" t="s">
        <v>817</v>
      </c>
      <c r="JR8" t="s">
        <v>817</v>
      </c>
      <c r="JS8" t="s">
        <v>817</v>
      </c>
      <c r="JT8" t="s">
        <v>817</v>
      </c>
      <c r="JU8" t="s">
        <v>817</v>
      </c>
      <c r="JV8" t="s">
        <v>817</v>
      </c>
      <c r="JW8" t="s">
        <v>817</v>
      </c>
      <c r="JX8" t="s">
        <v>817</v>
      </c>
      <c r="JY8" t="s">
        <v>817</v>
      </c>
      <c r="JZ8" t="s">
        <v>817</v>
      </c>
      <c r="KA8" t="s">
        <v>817</v>
      </c>
      <c r="KB8" t="s">
        <v>817</v>
      </c>
      <c r="KC8" t="s">
        <v>817</v>
      </c>
      <c r="KD8" t="s">
        <v>817</v>
      </c>
      <c r="KE8" t="s">
        <v>817</v>
      </c>
      <c r="KF8">
        <v>2</v>
      </c>
      <c r="KG8">
        <v>0</v>
      </c>
      <c r="KH8">
        <v>0</v>
      </c>
      <c r="KI8">
        <v>0</v>
      </c>
      <c r="KJ8">
        <v>0</v>
      </c>
      <c r="KK8">
        <v>0</v>
      </c>
      <c r="KL8">
        <v>0</v>
      </c>
      <c r="KM8">
        <v>0</v>
      </c>
      <c r="KN8">
        <v>1</v>
      </c>
      <c r="KO8">
        <v>0</v>
      </c>
      <c r="KP8">
        <v>0</v>
      </c>
      <c r="KQ8">
        <v>1</v>
      </c>
      <c r="KR8">
        <v>0</v>
      </c>
      <c r="KS8">
        <v>0</v>
      </c>
      <c r="KT8">
        <v>0</v>
      </c>
      <c r="KU8">
        <v>0</v>
      </c>
      <c r="KV8">
        <v>0</v>
      </c>
      <c r="KW8">
        <v>0</v>
      </c>
      <c r="KX8">
        <v>1</v>
      </c>
      <c r="KY8">
        <v>0</v>
      </c>
      <c r="KZ8">
        <v>0</v>
      </c>
      <c r="LA8">
        <v>1</v>
      </c>
      <c r="LB8">
        <v>0</v>
      </c>
      <c r="LC8">
        <v>0</v>
      </c>
      <c r="LD8">
        <v>2</v>
      </c>
      <c r="LE8">
        <v>0</v>
      </c>
      <c r="LF8">
        <v>2</v>
      </c>
      <c r="LH8" t="s">
        <v>813</v>
      </c>
      <c r="LI8" t="s">
        <v>813</v>
      </c>
      <c r="LJ8" t="s">
        <v>817</v>
      </c>
      <c r="LK8" t="s">
        <v>813</v>
      </c>
      <c r="LL8" t="s">
        <v>817</v>
      </c>
      <c r="LM8" t="s">
        <v>817</v>
      </c>
      <c r="LN8" t="s">
        <v>813</v>
      </c>
      <c r="LO8" t="s">
        <v>813</v>
      </c>
      <c r="LP8" t="s">
        <v>813</v>
      </c>
      <c r="LQ8" t="s">
        <v>817</v>
      </c>
      <c r="LR8" t="s">
        <v>818</v>
      </c>
      <c r="LV8" t="s">
        <v>818</v>
      </c>
      <c r="LX8" t="s">
        <v>817</v>
      </c>
      <c r="MA8" t="s">
        <v>921</v>
      </c>
      <c r="MB8" t="s">
        <v>922</v>
      </c>
      <c r="MC8" t="s">
        <v>875</v>
      </c>
      <c r="MD8" t="s">
        <v>813</v>
      </c>
      <c r="MF8" t="s">
        <v>823</v>
      </c>
      <c r="MI8" t="s">
        <v>817</v>
      </c>
      <c r="MJ8" t="s">
        <v>860</v>
      </c>
      <c r="MU8" t="s">
        <v>817</v>
      </c>
      <c r="MV8" t="s">
        <v>817</v>
      </c>
      <c r="MW8" t="s">
        <v>817</v>
      </c>
      <c r="MX8" t="s">
        <v>817</v>
      </c>
      <c r="MY8" t="s">
        <v>817</v>
      </c>
      <c r="MZ8" t="s">
        <v>817</v>
      </c>
      <c r="NA8" t="s">
        <v>813</v>
      </c>
      <c r="NB8" t="s">
        <v>817</v>
      </c>
      <c r="NR8" t="s">
        <v>817</v>
      </c>
      <c r="NU8" t="s">
        <v>825</v>
      </c>
      <c r="NY8">
        <v>0</v>
      </c>
      <c r="OP8" t="s">
        <v>813</v>
      </c>
      <c r="OQ8" t="s">
        <v>827</v>
      </c>
      <c r="OR8" t="s">
        <v>828</v>
      </c>
      <c r="OS8" t="s">
        <v>878</v>
      </c>
      <c r="OT8" t="s">
        <v>817</v>
      </c>
      <c r="OU8" t="s">
        <v>817</v>
      </c>
      <c r="OV8" t="s">
        <v>830</v>
      </c>
      <c r="OW8" t="s">
        <v>905</v>
      </c>
      <c r="OX8" t="s">
        <v>923</v>
      </c>
      <c r="OY8" t="s">
        <v>833</v>
      </c>
      <c r="OZ8" t="s">
        <v>907</v>
      </c>
      <c r="PA8" t="s">
        <v>817</v>
      </c>
      <c r="PB8" t="s">
        <v>817</v>
      </c>
      <c r="PC8" t="s">
        <v>817</v>
      </c>
      <c r="PD8" t="s">
        <v>817</v>
      </c>
      <c r="PE8" t="s">
        <v>817</v>
      </c>
      <c r="PF8" t="s">
        <v>817</v>
      </c>
      <c r="PG8" t="s">
        <v>813</v>
      </c>
      <c r="PH8" t="s">
        <v>817</v>
      </c>
      <c r="PI8" t="s">
        <v>817</v>
      </c>
      <c r="PJ8" t="s">
        <v>817</v>
      </c>
      <c r="PK8" t="s">
        <v>817</v>
      </c>
      <c r="PL8" t="s">
        <v>835</v>
      </c>
      <c r="PM8" t="s">
        <v>837</v>
      </c>
      <c r="PO8" t="s">
        <v>838</v>
      </c>
      <c r="PP8" t="s">
        <v>867</v>
      </c>
      <c r="PQ8" t="s">
        <v>813</v>
      </c>
      <c r="PR8" t="s">
        <v>813</v>
      </c>
      <c r="PS8" t="s">
        <v>817</v>
      </c>
      <c r="PT8" t="s">
        <v>817</v>
      </c>
      <c r="PU8" t="s">
        <v>817</v>
      </c>
      <c r="PV8" t="s">
        <v>817</v>
      </c>
      <c r="PW8" t="s">
        <v>817</v>
      </c>
      <c r="PX8" t="s">
        <v>817</v>
      </c>
      <c r="PY8" t="s">
        <v>817</v>
      </c>
      <c r="PZ8" t="s">
        <v>840</v>
      </c>
      <c r="QD8" t="s">
        <v>844</v>
      </c>
      <c r="QE8" t="s">
        <v>845</v>
      </c>
      <c r="QF8" t="s">
        <v>813</v>
      </c>
      <c r="QG8" t="s">
        <v>813</v>
      </c>
      <c r="QH8" t="s">
        <v>813</v>
      </c>
      <c r="QI8" t="s">
        <v>817</v>
      </c>
      <c r="QJ8" t="s">
        <v>813</v>
      </c>
      <c r="QK8" t="s">
        <v>813</v>
      </c>
      <c r="QL8" t="s">
        <v>817</v>
      </c>
      <c r="QM8" t="s">
        <v>817</v>
      </c>
      <c r="QN8" t="s">
        <v>817</v>
      </c>
      <c r="QO8" t="s">
        <v>817</v>
      </c>
      <c r="QP8" t="s">
        <v>817</v>
      </c>
      <c r="QQ8" t="s">
        <v>817</v>
      </c>
      <c r="QR8" t="s">
        <v>813</v>
      </c>
      <c r="QS8" t="s">
        <v>813</v>
      </c>
      <c r="QT8" t="s">
        <v>817</v>
      </c>
      <c r="QU8" t="s">
        <v>817</v>
      </c>
      <c r="QV8" t="s">
        <v>817</v>
      </c>
      <c r="QW8" t="s">
        <v>817</v>
      </c>
      <c r="QX8" t="s">
        <v>817</v>
      </c>
      <c r="QY8" t="s">
        <v>817</v>
      </c>
      <c r="QZ8" t="s">
        <v>817</v>
      </c>
      <c r="RA8" t="s">
        <v>817</v>
      </c>
      <c r="RB8" t="s">
        <v>817</v>
      </c>
      <c r="RC8" t="s">
        <v>817</v>
      </c>
      <c r="RD8" t="s">
        <v>817</v>
      </c>
      <c r="RE8" t="s">
        <v>817</v>
      </c>
      <c r="RF8" t="s">
        <v>817</v>
      </c>
      <c r="RG8" t="s">
        <v>817</v>
      </c>
      <c r="RH8" t="s">
        <v>817</v>
      </c>
      <c r="RI8" t="s">
        <v>817</v>
      </c>
      <c r="RJ8" t="s">
        <v>817</v>
      </c>
      <c r="RK8" t="s">
        <v>813</v>
      </c>
      <c r="RL8" t="s">
        <v>813</v>
      </c>
      <c r="RM8" t="s">
        <v>817</v>
      </c>
      <c r="RN8" t="s">
        <v>817</v>
      </c>
      <c r="RO8" t="s">
        <v>817</v>
      </c>
      <c r="RP8" t="s">
        <v>817</v>
      </c>
      <c r="RQ8" t="s">
        <v>817</v>
      </c>
      <c r="RR8" t="s">
        <v>817</v>
      </c>
      <c r="RS8" t="s">
        <v>817</v>
      </c>
      <c r="RT8" t="s">
        <v>817</v>
      </c>
      <c r="RU8" t="s">
        <v>817</v>
      </c>
      <c r="RV8" t="s">
        <v>817</v>
      </c>
      <c r="RW8" t="s">
        <v>817</v>
      </c>
      <c r="RX8" t="s">
        <v>837</v>
      </c>
      <c r="RY8" t="s">
        <v>846</v>
      </c>
      <c r="RZ8" t="s">
        <v>813</v>
      </c>
      <c r="SA8" t="s">
        <v>817</v>
      </c>
      <c r="SB8" t="s">
        <v>817</v>
      </c>
      <c r="SC8" t="s">
        <v>817</v>
      </c>
      <c r="SD8" t="s">
        <v>817</v>
      </c>
      <c r="SE8" t="s">
        <v>817</v>
      </c>
      <c r="SF8" t="s">
        <v>817</v>
      </c>
      <c r="SG8" t="s">
        <v>817</v>
      </c>
      <c r="SH8" t="s">
        <v>817</v>
      </c>
      <c r="SI8" t="s">
        <v>817</v>
      </c>
      <c r="SJ8" t="s">
        <v>813</v>
      </c>
      <c r="SK8" t="s">
        <v>817</v>
      </c>
      <c r="SL8" t="s">
        <v>817</v>
      </c>
      <c r="SM8" t="s">
        <v>817</v>
      </c>
      <c r="SN8" t="s">
        <v>817</v>
      </c>
      <c r="SO8" t="s">
        <v>817</v>
      </c>
      <c r="SP8" t="s">
        <v>817</v>
      </c>
      <c r="SQ8" t="s">
        <v>817</v>
      </c>
      <c r="SR8" t="s">
        <v>817</v>
      </c>
      <c r="SS8" t="s">
        <v>817</v>
      </c>
      <c r="ST8" t="s">
        <v>817</v>
      </c>
      <c r="SU8" t="s">
        <v>817</v>
      </c>
      <c r="SV8" t="s">
        <v>817</v>
      </c>
      <c r="SW8" t="s">
        <v>817</v>
      </c>
      <c r="SX8" t="s">
        <v>817</v>
      </c>
      <c r="SY8" t="s">
        <v>817</v>
      </c>
      <c r="SZ8" t="s">
        <v>817</v>
      </c>
      <c r="TA8" t="s">
        <v>817</v>
      </c>
      <c r="TB8" t="s">
        <v>817</v>
      </c>
      <c r="TC8" t="s">
        <v>817</v>
      </c>
      <c r="TD8" t="s">
        <v>817</v>
      </c>
      <c r="TE8" t="s">
        <v>817</v>
      </c>
      <c r="TF8" t="s">
        <v>813</v>
      </c>
      <c r="TG8" t="s">
        <v>817</v>
      </c>
      <c r="TH8" t="s">
        <v>817</v>
      </c>
      <c r="TI8" t="s">
        <v>817</v>
      </c>
      <c r="TJ8" t="s">
        <v>817</v>
      </c>
      <c r="TU8" t="s">
        <v>817</v>
      </c>
      <c r="TY8" t="s">
        <v>817</v>
      </c>
      <c r="TZ8" t="s">
        <v>817</v>
      </c>
      <c r="UA8" t="s">
        <v>817</v>
      </c>
      <c r="UB8" t="s">
        <v>817</v>
      </c>
      <c r="UC8" t="s">
        <v>817</v>
      </c>
      <c r="UD8" t="s">
        <v>817</v>
      </c>
      <c r="UE8" t="s">
        <v>817</v>
      </c>
      <c r="UF8" t="s">
        <v>817</v>
      </c>
      <c r="UG8" t="s">
        <v>817</v>
      </c>
      <c r="UH8" t="s">
        <v>813</v>
      </c>
      <c r="UI8" t="s">
        <v>817</v>
      </c>
      <c r="UJ8" t="s">
        <v>817</v>
      </c>
      <c r="UK8" t="s">
        <v>817</v>
      </c>
      <c r="UL8" t="s">
        <v>817</v>
      </c>
      <c r="UM8" t="s">
        <v>902</v>
      </c>
      <c r="UN8" t="s">
        <v>817</v>
      </c>
      <c r="UO8" t="s">
        <v>817</v>
      </c>
      <c r="UP8" t="s">
        <v>817</v>
      </c>
      <c r="UQ8" t="s">
        <v>817</v>
      </c>
      <c r="UR8" t="s">
        <v>817</v>
      </c>
      <c r="US8" t="s">
        <v>817</v>
      </c>
      <c r="UT8" t="s">
        <v>817</v>
      </c>
      <c r="UU8" t="s">
        <v>817</v>
      </c>
      <c r="UV8" t="s">
        <v>817</v>
      </c>
      <c r="UW8" t="s">
        <v>813</v>
      </c>
      <c r="UX8" t="s">
        <v>817</v>
      </c>
      <c r="UY8" t="s">
        <v>817</v>
      </c>
      <c r="UZ8" t="s">
        <v>817</v>
      </c>
      <c r="VD8" t="s">
        <v>813</v>
      </c>
      <c r="VE8" t="s">
        <v>817</v>
      </c>
      <c r="VF8" t="s">
        <v>817</v>
      </c>
      <c r="VG8" t="s">
        <v>817</v>
      </c>
      <c r="VH8" t="s">
        <v>817</v>
      </c>
      <c r="VI8" t="s">
        <v>817</v>
      </c>
      <c r="VJ8" t="s">
        <v>817</v>
      </c>
      <c r="VK8" t="s">
        <v>817</v>
      </c>
      <c r="VL8" t="s">
        <v>817</v>
      </c>
      <c r="VM8" t="s">
        <v>817</v>
      </c>
      <c r="VN8" t="s">
        <v>817</v>
      </c>
      <c r="VO8" t="s">
        <v>817</v>
      </c>
      <c r="VP8" t="s">
        <v>817</v>
      </c>
      <c r="VQ8" t="s">
        <v>817</v>
      </c>
      <c r="VY8" t="s">
        <v>817</v>
      </c>
      <c r="VZ8" t="s">
        <v>813</v>
      </c>
      <c r="WA8" t="s">
        <v>817</v>
      </c>
      <c r="WJ8" t="s">
        <v>817</v>
      </c>
      <c r="WK8" t="s">
        <v>817</v>
      </c>
      <c r="WL8" t="s">
        <v>817</v>
      </c>
      <c r="WM8" t="s">
        <v>817</v>
      </c>
      <c r="WN8" t="s">
        <v>817</v>
      </c>
      <c r="WO8" t="s">
        <v>813</v>
      </c>
      <c r="WP8" t="s">
        <v>817</v>
      </c>
      <c r="WQ8" t="s">
        <v>817</v>
      </c>
      <c r="WR8" t="s">
        <v>817</v>
      </c>
      <c r="WS8" t="s">
        <v>902</v>
      </c>
      <c r="WU8" t="s">
        <v>817</v>
      </c>
      <c r="WV8" t="s">
        <v>817</v>
      </c>
      <c r="WW8" t="s">
        <v>817</v>
      </c>
      <c r="WX8" t="s">
        <v>817</v>
      </c>
      <c r="WY8" t="s">
        <v>817</v>
      </c>
      <c r="WZ8" t="s">
        <v>813</v>
      </c>
      <c r="XA8" t="s">
        <v>817</v>
      </c>
      <c r="XB8" t="s">
        <v>817</v>
      </c>
      <c r="XC8" t="s">
        <v>869</v>
      </c>
      <c r="XD8" t="s">
        <v>813</v>
      </c>
      <c r="XE8" t="s">
        <v>817</v>
      </c>
      <c r="XF8" t="s">
        <v>817</v>
      </c>
      <c r="XG8" t="s">
        <v>817</v>
      </c>
      <c r="XH8" t="s">
        <v>817</v>
      </c>
      <c r="XI8" t="s">
        <v>817</v>
      </c>
      <c r="XJ8" t="s">
        <v>817</v>
      </c>
      <c r="XK8" t="s">
        <v>817</v>
      </c>
      <c r="XL8" t="s">
        <v>817</v>
      </c>
      <c r="XM8" t="s">
        <v>817</v>
      </c>
      <c r="XN8" t="s">
        <v>817</v>
      </c>
      <c r="XO8" t="s">
        <v>817</v>
      </c>
      <c r="XP8" t="s">
        <v>817</v>
      </c>
      <c r="XQ8" t="s">
        <v>817</v>
      </c>
      <c r="XR8" t="s">
        <v>817</v>
      </c>
      <c r="XS8" t="s">
        <v>817</v>
      </c>
      <c r="XT8" t="s">
        <v>817</v>
      </c>
      <c r="XU8" t="s">
        <v>817</v>
      </c>
      <c r="XV8" t="s">
        <v>817</v>
      </c>
      <c r="XW8" t="s">
        <v>813</v>
      </c>
      <c r="XX8" t="s">
        <v>817</v>
      </c>
      <c r="XY8" t="s">
        <v>817</v>
      </c>
      <c r="XZ8" t="s">
        <v>817</v>
      </c>
      <c r="ZM8" t="s">
        <v>817</v>
      </c>
      <c r="ZN8" t="s">
        <v>817</v>
      </c>
      <c r="ZO8" t="s">
        <v>817</v>
      </c>
      <c r="ZP8" t="s">
        <v>817</v>
      </c>
      <c r="ZQ8" t="s">
        <v>817</v>
      </c>
      <c r="ZR8" t="s">
        <v>817</v>
      </c>
      <c r="ZS8" t="s">
        <v>817</v>
      </c>
      <c r="ZT8" t="s">
        <v>817</v>
      </c>
      <c r="ZU8" t="s">
        <v>817</v>
      </c>
      <c r="ZV8" t="s">
        <v>817</v>
      </c>
      <c r="ZW8" t="s">
        <v>817</v>
      </c>
      <c r="ZX8" t="s">
        <v>817</v>
      </c>
      <c r="ZY8" t="s">
        <v>817</v>
      </c>
      <c r="ZZ8" t="s">
        <v>817</v>
      </c>
      <c r="AAA8" t="s">
        <v>817</v>
      </c>
      <c r="AAB8" t="s">
        <v>817</v>
      </c>
      <c r="AAC8" t="s">
        <v>817</v>
      </c>
      <c r="AAD8" t="s">
        <v>817</v>
      </c>
      <c r="AAE8" t="s">
        <v>813</v>
      </c>
      <c r="AAF8" t="s">
        <v>817</v>
      </c>
      <c r="AAH8" t="s">
        <v>817</v>
      </c>
      <c r="AAI8" t="s">
        <v>817</v>
      </c>
      <c r="AAJ8" t="s">
        <v>813</v>
      </c>
      <c r="AAK8" t="s">
        <v>817</v>
      </c>
      <c r="AAL8" t="s">
        <v>817</v>
      </c>
      <c r="AAM8" t="s">
        <v>817</v>
      </c>
      <c r="AAN8" t="s">
        <v>817</v>
      </c>
      <c r="AAO8" t="s">
        <v>817</v>
      </c>
      <c r="AAP8" t="s">
        <v>817</v>
      </c>
      <c r="AAQ8" t="s">
        <v>817</v>
      </c>
      <c r="AAR8" t="s">
        <v>817</v>
      </c>
      <c r="AAS8" t="s">
        <v>817</v>
      </c>
      <c r="AAT8" t="s">
        <v>817</v>
      </c>
      <c r="AAV8" t="s">
        <v>817</v>
      </c>
      <c r="AAW8" t="s">
        <v>817</v>
      </c>
      <c r="AAX8" t="s">
        <v>817</v>
      </c>
      <c r="AAY8" t="s">
        <v>817</v>
      </c>
      <c r="AAZ8" t="s">
        <v>817</v>
      </c>
      <c r="ABA8" t="s">
        <v>813</v>
      </c>
      <c r="ABB8" t="s">
        <v>813</v>
      </c>
      <c r="ABC8" t="s">
        <v>817</v>
      </c>
      <c r="ABD8" t="s">
        <v>817</v>
      </c>
      <c r="ABE8" t="s">
        <v>817</v>
      </c>
      <c r="ABF8" t="s">
        <v>817</v>
      </c>
      <c r="ABG8" t="s">
        <v>817</v>
      </c>
      <c r="ABH8" t="s">
        <v>817</v>
      </c>
      <c r="ABI8" t="s">
        <v>817</v>
      </c>
      <c r="ABJ8" t="s">
        <v>817</v>
      </c>
      <c r="ABK8" t="s">
        <v>817</v>
      </c>
      <c r="ABL8" t="s">
        <v>817</v>
      </c>
      <c r="ABM8" t="s">
        <v>817</v>
      </c>
      <c r="ABN8" t="s">
        <v>817</v>
      </c>
      <c r="ABO8" t="s">
        <v>817</v>
      </c>
      <c r="ABP8" t="s">
        <v>817</v>
      </c>
      <c r="ABQ8" t="s">
        <v>817</v>
      </c>
      <c r="ABR8" t="s">
        <v>817</v>
      </c>
      <c r="ABS8" t="s">
        <v>817</v>
      </c>
      <c r="ABT8" t="s">
        <v>817</v>
      </c>
      <c r="ABU8" t="s">
        <v>817</v>
      </c>
      <c r="ABV8" t="s">
        <v>817</v>
      </c>
      <c r="ABW8" t="s">
        <v>813</v>
      </c>
      <c r="ABX8" t="s">
        <v>817</v>
      </c>
      <c r="ABY8" t="s">
        <v>817</v>
      </c>
      <c r="ABZ8" t="s">
        <v>817</v>
      </c>
      <c r="ACA8" t="s">
        <v>817</v>
      </c>
      <c r="ACB8" t="s">
        <v>817</v>
      </c>
      <c r="ACC8" t="s">
        <v>817</v>
      </c>
      <c r="ACD8" t="s">
        <v>817</v>
      </c>
      <c r="ACE8" t="s">
        <v>817</v>
      </c>
      <c r="ACF8" t="s">
        <v>817</v>
      </c>
      <c r="ACG8" t="s">
        <v>817</v>
      </c>
      <c r="ACH8" t="s">
        <v>817</v>
      </c>
      <c r="ACI8" t="s">
        <v>817</v>
      </c>
    </row>
    <row r="9" spans="1:773">
      <c r="A9" t="s">
        <v>924</v>
      </c>
      <c r="B9" t="s">
        <v>925</v>
      </c>
      <c r="C9" t="s">
        <v>926</v>
      </c>
      <c r="D9" t="s">
        <v>854</v>
      </c>
      <c r="E9" t="s">
        <v>854</v>
      </c>
      <c r="P9" t="s">
        <v>855</v>
      </c>
      <c r="T9">
        <v>40</v>
      </c>
      <c r="V9" t="s">
        <v>813</v>
      </c>
      <c r="X9" t="s">
        <v>813</v>
      </c>
      <c r="Y9" t="s">
        <v>814</v>
      </c>
      <c r="Z9" t="s">
        <v>814</v>
      </c>
      <c r="AA9" t="s">
        <v>857</v>
      </c>
      <c r="AB9" t="s">
        <v>901</v>
      </c>
      <c r="AC9">
        <v>2</v>
      </c>
      <c r="AD9" t="s">
        <v>817</v>
      </c>
      <c r="AE9">
        <v>0</v>
      </c>
      <c r="AF9">
        <v>2</v>
      </c>
      <c r="AG9">
        <v>0</v>
      </c>
      <c r="AH9" t="s">
        <v>818</v>
      </c>
      <c r="AI9" t="s">
        <v>818</v>
      </c>
      <c r="AJ9" t="s">
        <v>818</v>
      </c>
      <c r="AK9" t="s">
        <v>818</v>
      </c>
      <c r="AL9" t="s">
        <v>818</v>
      </c>
      <c r="AM9" t="s">
        <v>818</v>
      </c>
      <c r="AN9" t="s">
        <v>818</v>
      </c>
      <c r="AO9" t="s">
        <v>818</v>
      </c>
      <c r="AP9" t="s">
        <v>818</v>
      </c>
      <c r="AQ9" t="s">
        <v>818</v>
      </c>
      <c r="AR9" t="s">
        <v>818</v>
      </c>
      <c r="AS9" t="s">
        <v>818</v>
      </c>
      <c r="AT9" t="s">
        <v>818</v>
      </c>
      <c r="AU9" t="s">
        <v>818</v>
      </c>
      <c r="AV9" t="s">
        <v>818</v>
      </c>
      <c r="AW9" t="s">
        <v>818</v>
      </c>
      <c r="AX9" t="s">
        <v>818</v>
      </c>
      <c r="AY9" t="s">
        <v>818</v>
      </c>
      <c r="AZ9" t="s">
        <v>818</v>
      </c>
      <c r="BA9" t="s">
        <v>818</v>
      </c>
      <c r="BB9" t="s">
        <v>818</v>
      </c>
      <c r="BC9" t="s">
        <v>818</v>
      </c>
      <c r="BD9" t="s">
        <v>818</v>
      </c>
      <c r="BE9" t="s">
        <v>818</v>
      </c>
      <c r="BF9" t="s">
        <v>818</v>
      </c>
      <c r="BG9" t="s">
        <v>818</v>
      </c>
      <c r="BH9" t="s">
        <v>818</v>
      </c>
      <c r="BI9" t="s">
        <v>818</v>
      </c>
      <c r="BJ9" t="s">
        <v>818</v>
      </c>
      <c r="BK9" t="s">
        <v>818</v>
      </c>
      <c r="BL9" t="s">
        <v>818</v>
      </c>
      <c r="BM9" t="s">
        <v>818</v>
      </c>
      <c r="BN9" t="s">
        <v>818</v>
      </c>
      <c r="BO9" t="s">
        <v>818</v>
      </c>
      <c r="BP9" t="s">
        <v>818</v>
      </c>
      <c r="BQ9" t="s">
        <v>818</v>
      </c>
      <c r="BR9" t="s">
        <v>818</v>
      </c>
      <c r="BS9" t="s">
        <v>818</v>
      </c>
      <c r="BT9" t="s">
        <v>818</v>
      </c>
      <c r="BU9" t="s">
        <v>818</v>
      </c>
      <c r="BV9" t="s">
        <v>818</v>
      </c>
      <c r="BW9" t="s">
        <v>818</v>
      </c>
      <c r="BX9" t="s">
        <v>818</v>
      </c>
      <c r="BY9" t="s">
        <v>818</v>
      </c>
      <c r="BZ9" t="s">
        <v>818</v>
      </c>
      <c r="CA9" t="s">
        <v>818</v>
      </c>
      <c r="CB9" t="s">
        <v>818</v>
      </c>
      <c r="CC9" t="s">
        <v>818</v>
      </c>
      <c r="CD9" t="s">
        <v>818</v>
      </c>
      <c r="CE9" t="s">
        <v>818</v>
      </c>
      <c r="CF9" t="s">
        <v>818</v>
      </c>
      <c r="CG9" t="s">
        <v>818</v>
      </c>
      <c r="CH9" t="s">
        <v>818</v>
      </c>
      <c r="CI9" t="s">
        <v>818</v>
      </c>
      <c r="CJ9" t="s">
        <v>818</v>
      </c>
      <c r="CK9" t="s">
        <v>818</v>
      </c>
      <c r="CL9" t="s">
        <v>818</v>
      </c>
      <c r="CM9" t="s">
        <v>818</v>
      </c>
      <c r="CN9" t="s">
        <v>818</v>
      </c>
      <c r="CO9" t="s">
        <v>818</v>
      </c>
      <c r="CP9" t="s">
        <v>818</v>
      </c>
      <c r="CQ9" t="s">
        <v>818</v>
      </c>
      <c r="CR9" t="s">
        <v>818</v>
      </c>
      <c r="CS9" t="s">
        <v>818</v>
      </c>
      <c r="CT9" t="s">
        <v>818</v>
      </c>
      <c r="CU9" t="s">
        <v>818</v>
      </c>
      <c r="CV9" t="s">
        <v>818</v>
      </c>
      <c r="CW9" t="s">
        <v>818</v>
      </c>
      <c r="CX9" t="s">
        <v>818</v>
      </c>
      <c r="CY9" t="s">
        <v>818</v>
      </c>
      <c r="CZ9" t="s">
        <v>818</v>
      </c>
      <c r="DA9" t="s">
        <v>818</v>
      </c>
      <c r="DB9" t="s">
        <v>818</v>
      </c>
      <c r="DC9" t="s">
        <v>818</v>
      </c>
      <c r="DD9" t="s">
        <v>818</v>
      </c>
      <c r="DE9" t="s">
        <v>818</v>
      </c>
      <c r="DF9" t="s">
        <v>818</v>
      </c>
      <c r="DG9" t="s">
        <v>818</v>
      </c>
      <c r="DH9" t="s">
        <v>818</v>
      </c>
      <c r="DI9" t="s">
        <v>818</v>
      </c>
      <c r="DJ9" t="s">
        <v>818</v>
      </c>
      <c r="DK9" t="s">
        <v>818</v>
      </c>
      <c r="DL9" t="s">
        <v>818</v>
      </c>
      <c r="DM9" t="s">
        <v>818</v>
      </c>
      <c r="DN9" t="s">
        <v>818</v>
      </c>
      <c r="DO9" t="s">
        <v>818</v>
      </c>
      <c r="DP9" t="s">
        <v>818</v>
      </c>
      <c r="DQ9" t="s">
        <v>818</v>
      </c>
      <c r="DR9" t="s">
        <v>818</v>
      </c>
      <c r="DS9" t="s">
        <v>818</v>
      </c>
      <c r="DT9" t="s">
        <v>818</v>
      </c>
      <c r="DU9" t="s">
        <v>818</v>
      </c>
      <c r="DV9" t="s">
        <v>818</v>
      </c>
      <c r="DW9" t="s">
        <v>818</v>
      </c>
      <c r="DX9" t="s">
        <v>818</v>
      </c>
      <c r="DY9" t="s">
        <v>818</v>
      </c>
      <c r="DZ9" t="s">
        <v>818</v>
      </c>
      <c r="EA9" t="s">
        <v>818</v>
      </c>
      <c r="EB9" t="s">
        <v>818</v>
      </c>
      <c r="EC9" t="s">
        <v>818</v>
      </c>
      <c r="ED9" t="s">
        <v>818</v>
      </c>
      <c r="EE9" t="s">
        <v>818</v>
      </c>
      <c r="EF9" t="s">
        <v>818</v>
      </c>
      <c r="EG9" t="s">
        <v>818</v>
      </c>
      <c r="EH9" t="s">
        <v>818</v>
      </c>
      <c r="EI9" t="s">
        <v>818</v>
      </c>
      <c r="EJ9" t="s">
        <v>818</v>
      </c>
      <c r="EK9" t="s">
        <v>818</v>
      </c>
      <c r="EL9" t="s">
        <v>818</v>
      </c>
      <c r="EM9" t="s">
        <v>818</v>
      </c>
      <c r="EN9" t="s">
        <v>818</v>
      </c>
      <c r="EO9" t="s">
        <v>818</v>
      </c>
      <c r="EP9" t="s">
        <v>818</v>
      </c>
      <c r="EQ9" t="s">
        <v>818</v>
      </c>
      <c r="ER9" t="s">
        <v>818</v>
      </c>
      <c r="ES9" t="s">
        <v>818</v>
      </c>
      <c r="ET9" t="s">
        <v>818</v>
      </c>
      <c r="EU9" t="s">
        <v>818</v>
      </c>
      <c r="EV9" t="s">
        <v>818</v>
      </c>
      <c r="EW9" t="s">
        <v>818</v>
      </c>
      <c r="EX9" t="s">
        <v>818</v>
      </c>
      <c r="EY9" t="s">
        <v>818</v>
      </c>
      <c r="EZ9" t="s">
        <v>818</v>
      </c>
      <c r="FA9" t="s">
        <v>818</v>
      </c>
      <c r="FB9" t="s">
        <v>818</v>
      </c>
      <c r="FC9" t="s">
        <v>818</v>
      </c>
      <c r="FD9" t="s">
        <v>818</v>
      </c>
      <c r="FE9" t="s">
        <v>818</v>
      </c>
      <c r="FF9" t="s">
        <v>818</v>
      </c>
      <c r="FG9" t="s">
        <v>818</v>
      </c>
      <c r="FH9" t="s">
        <v>818</v>
      </c>
      <c r="FI9" t="s">
        <v>818</v>
      </c>
      <c r="FJ9" t="s">
        <v>818</v>
      </c>
      <c r="FK9" t="s">
        <v>818</v>
      </c>
      <c r="FL9" t="s">
        <v>818</v>
      </c>
      <c r="FM9" t="s">
        <v>818</v>
      </c>
      <c r="FN9" t="s">
        <v>818</v>
      </c>
      <c r="FO9" t="s">
        <v>818</v>
      </c>
      <c r="FP9" t="s">
        <v>818</v>
      </c>
      <c r="FQ9" t="s">
        <v>818</v>
      </c>
      <c r="FR9" t="s">
        <v>818</v>
      </c>
      <c r="FS9" t="s">
        <v>818</v>
      </c>
      <c r="FT9" t="s">
        <v>818</v>
      </c>
      <c r="FU9" t="s">
        <v>818</v>
      </c>
      <c r="FV9" t="s">
        <v>818</v>
      </c>
      <c r="FW9" t="s">
        <v>818</v>
      </c>
      <c r="FX9" t="s">
        <v>818</v>
      </c>
      <c r="FY9" t="s">
        <v>818</v>
      </c>
      <c r="FZ9" t="s">
        <v>818</v>
      </c>
      <c r="GA9" t="s">
        <v>818</v>
      </c>
      <c r="GB9" t="s">
        <v>818</v>
      </c>
      <c r="GC9" t="s">
        <v>818</v>
      </c>
      <c r="GD9" t="s">
        <v>818</v>
      </c>
      <c r="GE9" t="s">
        <v>818</v>
      </c>
      <c r="GF9" t="s">
        <v>818</v>
      </c>
      <c r="GG9" t="s">
        <v>818</v>
      </c>
      <c r="GH9" t="s">
        <v>818</v>
      </c>
      <c r="GI9" t="s">
        <v>818</v>
      </c>
      <c r="GJ9" t="s">
        <v>818</v>
      </c>
      <c r="GK9" t="s">
        <v>818</v>
      </c>
      <c r="GL9" t="s">
        <v>818</v>
      </c>
      <c r="GM9" t="s">
        <v>818</v>
      </c>
      <c r="GN9" t="s">
        <v>818</v>
      </c>
      <c r="GO9" t="s">
        <v>818</v>
      </c>
      <c r="GP9" t="s">
        <v>818</v>
      </c>
      <c r="GQ9" t="s">
        <v>818</v>
      </c>
      <c r="GR9" t="s">
        <v>818</v>
      </c>
      <c r="GS9" t="s">
        <v>818</v>
      </c>
      <c r="GT9" t="s">
        <v>818</v>
      </c>
      <c r="GU9" t="s">
        <v>818</v>
      </c>
      <c r="GV9" t="s">
        <v>818</v>
      </c>
      <c r="GW9" t="s">
        <v>818</v>
      </c>
      <c r="GX9" t="s">
        <v>818</v>
      </c>
      <c r="GY9" t="s">
        <v>818</v>
      </c>
      <c r="GZ9" t="s">
        <v>818</v>
      </c>
      <c r="HA9" t="s">
        <v>818</v>
      </c>
      <c r="HB9" t="s">
        <v>818</v>
      </c>
      <c r="HC9" t="s">
        <v>818</v>
      </c>
      <c r="HD9" t="s">
        <v>818</v>
      </c>
      <c r="HE9" t="s">
        <v>818</v>
      </c>
      <c r="HF9" t="s">
        <v>818</v>
      </c>
      <c r="HG9" t="s">
        <v>818</v>
      </c>
      <c r="HH9" t="s">
        <v>818</v>
      </c>
      <c r="HI9" t="s">
        <v>818</v>
      </c>
      <c r="HJ9" t="s">
        <v>818</v>
      </c>
      <c r="HK9" t="s">
        <v>818</v>
      </c>
      <c r="HL9" t="s">
        <v>818</v>
      </c>
      <c r="HM9" t="s">
        <v>818</v>
      </c>
      <c r="HN9" t="s">
        <v>818</v>
      </c>
      <c r="HO9" t="s">
        <v>818</v>
      </c>
      <c r="HP9" t="s">
        <v>818</v>
      </c>
      <c r="HQ9" t="s">
        <v>818</v>
      </c>
      <c r="HR9" t="s">
        <v>818</v>
      </c>
      <c r="HS9" t="s">
        <v>818</v>
      </c>
      <c r="HT9" t="s">
        <v>818</v>
      </c>
      <c r="HU9" t="s">
        <v>818</v>
      </c>
      <c r="HV9" t="s">
        <v>818</v>
      </c>
      <c r="HW9" t="s">
        <v>818</v>
      </c>
      <c r="HX9" t="s">
        <v>818</v>
      </c>
      <c r="HY9" t="s">
        <v>818</v>
      </c>
      <c r="HZ9" t="s">
        <v>818</v>
      </c>
      <c r="IA9" t="s">
        <v>818</v>
      </c>
      <c r="IB9" t="s">
        <v>818</v>
      </c>
      <c r="IC9" t="s">
        <v>818</v>
      </c>
      <c r="ID9" t="s">
        <v>818</v>
      </c>
      <c r="IE9" t="s">
        <v>818</v>
      </c>
      <c r="IF9" t="s">
        <v>818</v>
      </c>
      <c r="IG9" t="s">
        <v>818</v>
      </c>
      <c r="IH9" t="s">
        <v>818</v>
      </c>
      <c r="II9" t="s">
        <v>818</v>
      </c>
      <c r="IJ9" t="s">
        <v>818</v>
      </c>
      <c r="IK9" t="s">
        <v>818</v>
      </c>
      <c r="IL9" t="s">
        <v>818</v>
      </c>
      <c r="IM9" t="s">
        <v>818</v>
      </c>
      <c r="IN9" t="s">
        <v>818</v>
      </c>
      <c r="IO9" t="s">
        <v>818</v>
      </c>
      <c r="IP9" t="s">
        <v>818</v>
      </c>
      <c r="IQ9" t="s">
        <v>818</v>
      </c>
      <c r="IR9" t="s">
        <v>818</v>
      </c>
      <c r="IS9" t="s">
        <v>818</v>
      </c>
      <c r="IT9" t="s">
        <v>818</v>
      </c>
      <c r="IU9" t="s">
        <v>818</v>
      </c>
      <c r="IV9" t="s">
        <v>818</v>
      </c>
      <c r="IW9" t="s">
        <v>818</v>
      </c>
      <c r="IX9" t="s">
        <v>818</v>
      </c>
      <c r="IY9" t="s">
        <v>818</v>
      </c>
      <c r="IZ9" t="s">
        <v>818</v>
      </c>
      <c r="JA9" t="s">
        <v>818</v>
      </c>
      <c r="JB9" t="s">
        <v>818</v>
      </c>
      <c r="JC9" t="s">
        <v>818</v>
      </c>
      <c r="JD9" t="s">
        <v>818</v>
      </c>
      <c r="JE9" t="s">
        <v>818</v>
      </c>
      <c r="JF9" t="s">
        <v>818</v>
      </c>
      <c r="JG9" t="s">
        <v>818</v>
      </c>
      <c r="JH9" t="s">
        <v>818</v>
      </c>
      <c r="JI9" t="s">
        <v>818</v>
      </c>
      <c r="JJ9" t="s">
        <v>818</v>
      </c>
      <c r="JK9" t="s">
        <v>818</v>
      </c>
      <c r="JL9" t="s">
        <v>818</v>
      </c>
      <c r="JM9" t="s">
        <v>818</v>
      </c>
      <c r="JN9" t="s">
        <v>818</v>
      </c>
      <c r="JO9" t="s">
        <v>818</v>
      </c>
      <c r="JP9" t="s">
        <v>818</v>
      </c>
      <c r="JQ9" t="s">
        <v>818</v>
      </c>
      <c r="JR9" t="s">
        <v>818</v>
      </c>
      <c r="JS9" t="s">
        <v>818</v>
      </c>
      <c r="JT9" t="s">
        <v>818</v>
      </c>
      <c r="JU9" t="s">
        <v>818</v>
      </c>
      <c r="JV9" t="s">
        <v>818</v>
      </c>
      <c r="JW9" t="s">
        <v>818</v>
      </c>
      <c r="JX9" t="s">
        <v>818</v>
      </c>
      <c r="JY9" t="s">
        <v>818</v>
      </c>
      <c r="JZ9" t="s">
        <v>818</v>
      </c>
      <c r="KA9" t="s">
        <v>818</v>
      </c>
      <c r="KB9" t="s">
        <v>818</v>
      </c>
      <c r="KC9" t="s">
        <v>818</v>
      </c>
      <c r="KD9" t="s">
        <v>818</v>
      </c>
      <c r="KE9" t="s">
        <v>818</v>
      </c>
      <c r="KF9">
        <v>2</v>
      </c>
      <c r="KG9">
        <v>0</v>
      </c>
      <c r="KH9">
        <v>0</v>
      </c>
      <c r="KI9">
        <v>0</v>
      </c>
      <c r="KJ9">
        <v>0</v>
      </c>
      <c r="KK9">
        <v>0</v>
      </c>
      <c r="KL9">
        <v>0</v>
      </c>
      <c r="KM9">
        <v>0</v>
      </c>
      <c r="KN9">
        <v>1</v>
      </c>
      <c r="KO9">
        <v>0</v>
      </c>
      <c r="KP9">
        <v>0</v>
      </c>
      <c r="KQ9">
        <v>1</v>
      </c>
      <c r="KR9">
        <v>0</v>
      </c>
      <c r="KS9">
        <v>0</v>
      </c>
      <c r="KT9">
        <v>0</v>
      </c>
      <c r="KU9">
        <v>0</v>
      </c>
      <c r="KV9">
        <v>1</v>
      </c>
      <c r="KW9">
        <v>0</v>
      </c>
      <c r="KX9">
        <v>0</v>
      </c>
      <c r="KY9">
        <v>0</v>
      </c>
      <c r="KZ9">
        <v>1</v>
      </c>
      <c r="LA9">
        <v>0</v>
      </c>
      <c r="LB9">
        <v>0</v>
      </c>
      <c r="LC9">
        <v>1</v>
      </c>
      <c r="LD9">
        <v>2</v>
      </c>
      <c r="LE9">
        <v>1</v>
      </c>
      <c r="LF9">
        <v>1</v>
      </c>
      <c r="LH9" t="s">
        <v>813</v>
      </c>
      <c r="LI9" t="s">
        <v>813</v>
      </c>
      <c r="LJ9" t="s">
        <v>817</v>
      </c>
      <c r="LK9" t="s">
        <v>817</v>
      </c>
      <c r="LL9" t="s">
        <v>817</v>
      </c>
      <c r="LM9" t="s">
        <v>817</v>
      </c>
      <c r="LN9" t="s">
        <v>817</v>
      </c>
      <c r="LO9" t="s">
        <v>817</v>
      </c>
      <c r="LQ9" t="s">
        <v>813</v>
      </c>
      <c r="LR9" t="s">
        <v>818</v>
      </c>
      <c r="LV9" t="s">
        <v>818</v>
      </c>
      <c r="LX9" t="s">
        <v>817</v>
      </c>
      <c r="MU9" t="s">
        <v>817</v>
      </c>
      <c r="MV9" t="s">
        <v>813</v>
      </c>
      <c r="MW9" t="s">
        <v>817</v>
      </c>
      <c r="MX9" t="s">
        <v>817</v>
      </c>
      <c r="MY9" t="s">
        <v>817</v>
      </c>
      <c r="MZ9" t="s">
        <v>817</v>
      </c>
      <c r="NA9" t="s">
        <v>817</v>
      </c>
      <c r="NB9" t="s">
        <v>817</v>
      </c>
      <c r="NR9" t="s">
        <v>817</v>
      </c>
      <c r="NU9" t="s">
        <v>825</v>
      </c>
      <c r="NY9">
        <v>0</v>
      </c>
      <c r="OA9" t="s">
        <v>817</v>
      </c>
      <c r="OB9" t="s">
        <v>817</v>
      </c>
      <c r="OC9" t="s">
        <v>817</v>
      </c>
      <c r="OD9" t="s">
        <v>817</v>
      </c>
      <c r="OE9" t="s">
        <v>817</v>
      </c>
      <c r="OF9" t="s">
        <v>817</v>
      </c>
      <c r="OG9" t="s">
        <v>817</v>
      </c>
      <c r="OH9" t="s">
        <v>817</v>
      </c>
      <c r="OI9" t="s">
        <v>817</v>
      </c>
      <c r="OJ9" t="s">
        <v>817</v>
      </c>
      <c r="OK9" t="s">
        <v>817</v>
      </c>
      <c r="OL9" t="s">
        <v>817</v>
      </c>
      <c r="OM9" t="s">
        <v>813</v>
      </c>
      <c r="ON9" t="s">
        <v>817</v>
      </c>
      <c r="OP9" t="s">
        <v>813</v>
      </c>
      <c r="OQ9" t="s">
        <v>827</v>
      </c>
      <c r="OR9" t="s">
        <v>828</v>
      </c>
      <c r="OS9" t="s">
        <v>904</v>
      </c>
      <c r="OT9" t="s">
        <v>813</v>
      </c>
      <c r="OU9" t="s">
        <v>813</v>
      </c>
      <c r="OV9" t="s">
        <v>830</v>
      </c>
      <c r="OW9" t="s">
        <v>905</v>
      </c>
      <c r="OX9" t="s">
        <v>923</v>
      </c>
      <c r="OY9" t="s">
        <v>833</v>
      </c>
      <c r="OZ9" t="s">
        <v>865</v>
      </c>
      <c r="PA9" t="s">
        <v>813</v>
      </c>
      <c r="PB9" t="s">
        <v>817</v>
      </c>
      <c r="PC9" t="s">
        <v>813</v>
      </c>
      <c r="PD9" t="s">
        <v>817</v>
      </c>
      <c r="PE9" t="s">
        <v>813</v>
      </c>
      <c r="PF9" t="s">
        <v>817</v>
      </c>
      <c r="PG9" t="s">
        <v>817</v>
      </c>
      <c r="PH9" t="s">
        <v>817</v>
      </c>
      <c r="PI9" t="s">
        <v>817</v>
      </c>
      <c r="PJ9" t="s">
        <v>817</v>
      </c>
      <c r="PK9" t="s">
        <v>813</v>
      </c>
      <c r="PL9" t="s">
        <v>927</v>
      </c>
      <c r="PM9" t="s">
        <v>837</v>
      </c>
      <c r="PO9" t="s">
        <v>916</v>
      </c>
      <c r="PP9" t="s">
        <v>867</v>
      </c>
      <c r="PQ9" t="s">
        <v>813</v>
      </c>
      <c r="PR9" t="s">
        <v>813</v>
      </c>
      <c r="PS9" t="s">
        <v>817</v>
      </c>
      <c r="PT9" t="s">
        <v>817</v>
      </c>
      <c r="PU9" t="s">
        <v>817</v>
      </c>
      <c r="PV9" t="s">
        <v>817</v>
      </c>
      <c r="PW9" t="s">
        <v>817</v>
      </c>
      <c r="PX9" t="s">
        <v>817</v>
      </c>
      <c r="PY9" t="s">
        <v>817</v>
      </c>
      <c r="PZ9" t="s">
        <v>840</v>
      </c>
      <c r="QD9" t="s">
        <v>844</v>
      </c>
      <c r="QE9" t="s">
        <v>845</v>
      </c>
      <c r="QF9" t="s">
        <v>813</v>
      </c>
      <c r="QG9" t="s">
        <v>813</v>
      </c>
      <c r="QH9" t="s">
        <v>813</v>
      </c>
      <c r="QI9" t="s">
        <v>817</v>
      </c>
      <c r="QJ9" t="s">
        <v>817</v>
      </c>
      <c r="QK9" t="s">
        <v>817</v>
      </c>
      <c r="QL9" t="s">
        <v>817</v>
      </c>
      <c r="QM9" t="s">
        <v>813</v>
      </c>
      <c r="QN9" t="s">
        <v>817</v>
      </c>
      <c r="QO9" t="s">
        <v>817</v>
      </c>
      <c r="QP9" t="s">
        <v>817</v>
      </c>
      <c r="QQ9" t="s">
        <v>817</v>
      </c>
      <c r="QR9" t="s">
        <v>813</v>
      </c>
      <c r="QS9" t="s">
        <v>817</v>
      </c>
      <c r="QT9" t="s">
        <v>817</v>
      </c>
      <c r="QU9" t="s">
        <v>817</v>
      </c>
      <c r="QV9" t="s">
        <v>817</v>
      </c>
      <c r="QW9" t="s">
        <v>817</v>
      </c>
      <c r="QX9" t="s">
        <v>813</v>
      </c>
      <c r="QY9" t="s">
        <v>817</v>
      </c>
      <c r="QZ9" t="s">
        <v>817</v>
      </c>
      <c r="RA9" t="s">
        <v>813</v>
      </c>
      <c r="RB9" t="s">
        <v>817</v>
      </c>
      <c r="RC9" t="s">
        <v>817</v>
      </c>
      <c r="RD9" t="s">
        <v>817</v>
      </c>
      <c r="RE9" t="s">
        <v>817</v>
      </c>
      <c r="RF9" t="s">
        <v>817</v>
      </c>
      <c r="RG9" t="s">
        <v>817</v>
      </c>
      <c r="RH9" t="s">
        <v>817</v>
      </c>
      <c r="RI9" t="s">
        <v>817</v>
      </c>
      <c r="RJ9" t="s">
        <v>817</v>
      </c>
      <c r="RK9" t="s">
        <v>817</v>
      </c>
      <c r="RZ9" t="s">
        <v>813</v>
      </c>
      <c r="SA9" t="s">
        <v>817</v>
      </c>
      <c r="SB9" t="s">
        <v>817</v>
      </c>
      <c r="SC9" t="s">
        <v>813</v>
      </c>
      <c r="SD9" t="s">
        <v>817</v>
      </c>
      <c r="SE9" t="s">
        <v>817</v>
      </c>
      <c r="SF9" t="s">
        <v>813</v>
      </c>
      <c r="SG9" t="s">
        <v>817</v>
      </c>
      <c r="SH9" t="s">
        <v>817</v>
      </c>
      <c r="SI9" t="s">
        <v>813</v>
      </c>
      <c r="SJ9" t="s">
        <v>817</v>
      </c>
      <c r="SK9" t="s">
        <v>817</v>
      </c>
      <c r="SL9" t="s">
        <v>817</v>
      </c>
      <c r="SM9" t="s">
        <v>817</v>
      </c>
      <c r="SN9" t="s">
        <v>817</v>
      </c>
      <c r="SO9" t="s">
        <v>817</v>
      </c>
      <c r="SP9" t="s">
        <v>817</v>
      </c>
      <c r="SQ9" t="s">
        <v>817</v>
      </c>
      <c r="SR9" t="s">
        <v>813</v>
      </c>
      <c r="SS9" t="s">
        <v>817</v>
      </c>
      <c r="ST9" t="s">
        <v>817</v>
      </c>
      <c r="SU9" t="s">
        <v>813</v>
      </c>
      <c r="SV9" t="s">
        <v>817</v>
      </c>
      <c r="SW9" t="s">
        <v>813</v>
      </c>
      <c r="SX9" t="s">
        <v>817</v>
      </c>
      <c r="SY9" t="s">
        <v>817</v>
      </c>
      <c r="SZ9" t="s">
        <v>817</v>
      </c>
      <c r="TA9" t="s">
        <v>817</v>
      </c>
      <c r="TB9" t="s">
        <v>817</v>
      </c>
      <c r="TC9" t="s">
        <v>817</v>
      </c>
      <c r="TD9" t="s">
        <v>817</v>
      </c>
      <c r="TE9" t="s">
        <v>817</v>
      </c>
      <c r="TF9" t="s">
        <v>817</v>
      </c>
      <c r="TG9" t="s">
        <v>817</v>
      </c>
      <c r="TH9" t="s">
        <v>817</v>
      </c>
      <c r="TI9" t="s">
        <v>817</v>
      </c>
      <c r="TU9" t="s">
        <v>817</v>
      </c>
      <c r="TY9" t="s">
        <v>813</v>
      </c>
      <c r="TZ9" t="s">
        <v>817</v>
      </c>
      <c r="UA9" t="s">
        <v>817</v>
      </c>
      <c r="UB9" t="s">
        <v>817</v>
      </c>
      <c r="UC9" t="s">
        <v>817</v>
      </c>
      <c r="UD9" t="s">
        <v>817</v>
      </c>
      <c r="UE9" t="s">
        <v>817</v>
      </c>
      <c r="UF9" t="s">
        <v>817</v>
      </c>
      <c r="UG9" t="s">
        <v>817</v>
      </c>
      <c r="UH9" t="s">
        <v>817</v>
      </c>
      <c r="UI9" t="s">
        <v>817</v>
      </c>
      <c r="UJ9" t="s">
        <v>817</v>
      </c>
      <c r="UK9" t="s">
        <v>817</v>
      </c>
      <c r="UL9" t="s">
        <v>813</v>
      </c>
      <c r="UM9" t="s">
        <v>813</v>
      </c>
      <c r="UN9" t="s">
        <v>817</v>
      </c>
      <c r="UO9" t="s">
        <v>817</v>
      </c>
      <c r="UP9" t="s">
        <v>813</v>
      </c>
      <c r="UQ9" t="s">
        <v>817</v>
      </c>
      <c r="UR9" t="s">
        <v>817</v>
      </c>
      <c r="US9" t="s">
        <v>817</v>
      </c>
      <c r="UT9" t="s">
        <v>817</v>
      </c>
      <c r="UU9" t="s">
        <v>817</v>
      </c>
      <c r="UV9" t="s">
        <v>817</v>
      </c>
      <c r="UW9" t="s">
        <v>817</v>
      </c>
      <c r="UX9" t="s">
        <v>817</v>
      </c>
      <c r="UY9" t="s">
        <v>817</v>
      </c>
      <c r="UZ9" t="s">
        <v>817</v>
      </c>
      <c r="VD9" t="s">
        <v>817</v>
      </c>
      <c r="VE9" t="s">
        <v>817</v>
      </c>
      <c r="VF9" t="s">
        <v>813</v>
      </c>
      <c r="VG9" t="s">
        <v>813</v>
      </c>
      <c r="VH9" t="s">
        <v>817</v>
      </c>
      <c r="VI9" t="s">
        <v>817</v>
      </c>
      <c r="VJ9" t="s">
        <v>817</v>
      </c>
      <c r="VK9" t="s">
        <v>817</v>
      </c>
      <c r="VL9" t="s">
        <v>817</v>
      </c>
      <c r="VM9" t="s">
        <v>813</v>
      </c>
      <c r="VN9" t="s">
        <v>817</v>
      </c>
      <c r="VO9" t="s">
        <v>817</v>
      </c>
      <c r="VP9" t="s">
        <v>817</v>
      </c>
      <c r="VQ9" t="s">
        <v>817</v>
      </c>
      <c r="VY9" t="s">
        <v>813</v>
      </c>
      <c r="VZ9" t="s">
        <v>817</v>
      </c>
      <c r="WA9" t="s">
        <v>817</v>
      </c>
      <c r="WJ9" t="s">
        <v>817</v>
      </c>
      <c r="WK9" t="s">
        <v>813</v>
      </c>
      <c r="WL9" t="s">
        <v>813</v>
      </c>
      <c r="WM9" t="s">
        <v>813</v>
      </c>
      <c r="WN9" t="s">
        <v>817</v>
      </c>
      <c r="WO9" t="s">
        <v>817</v>
      </c>
      <c r="WP9" t="s">
        <v>817</v>
      </c>
      <c r="WQ9" t="s">
        <v>817</v>
      </c>
      <c r="WR9" t="s">
        <v>817</v>
      </c>
      <c r="WS9" t="s">
        <v>928</v>
      </c>
      <c r="WU9" t="s">
        <v>817</v>
      </c>
      <c r="WV9" t="s">
        <v>817</v>
      </c>
      <c r="WW9" t="s">
        <v>817</v>
      </c>
      <c r="WX9" t="s">
        <v>817</v>
      </c>
      <c r="WY9" t="s">
        <v>817</v>
      </c>
      <c r="WZ9" t="s">
        <v>813</v>
      </c>
      <c r="XA9" t="s">
        <v>817</v>
      </c>
      <c r="XB9" t="s">
        <v>817</v>
      </c>
      <c r="XC9" t="s">
        <v>850</v>
      </c>
      <c r="XD9" t="s">
        <v>817</v>
      </c>
      <c r="XE9" t="s">
        <v>817</v>
      </c>
      <c r="XF9" t="s">
        <v>817</v>
      </c>
      <c r="XG9" t="s">
        <v>817</v>
      </c>
      <c r="XH9" t="s">
        <v>817</v>
      </c>
      <c r="XI9" t="s">
        <v>813</v>
      </c>
      <c r="XJ9" t="s">
        <v>817</v>
      </c>
      <c r="XK9" t="s">
        <v>817</v>
      </c>
      <c r="XL9" t="s">
        <v>817</v>
      </c>
      <c r="XM9" t="s">
        <v>817</v>
      </c>
      <c r="XN9" t="s">
        <v>817</v>
      </c>
      <c r="XO9" t="s">
        <v>817</v>
      </c>
      <c r="XP9" t="s">
        <v>817</v>
      </c>
      <c r="XQ9" t="s">
        <v>817</v>
      </c>
      <c r="XR9" t="s">
        <v>817</v>
      </c>
      <c r="XS9" t="s">
        <v>817</v>
      </c>
      <c r="XT9" t="s">
        <v>817</v>
      </c>
      <c r="XU9" t="s">
        <v>817</v>
      </c>
      <c r="XV9" t="s">
        <v>817</v>
      </c>
      <c r="XW9" t="s">
        <v>813</v>
      </c>
      <c r="XX9" t="s">
        <v>817</v>
      </c>
      <c r="XY9" t="s">
        <v>817</v>
      </c>
      <c r="XZ9" t="s">
        <v>817</v>
      </c>
      <c r="ZM9" t="s">
        <v>817</v>
      </c>
      <c r="ZN9" t="s">
        <v>817</v>
      </c>
      <c r="ZO9" t="s">
        <v>817</v>
      </c>
      <c r="ZP9" t="s">
        <v>817</v>
      </c>
      <c r="ZQ9" t="s">
        <v>817</v>
      </c>
      <c r="ZR9" t="s">
        <v>817</v>
      </c>
      <c r="ZS9" t="s">
        <v>817</v>
      </c>
      <c r="ZT9" t="s">
        <v>817</v>
      </c>
      <c r="ZU9" t="s">
        <v>817</v>
      </c>
      <c r="ZV9" t="s">
        <v>817</v>
      </c>
      <c r="ZW9" t="s">
        <v>813</v>
      </c>
      <c r="ZX9" t="s">
        <v>817</v>
      </c>
      <c r="ZY9" t="s">
        <v>817</v>
      </c>
      <c r="ZZ9" t="s">
        <v>817</v>
      </c>
      <c r="AAA9" t="s">
        <v>813</v>
      </c>
      <c r="AAB9" t="s">
        <v>817</v>
      </c>
      <c r="AAC9" t="s">
        <v>817</v>
      </c>
      <c r="AAD9" t="s">
        <v>817</v>
      </c>
      <c r="AAE9" t="s">
        <v>817</v>
      </c>
      <c r="AAF9" t="s">
        <v>817</v>
      </c>
      <c r="AAH9" t="s">
        <v>817</v>
      </c>
      <c r="AAI9" t="s">
        <v>817</v>
      </c>
      <c r="AAJ9" t="s">
        <v>813</v>
      </c>
      <c r="AAK9" t="s">
        <v>817</v>
      </c>
      <c r="AAL9" t="s">
        <v>817</v>
      </c>
      <c r="AAM9" t="s">
        <v>817</v>
      </c>
      <c r="AAN9" t="s">
        <v>817</v>
      </c>
      <c r="AAO9" t="s">
        <v>817</v>
      </c>
      <c r="AAP9" t="s">
        <v>817</v>
      </c>
      <c r="AAQ9" t="s">
        <v>817</v>
      </c>
      <c r="AAR9" t="s">
        <v>817</v>
      </c>
      <c r="AAS9" t="s">
        <v>817</v>
      </c>
      <c r="AAT9" t="s">
        <v>817</v>
      </c>
      <c r="AAV9" t="s">
        <v>817</v>
      </c>
      <c r="AAW9" t="s">
        <v>817</v>
      </c>
      <c r="AAX9" t="s">
        <v>817</v>
      </c>
      <c r="AAY9" t="s">
        <v>817</v>
      </c>
      <c r="AAZ9" t="s">
        <v>817</v>
      </c>
      <c r="ABA9" t="s">
        <v>817</v>
      </c>
      <c r="ABB9" t="s">
        <v>817</v>
      </c>
      <c r="ABC9" t="s">
        <v>817</v>
      </c>
      <c r="ABD9" t="s">
        <v>817</v>
      </c>
      <c r="ABE9" t="s">
        <v>817</v>
      </c>
      <c r="ABF9" t="s">
        <v>817</v>
      </c>
      <c r="ABG9" t="s">
        <v>817</v>
      </c>
      <c r="ABH9" t="s">
        <v>817</v>
      </c>
      <c r="ABI9" t="s">
        <v>817</v>
      </c>
      <c r="ABJ9" t="s">
        <v>817</v>
      </c>
      <c r="ABK9" t="s">
        <v>817</v>
      </c>
      <c r="ABL9" t="s">
        <v>817</v>
      </c>
      <c r="ABM9" t="s">
        <v>817</v>
      </c>
      <c r="ABN9" t="s">
        <v>817</v>
      </c>
      <c r="ABO9" t="s">
        <v>817</v>
      </c>
      <c r="ABP9" t="s">
        <v>817</v>
      </c>
      <c r="ABQ9" t="s">
        <v>813</v>
      </c>
      <c r="ABR9" t="s">
        <v>817</v>
      </c>
      <c r="ABS9" t="s">
        <v>817</v>
      </c>
      <c r="ABT9" t="s">
        <v>817</v>
      </c>
      <c r="ABU9" t="s">
        <v>817</v>
      </c>
      <c r="ABV9" t="s">
        <v>817</v>
      </c>
      <c r="ABW9" t="s">
        <v>817</v>
      </c>
      <c r="ABX9" t="s">
        <v>817</v>
      </c>
      <c r="ABY9" t="s">
        <v>817</v>
      </c>
      <c r="ABZ9" t="s">
        <v>817</v>
      </c>
      <c r="ACA9" t="s">
        <v>817</v>
      </c>
      <c r="ACB9" t="s">
        <v>817</v>
      </c>
      <c r="ACC9" t="s">
        <v>817</v>
      </c>
      <c r="ACD9" t="s">
        <v>817</v>
      </c>
      <c r="ACE9" t="s">
        <v>817</v>
      </c>
      <c r="ACF9" t="s">
        <v>817</v>
      </c>
      <c r="ACG9" t="s">
        <v>817</v>
      </c>
      <c r="ACH9" t="s">
        <v>817</v>
      </c>
      <c r="ACI9" t="s">
        <v>813</v>
      </c>
    </row>
    <row r="10" spans="1:773">
      <c r="A10" t="s">
        <v>929</v>
      </c>
      <c r="B10" t="s">
        <v>930</v>
      </c>
      <c r="C10" t="s">
        <v>931</v>
      </c>
      <c r="D10" t="s">
        <v>932</v>
      </c>
      <c r="E10" t="s">
        <v>932</v>
      </c>
      <c r="P10" t="s">
        <v>812</v>
      </c>
      <c r="Q10">
        <v>0.874863865752458</v>
      </c>
      <c r="T10">
        <v>34</v>
      </c>
      <c r="V10" t="s">
        <v>813</v>
      </c>
      <c r="X10" t="s">
        <v>813</v>
      </c>
      <c r="Y10" t="s">
        <v>814</v>
      </c>
      <c r="Z10" t="s">
        <v>814</v>
      </c>
      <c r="AA10" t="s">
        <v>920</v>
      </c>
      <c r="AB10" t="s">
        <v>816</v>
      </c>
      <c r="AC10">
        <v>5</v>
      </c>
      <c r="AD10" t="s">
        <v>817</v>
      </c>
      <c r="AE10">
        <v>5</v>
      </c>
      <c r="AF10">
        <v>0</v>
      </c>
      <c r="AG10">
        <v>0</v>
      </c>
      <c r="AH10" t="s">
        <v>818</v>
      </c>
      <c r="AI10" t="s">
        <v>818</v>
      </c>
      <c r="AJ10" t="s">
        <v>818</v>
      </c>
      <c r="AK10" t="s">
        <v>818</v>
      </c>
      <c r="AL10" t="s">
        <v>818</v>
      </c>
      <c r="AM10" t="s">
        <v>818</v>
      </c>
      <c r="AN10" t="s">
        <v>818</v>
      </c>
      <c r="AO10" t="s">
        <v>818</v>
      </c>
      <c r="AP10" t="s">
        <v>818</v>
      </c>
      <c r="AQ10" t="s">
        <v>818</v>
      </c>
      <c r="AR10" t="s">
        <v>818</v>
      </c>
      <c r="AS10" t="s">
        <v>818</v>
      </c>
      <c r="AT10" t="s">
        <v>818</v>
      </c>
      <c r="AU10" t="s">
        <v>818</v>
      </c>
      <c r="AV10" t="s">
        <v>818</v>
      </c>
      <c r="AW10" t="s">
        <v>818</v>
      </c>
      <c r="AX10" t="s">
        <v>818</v>
      </c>
      <c r="AY10" t="s">
        <v>818</v>
      </c>
      <c r="AZ10" t="s">
        <v>818</v>
      </c>
      <c r="BA10" t="s">
        <v>818</v>
      </c>
      <c r="BB10" t="s">
        <v>818</v>
      </c>
      <c r="BC10" t="s">
        <v>818</v>
      </c>
      <c r="BD10" t="s">
        <v>818</v>
      </c>
      <c r="BE10" t="s">
        <v>818</v>
      </c>
      <c r="BF10" t="s">
        <v>818</v>
      </c>
      <c r="BG10" t="s">
        <v>818</v>
      </c>
      <c r="BH10" t="s">
        <v>818</v>
      </c>
      <c r="BI10" t="s">
        <v>818</v>
      </c>
      <c r="BJ10" t="s">
        <v>818</v>
      </c>
      <c r="BK10" t="s">
        <v>818</v>
      </c>
      <c r="BL10" t="s">
        <v>818</v>
      </c>
      <c r="BM10" t="s">
        <v>818</v>
      </c>
      <c r="BN10" t="s">
        <v>818</v>
      </c>
      <c r="BO10" t="s">
        <v>818</v>
      </c>
      <c r="BP10" t="s">
        <v>818</v>
      </c>
      <c r="BQ10" t="s">
        <v>818</v>
      </c>
      <c r="BR10" t="s">
        <v>818</v>
      </c>
      <c r="BS10" t="s">
        <v>818</v>
      </c>
      <c r="BT10" t="s">
        <v>818</v>
      </c>
      <c r="BU10" t="s">
        <v>818</v>
      </c>
      <c r="BV10" t="s">
        <v>818</v>
      </c>
      <c r="BW10" t="s">
        <v>818</v>
      </c>
      <c r="BX10" t="s">
        <v>818</v>
      </c>
      <c r="BY10" t="s">
        <v>818</v>
      </c>
      <c r="BZ10" t="s">
        <v>818</v>
      </c>
      <c r="CA10" t="s">
        <v>818</v>
      </c>
      <c r="CB10" t="s">
        <v>818</v>
      </c>
      <c r="CC10" t="s">
        <v>818</v>
      </c>
      <c r="CD10" t="s">
        <v>818</v>
      </c>
      <c r="CE10" t="s">
        <v>818</v>
      </c>
      <c r="CF10" t="s">
        <v>818</v>
      </c>
      <c r="CG10" t="s">
        <v>818</v>
      </c>
      <c r="CH10" t="s">
        <v>818</v>
      </c>
      <c r="CI10" t="s">
        <v>818</v>
      </c>
      <c r="CJ10" t="s">
        <v>818</v>
      </c>
      <c r="CK10" t="s">
        <v>818</v>
      </c>
      <c r="CL10" t="s">
        <v>818</v>
      </c>
      <c r="CM10" t="s">
        <v>818</v>
      </c>
      <c r="CN10" t="s">
        <v>818</v>
      </c>
      <c r="CO10" t="s">
        <v>818</v>
      </c>
      <c r="CP10" t="s">
        <v>818</v>
      </c>
      <c r="CQ10" t="s">
        <v>818</v>
      </c>
      <c r="CR10" t="s">
        <v>818</v>
      </c>
      <c r="CS10" t="s">
        <v>818</v>
      </c>
      <c r="CT10" t="s">
        <v>818</v>
      </c>
      <c r="CU10" t="s">
        <v>818</v>
      </c>
      <c r="CV10" t="s">
        <v>818</v>
      </c>
      <c r="CW10" t="s">
        <v>818</v>
      </c>
      <c r="CX10" t="s">
        <v>818</v>
      </c>
      <c r="CY10" t="s">
        <v>818</v>
      </c>
      <c r="CZ10" t="s">
        <v>818</v>
      </c>
      <c r="DA10" t="s">
        <v>818</v>
      </c>
      <c r="DB10" t="s">
        <v>818</v>
      </c>
      <c r="DC10" t="s">
        <v>818</v>
      </c>
      <c r="DD10" t="s">
        <v>818</v>
      </c>
      <c r="DE10" t="s">
        <v>818</v>
      </c>
      <c r="DF10" t="s">
        <v>818</v>
      </c>
      <c r="DG10" t="s">
        <v>818</v>
      </c>
      <c r="DH10" t="s">
        <v>818</v>
      </c>
      <c r="DI10" t="s">
        <v>818</v>
      </c>
      <c r="DJ10" t="s">
        <v>818</v>
      </c>
      <c r="DK10" t="s">
        <v>818</v>
      </c>
      <c r="DL10" t="s">
        <v>818</v>
      </c>
      <c r="DM10" t="s">
        <v>818</v>
      </c>
      <c r="DN10" t="s">
        <v>818</v>
      </c>
      <c r="DO10" t="s">
        <v>818</v>
      </c>
      <c r="DP10" t="s">
        <v>818</v>
      </c>
      <c r="DQ10" t="s">
        <v>818</v>
      </c>
      <c r="DR10" t="s">
        <v>818</v>
      </c>
      <c r="DS10" t="s">
        <v>818</v>
      </c>
      <c r="DT10" t="s">
        <v>818</v>
      </c>
      <c r="DU10" t="s">
        <v>818</v>
      </c>
      <c r="DV10" t="s">
        <v>818</v>
      </c>
      <c r="DW10" t="s">
        <v>818</v>
      </c>
      <c r="DX10" t="s">
        <v>818</v>
      </c>
      <c r="DY10" t="s">
        <v>818</v>
      </c>
      <c r="DZ10" t="s">
        <v>818</v>
      </c>
      <c r="EA10" t="s">
        <v>818</v>
      </c>
      <c r="EB10" t="s">
        <v>818</v>
      </c>
      <c r="EC10" t="s">
        <v>818</v>
      </c>
      <c r="ED10" t="s">
        <v>818</v>
      </c>
      <c r="EE10" t="s">
        <v>818</v>
      </c>
      <c r="EF10" t="s">
        <v>818</v>
      </c>
      <c r="EG10" t="s">
        <v>818</v>
      </c>
      <c r="EH10" t="s">
        <v>818</v>
      </c>
      <c r="EI10" t="s">
        <v>818</v>
      </c>
      <c r="EJ10" t="s">
        <v>818</v>
      </c>
      <c r="EK10" t="s">
        <v>818</v>
      </c>
      <c r="EL10" t="s">
        <v>818</v>
      </c>
      <c r="EM10" t="s">
        <v>818</v>
      </c>
      <c r="EN10" t="s">
        <v>818</v>
      </c>
      <c r="EO10" t="s">
        <v>818</v>
      </c>
      <c r="EP10" t="s">
        <v>818</v>
      </c>
      <c r="EQ10" t="s">
        <v>818</v>
      </c>
      <c r="ER10" t="s">
        <v>818</v>
      </c>
      <c r="ES10" t="s">
        <v>818</v>
      </c>
      <c r="ET10" t="s">
        <v>818</v>
      </c>
      <c r="EU10" t="s">
        <v>818</v>
      </c>
      <c r="EV10" t="s">
        <v>818</v>
      </c>
      <c r="EW10" t="s">
        <v>818</v>
      </c>
      <c r="EX10" t="s">
        <v>818</v>
      </c>
      <c r="EY10" t="s">
        <v>818</v>
      </c>
      <c r="EZ10" t="s">
        <v>818</v>
      </c>
      <c r="FA10" t="s">
        <v>818</v>
      </c>
      <c r="FB10" t="s">
        <v>818</v>
      </c>
      <c r="FC10" t="s">
        <v>818</v>
      </c>
      <c r="FD10" t="s">
        <v>818</v>
      </c>
      <c r="FE10" t="s">
        <v>818</v>
      </c>
      <c r="FF10" t="s">
        <v>818</v>
      </c>
      <c r="FG10" t="s">
        <v>818</v>
      </c>
      <c r="FH10" t="s">
        <v>818</v>
      </c>
      <c r="FI10" t="s">
        <v>818</v>
      </c>
      <c r="FJ10" t="s">
        <v>818</v>
      </c>
      <c r="FK10" t="s">
        <v>818</v>
      </c>
      <c r="FL10" t="s">
        <v>818</v>
      </c>
      <c r="FM10" t="s">
        <v>818</v>
      </c>
      <c r="FN10" t="s">
        <v>818</v>
      </c>
      <c r="FO10" t="s">
        <v>818</v>
      </c>
      <c r="FP10" t="s">
        <v>818</v>
      </c>
      <c r="FQ10" t="s">
        <v>818</v>
      </c>
      <c r="FR10" t="s">
        <v>818</v>
      </c>
      <c r="FS10" t="s">
        <v>818</v>
      </c>
      <c r="FT10" t="s">
        <v>818</v>
      </c>
      <c r="FU10" t="s">
        <v>818</v>
      </c>
      <c r="FV10" t="s">
        <v>818</v>
      </c>
      <c r="FW10" t="s">
        <v>818</v>
      </c>
      <c r="FX10" t="s">
        <v>818</v>
      </c>
      <c r="FY10" t="s">
        <v>818</v>
      </c>
      <c r="FZ10" t="s">
        <v>818</v>
      </c>
      <c r="GA10" t="s">
        <v>818</v>
      </c>
      <c r="GB10" t="s">
        <v>818</v>
      </c>
      <c r="GC10" t="s">
        <v>818</v>
      </c>
      <c r="GD10" t="s">
        <v>818</v>
      </c>
      <c r="GE10" t="s">
        <v>818</v>
      </c>
      <c r="GF10" t="s">
        <v>818</v>
      </c>
      <c r="GG10" t="s">
        <v>818</v>
      </c>
      <c r="GH10" t="s">
        <v>818</v>
      </c>
      <c r="GI10" t="s">
        <v>818</v>
      </c>
      <c r="GJ10" t="s">
        <v>818</v>
      </c>
      <c r="GK10" t="s">
        <v>818</v>
      </c>
      <c r="GL10" t="s">
        <v>818</v>
      </c>
      <c r="GM10" t="s">
        <v>818</v>
      </c>
      <c r="GN10" t="s">
        <v>818</v>
      </c>
      <c r="GO10" t="s">
        <v>818</v>
      </c>
      <c r="GP10" t="s">
        <v>818</v>
      </c>
      <c r="GQ10" t="s">
        <v>818</v>
      </c>
      <c r="GR10" t="s">
        <v>818</v>
      </c>
      <c r="GS10" t="s">
        <v>818</v>
      </c>
      <c r="GT10" t="s">
        <v>818</v>
      </c>
      <c r="GU10" t="s">
        <v>818</v>
      </c>
      <c r="GV10" t="s">
        <v>818</v>
      </c>
      <c r="GW10" t="s">
        <v>818</v>
      </c>
      <c r="GX10" t="s">
        <v>818</v>
      </c>
      <c r="GY10" t="s">
        <v>818</v>
      </c>
      <c r="GZ10" t="s">
        <v>818</v>
      </c>
      <c r="HA10" t="s">
        <v>818</v>
      </c>
      <c r="HB10" t="s">
        <v>818</v>
      </c>
      <c r="HC10" t="s">
        <v>818</v>
      </c>
      <c r="HD10" t="s">
        <v>818</v>
      </c>
      <c r="HE10" t="s">
        <v>818</v>
      </c>
      <c r="HF10" t="s">
        <v>818</v>
      </c>
      <c r="HG10" t="s">
        <v>818</v>
      </c>
      <c r="HH10" t="s">
        <v>818</v>
      </c>
      <c r="HI10" t="s">
        <v>818</v>
      </c>
      <c r="HJ10" t="s">
        <v>818</v>
      </c>
      <c r="HK10" t="s">
        <v>818</v>
      </c>
      <c r="HL10" t="s">
        <v>818</v>
      </c>
      <c r="HM10" t="s">
        <v>818</v>
      </c>
      <c r="HN10" t="s">
        <v>818</v>
      </c>
      <c r="HO10" t="s">
        <v>818</v>
      </c>
      <c r="HP10" t="s">
        <v>818</v>
      </c>
      <c r="HQ10" t="s">
        <v>818</v>
      </c>
      <c r="HR10" t="s">
        <v>818</v>
      </c>
      <c r="HS10" t="s">
        <v>818</v>
      </c>
      <c r="HT10" t="s">
        <v>818</v>
      </c>
      <c r="HU10" t="s">
        <v>818</v>
      </c>
      <c r="HV10" t="s">
        <v>818</v>
      </c>
      <c r="HW10" t="s">
        <v>818</v>
      </c>
      <c r="HX10" t="s">
        <v>818</v>
      </c>
      <c r="HY10" t="s">
        <v>818</v>
      </c>
      <c r="HZ10" t="s">
        <v>818</v>
      </c>
      <c r="IA10" t="s">
        <v>818</v>
      </c>
      <c r="IB10" t="s">
        <v>818</v>
      </c>
      <c r="IC10" t="s">
        <v>818</v>
      </c>
      <c r="ID10" t="s">
        <v>818</v>
      </c>
      <c r="IE10" t="s">
        <v>818</v>
      </c>
      <c r="IF10" t="s">
        <v>818</v>
      </c>
      <c r="IG10" t="s">
        <v>818</v>
      </c>
      <c r="IH10" t="s">
        <v>818</v>
      </c>
      <c r="II10" t="s">
        <v>818</v>
      </c>
      <c r="IJ10" t="s">
        <v>818</v>
      </c>
      <c r="IK10" t="s">
        <v>818</v>
      </c>
      <c r="IL10" t="s">
        <v>818</v>
      </c>
      <c r="IM10" t="s">
        <v>818</v>
      </c>
      <c r="IN10" t="s">
        <v>818</v>
      </c>
      <c r="IO10" t="s">
        <v>818</v>
      </c>
      <c r="IP10" t="s">
        <v>818</v>
      </c>
      <c r="IQ10" t="s">
        <v>818</v>
      </c>
      <c r="IR10" t="s">
        <v>818</v>
      </c>
      <c r="IS10" t="s">
        <v>818</v>
      </c>
      <c r="IT10" t="s">
        <v>818</v>
      </c>
      <c r="IU10" t="s">
        <v>818</v>
      </c>
      <c r="IV10" t="s">
        <v>818</v>
      </c>
      <c r="IW10" t="s">
        <v>818</v>
      </c>
      <c r="IX10" t="s">
        <v>818</v>
      </c>
      <c r="IY10" t="s">
        <v>818</v>
      </c>
      <c r="IZ10" t="s">
        <v>818</v>
      </c>
      <c r="JA10" t="s">
        <v>818</v>
      </c>
      <c r="JB10" t="s">
        <v>818</v>
      </c>
      <c r="JC10" t="s">
        <v>818</v>
      </c>
      <c r="JD10" t="s">
        <v>818</v>
      </c>
      <c r="JE10" t="s">
        <v>818</v>
      </c>
      <c r="JF10" t="s">
        <v>818</v>
      </c>
      <c r="JG10" t="s">
        <v>818</v>
      </c>
      <c r="JH10" t="s">
        <v>818</v>
      </c>
      <c r="JI10" t="s">
        <v>818</v>
      </c>
      <c r="JJ10" t="s">
        <v>818</v>
      </c>
      <c r="JK10" t="s">
        <v>818</v>
      </c>
      <c r="JL10" t="s">
        <v>818</v>
      </c>
      <c r="JM10" t="s">
        <v>818</v>
      </c>
      <c r="JN10" t="s">
        <v>818</v>
      </c>
      <c r="JO10" t="s">
        <v>818</v>
      </c>
      <c r="JP10" t="s">
        <v>818</v>
      </c>
      <c r="JQ10" t="s">
        <v>818</v>
      </c>
      <c r="JR10" t="s">
        <v>818</v>
      </c>
      <c r="JS10" t="s">
        <v>818</v>
      </c>
      <c r="JT10" t="s">
        <v>818</v>
      </c>
      <c r="JU10" t="s">
        <v>818</v>
      </c>
      <c r="JV10" t="s">
        <v>818</v>
      </c>
      <c r="JW10" t="s">
        <v>818</v>
      </c>
      <c r="JX10" t="s">
        <v>818</v>
      </c>
      <c r="JY10" t="s">
        <v>818</v>
      </c>
      <c r="JZ10" t="s">
        <v>818</v>
      </c>
      <c r="KA10" t="s">
        <v>818</v>
      </c>
      <c r="KB10" t="s">
        <v>818</v>
      </c>
      <c r="KC10" t="s">
        <v>818</v>
      </c>
      <c r="KD10" t="s">
        <v>818</v>
      </c>
      <c r="KE10" t="s">
        <v>818</v>
      </c>
      <c r="KF10">
        <v>5</v>
      </c>
      <c r="KG10">
        <v>0</v>
      </c>
      <c r="KH10">
        <v>0</v>
      </c>
      <c r="KI10">
        <v>0</v>
      </c>
      <c r="KJ10">
        <v>1</v>
      </c>
      <c r="KK10">
        <v>0</v>
      </c>
      <c r="KL10">
        <v>0</v>
      </c>
      <c r="KM10">
        <v>0</v>
      </c>
      <c r="KN10">
        <v>1</v>
      </c>
      <c r="KO10">
        <v>1</v>
      </c>
      <c r="KP10">
        <v>1</v>
      </c>
      <c r="KQ10">
        <v>2</v>
      </c>
      <c r="KR10">
        <v>0</v>
      </c>
      <c r="KS10">
        <v>0</v>
      </c>
      <c r="KT10">
        <v>0</v>
      </c>
      <c r="KU10">
        <v>1</v>
      </c>
      <c r="KV10">
        <v>0</v>
      </c>
      <c r="KW10">
        <v>0</v>
      </c>
      <c r="KX10">
        <v>1</v>
      </c>
      <c r="KY10">
        <v>0</v>
      </c>
      <c r="KZ10">
        <v>1</v>
      </c>
      <c r="LA10">
        <v>1</v>
      </c>
      <c r="LB10">
        <v>1</v>
      </c>
      <c r="LC10">
        <v>2</v>
      </c>
      <c r="LD10">
        <v>5</v>
      </c>
      <c r="LE10">
        <v>1</v>
      </c>
      <c r="LF10">
        <v>2</v>
      </c>
      <c r="LH10" t="s">
        <v>817</v>
      </c>
      <c r="LI10" t="s">
        <v>813</v>
      </c>
      <c r="LJ10" t="s">
        <v>813</v>
      </c>
      <c r="LK10" t="s">
        <v>813</v>
      </c>
      <c r="LL10" t="s">
        <v>813</v>
      </c>
      <c r="LM10" t="s">
        <v>813</v>
      </c>
      <c r="LN10" t="s">
        <v>817</v>
      </c>
      <c r="LO10" t="s">
        <v>813</v>
      </c>
      <c r="LP10" t="s">
        <v>817</v>
      </c>
      <c r="LQ10" t="s">
        <v>817</v>
      </c>
      <c r="LR10" t="s">
        <v>818</v>
      </c>
      <c r="LS10" t="s">
        <v>818</v>
      </c>
      <c r="LT10" t="s">
        <v>818</v>
      </c>
      <c r="LU10" t="s">
        <v>818</v>
      </c>
      <c r="LV10" t="s">
        <v>818</v>
      </c>
      <c r="LW10" t="s">
        <v>818</v>
      </c>
      <c r="LX10" t="s">
        <v>817</v>
      </c>
      <c r="MA10" t="s">
        <v>858</v>
      </c>
      <c r="MB10" t="s">
        <v>933</v>
      </c>
      <c r="MC10" t="s">
        <v>875</v>
      </c>
      <c r="MD10" t="s">
        <v>813</v>
      </c>
      <c r="MF10" t="s">
        <v>934</v>
      </c>
      <c r="MH10" t="s">
        <v>935</v>
      </c>
      <c r="MI10" t="s">
        <v>813</v>
      </c>
      <c r="MJ10" t="s">
        <v>936</v>
      </c>
      <c r="MU10" t="s">
        <v>813</v>
      </c>
      <c r="NC10" t="s">
        <v>813</v>
      </c>
      <c r="ND10" t="s">
        <v>817</v>
      </c>
      <c r="NE10" t="s">
        <v>813</v>
      </c>
      <c r="NF10" t="s">
        <v>817</v>
      </c>
      <c r="NG10" t="s">
        <v>817</v>
      </c>
      <c r="NH10" t="s">
        <v>817</v>
      </c>
      <c r="NI10" t="s">
        <v>817</v>
      </c>
      <c r="NJ10" t="s">
        <v>817</v>
      </c>
      <c r="NK10" t="s">
        <v>817</v>
      </c>
      <c r="NL10" t="s">
        <v>817</v>
      </c>
      <c r="NM10" t="s">
        <v>817</v>
      </c>
      <c r="NN10" t="s">
        <v>817</v>
      </c>
      <c r="NO10" t="s">
        <v>813</v>
      </c>
      <c r="NP10" t="s">
        <v>817</v>
      </c>
      <c r="NQ10" t="s">
        <v>817</v>
      </c>
      <c r="NR10" t="s">
        <v>813</v>
      </c>
      <c r="NS10" t="s">
        <v>817</v>
      </c>
      <c r="NU10" t="s">
        <v>861</v>
      </c>
      <c r="NV10" t="s">
        <v>813</v>
      </c>
      <c r="NW10" t="s">
        <v>862</v>
      </c>
      <c r="NX10" t="s">
        <v>826</v>
      </c>
      <c r="NY10">
        <v>0</v>
      </c>
      <c r="OA10" t="s">
        <v>817</v>
      </c>
      <c r="OB10" t="s">
        <v>817</v>
      </c>
      <c r="OC10" t="s">
        <v>817</v>
      </c>
      <c r="OD10" t="s">
        <v>817</v>
      </c>
      <c r="OE10" t="s">
        <v>817</v>
      </c>
      <c r="OF10" t="s">
        <v>817</v>
      </c>
      <c r="OG10" t="s">
        <v>817</v>
      </c>
      <c r="OH10" t="s">
        <v>817</v>
      </c>
      <c r="OI10" t="s">
        <v>817</v>
      </c>
      <c r="OJ10" t="s">
        <v>817</v>
      </c>
      <c r="OK10" t="s">
        <v>817</v>
      </c>
      <c r="OL10" t="s">
        <v>813</v>
      </c>
      <c r="OM10" t="s">
        <v>817</v>
      </c>
      <c r="ON10" t="s">
        <v>817</v>
      </c>
      <c r="OP10" t="s">
        <v>817</v>
      </c>
      <c r="OQ10" t="s">
        <v>827</v>
      </c>
      <c r="OR10" t="s">
        <v>828</v>
      </c>
      <c r="OS10" t="s">
        <v>878</v>
      </c>
      <c r="OT10" t="s">
        <v>813</v>
      </c>
      <c r="OU10" t="s">
        <v>817</v>
      </c>
      <c r="OV10" t="s">
        <v>830</v>
      </c>
      <c r="OW10" t="s">
        <v>864</v>
      </c>
      <c r="OX10" t="s">
        <v>832</v>
      </c>
      <c r="OY10" t="s">
        <v>833</v>
      </c>
      <c r="OZ10" t="s">
        <v>908</v>
      </c>
      <c r="PA10" t="s">
        <v>817</v>
      </c>
      <c r="PB10" t="s">
        <v>817</v>
      </c>
      <c r="PC10" t="s">
        <v>817</v>
      </c>
      <c r="PD10" t="s">
        <v>817</v>
      </c>
      <c r="PE10" t="s">
        <v>817</v>
      </c>
      <c r="PF10" t="s">
        <v>813</v>
      </c>
      <c r="PG10" t="s">
        <v>817</v>
      </c>
      <c r="PH10" t="s">
        <v>817</v>
      </c>
      <c r="PI10" t="s">
        <v>817</v>
      </c>
      <c r="PJ10" t="s">
        <v>817</v>
      </c>
      <c r="PK10" t="s">
        <v>817</v>
      </c>
      <c r="PL10" t="s">
        <v>835</v>
      </c>
      <c r="PM10" t="s">
        <v>837</v>
      </c>
      <c r="PN10" t="s">
        <v>845</v>
      </c>
      <c r="PO10" t="s">
        <v>893</v>
      </c>
      <c r="PP10" t="s">
        <v>867</v>
      </c>
      <c r="PQ10" t="s">
        <v>813</v>
      </c>
      <c r="PR10" t="s">
        <v>813</v>
      </c>
      <c r="PS10" t="s">
        <v>817</v>
      </c>
      <c r="PT10" t="s">
        <v>817</v>
      </c>
      <c r="PU10" t="s">
        <v>817</v>
      </c>
      <c r="PV10" t="s">
        <v>817</v>
      </c>
      <c r="PW10" t="s">
        <v>817</v>
      </c>
      <c r="PX10" t="s">
        <v>817</v>
      </c>
      <c r="PY10" t="s">
        <v>817</v>
      </c>
      <c r="PZ10" t="s">
        <v>840</v>
      </c>
      <c r="QA10" t="s">
        <v>841</v>
      </c>
      <c r="QB10" t="s">
        <v>895</v>
      </c>
      <c r="QC10" t="s">
        <v>843</v>
      </c>
      <c r="QD10" t="s">
        <v>902</v>
      </c>
      <c r="QE10" t="s">
        <v>845</v>
      </c>
      <c r="QF10" t="s">
        <v>813</v>
      </c>
      <c r="QG10" t="s">
        <v>813</v>
      </c>
      <c r="QH10" t="s">
        <v>817</v>
      </c>
      <c r="QI10" t="s">
        <v>817</v>
      </c>
      <c r="QJ10" t="s">
        <v>817</v>
      </c>
      <c r="QK10" t="s">
        <v>813</v>
      </c>
      <c r="QL10" t="s">
        <v>813</v>
      </c>
      <c r="QM10" t="s">
        <v>817</v>
      </c>
      <c r="QN10" t="s">
        <v>817</v>
      </c>
      <c r="QO10" t="s">
        <v>817</v>
      </c>
      <c r="QP10" t="s">
        <v>817</v>
      </c>
      <c r="QQ10" t="s">
        <v>817</v>
      </c>
      <c r="QR10" t="s">
        <v>813</v>
      </c>
      <c r="QS10" t="s">
        <v>813</v>
      </c>
      <c r="QT10" t="s">
        <v>817</v>
      </c>
      <c r="QU10" t="s">
        <v>817</v>
      </c>
      <c r="QV10" t="s">
        <v>817</v>
      </c>
      <c r="QW10" t="s">
        <v>817</v>
      </c>
      <c r="QX10" t="s">
        <v>817</v>
      </c>
      <c r="QY10" t="s">
        <v>817</v>
      </c>
      <c r="QZ10" t="s">
        <v>817</v>
      </c>
      <c r="RA10" t="s">
        <v>817</v>
      </c>
      <c r="RB10" t="s">
        <v>817</v>
      </c>
      <c r="RC10" t="s">
        <v>817</v>
      </c>
      <c r="RD10" t="s">
        <v>817</v>
      </c>
      <c r="RE10" t="s">
        <v>817</v>
      </c>
      <c r="RF10" t="s">
        <v>817</v>
      </c>
      <c r="RG10" t="s">
        <v>817</v>
      </c>
      <c r="RH10" t="s">
        <v>817</v>
      </c>
      <c r="RI10" t="s">
        <v>817</v>
      </c>
      <c r="RJ10" t="s">
        <v>817</v>
      </c>
      <c r="RK10" t="s">
        <v>813</v>
      </c>
      <c r="RL10" t="s">
        <v>813</v>
      </c>
      <c r="RM10" t="s">
        <v>817</v>
      </c>
      <c r="RN10" t="s">
        <v>817</v>
      </c>
      <c r="RO10" t="s">
        <v>813</v>
      </c>
      <c r="RP10" t="s">
        <v>813</v>
      </c>
      <c r="RQ10" t="s">
        <v>817</v>
      </c>
      <c r="RR10" t="s">
        <v>817</v>
      </c>
      <c r="RS10" t="s">
        <v>817</v>
      </c>
      <c r="RT10" t="s">
        <v>817</v>
      </c>
      <c r="RU10" t="s">
        <v>817</v>
      </c>
      <c r="RV10" t="s">
        <v>817</v>
      </c>
      <c r="RW10" t="s">
        <v>817</v>
      </c>
      <c r="RX10" t="s">
        <v>837</v>
      </c>
      <c r="RY10" t="s">
        <v>937</v>
      </c>
      <c r="RZ10" t="s">
        <v>813</v>
      </c>
      <c r="SA10" t="s">
        <v>817</v>
      </c>
      <c r="SB10" t="s">
        <v>813</v>
      </c>
      <c r="SC10" t="s">
        <v>817</v>
      </c>
      <c r="SD10" t="s">
        <v>813</v>
      </c>
      <c r="SE10" t="s">
        <v>817</v>
      </c>
      <c r="SF10" t="s">
        <v>817</v>
      </c>
      <c r="SG10" t="s">
        <v>817</v>
      </c>
      <c r="SH10" t="s">
        <v>817</v>
      </c>
      <c r="SI10" t="s">
        <v>817</v>
      </c>
      <c r="SJ10" t="s">
        <v>817</v>
      </c>
      <c r="SK10" t="s">
        <v>817</v>
      </c>
      <c r="SL10" t="s">
        <v>817</v>
      </c>
      <c r="SM10" t="s">
        <v>817</v>
      </c>
      <c r="SN10" t="s">
        <v>817</v>
      </c>
      <c r="SO10" t="s">
        <v>817</v>
      </c>
      <c r="SP10" t="s">
        <v>817</v>
      </c>
      <c r="SQ10" t="s">
        <v>817</v>
      </c>
      <c r="SR10" t="s">
        <v>817</v>
      </c>
      <c r="SS10" t="s">
        <v>817</v>
      </c>
      <c r="ST10" t="s">
        <v>817</v>
      </c>
      <c r="SU10" t="s">
        <v>817</v>
      </c>
      <c r="SV10" t="s">
        <v>817</v>
      </c>
      <c r="SW10" t="s">
        <v>813</v>
      </c>
      <c r="SX10" t="s">
        <v>817</v>
      </c>
      <c r="SY10" t="s">
        <v>817</v>
      </c>
      <c r="SZ10" t="s">
        <v>817</v>
      </c>
      <c r="TA10" t="s">
        <v>817</v>
      </c>
      <c r="TB10" t="s">
        <v>817</v>
      </c>
      <c r="TC10" t="s">
        <v>817</v>
      </c>
      <c r="TD10" t="s">
        <v>817</v>
      </c>
      <c r="TE10" t="s">
        <v>817</v>
      </c>
      <c r="TF10" t="s">
        <v>817</v>
      </c>
      <c r="TG10" t="s">
        <v>817</v>
      </c>
      <c r="TH10" t="s">
        <v>817</v>
      </c>
      <c r="TI10" t="s">
        <v>817</v>
      </c>
      <c r="TJ10" t="s">
        <v>813</v>
      </c>
      <c r="TK10" t="s">
        <v>817</v>
      </c>
      <c r="TL10" t="s">
        <v>817</v>
      </c>
      <c r="TM10" t="s">
        <v>817</v>
      </c>
      <c r="TN10" t="s">
        <v>813</v>
      </c>
      <c r="TO10" t="s">
        <v>813</v>
      </c>
      <c r="TP10" t="s">
        <v>817</v>
      </c>
      <c r="TQ10" t="s">
        <v>817</v>
      </c>
      <c r="TR10" t="s">
        <v>817</v>
      </c>
      <c r="TS10" t="s">
        <v>817</v>
      </c>
      <c r="TT10" t="s">
        <v>817</v>
      </c>
      <c r="TU10" t="s">
        <v>817</v>
      </c>
      <c r="TV10" t="s">
        <v>817</v>
      </c>
      <c r="TW10" t="s">
        <v>817</v>
      </c>
      <c r="TY10" t="s">
        <v>813</v>
      </c>
      <c r="TZ10" t="s">
        <v>817</v>
      </c>
      <c r="UA10" t="s">
        <v>817</v>
      </c>
      <c r="UB10" t="s">
        <v>817</v>
      </c>
      <c r="UC10" t="s">
        <v>817</v>
      </c>
      <c r="UD10" t="s">
        <v>817</v>
      </c>
      <c r="UE10" t="s">
        <v>817</v>
      </c>
      <c r="UF10" t="s">
        <v>817</v>
      </c>
      <c r="UG10" t="s">
        <v>817</v>
      </c>
      <c r="UH10" t="s">
        <v>817</v>
      </c>
      <c r="UI10" t="s">
        <v>817</v>
      </c>
      <c r="UJ10" t="s">
        <v>817</v>
      </c>
      <c r="UK10" t="s">
        <v>817</v>
      </c>
      <c r="UL10" t="s">
        <v>813</v>
      </c>
      <c r="UM10" t="s">
        <v>817</v>
      </c>
      <c r="UN10" t="s">
        <v>817</v>
      </c>
      <c r="UO10" t="s">
        <v>813</v>
      </c>
      <c r="UP10" t="s">
        <v>817</v>
      </c>
      <c r="UQ10" t="s">
        <v>817</v>
      </c>
      <c r="UR10" t="s">
        <v>813</v>
      </c>
      <c r="US10" t="s">
        <v>817</v>
      </c>
      <c r="UT10" t="s">
        <v>817</v>
      </c>
      <c r="UU10" t="s">
        <v>817</v>
      </c>
      <c r="UV10" t="s">
        <v>817</v>
      </c>
      <c r="UW10" t="s">
        <v>817</v>
      </c>
      <c r="UX10" t="s">
        <v>817</v>
      </c>
      <c r="UY10" t="s">
        <v>817</v>
      </c>
      <c r="UZ10" t="s">
        <v>817</v>
      </c>
      <c r="VB10" t="s">
        <v>847</v>
      </c>
      <c r="VC10" t="s">
        <v>848</v>
      </c>
      <c r="VD10" t="s">
        <v>817</v>
      </c>
      <c r="VE10" t="s">
        <v>817</v>
      </c>
      <c r="VF10" t="s">
        <v>813</v>
      </c>
      <c r="VG10" t="s">
        <v>813</v>
      </c>
      <c r="VH10" t="s">
        <v>817</v>
      </c>
      <c r="VI10" t="s">
        <v>817</v>
      </c>
      <c r="VJ10" t="s">
        <v>817</v>
      </c>
      <c r="VK10" t="s">
        <v>817</v>
      </c>
      <c r="VL10" t="s">
        <v>817</v>
      </c>
      <c r="VM10" t="s">
        <v>817</v>
      </c>
      <c r="VN10" t="s">
        <v>817</v>
      </c>
      <c r="VO10" t="s">
        <v>817</v>
      </c>
      <c r="VP10" t="s">
        <v>817</v>
      </c>
      <c r="VQ10" t="s">
        <v>817</v>
      </c>
      <c r="VY10" t="s">
        <v>813</v>
      </c>
      <c r="VZ10" t="s">
        <v>817</v>
      </c>
      <c r="WA10" t="s">
        <v>813</v>
      </c>
      <c r="WB10" t="s">
        <v>813</v>
      </c>
      <c r="WC10" t="s">
        <v>813</v>
      </c>
      <c r="WD10" t="s">
        <v>817</v>
      </c>
      <c r="WE10" t="s">
        <v>817</v>
      </c>
      <c r="WF10" t="s">
        <v>817</v>
      </c>
      <c r="WG10" t="s">
        <v>817</v>
      </c>
      <c r="WH10" t="s">
        <v>817</v>
      </c>
      <c r="WI10" t="s">
        <v>817</v>
      </c>
      <c r="WJ10" t="s">
        <v>813</v>
      </c>
      <c r="WK10" t="s">
        <v>817</v>
      </c>
      <c r="WL10" t="s">
        <v>817</v>
      </c>
      <c r="WM10" t="s">
        <v>817</v>
      </c>
      <c r="WN10" t="s">
        <v>817</v>
      </c>
      <c r="WO10" t="s">
        <v>817</v>
      </c>
      <c r="WP10" t="s">
        <v>817</v>
      </c>
      <c r="WQ10" t="s">
        <v>817</v>
      </c>
      <c r="WR10" t="s">
        <v>817</v>
      </c>
      <c r="WS10" t="s">
        <v>834</v>
      </c>
      <c r="WU10" t="s">
        <v>813</v>
      </c>
      <c r="WV10" t="s">
        <v>817</v>
      </c>
      <c r="WW10" t="s">
        <v>817</v>
      </c>
      <c r="WX10" t="s">
        <v>817</v>
      </c>
      <c r="WY10" t="s">
        <v>817</v>
      </c>
      <c r="WZ10" t="s">
        <v>817</v>
      </c>
      <c r="XA10" t="s">
        <v>817</v>
      </c>
      <c r="XB10" t="s">
        <v>817</v>
      </c>
      <c r="XC10" t="s">
        <v>850</v>
      </c>
      <c r="XD10" t="s">
        <v>817</v>
      </c>
      <c r="XE10" t="s">
        <v>817</v>
      </c>
      <c r="XF10" t="s">
        <v>817</v>
      </c>
      <c r="XG10" t="s">
        <v>817</v>
      </c>
      <c r="XH10" t="s">
        <v>817</v>
      </c>
      <c r="XI10" t="s">
        <v>817</v>
      </c>
      <c r="XJ10" t="s">
        <v>817</v>
      </c>
      <c r="XK10" t="s">
        <v>817</v>
      </c>
      <c r="XL10" t="s">
        <v>817</v>
      </c>
      <c r="XM10" t="s">
        <v>817</v>
      </c>
      <c r="XN10" t="s">
        <v>813</v>
      </c>
      <c r="XO10" t="s">
        <v>817</v>
      </c>
      <c r="XP10" t="s">
        <v>817</v>
      </c>
      <c r="XQ10" t="s">
        <v>817</v>
      </c>
      <c r="XR10" t="s">
        <v>817</v>
      </c>
      <c r="XS10" t="s">
        <v>817</v>
      </c>
      <c r="XT10" t="s">
        <v>817</v>
      </c>
      <c r="XU10" t="s">
        <v>817</v>
      </c>
      <c r="XV10" t="s">
        <v>817</v>
      </c>
      <c r="XW10" t="s">
        <v>813</v>
      </c>
      <c r="XX10" t="s">
        <v>817</v>
      </c>
      <c r="XY10" t="s">
        <v>817</v>
      </c>
      <c r="XZ10" t="s">
        <v>813</v>
      </c>
      <c r="YA10" t="s">
        <v>817</v>
      </c>
      <c r="YB10" t="s">
        <v>817</v>
      </c>
      <c r="YC10" t="s">
        <v>817</v>
      </c>
      <c r="YD10" t="s">
        <v>817</v>
      </c>
      <c r="YE10" t="s">
        <v>817</v>
      </c>
      <c r="YF10" t="s">
        <v>817</v>
      </c>
      <c r="YG10" t="s">
        <v>817</v>
      </c>
      <c r="YH10" t="s">
        <v>813</v>
      </c>
      <c r="YI10" t="s">
        <v>817</v>
      </c>
      <c r="YJ10" t="s">
        <v>817</v>
      </c>
      <c r="YK10" t="s">
        <v>817</v>
      </c>
      <c r="YL10" t="s">
        <v>817</v>
      </c>
      <c r="YM10" t="s">
        <v>817</v>
      </c>
      <c r="YN10" t="s">
        <v>813</v>
      </c>
      <c r="YO10" t="s">
        <v>817</v>
      </c>
      <c r="YP10" t="s">
        <v>817</v>
      </c>
      <c r="YQ10" t="s">
        <v>817</v>
      </c>
      <c r="YR10" t="s">
        <v>817</v>
      </c>
      <c r="YS10" t="s">
        <v>817</v>
      </c>
      <c r="YT10" t="s">
        <v>817</v>
      </c>
      <c r="YU10" t="s">
        <v>813</v>
      </c>
      <c r="YW10" t="s">
        <v>813</v>
      </c>
      <c r="YX10" t="s">
        <v>817</v>
      </c>
      <c r="YY10" t="s">
        <v>817</v>
      </c>
      <c r="YZ10" t="s">
        <v>817</v>
      </c>
      <c r="ZA10" t="s">
        <v>817</v>
      </c>
      <c r="ZB10" t="s">
        <v>817</v>
      </c>
      <c r="ZC10" t="s">
        <v>817</v>
      </c>
      <c r="ZD10" t="s">
        <v>817</v>
      </c>
      <c r="ZE10" t="s">
        <v>817</v>
      </c>
      <c r="ZF10" t="s">
        <v>817</v>
      </c>
      <c r="ZG10" t="s">
        <v>817</v>
      </c>
      <c r="ZH10" t="s">
        <v>817</v>
      </c>
      <c r="ZI10" t="s">
        <v>817</v>
      </c>
      <c r="ZJ10" t="s">
        <v>817</v>
      </c>
      <c r="ZK10" t="s">
        <v>813</v>
      </c>
      <c r="ZL10" t="s">
        <v>817</v>
      </c>
      <c r="ZM10" t="s">
        <v>813</v>
      </c>
      <c r="ZN10" t="s">
        <v>817</v>
      </c>
      <c r="ZO10" t="s">
        <v>817</v>
      </c>
      <c r="ZP10" t="s">
        <v>817</v>
      </c>
      <c r="ZQ10" t="s">
        <v>813</v>
      </c>
      <c r="ZR10" t="s">
        <v>817</v>
      </c>
      <c r="ZS10" t="s">
        <v>813</v>
      </c>
      <c r="ZT10" t="s">
        <v>817</v>
      </c>
      <c r="ZU10" t="s">
        <v>817</v>
      </c>
      <c r="ZV10" t="s">
        <v>817</v>
      </c>
      <c r="ZW10" t="s">
        <v>817</v>
      </c>
      <c r="ZX10" t="s">
        <v>817</v>
      </c>
      <c r="ZY10" t="s">
        <v>817</v>
      </c>
      <c r="ZZ10" t="s">
        <v>817</v>
      </c>
      <c r="AAA10" t="s">
        <v>817</v>
      </c>
      <c r="AAB10" t="s">
        <v>817</v>
      </c>
      <c r="AAC10" t="s">
        <v>817</v>
      </c>
      <c r="AAD10" t="s">
        <v>817</v>
      </c>
      <c r="AAE10" t="s">
        <v>817</v>
      </c>
      <c r="AAF10" t="s">
        <v>817</v>
      </c>
      <c r="AAH10" t="s">
        <v>817</v>
      </c>
      <c r="AAI10" t="s">
        <v>817</v>
      </c>
      <c r="AAJ10" t="s">
        <v>813</v>
      </c>
      <c r="AAK10" t="s">
        <v>817</v>
      </c>
      <c r="AAL10" t="s">
        <v>813</v>
      </c>
      <c r="AAM10" t="s">
        <v>817</v>
      </c>
      <c r="AAN10" t="s">
        <v>813</v>
      </c>
      <c r="AAO10" t="s">
        <v>817</v>
      </c>
      <c r="AAP10" t="s">
        <v>817</v>
      </c>
      <c r="AAQ10" t="s">
        <v>817</v>
      </c>
      <c r="AAR10" t="s">
        <v>817</v>
      </c>
      <c r="AAS10" t="s">
        <v>817</v>
      </c>
      <c r="AAT10" t="s">
        <v>817</v>
      </c>
      <c r="AAV10" t="s">
        <v>817</v>
      </c>
      <c r="AAW10" t="s">
        <v>817</v>
      </c>
      <c r="AAX10" t="s">
        <v>817</v>
      </c>
      <c r="AAY10" t="s">
        <v>817</v>
      </c>
      <c r="AAZ10" t="s">
        <v>817</v>
      </c>
      <c r="ABA10" t="s">
        <v>817</v>
      </c>
      <c r="ABB10" t="s">
        <v>817</v>
      </c>
      <c r="ABC10" t="s">
        <v>817</v>
      </c>
      <c r="ABD10" t="s">
        <v>817</v>
      </c>
      <c r="ABE10" t="s">
        <v>817</v>
      </c>
      <c r="ABF10" t="s">
        <v>817</v>
      </c>
      <c r="ABG10" t="s">
        <v>817</v>
      </c>
      <c r="ABH10" t="s">
        <v>817</v>
      </c>
      <c r="ABI10" t="s">
        <v>817</v>
      </c>
      <c r="ABJ10" t="s">
        <v>817</v>
      </c>
      <c r="ABK10" t="s">
        <v>817</v>
      </c>
      <c r="ABL10" t="s">
        <v>817</v>
      </c>
      <c r="ABM10" t="s">
        <v>817</v>
      </c>
      <c r="ABN10" t="s">
        <v>817</v>
      </c>
      <c r="ABO10" t="s">
        <v>817</v>
      </c>
      <c r="ABP10" t="s">
        <v>813</v>
      </c>
      <c r="ABQ10" t="s">
        <v>817</v>
      </c>
      <c r="ABR10" t="s">
        <v>817</v>
      </c>
      <c r="ABS10" t="s">
        <v>817</v>
      </c>
      <c r="ABT10" t="s">
        <v>817</v>
      </c>
      <c r="ABU10" t="s">
        <v>817</v>
      </c>
      <c r="ABV10" t="s">
        <v>813</v>
      </c>
      <c r="ABW10" t="s">
        <v>817</v>
      </c>
      <c r="ABX10" t="s">
        <v>817</v>
      </c>
      <c r="ABY10" t="s">
        <v>817</v>
      </c>
      <c r="ABZ10" t="s">
        <v>817</v>
      </c>
      <c r="ACA10" t="s">
        <v>817</v>
      </c>
      <c r="ACB10" t="s">
        <v>813</v>
      </c>
      <c r="ACC10" t="s">
        <v>817</v>
      </c>
      <c r="ACD10" t="s">
        <v>817</v>
      </c>
      <c r="ACE10" t="s">
        <v>817</v>
      </c>
      <c r="ACF10" t="s">
        <v>817</v>
      </c>
      <c r="ACG10" t="s">
        <v>817</v>
      </c>
      <c r="ACH10" t="s">
        <v>817</v>
      </c>
      <c r="ACI10" t="s">
        <v>817</v>
      </c>
    </row>
    <row r="11" spans="1:773">
      <c r="A11" t="s">
        <v>938</v>
      </c>
      <c r="B11" t="s">
        <v>939</v>
      </c>
      <c r="C11" t="s">
        <v>940</v>
      </c>
      <c r="D11" t="s">
        <v>941</v>
      </c>
      <c r="E11" t="s">
        <v>941</v>
      </c>
      <c r="P11" t="s">
        <v>874</v>
      </c>
      <c r="Q11">
        <v>1.2475828181962281</v>
      </c>
      <c r="T11">
        <v>30</v>
      </c>
      <c r="V11" t="s">
        <v>813</v>
      </c>
      <c r="X11" t="s">
        <v>813</v>
      </c>
      <c r="Y11" t="s">
        <v>856</v>
      </c>
      <c r="Z11" t="s">
        <v>856</v>
      </c>
      <c r="AA11" t="s">
        <v>857</v>
      </c>
      <c r="AB11" t="s">
        <v>816</v>
      </c>
      <c r="AC11">
        <v>1</v>
      </c>
      <c r="AD11" t="s">
        <v>817</v>
      </c>
      <c r="AE11">
        <v>1</v>
      </c>
      <c r="AF11">
        <v>0</v>
      </c>
      <c r="AG11">
        <v>0</v>
      </c>
      <c r="AH11" t="s">
        <v>818</v>
      </c>
      <c r="AI11" t="s">
        <v>818</v>
      </c>
      <c r="AJ11" t="s">
        <v>818</v>
      </c>
      <c r="AK11" t="s">
        <v>818</v>
      </c>
      <c r="AL11" t="s">
        <v>818</v>
      </c>
      <c r="AM11" t="s">
        <v>818</v>
      </c>
      <c r="AN11" t="s">
        <v>818</v>
      </c>
      <c r="AO11" t="s">
        <v>818</v>
      </c>
      <c r="AP11" t="s">
        <v>818</v>
      </c>
      <c r="AQ11" t="s">
        <v>818</v>
      </c>
      <c r="AR11" t="s">
        <v>818</v>
      </c>
      <c r="AS11" t="s">
        <v>818</v>
      </c>
      <c r="AT11" t="s">
        <v>818</v>
      </c>
      <c r="AU11" t="s">
        <v>818</v>
      </c>
      <c r="AV11" t="s">
        <v>818</v>
      </c>
      <c r="AW11" t="s">
        <v>818</v>
      </c>
      <c r="AX11" t="s">
        <v>818</v>
      </c>
      <c r="AY11" t="s">
        <v>818</v>
      </c>
      <c r="AZ11" t="s">
        <v>818</v>
      </c>
      <c r="BA11" t="s">
        <v>818</v>
      </c>
      <c r="BB11" t="s">
        <v>818</v>
      </c>
      <c r="BC11" t="s">
        <v>818</v>
      </c>
      <c r="BD11" t="s">
        <v>818</v>
      </c>
      <c r="BE11" t="s">
        <v>818</v>
      </c>
      <c r="BF11" t="s">
        <v>818</v>
      </c>
      <c r="BG11" t="s">
        <v>818</v>
      </c>
      <c r="BH11" t="s">
        <v>818</v>
      </c>
      <c r="BI11" t="s">
        <v>818</v>
      </c>
      <c r="BJ11" t="s">
        <v>818</v>
      </c>
      <c r="BK11" t="s">
        <v>818</v>
      </c>
      <c r="BL11" t="s">
        <v>818</v>
      </c>
      <c r="BM11" t="s">
        <v>818</v>
      </c>
      <c r="BN11" t="s">
        <v>818</v>
      </c>
      <c r="BO11" t="s">
        <v>818</v>
      </c>
      <c r="BP11" t="s">
        <v>818</v>
      </c>
      <c r="BQ11" t="s">
        <v>818</v>
      </c>
      <c r="BR11" t="s">
        <v>818</v>
      </c>
      <c r="BS11" t="s">
        <v>818</v>
      </c>
      <c r="BT11" t="s">
        <v>818</v>
      </c>
      <c r="BU11" t="s">
        <v>818</v>
      </c>
      <c r="BV11" t="s">
        <v>818</v>
      </c>
      <c r="BW11" t="s">
        <v>818</v>
      </c>
      <c r="BX11" t="s">
        <v>818</v>
      </c>
      <c r="BY11" t="s">
        <v>818</v>
      </c>
      <c r="BZ11" t="s">
        <v>818</v>
      </c>
      <c r="CA11" t="s">
        <v>818</v>
      </c>
      <c r="CB11" t="s">
        <v>818</v>
      </c>
      <c r="CC11" t="s">
        <v>818</v>
      </c>
      <c r="CD11" t="s">
        <v>818</v>
      </c>
      <c r="CE11" t="s">
        <v>818</v>
      </c>
      <c r="CF11" t="s">
        <v>818</v>
      </c>
      <c r="CG11" t="s">
        <v>818</v>
      </c>
      <c r="CH11" t="s">
        <v>818</v>
      </c>
      <c r="CI11" t="s">
        <v>818</v>
      </c>
      <c r="CJ11" t="s">
        <v>818</v>
      </c>
      <c r="CK11" t="s">
        <v>818</v>
      </c>
      <c r="CL11" t="s">
        <v>818</v>
      </c>
      <c r="CM11" t="s">
        <v>818</v>
      </c>
      <c r="CN11" t="s">
        <v>818</v>
      </c>
      <c r="CO11" t="s">
        <v>818</v>
      </c>
      <c r="CP11" t="s">
        <v>818</v>
      </c>
      <c r="CQ11" t="s">
        <v>818</v>
      </c>
      <c r="CR11" t="s">
        <v>818</v>
      </c>
      <c r="CS11" t="s">
        <v>818</v>
      </c>
      <c r="CT11" t="s">
        <v>818</v>
      </c>
      <c r="CU11" t="s">
        <v>818</v>
      </c>
      <c r="CV11" t="s">
        <v>818</v>
      </c>
      <c r="CW11" t="s">
        <v>818</v>
      </c>
      <c r="CX11" t="s">
        <v>818</v>
      </c>
      <c r="CY11" t="s">
        <v>818</v>
      </c>
      <c r="CZ11" t="s">
        <v>818</v>
      </c>
      <c r="DA11" t="s">
        <v>818</v>
      </c>
      <c r="DB11" t="s">
        <v>818</v>
      </c>
      <c r="DC11" t="s">
        <v>818</v>
      </c>
      <c r="DD11" t="s">
        <v>818</v>
      </c>
      <c r="DE11" t="s">
        <v>818</v>
      </c>
      <c r="DF11" t="s">
        <v>818</v>
      </c>
      <c r="DG11" t="s">
        <v>818</v>
      </c>
      <c r="DH11" t="s">
        <v>818</v>
      </c>
      <c r="DI11" t="s">
        <v>818</v>
      </c>
      <c r="DJ11" t="s">
        <v>818</v>
      </c>
      <c r="DK11" t="s">
        <v>818</v>
      </c>
      <c r="DL11" t="s">
        <v>818</v>
      </c>
      <c r="DM11" t="s">
        <v>818</v>
      </c>
      <c r="DN11" t="s">
        <v>818</v>
      </c>
      <c r="DO11" t="s">
        <v>818</v>
      </c>
      <c r="DP11" t="s">
        <v>818</v>
      </c>
      <c r="DQ11" t="s">
        <v>818</v>
      </c>
      <c r="DR11" t="s">
        <v>818</v>
      </c>
      <c r="DS11" t="s">
        <v>818</v>
      </c>
      <c r="DT11" t="s">
        <v>818</v>
      </c>
      <c r="DU11" t="s">
        <v>818</v>
      </c>
      <c r="DV11" t="s">
        <v>818</v>
      </c>
      <c r="DW11" t="s">
        <v>818</v>
      </c>
      <c r="DX11" t="s">
        <v>818</v>
      </c>
      <c r="DY11" t="s">
        <v>818</v>
      </c>
      <c r="DZ11" t="s">
        <v>818</v>
      </c>
      <c r="EA11" t="s">
        <v>818</v>
      </c>
      <c r="EB11" t="s">
        <v>818</v>
      </c>
      <c r="EC11" t="s">
        <v>818</v>
      </c>
      <c r="ED11" t="s">
        <v>818</v>
      </c>
      <c r="EE11" t="s">
        <v>818</v>
      </c>
      <c r="EF11" t="s">
        <v>818</v>
      </c>
      <c r="EG11" t="s">
        <v>818</v>
      </c>
      <c r="EH11" t="s">
        <v>818</v>
      </c>
      <c r="EI11" t="s">
        <v>818</v>
      </c>
      <c r="EJ11" t="s">
        <v>818</v>
      </c>
      <c r="EK11" t="s">
        <v>818</v>
      </c>
      <c r="EL11" t="s">
        <v>818</v>
      </c>
      <c r="EM11" t="s">
        <v>818</v>
      </c>
      <c r="EN11" t="s">
        <v>818</v>
      </c>
      <c r="EO11" t="s">
        <v>818</v>
      </c>
      <c r="EP11" t="s">
        <v>818</v>
      </c>
      <c r="EQ11" t="s">
        <v>818</v>
      </c>
      <c r="ER11" t="s">
        <v>818</v>
      </c>
      <c r="ES11" t="s">
        <v>818</v>
      </c>
      <c r="ET11" t="s">
        <v>818</v>
      </c>
      <c r="EU11" t="s">
        <v>818</v>
      </c>
      <c r="EV11" t="s">
        <v>818</v>
      </c>
      <c r="EW11" t="s">
        <v>818</v>
      </c>
      <c r="EX11" t="s">
        <v>818</v>
      </c>
      <c r="EY11" t="s">
        <v>818</v>
      </c>
      <c r="EZ11" t="s">
        <v>818</v>
      </c>
      <c r="FA11" t="s">
        <v>818</v>
      </c>
      <c r="FB11" t="s">
        <v>818</v>
      </c>
      <c r="FC11" t="s">
        <v>818</v>
      </c>
      <c r="FD11" t="s">
        <v>818</v>
      </c>
      <c r="FE11" t="s">
        <v>818</v>
      </c>
      <c r="FF11" t="s">
        <v>818</v>
      </c>
      <c r="FG11" t="s">
        <v>818</v>
      </c>
      <c r="FH11" t="s">
        <v>818</v>
      </c>
      <c r="FI11" t="s">
        <v>818</v>
      </c>
      <c r="FJ11" t="s">
        <v>818</v>
      </c>
      <c r="FK11" t="s">
        <v>818</v>
      </c>
      <c r="FL11" t="s">
        <v>818</v>
      </c>
      <c r="FM11" t="s">
        <v>818</v>
      </c>
      <c r="FN11" t="s">
        <v>818</v>
      </c>
      <c r="FO11" t="s">
        <v>818</v>
      </c>
      <c r="FP11" t="s">
        <v>818</v>
      </c>
      <c r="FQ11" t="s">
        <v>818</v>
      </c>
      <c r="FR11" t="s">
        <v>818</v>
      </c>
      <c r="FS11" t="s">
        <v>818</v>
      </c>
      <c r="FT11" t="s">
        <v>818</v>
      </c>
      <c r="FU11" t="s">
        <v>818</v>
      </c>
      <c r="FV11" t="s">
        <v>818</v>
      </c>
      <c r="FW11" t="s">
        <v>818</v>
      </c>
      <c r="FX11" t="s">
        <v>818</v>
      </c>
      <c r="FY11" t="s">
        <v>818</v>
      </c>
      <c r="FZ11" t="s">
        <v>818</v>
      </c>
      <c r="GA11" t="s">
        <v>818</v>
      </c>
      <c r="GB11" t="s">
        <v>818</v>
      </c>
      <c r="GC11" t="s">
        <v>818</v>
      </c>
      <c r="GD11" t="s">
        <v>818</v>
      </c>
      <c r="GE11" t="s">
        <v>818</v>
      </c>
      <c r="GF11" t="s">
        <v>818</v>
      </c>
      <c r="GG11" t="s">
        <v>818</v>
      </c>
      <c r="GH11" t="s">
        <v>818</v>
      </c>
      <c r="GI11" t="s">
        <v>818</v>
      </c>
      <c r="GJ11" t="s">
        <v>818</v>
      </c>
      <c r="GK11" t="s">
        <v>818</v>
      </c>
      <c r="GL11" t="s">
        <v>818</v>
      </c>
      <c r="GM11" t="s">
        <v>818</v>
      </c>
      <c r="GN11" t="s">
        <v>818</v>
      </c>
      <c r="GO11" t="s">
        <v>818</v>
      </c>
      <c r="GP11" t="s">
        <v>818</v>
      </c>
      <c r="GQ11" t="s">
        <v>818</v>
      </c>
      <c r="GR11" t="s">
        <v>818</v>
      </c>
      <c r="GS11" t="s">
        <v>818</v>
      </c>
      <c r="GT11" t="s">
        <v>818</v>
      </c>
      <c r="GU11" t="s">
        <v>818</v>
      </c>
      <c r="GV11" t="s">
        <v>818</v>
      </c>
      <c r="GW11" t="s">
        <v>818</v>
      </c>
      <c r="GX11" t="s">
        <v>818</v>
      </c>
      <c r="GY11" t="s">
        <v>818</v>
      </c>
      <c r="GZ11" t="s">
        <v>818</v>
      </c>
      <c r="HA11" t="s">
        <v>818</v>
      </c>
      <c r="HB11" t="s">
        <v>818</v>
      </c>
      <c r="HC11" t="s">
        <v>818</v>
      </c>
      <c r="HD11" t="s">
        <v>818</v>
      </c>
      <c r="HE11" t="s">
        <v>818</v>
      </c>
      <c r="HF11" t="s">
        <v>818</v>
      </c>
      <c r="HG11" t="s">
        <v>818</v>
      </c>
      <c r="HH11" t="s">
        <v>818</v>
      </c>
      <c r="HI11" t="s">
        <v>818</v>
      </c>
      <c r="HJ11" t="s">
        <v>818</v>
      </c>
      <c r="HK11" t="s">
        <v>818</v>
      </c>
      <c r="HL11" t="s">
        <v>818</v>
      </c>
      <c r="HM11" t="s">
        <v>818</v>
      </c>
      <c r="HN11" t="s">
        <v>818</v>
      </c>
      <c r="HO11" t="s">
        <v>818</v>
      </c>
      <c r="HP11" t="s">
        <v>818</v>
      </c>
      <c r="HQ11" t="s">
        <v>818</v>
      </c>
      <c r="HR11" t="s">
        <v>818</v>
      </c>
      <c r="HS11" t="s">
        <v>818</v>
      </c>
      <c r="HT11" t="s">
        <v>818</v>
      </c>
      <c r="HU11" t="s">
        <v>818</v>
      </c>
      <c r="HV11" t="s">
        <v>818</v>
      </c>
      <c r="HW11" t="s">
        <v>818</v>
      </c>
      <c r="HX11" t="s">
        <v>818</v>
      </c>
      <c r="HY11" t="s">
        <v>818</v>
      </c>
      <c r="HZ11" t="s">
        <v>818</v>
      </c>
      <c r="IA11" t="s">
        <v>818</v>
      </c>
      <c r="IB11" t="s">
        <v>818</v>
      </c>
      <c r="IC11" t="s">
        <v>818</v>
      </c>
      <c r="ID11" t="s">
        <v>818</v>
      </c>
      <c r="IE11" t="s">
        <v>818</v>
      </c>
      <c r="IF11" t="s">
        <v>818</v>
      </c>
      <c r="IG11" t="s">
        <v>818</v>
      </c>
      <c r="IH11" t="s">
        <v>818</v>
      </c>
      <c r="II11" t="s">
        <v>818</v>
      </c>
      <c r="IJ11" t="s">
        <v>818</v>
      </c>
      <c r="IK11" t="s">
        <v>818</v>
      </c>
      <c r="IL11" t="s">
        <v>818</v>
      </c>
      <c r="IM11" t="s">
        <v>818</v>
      </c>
      <c r="IN11" t="s">
        <v>818</v>
      </c>
      <c r="IO11" t="s">
        <v>818</v>
      </c>
      <c r="IP11" t="s">
        <v>818</v>
      </c>
      <c r="IQ11" t="s">
        <v>818</v>
      </c>
      <c r="IR11" t="s">
        <v>818</v>
      </c>
      <c r="IS11" t="s">
        <v>818</v>
      </c>
      <c r="IT11" t="s">
        <v>818</v>
      </c>
      <c r="IU11" t="s">
        <v>818</v>
      </c>
      <c r="IV11" t="s">
        <v>818</v>
      </c>
      <c r="IW11" t="s">
        <v>818</v>
      </c>
      <c r="IX11" t="s">
        <v>818</v>
      </c>
      <c r="IY11" t="s">
        <v>818</v>
      </c>
      <c r="IZ11" t="s">
        <v>818</v>
      </c>
      <c r="JA11" t="s">
        <v>818</v>
      </c>
      <c r="JB11" t="s">
        <v>818</v>
      </c>
      <c r="JC11" t="s">
        <v>818</v>
      </c>
      <c r="JD11" t="s">
        <v>818</v>
      </c>
      <c r="JE11" t="s">
        <v>818</v>
      </c>
      <c r="JF11" t="s">
        <v>818</v>
      </c>
      <c r="JG11" t="s">
        <v>818</v>
      </c>
      <c r="JH11" t="s">
        <v>818</v>
      </c>
      <c r="JI11" t="s">
        <v>818</v>
      </c>
      <c r="JJ11" t="s">
        <v>818</v>
      </c>
      <c r="JK11" t="s">
        <v>818</v>
      </c>
      <c r="JL11" t="s">
        <v>818</v>
      </c>
      <c r="JM11" t="s">
        <v>818</v>
      </c>
      <c r="JN11" t="s">
        <v>818</v>
      </c>
      <c r="JO11" t="s">
        <v>818</v>
      </c>
      <c r="JP11" t="s">
        <v>818</v>
      </c>
      <c r="JQ11" t="s">
        <v>818</v>
      </c>
      <c r="JR11" t="s">
        <v>818</v>
      </c>
      <c r="JS11" t="s">
        <v>818</v>
      </c>
      <c r="JT11" t="s">
        <v>818</v>
      </c>
      <c r="JU11" t="s">
        <v>818</v>
      </c>
      <c r="JV11" t="s">
        <v>818</v>
      </c>
      <c r="JW11" t="s">
        <v>818</v>
      </c>
      <c r="JX11" t="s">
        <v>818</v>
      </c>
      <c r="JY11" t="s">
        <v>818</v>
      </c>
      <c r="JZ11" t="s">
        <v>818</v>
      </c>
      <c r="KA11" t="s">
        <v>818</v>
      </c>
      <c r="KB11" t="s">
        <v>818</v>
      </c>
      <c r="KC11" t="s">
        <v>818</v>
      </c>
      <c r="KD11" t="s">
        <v>818</v>
      </c>
      <c r="KE11" t="s">
        <v>818</v>
      </c>
      <c r="KF11">
        <v>1</v>
      </c>
      <c r="KG11">
        <v>0</v>
      </c>
      <c r="KH11">
        <v>0</v>
      </c>
      <c r="KI11">
        <v>0</v>
      </c>
      <c r="KJ11">
        <v>0</v>
      </c>
      <c r="KK11">
        <v>0</v>
      </c>
      <c r="KL11">
        <v>0</v>
      </c>
      <c r="KM11">
        <v>0</v>
      </c>
      <c r="KN11">
        <v>0</v>
      </c>
      <c r="KO11">
        <v>0</v>
      </c>
      <c r="KP11">
        <v>0</v>
      </c>
      <c r="KQ11">
        <v>0</v>
      </c>
      <c r="KR11">
        <v>0</v>
      </c>
      <c r="KS11">
        <v>0</v>
      </c>
      <c r="KT11">
        <v>0</v>
      </c>
      <c r="KU11">
        <v>0</v>
      </c>
      <c r="KV11">
        <v>0</v>
      </c>
      <c r="KW11">
        <v>0</v>
      </c>
      <c r="KX11">
        <v>1</v>
      </c>
      <c r="KY11">
        <v>0</v>
      </c>
      <c r="KZ11">
        <v>0</v>
      </c>
      <c r="LA11">
        <v>1</v>
      </c>
      <c r="LB11">
        <v>0</v>
      </c>
      <c r="LC11">
        <v>0</v>
      </c>
      <c r="LD11">
        <v>1</v>
      </c>
      <c r="LE11">
        <v>0</v>
      </c>
      <c r="LF11">
        <v>1</v>
      </c>
      <c r="LH11" t="s">
        <v>817</v>
      </c>
      <c r="LI11" t="s">
        <v>817</v>
      </c>
      <c r="LJ11" t="s">
        <v>817</v>
      </c>
      <c r="LK11" t="s">
        <v>817</v>
      </c>
      <c r="LL11" t="s">
        <v>817</v>
      </c>
      <c r="LM11" t="s">
        <v>817</v>
      </c>
      <c r="LO11" t="s">
        <v>817</v>
      </c>
      <c r="LQ11" t="s">
        <v>817</v>
      </c>
      <c r="LX11" t="s">
        <v>817</v>
      </c>
      <c r="MA11" t="s">
        <v>858</v>
      </c>
      <c r="MB11" t="s">
        <v>942</v>
      </c>
      <c r="MC11" t="s">
        <v>943</v>
      </c>
      <c r="MD11" t="s">
        <v>813</v>
      </c>
      <c r="MF11" t="s">
        <v>823</v>
      </c>
      <c r="MI11" t="s">
        <v>813</v>
      </c>
      <c r="MJ11" t="s">
        <v>824</v>
      </c>
      <c r="MK11" t="s">
        <v>817</v>
      </c>
      <c r="ML11" t="s">
        <v>817</v>
      </c>
      <c r="MM11" t="s">
        <v>813</v>
      </c>
      <c r="MN11" t="s">
        <v>817</v>
      </c>
      <c r="MO11" t="s">
        <v>817</v>
      </c>
      <c r="MP11" t="s">
        <v>817</v>
      </c>
      <c r="MQ11" t="s">
        <v>817</v>
      </c>
      <c r="MR11" t="s">
        <v>817</v>
      </c>
      <c r="MS11" t="s">
        <v>817</v>
      </c>
      <c r="MT11" t="s">
        <v>817</v>
      </c>
      <c r="MU11" t="s">
        <v>902</v>
      </c>
      <c r="NR11" t="s">
        <v>902</v>
      </c>
      <c r="NU11" t="s">
        <v>944</v>
      </c>
      <c r="NY11">
        <v>0</v>
      </c>
      <c r="OP11" t="s">
        <v>902</v>
      </c>
      <c r="OQ11" t="s">
        <v>827</v>
      </c>
      <c r="OR11" t="s">
        <v>863</v>
      </c>
      <c r="OS11" t="s">
        <v>878</v>
      </c>
      <c r="OT11" t="s">
        <v>813</v>
      </c>
      <c r="OU11" t="s">
        <v>817</v>
      </c>
      <c r="OV11" t="s">
        <v>830</v>
      </c>
      <c r="OW11" t="s">
        <v>831</v>
      </c>
      <c r="OX11" t="s">
        <v>832</v>
      </c>
      <c r="OY11" t="s">
        <v>833</v>
      </c>
      <c r="OZ11" t="s">
        <v>891</v>
      </c>
      <c r="PA11" t="s">
        <v>817</v>
      </c>
      <c r="PB11" t="s">
        <v>817</v>
      </c>
      <c r="PC11" t="s">
        <v>817</v>
      </c>
      <c r="PD11" t="s">
        <v>817</v>
      </c>
      <c r="PE11" t="s">
        <v>817</v>
      </c>
      <c r="PF11" t="s">
        <v>813</v>
      </c>
      <c r="PG11" t="s">
        <v>817</v>
      </c>
      <c r="PH11" t="s">
        <v>817</v>
      </c>
      <c r="PI11" t="s">
        <v>817</v>
      </c>
      <c r="PJ11" t="s">
        <v>817</v>
      </c>
      <c r="PK11" t="s">
        <v>813</v>
      </c>
      <c r="PL11" t="s">
        <v>835</v>
      </c>
      <c r="PM11" t="s">
        <v>879</v>
      </c>
      <c r="PN11" t="s">
        <v>845</v>
      </c>
      <c r="PO11" t="s">
        <v>880</v>
      </c>
      <c r="PP11" t="s">
        <v>839</v>
      </c>
      <c r="PQ11" t="s">
        <v>813</v>
      </c>
      <c r="PR11" t="s">
        <v>813</v>
      </c>
      <c r="PS11" t="s">
        <v>817</v>
      </c>
      <c r="PT11" t="s">
        <v>817</v>
      </c>
      <c r="PU11" t="s">
        <v>817</v>
      </c>
      <c r="PV11" t="s">
        <v>817</v>
      </c>
      <c r="PW11" t="s">
        <v>817</v>
      </c>
      <c r="PX11" t="s">
        <v>817</v>
      </c>
      <c r="PY11" t="s">
        <v>817</v>
      </c>
      <c r="PZ11" t="s">
        <v>840</v>
      </c>
      <c r="QA11" t="s">
        <v>841</v>
      </c>
      <c r="QB11" t="s">
        <v>895</v>
      </c>
      <c r="QC11" t="s">
        <v>843</v>
      </c>
      <c r="QD11" t="s">
        <v>896</v>
      </c>
      <c r="QE11" t="s">
        <v>845</v>
      </c>
      <c r="QF11" t="s">
        <v>813</v>
      </c>
      <c r="QG11" t="s">
        <v>813</v>
      </c>
      <c r="QH11" t="s">
        <v>813</v>
      </c>
      <c r="QI11" t="s">
        <v>813</v>
      </c>
      <c r="QJ11" t="s">
        <v>813</v>
      </c>
      <c r="QK11" t="s">
        <v>813</v>
      </c>
      <c r="QL11" t="s">
        <v>817</v>
      </c>
      <c r="QM11" t="s">
        <v>817</v>
      </c>
      <c r="QN11" t="s">
        <v>817</v>
      </c>
      <c r="QO11" t="s">
        <v>817</v>
      </c>
      <c r="QP11" t="s">
        <v>817</v>
      </c>
      <c r="QQ11" t="s">
        <v>817</v>
      </c>
      <c r="QR11" t="s">
        <v>868</v>
      </c>
      <c r="QS11" t="s">
        <v>817</v>
      </c>
      <c r="QT11" t="s">
        <v>817</v>
      </c>
      <c r="QU11" t="s">
        <v>817</v>
      </c>
      <c r="QV11" t="s">
        <v>817</v>
      </c>
      <c r="QW11" t="s">
        <v>817</v>
      </c>
      <c r="QX11" t="s">
        <v>817</v>
      </c>
      <c r="QY11" t="s">
        <v>813</v>
      </c>
      <c r="QZ11" t="s">
        <v>817</v>
      </c>
      <c r="RA11" t="s">
        <v>817</v>
      </c>
      <c r="RB11" t="s">
        <v>817</v>
      </c>
      <c r="RC11" t="s">
        <v>817</v>
      </c>
      <c r="RD11" t="s">
        <v>817</v>
      </c>
      <c r="RE11" t="s">
        <v>817</v>
      </c>
      <c r="RF11" t="s">
        <v>817</v>
      </c>
      <c r="RG11" t="s">
        <v>817</v>
      </c>
      <c r="RH11" t="s">
        <v>817</v>
      </c>
      <c r="RI11" t="s">
        <v>817</v>
      </c>
      <c r="RJ11" t="s">
        <v>817</v>
      </c>
      <c r="RK11" t="s">
        <v>813</v>
      </c>
      <c r="RL11" t="s">
        <v>813</v>
      </c>
      <c r="RM11" t="s">
        <v>817</v>
      </c>
      <c r="RN11" t="s">
        <v>817</v>
      </c>
      <c r="RO11" t="s">
        <v>817</v>
      </c>
      <c r="RP11" t="s">
        <v>817</v>
      </c>
      <c r="RQ11" t="s">
        <v>817</v>
      </c>
      <c r="RR11" t="s">
        <v>817</v>
      </c>
      <c r="RS11" t="s">
        <v>817</v>
      </c>
      <c r="RT11" t="s">
        <v>817</v>
      </c>
      <c r="RU11" t="s">
        <v>817</v>
      </c>
      <c r="RV11" t="s">
        <v>817</v>
      </c>
      <c r="RW11" t="s">
        <v>817</v>
      </c>
      <c r="RX11" t="s">
        <v>845</v>
      </c>
      <c r="RY11" t="s">
        <v>937</v>
      </c>
      <c r="RZ11" t="s">
        <v>813</v>
      </c>
      <c r="SA11" t="s">
        <v>813</v>
      </c>
      <c r="SB11" t="s">
        <v>817</v>
      </c>
      <c r="SC11" t="s">
        <v>817</v>
      </c>
      <c r="SD11" t="s">
        <v>817</v>
      </c>
      <c r="SE11" t="s">
        <v>817</v>
      </c>
      <c r="SF11" t="s">
        <v>817</v>
      </c>
      <c r="SG11" t="s">
        <v>817</v>
      </c>
      <c r="SH11" t="s">
        <v>817</v>
      </c>
      <c r="SI11" t="s">
        <v>817</v>
      </c>
      <c r="SJ11" t="s">
        <v>817</v>
      </c>
      <c r="SK11" t="s">
        <v>817</v>
      </c>
      <c r="SL11" t="s">
        <v>813</v>
      </c>
      <c r="SM11" t="s">
        <v>817</v>
      </c>
      <c r="SN11" t="s">
        <v>817</v>
      </c>
      <c r="SO11" t="s">
        <v>817</v>
      </c>
      <c r="SP11" t="s">
        <v>817</v>
      </c>
      <c r="SQ11" t="s">
        <v>817</v>
      </c>
      <c r="SR11" t="s">
        <v>817</v>
      </c>
      <c r="SS11" t="s">
        <v>817</v>
      </c>
      <c r="ST11" t="s">
        <v>817</v>
      </c>
      <c r="SU11" t="s">
        <v>817</v>
      </c>
      <c r="SV11" t="s">
        <v>817</v>
      </c>
      <c r="SW11" t="s">
        <v>817</v>
      </c>
      <c r="SX11" t="s">
        <v>817</v>
      </c>
      <c r="SY11" t="s">
        <v>817</v>
      </c>
      <c r="SZ11" t="s">
        <v>817</v>
      </c>
      <c r="TA11" t="s">
        <v>817</v>
      </c>
      <c r="TB11" t="s">
        <v>817</v>
      </c>
      <c r="TC11" t="s">
        <v>817</v>
      </c>
      <c r="TD11" t="s">
        <v>817</v>
      </c>
      <c r="TE11" t="s">
        <v>817</v>
      </c>
      <c r="TF11" t="s">
        <v>813</v>
      </c>
      <c r="TG11" t="s">
        <v>817</v>
      </c>
      <c r="TH11" t="s">
        <v>817</v>
      </c>
      <c r="TI11" t="s">
        <v>817</v>
      </c>
      <c r="TJ11" t="s">
        <v>817</v>
      </c>
      <c r="TU11" t="s">
        <v>817</v>
      </c>
      <c r="TY11" t="s">
        <v>817</v>
      </c>
      <c r="TZ11" t="s">
        <v>817</v>
      </c>
      <c r="UA11" t="s">
        <v>817</v>
      </c>
      <c r="UB11" t="s">
        <v>817</v>
      </c>
      <c r="UC11" t="s">
        <v>817</v>
      </c>
      <c r="UD11" t="s">
        <v>817</v>
      </c>
      <c r="UE11" t="s">
        <v>817</v>
      </c>
      <c r="UF11" t="s">
        <v>817</v>
      </c>
      <c r="UG11" t="s">
        <v>817</v>
      </c>
      <c r="UH11" t="s">
        <v>813</v>
      </c>
      <c r="UI11" t="s">
        <v>817</v>
      </c>
      <c r="UJ11" t="s">
        <v>817</v>
      </c>
      <c r="UK11" t="s">
        <v>817</v>
      </c>
      <c r="UL11" t="s">
        <v>902</v>
      </c>
      <c r="UM11" t="s">
        <v>902</v>
      </c>
      <c r="UN11" t="s">
        <v>817</v>
      </c>
      <c r="UO11" t="s">
        <v>817</v>
      </c>
      <c r="UP11" t="s">
        <v>817</v>
      </c>
      <c r="UQ11" t="s">
        <v>817</v>
      </c>
      <c r="UR11" t="s">
        <v>817</v>
      </c>
      <c r="US11" t="s">
        <v>817</v>
      </c>
      <c r="UT11" t="s">
        <v>817</v>
      </c>
      <c r="UU11" t="s">
        <v>817</v>
      </c>
      <c r="UV11" t="s">
        <v>817</v>
      </c>
      <c r="UW11" t="s">
        <v>813</v>
      </c>
      <c r="UX11" t="s">
        <v>817</v>
      </c>
      <c r="UY11" t="s">
        <v>817</v>
      </c>
      <c r="UZ11" t="s">
        <v>817</v>
      </c>
      <c r="VD11" t="s">
        <v>813</v>
      </c>
      <c r="VE11" t="s">
        <v>817</v>
      </c>
      <c r="VF11" t="s">
        <v>817</v>
      </c>
      <c r="VG11" t="s">
        <v>817</v>
      </c>
      <c r="VH11" t="s">
        <v>817</v>
      </c>
      <c r="VI11" t="s">
        <v>817</v>
      </c>
      <c r="VJ11" t="s">
        <v>817</v>
      </c>
      <c r="VK11" t="s">
        <v>817</v>
      </c>
      <c r="VL11" t="s">
        <v>817</v>
      </c>
      <c r="VM11" t="s">
        <v>817</v>
      </c>
      <c r="VN11" t="s">
        <v>817</v>
      </c>
      <c r="VO11" t="s">
        <v>817</v>
      </c>
      <c r="VP11" t="s">
        <v>817</v>
      </c>
      <c r="VQ11" t="s">
        <v>817</v>
      </c>
      <c r="VY11" t="s">
        <v>813</v>
      </c>
      <c r="VZ11" t="s">
        <v>817</v>
      </c>
      <c r="WA11" t="s">
        <v>902</v>
      </c>
      <c r="WJ11" t="s">
        <v>817</v>
      </c>
      <c r="WK11" t="s">
        <v>817</v>
      </c>
      <c r="WL11" t="s">
        <v>817</v>
      </c>
      <c r="WM11" t="s">
        <v>817</v>
      </c>
      <c r="WN11" t="s">
        <v>817</v>
      </c>
      <c r="WO11" t="s">
        <v>813</v>
      </c>
      <c r="WP11" t="s">
        <v>817</v>
      </c>
      <c r="WQ11" t="s">
        <v>817</v>
      </c>
      <c r="WR11" t="s">
        <v>817</v>
      </c>
      <c r="WS11" t="s">
        <v>834</v>
      </c>
      <c r="WU11" t="s">
        <v>817</v>
      </c>
      <c r="WV11" t="s">
        <v>817</v>
      </c>
      <c r="WW11" t="s">
        <v>817</v>
      </c>
      <c r="WX11" t="s">
        <v>817</v>
      </c>
      <c r="WY11" t="s">
        <v>817</v>
      </c>
      <c r="WZ11" t="s">
        <v>813</v>
      </c>
      <c r="XA11" t="s">
        <v>817</v>
      </c>
      <c r="XB11" t="s">
        <v>817</v>
      </c>
      <c r="XC11" t="s">
        <v>869</v>
      </c>
      <c r="XD11" t="s">
        <v>813</v>
      </c>
      <c r="XE11" t="s">
        <v>817</v>
      </c>
      <c r="XF11" t="s">
        <v>817</v>
      </c>
      <c r="XG11" t="s">
        <v>817</v>
      </c>
      <c r="XH11" t="s">
        <v>817</v>
      </c>
      <c r="XI11" t="s">
        <v>817</v>
      </c>
      <c r="XJ11" t="s">
        <v>817</v>
      </c>
      <c r="XK11" t="s">
        <v>817</v>
      </c>
      <c r="XL11" t="s">
        <v>817</v>
      </c>
      <c r="XM11" t="s">
        <v>817</v>
      </c>
      <c r="XN11" t="s">
        <v>817</v>
      </c>
      <c r="XO11" t="s">
        <v>817</v>
      </c>
      <c r="XP11" t="s">
        <v>817</v>
      </c>
      <c r="XQ11" t="s">
        <v>817</v>
      </c>
      <c r="XR11" t="s">
        <v>817</v>
      </c>
      <c r="XS11" t="s">
        <v>817</v>
      </c>
      <c r="XT11" t="s">
        <v>817</v>
      </c>
      <c r="XU11" t="s">
        <v>817</v>
      </c>
      <c r="XV11" t="s">
        <v>817</v>
      </c>
      <c r="XW11" t="s">
        <v>813</v>
      </c>
      <c r="XX11" t="s">
        <v>817</v>
      </c>
      <c r="XY11" t="s">
        <v>817</v>
      </c>
      <c r="XZ11" t="s">
        <v>817</v>
      </c>
      <c r="ZM11" t="s">
        <v>813</v>
      </c>
      <c r="ZN11" t="s">
        <v>817</v>
      </c>
      <c r="ZO11" t="s">
        <v>817</v>
      </c>
      <c r="ZP11" t="s">
        <v>817</v>
      </c>
      <c r="ZQ11" t="s">
        <v>817</v>
      </c>
      <c r="ZR11" t="s">
        <v>817</v>
      </c>
      <c r="ZS11" t="s">
        <v>817</v>
      </c>
      <c r="ZT11" t="s">
        <v>817</v>
      </c>
      <c r="ZU11" t="s">
        <v>817</v>
      </c>
      <c r="ZV11" t="s">
        <v>817</v>
      </c>
      <c r="ZW11" t="s">
        <v>817</v>
      </c>
      <c r="ZX11" t="s">
        <v>817</v>
      </c>
      <c r="ZY11" t="s">
        <v>817</v>
      </c>
      <c r="ZZ11" t="s">
        <v>817</v>
      </c>
      <c r="AAA11" t="s">
        <v>817</v>
      </c>
      <c r="AAB11" t="s">
        <v>817</v>
      </c>
      <c r="AAC11" t="s">
        <v>817</v>
      </c>
      <c r="AAD11" t="s">
        <v>817</v>
      </c>
      <c r="AAE11" t="s">
        <v>817</v>
      </c>
      <c r="AAF11" t="s">
        <v>817</v>
      </c>
      <c r="AAH11" t="s">
        <v>817</v>
      </c>
      <c r="AAI11" t="s">
        <v>817</v>
      </c>
      <c r="AAJ11" t="s">
        <v>813</v>
      </c>
      <c r="AAK11" t="s">
        <v>817</v>
      </c>
      <c r="AAL11" t="s">
        <v>817</v>
      </c>
      <c r="AAM11" t="s">
        <v>817</v>
      </c>
      <c r="AAN11" t="s">
        <v>817</v>
      </c>
      <c r="AAO11" t="s">
        <v>817</v>
      </c>
      <c r="AAP11" t="s">
        <v>817</v>
      </c>
      <c r="AAQ11" t="s">
        <v>817</v>
      </c>
      <c r="AAR11" t="s">
        <v>817</v>
      </c>
      <c r="AAS11" t="s">
        <v>817</v>
      </c>
      <c r="AAT11" t="s">
        <v>817</v>
      </c>
      <c r="AAV11" t="s">
        <v>817</v>
      </c>
      <c r="AAW11" t="s">
        <v>817</v>
      </c>
      <c r="AAX11" t="s">
        <v>817</v>
      </c>
      <c r="AAY11" t="s">
        <v>817</v>
      </c>
      <c r="AAZ11" t="s">
        <v>817</v>
      </c>
      <c r="ABA11" t="s">
        <v>817</v>
      </c>
      <c r="ABB11" t="s">
        <v>817</v>
      </c>
      <c r="ABC11" t="s">
        <v>817</v>
      </c>
      <c r="ABD11" t="s">
        <v>817</v>
      </c>
      <c r="ABE11" t="s">
        <v>817</v>
      </c>
      <c r="ABF11" t="s">
        <v>817</v>
      </c>
      <c r="ABG11" t="s">
        <v>817</v>
      </c>
      <c r="ABH11" t="s">
        <v>817</v>
      </c>
      <c r="ABI11" t="s">
        <v>817</v>
      </c>
      <c r="ABJ11" t="s">
        <v>817</v>
      </c>
      <c r="ABK11" t="s">
        <v>813</v>
      </c>
      <c r="ABL11" t="s">
        <v>817</v>
      </c>
      <c r="ABM11" t="s">
        <v>817</v>
      </c>
      <c r="ABN11" t="s">
        <v>817</v>
      </c>
      <c r="ABO11" t="s">
        <v>817</v>
      </c>
      <c r="ABP11" t="s">
        <v>817</v>
      </c>
      <c r="ABQ11" t="s">
        <v>817</v>
      </c>
      <c r="ABR11" t="s">
        <v>817</v>
      </c>
      <c r="ABS11" t="s">
        <v>817</v>
      </c>
      <c r="ABT11" t="s">
        <v>817</v>
      </c>
      <c r="ABU11" t="s">
        <v>817</v>
      </c>
      <c r="ABV11" t="s">
        <v>817</v>
      </c>
      <c r="ABW11" t="s">
        <v>813</v>
      </c>
      <c r="ABX11" t="s">
        <v>817</v>
      </c>
      <c r="ABY11" t="s">
        <v>817</v>
      </c>
      <c r="ABZ11" t="s">
        <v>817</v>
      </c>
      <c r="ACA11" t="s">
        <v>817</v>
      </c>
      <c r="ACB11" t="s">
        <v>817</v>
      </c>
      <c r="ACC11" t="s">
        <v>817</v>
      </c>
      <c r="ACD11" t="s">
        <v>817</v>
      </c>
      <c r="ACE11" t="s">
        <v>817</v>
      </c>
      <c r="ACF11" t="s">
        <v>817</v>
      </c>
      <c r="ACG11" t="s">
        <v>817</v>
      </c>
      <c r="ACH11" t="s">
        <v>817</v>
      </c>
      <c r="ACI11" t="s">
        <v>817</v>
      </c>
    </row>
    <row r="12" spans="1:773">
      <c r="A12" t="s">
        <v>945</v>
      </c>
      <c r="B12" t="s">
        <v>946</v>
      </c>
      <c r="C12" t="s">
        <v>947</v>
      </c>
      <c r="D12" t="s">
        <v>873</v>
      </c>
      <c r="E12" t="s">
        <v>873</v>
      </c>
      <c r="P12" t="s">
        <v>874</v>
      </c>
      <c r="Q12">
        <v>1.2475828181962281</v>
      </c>
      <c r="T12">
        <v>33</v>
      </c>
      <c r="V12" t="s">
        <v>813</v>
      </c>
      <c r="X12" t="s">
        <v>813</v>
      </c>
      <c r="Y12" t="s">
        <v>856</v>
      </c>
      <c r="Z12" t="s">
        <v>856</v>
      </c>
      <c r="AA12" t="s">
        <v>857</v>
      </c>
      <c r="AB12" t="s">
        <v>816</v>
      </c>
      <c r="AC12">
        <v>2</v>
      </c>
      <c r="AD12" t="s">
        <v>817</v>
      </c>
      <c r="AE12">
        <v>2</v>
      </c>
      <c r="AF12">
        <v>0</v>
      </c>
      <c r="AG12">
        <v>0</v>
      </c>
      <c r="AH12" t="s">
        <v>818</v>
      </c>
      <c r="AI12" t="s">
        <v>818</v>
      </c>
      <c r="AJ12" t="s">
        <v>818</v>
      </c>
      <c r="AK12" t="s">
        <v>818</v>
      </c>
      <c r="AL12" t="s">
        <v>818</v>
      </c>
      <c r="AM12" t="s">
        <v>818</v>
      </c>
      <c r="AN12" t="s">
        <v>818</v>
      </c>
      <c r="AO12" t="s">
        <v>818</v>
      </c>
      <c r="AP12" t="s">
        <v>818</v>
      </c>
      <c r="AQ12" t="s">
        <v>818</v>
      </c>
      <c r="AR12" t="s">
        <v>818</v>
      </c>
      <c r="AS12" t="s">
        <v>818</v>
      </c>
      <c r="AT12" t="s">
        <v>818</v>
      </c>
      <c r="AU12" t="s">
        <v>818</v>
      </c>
      <c r="AV12" t="s">
        <v>818</v>
      </c>
      <c r="AW12" t="s">
        <v>818</v>
      </c>
      <c r="AX12" t="s">
        <v>818</v>
      </c>
      <c r="AY12" t="s">
        <v>818</v>
      </c>
      <c r="AZ12" t="s">
        <v>818</v>
      </c>
      <c r="BA12" t="s">
        <v>818</v>
      </c>
      <c r="BB12" t="s">
        <v>818</v>
      </c>
      <c r="BC12" t="s">
        <v>818</v>
      </c>
      <c r="BD12" t="s">
        <v>818</v>
      </c>
      <c r="BE12" t="s">
        <v>818</v>
      </c>
      <c r="BF12" t="s">
        <v>818</v>
      </c>
      <c r="BG12" t="s">
        <v>818</v>
      </c>
      <c r="BH12" t="s">
        <v>818</v>
      </c>
      <c r="BI12" t="s">
        <v>818</v>
      </c>
      <c r="BJ12" t="s">
        <v>818</v>
      </c>
      <c r="BK12" t="s">
        <v>818</v>
      </c>
      <c r="BL12" t="s">
        <v>818</v>
      </c>
      <c r="BM12" t="s">
        <v>818</v>
      </c>
      <c r="BN12" t="s">
        <v>818</v>
      </c>
      <c r="BO12" t="s">
        <v>818</v>
      </c>
      <c r="BP12" t="s">
        <v>818</v>
      </c>
      <c r="BQ12" t="s">
        <v>818</v>
      </c>
      <c r="BR12" t="s">
        <v>818</v>
      </c>
      <c r="BS12" t="s">
        <v>818</v>
      </c>
      <c r="BT12" t="s">
        <v>818</v>
      </c>
      <c r="BU12" t="s">
        <v>818</v>
      </c>
      <c r="BV12" t="s">
        <v>818</v>
      </c>
      <c r="BW12" t="s">
        <v>818</v>
      </c>
      <c r="BX12" t="s">
        <v>818</v>
      </c>
      <c r="BY12" t="s">
        <v>818</v>
      </c>
      <c r="BZ12" t="s">
        <v>818</v>
      </c>
      <c r="CA12" t="s">
        <v>818</v>
      </c>
      <c r="CB12" t="s">
        <v>818</v>
      </c>
      <c r="CC12" t="s">
        <v>818</v>
      </c>
      <c r="CD12" t="s">
        <v>818</v>
      </c>
      <c r="CE12" t="s">
        <v>818</v>
      </c>
      <c r="CF12" t="s">
        <v>818</v>
      </c>
      <c r="CG12" t="s">
        <v>818</v>
      </c>
      <c r="CH12" t="s">
        <v>818</v>
      </c>
      <c r="CI12" t="s">
        <v>818</v>
      </c>
      <c r="CJ12" t="s">
        <v>818</v>
      </c>
      <c r="CK12" t="s">
        <v>818</v>
      </c>
      <c r="CL12" t="s">
        <v>818</v>
      </c>
      <c r="CM12" t="s">
        <v>818</v>
      </c>
      <c r="CN12" t="s">
        <v>818</v>
      </c>
      <c r="CO12" t="s">
        <v>818</v>
      </c>
      <c r="CP12" t="s">
        <v>818</v>
      </c>
      <c r="CQ12" t="s">
        <v>818</v>
      </c>
      <c r="CR12" t="s">
        <v>818</v>
      </c>
      <c r="CS12" t="s">
        <v>818</v>
      </c>
      <c r="CT12" t="s">
        <v>818</v>
      </c>
      <c r="CU12" t="s">
        <v>818</v>
      </c>
      <c r="CV12" t="s">
        <v>818</v>
      </c>
      <c r="CW12" t="s">
        <v>818</v>
      </c>
      <c r="CX12" t="s">
        <v>818</v>
      </c>
      <c r="CY12" t="s">
        <v>818</v>
      </c>
      <c r="CZ12" t="s">
        <v>818</v>
      </c>
      <c r="DA12" t="s">
        <v>818</v>
      </c>
      <c r="DB12" t="s">
        <v>818</v>
      </c>
      <c r="DC12" t="s">
        <v>818</v>
      </c>
      <c r="DD12" t="s">
        <v>818</v>
      </c>
      <c r="DE12" t="s">
        <v>818</v>
      </c>
      <c r="DF12" t="s">
        <v>818</v>
      </c>
      <c r="DG12" t="s">
        <v>818</v>
      </c>
      <c r="DH12" t="s">
        <v>818</v>
      </c>
      <c r="DI12" t="s">
        <v>818</v>
      </c>
      <c r="DJ12" t="s">
        <v>818</v>
      </c>
      <c r="DK12" t="s">
        <v>818</v>
      </c>
      <c r="DL12" t="s">
        <v>818</v>
      </c>
      <c r="DM12" t="s">
        <v>818</v>
      </c>
      <c r="DN12" t="s">
        <v>818</v>
      </c>
      <c r="DO12" t="s">
        <v>818</v>
      </c>
      <c r="DP12" t="s">
        <v>818</v>
      </c>
      <c r="DQ12" t="s">
        <v>818</v>
      </c>
      <c r="DR12" t="s">
        <v>818</v>
      </c>
      <c r="DS12" t="s">
        <v>818</v>
      </c>
      <c r="DT12" t="s">
        <v>818</v>
      </c>
      <c r="DU12" t="s">
        <v>818</v>
      </c>
      <c r="DV12" t="s">
        <v>818</v>
      </c>
      <c r="DW12" t="s">
        <v>818</v>
      </c>
      <c r="DX12" t="s">
        <v>818</v>
      </c>
      <c r="DY12" t="s">
        <v>818</v>
      </c>
      <c r="DZ12" t="s">
        <v>818</v>
      </c>
      <c r="EA12" t="s">
        <v>818</v>
      </c>
      <c r="EB12" t="s">
        <v>818</v>
      </c>
      <c r="EC12" t="s">
        <v>818</v>
      </c>
      <c r="ED12" t="s">
        <v>818</v>
      </c>
      <c r="EE12" t="s">
        <v>818</v>
      </c>
      <c r="EF12" t="s">
        <v>818</v>
      </c>
      <c r="EG12" t="s">
        <v>818</v>
      </c>
      <c r="EH12" t="s">
        <v>818</v>
      </c>
      <c r="EI12" t="s">
        <v>818</v>
      </c>
      <c r="EJ12" t="s">
        <v>818</v>
      </c>
      <c r="EK12" t="s">
        <v>818</v>
      </c>
      <c r="EL12" t="s">
        <v>818</v>
      </c>
      <c r="EM12" t="s">
        <v>818</v>
      </c>
      <c r="EN12" t="s">
        <v>818</v>
      </c>
      <c r="EO12" t="s">
        <v>818</v>
      </c>
      <c r="EP12" t="s">
        <v>818</v>
      </c>
      <c r="EQ12" t="s">
        <v>818</v>
      </c>
      <c r="ER12" t="s">
        <v>818</v>
      </c>
      <c r="ES12" t="s">
        <v>818</v>
      </c>
      <c r="ET12" t="s">
        <v>818</v>
      </c>
      <c r="EU12" t="s">
        <v>818</v>
      </c>
      <c r="EV12" t="s">
        <v>818</v>
      </c>
      <c r="EW12" t="s">
        <v>818</v>
      </c>
      <c r="EX12" t="s">
        <v>818</v>
      </c>
      <c r="EY12" t="s">
        <v>818</v>
      </c>
      <c r="EZ12" t="s">
        <v>818</v>
      </c>
      <c r="FA12" t="s">
        <v>818</v>
      </c>
      <c r="FB12" t="s">
        <v>818</v>
      </c>
      <c r="FC12" t="s">
        <v>818</v>
      </c>
      <c r="FD12" t="s">
        <v>818</v>
      </c>
      <c r="FE12" t="s">
        <v>818</v>
      </c>
      <c r="FF12" t="s">
        <v>818</v>
      </c>
      <c r="FG12" t="s">
        <v>818</v>
      </c>
      <c r="FH12" t="s">
        <v>818</v>
      </c>
      <c r="FI12" t="s">
        <v>818</v>
      </c>
      <c r="FJ12" t="s">
        <v>818</v>
      </c>
      <c r="FK12" t="s">
        <v>818</v>
      </c>
      <c r="FL12" t="s">
        <v>818</v>
      </c>
      <c r="FM12" t="s">
        <v>818</v>
      </c>
      <c r="FN12" t="s">
        <v>818</v>
      </c>
      <c r="FO12" t="s">
        <v>818</v>
      </c>
      <c r="FP12" t="s">
        <v>818</v>
      </c>
      <c r="FQ12" t="s">
        <v>818</v>
      </c>
      <c r="FR12" t="s">
        <v>818</v>
      </c>
      <c r="FS12" t="s">
        <v>818</v>
      </c>
      <c r="FT12" t="s">
        <v>818</v>
      </c>
      <c r="FU12" t="s">
        <v>818</v>
      </c>
      <c r="FV12" t="s">
        <v>818</v>
      </c>
      <c r="FW12" t="s">
        <v>818</v>
      </c>
      <c r="FX12" t="s">
        <v>818</v>
      </c>
      <c r="FY12" t="s">
        <v>818</v>
      </c>
      <c r="FZ12" t="s">
        <v>818</v>
      </c>
      <c r="GA12" t="s">
        <v>818</v>
      </c>
      <c r="GB12" t="s">
        <v>818</v>
      </c>
      <c r="GC12" t="s">
        <v>818</v>
      </c>
      <c r="GD12" t="s">
        <v>818</v>
      </c>
      <c r="GE12" t="s">
        <v>818</v>
      </c>
      <c r="GF12" t="s">
        <v>818</v>
      </c>
      <c r="GG12" t="s">
        <v>818</v>
      </c>
      <c r="GH12" t="s">
        <v>818</v>
      </c>
      <c r="GI12" t="s">
        <v>818</v>
      </c>
      <c r="GJ12" t="s">
        <v>818</v>
      </c>
      <c r="GK12" t="s">
        <v>818</v>
      </c>
      <c r="GL12" t="s">
        <v>818</v>
      </c>
      <c r="GM12" t="s">
        <v>818</v>
      </c>
      <c r="GN12" t="s">
        <v>818</v>
      </c>
      <c r="GO12" t="s">
        <v>818</v>
      </c>
      <c r="GP12" t="s">
        <v>818</v>
      </c>
      <c r="GQ12" t="s">
        <v>818</v>
      </c>
      <c r="GR12" t="s">
        <v>818</v>
      </c>
      <c r="GS12" t="s">
        <v>818</v>
      </c>
      <c r="GT12" t="s">
        <v>818</v>
      </c>
      <c r="GU12" t="s">
        <v>818</v>
      </c>
      <c r="GV12" t="s">
        <v>818</v>
      </c>
      <c r="GW12" t="s">
        <v>818</v>
      </c>
      <c r="GX12" t="s">
        <v>818</v>
      </c>
      <c r="GY12" t="s">
        <v>818</v>
      </c>
      <c r="GZ12" t="s">
        <v>818</v>
      </c>
      <c r="HA12" t="s">
        <v>818</v>
      </c>
      <c r="HB12" t="s">
        <v>818</v>
      </c>
      <c r="HC12" t="s">
        <v>818</v>
      </c>
      <c r="HD12" t="s">
        <v>818</v>
      </c>
      <c r="HE12" t="s">
        <v>818</v>
      </c>
      <c r="HF12" t="s">
        <v>818</v>
      </c>
      <c r="HG12" t="s">
        <v>818</v>
      </c>
      <c r="HH12" t="s">
        <v>818</v>
      </c>
      <c r="HI12" t="s">
        <v>818</v>
      </c>
      <c r="HJ12" t="s">
        <v>818</v>
      </c>
      <c r="HK12" t="s">
        <v>818</v>
      </c>
      <c r="HL12" t="s">
        <v>818</v>
      </c>
      <c r="HM12" t="s">
        <v>818</v>
      </c>
      <c r="HN12" t="s">
        <v>818</v>
      </c>
      <c r="HO12" t="s">
        <v>818</v>
      </c>
      <c r="HP12" t="s">
        <v>818</v>
      </c>
      <c r="HQ12" t="s">
        <v>818</v>
      </c>
      <c r="HR12" t="s">
        <v>818</v>
      </c>
      <c r="HS12" t="s">
        <v>818</v>
      </c>
      <c r="HT12" t="s">
        <v>818</v>
      </c>
      <c r="HU12" t="s">
        <v>818</v>
      </c>
      <c r="HV12" t="s">
        <v>818</v>
      </c>
      <c r="HW12" t="s">
        <v>818</v>
      </c>
      <c r="HX12" t="s">
        <v>818</v>
      </c>
      <c r="HY12" t="s">
        <v>818</v>
      </c>
      <c r="HZ12" t="s">
        <v>818</v>
      </c>
      <c r="IA12" t="s">
        <v>818</v>
      </c>
      <c r="IB12" t="s">
        <v>818</v>
      </c>
      <c r="IC12" t="s">
        <v>818</v>
      </c>
      <c r="ID12" t="s">
        <v>818</v>
      </c>
      <c r="IE12" t="s">
        <v>818</v>
      </c>
      <c r="IF12" t="s">
        <v>818</v>
      </c>
      <c r="IG12" t="s">
        <v>818</v>
      </c>
      <c r="IH12" t="s">
        <v>818</v>
      </c>
      <c r="II12" t="s">
        <v>818</v>
      </c>
      <c r="IJ12" t="s">
        <v>818</v>
      </c>
      <c r="IK12" t="s">
        <v>818</v>
      </c>
      <c r="IL12" t="s">
        <v>818</v>
      </c>
      <c r="IM12" t="s">
        <v>818</v>
      </c>
      <c r="IN12" t="s">
        <v>818</v>
      </c>
      <c r="IO12" t="s">
        <v>818</v>
      </c>
      <c r="IP12" t="s">
        <v>818</v>
      </c>
      <c r="IQ12" t="s">
        <v>818</v>
      </c>
      <c r="IR12" t="s">
        <v>818</v>
      </c>
      <c r="IS12" t="s">
        <v>818</v>
      </c>
      <c r="IT12" t="s">
        <v>818</v>
      </c>
      <c r="IU12" t="s">
        <v>818</v>
      </c>
      <c r="IV12" t="s">
        <v>818</v>
      </c>
      <c r="IW12" t="s">
        <v>818</v>
      </c>
      <c r="IX12" t="s">
        <v>818</v>
      </c>
      <c r="IY12" t="s">
        <v>818</v>
      </c>
      <c r="IZ12" t="s">
        <v>818</v>
      </c>
      <c r="JA12" t="s">
        <v>818</v>
      </c>
      <c r="JB12" t="s">
        <v>818</v>
      </c>
      <c r="JC12" t="s">
        <v>818</v>
      </c>
      <c r="JD12" t="s">
        <v>818</v>
      </c>
      <c r="JE12" t="s">
        <v>818</v>
      </c>
      <c r="JF12" t="s">
        <v>818</v>
      </c>
      <c r="JG12" t="s">
        <v>818</v>
      </c>
      <c r="JH12" t="s">
        <v>818</v>
      </c>
      <c r="JI12" t="s">
        <v>818</v>
      </c>
      <c r="JJ12" t="s">
        <v>818</v>
      </c>
      <c r="JK12" t="s">
        <v>818</v>
      </c>
      <c r="JL12" t="s">
        <v>818</v>
      </c>
      <c r="JM12" t="s">
        <v>818</v>
      </c>
      <c r="JN12" t="s">
        <v>818</v>
      </c>
      <c r="JO12" t="s">
        <v>818</v>
      </c>
      <c r="JP12" t="s">
        <v>818</v>
      </c>
      <c r="JQ12" t="s">
        <v>818</v>
      </c>
      <c r="JR12" t="s">
        <v>818</v>
      </c>
      <c r="JS12" t="s">
        <v>818</v>
      </c>
      <c r="JT12" t="s">
        <v>818</v>
      </c>
      <c r="JU12" t="s">
        <v>818</v>
      </c>
      <c r="JV12" t="s">
        <v>818</v>
      </c>
      <c r="JW12" t="s">
        <v>818</v>
      </c>
      <c r="JX12" t="s">
        <v>818</v>
      </c>
      <c r="JY12" t="s">
        <v>818</v>
      </c>
      <c r="JZ12" t="s">
        <v>818</v>
      </c>
      <c r="KA12" t="s">
        <v>818</v>
      </c>
      <c r="KB12" t="s">
        <v>818</v>
      </c>
      <c r="KC12" t="s">
        <v>818</v>
      </c>
      <c r="KD12" t="s">
        <v>818</v>
      </c>
      <c r="KE12" t="s">
        <v>818</v>
      </c>
      <c r="KF12">
        <v>2</v>
      </c>
      <c r="KG12">
        <v>0</v>
      </c>
      <c r="KH12">
        <v>0</v>
      </c>
      <c r="KI12">
        <v>0</v>
      </c>
      <c r="KJ12">
        <v>0</v>
      </c>
      <c r="KK12">
        <v>0</v>
      </c>
      <c r="KL12">
        <v>0</v>
      </c>
      <c r="KM12">
        <v>0</v>
      </c>
      <c r="KN12">
        <v>0</v>
      </c>
      <c r="KO12">
        <v>1</v>
      </c>
      <c r="KP12">
        <v>0</v>
      </c>
      <c r="KQ12">
        <v>1</v>
      </c>
      <c r="KR12">
        <v>0</v>
      </c>
      <c r="KS12">
        <v>0</v>
      </c>
      <c r="KT12">
        <v>0</v>
      </c>
      <c r="KU12">
        <v>0</v>
      </c>
      <c r="KV12">
        <v>0</v>
      </c>
      <c r="KW12">
        <v>0</v>
      </c>
      <c r="KX12">
        <v>1</v>
      </c>
      <c r="KY12">
        <v>0</v>
      </c>
      <c r="KZ12">
        <v>0</v>
      </c>
      <c r="LA12">
        <v>1</v>
      </c>
      <c r="LB12">
        <v>0</v>
      </c>
      <c r="LC12">
        <v>0</v>
      </c>
      <c r="LD12">
        <v>2</v>
      </c>
      <c r="LE12">
        <v>0</v>
      </c>
      <c r="LF12">
        <v>1</v>
      </c>
      <c r="LH12" t="s">
        <v>817</v>
      </c>
      <c r="LI12" t="s">
        <v>817</v>
      </c>
      <c r="LJ12" t="s">
        <v>817</v>
      </c>
      <c r="LK12" t="s">
        <v>817</v>
      </c>
      <c r="LL12" t="s">
        <v>817</v>
      </c>
      <c r="LM12" t="s">
        <v>817</v>
      </c>
      <c r="LO12" t="s">
        <v>813</v>
      </c>
      <c r="LP12" t="s">
        <v>817</v>
      </c>
      <c r="LQ12" t="s">
        <v>817</v>
      </c>
      <c r="LR12" t="s">
        <v>818</v>
      </c>
      <c r="LV12" t="s">
        <v>818</v>
      </c>
      <c r="LX12" t="s">
        <v>817</v>
      </c>
      <c r="MA12" t="s">
        <v>858</v>
      </c>
      <c r="MB12" t="s">
        <v>948</v>
      </c>
      <c r="MC12" t="s">
        <v>943</v>
      </c>
      <c r="MD12" t="s">
        <v>813</v>
      </c>
      <c r="MF12" t="s">
        <v>934</v>
      </c>
      <c r="MH12" t="s">
        <v>935</v>
      </c>
      <c r="MI12" t="s">
        <v>817</v>
      </c>
      <c r="MJ12" t="s">
        <v>860</v>
      </c>
      <c r="MU12" t="s">
        <v>813</v>
      </c>
      <c r="NC12" t="s">
        <v>817</v>
      </c>
      <c r="ND12" t="s">
        <v>813</v>
      </c>
      <c r="NE12" t="s">
        <v>817</v>
      </c>
      <c r="NR12" t="s">
        <v>813</v>
      </c>
      <c r="NS12" t="s">
        <v>817</v>
      </c>
      <c r="NU12" t="s">
        <v>944</v>
      </c>
      <c r="NY12">
        <v>0</v>
      </c>
      <c r="OP12" t="s">
        <v>817</v>
      </c>
      <c r="OQ12" t="s">
        <v>827</v>
      </c>
      <c r="OR12" t="s">
        <v>863</v>
      </c>
      <c r="OS12" t="s">
        <v>829</v>
      </c>
      <c r="OT12" t="s">
        <v>813</v>
      </c>
      <c r="OU12" t="s">
        <v>813</v>
      </c>
      <c r="OV12" t="s">
        <v>830</v>
      </c>
      <c r="OW12" t="s">
        <v>864</v>
      </c>
      <c r="OX12" t="s">
        <v>832</v>
      </c>
      <c r="OY12" t="s">
        <v>833</v>
      </c>
      <c r="OZ12" t="s">
        <v>928</v>
      </c>
      <c r="PA12" t="s">
        <v>813</v>
      </c>
      <c r="PB12" t="s">
        <v>813</v>
      </c>
      <c r="PC12" t="s">
        <v>817</v>
      </c>
      <c r="PD12" t="s">
        <v>817</v>
      </c>
      <c r="PE12" t="s">
        <v>817</v>
      </c>
      <c r="PF12" t="s">
        <v>817</v>
      </c>
      <c r="PG12" t="s">
        <v>817</v>
      </c>
      <c r="PH12" t="s">
        <v>817</v>
      </c>
      <c r="PI12" t="s">
        <v>817</v>
      </c>
      <c r="PJ12" t="s">
        <v>817</v>
      </c>
      <c r="PK12" t="s">
        <v>817</v>
      </c>
      <c r="PL12" t="s">
        <v>835</v>
      </c>
      <c r="PM12" t="s">
        <v>845</v>
      </c>
      <c r="PN12" t="s">
        <v>818</v>
      </c>
      <c r="PO12" t="s">
        <v>893</v>
      </c>
      <c r="PP12" t="s">
        <v>867</v>
      </c>
      <c r="PQ12" t="s">
        <v>813</v>
      </c>
      <c r="PR12" t="s">
        <v>817</v>
      </c>
      <c r="PS12" t="s">
        <v>817</v>
      </c>
      <c r="PT12" t="s">
        <v>817</v>
      </c>
      <c r="PU12" t="s">
        <v>817</v>
      </c>
      <c r="PV12" t="s">
        <v>817</v>
      </c>
      <c r="PW12" t="s">
        <v>813</v>
      </c>
      <c r="PX12" t="s">
        <v>817</v>
      </c>
      <c r="PY12" t="s">
        <v>817</v>
      </c>
      <c r="PZ12" t="s">
        <v>840</v>
      </c>
      <c r="QA12" t="s">
        <v>841</v>
      </c>
      <c r="QB12" t="s">
        <v>895</v>
      </c>
      <c r="QC12" t="s">
        <v>843</v>
      </c>
      <c r="QD12" t="s">
        <v>844</v>
      </c>
      <c r="QE12" t="s">
        <v>845</v>
      </c>
      <c r="QF12" t="s">
        <v>813</v>
      </c>
      <c r="QG12" t="s">
        <v>813</v>
      </c>
      <c r="QH12" t="s">
        <v>813</v>
      </c>
      <c r="QI12" t="s">
        <v>817</v>
      </c>
      <c r="QJ12" t="s">
        <v>813</v>
      </c>
      <c r="QK12" t="s">
        <v>813</v>
      </c>
      <c r="QL12" t="s">
        <v>813</v>
      </c>
      <c r="QM12" t="s">
        <v>817</v>
      </c>
      <c r="QN12" t="s">
        <v>817</v>
      </c>
      <c r="QO12" t="s">
        <v>817</v>
      </c>
      <c r="QP12" t="s">
        <v>817</v>
      </c>
      <c r="QQ12" t="s">
        <v>817</v>
      </c>
      <c r="QR12" t="s">
        <v>868</v>
      </c>
      <c r="QS12" t="s">
        <v>813</v>
      </c>
      <c r="QT12" t="s">
        <v>817</v>
      </c>
      <c r="QU12" t="s">
        <v>817</v>
      </c>
      <c r="QV12" t="s">
        <v>817</v>
      </c>
      <c r="QW12" t="s">
        <v>817</v>
      </c>
      <c r="QX12" t="s">
        <v>817</v>
      </c>
      <c r="QY12" t="s">
        <v>817</v>
      </c>
      <c r="QZ12" t="s">
        <v>817</v>
      </c>
      <c r="RA12" t="s">
        <v>817</v>
      </c>
      <c r="RB12" t="s">
        <v>817</v>
      </c>
      <c r="RC12" t="s">
        <v>817</v>
      </c>
      <c r="RD12" t="s">
        <v>817</v>
      </c>
      <c r="RE12" t="s">
        <v>817</v>
      </c>
      <c r="RF12" t="s">
        <v>817</v>
      </c>
      <c r="RG12" t="s">
        <v>817</v>
      </c>
      <c r="RH12" t="s">
        <v>817</v>
      </c>
      <c r="RI12" t="s">
        <v>817</v>
      </c>
      <c r="RJ12" t="s">
        <v>817</v>
      </c>
      <c r="RK12" t="s">
        <v>813</v>
      </c>
      <c r="RL12" t="s">
        <v>817</v>
      </c>
      <c r="RM12" t="s">
        <v>817</v>
      </c>
      <c r="RN12" t="s">
        <v>817</v>
      </c>
      <c r="RO12" t="s">
        <v>817</v>
      </c>
      <c r="RP12" t="s">
        <v>817</v>
      </c>
      <c r="RQ12" t="s">
        <v>813</v>
      </c>
      <c r="RR12" t="s">
        <v>817</v>
      </c>
      <c r="RS12" t="s">
        <v>817</v>
      </c>
      <c r="RT12" t="s">
        <v>817</v>
      </c>
      <c r="RU12" t="s">
        <v>817</v>
      </c>
      <c r="RV12" t="s">
        <v>817</v>
      </c>
      <c r="RW12" t="s">
        <v>817</v>
      </c>
      <c r="RX12" t="s">
        <v>845</v>
      </c>
      <c r="RY12" t="s">
        <v>949</v>
      </c>
      <c r="RZ12" t="s">
        <v>817</v>
      </c>
      <c r="SB12" t="s">
        <v>817</v>
      </c>
      <c r="SC12" t="s">
        <v>817</v>
      </c>
      <c r="SD12" t="s">
        <v>817</v>
      </c>
      <c r="SE12" t="s">
        <v>817</v>
      </c>
      <c r="SF12" t="s">
        <v>817</v>
      </c>
      <c r="SG12" t="s">
        <v>817</v>
      </c>
      <c r="SH12" t="s">
        <v>813</v>
      </c>
      <c r="SI12" t="s">
        <v>817</v>
      </c>
      <c r="SJ12" t="s">
        <v>817</v>
      </c>
      <c r="SK12" t="s">
        <v>817</v>
      </c>
      <c r="SL12" t="s">
        <v>817</v>
      </c>
      <c r="SM12" t="s">
        <v>817</v>
      </c>
      <c r="SN12" t="s">
        <v>817</v>
      </c>
      <c r="SO12" t="s">
        <v>817</v>
      </c>
      <c r="SP12" t="s">
        <v>817</v>
      </c>
      <c r="SQ12" t="s">
        <v>817</v>
      </c>
      <c r="SR12" t="s">
        <v>817</v>
      </c>
      <c r="SS12" t="s">
        <v>817</v>
      </c>
      <c r="ST12" t="s">
        <v>817</v>
      </c>
      <c r="SU12" t="s">
        <v>817</v>
      </c>
      <c r="SV12" t="s">
        <v>817</v>
      </c>
      <c r="SW12" t="s">
        <v>813</v>
      </c>
      <c r="SX12" t="s">
        <v>817</v>
      </c>
      <c r="SY12" t="s">
        <v>813</v>
      </c>
      <c r="SZ12" t="s">
        <v>813</v>
      </c>
      <c r="TA12" t="s">
        <v>817</v>
      </c>
      <c r="TB12" t="s">
        <v>817</v>
      </c>
      <c r="TC12" t="s">
        <v>817</v>
      </c>
      <c r="TD12" t="s">
        <v>817</v>
      </c>
      <c r="TE12" t="s">
        <v>817</v>
      </c>
      <c r="TF12" t="s">
        <v>817</v>
      </c>
      <c r="TG12" t="s">
        <v>817</v>
      </c>
      <c r="TH12" t="s">
        <v>817</v>
      </c>
      <c r="TI12" t="s">
        <v>817</v>
      </c>
      <c r="TJ12" t="s">
        <v>817</v>
      </c>
      <c r="TU12" t="s">
        <v>817</v>
      </c>
      <c r="TY12" t="s">
        <v>817</v>
      </c>
      <c r="TZ12" t="s">
        <v>817</v>
      </c>
      <c r="UA12" t="s">
        <v>817</v>
      </c>
      <c r="UB12" t="s">
        <v>817</v>
      </c>
      <c r="UC12" t="s">
        <v>817</v>
      </c>
      <c r="UD12" t="s">
        <v>817</v>
      </c>
      <c r="UE12" t="s">
        <v>817</v>
      </c>
      <c r="UF12" t="s">
        <v>817</v>
      </c>
      <c r="UG12" t="s">
        <v>817</v>
      </c>
      <c r="UH12" t="s">
        <v>813</v>
      </c>
      <c r="UI12" t="s">
        <v>817</v>
      </c>
      <c r="UJ12" t="s">
        <v>817</v>
      </c>
      <c r="UK12" t="s">
        <v>817</v>
      </c>
      <c r="UL12" t="s">
        <v>813</v>
      </c>
      <c r="UM12" t="s">
        <v>817</v>
      </c>
      <c r="UN12" t="s">
        <v>817</v>
      </c>
      <c r="UO12" t="s">
        <v>817</v>
      </c>
      <c r="UP12" t="s">
        <v>817</v>
      </c>
      <c r="UQ12" t="s">
        <v>817</v>
      </c>
      <c r="UR12" t="s">
        <v>817</v>
      </c>
      <c r="US12" t="s">
        <v>817</v>
      </c>
      <c r="UT12" t="s">
        <v>817</v>
      </c>
      <c r="UU12" t="s">
        <v>817</v>
      </c>
      <c r="UV12" t="s">
        <v>817</v>
      </c>
      <c r="UW12" t="s">
        <v>813</v>
      </c>
      <c r="UX12" t="s">
        <v>817</v>
      </c>
      <c r="UY12" t="s">
        <v>817</v>
      </c>
      <c r="UZ12" t="s">
        <v>817</v>
      </c>
      <c r="VD12" t="s">
        <v>813</v>
      </c>
      <c r="VE12" t="s">
        <v>817</v>
      </c>
      <c r="VF12" t="s">
        <v>817</v>
      </c>
      <c r="VG12" t="s">
        <v>817</v>
      </c>
      <c r="VH12" t="s">
        <v>817</v>
      </c>
      <c r="VI12" t="s">
        <v>817</v>
      </c>
      <c r="VJ12" t="s">
        <v>817</v>
      </c>
      <c r="VK12" t="s">
        <v>817</v>
      </c>
      <c r="VL12" t="s">
        <v>817</v>
      </c>
      <c r="VM12" t="s">
        <v>817</v>
      </c>
      <c r="VN12" t="s">
        <v>817</v>
      </c>
      <c r="VO12" t="s">
        <v>817</v>
      </c>
      <c r="VP12" t="s">
        <v>817</v>
      </c>
      <c r="VQ12" t="s">
        <v>817</v>
      </c>
      <c r="VY12" t="s">
        <v>817</v>
      </c>
      <c r="VZ12" t="s">
        <v>813</v>
      </c>
      <c r="WA12" t="s">
        <v>817</v>
      </c>
      <c r="WJ12" t="s">
        <v>813</v>
      </c>
      <c r="WK12" t="s">
        <v>813</v>
      </c>
      <c r="WL12" t="s">
        <v>817</v>
      </c>
      <c r="WM12" t="s">
        <v>813</v>
      </c>
      <c r="WN12" t="s">
        <v>817</v>
      </c>
      <c r="WO12" t="s">
        <v>817</v>
      </c>
      <c r="WP12" t="s">
        <v>817</v>
      </c>
      <c r="WQ12" t="s">
        <v>817</v>
      </c>
      <c r="WR12" t="s">
        <v>817</v>
      </c>
      <c r="WS12" t="s">
        <v>834</v>
      </c>
      <c r="WU12" t="s">
        <v>817</v>
      </c>
      <c r="WV12" t="s">
        <v>817</v>
      </c>
      <c r="WW12" t="s">
        <v>817</v>
      </c>
      <c r="WX12" t="s">
        <v>817</v>
      </c>
      <c r="WY12" t="s">
        <v>817</v>
      </c>
      <c r="WZ12" t="s">
        <v>813</v>
      </c>
      <c r="XA12" t="s">
        <v>817</v>
      </c>
      <c r="XB12" t="s">
        <v>817</v>
      </c>
      <c r="XC12" t="s">
        <v>869</v>
      </c>
      <c r="XD12" t="s">
        <v>813</v>
      </c>
      <c r="XE12" t="s">
        <v>817</v>
      </c>
      <c r="XF12" t="s">
        <v>817</v>
      </c>
      <c r="XG12" t="s">
        <v>817</v>
      </c>
      <c r="XH12" t="s">
        <v>817</v>
      </c>
      <c r="XI12" t="s">
        <v>817</v>
      </c>
      <c r="XJ12" t="s">
        <v>817</v>
      </c>
      <c r="XK12" t="s">
        <v>813</v>
      </c>
      <c r="XL12" t="s">
        <v>817</v>
      </c>
      <c r="XM12" t="s">
        <v>817</v>
      </c>
      <c r="XN12" t="s">
        <v>817</v>
      </c>
      <c r="XO12" t="s">
        <v>817</v>
      </c>
      <c r="XP12" t="s">
        <v>817</v>
      </c>
      <c r="XQ12" t="s">
        <v>817</v>
      </c>
      <c r="XR12" t="s">
        <v>813</v>
      </c>
      <c r="XS12" t="s">
        <v>817</v>
      </c>
      <c r="XT12" t="s">
        <v>813</v>
      </c>
      <c r="XU12" t="s">
        <v>813</v>
      </c>
      <c r="XV12" t="s">
        <v>817</v>
      </c>
      <c r="XW12" t="s">
        <v>817</v>
      </c>
      <c r="XX12" t="s">
        <v>817</v>
      </c>
      <c r="XY12" t="s">
        <v>817</v>
      </c>
      <c r="XZ12" t="s">
        <v>817</v>
      </c>
      <c r="ZM12" t="s">
        <v>817</v>
      </c>
      <c r="ZN12" t="s">
        <v>817</v>
      </c>
      <c r="ZO12" t="s">
        <v>817</v>
      </c>
      <c r="ZP12" t="s">
        <v>817</v>
      </c>
      <c r="ZQ12" t="s">
        <v>817</v>
      </c>
      <c r="ZR12" t="s">
        <v>813</v>
      </c>
      <c r="ZS12" t="s">
        <v>817</v>
      </c>
      <c r="ZT12" t="s">
        <v>817</v>
      </c>
      <c r="ZU12" t="s">
        <v>817</v>
      </c>
      <c r="ZV12" t="s">
        <v>817</v>
      </c>
      <c r="ZW12" t="s">
        <v>813</v>
      </c>
      <c r="ZX12" t="s">
        <v>817</v>
      </c>
      <c r="ZY12" t="s">
        <v>817</v>
      </c>
      <c r="ZZ12" t="s">
        <v>817</v>
      </c>
      <c r="AAA12" t="s">
        <v>813</v>
      </c>
      <c r="AAB12" t="s">
        <v>817</v>
      </c>
      <c r="AAC12" t="s">
        <v>817</v>
      </c>
      <c r="AAD12" t="s">
        <v>817</v>
      </c>
      <c r="AAE12" t="s">
        <v>817</v>
      </c>
      <c r="AAF12" t="s">
        <v>817</v>
      </c>
      <c r="AAH12" t="s">
        <v>813</v>
      </c>
      <c r="AAI12" t="s">
        <v>817</v>
      </c>
      <c r="AAJ12" t="s">
        <v>817</v>
      </c>
      <c r="AAK12" t="s">
        <v>817</v>
      </c>
      <c r="AAL12" t="s">
        <v>817</v>
      </c>
      <c r="AAM12" t="s">
        <v>817</v>
      </c>
      <c r="AAN12" t="s">
        <v>817</v>
      </c>
      <c r="AAO12" t="s">
        <v>817</v>
      </c>
      <c r="AAP12" t="s">
        <v>817</v>
      </c>
      <c r="AAQ12" t="s">
        <v>817</v>
      </c>
      <c r="AAR12" t="s">
        <v>813</v>
      </c>
      <c r="AAS12" t="s">
        <v>817</v>
      </c>
      <c r="AAT12" t="s">
        <v>817</v>
      </c>
      <c r="AAU12" t="s">
        <v>950</v>
      </c>
      <c r="AAV12" t="s">
        <v>817</v>
      </c>
      <c r="AAW12" t="s">
        <v>817</v>
      </c>
      <c r="AAX12" t="s">
        <v>817</v>
      </c>
      <c r="AAY12" t="s">
        <v>817</v>
      </c>
      <c r="AAZ12" t="s">
        <v>817</v>
      </c>
      <c r="ABA12" t="s">
        <v>813</v>
      </c>
      <c r="ABB12" t="s">
        <v>813</v>
      </c>
      <c r="ABC12" t="s">
        <v>817</v>
      </c>
      <c r="ABD12" t="s">
        <v>817</v>
      </c>
      <c r="ABE12" t="s">
        <v>817</v>
      </c>
      <c r="ABF12" t="s">
        <v>817</v>
      </c>
      <c r="ABG12" t="s">
        <v>817</v>
      </c>
      <c r="ABH12" t="s">
        <v>817</v>
      </c>
      <c r="ABI12" t="s">
        <v>817</v>
      </c>
      <c r="ABJ12" t="s">
        <v>817</v>
      </c>
      <c r="ABK12" t="s">
        <v>817</v>
      </c>
      <c r="ABL12" t="s">
        <v>817</v>
      </c>
      <c r="ABM12" t="s">
        <v>817</v>
      </c>
      <c r="ABN12" t="s">
        <v>817</v>
      </c>
      <c r="ABO12" t="s">
        <v>817</v>
      </c>
      <c r="ABP12" t="s">
        <v>817</v>
      </c>
      <c r="ABQ12" t="s">
        <v>817</v>
      </c>
      <c r="ABR12" t="s">
        <v>817</v>
      </c>
      <c r="ABS12" t="s">
        <v>817</v>
      </c>
      <c r="ABT12" t="s">
        <v>817</v>
      </c>
      <c r="ABU12" t="s">
        <v>817</v>
      </c>
      <c r="ABV12" t="s">
        <v>813</v>
      </c>
      <c r="ABW12" t="s">
        <v>813</v>
      </c>
      <c r="ABX12" t="s">
        <v>817</v>
      </c>
      <c r="ABY12" t="s">
        <v>817</v>
      </c>
      <c r="ABZ12" t="s">
        <v>817</v>
      </c>
      <c r="ACA12" t="s">
        <v>817</v>
      </c>
      <c r="ACB12" t="s">
        <v>817</v>
      </c>
      <c r="ACC12" t="s">
        <v>817</v>
      </c>
      <c r="ACD12" t="s">
        <v>817</v>
      </c>
      <c r="ACE12" t="s">
        <v>817</v>
      </c>
      <c r="ACF12" t="s">
        <v>817</v>
      </c>
      <c r="ACG12" t="s">
        <v>817</v>
      </c>
      <c r="ACH12" t="s">
        <v>817</v>
      </c>
      <c r="ACI12" t="s">
        <v>817</v>
      </c>
    </row>
    <row r="13" spans="1:773">
      <c r="A13" t="s">
        <v>951</v>
      </c>
      <c r="B13" t="s">
        <v>952</v>
      </c>
      <c r="C13" t="s">
        <v>953</v>
      </c>
      <c r="D13" t="s">
        <v>941</v>
      </c>
      <c r="E13" t="s">
        <v>941</v>
      </c>
      <c r="P13" t="s">
        <v>874</v>
      </c>
      <c r="Q13">
        <v>1.2475828181962281</v>
      </c>
      <c r="T13">
        <v>36</v>
      </c>
      <c r="V13" t="s">
        <v>813</v>
      </c>
      <c r="X13" t="s">
        <v>817</v>
      </c>
      <c r="Y13" t="s">
        <v>814</v>
      </c>
      <c r="Z13" t="s">
        <v>856</v>
      </c>
      <c r="AA13" t="s">
        <v>815</v>
      </c>
      <c r="AB13" t="s">
        <v>816</v>
      </c>
      <c r="AC13">
        <v>9</v>
      </c>
      <c r="AD13" t="s">
        <v>813</v>
      </c>
      <c r="AE13">
        <v>9</v>
      </c>
      <c r="AF13">
        <v>0</v>
      </c>
      <c r="AG13">
        <v>0</v>
      </c>
      <c r="AH13" t="s">
        <v>818</v>
      </c>
      <c r="AI13" t="s">
        <v>818</v>
      </c>
      <c r="AJ13" t="s">
        <v>818</v>
      </c>
      <c r="AK13" t="s">
        <v>818</v>
      </c>
      <c r="AL13" t="s">
        <v>818</v>
      </c>
      <c r="AM13" t="s">
        <v>818</v>
      </c>
      <c r="AN13" t="s">
        <v>818</v>
      </c>
      <c r="AO13" t="s">
        <v>818</v>
      </c>
      <c r="AP13" t="s">
        <v>818</v>
      </c>
      <c r="AQ13" t="s">
        <v>818</v>
      </c>
      <c r="AR13" t="s">
        <v>818</v>
      </c>
      <c r="AS13" t="s">
        <v>818</v>
      </c>
      <c r="AT13" t="s">
        <v>818</v>
      </c>
      <c r="AU13" t="s">
        <v>818</v>
      </c>
      <c r="AV13" t="s">
        <v>818</v>
      </c>
      <c r="AW13" t="s">
        <v>818</v>
      </c>
      <c r="AX13" t="s">
        <v>818</v>
      </c>
      <c r="AY13" t="s">
        <v>818</v>
      </c>
      <c r="AZ13" t="s">
        <v>818</v>
      </c>
      <c r="BA13" t="s">
        <v>818</v>
      </c>
      <c r="BB13" t="s">
        <v>818</v>
      </c>
      <c r="BC13" t="s">
        <v>818</v>
      </c>
      <c r="BD13" t="s">
        <v>818</v>
      </c>
      <c r="BE13" t="s">
        <v>818</v>
      </c>
      <c r="BF13" t="s">
        <v>818</v>
      </c>
      <c r="BG13" t="s">
        <v>818</v>
      </c>
      <c r="BH13" t="s">
        <v>818</v>
      </c>
      <c r="BI13" t="s">
        <v>818</v>
      </c>
      <c r="BJ13" t="s">
        <v>818</v>
      </c>
      <c r="BK13" t="s">
        <v>818</v>
      </c>
      <c r="BL13" t="s">
        <v>818</v>
      </c>
      <c r="BM13" t="s">
        <v>818</v>
      </c>
      <c r="BN13" t="s">
        <v>818</v>
      </c>
      <c r="BO13" t="s">
        <v>818</v>
      </c>
      <c r="BP13" t="s">
        <v>818</v>
      </c>
      <c r="BQ13" t="s">
        <v>818</v>
      </c>
      <c r="BR13" t="s">
        <v>818</v>
      </c>
      <c r="BS13" t="s">
        <v>818</v>
      </c>
      <c r="BT13" t="s">
        <v>818</v>
      </c>
      <c r="BU13" t="s">
        <v>818</v>
      </c>
      <c r="BV13" t="s">
        <v>818</v>
      </c>
      <c r="BW13" t="s">
        <v>818</v>
      </c>
      <c r="BX13" t="s">
        <v>818</v>
      </c>
      <c r="BY13" t="s">
        <v>818</v>
      </c>
      <c r="BZ13" t="s">
        <v>818</v>
      </c>
      <c r="CA13" t="s">
        <v>818</v>
      </c>
      <c r="CB13" t="s">
        <v>818</v>
      </c>
      <c r="CC13" t="s">
        <v>818</v>
      </c>
      <c r="CD13" t="s">
        <v>818</v>
      </c>
      <c r="CE13" t="s">
        <v>818</v>
      </c>
      <c r="CF13" t="s">
        <v>818</v>
      </c>
      <c r="CG13" t="s">
        <v>818</v>
      </c>
      <c r="CH13" t="s">
        <v>818</v>
      </c>
      <c r="CI13" t="s">
        <v>818</v>
      </c>
      <c r="CJ13" t="s">
        <v>818</v>
      </c>
      <c r="CK13" t="s">
        <v>818</v>
      </c>
      <c r="CL13" t="s">
        <v>818</v>
      </c>
      <c r="CM13" t="s">
        <v>818</v>
      </c>
      <c r="CN13" t="s">
        <v>818</v>
      </c>
      <c r="CO13" t="s">
        <v>818</v>
      </c>
      <c r="CP13" t="s">
        <v>818</v>
      </c>
      <c r="CQ13" t="s">
        <v>818</v>
      </c>
      <c r="CR13" t="s">
        <v>818</v>
      </c>
      <c r="CS13" t="s">
        <v>818</v>
      </c>
      <c r="CT13" t="s">
        <v>818</v>
      </c>
      <c r="CU13" t="s">
        <v>818</v>
      </c>
      <c r="CV13" t="s">
        <v>818</v>
      </c>
      <c r="CW13" t="s">
        <v>818</v>
      </c>
      <c r="CX13" t="s">
        <v>818</v>
      </c>
      <c r="CY13" t="s">
        <v>818</v>
      </c>
      <c r="CZ13" t="s">
        <v>818</v>
      </c>
      <c r="DA13" t="s">
        <v>818</v>
      </c>
      <c r="DB13" t="s">
        <v>818</v>
      </c>
      <c r="DC13" t="s">
        <v>818</v>
      </c>
      <c r="DD13" t="s">
        <v>818</v>
      </c>
      <c r="DE13" t="s">
        <v>818</v>
      </c>
      <c r="DF13" t="s">
        <v>818</v>
      </c>
      <c r="DG13" t="s">
        <v>818</v>
      </c>
      <c r="DH13" t="s">
        <v>818</v>
      </c>
      <c r="DI13" t="s">
        <v>818</v>
      </c>
      <c r="DJ13" t="s">
        <v>818</v>
      </c>
      <c r="DK13" t="s">
        <v>818</v>
      </c>
      <c r="DL13" t="s">
        <v>818</v>
      </c>
      <c r="DM13" t="s">
        <v>818</v>
      </c>
      <c r="DN13" t="s">
        <v>818</v>
      </c>
      <c r="DO13" t="s">
        <v>818</v>
      </c>
      <c r="DP13" t="s">
        <v>818</v>
      </c>
      <c r="DQ13" t="s">
        <v>818</v>
      </c>
      <c r="DR13" t="s">
        <v>818</v>
      </c>
      <c r="DS13" t="s">
        <v>818</v>
      </c>
      <c r="DT13" t="s">
        <v>818</v>
      </c>
      <c r="DU13" t="s">
        <v>818</v>
      </c>
      <c r="DV13" t="s">
        <v>818</v>
      </c>
      <c r="DW13" t="s">
        <v>818</v>
      </c>
      <c r="DX13" t="s">
        <v>818</v>
      </c>
      <c r="DY13" t="s">
        <v>818</v>
      </c>
      <c r="DZ13" t="s">
        <v>818</v>
      </c>
      <c r="EA13" t="s">
        <v>818</v>
      </c>
      <c r="EB13" t="s">
        <v>818</v>
      </c>
      <c r="EC13" t="s">
        <v>818</v>
      </c>
      <c r="ED13" t="s">
        <v>818</v>
      </c>
      <c r="EE13" t="s">
        <v>818</v>
      </c>
      <c r="EF13" t="s">
        <v>818</v>
      </c>
      <c r="EG13" t="s">
        <v>818</v>
      </c>
      <c r="EH13" t="s">
        <v>818</v>
      </c>
      <c r="EI13" t="s">
        <v>818</v>
      </c>
      <c r="EJ13" t="s">
        <v>818</v>
      </c>
      <c r="EK13" t="s">
        <v>818</v>
      </c>
      <c r="EL13" t="s">
        <v>818</v>
      </c>
      <c r="EM13" t="s">
        <v>818</v>
      </c>
      <c r="EN13" t="s">
        <v>818</v>
      </c>
      <c r="EO13" t="s">
        <v>818</v>
      </c>
      <c r="EP13" t="s">
        <v>818</v>
      </c>
      <c r="EQ13" t="s">
        <v>818</v>
      </c>
      <c r="ER13" t="s">
        <v>818</v>
      </c>
      <c r="ES13" t="s">
        <v>818</v>
      </c>
      <c r="ET13" t="s">
        <v>818</v>
      </c>
      <c r="EU13" t="s">
        <v>818</v>
      </c>
      <c r="EV13" t="s">
        <v>818</v>
      </c>
      <c r="EW13" t="s">
        <v>818</v>
      </c>
      <c r="EX13" t="s">
        <v>818</v>
      </c>
      <c r="EY13" t="s">
        <v>818</v>
      </c>
      <c r="EZ13" t="s">
        <v>818</v>
      </c>
      <c r="FA13" t="s">
        <v>818</v>
      </c>
      <c r="FB13" t="s">
        <v>818</v>
      </c>
      <c r="FC13" t="s">
        <v>818</v>
      </c>
      <c r="FD13" t="s">
        <v>818</v>
      </c>
      <c r="FE13" t="s">
        <v>818</v>
      </c>
      <c r="FF13" t="s">
        <v>818</v>
      </c>
      <c r="FG13" t="s">
        <v>818</v>
      </c>
      <c r="FH13" t="s">
        <v>818</v>
      </c>
      <c r="FI13" t="s">
        <v>818</v>
      </c>
      <c r="FJ13" t="s">
        <v>818</v>
      </c>
      <c r="FK13" t="s">
        <v>818</v>
      </c>
      <c r="FL13" t="s">
        <v>818</v>
      </c>
      <c r="FM13" t="s">
        <v>818</v>
      </c>
      <c r="FN13" t="s">
        <v>818</v>
      </c>
      <c r="FO13" t="s">
        <v>818</v>
      </c>
      <c r="FP13" t="s">
        <v>818</v>
      </c>
      <c r="FQ13" t="s">
        <v>818</v>
      </c>
      <c r="FR13" t="s">
        <v>818</v>
      </c>
      <c r="FS13" t="s">
        <v>818</v>
      </c>
      <c r="FT13" t="s">
        <v>818</v>
      </c>
      <c r="FU13" t="s">
        <v>818</v>
      </c>
      <c r="FV13" t="s">
        <v>818</v>
      </c>
      <c r="FW13" t="s">
        <v>818</v>
      </c>
      <c r="FX13" t="s">
        <v>818</v>
      </c>
      <c r="FY13" t="s">
        <v>818</v>
      </c>
      <c r="FZ13" t="s">
        <v>818</v>
      </c>
      <c r="GA13" t="s">
        <v>818</v>
      </c>
      <c r="GB13" t="s">
        <v>818</v>
      </c>
      <c r="GC13" t="s">
        <v>818</v>
      </c>
      <c r="GD13" t="s">
        <v>818</v>
      </c>
      <c r="GE13" t="s">
        <v>818</v>
      </c>
      <c r="GF13" t="s">
        <v>818</v>
      </c>
      <c r="GG13" t="s">
        <v>818</v>
      </c>
      <c r="GH13" t="s">
        <v>818</v>
      </c>
      <c r="GI13" t="s">
        <v>818</v>
      </c>
      <c r="GJ13" t="s">
        <v>818</v>
      </c>
      <c r="GK13" t="s">
        <v>818</v>
      </c>
      <c r="GL13" t="s">
        <v>818</v>
      </c>
      <c r="GM13" t="s">
        <v>818</v>
      </c>
      <c r="GN13" t="s">
        <v>818</v>
      </c>
      <c r="GO13" t="s">
        <v>818</v>
      </c>
      <c r="GP13" t="s">
        <v>818</v>
      </c>
      <c r="GQ13" t="s">
        <v>818</v>
      </c>
      <c r="GR13" t="s">
        <v>818</v>
      </c>
      <c r="GS13" t="s">
        <v>818</v>
      </c>
      <c r="GT13" t="s">
        <v>818</v>
      </c>
      <c r="GU13" t="s">
        <v>818</v>
      </c>
      <c r="GV13" t="s">
        <v>818</v>
      </c>
      <c r="GW13" t="s">
        <v>818</v>
      </c>
      <c r="GX13" t="s">
        <v>818</v>
      </c>
      <c r="GY13" t="s">
        <v>818</v>
      </c>
      <c r="GZ13" t="s">
        <v>818</v>
      </c>
      <c r="HA13" t="s">
        <v>818</v>
      </c>
      <c r="HB13" t="s">
        <v>818</v>
      </c>
      <c r="HC13" t="s">
        <v>818</v>
      </c>
      <c r="HD13" t="s">
        <v>818</v>
      </c>
      <c r="HE13" t="s">
        <v>818</v>
      </c>
      <c r="HF13" t="s">
        <v>818</v>
      </c>
      <c r="HG13" t="s">
        <v>818</v>
      </c>
      <c r="HH13" t="s">
        <v>818</v>
      </c>
      <c r="HI13" t="s">
        <v>818</v>
      </c>
      <c r="HJ13" t="s">
        <v>818</v>
      </c>
      <c r="HK13" t="s">
        <v>818</v>
      </c>
      <c r="HL13" t="s">
        <v>818</v>
      </c>
      <c r="HM13" t="s">
        <v>818</v>
      </c>
      <c r="HN13" t="s">
        <v>818</v>
      </c>
      <c r="HO13" t="s">
        <v>818</v>
      </c>
      <c r="HP13" t="s">
        <v>818</v>
      </c>
      <c r="HQ13" t="s">
        <v>818</v>
      </c>
      <c r="HR13" t="s">
        <v>818</v>
      </c>
      <c r="HS13" t="s">
        <v>818</v>
      </c>
      <c r="HT13" t="s">
        <v>818</v>
      </c>
      <c r="HU13" t="s">
        <v>818</v>
      </c>
      <c r="HV13" t="s">
        <v>818</v>
      </c>
      <c r="HW13" t="s">
        <v>818</v>
      </c>
      <c r="HX13" t="s">
        <v>818</v>
      </c>
      <c r="HY13" t="s">
        <v>818</v>
      </c>
      <c r="HZ13" t="s">
        <v>818</v>
      </c>
      <c r="IA13" t="s">
        <v>818</v>
      </c>
      <c r="IB13" t="s">
        <v>818</v>
      </c>
      <c r="IC13" t="s">
        <v>818</v>
      </c>
      <c r="ID13" t="s">
        <v>818</v>
      </c>
      <c r="IE13" t="s">
        <v>818</v>
      </c>
      <c r="IF13" t="s">
        <v>818</v>
      </c>
      <c r="IG13" t="s">
        <v>818</v>
      </c>
      <c r="IH13" t="s">
        <v>818</v>
      </c>
      <c r="II13" t="s">
        <v>818</v>
      </c>
      <c r="IJ13" t="s">
        <v>818</v>
      </c>
      <c r="IK13" t="s">
        <v>818</v>
      </c>
      <c r="IL13" t="s">
        <v>818</v>
      </c>
      <c r="IM13" t="s">
        <v>818</v>
      </c>
      <c r="IN13" t="s">
        <v>818</v>
      </c>
      <c r="IO13" t="s">
        <v>818</v>
      </c>
      <c r="IP13" t="s">
        <v>818</v>
      </c>
      <c r="IQ13" t="s">
        <v>818</v>
      </c>
      <c r="IR13" t="s">
        <v>818</v>
      </c>
      <c r="IS13" t="s">
        <v>818</v>
      </c>
      <c r="IT13" t="s">
        <v>818</v>
      </c>
      <c r="IU13" t="s">
        <v>818</v>
      </c>
      <c r="IV13" t="s">
        <v>818</v>
      </c>
      <c r="IW13" t="s">
        <v>818</v>
      </c>
      <c r="IX13" t="s">
        <v>818</v>
      </c>
      <c r="IY13" t="s">
        <v>818</v>
      </c>
      <c r="IZ13" t="s">
        <v>818</v>
      </c>
      <c r="JA13" t="s">
        <v>818</v>
      </c>
      <c r="JB13" t="s">
        <v>818</v>
      </c>
      <c r="JC13" t="s">
        <v>818</v>
      </c>
      <c r="JD13" t="s">
        <v>818</v>
      </c>
      <c r="JE13" t="s">
        <v>818</v>
      </c>
      <c r="JF13" t="s">
        <v>818</v>
      </c>
      <c r="JG13" t="s">
        <v>818</v>
      </c>
      <c r="JH13" t="s">
        <v>818</v>
      </c>
      <c r="JI13" t="s">
        <v>818</v>
      </c>
      <c r="JJ13" t="s">
        <v>818</v>
      </c>
      <c r="JK13" t="s">
        <v>818</v>
      </c>
      <c r="JL13" t="s">
        <v>818</v>
      </c>
      <c r="JM13" t="s">
        <v>818</v>
      </c>
      <c r="JN13" t="s">
        <v>818</v>
      </c>
      <c r="JO13" t="s">
        <v>818</v>
      </c>
      <c r="JP13" t="s">
        <v>818</v>
      </c>
      <c r="JQ13" t="s">
        <v>818</v>
      </c>
      <c r="JR13" t="s">
        <v>818</v>
      </c>
      <c r="JS13" t="s">
        <v>818</v>
      </c>
      <c r="JT13" t="s">
        <v>818</v>
      </c>
      <c r="JU13" t="s">
        <v>818</v>
      </c>
      <c r="JV13" t="s">
        <v>818</v>
      </c>
      <c r="JW13" t="s">
        <v>818</v>
      </c>
      <c r="JX13" t="s">
        <v>818</v>
      </c>
      <c r="JY13" t="s">
        <v>818</v>
      </c>
      <c r="JZ13" t="s">
        <v>818</v>
      </c>
      <c r="KA13" t="s">
        <v>818</v>
      </c>
      <c r="KB13" t="s">
        <v>818</v>
      </c>
      <c r="KC13" t="s">
        <v>818</v>
      </c>
      <c r="KD13" t="s">
        <v>818</v>
      </c>
      <c r="KE13" t="s">
        <v>818</v>
      </c>
      <c r="KF13">
        <v>9</v>
      </c>
      <c r="KG13">
        <v>0</v>
      </c>
      <c r="KH13">
        <v>0</v>
      </c>
      <c r="KI13">
        <v>1</v>
      </c>
      <c r="KJ13">
        <v>0</v>
      </c>
      <c r="KK13">
        <v>1</v>
      </c>
      <c r="KL13">
        <v>1</v>
      </c>
      <c r="KM13">
        <v>1</v>
      </c>
      <c r="KN13">
        <v>0</v>
      </c>
      <c r="KO13">
        <v>0</v>
      </c>
      <c r="KP13">
        <v>3</v>
      </c>
      <c r="KQ13">
        <v>1</v>
      </c>
      <c r="KR13">
        <v>0</v>
      </c>
      <c r="KS13">
        <v>0</v>
      </c>
      <c r="KT13">
        <v>1</v>
      </c>
      <c r="KU13">
        <v>0</v>
      </c>
      <c r="KV13">
        <v>0</v>
      </c>
      <c r="KW13">
        <v>3</v>
      </c>
      <c r="KX13">
        <v>1</v>
      </c>
      <c r="KY13">
        <v>0</v>
      </c>
      <c r="KZ13">
        <v>1</v>
      </c>
      <c r="LA13">
        <v>4</v>
      </c>
      <c r="LB13">
        <v>2</v>
      </c>
      <c r="LC13">
        <v>4</v>
      </c>
      <c r="LD13">
        <v>9</v>
      </c>
      <c r="LE13">
        <v>2</v>
      </c>
      <c r="LF13">
        <v>5</v>
      </c>
      <c r="LH13" t="s">
        <v>817</v>
      </c>
      <c r="LI13" t="s">
        <v>817</v>
      </c>
      <c r="LJ13" t="s">
        <v>817</v>
      </c>
      <c r="LK13" t="s">
        <v>817</v>
      </c>
      <c r="LL13" t="s">
        <v>817</v>
      </c>
      <c r="LM13" t="s">
        <v>817</v>
      </c>
      <c r="LO13" t="s">
        <v>817</v>
      </c>
      <c r="LQ13" t="s">
        <v>817</v>
      </c>
      <c r="LR13" t="s">
        <v>818</v>
      </c>
      <c r="LS13" t="s">
        <v>818</v>
      </c>
      <c r="LT13" t="s">
        <v>818</v>
      </c>
      <c r="LU13" t="s">
        <v>845</v>
      </c>
      <c r="LV13" t="s">
        <v>818</v>
      </c>
      <c r="LW13" t="s">
        <v>845</v>
      </c>
      <c r="LX13" t="s">
        <v>817</v>
      </c>
      <c r="MA13" t="s">
        <v>858</v>
      </c>
      <c r="MB13" t="s">
        <v>954</v>
      </c>
      <c r="MC13" t="s">
        <v>875</v>
      </c>
      <c r="MD13" t="s">
        <v>813</v>
      </c>
      <c r="MF13" t="s">
        <v>823</v>
      </c>
      <c r="MI13" t="s">
        <v>813</v>
      </c>
      <c r="MJ13" t="s">
        <v>824</v>
      </c>
      <c r="MK13" t="s">
        <v>813</v>
      </c>
      <c r="ML13" t="s">
        <v>817</v>
      </c>
      <c r="MM13" t="s">
        <v>817</v>
      </c>
      <c r="MN13" t="s">
        <v>817</v>
      </c>
      <c r="MO13" t="s">
        <v>817</v>
      </c>
      <c r="MP13" t="s">
        <v>817</v>
      </c>
      <c r="MQ13" t="s">
        <v>817</v>
      </c>
      <c r="MR13" t="s">
        <v>817</v>
      </c>
      <c r="MS13" t="s">
        <v>817</v>
      </c>
      <c r="MT13" t="s">
        <v>817</v>
      </c>
      <c r="MU13" t="s">
        <v>813</v>
      </c>
      <c r="NC13" t="s">
        <v>813</v>
      </c>
      <c r="ND13" t="s">
        <v>817</v>
      </c>
      <c r="NE13" t="s">
        <v>813</v>
      </c>
      <c r="NF13" t="s">
        <v>813</v>
      </c>
      <c r="NG13" t="s">
        <v>817</v>
      </c>
      <c r="NH13" t="s">
        <v>817</v>
      </c>
      <c r="NI13" t="s">
        <v>813</v>
      </c>
      <c r="NJ13" t="s">
        <v>817</v>
      </c>
      <c r="NK13" t="s">
        <v>817</v>
      </c>
      <c r="NL13" t="s">
        <v>813</v>
      </c>
      <c r="NM13" t="s">
        <v>817</v>
      </c>
      <c r="NN13" t="s">
        <v>817</v>
      </c>
      <c r="NO13" t="s">
        <v>817</v>
      </c>
      <c r="NP13" t="s">
        <v>817</v>
      </c>
      <c r="NQ13" t="s">
        <v>817</v>
      </c>
      <c r="NR13" t="s">
        <v>817</v>
      </c>
      <c r="NU13" t="s">
        <v>861</v>
      </c>
      <c r="NV13" t="s">
        <v>817</v>
      </c>
      <c r="NX13" t="s">
        <v>826</v>
      </c>
      <c r="NY13">
        <v>1</v>
      </c>
      <c r="NZ13" t="s">
        <v>889</v>
      </c>
      <c r="OP13" t="s">
        <v>817</v>
      </c>
      <c r="OQ13" t="s">
        <v>827</v>
      </c>
      <c r="OR13" t="s">
        <v>863</v>
      </c>
      <c r="OS13" t="s">
        <v>829</v>
      </c>
      <c r="OT13" t="s">
        <v>813</v>
      </c>
      <c r="OU13" t="s">
        <v>817</v>
      </c>
      <c r="OV13" t="s">
        <v>830</v>
      </c>
      <c r="OW13" t="s">
        <v>864</v>
      </c>
      <c r="OX13" t="s">
        <v>955</v>
      </c>
      <c r="OY13" t="s">
        <v>833</v>
      </c>
      <c r="OZ13" t="s">
        <v>956</v>
      </c>
      <c r="PA13" t="s">
        <v>813</v>
      </c>
      <c r="PB13" t="s">
        <v>817</v>
      </c>
      <c r="PC13" t="s">
        <v>817</v>
      </c>
      <c r="PD13" t="s">
        <v>817</v>
      </c>
      <c r="PE13" t="s">
        <v>817</v>
      </c>
      <c r="PF13" t="s">
        <v>817</v>
      </c>
      <c r="PG13" t="s">
        <v>817</v>
      </c>
      <c r="PH13" t="s">
        <v>817</v>
      </c>
      <c r="PI13" t="s">
        <v>817</v>
      </c>
      <c r="PJ13" t="s">
        <v>817</v>
      </c>
      <c r="PK13" t="s">
        <v>817</v>
      </c>
      <c r="PL13" t="s">
        <v>835</v>
      </c>
      <c r="PM13" t="s">
        <v>892</v>
      </c>
      <c r="PN13" t="s">
        <v>836</v>
      </c>
      <c r="PO13" t="s">
        <v>880</v>
      </c>
      <c r="PP13" t="s">
        <v>839</v>
      </c>
      <c r="PQ13" t="s">
        <v>813</v>
      </c>
      <c r="PR13" t="s">
        <v>813</v>
      </c>
      <c r="PS13" t="s">
        <v>817</v>
      </c>
      <c r="PT13" t="s">
        <v>817</v>
      </c>
      <c r="PU13" t="s">
        <v>817</v>
      </c>
      <c r="PV13" t="s">
        <v>817</v>
      </c>
      <c r="PW13" t="s">
        <v>817</v>
      </c>
      <c r="PX13" t="s">
        <v>817</v>
      </c>
      <c r="PY13" t="s">
        <v>817</v>
      </c>
      <c r="PZ13" t="s">
        <v>840</v>
      </c>
      <c r="QA13" t="s">
        <v>841</v>
      </c>
      <c r="QB13" t="s">
        <v>895</v>
      </c>
      <c r="QC13" t="s">
        <v>843</v>
      </c>
      <c r="QD13" t="s">
        <v>896</v>
      </c>
      <c r="QE13" t="s">
        <v>837</v>
      </c>
      <c r="QF13" t="s">
        <v>813</v>
      </c>
      <c r="QG13" t="s">
        <v>813</v>
      </c>
      <c r="QH13" t="s">
        <v>813</v>
      </c>
      <c r="QI13" t="s">
        <v>813</v>
      </c>
      <c r="QJ13" t="s">
        <v>813</v>
      </c>
      <c r="QK13" t="s">
        <v>813</v>
      </c>
      <c r="QL13" t="s">
        <v>813</v>
      </c>
      <c r="QM13" t="s">
        <v>817</v>
      </c>
      <c r="QN13" t="s">
        <v>817</v>
      </c>
      <c r="QO13" t="s">
        <v>817</v>
      </c>
      <c r="QP13" t="s">
        <v>817</v>
      </c>
      <c r="QQ13" t="s">
        <v>817</v>
      </c>
      <c r="QR13" t="s">
        <v>813</v>
      </c>
      <c r="QS13" t="s">
        <v>813</v>
      </c>
      <c r="QT13" t="s">
        <v>817</v>
      </c>
      <c r="QU13" t="s">
        <v>817</v>
      </c>
      <c r="QV13" t="s">
        <v>817</v>
      </c>
      <c r="QW13" t="s">
        <v>817</v>
      </c>
      <c r="QX13" t="s">
        <v>817</v>
      </c>
      <c r="QY13" t="s">
        <v>817</v>
      </c>
      <c r="QZ13" t="s">
        <v>817</v>
      </c>
      <c r="RA13" t="s">
        <v>817</v>
      </c>
      <c r="RB13" t="s">
        <v>817</v>
      </c>
      <c r="RC13" t="s">
        <v>817</v>
      </c>
      <c r="RD13" t="s">
        <v>817</v>
      </c>
      <c r="RE13" t="s">
        <v>817</v>
      </c>
      <c r="RF13" t="s">
        <v>817</v>
      </c>
      <c r="RG13" t="s">
        <v>817</v>
      </c>
      <c r="RH13" t="s">
        <v>817</v>
      </c>
      <c r="RI13" t="s">
        <v>817</v>
      </c>
      <c r="RJ13" t="s">
        <v>817</v>
      </c>
      <c r="RK13" t="s">
        <v>813</v>
      </c>
      <c r="RL13" t="s">
        <v>813</v>
      </c>
      <c r="RM13" t="s">
        <v>817</v>
      </c>
      <c r="RN13" t="s">
        <v>817</v>
      </c>
      <c r="RO13" t="s">
        <v>817</v>
      </c>
      <c r="RP13" t="s">
        <v>817</v>
      </c>
      <c r="RQ13" t="s">
        <v>817</v>
      </c>
      <c r="RR13" t="s">
        <v>817</v>
      </c>
      <c r="RS13" t="s">
        <v>817</v>
      </c>
      <c r="RT13" t="s">
        <v>817</v>
      </c>
      <c r="RU13" t="s">
        <v>817</v>
      </c>
      <c r="RV13" t="s">
        <v>817</v>
      </c>
      <c r="RW13" t="s">
        <v>817</v>
      </c>
      <c r="RX13" t="s">
        <v>836</v>
      </c>
      <c r="RY13" t="s">
        <v>957</v>
      </c>
      <c r="RZ13" t="s">
        <v>813</v>
      </c>
      <c r="SA13" t="s">
        <v>817</v>
      </c>
      <c r="SB13" t="s">
        <v>817</v>
      </c>
      <c r="SC13" t="s">
        <v>817</v>
      </c>
      <c r="SD13" t="s">
        <v>817</v>
      </c>
      <c r="SE13" t="s">
        <v>817</v>
      </c>
      <c r="SF13" t="s">
        <v>813</v>
      </c>
      <c r="SG13" t="s">
        <v>817</v>
      </c>
      <c r="SH13" t="s">
        <v>817</v>
      </c>
      <c r="SI13" t="s">
        <v>817</v>
      </c>
      <c r="SJ13" t="s">
        <v>817</v>
      </c>
      <c r="SK13" t="s">
        <v>817</v>
      </c>
      <c r="SL13" t="s">
        <v>817</v>
      </c>
      <c r="SM13" t="s">
        <v>817</v>
      </c>
      <c r="SN13" t="s">
        <v>817</v>
      </c>
      <c r="SO13" t="s">
        <v>817</v>
      </c>
      <c r="SP13" t="s">
        <v>817</v>
      </c>
      <c r="SQ13" t="s">
        <v>813</v>
      </c>
      <c r="SR13" t="s">
        <v>817</v>
      </c>
      <c r="SS13" t="s">
        <v>817</v>
      </c>
      <c r="ST13" t="s">
        <v>817</v>
      </c>
      <c r="SU13" t="s">
        <v>817</v>
      </c>
      <c r="SV13" t="s">
        <v>817</v>
      </c>
      <c r="SW13" t="s">
        <v>817</v>
      </c>
      <c r="SX13" t="s">
        <v>817</v>
      </c>
      <c r="SY13" t="s">
        <v>817</v>
      </c>
      <c r="SZ13" t="s">
        <v>817</v>
      </c>
      <c r="TA13" t="s">
        <v>817</v>
      </c>
      <c r="TB13" t="s">
        <v>817</v>
      </c>
      <c r="TC13" t="s">
        <v>817</v>
      </c>
      <c r="TD13" t="s">
        <v>817</v>
      </c>
      <c r="TE13" t="s">
        <v>817</v>
      </c>
      <c r="TF13" t="s">
        <v>817</v>
      </c>
      <c r="TG13" t="s">
        <v>817</v>
      </c>
      <c r="TH13" t="s">
        <v>817</v>
      </c>
      <c r="TI13" t="s">
        <v>817</v>
      </c>
      <c r="TJ13" t="s">
        <v>817</v>
      </c>
      <c r="TU13" t="s">
        <v>817</v>
      </c>
      <c r="TY13" t="s">
        <v>813</v>
      </c>
      <c r="TZ13" t="s">
        <v>817</v>
      </c>
      <c r="UA13" t="s">
        <v>817</v>
      </c>
      <c r="UB13" t="s">
        <v>817</v>
      </c>
      <c r="UC13" t="s">
        <v>817</v>
      </c>
      <c r="UD13" t="s">
        <v>817</v>
      </c>
      <c r="UE13" t="s">
        <v>817</v>
      </c>
      <c r="UF13" t="s">
        <v>817</v>
      </c>
      <c r="UG13" t="s">
        <v>817</v>
      </c>
      <c r="UH13" t="s">
        <v>817</v>
      </c>
      <c r="UI13" t="s">
        <v>817</v>
      </c>
      <c r="UJ13" t="s">
        <v>817</v>
      </c>
      <c r="UK13" t="s">
        <v>817</v>
      </c>
      <c r="UL13" t="s">
        <v>813</v>
      </c>
      <c r="UM13" t="s">
        <v>813</v>
      </c>
      <c r="UN13" t="s">
        <v>817</v>
      </c>
      <c r="UO13" t="s">
        <v>817</v>
      </c>
      <c r="UP13" t="s">
        <v>817</v>
      </c>
      <c r="UQ13" t="s">
        <v>817</v>
      </c>
      <c r="UR13" t="s">
        <v>813</v>
      </c>
      <c r="US13" t="s">
        <v>817</v>
      </c>
      <c r="UT13" t="s">
        <v>817</v>
      </c>
      <c r="UU13" t="s">
        <v>817</v>
      </c>
      <c r="UV13" t="s">
        <v>817</v>
      </c>
      <c r="UW13" t="s">
        <v>817</v>
      </c>
      <c r="UX13" t="s">
        <v>817</v>
      </c>
      <c r="UY13" t="s">
        <v>817</v>
      </c>
      <c r="UZ13" t="s">
        <v>817</v>
      </c>
      <c r="VB13" t="s">
        <v>909</v>
      </c>
      <c r="VC13" t="s">
        <v>848</v>
      </c>
      <c r="VD13" t="s">
        <v>813</v>
      </c>
      <c r="VE13" t="s">
        <v>817</v>
      </c>
      <c r="VF13" t="s">
        <v>817</v>
      </c>
      <c r="VG13" t="s">
        <v>817</v>
      </c>
      <c r="VH13" t="s">
        <v>817</v>
      </c>
      <c r="VI13" t="s">
        <v>817</v>
      </c>
      <c r="VJ13" t="s">
        <v>817</v>
      </c>
      <c r="VK13" t="s">
        <v>817</v>
      </c>
      <c r="VL13" t="s">
        <v>817</v>
      </c>
      <c r="VM13" t="s">
        <v>817</v>
      </c>
      <c r="VN13" t="s">
        <v>817</v>
      </c>
      <c r="VO13" t="s">
        <v>817</v>
      </c>
      <c r="VP13" t="s">
        <v>817</v>
      </c>
      <c r="VQ13" t="s">
        <v>817</v>
      </c>
      <c r="VY13" t="s">
        <v>817</v>
      </c>
      <c r="VZ13" t="s">
        <v>817</v>
      </c>
      <c r="WA13" t="s">
        <v>817</v>
      </c>
      <c r="WJ13" t="s">
        <v>817</v>
      </c>
      <c r="WK13" t="s">
        <v>813</v>
      </c>
      <c r="WL13" t="s">
        <v>817</v>
      </c>
      <c r="WM13" t="s">
        <v>817</v>
      </c>
      <c r="WN13" t="s">
        <v>817</v>
      </c>
      <c r="WO13" t="s">
        <v>817</v>
      </c>
      <c r="WP13" t="s">
        <v>817</v>
      </c>
      <c r="WQ13" t="s">
        <v>817</v>
      </c>
      <c r="WR13" t="s">
        <v>817</v>
      </c>
      <c r="WS13" t="s">
        <v>958</v>
      </c>
      <c r="WU13" t="s">
        <v>817</v>
      </c>
      <c r="WV13" t="s">
        <v>813</v>
      </c>
      <c r="WW13" t="s">
        <v>817</v>
      </c>
      <c r="WX13" t="s">
        <v>817</v>
      </c>
      <c r="WY13" t="s">
        <v>817</v>
      </c>
      <c r="WZ13" t="s">
        <v>817</v>
      </c>
      <c r="XA13" t="s">
        <v>817</v>
      </c>
      <c r="XB13" t="s">
        <v>817</v>
      </c>
      <c r="XC13" t="s">
        <v>850</v>
      </c>
      <c r="XD13" t="s">
        <v>813</v>
      </c>
      <c r="XE13" t="s">
        <v>817</v>
      </c>
      <c r="XF13" t="s">
        <v>817</v>
      </c>
      <c r="XG13" t="s">
        <v>817</v>
      </c>
      <c r="XH13" t="s">
        <v>817</v>
      </c>
      <c r="XI13" t="s">
        <v>817</v>
      </c>
      <c r="XJ13" t="s">
        <v>817</v>
      </c>
      <c r="XK13" t="s">
        <v>817</v>
      </c>
      <c r="XL13" t="s">
        <v>817</v>
      </c>
      <c r="XM13" t="s">
        <v>817</v>
      </c>
      <c r="XN13" t="s">
        <v>813</v>
      </c>
      <c r="XO13" t="s">
        <v>817</v>
      </c>
      <c r="XP13" t="s">
        <v>817</v>
      </c>
      <c r="XQ13" t="s">
        <v>817</v>
      </c>
      <c r="XR13" t="s">
        <v>817</v>
      </c>
      <c r="XS13" t="s">
        <v>817</v>
      </c>
      <c r="XT13" t="s">
        <v>817</v>
      </c>
      <c r="XU13" t="s">
        <v>817</v>
      </c>
      <c r="XV13" t="s">
        <v>817</v>
      </c>
      <c r="XW13" t="s">
        <v>813</v>
      </c>
      <c r="XX13" t="s">
        <v>817</v>
      </c>
      <c r="XY13" t="s">
        <v>817</v>
      </c>
      <c r="XZ13" t="s">
        <v>813</v>
      </c>
      <c r="YA13" t="s">
        <v>817</v>
      </c>
      <c r="YB13" t="s">
        <v>817</v>
      </c>
      <c r="YC13" t="s">
        <v>817</v>
      </c>
      <c r="YD13" t="s">
        <v>817</v>
      </c>
      <c r="YE13" t="s">
        <v>817</v>
      </c>
      <c r="YF13" t="s">
        <v>817</v>
      </c>
      <c r="YG13" t="s">
        <v>817</v>
      </c>
      <c r="YH13" t="s">
        <v>813</v>
      </c>
      <c r="YI13" t="s">
        <v>817</v>
      </c>
      <c r="YJ13" t="s">
        <v>817</v>
      </c>
      <c r="YK13" t="s">
        <v>817</v>
      </c>
      <c r="YL13" t="s">
        <v>817</v>
      </c>
      <c r="YM13" t="s">
        <v>817</v>
      </c>
      <c r="YN13" t="s">
        <v>817</v>
      </c>
      <c r="YO13" t="s">
        <v>817</v>
      </c>
      <c r="YP13" t="s">
        <v>813</v>
      </c>
      <c r="YQ13" t="s">
        <v>817</v>
      </c>
      <c r="YR13" t="s">
        <v>817</v>
      </c>
      <c r="YS13" t="s">
        <v>817</v>
      </c>
      <c r="YT13" t="s">
        <v>817</v>
      </c>
      <c r="YU13" t="s">
        <v>813</v>
      </c>
      <c r="YW13" t="s">
        <v>817</v>
      </c>
      <c r="ZM13" t="s">
        <v>817</v>
      </c>
      <c r="ZN13" t="s">
        <v>817</v>
      </c>
      <c r="ZO13" t="s">
        <v>817</v>
      </c>
      <c r="ZP13" t="s">
        <v>817</v>
      </c>
      <c r="ZQ13" t="s">
        <v>813</v>
      </c>
      <c r="ZR13" t="s">
        <v>817</v>
      </c>
      <c r="ZS13" t="s">
        <v>817</v>
      </c>
      <c r="ZT13" t="s">
        <v>817</v>
      </c>
      <c r="ZU13" t="s">
        <v>817</v>
      </c>
      <c r="ZV13" t="s">
        <v>817</v>
      </c>
      <c r="ZW13" t="s">
        <v>817</v>
      </c>
      <c r="ZX13" t="s">
        <v>817</v>
      </c>
      <c r="ZY13" t="s">
        <v>817</v>
      </c>
      <c r="ZZ13" t="s">
        <v>817</v>
      </c>
      <c r="AAA13" t="s">
        <v>817</v>
      </c>
      <c r="AAB13" t="s">
        <v>817</v>
      </c>
      <c r="AAC13" t="s">
        <v>817</v>
      </c>
      <c r="AAD13" t="s">
        <v>817</v>
      </c>
      <c r="AAE13" t="s">
        <v>817</v>
      </c>
      <c r="AAF13" t="s">
        <v>817</v>
      </c>
      <c r="AAH13" t="s">
        <v>817</v>
      </c>
      <c r="AAI13" t="s">
        <v>817</v>
      </c>
      <c r="AAJ13" t="s">
        <v>817</v>
      </c>
      <c r="AAK13" t="s">
        <v>817</v>
      </c>
      <c r="AAL13" t="s">
        <v>817</v>
      </c>
      <c r="AAM13" t="s">
        <v>817</v>
      </c>
      <c r="AAN13" t="s">
        <v>817</v>
      </c>
      <c r="AAO13" t="s">
        <v>817</v>
      </c>
      <c r="AAP13" t="s">
        <v>817</v>
      </c>
      <c r="AAQ13" t="s">
        <v>817</v>
      </c>
      <c r="AAR13" t="s">
        <v>817</v>
      </c>
      <c r="AAS13" t="s">
        <v>813</v>
      </c>
      <c r="AAT13" t="s">
        <v>817</v>
      </c>
      <c r="AAV13" t="s">
        <v>817</v>
      </c>
      <c r="AAW13" t="s">
        <v>817</v>
      </c>
      <c r="AAX13" t="s">
        <v>817</v>
      </c>
      <c r="AAY13" t="s">
        <v>817</v>
      </c>
      <c r="AAZ13" t="s">
        <v>817</v>
      </c>
      <c r="ABA13" t="s">
        <v>813</v>
      </c>
      <c r="ABB13" t="s">
        <v>813</v>
      </c>
      <c r="ABC13" t="s">
        <v>817</v>
      </c>
      <c r="ABD13" t="s">
        <v>817</v>
      </c>
      <c r="ABE13" t="s">
        <v>817</v>
      </c>
      <c r="ABF13" t="s">
        <v>817</v>
      </c>
      <c r="ABG13" t="s">
        <v>817</v>
      </c>
      <c r="ABH13" t="s">
        <v>817</v>
      </c>
      <c r="ABI13" t="s">
        <v>817</v>
      </c>
      <c r="ABJ13" t="s">
        <v>817</v>
      </c>
      <c r="ABK13" t="s">
        <v>813</v>
      </c>
      <c r="ABL13" t="s">
        <v>817</v>
      </c>
      <c r="ABM13" t="s">
        <v>817</v>
      </c>
      <c r="ABN13" t="s">
        <v>817</v>
      </c>
      <c r="ABO13" t="s">
        <v>817</v>
      </c>
      <c r="ABP13" t="s">
        <v>817</v>
      </c>
      <c r="ABQ13" t="s">
        <v>817</v>
      </c>
      <c r="ABR13" t="s">
        <v>817</v>
      </c>
      <c r="ABS13" t="s">
        <v>817</v>
      </c>
      <c r="ABT13" t="s">
        <v>817</v>
      </c>
      <c r="ABU13" t="s">
        <v>817</v>
      </c>
      <c r="ABV13" t="s">
        <v>813</v>
      </c>
      <c r="ABW13" t="s">
        <v>813</v>
      </c>
      <c r="ABX13" t="s">
        <v>813</v>
      </c>
      <c r="ABY13" t="s">
        <v>817</v>
      </c>
      <c r="ABZ13" t="s">
        <v>817</v>
      </c>
      <c r="ACA13" t="s">
        <v>817</v>
      </c>
      <c r="ACB13" t="s">
        <v>817</v>
      </c>
      <c r="ACC13" t="s">
        <v>817</v>
      </c>
      <c r="ACD13" t="s">
        <v>817</v>
      </c>
      <c r="ACE13" t="s">
        <v>817</v>
      </c>
      <c r="ACF13" t="s">
        <v>817</v>
      </c>
      <c r="ACG13" t="s">
        <v>817</v>
      </c>
      <c r="ACH13" t="s">
        <v>817</v>
      </c>
      <c r="ACI13" t="s">
        <v>817</v>
      </c>
    </row>
    <row r="14" spans="1:773">
      <c r="A14" t="s">
        <v>959</v>
      </c>
      <c r="B14" t="s">
        <v>960</v>
      </c>
      <c r="C14" t="s">
        <v>961</v>
      </c>
      <c r="D14" t="s">
        <v>932</v>
      </c>
      <c r="E14" t="s">
        <v>932</v>
      </c>
      <c r="P14" t="s">
        <v>812</v>
      </c>
      <c r="Q14">
        <v>0.874863865752458</v>
      </c>
      <c r="T14">
        <v>58</v>
      </c>
      <c r="V14" t="s">
        <v>813</v>
      </c>
      <c r="X14" t="s">
        <v>813</v>
      </c>
      <c r="Y14" t="s">
        <v>856</v>
      </c>
      <c r="Z14" t="s">
        <v>856</v>
      </c>
      <c r="AA14" t="s">
        <v>857</v>
      </c>
      <c r="AB14" t="s">
        <v>816</v>
      </c>
      <c r="AC14">
        <v>11</v>
      </c>
      <c r="AD14" t="s">
        <v>817</v>
      </c>
      <c r="AE14">
        <v>11</v>
      </c>
      <c r="AF14">
        <v>0</v>
      </c>
      <c r="AG14">
        <v>0</v>
      </c>
      <c r="AH14" t="s">
        <v>818</v>
      </c>
      <c r="AI14" t="s">
        <v>818</v>
      </c>
      <c r="AJ14" t="s">
        <v>818</v>
      </c>
      <c r="AK14" t="s">
        <v>818</v>
      </c>
      <c r="AL14" t="s">
        <v>818</v>
      </c>
      <c r="AM14" t="s">
        <v>818</v>
      </c>
      <c r="AN14" t="s">
        <v>818</v>
      </c>
      <c r="AO14" t="s">
        <v>818</v>
      </c>
      <c r="AP14" t="s">
        <v>818</v>
      </c>
      <c r="AQ14" t="s">
        <v>818</v>
      </c>
      <c r="AR14" t="s">
        <v>818</v>
      </c>
      <c r="AS14" t="s">
        <v>818</v>
      </c>
      <c r="AT14" t="s">
        <v>818</v>
      </c>
      <c r="AU14" t="s">
        <v>818</v>
      </c>
      <c r="AV14" t="s">
        <v>818</v>
      </c>
      <c r="AW14" t="s">
        <v>818</v>
      </c>
      <c r="AX14" t="s">
        <v>818</v>
      </c>
      <c r="AY14" t="s">
        <v>818</v>
      </c>
      <c r="AZ14" t="s">
        <v>818</v>
      </c>
      <c r="BA14" t="s">
        <v>818</v>
      </c>
      <c r="BB14" t="s">
        <v>818</v>
      </c>
      <c r="BC14" t="s">
        <v>818</v>
      </c>
      <c r="BD14" t="s">
        <v>818</v>
      </c>
      <c r="BE14" t="s">
        <v>818</v>
      </c>
      <c r="BF14" t="s">
        <v>818</v>
      </c>
      <c r="BG14" t="s">
        <v>818</v>
      </c>
      <c r="BH14" t="s">
        <v>818</v>
      </c>
      <c r="BI14" t="s">
        <v>818</v>
      </c>
      <c r="BJ14" t="s">
        <v>818</v>
      </c>
      <c r="BK14" t="s">
        <v>818</v>
      </c>
      <c r="BL14" t="s">
        <v>818</v>
      </c>
      <c r="BM14" t="s">
        <v>818</v>
      </c>
      <c r="BN14" t="s">
        <v>818</v>
      </c>
      <c r="BO14" t="s">
        <v>818</v>
      </c>
      <c r="BP14" t="s">
        <v>818</v>
      </c>
      <c r="BQ14" t="s">
        <v>818</v>
      </c>
      <c r="BR14" t="s">
        <v>818</v>
      </c>
      <c r="BS14" t="s">
        <v>818</v>
      </c>
      <c r="BT14" t="s">
        <v>818</v>
      </c>
      <c r="BU14" t="s">
        <v>818</v>
      </c>
      <c r="BV14" t="s">
        <v>818</v>
      </c>
      <c r="BW14" t="s">
        <v>818</v>
      </c>
      <c r="BX14" t="s">
        <v>818</v>
      </c>
      <c r="BY14" t="s">
        <v>818</v>
      </c>
      <c r="BZ14" t="s">
        <v>818</v>
      </c>
      <c r="CA14" t="s">
        <v>818</v>
      </c>
      <c r="CB14" t="s">
        <v>818</v>
      </c>
      <c r="CC14" t="s">
        <v>818</v>
      </c>
      <c r="CD14" t="s">
        <v>818</v>
      </c>
      <c r="CE14" t="s">
        <v>818</v>
      </c>
      <c r="CF14" t="s">
        <v>818</v>
      </c>
      <c r="CG14" t="s">
        <v>818</v>
      </c>
      <c r="CH14" t="s">
        <v>818</v>
      </c>
      <c r="CI14" t="s">
        <v>818</v>
      </c>
      <c r="CJ14" t="s">
        <v>818</v>
      </c>
      <c r="CK14" t="s">
        <v>818</v>
      </c>
      <c r="CL14" t="s">
        <v>818</v>
      </c>
      <c r="CM14" t="s">
        <v>818</v>
      </c>
      <c r="CN14" t="s">
        <v>818</v>
      </c>
      <c r="CO14" t="s">
        <v>818</v>
      </c>
      <c r="CP14" t="s">
        <v>818</v>
      </c>
      <c r="CQ14" t="s">
        <v>818</v>
      </c>
      <c r="CR14" t="s">
        <v>818</v>
      </c>
      <c r="CS14" t="s">
        <v>818</v>
      </c>
      <c r="CT14" t="s">
        <v>818</v>
      </c>
      <c r="CU14" t="s">
        <v>818</v>
      </c>
      <c r="CV14" t="s">
        <v>818</v>
      </c>
      <c r="CW14" t="s">
        <v>818</v>
      </c>
      <c r="CX14" t="s">
        <v>818</v>
      </c>
      <c r="CY14" t="s">
        <v>818</v>
      </c>
      <c r="CZ14" t="s">
        <v>818</v>
      </c>
      <c r="DA14" t="s">
        <v>818</v>
      </c>
      <c r="DB14" t="s">
        <v>818</v>
      </c>
      <c r="DC14" t="s">
        <v>818</v>
      </c>
      <c r="DD14" t="s">
        <v>818</v>
      </c>
      <c r="DE14" t="s">
        <v>818</v>
      </c>
      <c r="DF14" t="s">
        <v>818</v>
      </c>
      <c r="DG14" t="s">
        <v>818</v>
      </c>
      <c r="DH14" t="s">
        <v>818</v>
      </c>
      <c r="DI14" t="s">
        <v>818</v>
      </c>
      <c r="DJ14" t="s">
        <v>818</v>
      </c>
      <c r="DK14" t="s">
        <v>818</v>
      </c>
      <c r="DL14" t="s">
        <v>818</v>
      </c>
      <c r="DM14" t="s">
        <v>818</v>
      </c>
      <c r="DN14" t="s">
        <v>818</v>
      </c>
      <c r="DO14" t="s">
        <v>818</v>
      </c>
      <c r="DP14" t="s">
        <v>818</v>
      </c>
      <c r="DQ14" t="s">
        <v>818</v>
      </c>
      <c r="DR14" t="s">
        <v>818</v>
      </c>
      <c r="DS14" t="s">
        <v>818</v>
      </c>
      <c r="DT14" t="s">
        <v>818</v>
      </c>
      <c r="DU14" t="s">
        <v>818</v>
      </c>
      <c r="DV14" t="s">
        <v>818</v>
      </c>
      <c r="DW14" t="s">
        <v>818</v>
      </c>
      <c r="DX14" t="s">
        <v>818</v>
      </c>
      <c r="DY14" t="s">
        <v>818</v>
      </c>
      <c r="DZ14" t="s">
        <v>818</v>
      </c>
      <c r="EA14" t="s">
        <v>818</v>
      </c>
      <c r="EB14" t="s">
        <v>818</v>
      </c>
      <c r="EC14" t="s">
        <v>818</v>
      </c>
      <c r="ED14" t="s">
        <v>818</v>
      </c>
      <c r="EE14" t="s">
        <v>818</v>
      </c>
      <c r="EF14" t="s">
        <v>818</v>
      </c>
      <c r="EG14" t="s">
        <v>818</v>
      </c>
      <c r="EH14" t="s">
        <v>818</v>
      </c>
      <c r="EI14" t="s">
        <v>818</v>
      </c>
      <c r="EJ14" t="s">
        <v>818</v>
      </c>
      <c r="EK14" t="s">
        <v>818</v>
      </c>
      <c r="EL14" t="s">
        <v>818</v>
      </c>
      <c r="EM14" t="s">
        <v>818</v>
      </c>
      <c r="EN14" t="s">
        <v>818</v>
      </c>
      <c r="EO14" t="s">
        <v>818</v>
      </c>
      <c r="EP14" t="s">
        <v>818</v>
      </c>
      <c r="EQ14" t="s">
        <v>818</v>
      </c>
      <c r="ER14" t="s">
        <v>818</v>
      </c>
      <c r="ES14" t="s">
        <v>818</v>
      </c>
      <c r="ET14" t="s">
        <v>818</v>
      </c>
      <c r="EU14" t="s">
        <v>818</v>
      </c>
      <c r="EV14" t="s">
        <v>818</v>
      </c>
      <c r="EW14" t="s">
        <v>818</v>
      </c>
      <c r="EX14" t="s">
        <v>818</v>
      </c>
      <c r="EY14" t="s">
        <v>818</v>
      </c>
      <c r="EZ14" t="s">
        <v>818</v>
      </c>
      <c r="FA14" t="s">
        <v>818</v>
      </c>
      <c r="FB14" t="s">
        <v>818</v>
      </c>
      <c r="FC14" t="s">
        <v>818</v>
      </c>
      <c r="FD14" t="s">
        <v>818</v>
      </c>
      <c r="FE14" t="s">
        <v>818</v>
      </c>
      <c r="FF14" t="s">
        <v>818</v>
      </c>
      <c r="FG14" t="s">
        <v>818</v>
      </c>
      <c r="FH14" t="s">
        <v>818</v>
      </c>
      <c r="FI14" t="s">
        <v>818</v>
      </c>
      <c r="FJ14" t="s">
        <v>818</v>
      </c>
      <c r="FK14" t="s">
        <v>818</v>
      </c>
      <c r="FL14" t="s">
        <v>818</v>
      </c>
      <c r="FM14" t="s">
        <v>818</v>
      </c>
      <c r="FN14" t="s">
        <v>818</v>
      </c>
      <c r="FO14" t="s">
        <v>818</v>
      </c>
      <c r="FP14" t="s">
        <v>818</v>
      </c>
      <c r="FQ14" t="s">
        <v>818</v>
      </c>
      <c r="FR14" t="s">
        <v>818</v>
      </c>
      <c r="FS14" t="s">
        <v>818</v>
      </c>
      <c r="FT14" t="s">
        <v>818</v>
      </c>
      <c r="FU14" t="s">
        <v>818</v>
      </c>
      <c r="FV14" t="s">
        <v>818</v>
      </c>
      <c r="FW14" t="s">
        <v>818</v>
      </c>
      <c r="FX14" t="s">
        <v>818</v>
      </c>
      <c r="FY14" t="s">
        <v>818</v>
      </c>
      <c r="FZ14" t="s">
        <v>818</v>
      </c>
      <c r="GA14" t="s">
        <v>818</v>
      </c>
      <c r="GB14" t="s">
        <v>818</v>
      </c>
      <c r="GC14" t="s">
        <v>818</v>
      </c>
      <c r="GD14" t="s">
        <v>818</v>
      </c>
      <c r="GE14" t="s">
        <v>818</v>
      </c>
      <c r="GF14" t="s">
        <v>818</v>
      </c>
      <c r="GG14" t="s">
        <v>818</v>
      </c>
      <c r="GH14" t="s">
        <v>818</v>
      </c>
      <c r="GI14" t="s">
        <v>818</v>
      </c>
      <c r="GJ14" t="s">
        <v>818</v>
      </c>
      <c r="GK14" t="s">
        <v>818</v>
      </c>
      <c r="GL14" t="s">
        <v>818</v>
      </c>
      <c r="GM14" t="s">
        <v>818</v>
      </c>
      <c r="GN14" t="s">
        <v>818</v>
      </c>
      <c r="GO14" t="s">
        <v>818</v>
      </c>
      <c r="GP14" t="s">
        <v>818</v>
      </c>
      <c r="GQ14" t="s">
        <v>818</v>
      </c>
      <c r="GR14" t="s">
        <v>818</v>
      </c>
      <c r="GS14" t="s">
        <v>818</v>
      </c>
      <c r="GT14" t="s">
        <v>818</v>
      </c>
      <c r="GU14" t="s">
        <v>818</v>
      </c>
      <c r="GV14" t="s">
        <v>818</v>
      </c>
      <c r="GW14" t="s">
        <v>818</v>
      </c>
      <c r="GX14" t="s">
        <v>818</v>
      </c>
      <c r="GY14" t="s">
        <v>818</v>
      </c>
      <c r="GZ14" t="s">
        <v>818</v>
      </c>
      <c r="HA14" t="s">
        <v>818</v>
      </c>
      <c r="HB14" t="s">
        <v>818</v>
      </c>
      <c r="HC14" t="s">
        <v>818</v>
      </c>
      <c r="HD14" t="s">
        <v>818</v>
      </c>
      <c r="HE14" t="s">
        <v>818</v>
      </c>
      <c r="HF14" t="s">
        <v>818</v>
      </c>
      <c r="HG14" t="s">
        <v>818</v>
      </c>
      <c r="HH14" t="s">
        <v>818</v>
      </c>
      <c r="HI14" t="s">
        <v>818</v>
      </c>
      <c r="HJ14" t="s">
        <v>818</v>
      </c>
      <c r="HK14" t="s">
        <v>818</v>
      </c>
      <c r="HL14" t="s">
        <v>818</v>
      </c>
      <c r="HM14" t="s">
        <v>818</v>
      </c>
      <c r="HN14" t="s">
        <v>818</v>
      </c>
      <c r="HO14" t="s">
        <v>818</v>
      </c>
      <c r="HP14" t="s">
        <v>818</v>
      </c>
      <c r="HQ14" t="s">
        <v>818</v>
      </c>
      <c r="HR14" t="s">
        <v>818</v>
      </c>
      <c r="HS14" t="s">
        <v>818</v>
      </c>
      <c r="HT14" t="s">
        <v>818</v>
      </c>
      <c r="HU14" t="s">
        <v>818</v>
      </c>
      <c r="HV14" t="s">
        <v>818</v>
      </c>
      <c r="HW14" t="s">
        <v>818</v>
      </c>
      <c r="HX14" t="s">
        <v>818</v>
      </c>
      <c r="HY14" t="s">
        <v>818</v>
      </c>
      <c r="HZ14" t="s">
        <v>818</v>
      </c>
      <c r="IA14" t="s">
        <v>818</v>
      </c>
      <c r="IB14" t="s">
        <v>818</v>
      </c>
      <c r="IC14" t="s">
        <v>818</v>
      </c>
      <c r="ID14" t="s">
        <v>818</v>
      </c>
      <c r="IE14" t="s">
        <v>818</v>
      </c>
      <c r="IF14" t="s">
        <v>818</v>
      </c>
      <c r="IG14" t="s">
        <v>818</v>
      </c>
      <c r="IH14" t="s">
        <v>818</v>
      </c>
      <c r="II14" t="s">
        <v>818</v>
      </c>
      <c r="IJ14" t="s">
        <v>818</v>
      </c>
      <c r="IK14" t="s">
        <v>818</v>
      </c>
      <c r="IL14" t="s">
        <v>818</v>
      </c>
      <c r="IM14" t="s">
        <v>818</v>
      </c>
      <c r="IN14" t="s">
        <v>818</v>
      </c>
      <c r="IO14" t="s">
        <v>818</v>
      </c>
      <c r="IP14" t="s">
        <v>818</v>
      </c>
      <c r="IQ14" t="s">
        <v>818</v>
      </c>
      <c r="IR14" t="s">
        <v>818</v>
      </c>
      <c r="IS14" t="s">
        <v>818</v>
      </c>
      <c r="IT14" t="s">
        <v>818</v>
      </c>
      <c r="IU14" t="s">
        <v>818</v>
      </c>
      <c r="IV14" t="s">
        <v>818</v>
      </c>
      <c r="IW14" t="s">
        <v>818</v>
      </c>
      <c r="IX14" t="s">
        <v>818</v>
      </c>
      <c r="IY14" t="s">
        <v>818</v>
      </c>
      <c r="IZ14" t="s">
        <v>818</v>
      </c>
      <c r="JA14" t="s">
        <v>818</v>
      </c>
      <c r="JB14" t="s">
        <v>818</v>
      </c>
      <c r="JC14" t="s">
        <v>818</v>
      </c>
      <c r="JD14" t="s">
        <v>818</v>
      </c>
      <c r="JE14" t="s">
        <v>818</v>
      </c>
      <c r="JF14" t="s">
        <v>818</v>
      </c>
      <c r="JG14" t="s">
        <v>818</v>
      </c>
      <c r="JH14" t="s">
        <v>818</v>
      </c>
      <c r="JI14" t="s">
        <v>818</v>
      </c>
      <c r="JJ14" t="s">
        <v>818</v>
      </c>
      <c r="JK14" t="s">
        <v>818</v>
      </c>
      <c r="JL14" t="s">
        <v>818</v>
      </c>
      <c r="JM14" t="s">
        <v>818</v>
      </c>
      <c r="JN14" t="s">
        <v>818</v>
      </c>
      <c r="JO14" t="s">
        <v>818</v>
      </c>
      <c r="JP14" t="s">
        <v>818</v>
      </c>
      <c r="JQ14" t="s">
        <v>818</v>
      </c>
      <c r="JR14" t="s">
        <v>818</v>
      </c>
      <c r="JS14" t="s">
        <v>818</v>
      </c>
      <c r="JT14" t="s">
        <v>818</v>
      </c>
      <c r="JU14" t="s">
        <v>818</v>
      </c>
      <c r="JV14" t="s">
        <v>818</v>
      </c>
      <c r="JW14" t="s">
        <v>818</v>
      </c>
      <c r="JX14" t="s">
        <v>818</v>
      </c>
      <c r="JY14" t="s">
        <v>818</v>
      </c>
      <c r="JZ14" t="s">
        <v>818</v>
      </c>
      <c r="KA14" t="s">
        <v>818</v>
      </c>
      <c r="KB14" t="s">
        <v>818</v>
      </c>
      <c r="KC14" t="s">
        <v>818</v>
      </c>
      <c r="KD14" t="s">
        <v>818</v>
      </c>
      <c r="KE14" t="s">
        <v>818</v>
      </c>
      <c r="KF14">
        <v>11</v>
      </c>
      <c r="KG14">
        <v>0</v>
      </c>
      <c r="KH14">
        <v>0</v>
      </c>
      <c r="KI14">
        <v>0</v>
      </c>
      <c r="KJ14">
        <v>1</v>
      </c>
      <c r="KK14">
        <v>1</v>
      </c>
      <c r="KL14">
        <v>0</v>
      </c>
      <c r="KM14">
        <v>0</v>
      </c>
      <c r="KN14">
        <v>2</v>
      </c>
      <c r="KO14">
        <v>0</v>
      </c>
      <c r="KP14">
        <v>2</v>
      </c>
      <c r="KQ14">
        <v>2</v>
      </c>
      <c r="KR14">
        <v>0</v>
      </c>
      <c r="KS14">
        <v>0</v>
      </c>
      <c r="KT14">
        <v>2</v>
      </c>
      <c r="KU14">
        <v>2</v>
      </c>
      <c r="KV14">
        <v>0</v>
      </c>
      <c r="KW14">
        <v>0</v>
      </c>
      <c r="KX14">
        <v>3</v>
      </c>
      <c r="KY14">
        <v>0</v>
      </c>
      <c r="KZ14">
        <v>4</v>
      </c>
      <c r="LA14">
        <v>3</v>
      </c>
      <c r="LB14">
        <v>3</v>
      </c>
      <c r="LC14">
        <v>6</v>
      </c>
      <c r="LD14">
        <v>11</v>
      </c>
      <c r="LE14">
        <v>3</v>
      </c>
      <c r="LF14">
        <v>5</v>
      </c>
      <c r="LH14" t="s">
        <v>813</v>
      </c>
      <c r="LI14" t="s">
        <v>813</v>
      </c>
      <c r="LJ14" t="s">
        <v>817</v>
      </c>
      <c r="LK14" t="s">
        <v>817</v>
      </c>
      <c r="LL14" t="s">
        <v>817</v>
      </c>
      <c r="LM14" t="s">
        <v>817</v>
      </c>
      <c r="LN14" t="s">
        <v>813</v>
      </c>
      <c r="LO14" t="s">
        <v>813</v>
      </c>
      <c r="LP14" t="s">
        <v>813</v>
      </c>
      <c r="LQ14" t="s">
        <v>817</v>
      </c>
      <c r="LR14" t="s">
        <v>818</v>
      </c>
      <c r="LS14" t="s">
        <v>818</v>
      </c>
      <c r="LT14" t="s">
        <v>818</v>
      </c>
      <c r="LU14" t="s">
        <v>818</v>
      </c>
      <c r="LV14" t="s">
        <v>818</v>
      </c>
      <c r="LW14" t="s">
        <v>818</v>
      </c>
      <c r="LX14" t="s">
        <v>817</v>
      </c>
      <c r="MA14" t="s">
        <v>820</v>
      </c>
      <c r="MB14" t="s">
        <v>887</v>
      </c>
      <c r="MC14" t="s">
        <v>943</v>
      </c>
      <c r="MD14" t="s">
        <v>813</v>
      </c>
      <c r="MF14" t="s">
        <v>823</v>
      </c>
      <c r="MI14" t="s">
        <v>813</v>
      </c>
      <c r="MJ14" t="s">
        <v>824</v>
      </c>
      <c r="MK14" t="s">
        <v>813</v>
      </c>
      <c r="ML14" t="s">
        <v>813</v>
      </c>
      <c r="MM14" t="s">
        <v>817</v>
      </c>
      <c r="MN14" t="s">
        <v>817</v>
      </c>
      <c r="MO14" t="s">
        <v>817</v>
      </c>
      <c r="MP14" t="s">
        <v>817</v>
      </c>
      <c r="MQ14" t="s">
        <v>817</v>
      </c>
      <c r="MR14" t="s">
        <v>817</v>
      </c>
      <c r="MS14" t="s">
        <v>817</v>
      </c>
      <c r="MT14" t="s">
        <v>817</v>
      </c>
      <c r="MU14" t="s">
        <v>902</v>
      </c>
      <c r="NR14" t="s">
        <v>817</v>
      </c>
      <c r="NU14" t="s">
        <v>825</v>
      </c>
      <c r="NX14" t="s">
        <v>962</v>
      </c>
      <c r="NY14">
        <v>1</v>
      </c>
      <c r="NZ14" t="s">
        <v>877</v>
      </c>
      <c r="OP14" t="s">
        <v>902</v>
      </c>
      <c r="OQ14" t="s">
        <v>827</v>
      </c>
      <c r="OR14" t="s">
        <v>863</v>
      </c>
      <c r="OS14" t="s">
        <v>878</v>
      </c>
      <c r="OT14" t="s">
        <v>813</v>
      </c>
      <c r="OU14" t="s">
        <v>817</v>
      </c>
      <c r="OV14" t="s">
        <v>830</v>
      </c>
      <c r="OW14" t="s">
        <v>864</v>
      </c>
      <c r="OX14" t="s">
        <v>832</v>
      </c>
      <c r="OY14" t="s">
        <v>833</v>
      </c>
      <c r="OZ14" t="s">
        <v>908</v>
      </c>
      <c r="PA14" t="s">
        <v>813</v>
      </c>
      <c r="PB14" t="s">
        <v>817</v>
      </c>
      <c r="PC14" t="s">
        <v>817</v>
      </c>
      <c r="PD14" t="s">
        <v>817</v>
      </c>
      <c r="PE14" t="s">
        <v>817</v>
      </c>
      <c r="PF14" t="s">
        <v>817</v>
      </c>
      <c r="PG14" t="s">
        <v>817</v>
      </c>
      <c r="PH14" t="s">
        <v>817</v>
      </c>
      <c r="PI14" t="s">
        <v>817</v>
      </c>
      <c r="PJ14" t="s">
        <v>817</v>
      </c>
      <c r="PK14" t="s">
        <v>817</v>
      </c>
      <c r="PL14" t="s">
        <v>835</v>
      </c>
      <c r="PM14" t="s">
        <v>836</v>
      </c>
      <c r="PN14" t="s">
        <v>879</v>
      </c>
      <c r="PO14" t="s">
        <v>880</v>
      </c>
      <c r="PP14" t="s">
        <v>839</v>
      </c>
      <c r="PQ14" t="s">
        <v>813</v>
      </c>
      <c r="PR14" t="s">
        <v>813</v>
      </c>
      <c r="PS14" t="s">
        <v>817</v>
      </c>
      <c r="PT14" t="s">
        <v>817</v>
      </c>
      <c r="PU14" t="s">
        <v>817</v>
      </c>
      <c r="PV14" t="s">
        <v>817</v>
      </c>
      <c r="PW14" t="s">
        <v>817</v>
      </c>
      <c r="PX14" t="s">
        <v>817</v>
      </c>
      <c r="PY14" t="s">
        <v>817</v>
      </c>
      <c r="PZ14" t="s">
        <v>840</v>
      </c>
      <c r="QA14" t="s">
        <v>841</v>
      </c>
      <c r="QB14" t="s">
        <v>895</v>
      </c>
      <c r="QC14" t="s">
        <v>843</v>
      </c>
      <c r="QD14" t="s">
        <v>844</v>
      </c>
      <c r="QE14" t="s">
        <v>845</v>
      </c>
      <c r="QF14" t="s">
        <v>813</v>
      </c>
      <c r="QG14" t="s">
        <v>817</v>
      </c>
      <c r="QH14" t="s">
        <v>813</v>
      </c>
      <c r="QI14" t="s">
        <v>817</v>
      </c>
      <c r="QJ14" t="s">
        <v>817</v>
      </c>
      <c r="QK14" t="s">
        <v>817</v>
      </c>
      <c r="QL14" t="s">
        <v>817</v>
      </c>
      <c r="QM14" t="s">
        <v>813</v>
      </c>
      <c r="QN14" t="s">
        <v>817</v>
      </c>
      <c r="QO14" t="s">
        <v>817</v>
      </c>
      <c r="QP14" t="s">
        <v>817</v>
      </c>
      <c r="QQ14" t="s">
        <v>817</v>
      </c>
      <c r="QR14" t="s">
        <v>902</v>
      </c>
      <c r="QS14" t="s">
        <v>813</v>
      </c>
      <c r="QT14" t="s">
        <v>817</v>
      </c>
      <c r="QU14" t="s">
        <v>817</v>
      </c>
      <c r="QV14" t="s">
        <v>817</v>
      </c>
      <c r="QW14" t="s">
        <v>817</v>
      </c>
      <c r="QX14" t="s">
        <v>817</v>
      </c>
      <c r="QY14" t="s">
        <v>817</v>
      </c>
      <c r="QZ14" t="s">
        <v>817</v>
      </c>
      <c r="RA14" t="s">
        <v>817</v>
      </c>
      <c r="RB14" t="s">
        <v>817</v>
      </c>
      <c r="RC14" t="s">
        <v>817</v>
      </c>
      <c r="RD14" t="s">
        <v>817</v>
      </c>
      <c r="RE14" t="s">
        <v>817</v>
      </c>
      <c r="RF14" t="s">
        <v>817</v>
      </c>
      <c r="RG14" t="s">
        <v>817</v>
      </c>
      <c r="RH14" t="s">
        <v>817</v>
      </c>
      <c r="RI14" t="s">
        <v>817</v>
      </c>
      <c r="RJ14" t="s">
        <v>817</v>
      </c>
      <c r="RK14" t="s">
        <v>813</v>
      </c>
      <c r="RL14" t="s">
        <v>813</v>
      </c>
      <c r="RM14" t="s">
        <v>813</v>
      </c>
      <c r="RN14" t="s">
        <v>817</v>
      </c>
      <c r="RO14" t="s">
        <v>817</v>
      </c>
      <c r="RP14" t="s">
        <v>817</v>
      </c>
      <c r="RQ14" t="s">
        <v>817</v>
      </c>
      <c r="RR14" t="s">
        <v>817</v>
      </c>
      <c r="RS14" t="s">
        <v>817</v>
      </c>
      <c r="RT14" t="s">
        <v>817</v>
      </c>
      <c r="RU14" t="s">
        <v>817</v>
      </c>
      <c r="RV14" t="s">
        <v>817</v>
      </c>
      <c r="RW14" t="s">
        <v>817</v>
      </c>
      <c r="RX14" t="s">
        <v>879</v>
      </c>
      <c r="RY14" t="s">
        <v>902</v>
      </c>
      <c r="RZ14" t="s">
        <v>817</v>
      </c>
      <c r="SB14" t="s">
        <v>817</v>
      </c>
      <c r="SC14" t="s">
        <v>817</v>
      </c>
      <c r="SD14" t="s">
        <v>817</v>
      </c>
      <c r="SE14" t="s">
        <v>817</v>
      </c>
      <c r="SF14" t="s">
        <v>813</v>
      </c>
      <c r="SG14" t="s">
        <v>817</v>
      </c>
      <c r="SH14" t="s">
        <v>817</v>
      </c>
      <c r="SI14" t="s">
        <v>817</v>
      </c>
      <c r="SJ14" t="s">
        <v>817</v>
      </c>
      <c r="SK14" t="s">
        <v>817</v>
      </c>
      <c r="SL14" t="s">
        <v>817</v>
      </c>
      <c r="SM14" t="s">
        <v>817</v>
      </c>
      <c r="SN14" t="s">
        <v>817</v>
      </c>
      <c r="SO14" t="s">
        <v>817</v>
      </c>
      <c r="SP14" t="s">
        <v>817</v>
      </c>
      <c r="SQ14" t="s">
        <v>817</v>
      </c>
      <c r="SR14" t="s">
        <v>817</v>
      </c>
      <c r="SS14" t="s">
        <v>817</v>
      </c>
      <c r="ST14" t="s">
        <v>817</v>
      </c>
      <c r="SU14" t="s">
        <v>817</v>
      </c>
      <c r="SV14" t="s">
        <v>817</v>
      </c>
      <c r="SW14" t="s">
        <v>817</v>
      </c>
      <c r="SX14" t="s">
        <v>817</v>
      </c>
      <c r="SY14" t="s">
        <v>817</v>
      </c>
      <c r="SZ14" t="s">
        <v>817</v>
      </c>
      <c r="TA14" t="s">
        <v>817</v>
      </c>
      <c r="TB14" t="s">
        <v>817</v>
      </c>
      <c r="TC14" t="s">
        <v>817</v>
      </c>
      <c r="TD14" t="s">
        <v>817</v>
      </c>
      <c r="TE14" t="s">
        <v>817</v>
      </c>
      <c r="TF14" t="s">
        <v>813</v>
      </c>
      <c r="TG14" t="s">
        <v>817</v>
      </c>
      <c r="TH14" t="s">
        <v>817</v>
      </c>
      <c r="TI14" t="s">
        <v>817</v>
      </c>
      <c r="TJ14" t="s">
        <v>813</v>
      </c>
      <c r="TK14" t="s">
        <v>817</v>
      </c>
      <c r="TL14" t="s">
        <v>817</v>
      </c>
      <c r="TM14" t="s">
        <v>817</v>
      </c>
      <c r="TN14" t="s">
        <v>817</v>
      </c>
      <c r="TO14" t="s">
        <v>813</v>
      </c>
      <c r="TP14" t="s">
        <v>817</v>
      </c>
      <c r="TQ14" t="s">
        <v>817</v>
      </c>
      <c r="TR14" t="s">
        <v>817</v>
      </c>
      <c r="TS14" t="s">
        <v>817</v>
      </c>
      <c r="TT14" t="s">
        <v>817</v>
      </c>
      <c r="TU14" t="s">
        <v>817</v>
      </c>
      <c r="TV14" t="s">
        <v>817</v>
      </c>
      <c r="TW14" t="s">
        <v>817</v>
      </c>
      <c r="TY14" t="s">
        <v>817</v>
      </c>
      <c r="TZ14" t="s">
        <v>817</v>
      </c>
      <c r="UA14" t="s">
        <v>817</v>
      </c>
      <c r="UB14" t="s">
        <v>817</v>
      </c>
      <c r="UC14" t="s">
        <v>817</v>
      </c>
      <c r="UD14" t="s">
        <v>817</v>
      </c>
      <c r="UE14" t="s">
        <v>817</v>
      </c>
      <c r="UF14" t="s">
        <v>817</v>
      </c>
      <c r="UG14" t="s">
        <v>817</v>
      </c>
      <c r="UH14" t="s">
        <v>813</v>
      </c>
      <c r="UI14" t="s">
        <v>817</v>
      </c>
      <c r="UJ14" t="s">
        <v>817</v>
      </c>
      <c r="UK14" t="s">
        <v>817</v>
      </c>
      <c r="UL14" t="s">
        <v>817</v>
      </c>
      <c r="UM14" t="s">
        <v>817</v>
      </c>
      <c r="UN14" t="s">
        <v>817</v>
      </c>
      <c r="UO14" t="s">
        <v>813</v>
      </c>
      <c r="UP14" t="s">
        <v>817</v>
      </c>
      <c r="UQ14" t="s">
        <v>817</v>
      </c>
      <c r="UR14" t="s">
        <v>817</v>
      </c>
      <c r="US14" t="s">
        <v>817</v>
      </c>
      <c r="UT14" t="s">
        <v>817</v>
      </c>
      <c r="UU14" t="s">
        <v>817</v>
      </c>
      <c r="UV14" t="s">
        <v>817</v>
      </c>
      <c r="UW14" t="s">
        <v>817</v>
      </c>
      <c r="UX14" t="s">
        <v>817</v>
      </c>
      <c r="UY14" t="s">
        <v>817</v>
      </c>
      <c r="UZ14" t="s">
        <v>817</v>
      </c>
      <c r="VB14" t="s">
        <v>909</v>
      </c>
      <c r="VC14" t="s">
        <v>963</v>
      </c>
      <c r="VD14" t="s">
        <v>817</v>
      </c>
      <c r="VE14" t="s">
        <v>817</v>
      </c>
      <c r="VF14" t="s">
        <v>813</v>
      </c>
      <c r="VG14" t="s">
        <v>813</v>
      </c>
      <c r="VH14" t="s">
        <v>817</v>
      </c>
      <c r="VI14" t="s">
        <v>817</v>
      </c>
      <c r="VJ14" t="s">
        <v>817</v>
      </c>
      <c r="VK14" t="s">
        <v>817</v>
      </c>
      <c r="VL14" t="s">
        <v>817</v>
      </c>
      <c r="VM14" t="s">
        <v>817</v>
      </c>
      <c r="VN14" t="s">
        <v>817</v>
      </c>
      <c r="VO14" t="s">
        <v>817</v>
      </c>
      <c r="VP14" t="s">
        <v>817</v>
      </c>
      <c r="VQ14" t="s">
        <v>817</v>
      </c>
      <c r="VY14" t="s">
        <v>813</v>
      </c>
      <c r="VZ14" t="s">
        <v>813</v>
      </c>
      <c r="WA14" t="s">
        <v>817</v>
      </c>
      <c r="WJ14" t="s">
        <v>813</v>
      </c>
      <c r="WK14" t="s">
        <v>813</v>
      </c>
      <c r="WL14" t="s">
        <v>817</v>
      </c>
      <c r="WM14" t="s">
        <v>817</v>
      </c>
      <c r="WN14" t="s">
        <v>817</v>
      </c>
      <c r="WO14" t="s">
        <v>817</v>
      </c>
      <c r="WP14" t="s">
        <v>817</v>
      </c>
      <c r="WQ14" t="s">
        <v>817</v>
      </c>
      <c r="WR14" t="s">
        <v>817</v>
      </c>
      <c r="WS14" t="s">
        <v>902</v>
      </c>
      <c r="WU14" t="s">
        <v>813</v>
      </c>
      <c r="WV14" t="s">
        <v>813</v>
      </c>
      <c r="WW14" t="s">
        <v>813</v>
      </c>
      <c r="WX14" t="s">
        <v>817</v>
      </c>
      <c r="WY14" t="s">
        <v>817</v>
      </c>
      <c r="WZ14" t="s">
        <v>817</v>
      </c>
      <c r="XA14" t="s">
        <v>817</v>
      </c>
      <c r="XB14" t="s">
        <v>817</v>
      </c>
      <c r="XC14" t="s">
        <v>869</v>
      </c>
      <c r="XD14" t="s">
        <v>813</v>
      </c>
      <c r="XE14" t="s">
        <v>817</v>
      </c>
      <c r="XF14" t="s">
        <v>817</v>
      </c>
      <c r="XG14" t="s">
        <v>817</v>
      </c>
      <c r="XH14" t="s">
        <v>817</v>
      </c>
      <c r="XI14" t="s">
        <v>817</v>
      </c>
      <c r="XJ14" t="s">
        <v>817</v>
      </c>
      <c r="XK14" t="s">
        <v>817</v>
      </c>
      <c r="XL14" t="s">
        <v>817</v>
      </c>
      <c r="XM14" t="s">
        <v>817</v>
      </c>
      <c r="XN14" t="s">
        <v>817</v>
      </c>
      <c r="XO14" t="s">
        <v>817</v>
      </c>
      <c r="XP14" t="s">
        <v>817</v>
      </c>
      <c r="XQ14" t="s">
        <v>817</v>
      </c>
      <c r="XR14" t="s">
        <v>817</v>
      </c>
      <c r="XS14" t="s">
        <v>817</v>
      </c>
      <c r="XT14" t="s">
        <v>817</v>
      </c>
      <c r="XU14" t="s">
        <v>817</v>
      </c>
      <c r="XV14" t="s">
        <v>813</v>
      </c>
      <c r="XW14" t="s">
        <v>817</v>
      </c>
      <c r="XX14" t="s">
        <v>817</v>
      </c>
      <c r="XY14" t="s">
        <v>817</v>
      </c>
      <c r="XZ14" t="s">
        <v>817</v>
      </c>
      <c r="ZM14" t="s">
        <v>817</v>
      </c>
      <c r="ZN14" t="s">
        <v>813</v>
      </c>
      <c r="ZO14" t="s">
        <v>817</v>
      </c>
      <c r="ZP14" t="s">
        <v>817</v>
      </c>
      <c r="ZQ14" t="s">
        <v>817</v>
      </c>
      <c r="ZR14" t="s">
        <v>813</v>
      </c>
      <c r="ZS14" t="s">
        <v>813</v>
      </c>
      <c r="ZT14" t="s">
        <v>817</v>
      </c>
      <c r="ZU14" t="s">
        <v>817</v>
      </c>
      <c r="ZV14" t="s">
        <v>817</v>
      </c>
      <c r="ZW14" t="s">
        <v>817</v>
      </c>
      <c r="ZX14" t="s">
        <v>817</v>
      </c>
      <c r="ZY14" t="s">
        <v>817</v>
      </c>
      <c r="ZZ14" t="s">
        <v>817</v>
      </c>
      <c r="AAA14" t="s">
        <v>817</v>
      </c>
      <c r="AAB14" t="s">
        <v>817</v>
      </c>
      <c r="AAC14" t="s">
        <v>817</v>
      </c>
      <c r="AAD14" t="s">
        <v>817</v>
      </c>
      <c r="AAE14" t="s">
        <v>817</v>
      </c>
      <c r="AAF14" t="s">
        <v>817</v>
      </c>
      <c r="AAH14" t="s">
        <v>817</v>
      </c>
      <c r="AAI14" t="s">
        <v>817</v>
      </c>
      <c r="AAJ14" t="s">
        <v>813</v>
      </c>
      <c r="AAK14" t="s">
        <v>817</v>
      </c>
      <c r="AAL14" t="s">
        <v>813</v>
      </c>
      <c r="AAM14" t="s">
        <v>817</v>
      </c>
      <c r="AAN14" t="s">
        <v>817</v>
      </c>
      <c r="AAO14" t="s">
        <v>817</v>
      </c>
      <c r="AAP14" t="s">
        <v>817</v>
      </c>
      <c r="AAQ14" t="s">
        <v>817</v>
      </c>
      <c r="AAR14" t="s">
        <v>817</v>
      </c>
      <c r="AAS14" t="s">
        <v>817</v>
      </c>
      <c r="AAT14" t="s">
        <v>817</v>
      </c>
      <c r="AAV14" t="s">
        <v>817</v>
      </c>
      <c r="AAW14" t="s">
        <v>817</v>
      </c>
      <c r="AAX14" t="s">
        <v>817</v>
      </c>
      <c r="AAY14" t="s">
        <v>817</v>
      </c>
      <c r="AAZ14" t="s">
        <v>817</v>
      </c>
      <c r="ABA14" t="s">
        <v>817</v>
      </c>
      <c r="ABB14" t="s">
        <v>817</v>
      </c>
      <c r="ABC14" t="s">
        <v>817</v>
      </c>
      <c r="ABD14" t="s">
        <v>817</v>
      </c>
      <c r="ABE14" t="s">
        <v>817</v>
      </c>
      <c r="ABF14" t="s">
        <v>817</v>
      </c>
      <c r="ABG14" t="s">
        <v>817</v>
      </c>
      <c r="ABH14" t="s">
        <v>817</v>
      </c>
      <c r="ABI14" t="s">
        <v>817</v>
      </c>
      <c r="ABJ14" t="s">
        <v>817</v>
      </c>
      <c r="ABK14" t="s">
        <v>817</v>
      </c>
      <c r="ABL14" t="s">
        <v>817</v>
      </c>
      <c r="ABM14" t="s">
        <v>817</v>
      </c>
      <c r="ABN14" t="s">
        <v>817</v>
      </c>
      <c r="ABO14" t="s">
        <v>817</v>
      </c>
      <c r="ABP14" t="s">
        <v>817</v>
      </c>
      <c r="ABQ14" t="s">
        <v>817</v>
      </c>
      <c r="ABR14" t="s">
        <v>813</v>
      </c>
      <c r="ABS14" t="s">
        <v>817</v>
      </c>
      <c r="ABT14" t="s">
        <v>817</v>
      </c>
      <c r="ABU14" t="s">
        <v>817</v>
      </c>
      <c r="ABV14" t="s">
        <v>817</v>
      </c>
      <c r="ABW14" t="s">
        <v>817</v>
      </c>
      <c r="ABX14" t="s">
        <v>817</v>
      </c>
      <c r="ABY14" t="s">
        <v>817</v>
      </c>
      <c r="ABZ14" t="s">
        <v>817</v>
      </c>
      <c r="ACA14" t="s">
        <v>817</v>
      </c>
      <c r="ACB14" t="s">
        <v>813</v>
      </c>
      <c r="ACC14" t="s">
        <v>817</v>
      </c>
      <c r="ACD14" t="s">
        <v>817</v>
      </c>
      <c r="ACE14" t="s">
        <v>817</v>
      </c>
      <c r="ACF14" t="s">
        <v>817</v>
      </c>
      <c r="ACG14" t="s">
        <v>817</v>
      </c>
      <c r="ACH14" t="s">
        <v>817</v>
      </c>
      <c r="ACI14" t="s">
        <v>817</v>
      </c>
    </row>
    <row r="15" spans="1:773">
      <c r="A15" t="s">
        <v>964</v>
      </c>
      <c r="B15" t="s">
        <v>965</v>
      </c>
      <c r="C15" t="s">
        <v>966</v>
      </c>
      <c r="D15" t="s">
        <v>967</v>
      </c>
      <c r="E15" t="s">
        <v>967</v>
      </c>
      <c r="P15" t="s">
        <v>855</v>
      </c>
      <c r="Q15">
        <v>1.2198080885670051</v>
      </c>
      <c r="T15">
        <v>29</v>
      </c>
      <c r="V15" t="s">
        <v>813</v>
      </c>
      <c r="X15" t="s">
        <v>813</v>
      </c>
      <c r="Y15" t="s">
        <v>856</v>
      </c>
      <c r="Z15" t="s">
        <v>856</v>
      </c>
      <c r="AA15" t="s">
        <v>815</v>
      </c>
      <c r="AB15" t="s">
        <v>816</v>
      </c>
      <c r="AC15">
        <v>3</v>
      </c>
      <c r="AD15" t="s">
        <v>817</v>
      </c>
      <c r="AE15">
        <v>3</v>
      </c>
      <c r="AF15">
        <v>0</v>
      </c>
      <c r="AG15">
        <v>0</v>
      </c>
      <c r="AH15" t="s">
        <v>818</v>
      </c>
      <c r="AI15" t="s">
        <v>818</v>
      </c>
      <c r="AJ15" t="s">
        <v>818</v>
      </c>
      <c r="AK15" t="s">
        <v>818</v>
      </c>
      <c r="AL15" t="s">
        <v>818</v>
      </c>
      <c r="AM15" t="s">
        <v>818</v>
      </c>
      <c r="AN15" t="s">
        <v>818</v>
      </c>
      <c r="AO15" t="s">
        <v>818</v>
      </c>
      <c r="AP15" t="s">
        <v>818</v>
      </c>
      <c r="AQ15" t="s">
        <v>818</v>
      </c>
      <c r="AR15" t="s">
        <v>818</v>
      </c>
      <c r="AS15" t="s">
        <v>818</v>
      </c>
      <c r="AT15" t="s">
        <v>818</v>
      </c>
      <c r="AU15" t="s">
        <v>818</v>
      </c>
      <c r="AV15" t="s">
        <v>818</v>
      </c>
      <c r="AW15" t="s">
        <v>818</v>
      </c>
      <c r="AX15" t="s">
        <v>818</v>
      </c>
      <c r="AY15" t="s">
        <v>818</v>
      </c>
      <c r="AZ15" t="s">
        <v>818</v>
      </c>
      <c r="BA15" t="s">
        <v>818</v>
      </c>
      <c r="BB15" t="s">
        <v>818</v>
      </c>
      <c r="BC15" t="s">
        <v>818</v>
      </c>
      <c r="BD15" t="s">
        <v>818</v>
      </c>
      <c r="BE15" t="s">
        <v>818</v>
      </c>
      <c r="BF15" t="s">
        <v>818</v>
      </c>
      <c r="BG15" t="s">
        <v>818</v>
      </c>
      <c r="BH15" t="s">
        <v>818</v>
      </c>
      <c r="BI15" t="s">
        <v>818</v>
      </c>
      <c r="BJ15" t="s">
        <v>818</v>
      </c>
      <c r="BK15" t="s">
        <v>818</v>
      </c>
      <c r="BL15" t="s">
        <v>818</v>
      </c>
      <c r="BM15" t="s">
        <v>818</v>
      </c>
      <c r="BN15" t="s">
        <v>818</v>
      </c>
      <c r="BO15" t="s">
        <v>818</v>
      </c>
      <c r="BP15" t="s">
        <v>818</v>
      </c>
      <c r="BQ15" t="s">
        <v>818</v>
      </c>
      <c r="BR15" t="s">
        <v>818</v>
      </c>
      <c r="BS15" t="s">
        <v>818</v>
      </c>
      <c r="BT15" t="s">
        <v>818</v>
      </c>
      <c r="BU15" t="s">
        <v>818</v>
      </c>
      <c r="BV15" t="s">
        <v>818</v>
      </c>
      <c r="BW15" t="s">
        <v>818</v>
      </c>
      <c r="BX15" t="s">
        <v>818</v>
      </c>
      <c r="BY15" t="s">
        <v>818</v>
      </c>
      <c r="BZ15" t="s">
        <v>818</v>
      </c>
      <c r="CA15" t="s">
        <v>818</v>
      </c>
      <c r="CB15" t="s">
        <v>818</v>
      </c>
      <c r="CC15" t="s">
        <v>818</v>
      </c>
      <c r="CD15" t="s">
        <v>818</v>
      </c>
      <c r="CE15" t="s">
        <v>818</v>
      </c>
      <c r="CF15" t="s">
        <v>818</v>
      </c>
      <c r="CG15" t="s">
        <v>818</v>
      </c>
      <c r="CH15" t="s">
        <v>818</v>
      </c>
      <c r="CI15" t="s">
        <v>818</v>
      </c>
      <c r="CJ15" t="s">
        <v>818</v>
      </c>
      <c r="CK15" t="s">
        <v>818</v>
      </c>
      <c r="CL15" t="s">
        <v>818</v>
      </c>
      <c r="CM15" t="s">
        <v>818</v>
      </c>
      <c r="CN15" t="s">
        <v>818</v>
      </c>
      <c r="CO15" t="s">
        <v>818</v>
      </c>
      <c r="CP15" t="s">
        <v>818</v>
      </c>
      <c r="CQ15" t="s">
        <v>818</v>
      </c>
      <c r="CR15" t="s">
        <v>818</v>
      </c>
      <c r="CS15" t="s">
        <v>818</v>
      </c>
      <c r="CT15" t="s">
        <v>818</v>
      </c>
      <c r="CU15" t="s">
        <v>818</v>
      </c>
      <c r="CV15" t="s">
        <v>818</v>
      </c>
      <c r="CW15" t="s">
        <v>818</v>
      </c>
      <c r="CX15" t="s">
        <v>818</v>
      </c>
      <c r="CY15" t="s">
        <v>818</v>
      </c>
      <c r="CZ15" t="s">
        <v>818</v>
      </c>
      <c r="DA15" t="s">
        <v>818</v>
      </c>
      <c r="DB15" t="s">
        <v>818</v>
      </c>
      <c r="DC15" t="s">
        <v>818</v>
      </c>
      <c r="DD15" t="s">
        <v>818</v>
      </c>
      <c r="DE15" t="s">
        <v>818</v>
      </c>
      <c r="DF15" t="s">
        <v>818</v>
      </c>
      <c r="DG15" t="s">
        <v>818</v>
      </c>
      <c r="DH15" t="s">
        <v>818</v>
      </c>
      <c r="DI15" t="s">
        <v>818</v>
      </c>
      <c r="DJ15" t="s">
        <v>818</v>
      </c>
      <c r="DK15" t="s">
        <v>818</v>
      </c>
      <c r="DL15" t="s">
        <v>818</v>
      </c>
      <c r="DM15" t="s">
        <v>818</v>
      </c>
      <c r="DN15" t="s">
        <v>818</v>
      </c>
      <c r="DO15" t="s">
        <v>818</v>
      </c>
      <c r="DP15" t="s">
        <v>818</v>
      </c>
      <c r="DQ15" t="s">
        <v>818</v>
      </c>
      <c r="DR15" t="s">
        <v>818</v>
      </c>
      <c r="DS15" t="s">
        <v>818</v>
      </c>
      <c r="DT15" t="s">
        <v>818</v>
      </c>
      <c r="DU15" t="s">
        <v>818</v>
      </c>
      <c r="DV15" t="s">
        <v>818</v>
      </c>
      <c r="DW15" t="s">
        <v>818</v>
      </c>
      <c r="DX15" t="s">
        <v>818</v>
      </c>
      <c r="DY15" t="s">
        <v>818</v>
      </c>
      <c r="DZ15" t="s">
        <v>818</v>
      </c>
      <c r="EA15" t="s">
        <v>818</v>
      </c>
      <c r="EB15" t="s">
        <v>818</v>
      </c>
      <c r="EC15" t="s">
        <v>818</v>
      </c>
      <c r="ED15" t="s">
        <v>818</v>
      </c>
      <c r="EE15" t="s">
        <v>818</v>
      </c>
      <c r="EF15" t="s">
        <v>818</v>
      </c>
      <c r="EG15" t="s">
        <v>818</v>
      </c>
      <c r="EH15" t="s">
        <v>818</v>
      </c>
      <c r="EI15" t="s">
        <v>818</v>
      </c>
      <c r="EJ15" t="s">
        <v>818</v>
      </c>
      <c r="EK15" t="s">
        <v>818</v>
      </c>
      <c r="EL15" t="s">
        <v>818</v>
      </c>
      <c r="EM15" t="s">
        <v>818</v>
      </c>
      <c r="EN15" t="s">
        <v>818</v>
      </c>
      <c r="EO15" t="s">
        <v>818</v>
      </c>
      <c r="EP15" t="s">
        <v>818</v>
      </c>
      <c r="EQ15" t="s">
        <v>818</v>
      </c>
      <c r="ER15" t="s">
        <v>818</v>
      </c>
      <c r="ES15" t="s">
        <v>818</v>
      </c>
      <c r="ET15" t="s">
        <v>818</v>
      </c>
      <c r="EU15" t="s">
        <v>818</v>
      </c>
      <c r="EV15" t="s">
        <v>818</v>
      </c>
      <c r="EW15" t="s">
        <v>818</v>
      </c>
      <c r="EX15" t="s">
        <v>818</v>
      </c>
      <c r="EY15" t="s">
        <v>818</v>
      </c>
      <c r="EZ15" t="s">
        <v>818</v>
      </c>
      <c r="FA15" t="s">
        <v>818</v>
      </c>
      <c r="FB15" t="s">
        <v>818</v>
      </c>
      <c r="FC15" t="s">
        <v>818</v>
      </c>
      <c r="FD15" t="s">
        <v>818</v>
      </c>
      <c r="FE15" t="s">
        <v>818</v>
      </c>
      <c r="FF15" t="s">
        <v>818</v>
      </c>
      <c r="FG15" t="s">
        <v>818</v>
      </c>
      <c r="FH15" t="s">
        <v>818</v>
      </c>
      <c r="FI15" t="s">
        <v>818</v>
      </c>
      <c r="FJ15" t="s">
        <v>818</v>
      </c>
      <c r="FK15" t="s">
        <v>818</v>
      </c>
      <c r="FL15" t="s">
        <v>818</v>
      </c>
      <c r="FM15" t="s">
        <v>818</v>
      </c>
      <c r="FN15" t="s">
        <v>818</v>
      </c>
      <c r="FO15" t="s">
        <v>818</v>
      </c>
      <c r="FP15" t="s">
        <v>818</v>
      </c>
      <c r="FQ15" t="s">
        <v>818</v>
      </c>
      <c r="FR15" t="s">
        <v>818</v>
      </c>
      <c r="FS15" t="s">
        <v>818</v>
      </c>
      <c r="FT15" t="s">
        <v>818</v>
      </c>
      <c r="FU15" t="s">
        <v>818</v>
      </c>
      <c r="FV15" t="s">
        <v>818</v>
      </c>
      <c r="FW15" t="s">
        <v>818</v>
      </c>
      <c r="FX15" t="s">
        <v>818</v>
      </c>
      <c r="FY15" t="s">
        <v>818</v>
      </c>
      <c r="FZ15" t="s">
        <v>818</v>
      </c>
      <c r="GA15" t="s">
        <v>818</v>
      </c>
      <c r="GB15" t="s">
        <v>818</v>
      </c>
      <c r="GC15" t="s">
        <v>818</v>
      </c>
      <c r="GD15" t="s">
        <v>818</v>
      </c>
      <c r="GE15" t="s">
        <v>818</v>
      </c>
      <c r="GF15" t="s">
        <v>818</v>
      </c>
      <c r="GG15" t="s">
        <v>818</v>
      </c>
      <c r="GH15" t="s">
        <v>818</v>
      </c>
      <c r="GI15" t="s">
        <v>818</v>
      </c>
      <c r="GJ15" t="s">
        <v>818</v>
      </c>
      <c r="GK15" t="s">
        <v>818</v>
      </c>
      <c r="GL15" t="s">
        <v>818</v>
      </c>
      <c r="GM15" t="s">
        <v>818</v>
      </c>
      <c r="GN15" t="s">
        <v>818</v>
      </c>
      <c r="GO15" t="s">
        <v>818</v>
      </c>
      <c r="GP15" t="s">
        <v>818</v>
      </c>
      <c r="GQ15" t="s">
        <v>818</v>
      </c>
      <c r="GR15" t="s">
        <v>818</v>
      </c>
      <c r="GS15" t="s">
        <v>818</v>
      </c>
      <c r="GT15" t="s">
        <v>818</v>
      </c>
      <c r="GU15" t="s">
        <v>818</v>
      </c>
      <c r="GV15" t="s">
        <v>818</v>
      </c>
      <c r="GW15" t="s">
        <v>818</v>
      </c>
      <c r="GX15" t="s">
        <v>818</v>
      </c>
      <c r="GY15" t="s">
        <v>818</v>
      </c>
      <c r="GZ15" t="s">
        <v>818</v>
      </c>
      <c r="HA15" t="s">
        <v>818</v>
      </c>
      <c r="HB15" t="s">
        <v>818</v>
      </c>
      <c r="HC15" t="s">
        <v>818</v>
      </c>
      <c r="HD15" t="s">
        <v>818</v>
      </c>
      <c r="HE15" t="s">
        <v>818</v>
      </c>
      <c r="HF15" t="s">
        <v>818</v>
      </c>
      <c r="HG15" t="s">
        <v>818</v>
      </c>
      <c r="HH15" t="s">
        <v>818</v>
      </c>
      <c r="HI15" t="s">
        <v>818</v>
      </c>
      <c r="HJ15" t="s">
        <v>818</v>
      </c>
      <c r="HK15" t="s">
        <v>818</v>
      </c>
      <c r="HL15" t="s">
        <v>818</v>
      </c>
      <c r="HM15" t="s">
        <v>818</v>
      </c>
      <c r="HN15" t="s">
        <v>818</v>
      </c>
      <c r="HO15" t="s">
        <v>818</v>
      </c>
      <c r="HP15" t="s">
        <v>818</v>
      </c>
      <c r="HQ15" t="s">
        <v>818</v>
      </c>
      <c r="HR15" t="s">
        <v>818</v>
      </c>
      <c r="HS15" t="s">
        <v>818</v>
      </c>
      <c r="HT15" t="s">
        <v>818</v>
      </c>
      <c r="HU15" t="s">
        <v>818</v>
      </c>
      <c r="HV15" t="s">
        <v>818</v>
      </c>
      <c r="HW15" t="s">
        <v>818</v>
      </c>
      <c r="HX15" t="s">
        <v>818</v>
      </c>
      <c r="HY15" t="s">
        <v>818</v>
      </c>
      <c r="HZ15" t="s">
        <v>818</v>
      </c>
      <c r="IA15" t="s">
        <v>818</v>
      </c>
      <c r="IB15" t="s">
        <v>818</v>
      </c>
      <c r="IC15" t="s">
        <v>818</v>
      </c>
      <c r="ID15" t="s">
        <v>818</v>
      </c>
      <c r="IE15" t="s">
        <v>818</v>
      </c>
      <c r="IF15" t="s">
        <v>818</v>
      </c>
      <c r="IG15" t="s">
        <v>818</v>
      </c>
      <c r="IH15" t="s">
        <v>818</v>
      </c>
      <c r="II15" t="s">
        <v>818</v>
      </c>
      <c r="IJ15" t="s">
        <v>818</v>
      </c>
      <c r="IK15" t="s">
        <v>818</v>
      </c>
      <c r="IL15" t="s">
        <v>818</v>
      </c>
      <c r="IM15" t="s">
        <v>818</v>
      </c>
      <c r="IN15" t="s">
        <v>818</v>
      </c>
      <c r="IO15" t="s">
        <v>818</v>
      </c>
      <c r="IP15" t="s">
        <v>818</v>
      </c>
      <c r="IQ15" t="s">
        <v>818</v>
      </c>
      <c r="IR15" t="s">
        <v>818</v>
      </c>
      <c r="IS15" t="s">
        <v>818</v>
      </c>
      <c r="IT15" t="s">
        <v>818</v>
      </c>
      <c r="IU15" t="s">
        <v>818</v>
      </c>
      <c r="IV15" t="s">
        <v>818</v>
      </c>
      <c r="IW15" t="s">
        <v>818</v>
      </c>
      <c r="IX15" t="s">
        <v>818</v>
      </c>
      <c r="IY15" t="s">
        <v>818</v>
      </c>
      <c r="IZ15" t="s">
        <v>818</v>
      </c>
      <c r="JA15" t="s">
        <v>818</v>
      </c>
      <c r="JB15" t="s">
        <v>818</v>
      </c>
      <c r="JC15" t="s">
        <v>818</v>
      </c>
      <c r="JD15" t="s">
        <v>818</v>
      </c>
      <c r="JE15" t="s">
        <v>818</v>
      </c>
      <c r="JF15" t="s">
        <v>818</v>
      </c>
      <c r="JG15" t="s">
        <v>818</v>
      </c>
      <c r="JH15" t="s">
        <v>818</v>
      </c>
      <c r="JI15" t="s">
        <v>818</v>
      </c>
      <c r="JJ15" t="s">
        <v>818</v>
      </c>
      <c r="JK15" t="s">
        <v>818</v>
      </c>
      <c r="JL15" t="s">
        <v>818</v>
      </c>
      <c r="JM15" t="s">
        <v>818</v>
      </c>
      <c r="JN15" t="s">
        <v>818</v>
      </c>
      <c r="JO15" t="s">
        <v>818</v>
      </c>
      <c r="JP15" t="s">
        <v>818</v>
      </c>
      <c r="JQ15" t="s">
        <v>818</v>
      </c>
      <c r="JR15" t="s">
        <v>818</v>
      </c>
      <c r="JS15" t="s">
        <v>818</v>
      </c>
      <c r="JT15" t="s">
        <v>818</v>
      </c>
      <c r="JU15" t="s">
        <v>818</v>
      </c>
      <c r="JV15" t="s">
        <v>818</v>
      </c>
      <c r="JW15" t="s">
        <v>818</v>
      </c>
      <c r="JX15" t="s">
        <v>818</v>
      </c>
      <c r="JY15" t="s">
        <v>818</v>
      </c>
      <c r="JZ15" t="s">
        <v>818</v>
      </c>
      <c r="KA15" t="s">
        <v>818</v>
      </c>
      <c r="KB15" t="s">
        <v>818</v>
      </c>
      <c r="KC15" t="s">
        <v>818</v>
      </c>
      <c r="KD15" t="s">
        <v>818</v>
      </c>
      <c r="KE15" t="s">
        <v>818</v>
      </c>
      <c r="KF15">
        <v>3</v>
      </c>
      <c r="KG15">
        <v>0</v>
      </c>
      <c r="KH15">
        <v>0</v>
      </c>
      <c r="KI15">
        <v>0</v>
      </c>
      <c r="KJ15">
        <v>0</v>
      </c>
      <c r="KK15">
        <v>0</v>
      </c>
      <c r="KL15">
        <v>1</v>
      </c>
      <c r="KM15">
        <v>0</v>
      </c>
      <c r="KN15">
        <v>1</v>
      </c>
      <c r="KO15">
        <v>0</v>
      </c>
      <c r="KP15">
        <v>1</v>
      </c>
      <c r="KQ15">
        <v>1</v>
      </c>
      <c r="KR15">
        <v>0</v>
      </c>
      <c r="KS15">
        <v>0</v>
      </c>
      <c r="KT15">
        <v>0</v>
      </c>
      <c r="KU15">
        <v>0</v>
      </c>
      <c r="KV15">
        <v>0</v>
      </c>
      <c r="KW15">
        <v>0</v>
      </c>
      <c r="KX15">
        <v>1</v>
      </c>
      <c r="KY15">
        <v>0</v>
      </c>
      <c r="KZ15">
        <v>0</v>
      </c>
      <c r="LA15">
        <v>1</v>
      </c>
      <c r="LB15">
        <v>0</v>
      </c>
      <c r="LC15">
        <v>1</v>
      </c>
      <c r="LD15">
        <v>3</v>
      </c>
      <c r="LE15">
        <v>1</v>
      </c>
      <c r="LF15">
        <v>2</v>
      </c>
      <c r="LH15" t="s">
        <v>817</v>
      </c>
      <c r="LI15" t="s">
        <v>817</v>
      </c>
      <c r="LJ15" t="s">
        <v>817</v>
      </c>
      <c r="LK15" t="s">
        <v>817</v>
      </c>
      <c r="LL15" t="s">
        <v>817</v>
      </c>
      <c r="LM15" t="s">
        <v>817</v>
      </c>
      <c r="LO15" t="s">
        <v>817</v>
      </c>
      <c r="LQ15" t="s">
        <v>817</v>
      </c>
      <c r="LR15" t="s">
        <v>818</v>
      </c>
      <c r="LS15" t="s">
        <v>818</v>
      </c>
      <c r="LT15" t="s">
        <v>818</v>
      </c>
      <c r="LU15" t="s">
        <v>818</v>
      </c>
      <c r="LV15" t="s">
        <v>818</v>
      </c>
      <c r="LW15" t="s">
        <v>818</v>
      </c>
      <c r="LX15" t="s">
        <v>817</v>
      </c>
      <c r="MA15" t="s">
        <v>858</v>
      </c>
      <c r="MB15" t="s">
        <v>968</v>
      </c>
      <c r="MC15" t="s">
        <v>875</v>
      </c>
      <c r="MD15" t="s">
        <v>813</v>
      </c>
      <c r="MF15" t="s">
        <v>823</v>
      </c>
      <c r="MI15" t="s">
        <v>813</v>
      </c>
      <c r="MJ15" t="s">
        <v>824</v>
      </c>
      <c r="MK15" t="s">
        <v>813</v>
      </c>
      <c r="ML15" t="s">
        <v>817</v>
      </c>
      <c r="MM15" t="s">
        <v>813</v>
      </c>
      <c r="MN15" t="s">
        <v>817</v>
      </c>
      <c r="MO15" t="s">
        <v>817</v>
      </c>
      <c r="MP15" t="s">
        <v>817</v>
      </c>
      <c r="MQ15" t="s">
        <v>817</v>
      </c>
      <c r="MR15" t="s">
        <v>817</v>
      </c>
      <c r="MS15" t="s">
        <v>817</v>
      </c>
      <c r="MT15" t="s">
        <v>817</v>
      </c>
      <c r="MU15" t="s">
        <v>817</v>
      </c>
      <c r="MV15" t="s">
        <v>813</v>
      </c>
      <c r="MW15" t="s">
        <v>813</v>
      </c>
      <c r="MX15" t="s">
        <v>817</v>
      </c>
      <c r="MY15" t="s">
        <v>817</v>
      </c>
      <c r="MZ15" t="s">
        <v>817</v>
      </c>
      <c r="NA15" t="s">
        <v>817</v>
      </c>
      <c r="NB15" t="s">
        <v>817</v>
      </c>
      <c r="NR15" t="s">
        <v>817</v>
      </c>
      <c r="NU15" t="s">
        <v>969</v>
      </c>
      <c r="NY15">
        <v>1</v>
      </c>
      <c r="NZ15" t="s">
        <v>970</v>
      </c>
      <c r="OP15" t="s">
        <v>817</v>
      </c>
      <c r="OQ15" t="s">
        <v>827</v>
      </c>
      <c r="OR15" t="s">
        <v>828</v>
      </c>
      <c r="OS15" t="s">
        <v>829</v>
      </c>
      <c r="OT15" t="s">
        <v>813</v>
      </c>
      <c r="OU15" t="s">
        <v>813</v>
      </c>
      <c r="OV15" t="s">
        <v>830</v>
      </c>
      <c r="OW15" t="s">
        <v>831</v>
      </c>
      <c r="OX15" t="s">
        <v>832</v>
      </c>
      <c r="OY15" t="s">
        <v>833</v>
      </c>
      <c r="OZ15" t="s">
        <v>846</v>
      </c>
      <c r="PA15" t="s">
        <v>817</v>
      </c>
      <c r="PB15" t="s">
        <v>817</v>
      </c>
      <c r="PC15" t="s">
        <v>817</v>
      </c>
      <c r="PD15" t="s">
        <v>817</v>
      </c>
      <c r="PE15" t="s">
        <v>817</v>
      </c>
      <c r="PF15" t="s">
        <v>817</v>
      </c>
      <c r="PG15" t="s">
        <v>813</v>
      </c>
      <c r="PH15" t="s">
        <v>817</v>
      </c>
      <c r="PI15" t="s">
        <v>817</v>
      </c>
      <c r="PJ15" t="s">
        <v>817</v>
      </c>
      <c r="PK15" t="s">
        <v>817</v>
      </c>
      <c r="PL15" t="s">
        <v>835</v>
      </c>
      <c r="PM15" t="s">
        <v>836</v>
      </c>
      <c r="PN15" t="s">
        <v>837</v>
      </c>
      <c r="PO15" t="s">
        <v>880</v>
      </c>
      <c r="PP15" t="s">
        <v>839</v>
      </c>
      <c r="PQ15" t="s">
        <v>813</v>
      </c>
      <c r="PR15" t="s">
        <v>813</v>
      </c>
      <c r="PS15" t="s">
        <v>817</v>
      </c>
      <c r="PT15" t="s">
        <v>817</v>
      </c>
      <c r="PU15" t="s">
        <v>817</v>
      </c>
      <c r="PV15" t="s">
        <v>817</v>
      </c>
      <c r="PW15" t="s">
        <v>817</v>
      </c>
      <c r="PX15" t="s">
        <v>817</v>
      </c>
      <c r="PY15" t="s">
        <v>817</v>
      </c>
      <c r="PZ15" t="s">
        <v>840</v>
      </c>
      <c r="QA15" t="s">
        <v>841</v>
      </c>
      <c r="QB15" t="s">
        <v>971</v>
      </c>
      <c r="QC15" t="s">
        <v>972</v>
      </c>
      <c r="QD15" t="s">
        <v>844</v>
      </c>
      <c r="QE15" t="s">
        <v>845</v>
      </c>
      <c r="QF15" t="s">
        <v>813</v>
      </c>
      <c r="QG15" t="s">
        <v>813</v>
      </c>
      <c r="QH15" t="s">
        <v>813</v>
      </c>
      <c r="QI15" t="s">
        <v>817</v>
      </c>
      <c r="QJ15" t="s">
        <v>813</v>
      </c>
      <c r="QK15" t="s">
        <v>813</v>
      </c>
      <c r="QL15" t="s">
        <v>813</v>
      </c>
      <c r="QM15" t="s">
        <v>813</v>
      </c>
      <c r="QN15" t="s">
        <v>817</v>
      </c>
      <c r="QO15" t="s">
        <v>817</v>
      </c>
      <c r="QP15" t="s">
        <v>817</v>
      </c>
      <c r="QQ15" t="s">
        <v>817</v>
      </c>
      <c r="QR15" t="s">
        <v>817</v>
      </c>
      <c r="QS15" t="s">
        <v>813</v>
      </c>
      <c r="QT15" t="s">
        <v>817</v>
      </c>
      <c r="QU15" t="s">
        <v>817</v>
      </c>
      <c r="QV15" t="s">
        <v>817</v>
      </c>
      <c r="QW15" t="s">
        <v>817</v>
      </c>
      <c r="QX15" t="s">
        <v>817</v>
      </c>
      <c r="QY15" t="s">
        <v>817</v>
      </c>
      <c r="QZ15" t="s">
        <v>817</v>
      </c>
      <c r="RA15" t="s">
        <v>817</v>
      </c>
      <c r="RB15" t="s">
        <v>817</v>
      </c>
      <c r="RC15" t="s">
        <v>817</v>
      </c>
      <c r="RD15" t="s">
        <v>817</v>
      </c>
      <c r="RE15" t="s">
        <v>817</v>
      </c>
      <c r="RF15" t="s">
        <v>817</v>
      </c>
      <c r="RG15" t="s">
        <v>817</v>
      </c>
      <c r="RH15" t="s">
        <v>817</v>
      </c>
      <c r="RI15" t="s">
        <v>817</v>
      </c>
      <c r="RJ15" t="s">
        <v>817</v>
      </c>
      <c r="RK15" t="s">
        <v>813</v>
      </c>
      <c r="RL15" t="s">
        <v>817</v>
      </c>
      <c r="RM15" t="s">
        <v>813</v>
      </c>
      <c r="RN15" t="s">
        <v>817</v>
      </c>
      <c r="RO15" t="s">
        <v>817</v>
      </c>
      <c r="RP15" t="s">
        <v>817</v>
      </c>
      <c r="RQ15" t="s">
        <v>817</v>
      </c>
      <c r="RR15" t="s">
        <v>817</v>
      </c>
      <c r="RS15" t="s">
        <v>817</v>
      </c>
      <c r="RT15" t="s">
        <v>817</v>
      </c>
      <c r="RU15" t="s">
        <v>817</v>
      </c>
      <c r="RV15" t="s">
        <v>817</v>
      </c>
      <c r="RW15" t="s">
        <v>817</v>
      </c>
      <c r="RX15" t="s">
        <v>837</v>
      </c>
      <c r="RY15" t="s">
        <v>973</v>
      </c>
      <c r="RZ15" t="s">
        <v>817</v>
      </c>
      <c r="SB15" t="s">
        <v>817</v>
      </c>
      <c r="SC15" t="s">
        <v>817</v>
      </c>
      <c r="SD15" t="s">
        <v>817</v>
      </c>
      <c r="SE15" t="s">
        <v>817</v>
      </c>
      <c r="SF15" t="s">
        <v>817</v>
      </c>
      <c r="SG15" t="s">
        <v>817</v>
      </c>
      <c r="SH15" t="s">
        <v>817</v>
      </c>
      <c r="SI15" t="s">
        <v>817</v>
      </c>
      <c r="SJ15" t="s">
        <v>813</v>
      </c>
      <c r="SK15" t="s">
        <v>817</v>
      </c>
      <c r="SL15" t="s">
        <v>817</v>
      </c>
      <c r="SM15" t="s">
        <v>817</v>
      </c>
      <c r="SN15" t="s">
        <v>817</v>
      </c>
      <c r="SO15" t="s">
        <v>817</v>
      </c>
      <c r="SP15" t="s">
        <v>817</v>
      </c>
      <c r="SQ15" t="s">
        <v>817</v>
      </c>
      <c r="SR15" t="s">
        <v>817</v>
      </c>
      <c r="SS15" t="s">
        <v>817</v>
      </c>
      <c r="ST15" t="s">
        <v>817</v>
      </c>
      <c r="SU15" t="s">
        <v>813</v>
      </c>
      <c r="SV15" t="s">
        <v>813</v>
      </c>
      <c r="SW15" t="s">
        <v>817</v>
      </c>
      <c r="SX15" t="s">
        <v>817</v>
      </c>
      <c r="SY15" t="s">
        <v>817</v>
      </c>
      <c r="SZ15" t="s">
        <v>817</v>
      </c>
      <c r="TA15" t="s">
        <v>817</v>
      </c>
      <c r="TB15" t="s">
        <v>817</v>
      </c>
      <c r="TC15" t="s">
        <v>817</v>
      </c>
      <c r="TD15" t="s">
        <v>817</v>
      </c>
      <c r="TE15" t="s">
        <v>817</v>
      </c>
      <c r="TF15" t="s">
        <v>817</v>
      </c>
      <c r="TG15" t="s">
        <v>817</v>
      </c>
      <c r="TH15" t="s">
        <v>817</v>
      </c>
      <c r="TI15" t="s">
        <v>817</v>
      </c>
      <c r="TJ15" t="s">
        <v>817</v>
      </c>
      <c r="TU15" t="s">
        <v>817</v>
      </c>
      <c r="TY15" t="s">
        <v>817</v>
      </c>
      <c r="TZ15" t="s">
        <v>817</v>
      </c>
      <c r="UA15" t="s">
        <v>817</v>
      </c>
      <c r="UB15" t="s">
        <v>817</v>
      </c>
      <c r="UC15" t="s">
        <v>813</v>
      </c>
      <c r="UD15" t="s">
        <v>813</v>
      </c>
      <c r="UE15" t="s">
        <v>817</v>
      </c>
      <c r="UF15" t="s">
        <v>817</v>
      </c>
      <c r="UG15" t="s">
        <v>817</v>
      </c>
      <c r="UH15" t="s">
        <v>817</v>
      </c>
      <c r="UI15" t="s">
        <v>817</v>
      </c>
      <c r="UJ15" t="s">
        <v>817</v>
      </c>
      <c r="UK15" t="s">
        <v>817</v>
      </c>
      <c r="UL15" t="s">
        <v>817</v>
      </c>
      <c r="UM15" t="s">
        <v>817</v>
      </c>
      <c r="UN15" t="s">
        <v>817</v>
      </c>
      <c r="UO15" t="s">
        <v>817</v>
      </c>
      <c r="UP15" t="s">
        <v>817</v>
      </c>
      <c r="UQ15" t="s">
        <v>817</v>
      </c>
      <c r="UR15" t="s">
        <v>817</v>
      </c>
      <c r="US15" t="s">
        <v>817</v>
      </c>
      <c r="UT15" t="s">
        <v>817</v>
      </c>
      <c r="UU15" t="s">
        <v>817</v>
      </c>
      <c r="UV15" t="s">
        <v>817</v>
      </c>
      <c r="UW15" t="s">
        <v>813</v>
      </c>
      <c r="UX15" t="s">
        <v>817</v>
      </c>
      <c r="UY15" t="s">
        <v>817</v>
      </c>
      <c r="UZ15" t="s">
        <v>817</v>
      </c>
      <c r="VD15" t="s">
        <v>813</v>
      </c>
      <c r="VE15" t="s">
        <v>817</v>
      </c>
      <c r="VF15" t="s">
        <v>817</v>
      </c>
      <c r="VG15" t="s">
        <v>817</v>
      </c>
      <c r="VH15" t="s">
        <v>817</v>
      </c>
      <c r="VI15" t="s">
        <v>817</v>
      </c>
      <c r="VJ15" t="s">
        <v>817</v>
      </c>
      <c r="VK15" t="s">
        <v>817</v>
      </c>
      <c r="VL15" t="s">
        <v>817</v>
      </c>
      <c r="VM15" t="s">
        <v>817</v>
      </c>
      <c r="VN15" t="s">
        <v>817</v>
      </c>
      <c r="VO15" t="s">
        <v>817</v>
      </c>
      <c r="VP15" t="s">
        <v>817</v>
      </c>
      <c r="VQ15" t="s">
        <v>817</v>
      </c>
      <c r="VY15" t="s">
        <v>813</v>
      </c>
      <c r="VZ15" t="s">
        <v>817</v>
      </c>
      <c r="WA15" t="s">
        <v>813</v>
      </c>
      <c r="WB15" t="s">
        <v>817</v>
      </c>
      <c r="WJ15" t="s">
        <v>817</v>
      </c>
      <c r="WK15" t="s">
        <v>817</v>
      </c>
      <c r="WL15" t="s">
        <v>817</v>
      </c>
      <c r="WM15" t="s">
        <v>817</v>
      </c>
      <c r="WN15" t="s">
        <v>817</v>
      </c>
      <c r="WO15" t="s">
        <v>813</v>
      </c>
      <c r="WP15" t="s">
        <v>817</v>
      </c>
      <c r="WQ15" t="s">
        <v>817</v>
      </c>
      <c r="WR15" t="s">
        <v>817</v>
      </c>
      <c r="WS15" t="s">
        <v>846</v>
      </c>
      <c r="WU15" t="s">
        <v>817</v>
      </c>
      <c r="WV15" t="s">
        <v>817</v>
      </c>
      <c r="WW15" t="s">
        <v>817</v>
      </c>
      <c r="WX15" t="s">
        <v>817</v>
      </c>
      <c r="WY15" t="s">
        <v>817</v>
      </c>
      <c r="WZ15" t="s">
        <v>813</v>
      </c>
      <c r="XA15" t="s">
        <v>817</v>
      </c>
      <c r="XB15" t="s">
        <v>817</v>
      </c>
      <c r="XC15" t="s">
        <v>850</v>
      </c>
      <c r="XD15" t="s">
        <v>813</v>
      </c>
      <c r="XE15" t="s">
        <v>813</v>
      </c>
      <c r="XF15" t="s">
        <v>817</v>
      </c>
      <c r="XG15" t="s">
        <v>817</v>
      </c>
      <c r="XH15" t="s">
        <v>817</v>
      </c>
      <c r="XI15" t="s">
        <v>817</v>
      </c>
      <c r="XJ15" t="s">
        <v>817</v>
      </c>
      <c r="XK15" t="s">
        <v>817</v>
      </c>
      <c r="XL15" t="s">
        <v>817</v>
      </c>
      <c r="XM15" t="s">
        <v>817</v>
      </c>
      <c r="XN15" t="s">
        <v>817</v>
      </c>
      <c r="XO15" t="s">
        <v>817</v>
      </c>
      <c r="XP15" t="s">
        <v>817</v>
      </c>
      <c r="XQ15" t="s">
        <v>817</v>
      </c>
      <c r="XR15" t="s">
        <v>817</v>
      </c>
      <c r="XS15" t="s">
        <v>817</v>
      </c>
      <c r="XT15" t="s">
        <v>817</v>
      </c>
      <c r="XU15" t="s">
        <v>817</v>
      </c>
      <c r="XV15" t="s">
        <v>817</v>
      </c>
      <c r="XW15" t="s">
        <v>813</v>
      </c>
      <c r="XX15" t="s">
        <v>817</v>
      </c>
      <c r="XY15" t="s">
        <v>817</v>
      </c>
      <c r="XZ15" t="s">
        <v>817</v>
      </c>
      <c r="ZM15" t="s">
        <v>817</v>
      </c>
      <c r="ZN15" t="s">
        <v>817</v>
      </c>
      <c r="ZO15" t="s">
        <v>817</v>
      </c>
      <c r="ZP15" t="s">
        <v>817</v>
      </c>
      <c r="ZQ15" t="s">
        <v>817</v>
      </c>
      <c r="ZR15" t="s">
        <v>813</v>
      </c>
      <c r="ZS15" t="s">
        <v>813</v>
      </c>
      <c r="ZT15" t="s">
        <v>817</v>
      </c>
      <c r="ZU15" t="s">
        <v>817</v>
      </c>
      <c r="ZV15" t="s">
        <v>817</v>
      </c>
      <c r="ZW15" t="s">
        <v>817</v>
      </c>
      <c r="ZX15" t="s">
        <v>817</v>
      </c>
      <c r="ZY15" t="s">
        <v>817</v>
      </c>
      <c r="ZZ15" t="s">
        <v>817</v>
      </c>
      <c r="AAA15" t="s">
        <v>813</v>
      </c>
      <c r="AAB15" t="s">
        <v>817</v>
      </c>
      <c r="AAC15" t="s">
        <v>817</v>
      </c>
      <c r="AAD15" t="s">
        <v>817</v>
      </c>
      <c r="AAE15" t="s">
        <v>817</v>
      </c>
      <c r="AAF15" t="s">
        <v>817</v>
      </c>
      <c r="AAH15" t="s">
        <v>813</v>
      </c>
      <c r="AAI15" t="s">
        <v>817</v>
      </c>
      <c r="AAJ15" t="s">
        <v>813</v>
      </c>
      <c r="AAK15" t="s">
        <v>817</v>
      </c>
      <c r="AAL15" t="s">
        <v>817</v>
      </c>
      <c r="AAM15" t="s">
        <v>817</v>
      </c>
      <c r="AAN15" t="s">
        <v>813</v>
      </c>
      <c r="AAO15" t="s">
        <v>817</v>
      </c>
      <c r="AAP15" t="s">
        <v>817</v>
      </c>
      <c r="AAQ15" t="s">
        <v>817</v>
      </c>
      <c r="AAR15" t="s">
        <v>817</v>
      </c>
      <c r="AAS15" t="s">
        <v>817</v>
      </c>
      <c r="AAT15" t="s">
        <v>817</v>
      </c>
      <c r="AAV15" t="s">
        <v>817</v>
      </c>
      <c r="AAW15" t="s">
        <v>817</v>
      </c>
      <c r="AAX15" t="s">
        <v>817</v>
      </c>
      <c r="AAY15" t="s">
        <v>817</v>
      </c>
      <c r="AAZ15" t="s">
        <v>817</v>
      </c>
      <c r="ABA15" t="s">
        <v>813</v>
      </c>
      <c r="ABB15" t="s">
        <v>813</v>
      </c>
      <c r="ABC15" t="s">
        <v>817</v>
      </c>
      <c r="ABD15" t="s">
        <v>817</v>
      </c>
      <c r="ABE15" t="s">
        <v>817</v>
      </c>
      <c r="ABF15" t="s">
        <v>817</v>
      </c>
      <c r="ABG15" t="s">
        <v>817</v>
      </c>
      <c r="ABH15" t="s">
        <v>817</v>
      </c>
      <c r="ABI15" t="s">
        <v>817</v>
      </c>
      <c r="ABJ15" t="s">
        <v>817</v>
      </c>
      <c r="ABK15" t="s">
        <v>813</v>
      </c>
      <c r="ABL15" t="s">
        <v>817</v>
      </c>
      <c r="ABM15" t="s">
        <v>817</v>
      </c>
      <c r="ABN15" t="s">
        <v>817</v>
      </c>
      <c r="ABO15" t="s">
        <v>817</v>
      </c>
      <c r="ABP15" t="s">
        <v>817</v>
      </c>
      <c r="ABQ15" t="s">
        <v>817</v>
      </c>
      <c r="ABR15" t="s">
        <v>817</v>
      </c>
      <c r="ABS15" t="s">
        <v>817</v>
      </c>
      <c r="ABT15" t="s">
        <v>813</v>
      </c>
      <c r="ABU15" t="s">
        <v>817</v>
      </c>
      <c r="ABV15" t="s">
        <v>817</v>
      </c>
      <c r="ABW15" t="s">
        <v>813</v>
      </c>
      <c r="ABX15" t="s">
        <v>817</v>
      </c>
      <c r="ABY15" t="s">
        <v>817</v>
      </c>
      <c r="ABZ15" t="s">
        <v>817</v>
      </c>
      <c r="ACA15" t="s">
        <v>817</v>
      </c>
      <c r="ACB15" t="s">
        <v>813</v>
      </c>
      <c r="ACC15" t="s">
        <v>817</v>
      </c>
      <c r="ACD15" t="s">
        <v>817</v>
      </c>
      <c r="ACE15" t="s">
        <v>817</v>
      </c>
      <c r="ACF15" t="s">
        <v>817</v>
      </c>
      <c r="ACG15" t="s">
        <v>817</v>
      </c>
      <c r="ACH15" t="s">
        <v>817</v>
      </c>
      <c r="ACI15" t="s">
        <v>817</v>
      </c>
    </row>
    <row r="16" spans="1:773">
      <c r="A16" t="s">
        <v>974</v>
      </c>
      <c r="B16" t="s">
        <v>975</v>
      </c>
      <c r="C16" t="s">
        <v>976</v>
      </c>
      <c r="D16" t="s">
        <v>977</v>
      </c>
      <c r="E16" t="s">
        <v>977</v>
      </c>
      <c r="P16" t="s">
        <v>855</v>
      </c>
      <c r="T16">
        <v>28</v>
      </c>
      <c r="V16" t="s">
        <v>813</v>
      </c>
      <c r="X16" t="s">
        <v>817</v>
      </c>
      <c r="Y16" t="s">
        <v>856</v>
      </c>
      <c r="Z16" t="s">
        <v>814</v>
      </c>
      <c r="AA16" t="s">
        <v>857</v>
      </c>
      <c r="AB16" t="s">
        <v>901</v>
      </c>
      <c r="AC16">
        <v>5</v>
      </c>
      <c r="AD16" t="s">
        <v>817</v>
      </c>
      <c r="AE16">
        <v>0</v>
      </c>
      <c r="AF16">
        <v>5</v>
      </c>
      <c r="AG16">
        <v>0</v>
      </c>
      <c r="AH16" t="s">
        <v>818</v>
      </c>
      <c r="AI16" t="s">
        <v>818</v>
      </c>
      <c r="AJ16" t="s">
        <v>818</v>
      </c>
      <c r="AK16" t="s">
        <v>818</v>
      </c>
      <c r="AL16" t="s">
        <v>818</v>
      </c>
      <c r="AM16" t="s">
        <v>818</v>
      </c>
      <c r="AN16" t="s">
        <v>818</v>
      </c>
      <c r="AO16" t="s">
        <v>818</v>
      </c>
      <c r="AP16" t="s">
        <v>818</v>
      </c>
      <c r="AQ16" t="s">
        <v>818</v>
      </c>
      <c r="AR16" t="s">
        <v>818</v>
      </c>
      <c r="AS16" t="s">
        <v>818</v>
      </c>
      <c r="AT16" t="s">
        <v>818</v>
      </c>
      <c r="AU16" t="s">
        <v>818</v>
      </c>
      <c r="AV16" t="s">
        <v>818</v>
      </c>
      <c r="AW16" t="s">
        <v>818</v>
      </c>
      <c r="AX16" t="s">
        <v>818</v>
      </c>
      <c r="AY16" t="s">
        <v>818</v>
      </c>
      <c r="AZ16" t="s">
        <v>818</v>
      </c>
      <c r="BA16" t="s">
        <v>818</v>
      </c>
      <c r="BB16" t="s">
        <v>818</v>
      </c>
      <c r="BC16" t="s">
        <v>818</v>
      </c>
      <c r="BD16" t="s">
        <v>818</v>
      </c>
      <c r="BE16" t="s">
        <v>818</v>
      </c>
      <c r="BF16" t="s">
        <v>818</v>
      </c>
      <c r="BG16" t="s">
        <v>818</v>
      </c>
      <c r="BH16" t="s">
        <v>818</v>
      </c>
      <c r="BI16" t="s">
        <v>818</v>
      </c>
      <c r="BJ16" t="s">
        <v>818</v>
      </c>
      <c r="BK16" t="s">
        <v>818</v>
      </c>
      <c r="BL16" t="s">
        <v>818</v>
      </c>
      <c r="BM16" t="s">
        <v>818</v>
      </c>
      <c r="BN16" t="s">
        <v>818</v>
      </c>
      <c r="BO16" t="s">
        <v>818</v>
      </c>
      <c r="BP16" t="s">
        <v>818</v>
      </c>
      <c r="BQ16" t="s">
        <v>818</v>
      </c>
      <c r="BR16" t="s">
        <v>818</v>
      </c>
      <c r="BS16" t="s">
        <v>818</v>
      </c>
      <c r="BT16" t="s">
        <v>818</v>
      </c>
      <c r="BU16" t="s">
        <v>818</v>
      </c>
      <c r="BV16" t="s">
        <v>818</v>
      </c>
      <c r="BW16" t="s">
        <v>818</v>
      </c>
      <c r="BX16" t="s">
        <v>818</v>
      </c>
      <c r="BY16" t="s">
        <v>818</v>
      </c>
      <c r="BZ16" t="s">
        <v>818</v>
      </c>
      <c r="CA16" t="s">
        <v>818</v>
      </c>
      <c r="CB16" t="s">
        <v>818</v>
      </c>
      <c r="CC16" t="s">
        <v>818</v>
      </c>
      <c r="CD16" t="s">
        <v>818</v>
      </c>
      <c r="CE16" t="s">
        <v>818</v>
      </c>
      <c r="CF16" t="s">
        <v>818</v>
      </c>
      <c r="CG16" t="s">
        <v>818</v>
      </c>
      <c r="CH16" t="s">
        <v>818</v>
      </c>
      <c r="CI16" t="s">
        <v>818</v>
      </c>
      <c r="CJ16" t="s">
        <v>818</v>
      </c>
      <c r="CK16" t="s">
        <v>818</v>
      </c>
      <c r="CL16" t="s">
        <v>818</v>
      </c>
      <c r="CM16" t="s">
        <v>818</v>
      </c>
      <c r="CN16" t="s">
        <v>818</v>
      </c>
      <c r="CO16" t="s">
        <v>818</v>
      </c>
      <c r="CP16" t="s">
        <v>818</v>
      </c>
      <c r="CQ16" t="s">
        <v>818</v>
      </c>
      <c r="CR16" t="s">
        <v>818</v>
      </c>
      <c r="CS16" t="s">
        <v>818</v>
      </c>
      <c r="CT16" t="s">
        <v>818</v>
      </c>
      <c r="CU16" t="s">
        <v>818</v>
      </c>
      <c r="CV16" t="s">
        <v>818</v>
      </c>
      <c r="CW16" t="s">
        <v>818</v>
      </c>
      <c r="CX16" t="s">
        <v>818</v>
      </c>
      <c r="CY16" t="s">
        <v>818</v>
      </c>
      <c r="CZ16" t="s">
        <v>818</v>
      </c>
      <c r="DA16" t="s">
        <v>818</v>
      </c>
      <c r="DB16" t="s">
        <v>818</v>
      </c>
      <c r="DC16" t="s">
        <v>818</v>
      </c>
      <c r="DD16" t="s">
        <v>818</v>
      </c>
      <c r="DE16" t="s">
        <v>818</v>
      </c>
      <c r="DF16" t="s">
        <v>818</v>
      </c>
      <c r="DG16" t="s">
        <v>818</v>
      </c>
      <c r="DH16" t="s">
        <v>818</v>
      </c>
      <c r="DI16" t="s">
        <v>818</v>
      </c>
      <c r="DJ16" t="s">
        <v>818</v>
      </c>
      <c r="DK16" t="s">
        <v>818</v>
      </c>
      <c r="DL16" t="s">
        <v>818</v>
      </c>
      <c r="DM16" t="s">
        <v>818</v>
      </c>
      <c r="DN16" t="s">
        <v>818</v>
      </c>
      <c r="DO16" t="s">
        <v>818</v>
      </c>
      <c r="DP16" t="s">
        <v>818</v>
      </c>
      <c r="DQ16" t="s">
        <v>818</v>
      </c>
      <c r="DR16" t="s">
        <v>818</v>
      </c>
      <c r="DS16" t="s">
        <v>818</v>
      </c>
      <c r="DT16" t="s">
        <v>818</v>
      </c>
      <c r="DU16" t="s">
        <v>818</v>
      </c>
      <c r="DV16" t="s">
        <v>818</v>
      </c>
      <c r="DW16" t="s">
        <v>818</v>
      </c>
      <c r="DX16" t="s">
        <v>818</v>
      </c>
      <c r="DY16" t="s">
        <v>818</v>
      </c>
      <c r="DZ16" t="s">
        <v>818</v>
      </c>
      <c r="EA16" t="s">
        <v>818</v>
      </c>
      <c r="EB16" t="s">
        <v>818</v>
      </c>
      <c r="EC16" t="s">
        <v>818</v>
      </c>
      <c r="ED16" t="s">
        <v>818</v>
      </c>
      <c r="EE16" t="s">
        <v>818</v>
      </c>
      <c r="EF16" t="s">
        <v>818</v>
      </c>
      <c r="EG16" t="s">
        <v>818</v>
      </c>
      <c r="EH16" t="s">
        <v>818</v>
      </c>
      <c r="EI16" t="s">
        <v>818</v>
      </c>
      <c r="EJ16" t="s">
        <v>818</v>
      </c>
      <c r="EK16" t="s">
        <v>818</v>
      </c>
      <c r="EL16" t="s">
        <v>818</v>
      </c>
      <c r="EM16" t="s">
        <v>818</v>
      </c>
      <c r="EN16" t="s">
        <v>818</v>
      </c>
      <c r="EO16" t="s">
        <v>818</v>
      </c>
      <c r="EP16" t="s">
        <v>818</v>
      </c>
      <c r="EQ16" t="s">
        <v>818</v>
      </c>
      <c r="ER16" t="s">
        <v>818</v>
      </c>
      <c r="ES16" t="s">
        <v>818</v>
      </c>
      <c r="ET16" t="s">
        <v>818</v>
      </c>
      <c r="EU16" t="s">
        <v>818</v>
      </c>
      <c r="EV16" t="s">
        <v>818</v>
      </c>
      <c r="EW16" t="s">
        <v>818</v>
      </c>
      <c r="EX16" t="s">
        <v>818</v>
      </c>
      <c r="EY16" t="s">
        <v>818</v>
      </c>
      <c r="EZ16" t="s">
        <v>818</v>
      </c>
      <c r="FA16" t="s">
        <v>818</v>
      </c>
      <c r="FB16" t="s">
        <v>818</v>
      </c>
      <c r="FC16" t="s">
        <v>818</v>
      </c>
      <c r="FD16" t="s">
        <v>818</v>
      </c>
      <c r="FE16" t="s">
        <v>818</v>
      </c>
      <c r="FF16" t="s">
        <v>818</v>
      </c>
      <c r="FG16" t="s">
        <v>818</v>
      </c>
      <c r="FH16" t="s">
        <v>818</v>
      </c>
      <c r="FI16" t="s">
        <v>818</v>
      </c>
      <c r="FJ16" t="s">
        <v>818</v>
      </c>
      <c r="FK16" t="s">
        <v>818</v>
      </c>
      <c r="FL16" t="s">
        <v>818</v>
      </c>
      <c r="FM16" t="s">
        <v>818</v>
      </c>
      <c r="FN16" t="s">
        <v>818</v>
      </c>
      <c r="FO16" t="s">
        <v>818</v>
      </c>
      <c r="FP16" t="s">
        <v>818</v>
      </c>
      <c r="FQ16" t="s">
        <v>818</v>
      </c>
      <c r="FR16" t="s">
        <v>818</v>
      </c>
      <c r="FS16" t="s">
        <v>818</v>
      </c>
      <c r="FT16" t="s">
        <v>818</v>
      </c>
      <c r="FU16" t="s">
        <v>818</v>
      </c>
      <c r="FV16" t="s">
        <v>818</v>
      </c>
      <c r="FW16" t="s">
        <v>818</v>
      </c>
      <c r="FX16" t="s">
        <v>818</v>
      </c>
      <c r="FY16" t="s">
        <v>818</v>
      </c>
      <c r="FZ16" t="s">
        <v>818</v>
      </c>
      <c r="GA16" t="s">
        <v>818</v>
      </c>
      <c r="GB16" t="s">
        <v>818</v>
      </c>
      <c r="GC16" t="s">
        <v>818</v>
      </c>
      <c r="GD16" t="s">
        <v>818</v>
      </c>
      <c r="GE16" t="s">
        <v>818</v>
      </c>
      <c r="GF16" t="s">
        <v>818</v>
      </c>
      <c r="GG16" t="s">
        <v>818</v>
      </c>
      <c r="GH16" t="s">
        <v>818</v>
      </c>
      <c r="GI16" t="s">
        <v>818</v>
      </c>
      <c r="GJ16" t="s">
        <v>818</v>
      </c>
      <c r="GK16" t="s">
        <v>818</v>
      </c>
      <c r="GL16" t="s">
        <v>818</v>
      </c>
      <c r="GM16" t="s">
        <v>818</v>
      </c>
      <c r="GN16" t="s">
        <v>818</v>
      </c>
      <c r="GO16" t="s">
        <v>818</v>
      </c>
      <c r="GP16" t="s">
        <v>818</v>
      </c>
      <c r="GQ16" t="s">
        <v>818</v>
      </c>
      <c r="GR16" t="s">
        <v>818</v>
      </c>
      <c r="GS16" t="s">
        <v>818</v>
      </c>
      <c r="GT16" t="s">
        <v>818</v>
      </c>
      <c r="GU16" t="s">
        <v>818</v>
      </c>
      <c r="GV16" t="s">
        <v>818</v>
      </c>
      <c r="GW16" t="s">
        <v>818</v>
      </c>
      <c r="GX16" t="s">
        <v>818</v>
      </c>
      <c r="GY16" t="s">
        <v>818</v>
      </c>
      <c r="GZ16" t="s">
        <v>818</v>
      </c>
      <c r="HA16" t="s">
        <v>818</v>
      </c>
      <c r="HB16" t="s">
        <v>818</v>
      </c>
      <c r="HC16" t="s">
        <v>818</v>
      </c>
      <c r="HD16" t="s">
        <v>818</v>
      </c>
      <c r="HE16" t="s">
        <v>818</v>
      </c>
      <c r="HF16" t="s">
        <v>818</v>
      </c>
      <c r="HG16" t="s">
        <v>818</v>
      </c>
      <c r="HH16" t="s">
        <v>818</v>
      </c>
      <c r="HI16" t="s">
        <v>818</v>
      </c>
      <c r="HJ16" t="s">
        <v>818</v>
      </c>
      <c r="HK16" t="s">
        <v>818</v>
      </c>
      <c r="HL16" t="s">
        <v>818</v>
      </c>
      <c r="HM16" t="s">
        <v>818</v>
      </c>
      <c r="HN16" t="s">
        <v>818</v>
      </c>
      <c r="HO16" t="s">
        <v>818</v>
      </c>
      <c r="HP16" t="s">
        <v>818</v>
      </c>
      <c r="HQ16" t="s">
        <v>818</v>
      </c>
      <c r="HR16" t="s">
        <v>818</v>
      </c>
      <c r="HS16" t="s">
        <v>818</v>
      </c>
      <c r="HT16" t="s">
        <v>818</v>
      </c>
      <c r="HU16" t="s">
        <v>818</v>
      </c>
      <c r="HV16" t="s">
        <v>818</v>
      </c>
      <c r="HW16" t="s">
        <v>818</v>
      </c>
      <c r="HX16" t="s">
        <v>818</v>
      </c>
      <c r="HY16" t="s">
        <v>818</v>
      </c>
      <c r="HZ16" t="s">
        <v>818</v>
      </c>
      <c r="IA16" t="s">
        <v>818</v>
      </c>
      <c r="IB16" t="s">
        <v>818</v>
      </c>
      <c r="IC16" t="s">
        <v>818</v>
      </c>
      <c r="ID16" t="s">
        <v>818</v>
      </c>
      <c r="IE16" t="s">
        <v>818</v>
      </c>
      <c r="IF16" t="s">
        <v>818</v>
      </c>
      <c r="IG16" t="s">
        <v>818</v>
      </c>
      <c r="IH16" t="s">
        <v>818</v>
      </c>
      <c r="II16" t="s">
        <v>818</v>
      </c>
      <c r="IJ16" t="s">
        <v>818</v>
      </c>
      <c r="IK16" t="s">
        <v>818</v>
      </c>
      <c r="IL16" t="s">
        <v>818</v>
      </c>
      <c r="IM16" t="s">
        <v>818</v>
      </c>
      <c r="IN16" t="s">
        <v>818</v>
      </c>
      <c r="IO16" t="s">
        <v>818</v>
      </c>
      <c r="IP16" t="s">
        <v>818</v>
      </c>
      <c r="IQ16" t="s">
        <v>818</v>
      </c>
      <c r="IR16" t="s">
        <v>818</v>
      </c>
      <c r="IS16" t="s">
        <v>818</v>
      </c>
      <c r="IT16" t="s">
        <v>818</v>
      </c>
      <c r="IU16" t="s">
        <v>818</v>
      </c>
      <c r="IV16" t="s">
        <v>818</v>
      </c>
      <c r="IW16" t="s">
        <v>818</v>
      </c>
      <c r="IX16" t="s">
        <v>818</v>
      </c>
      <c r="IY16" t="s">
        <v>818</v>
      </c>
      <c r="IZ16" t="s">
        <v>818</v>
      </c>
      <c r="JA16" t="s">
        <v>818</v>
      </c>
      <c r="JB16" t="s">
        <v>818</v>
      </c>
      <c r="JC16" t="s">
        <v>818</v>
      </c>
      <c r="JD16" t="s">
        <v>818</v>
      </c>
      <c r="JE16" t="s">
        <v>818</v>
      </c>
      <c r="JF16" t="s">
        <v>818</v>
      </c>
      <c r="JG16" t="s">
        <v>818</v>
      </c>
      <c r="JH16" t="s">
        <v>818</v>
      </c>
      <c r="JI16" t="s">
        <v>818</v>
      </c>
      <c r="JJ16" t="s">
        <v>818</v>
      </c>
      <c r="JK16" t="s">
        <v>818</v>
      </c>
      <c r="JL16" t="s">
        <v>818</v>
      </c>
      <c r="JM16" t="s">
        <v>818</v>
      </c>
      <c r="JN16" t="s">
        <v>818</v>
      </c>
      <c r="JO16" t="s">
        <v>818</v>
      </c>
      <c r="JP16" t="s">
        <v>818</v>
      </c>
      <c r="JQ16" t="s">
        <v>818</v>
      </c>
      <c r="JR16" t="s">
        <v>818</v>
      </c>
      <c r="JS16" t="s">
        <v>818</v>
      </c>
      <c r="JT16" t="s">
        <v>818</v>
      </c>
      <c r="JU16" t="s">
        <v>818</v>
      </c>
      <c r="JV16" t="s">
        <v>818</v>
      </c>
      <c r="JW16" t="s">
        <v>818</v>
      </c>
      <c r="JX16" t="s">
        <v>818</v>
      </c>
      <c r="JY16" t="s">
        <v>818</v>
      </c>
      <c r="JZ16" t="s">
        <v>818</v>
      </c>
      <c r="KA16" t="s">
        <v>818</v>
      </c>
      <c r="KB16" t="s">
        <v>818</v>
      </c>
      <c r="KC16" t="s">
        <v>818</v>
      </c>
      <c r="KD16" t="s">
        <v>818</v>
      </c>
      <c r="KE16" t="s">
        <v>818</v>
      </c>
      <c r="KF16">
        <v>5</v>
      </c>
      <c r="KG16">
        <v>0</v>
      </c>
      <c r="KH16">
        <v>0</v>
      </c>
      <c r="KI16">
        <v>1</v>
      </c>
      <c r="KJ16">
        <v>0</v>
      </c>
      <c r="KK16">
        <v>0</v>
      </c>
      <c r="KL16">
        <v>0</v>
      </c>
      <c r="KM16">
        <v>0</v>
      </c>
      <c r="KN16">
        <v>1</v>
      </c>
      <c r="KO16">
        <v>1</v>
      </c>
      <c r="KP16">
        <v>1</v>
      </c>
      <c r="KQ16">
        <v>2</v>
      </c>
      <c r="KR16">
        <v>0</v>
      </c>
      <c r="KS16">
        <v>0</v>
      </c>
      <c r="KT16">
        <v>0</v>
      </c>
      <c r="KU16">
        <v>0</v>
      </c>
      <c r="KV16">
        <v>1</v>
      </c>
      <c r="KW16">
        <v>0</v>
      </c>
      <c r="KX16">
        <v>1</v>
      </c>
      <c r="KY16">
        <v>0</v>
      </c>
      <c r="KZ16">
        <v>1</v>
      </c>
      <c r="LA16">
        <v>1</v>
      </c>
      <c r="LB16">
        <v>1</v>
      </c>
      <c r="LC16">
        <v>2</v>
      </c>
      <c r="LD16">
        <v>5</v>
      </c>
      <c r="LE16">
        <v>1</v>
      </c>
      <c r="LF16">
        <v>2</v>
      </c>
      <c r="LH16" t="s">
        <v>817</v>
      </c>
      <c r="LI16" t="s">
        <v>817</v>
      </c>
      <c r="LJ16" t="s">
        <v>817</v>
      </c>
      <c r="LK16" t="s">
        <v>817</v>
      </c>
      <c r="LL16" t="s">
        <v>817</v>
      </c>
      <c r="LM16" t="s">
        <v>817</v>
      </c>
      <c r="LO16" t="s">
        <v>813</v>
      </c>
      <c r="LP16" t="s">
        <v>813</v>
      </c>
      <c r="LQ16" t="s">
        <v>817</v>
      </c>
      <c r="LR16" t="s">
        <v>818</v>
      </c>
      <c r="LV16" t="s">
        <v>818</v>
      </c>
      <c r="LX16" t="s">
        <v>817</v>
      </c>
      <c r="MU16" t="s">
        <v>813</v>
      </c>
      <c r="NC16" t="s">
        <v>813</v>
      </c>
      <c r="ND16" t="s">
        <v>813</v>
      </c>
      <c r="NE16" t="s">
        <v>813</v>
      </c>
      <c r="NF16" t="s">
        <v>813</v>
      </c>
      <c r="NG16" t="s">
        <v>817</v>
      </c>
      <c r="NH16" t="s">
        <v>817</v>
      </c>
      <c r="NI16" t="s">
        <v>813</v>
      </c>
      <c r="NJ16" t="s">
        <v>817</v>
      </c>
      <c r="NK16" t="s">
        <v>817</v>
      </c>
      <c r="NL16" t="s">
        <v>817</v>
      </c>
      <c r="NM16" t="s">
        <v>817</v>
      </c>
      <c r="NN16" t="s">
        <v>817</v>
      </c>
      <c r="NO16" t="s">
        <v>817</v>
      </c>
      <c r="NP16" t="s">
        <v>817</v>
      </c>
      <c r="NQ16" t="s">
        <v>817</v>
      </c>
      <c r="NR16" t="s">
        <v>813</v>
      </c>
      <c r="NS16" t="s">
        <v>813</v>
      </c>
      <c r="NT16" t="s">
        <v>848</v>
      </c>
      <c r="NU16" t="s">
        <v>825</v>
      </c>
      <c r="NX16" t="s">
        <v>826</v>
      </c>
      <c r="NY16">
        <v>1</v>
      </c>
      <c r="NZ16" t="s">
        <v>889</v>
      </c>
      <c r="OP16" t="s">
        <v>813</v>
      </c>
      <c r="OQ16" t="s">
        <v>978</v>
      </c>
      <c r="OR16" t="s">
        <v>828</v>
      </c>
      <c r="OS16" t="s">
        <v>878</v>
      </c>
      <c r="OT16" t="s">
        <v>813</v>
      </c>
      <c r="OU16" t="s">
        <v>817</v>
      </c>
      <c r="OV16" t="s">
        <v>979</v>
      </c>
      <c r="PA16" t="s">
        <v>813</v>
      </c>
      <c r="PB16" t="s">
        <v>813</v>
      </c>
      <c r="PC16" t="s">
        <v>817</v>
      </c>
      <c r="PD16" t="s">
        <v>817</v>
      </c>
      <c r="PE16" t="s">
        <v>817</v>
      </c>
      <c r="PF16" t="s">
        <v>817</v>
      </c>
      <c r="PG16" t="s">
        <v>817</v>
      </c>
      <c r="PH16" t="s">
        <v>817</v>
      </c>
      <c r="PI16" t="s">
        <v>817</v>
      </c>
      <c r="PJ16" t="s">
        <v>817</v>
      </c>
      <c r="PL16" t="s">
        <v>835</v>
      </c>
      <c r="PM16" t="s">
        <v>836</v>
      </c>
      <c r="PO16" t="s">
        <v>838</v>
      </c>
      <c r="PP16" t="s">
        <v>839</v>
      </c>
      <c r="PQ16" t="s">
        <v>813</v>
      </c>
      <c r="PR16" t="s">
        <v>813</v>
      </c>
      <c r="PS16" t="s">
        <v>817</v>
      </c>
      <c r="PT16" t="s">
        <v>813</v>
      </c>
      <c r="PU16" t="s">
        <v>817</v>
      </c>
      <c r="PV16" t="s">
        <v>817</v>
      </c>
      <c r="PW16" t="s">
        <v>817</v>
      </c>
      <c r="PX16" t="s">
        <v>817</v>
      </c>
      <c r="PY16" t="s">
        <v>817</v>
      </c>
      <c r="PZ16" t="s">
        <v>840</v>
      </c>
      <c r="QD16" t="s">
        <v>844</v>
      </c>
      <c r="QE16" t="s">
        <v>845</v>
      </c>
      <c r="QF16" t="s">
        <v>813</v>
      </c>
      <c r="QG16" t="s">
        <v>813</v>
      </c>
      <c r="QH16" t="s">
        <v>813</v>
      </c>
      <c r="QI16" t="s">
        <v>813</v>
      </c>
      <c r="QJ16" t="s">
        <v>813</v>
      </c>
      <c r="QK16" t="s">
        <v>813</v>
      </c>
      <c r="QL16" t="s">
        <v>817</v>
      </c>
      <c r="QM16" t="s">
        <v>817</v>
      </c>
      <c r="QN16" t="s">
        <v>817</v>
      </c>
      <c r="QO16" t="s">
        <v>817</v>
      </c>
      <c r="QP16" t="s">
        <v>817</v>
      </c>
      <c r="QQ16" t="s">
        <v>817</v>
      </c>
      <c r="QR16" t="s">
        <v>813</v>
      </c>
      <c r="QS16" t="s">
        <v>813</v>
      </c>
      <c r="QT16" t="s">
        <v>817</v>
      </c>
      <c r="QU16" t="s">
        <v>817</v>
      </c>
      <c r="QV16" t="s">
        <v>817</v>
      </c>
      <c r="QW16" t="s">
        <v>817</v>
      </c>
      <c r="QX16" t="s">
        <v>817</v>
      </c>
      <c r="QY16" t="s">
        <v>817</v>
      </c>
      <c r="QZ16" t="s">
        <v>817</v>
      </c>
      <c r="RA16" t="s">
        <v>817</v>
      </c>
      <c r="RB16" t="s">
        <v>817</v>
      </c>
      <c r="RC16" t="s">
        <v>817</v>
      </c>
      <c r="RD16" t="s">
        <v>817</v>
      </c>
      <c r="RE16" t="s">
        <v>817</v>
      </c>
      <c r="RF16" t="s">
        <v>817</v>
      </c>
      <c r="RG16" t="s">
        <v>817</v>
      </c>
      <c r="RH16" t="s">
        <v>817</v>
      </c>
      <c r="RI16" t="s">
        <v>817</v>
      </c>
      <c r="RJ16" t="s">
        <v>817</v>
      </c>
      <c r="RK16" t="s">
        <v>813</v>
      </c>
      <c r="RL16" t="s">
        <v>817</v>
      </c>
      <c r="RM16" t="s">
        <v>813</v>
      </c>
      <c r="RN16" t="s">
        <v>817</v>
      </c>
      <c r="RO16" t="s">
        <v>813</v>
      </c>
      <c r="RP16" t="s">
        <v>817</v>
      </c>
      <c r="RQ16" t="s">
        <v>817</v>
      </c>
      <c r="RR16" t="s">
        <v>817</v>
      </c>
      <c r="RS16" t="s">
        <v>817</v>
      </c>
      <c r="RT16" t="s">
        <v>817</v>
      </c>
      <c r="RU16" t="s">
        <v>817</v>
      </c>
      <c r="RV16" t="s">
        <v>817</v>
      </c>
      <c r="RW16" t="s">
        <v>817</v>
      </c>
      <c r="RX16" t="s">
        <v>879</v>
      </c>
      <c r="RY16" t="s">
        <v>897</v>
      </c>
      <c r="RZ16" t="s">
        <v>813</v>
      </c>
      <c r="SA16" t="s">
        <v>817</v>
      </c>
      <c r="SB16" t="s">
        <v>817</v>
      </c>
      <c r="SC16" t="s">
        <v>817</v>
      </c>
      <c r="SD16" t="s">
        <v>817</v>
      </c>
      <c r="SE16" t="s">
        <v>817</v>
      </c>
      <c r="SF16" t="s">
        <v>817</v>
      </c>
      <c r="SG16" t="s">
        <v>813</v>
      </c>
      <c r="SH16" t="s">
        <v>817</v>
      </c>
      <c r="SI16" t="s">
        <v>817</v>
      </c>
      <c r="SJ16" t="s">
        <v>817</v>
      </c>
      <c r="SK16" t="s">
        <v>817</v>
      </c>
      <c r="SL16" t="s">
        <v>813</v>
      </c>
      <c r="SM16" t="s">
        <v>817</v>
      </c>
      <c r="SN16" t="s">
        <v>817</v>
      </c>
      <c r="SO16" t="s">
        <v>817</v>
      </c>
      <c r="SP16" t="s">
        <v>817</v>
      </c>
      <c r="SQ16" t="s">
        <v>817</v>
      </c>
      <c r="SR16" t="s">
        <v>817</v>
      </c>
      <c r="SS16" t="s">
        <v>817</v>
      </c>
      <c r="ST16" t="s">
        <v>817</v>
      </c>
      <c r="SU16" t="s">
        <v>817</v>
      </c>
      <c r="SV16" t="s">
        <v>817</v>
      </c>
      <c r="SW16" t="s">
        <v>817</v>
      </c>
      <c r="SX16" t="s">
        <v>817</v>
      </c>
      <c r="SY16" t="s">
        <v>817</v>
      </c>
      <c r="SZ16" t="s">
        <v>817</v>
      </c>
      <c r="TA16" t="s">
        <v>817</v>
      </c>
      <c r="TB16" t="s">
        <v>817</v>
      </c>
      <c r="TC16" t="s">
        <v>817</v>
      </c>
      <c r="TD16" t="s">
        <v>817</v>
      </c>
      <c r="TE16" t="s">
        <v>817</v>
      </c>
      <c r="TF16" t="s">
        <v>813</v>
      </c>
      <c r="TG16" t="s">
        <v>817</v>
      </c>
      <c r="TH16" t="s">
        <v>817</v>
      </c>
      <c r="TI16" t="s">
        <v>817</v>
      </c>
      <c r="TU16" t="s">
        <v>817</v>
      </c>
      <c r="TY16" t="s">
        <v>813</v>
      </c>
      <c r="TZ16" t="s">
        <v>817</v>
      </c>
      <c r="UA16" t="s">
        <v>817</v>
      </c>
      <c r="UB16" t="s">
        <v>813</v>
      </c>
      <c r="UC16" t="s">
        <v>817</v>
      </c>
      <c r="UD16" t="s">
        <v>817</v>
      </c>
      <c r="UE16" t="s">
        <v>817</v>
      </c>
      <c r="UF16" t="s">
        <v>813</v>
      </c>
      <c r="UG16" t="s">
        <v>813</v>
      </c>
      <c r="UH16" t="s">
        <v>817</v>
      </c>
      <c r="UI16" t="s">
        <v>817</v>
      </c>
      <c r="UJ16" t="s">
        <v>817</v>
      </c>
      <c r="UK16" t="s">
        <v>817</v>
      </c>
      <c r="UL16" t="s">
        <v>813</v>
      </c>
      <c r="UM16" t="s">
        <v>813</v>
      </c>
      <c r="UN16" t="s">
        <v>817</v>
      </c>
      <c r="UO16" t="s">
        <v>813</v>
      </c>
      <c r="UP16" t="s">
        <v>813</v>
      </c>
      <c r="UQ16" t="s">
        <v>817</v>
      </c>
      <c r="UR16" t="s">
        <v>817</v>
      </c>
      <c r="US16" t="s">
        <v>817</v>
      </c>
      <c r="UT16" t="s">
        <v>817</v>
      </c>
      <c r="UU16" t="s">
        <v>817</v>
      </c>
      <c r="UV16" t="s">
        <v>817</v>
      </c>
      <c r="UW16" t="s">
        <v>817</v>
      </c>
      <c r="UX16" t="s">
        <v>817</v>
      </c>
      <c r="UY16" t="s">
        <v>817</v>
      </c>
      <c r="UZ16" t="s">
        <v>817</v>
      </c>
      <c r="VD16" t="s">
        <v>813</v>
      </c>
      <c r="VE16" t="s">
        <v>817</v>
      </c>
      <c r="VF16" t="s">
        <v>817</v>
      </c>
      <c r="VG16" t="s">
        <v>817</v>
      </c>
      <c r="VH16" t="s">
        <v>817</v>
      </c>
      <c r="VI16" t="s">
        <v>817</v>
      </c>
      <c r="VJ16" t="s">
        <v>817</v>
      </c>
      <c r="VK16" t="s">
        <v>817</v>
      </c>
      <c r="VL16" t="s">
        <v>817</v>
      </c>
      <c r="VM16" t="s">
        <v>817</v>
      </c>
      <c r="VN16" t="s">
        <v>817</v>
      </c>
      <c r="VO16" t="s">
        <v>817</v>
      </c>
      <c r="VP16" t="s">
        <v>817</v>
      </c>
      <c r="VQ16" t="s">
        <v>817</v>
      </c>
      <c r="VY16" t="s">
        <v>817</v>
      </c>
      <c r="VZ16" t="s">
        <v>813</v>
      </c>
      <c r="WA16" t="s">
        <v>813</v>
      </c>
      <c r="WB16" t="s">
        <v>817</v>
      </c>
      <c r="WJ16" t="s">
        <v>813</v>
      </c>
      <c r="WK16" t="s">
        <v>813</v>
      </c>
      <c r="WL16" t="s">
        <v>817</v>
      </c>
      <c r="WM16" t="s">
        <v>813</v>
      </c>
      <c r="WN16" t="s">
        <v>817</v>
      </c>
      <c r="WO16" t="s">
        <v>817</v>
      </c>
      <c r="WP16" t="s">
        <v>817</v>
      </c>
      <c r="WQ16" t="s">
        <v>817</v>
      </c>
      <c r="WR16" t="s">
        <v>817</v>
      </c>
      <c r="WS16" t="s">
        <v>891</v>
      </c>
      <c r="WU16" t="s">
        <v>813</v>
      </c>
      <c r="WV16" t="s">
        <v>813</v>
      </c>
      <c r="WW16" t="s">
        <v>813</v>
      </c>
      <c r="WX16" t="s">
        <v>817</v>
      </c>
      <c r="WY16" t="s">
        <v>817</v>
      </c>
      <c r="WZ16" t="s">
        <v>817</v>
      </c>
      <c r="XA16" t="s">
        <v>817</v>
      </c>
      <c r="XB16" t="s">
        <v>817</v>
      </c>
      <c r="XC16" t="s">
        <v>850</v>
      </c>
      <c r="XD16" t="s">
        <v>813</v>
      </c>
      <c r="XE16" t="s">
        <v>813</v>
      </c>
      <c r="XF16" t="s">
        <v>813</v>
      </c>
      <c r="XG16" t="s">
        <v>817</v>
      </c>
      <c r="XH16" t="s">
        <v>817</v>
      </c>
      <c r="XI16" t="s">
        <v>817</v>
      </c>
      <c r="XJ16" t="s">
        <v>817</v>
      </c>
      <c r="XK16" t="s">
        <v>817</v>
      </c>
      <c r="XL16" t="s">
        <v>817</v>
      </c>
      <c r="XM16" t="s">
        <v>817</v>
      </c>
      <c r="XN16" t="s">
        <v>817</v>
      </c>
      <c r="XO16" t="s">
        <v>817</v>
      </c>
      <c r="XP16" t="s">
        <v>817</v>
      </c>
      <c r="XQ16" t="s">
        <v>817</v>
      </c>
      <c r="XR16" t="s">
        <v>817</v>
      </c>
      <c r="XS16" t="s">
        <v>817</v>
      </c>
      <c r="XT16" t="s">
        <v>817</v>
      </c>
      <c r="XU16" t="s">
        <v>817</v>
      </c>
      <c r="XV16" t="s">
        <v>817</v>
      </c>
      <c r="XW16" t="s">
        <v>813</v>
      </c>
      <c r="XX16" t="s">
        <v>817</v>
      </c>
      <c r="XY16" t="s">
        <v>817</v>
      </c>
      <c r="XZ16" t="s">
        <v>817</v>
      </c>
      <c r="ZM16" t="s">
        <v>817</v>
      </c>
      <c r="ZN16" t="s">
        <v>817</v>
      </c>
      <c r="ZO16" t="s">
        <v>817</v>
      </c>
      <c r="ZP16" t="s">
        <v>817</v>
      </c>
      <c r="ZQ16" t="s">
        <v>817</v>
      </c>
      <c r="ZR16" t="s">
        <v>817</v>
      </c>
      <c r="ZS16" t="s">
        <v>813</v>
      </c>
      <c r="ZT16" t="s">
        <v>817</v>
      </c>
      <c r="ZU16" t="s">
        <v>817</v>
      </c>
      <c r="ZV16" t="s">
        <v>813</v>
      </c>
      <c r="ZW16" t="s">
        <v>817</v>
      </c>
      <c r="ZX16" t="s">
        <v>813</v>
      </c>
      <c r="ZY16" t="s">
        <v>817</v>
      </c>
      <c r="ZZ16" t="s">
        <v>817</v>
      </c>
      <c r="AAA16" t="s">
        <v>817</v>
      </c>
      <c r="AAB16" t="s">
        <v>817</v>
      </c>
      <c r="AAC16" t="s">
        <v>817</v>
      </c>
      <c r="AAD16" t="s">
        <v>817</v>
      </c>
      <c r="AAE16" t="s">
        <v>817</v>
      </c>
      <c r="AAF16" t="s">
        <v>817</v>
      </c>
      <c r="AAH16" t="s">
        <v>813</v>
      </c>
      <c r="AAI16" t="s">
        <v>817</v>
      </c>
      <c r="AAJ16" t="s">
        <v>813</v>
      </c>
      <c r="AAK16" t="s">
        <v>817</v>
      </c>
      <c r="AAL16" t="s">
        <v>813</v>
      </c>
      <c r="AAM16" t="s">
        <v>817</v>
      </c>
      <c r="AAN16" t="s">
        <v>817</v>
      </c>
      <c r="AAO16" t="s">
        <v>817</v>
      </c>
      <c r="AAP16" t="s">
        <v>817</v>
      </c>
      <c r="AAQ16" t="s">
        <v>817</v>
      </c>
      <c r="AAR16" t="s">
        <v>817</v>
      </c>
      <c r="AAS16" t="s">
        <v>817</v>
      </c>
      <c r="AAT16" t="s">
        <v>817</v>
      </c>
      <c r="AAV16" t="s">
        <v>813</v>
      </c>
      <c r="AAW16" t="s">
        <v>817</v>
      </c>
      <c r="AAX16" t="s">
        <v>817</v>
      </c>
      <c r="AAY16" t="s">
        <v>817</v>
      </c>
      <c r="AAZ16" t="s">
        <v>817</v>
      </c>
      <c r="ABA16" t="s">
        <v>813</v>
      </c>
      <c r="ABB16" t="s">
        <v>813</v>
      </c>
      <c r="ABC16" t="s">
        <v>817</v>
      </c>
      <c r="ABD16" t="s">
        <v>813</v>
      </c>
      <c r="ABE16" t="s">
        <v>817</v>
      </c>
      <c r="ABF16" t="s">
        <v>817</v>
      </c>
      <c r="ABG16" t="s">
        <v>817</v>
      </c>
      <c r="ABH16" t="s">
        <v>817</v>
      </c>
      <c r="ABI16" t="s">
        <v>817</v>
      </c>
      <c r="ABJ16" t="s">
        <v>817</v>
      </c>
      <c r="ABK16" t="s">
        <v>817</v>
      </c>
      <c r="ABL16" t="s">
        <v>817</v>
      </c>
      <c r="ABM16" t="s">
        <v>817</v>
      </c>
      <c r="ABN16" t="s">
        <v>817</v>
      </c>
      <c r="ABO16" t="s">
        <v>817</v>
      </c>
      <c r="ABP16" t="s">
        <v>817</v>
      </c>
      <c r="ABQ16" t="s">
        <v>817</v>
      </c>
      <c r="ABR16" t="s">
        <v>817</v>
      </c>
      <c r="ABS16" t="s">
        <v>817</v>
      </c>
      <c r="ABT16" t="s">
        <v>817</v>
      </c>
      <c r="ABU16" t="s">
        <v>817</v>
      </c>
      <c r="ABV16" t="s">
        <v>813</v>
      </c>
      <c r="ABW16" t="s">
        <v>813</v>
      </c>
      <c r="ABX16" t="s">
        <v>817</v>
      </c>
      <c r="ABY16" t="s">
        <v>817</v>
      </c>
      <c r="ABZ16" t="s">
        <v>817</v>
      </c>
      <c r="ACA16" t="s">
        <v>813</v>
      </c>
      <c r="ACB16" t="s">
        <v>817</v>
      </c>
      <c r="ACC16" t="s">
        <v>817</v>
      </c>
      <c r="ACD16" t="s">
        <v>817</v>
      </c>
      <c r="ACE16" t="s">
        <v>817</v>
      </c>
      <c r="ACF16" t="s">
        <v>817</v>
      </c>
      <c r="ACG16" t="s">
        <v>817</v>
      </c>
      <c r="ACH16" t="s">
        <v>817</v>
      </c>
      <c r="ACI16" t="s">
        <v>817</v>
      </c>
    </row>
    <row r="17" spans="1:763">
      <c r="A17" t="s">
        <v>980</v>
      </c>
      <c r="B17" t="s">
        <v>981</v>
      </c>
      <c r="C17" t="s">
        <v>982</v>
      </c>
      <c r="D17" t="s">
        <v>941</v>
      </c>
      <c r="E17" t="s">
        <v>941</v>
      </c>
      <c r="P17" t="s">
        <v>812</v>
      </c>
      <c r="T17">
        <v>24</v>
      </c>
      <c r="V17" t="s">
        <v>813</v>
      </c>
      <c r="X17" t="s">
        <v>813</v>
      </c>
      <c r="Y17" t="s">
        <v>814</v>
      </c>
      <c r="Z17" t="s">
        <v>814</v>
      </c>
      <c r="AA17" t="s">
        <v>815</v>
      </c>
      <c r="AB17" t="s">
        <v>901</v>
      </c>
      <c r="AC17">
        <v>3</v>
      </c>
      <c r="AD17" t="s">
        <v>817</v>
      </c>
      <c r="AE17">
        <v>0</v>
      </c>
      <c r="AF17">
        <v>3</v>
      </c>
      <c r="AG17">
        <v>0</v>
      </c>
      <c r="AH17" t="s">
        <v>818</v>
      </c>
      <c r="AI17" t="s">
        <v>818</v>
      </c>
      <c r="AJ17" t="s">
        <v>818</v>
      </c>
      <c r="AK17" t="s">
        <v>818</v>
      </c>
      <c r="AL17" t="s">
        <v>818</v>
      </c>
      <c r="AM17" t="s">
        <v>818</v>
      </c>
      <c r="AN17" t="s">
        <v>818</v>
      </c>
      <c r="AO17" t="s">
        <v>818</v>
      </c>
      <c r="AP17" t="s">
        <v>818</v>
      </c>
      <c r="AQ17" t="s">
        <v>818</v>
      </c>
      <c r="AR17" t="s">
        <v>818</v>
      </c>
      <c r="AS17" t="s">
        <v>818</v>
      </c>
      <c r="AT17" t="s">
        <v>818</v>
      </c>
      <c r="AU17" t="s">
        <v>818</v>
      </c>
      <c r="AV17" t="s">
        <v>818</v>
      </c>
      <c r="AW17" t="s">
        <v>818</v>
      </c>
      <c r="AX17" t="s">
        <v>818</v>
      </c>
      <c r="AY17" t="s">
        <v>818</v>
      </c>
      <c r="AZ17" t="s">
        <v>818</v>
      </c>
      <c r="BA17" t="s">
        <v>818</v>
      </c>
      <c r="BB17" t="s">
        <v>818</v>
      </c>
      <c r="BC17" t="s">
        <v>818</v>
      </c>
      <c r="BD17" t="s">
        <v>818</v>
      </c>
      <c r="BE17" t="s">
        <v>818</v>
      </c>
      <c r="BF17" t="s">
        <v>818</v>
      </c>
      <c r="BG17" t="s">
        <v>818</v>
      </c>
      <c r="BH17" t="s">
        <v>818</v>
      </c>
      <c r="BI17" t="s">
        <v>818</v>
      </c>
      <c r="BJ17" t="s">
        <v>818</v>
      </c>
      <c r="BK17" t="s">
        <v>818</v>
      </c>
      <c r="BL17" t="s">
        <v>818</v>
      </c>
      <c r="BM17" t="s">
        <v>818</v>
      </c>
      <c r="BN17" t="s">
        <v>818</v>
      </c>
      <c r="BO17" t="s">
        <v>818</v>
      </c>
      <c r="BP17" t="s">
        <v>818</v>
      </c>
      <c r="BQ17" t="s">
        <v>818</v>
      </c>
      <c r="BR17" t="s">
        <v>818</v>
      </c>
      <c r="BS17" t="s">
        <v>818</v>
      </c>
      <c r="BT17" t="s">
        <v>818</v>
      </c>
      <c r="BU17" t="s">
        <v>818</v>
      </c>
      <c r="BV17" t="s">
        <v>818</v>
      </c>
      <c r="BW17" t="s">
        <v>818</v>
      </c>
      <c r="BX17" t="s">
        <v>818</v>
      </c>
      <c r="BY17" t="s">
        <v>818</v>
      </c>
      <c r="BZ17" t="s">
        <v>818</v>
      </c>
      <c r="CA17" t="s">
        <v>818</v>
      </c>
      <c r="CB17" t="s">
        <v>818</v>
      </c>
      <c r="CC17" t="s">
        <v>818</v>
      </c>
      <c r="CD17" t="s">
        <v>818</v>
      </c>
      <c r="CE17" t="s">
        <v>818</v>
      </c>
      <c r="CF17" t="s">
        <v>818</v>
      </c>
      <c r="CG17" t="s">
        <v>818</v>
      </c>
      <c r="CH17" t="s">
        <v>818</v>
      </c>
      <c r="CI17" t="s">
        <v>818</v>
      </c>
      <c r="CJ17" t="s">
        <v>818</v>
      </c>
      <c r="CK17" t="s">
        <v>818</v>
      </c>
      <c r="CL17" t="s">
        <v>818</v>
      </c>
      <c r="CM17" t="s">
        <v>818</v>
      </c>
      <c r="CN17" t="s">
        <v>818</v>
      </c>
      <c r="CO17" t="s">
        <v>818</v>
      </c>
      <c r="CP17" t="s">
        <v>818</v>
      </c>
      <c r="CQ17" t="s">
        <v>818</v>
      </c>
      <c r="CR17" t="s">
        <v>818</v>
      </c>
      <c r="CS17" t="s">
        <v>818</v>
      </c>
      <c r="CT17" t="s">
        <v>818</v>
      </c>
      <c r="CU17" t="s">
        <v>818</v>
      </c>
      <c r="CV17" t="s">
        <v>818</v>
      </c>
      <c r="CW17" t="s">
        <v>818</v>
      </c>
      <c r="CX17" t="s">
        <v>818</v>
      </c>
      <c r="CY17" t="s">
        <v>818</v>
      </c>
      <c r="CZ17" t="s">
        <v>818</v>
      </c>
      <c r="DA17" t="s">
        <v>818</v>
      </c>
      <c r="DB17" t="s">
        <v>818</v>
      </c>
      <c r="DC17" t="s">
        <v>818</v>
      </c>
      <c r="DD17" t="s">
        <v>818</v>
      </c>
      <c r="DE17" t="s">
        <v>818</v>
      </c>
      <c r="DF17" t="s">
        <v>818</v>
      </c>
      <c r="DG17" t="s">
        <v>818</v>
      </c>
      <c r="DH17" t="s">
        <v>818</v>
      </c>
      <c r="DI17" t="s">
        <v>818</v>
      </c>
      <c r="DJ17" t="s">
        <v>818</v>
      </c>
      <c r="DK17" t="s">
        <v>818</v>
      </c>
      <c r="DL17" t="s">
        <v>818</v>
      </c>
      <c r="DM17" t="s">
        <v>818</v>
      </c>
      <c r="DN17" t="s">
        <v>818</v>
      </c>
      <c r="DO17" t="s">
        <v>818</v>
      </c>
      <c r="DP17" t="s">
        <v>818</v>
      </c>
      <c r="DQ17" t="s">
        <v>818</v>
      </c>
      <c r="DR17" t="s">
        <v>818</v>
      </c>
      <c r="DS17" t="s">
        <v>818</v>
      </c>
      <c r="DT17" t="s">
        <v>818</v>
      </c>
      <c r="DU17" t="s">
        <v>818</v>
      </c>
      <c r="DV17" t="s">
        <v>818</v>
      </c>
      <c r="DW17" t="s">
        <v>818</v>
      </c>
      <c r="DX17" t="s">
        <v>818</v>
      </c>
      <c r="DY17" t="s">
        <v>818</v>
      </c>
      <c r="DZ17" t="s">
        <v>818</v>
      </c>
      <c r="EA17" t="s">
        <v>818</v>
      </c>
      <c r="EB17" t="s">
        <v>818</v>
      </c>
      <c r="EC17" t="s">
        <v>818</v>
      </c>
      <c r="ED17" t="s">
        <v>818</v>
      </c>
      <c r="EE17" t="s">
        <v>818</v>
      </c>
      <c r="EF17" t="s">
        <v>818</v>
      </c>
      <c r="EG17" t="s">
        <v>818</v>
      </c>
      <c r="EH17" t="s">
        <v>818</v>
      </c>
      <c r="EI17" t="s">
        <v>818</v>
      </c>
      <c r="EJ17" t="s">
        <v>818</v>
      </c>
      <c r="EK17" t="s">
        <v>818</v>
      </c>
      <c r="EL17" t="s">
        <v>818</v>
      </c>
      <c r="EM17" t="s">
        <v>818</v>
      </c>
      <c r="EN17" t="s">
        <v>818</v>
      </c>
      <c r="EO17" t="s">
        <v>818</v>
      </c>
      <c r="EP17" t="s">
        <v>818</v>
      </c>
      <c r="EQ17" t="s">
        <v>818</v>
      </c>
      <c r="ER17" t="s">
        <v>818</v>
      </c>
      <c r="ES17" t="s">
        <v>818</v>
      </c>
      <c r="ET17" t="s">
        <v>818</v>
      </c>
      <c r="EU17" t="s">
        <v>818</v>
      </c>
      <c r="EV17" t="s">
        <v>818</v>
      </c>
      <c r="EW17" t="s">
        <v>818</v>
      </c>
      <c r="EX17" t="s">
        <v>818</v>
      </c>
      <c r="EY17" t="s">
        <v>818</v>
      </c>
      <c r="EZ17" t="s">
        <v>818</v>
      </c>
      <c r="FA17" t="s">
        <v>818</v>
      </c>
      <c r="FB17" t="s">
        <v>818</v>
      </c>
      <c r="FC17" t="s">
        <v>818</v>
      </c>
      <c r="FD17" t="s">
        <v>818</v>
      </c>
      <c r="FE17" t="s">
        <v>818</v>
      </c>
      <c r="FF17" t="s">
        <v>818</v>
      </c>
      <c r="FG17" t="s">
        <v>818</v>
      </c>
      <c r="FH17" t="s">
        <v>818</v>
      </c>
      <c r="FI17" t="s">
        <v>818</v>
      </c>
      <c r="FJ17" t="s">
        <v>818</v>
      </c>
      <c r="FK17" t="s">
        <v>818</v>
      </c>
      <c r="FL17" t="s">
        <v>818</v>
      </c>
      <c r="FM17" t="s">
        <v>818</v>
      </c>
      <c r="FN17" t="s">
        <v>818</v>
      </c>
      <c r="FO17" t="s">
        <v>818</v>
      </c>
      <c r="FP17" t="s">
        <v>818</v>
      </c>
      <c r="FQ17" t="s">
        <v>818</v>
      </c>
      <c r="FR17" t="s">
        <v>818</v>
      </c>
      <c r="FS17" t="s">
        <v>818</v>
      </c>
      <c r="FT17" t="s">
        <v>818</v>
      </c>
      <c r="FU17" t="s">
        <v>818</v>
      </c>
      <c r="FV17" t="s">
        <v>818</v>
      </c>
      <c r="FW17" t="s">
        <v>818</v>
      </c>
      <c r="FX17" t="s">
        <v>818</v>
      </c>
      <c r="FY17" t="s">
        <v>818</v>
      </c>
      <c r="FZ17" t="s">
        <v>818</v>
      </c>
      <c r="GA17" t="s">
        <v>818</v>
      </c>
      <c r="GB17" t="s">
        <v>818</v>
      </c>
      <c r="GC17" t="s">
        <v>818</v>
      </c>
      <c r="GD17" t="s">
        <v>818</v>
      </c>
      <c r="GE17" t="s">
        <v>818</v>
      </c>
      <c r="GF17" t="s">
        <v>818</v>
      </c>
      <c r="GG17" t="s">
        <v>818</v>
      </c>
      <c r="GH17" t="s">
        <v>818</v>
      </c>
      <c r="GI17" t="s">
        <v>818</v>
      </c>
      <c r="GJ17" t="s">
        <v>818</v>
      </c>
      <c r="GK17" t="s">
        <v>818</v>
      </c>
      <c r="GL17" t="s">
        <v>818</v>
      </c>
      <c r="GM17" t="s">
        <v>818</v>
      </c>
      <c r="GN17" t="s">
        <v>818</v>
      </c>
      <c r="GO17" t="s">
        <v>818</v>
      </c>
      <c r="GP17" t="s">
        <v>818</v>
      </c>
      <c r="GQ17" t="s">
        <v>818</v>
      </c>
      <c r="GR17" t="s">
        <v>818</v>
      </c>
      <c r="GS17" t="s">
        <v>818</v>
      </c>
      <c r="GT17" t="s">
        <v>818</v>
      </c>
      <c r="GU17" t="s">
        <v>818</v>
      </c>
      <c r="GV17" t="s">
        <v>818</v>
      </c>
      <c r="GW17" t="s">
        <v>818</v>
      </c>
      <c r="GX17" t="s">
        <v>818</v>
      </c>
      <c r="GY17" t="s">
        <v>818</v>
      </c>
      <c r="GZ17" t="s">
        <v>818</v>
      </c>
      <c r="HA17" t="s">
        <v>818</v>
      </c>
      <c r="HB17" t="s">
        <v>818</v>
      </c>
      <c r="HC17" t="s">
        <v>818</v>
      </c>
      <c r="HD17" t="s">
        <v>818</v>
      </c>
      <c r="HE17" t="s">
        <v>818</v>
      </c>
      <c r="HF17" t="s">
        <v>818</v>
      </c>
      <c r="HG17" t="s">
        <v>818</v>
      </c>
      <c r="HH17" t="s">
        <v>818</v>
      </c>
      <c r="HI17" t="s">
        <v>818</v>
      </c>
      <c r="HJ17" t="s">
        <v>818</v>
      </c>
      <c r="HK17" t="s">
        <v>818</v>
      </c>
      <c r="HL17" t="s">
        <v>818</v>
      </c>
      <c r="HM17" t="s">
        <v>818</v>
      </c>
      <c r="HN17" t="s">
        <v>818</v>
      </c>
      <c r="HO17" t="s">
        <v>818</v>
      </c>
      <c r="HP17" t="s">
        <v>818</v>
      </c>
      <c r="HQ17" t="s">
        <v>818</v>
      </c>
      <c r="HR17" t="s">
        <v>818</v>
      </c>
      <c r="HS17" t="s">
        <v>818</v>
      </c>
      <c r="HT17" t="s">
        <v>818</v>
      </c>
      <c r="HU17" t="s">
        <v>818</v>
      </c>
      <c r="HV17" t="s">
        <v>818</v>
      </c>
      <c r="HW17" t="s">
        <v>818</v>
      </c>
      <c r="HX17" t="s">
        <v>818</v>
      </c>
      <c r="HY17" t="s">
        <v>818</v>
      </c>
      <c r="HZ17" t="s">
        <v>818</v>
      </c>
      <c r="IA17" t="s">
        <v>818</v>
      </c>
      <c r="IB17" t="s">
        <v>818</v>
      </c>
      <c r="IC17" t="s">
        <v>818</v>
      </c>
      <c r="ID17" t="s">
        <v>818</v>
      </c>
      <c r="IE17" t="s">
        <v>818</v>
      </c>
      <c r="IF17" t="s">
        <v>818</v>
      </c>
      <c r="IG17" t="s">
        <v>818</v>
      </c>
      <c r="IH17" t="s">
        <v>818</v>
      </c>
      <c r="II17" t="s">
        <v>818</v>
      </c>
      <c r="IJ17" t="s">
        <v>818</v>
      </c>
      <c r="IK17" t="s">
        <v>818</v>
      </c>
      <c r="IL17" t="s">
        <v>818</v>
      </c>
      <c r="IM17" t="s">
        <v>818</v>
      </c>
      <c r="IN17" t="s">
        <v>818</v>
      </c>
      <c r="IO17" t="s">
        <v>818</v>
      </c>
      <c r="IP17" t="s">
        <v>818</v>
      </c>
      <c r="IQ17" t="s">
        <v>818</v>
      </c>
      <c r="IR17" t="s">
        <v>818</v>
      </c>
      <c r="IS17" t="s">
        <v>818</v>
      </c>
      <c r="IT17" t="s">
        <v>818</v>
      </c>
      <c r="IU17" t="s">
        <v>818</v>
      </c>
      <c r="IV17" t="s">
        <v>818</v>
      </c>
      <c r="IW17" t="s">
        <v>818</v>
      </c>
      <c r="IX17" t="s">
        <v>818</v>
      </c>
      <c r="IY17" t="s">
        <v>818</v>
      </c>
      <c r="IZ17" t="s">
        <v>818</v>
      </c>
      <c r="JA17" t="s">
        <v>818</v>
      </c>
      <c r="JB17" t="s">
        <v>818</v>
      </c>
      <c r="JC17" t="s">
        <v>818</v>
      </c>
      <c r="JD17" t="s">
        <v>818</v>
      </c>
      <c r="JE17" t="s">
        <v>818</v>
      </c>
      <c r="JF17" t="s">
        <v>818</v>
      </c>
      <c r="JG17" t="s">
        <v>818</v>
      </c>
      <c r="JH17" t="s">
        <v>818</v>
      </c>
      <c r="JI17" t="s">
        <v>818</v>
      </c>
      <c r="JJ17" t="s">
        <v>818</v>
      </c>
      <c r="JK17" t="s">
        <v>818</v>
      </c>
      <c r="JL17" t="s">
        <v>818</v>
      </c>
      <c r="JM17" t="s">
        <v>818</v>
      </c>
      <c r="JN17" t="s">
        <v>818</v>
      </c>
      <c r="JO17" t="s">
        <v>818</v>
      </c>
      <c r="JP17" t="s">
        <v>818</v>
      </c>
      <c r="JQ17" t="s">
        <v>818</v>
      </c>
      <c r="JR17" t="s">
        <v>818</v>
      </c>
      <c r="JS17" t="s">
        <v>818</v>
      </c>
      <c r="JT17" t="s">
        <v>818</v>
      </c>
      <c r="JU17" t="s">
        <v>818</v>
      </c>
      <c r="JV17" t="s">
        <v>818</v>
      </c>
      <c r="JW17" t="s">
        <v>818</v>
      </c>
      <c r="JX17" t="s">
        <v>818</v>
      </c>
      <c r="JY17" t="s">
        <v>818</v>
      </c>
      <c r="JZ17" t="s">
        <v>818</v>
      </c>
      <c r="KA17" t="s">
        <v>818</v>
      </c>
      <c r="KB17" t="s">
        <v>818</v>
      </c>
      <c r="KC17" t="s">
        <v>818</v>
      </c>
      <c r="KD17" t="s">
        <v>818</v>
      </c>
      <c r="KE17" t="s">
        <v>818</v>
      </c>
      <c r="KF17">
        <v>3</v>
      </c>
      <c r="KG17">
        <v>0</v>
      </c>
      <c r="KH17">
        <v>0</v>
      </c>
      <c r="KI17">
        <v>0</v>
      </c>
      <c r="KJ17">
        <v>1</v>
      </c>
      <c r="KK17">
        <v>0</v>
      </c>
      <c r="KL17">
        <v>0</v>
      </c>
      <c r="KM17">
        <v>1</v>
      </c>
      <c r="KN17">
        <v>0</v>
      </c>
      <c r="KO17">
        <v>0</v>
      </c>
      <c r="KP17">
        <v>1</v>
      </c>
      <c r="KQ17">
        <v>1</v>
      </c>
      <c r="KR17">
        <v>0</v>
      </c>
      <c r="KS17">
        <v>0</v>
      </c>
      <c r="KT17">
        <v>0</v>
      </c>
      <c r="KU17">
        <v>0</v>
      </c>
      <c r="KV17">
        <v>0</v>
      </c>
      <c r="KW17">
        <v>1</v>
      </c>
      <c r="KX17">
        <v>0</v>
      </c>
      <c r="KY17">
        <v>0</v>
      </c>
      <c r="KZ17">
        <v>0</v>
      </c>
      <c r="LA17">
        <v>1</v>
      </c>
      <c r="LB17">
        <v>1</v>
      </c>
      <c r="LC17">
        <v>1</v>
      </c>
      <c r="LD17">
        <v>3</v>
      </c>
      <c r="LE17">
        <v>0</v>
      </c>
      <c r="LF17">
        <v>2</v>
      </c>
      <c r="LH17" t="s">
        <v>813</v>
      </c>
      <c r="LI17" t="s">
        <v>813</v>
      </c>
      <c r="LJ17" t="s">
        <v>817</v>
      </c>
      <c r="LK17" t="s">
        <v>817</v>
      </c>
      <c r="LL17" t="s">
        <v>817</v>
      </c>
      <c r="LM17" t="s">
        <v>817</v>
      </c>
      <c r="LN17" t="s">
        <v>813</v>
      </c>
      <c r="LO17" t="s">
        <v>813</v>
      </c>
      <c r="LP17" t="s">
        <v>817</v>
      </c>
      <c r="LQ17" t="s">
        <v>817</v>
      </c>
      <c r="LR17" t="s">
        <v>818</v>
      </c>
      <c r="LS17" t="s">
        <v>818</v>
      </c>
      <c r="LT17" t="s">
        <v>818</v>
      </c>
      <c r="LU17" t="s">
        <v>818</v>
      </c>
      <c r="LV17" t="s">
        <v>818</v>
      </c>
      <c r="LW17" t="s">
        <v>818</v>
      </c>
      <c r="LX17" t="s">
        <v>817</v>
      </c>
      <c r="MU17" t="s">
        <v>813</v>
      </c>
      <c r="NC17" t="s">
        <v>813</v>
      </c>
      <c r="ND17" t="s">
        <v>817</v>
      </c>
      <c r="NE17" t="s">
        <v>813</v>
      </c>
      <c r="NF17" t="s">
        <v>817</v>
      </c>
      <c r="NG17" t="s">
        <v>817</v>
      </c>
      <c r="NH17" t="s">
        <v>817</v>
      </c>
      <c r="NI17" t="s">
        <v>817</v>
      </c>
      <c r="NJ17" t="s">
        <v>817</v>
      </c>
      <c r="NK17" t="s">
        <v>817</v>
      </c>
      <c r="NL17" t="s">
        <v>817</v>
      </c>
      <c r="NM17" t="s">
        <v>817</v>
      </c>
      <c r="NN17" t="s">
        <v>817</v>
      </c>
      <c r="NO17" t="s">
        <v>813</v>
      </c>
      <c r="NP17" t="s">
        <v>817</v>
      </c>
      <c r="NQ17" t="s">
        <v>817</v>
      </c>
      <c r="NR17" t="s">
        <v>817</v>
      </c>
      <c r="NU17" t="s">
        <v>825</v>
      </c>
      <c r="NX17" t="s">
        <v>983</v>
      </c>
      <c r="NY17">
        <v>0</v>
      </c>
      <c r="OP17" t="s">
        <v>813</v>
      </c>
      <c r="OQ17" t="s">
        <v>827</v>
      </c>
      <c r="OR17" t="s">
        <v>863</v>
      </c>
      <c r="OS17" t="s">
        <v>878</v>
      </c>
      <c r="OT17" t="s">
        <v>817</v>
      </c>
      <c r="OU17" t="s">
        <v>817</v>
      </c>
      <c r="OV17" t="s">
        <v>830</v>
      </c>
      <c r="OW17" t="s">
        <v>864</v>
      </c>
      <c r="OX17" t="s">
        <v>832</v>
      </c>
      <c r="OY17" t="s">
        <v>833</v>
      </c>
      <c r="OZ17" t="s">
        <v>849</v>
      </c>
      <c r="PA17" t="s">
        <v>813</v>
      </c>
      <c r="PB17" t="s">
        <v>817</v>
      </c>
      <c r="PC17" t="s">
        <v>817</v>
      </c>
      <c r="PD17" t="s">
        <v>817</v>
      </c>
      <c r="PE17" t="s">
        <v>813</v>
      </c>
      <c r="PF17" t="s">
        <v>817</v>
      </c>
      <c r="PG17" t="s">
        <v>817</v>
      </c>
      <c r="PH17" t="s">
        <v>817</v>
      </c>
      <c r="PI17" t="s">
        <v>817</v>
      </c>
      <c r="PJ17" t="s">
        <v>817</v>
      </c>
      <c r="PK17" t="s">
        <v>817</v>
      </c>
      <c r="PL17" t="s">
        <v>835</v>
      </c>
      <c r="PM17" t="s">
        <v>879</v>
      </c>
      <c r="PN17" t="s">
        <v>837</v>
      </c>
      <c r="PO17" t="s">
        <v>866</v>
      </c>
      <c r="PP17" t="s">
        <v>839</v>
      </c>
      <c r="PQ17" t="s">
        <v>813</v>
      </c>
      <c r="PR17" t="s">
        <v>813</v>
      </c>
      <c r="PS17" t="s">
        <v>817</v>
      </c>
      <c r="PT17" t="s">
        <v>817</v>
      </c>
      <c r="PU17" t="s">
        <v>817</v>
      </c>
      <c r="PV17" t="s">
        <v>817</v>
      </c>
      <c r="PW17" t="s">
        <v>817</v>
      </c>
      <c r="PX17" t="s">
        <v>817</v>
      </c>
      <c r="PY17" t="s">
        <v>817</v>
      </c>
      <c r="PZ17" t="s">
        <v>840</v>
      </c>
      <c r="QA17" t="s">
        <v>984</v>
      </c>
      <c r="QB17" t="s">
        <v>895</v>
      </c>
      <c r="QC17" t="s">
        <v>985</v>
      </c>
      <c r="QD17" t="s">
        <v>844</v>
      </c>
      <c r="QE17" t="s">
        <v>845</v>
      </c>
      <c r="QF17" t="s">
        <v>813</v>
      </c>
      <c r="QG17" t="s">
        <v>813</v>
      </c>
      <c r="QH17" t="s">
        <v>813</v>
      </c>
      <c r="QI17" t="s">
        <v>817</v>
      </c>
      <c r="QJ17" t="s">
        <v>813</v>
      </c>
      <c r="QK17" t="s">
        <v>817</v>
      </c>
      <c r="QL17" t="s">
        <v>817</v>
      </c>
      <c r="QM17" t="s">
        <v>817</v>
      </c>
      <c r="QN17" t="s">
        <v>817</v>
      </c>
      <c r="QO17" t="s">
        <v>817</v>
      </c>
      <c r="QP17" t="s">
        <v>817</v>
      </c>
      <c r="QQ17" t="s">
        <v>817</v>
      </c>
      <c r="QR17" t="s">
        <v>813</v>
      </c>
      <c r="QS17" t="s">
        <v>813</v>
      </c>
      <c r="QT17" t="s">
        <v>817</v>
      </c>
      <c r="QU17" t="s">
        <v>817</v>
      </c>
      <c r="QV17" t="s">
        <v>817</v>
      </c>
      <c r="QW17" t="s">
        <v>817</v>
      </c>
      <c r="QX17" t="s">
        <v>817</v>
      </c>
      <c r="QY17" t="s">
        <v>817</v>
      </c>
      <c r="QZ17" t="s">
        <v>817</v>
      </c>
      <c r="RA17" t="s">
        <v>817</v>
      </c>
      <c r="RB17" t="s">
        <v>817</v>
      </c>
      <c r="RC17" t="s">
        <v>817</v>
      </c>
      <c r="RD17" t="s">
        <v>817</v>
      </c>
      <c r="RE17" t="s">
        <v>817</v>
      </c>
      <c r="RF17" t="s">
        <v>817</v>
      </c>
      <c r="RG17" t="s">
        <v>817</v>
      </c>
      <c r="RH17" t="s">
        <v>817</v>
      </c>
      <c r="RI17" t="s">
        <v>817</v>
      </c>
      <c r="RJ17" t="s">
        <v>817</v>
      </c>
      <c r="RK17" t="s">
        <v>813</v>
      </c>
      <c r="RL17" t="s">
        <v>813</v>
      </c>
      <c r="RM17" t="s">
        <v>817</v>
      </c>
      <c r="RN17" t="s">
        <v>817</v>
      </c>
      <c r="RO17" t="s">
        <v>817</v>
      </c>
      <c r="RP17" t="s">
        <v>817</v>
      </c>
      <c r="RQ17" t="s">
        <v>817</v>
      </c>
      <c r="RR17" t="s">
        <v>817</v>
      </c>
      <c r="RS17" t="s">
        <v>817</v>
      </c>
      <c r="RT17" t="s">
        <v>817</v>
      </c>
      <c r="RU17" t="s">
        <v>817</v>
      </c>
      <c r="RV17" t="s">
        <v>817</v>
      </c>
      <c r="RW17" t="s">
        <v>817</v>
      </c>
      <c r="RX17" t="s">
        <v>837</v>
      </c>
      <c r="RY17" t="s">
        <v>949</v>
      </c>
      <c r="RZ17" t="s">
        <v>813</v>
      </c>
      <c r="SA17" t="s">
        <v>813</v>
      </c>
      <c r="SB17" t="s">
        <v>817</v>
      </c>
      <c r="SC17" t="s">
        <v>817</v>
      </c>
      <c r="SD17" t="s">
        <v>817</v>
      </c>
      <c r="SE17" t="s">
        <v>817</v>
      </c>
      <c r="SF17" t="s">
        <v>817</v>
      </c>
      <c r="SG17" t="s">
        <v>813</v>
      </c>
      <c r="SH17" t="s">
        <v>817</v>
      </c>
      <c r="SI17" t="s">
        <v>813</v>
      </c>
      <c r="SJ17" t="s">
        <v>817</v>
      </c>
      <c r="SK17" t="s">
        <v>817</v>
      </c>
      <c r="SL17" t="s">
        <v>817</v>
      </c>
      <c r="SM17" t="s">
        <v>817</v>
      </c>
      <c r="SN17" t="s">
        <v>817</v>
      </c>
      <c r="SO17" t="s">
        <v>817</v>
      </c>
      <c r="SP17" t="s">
        <v>817</v>
      </c>
      <c r="SQ17" t="s">
        <v>817</v>
      </c>
      <c r="SR17" t="s">
        <v>817</v>
      </c>
      <c r="SS17" t="s">
        <v>817</v>
      </c>
      <c r="ST17" t="s">
        <v>817</v>
      </c>
      <c r="SU17" t="s">
        <v>813</v>
      </c>
      <c r="SV17" t="s">
        <v>817</v>
      </c>
      <c r="SW17" t="s">
        <v>817</v>
      </c>
      <c r="SX17" t="s">
        <v>817</v>
      </c>
      <c r="SY17" t="s">
        <v>817</v>
      </c>
      <c r="SZ17" t="s">
        <v>817</v>
      </c>
      <c r="TA17" t="s">
        <v>817</v>
      </c>
      <c r="TB17" t="s">
        <v>817</v>
      </c>
      <c r="TC17" t="s">
        <v>817</v>
      </c>
      <c r="TD17" t="s">
        <v>817</v>
      </c>
      <c r="TE17" t="s">
        <v>817</v>
      </c>
      <c r="TF17" t="s">
        <v>817</v>
      </c>
      <c r="TG17" t="s">
        <v>817</v>
      </c>
      <c r="TH17" t="s">
        <v>817</v>
      </c>
      <c r="TI17" t="s">
        <v>817</v>
      </c>
      <c r="TU17" t="s">
        <v>817</v>
      </c>
      <c r="TY17" t="s">
        <v>817</v>
      </c>
      <c r="TZ17" t="s">
        <v>817</v>
      </c>
      <c r="UA17" t="s">
        <v>817</v>
      </c>
      <c r="UB17" t="s">
        <v>817</v>
      </c>
      <c r="UC17" t="s">
        <v>817</v>
      </c>
      <c r="UD17" t="s">
        <v>817</v>
      </c>
      <c r="UE17" t="s">
        <v>817</v>
      </c>
      <c r="UF17" t="s">
        <v>817</v>
      </c>
      <c r="UG17" t="s">
        <v>817</v>
      </c>
      <c r="UH17" t="s">
        <v>813</v>
      </c>
      <c r="UI17" t="s">
        <v>817</v>
      </c>
      <c r="UJ17" t="s">
        <v>817</v>
      </c>
      <c r="UK17" t="s">
        <v>817</v>
      </c>
      <c r="UL17" t="s">
        <v>813</v>
      </c>
      <c r="UM17" t="s">
        <v>817</v>
      </c>
      <c r="UN17" t="s">
        <v>817</v>
      </c>
      <c r="UO17" t="s">
        <v>817</v>
      </c>
      <c r="UP17" t="s">
        <v>817</v>
      </c>
      <c r="UQ17" t="s">
        <v>817</v>
      </c>
      <c r="UR17" t="s">
        <v>817</v>
      </c>
      <c r="US17" t="s">
        <v>817</v>
      </c>
      <c r="UT17" t="s">
        <v>817</v>
      </c>
      <c r="UU17" t="s">
        <v>817</v>
      </c>
      <c r="UV17" t="s">
        <v>817</v>
      </c>
      <c r="UW17" t="s">
        <v>813</v>
      </c>
      <c r="UX17" t="s">
        <v>817</v>
      </c>
      <c r="UY17" t="s">
        <v>817</v>
      </c>
      <c r="UZ17" t="s">
        <v>817</v>
      </c>
      <c r="VD17" t="s">
        <v>817</v>
      </c>
      <c r="VE17" t="s">
        <v>817</v>
      </c>
      <c r="VF17" t="s">
        <v>813</v>
      </c>
      <c r="VG17" t="s">
        <v>813</v>
      </c>
      <c r="VH17" t="s">
        <v>817</v>
      </c>
      <c r="VI17" t="s">
        <v>817</v>
      </c>
      <c r="VJ17" t="s">
        <v>817</v>
      </c>
      <c r="VK17" t="s">
        <v>817</v>
      </c>
      <c r="VL17" t="s">
        <v>817</v>
      </c>
      <c r="VM17" t="s">
        <v>813</v>
      </c>
      <c r="VN17" t="s">
        <v>817</v>
      </c>
      <c r="VO17" t="s">
        <v>817</v>
      </c>
      <c r="VP17" t="s">
        <v>817</v>
      </c>
      <c r="VQ17" t="s">
        <v>817</v>
      </c>
      <c r="VY17" t="s">
        <v>813</v>
      </c>
      <c r="VZ17" t="s">
        <v>817</v>
      </c>
      <c r="WA17" t="s">
        <v>817</v>
      </c>
      <c r="WJ17" t="s">
        <v>817</v>
      </c>
      <c r="WK17" t="s">
        <v>817</v>
      </c>
      <c r="WL17" t="s">
        <v>817</v>
      </c>
      <c r="WM17" t="s">
        <v>817</v>
      </c>
      <c r="WN17" t="s">
        <v>817</v>
      </c>
      <c r="WO17" t="s">
        <v>813</v>
      </c>
      <c r="WP17" t="s">
        <v>817</v>
      </c>
      <c r="WQ17" t="s">
        <v>817</v>
      </c>
      <c r="WR17" t="s">
        <v>817</v>
      </c>
      <c r="WS17" t="s">
        <v>902</v>
      </c>
      <c r="WU17" t="s">
        <v>813</v>
      </c>
      <c r="WV17" t="s">
        <v>813</v>
      </c>
      <c r="WW17" t="s">
        <v>817</v>
      </c>
      <c r="WX17" t="s">
        <v>817</v>
      </c>
      <c r="WY17" t="s">
        <v>817</v>
      </c>
      <c r="WZ17" t="s">
        <v>817</v>
      </c>
      <c r="XA17" t="s">
        <v>817</v>
      </c>
      <c r="XB17" t="s">
        <v>817</v>
      </c>
      <c r="XC17" t="s">
        <v>850</v>
      </c>
      <c r="XD17" t="s">
        <v>813</v>
      </c>
      <c r="XE17" t="s">
        <v>817</v>
      </c>
      <c r="XF17" t="s">
        <v>817</v>
      </c>
      <c r="XG17" t="s">
        <v>817</v>
      </c>
      <c r="XH17" t="s">
        <v>817</v>
      </c>
      <c r="XI17" t="s">
        <v>817</v>
      </c>
      <c r="XJ17" t="s">
        <v>817</v>
      </c>
      <c r="XK17" t="s">
        <v>817</v>
      </c>
      <c r="XL17" t="s">
        <v>817</v>
      </c>
      <c r="XM17" t="s">
        <v>817</v>
      </c>
      <c r="XN17" t="s">
        <v>813</v>
      </c>
      <c r="XO17" t="s">
        <v>817</v>
      </c>
      <c r="XP17" t="s">
        <v>817</v>
      </c>
      <c r="XQ17" t="s">
        <v>817</v>
      </c>
      <c r="XR17" t="s">
        <v>817</v>
      </c>
      <c r="XS17" t="s">
        <v>817</v>
      </c>
      <c r="XT17" t="s">
        <v>817</v>
      </c>
      <c r="XU17" t="s">
        <v>817</v>
      </c>
      <c r="XV17" t="s">
        <v>813</v>
      </c>
      <c r="XW17" t="s">
        <v>817</v>
      </c>
      <c r="XX17" t="s">
        <v>817</v>
      </c>
      <c r="XY17" t="s">
        <v>817</v>
      </c>
      <c r="XZ17" t="s">
        <v>817</v>
      </c>
      <c r="ZM17" t="s">
        <v>817</v>
      </c>
      <c r="ZN17" t="s">
        <v>817</v>
      </c>
      <c r="ZO17" t="s">
        <v>817</v>
      </c>
      <c r="ZP17" t="s">
        <v>817</v>
      </c>
      <c r="ZQ17" t="s">
        <v>813</v>
      </c>
      <c r="ZR17" t="s">
        <v>813</v>
      </c>
      <c r="ZS17" t="s">
        <v>817</v>
      </c>
      <c r="ZT17" t="s">
        <v>817</v>
      </c>
      <c r="ZU17" t="s">
        <v>817</v>
      </c>
      <c r="ZV17" t="s">
        <v>817</v>
      </c>
      <c r="ZW17" t="s">
        <v>817</v>
      </c>
      <c r="ZX17" t="s">
        <v>817</v>
      </c>
      <c r="ZY17" t="s">
        <v>817</v>
      </c>
      <c r="ZZ17" t="s">
        <v>817</v>
      </c>
      <c r="AAA17" t="s">
        <v>817</v>
      </c>
      <c r="AAB17" t="s">
        <v>817</v>
      </c>
      <c r="AAC17" t="s">
        <v>817</v>
      </c>
      <c r="AAD17" t="s">
        <v>817</v>
      </c>
      <c r="AAE17" t="s">
        <v>817</v>
      </c>
      <c r="AAF17" t="s">
        <v>817</v>
      </c>
      <c r="AAH17" t="s">
        <v>817</v>
      </c>
      <c r="AAI17" t="s">
        <v>817</v>
      </c>
      <c r="AAJ17" t="s">
        <v>813</v>
      </c>
      <c r="AAK17" t="s">
        <v>817</v>
      </c>
      <c r="AAL17" t="s">
        <v>817</v>
      </c>
      <c r="AAM17" t="s">
        <v>817</v>
      </c>
      <c r="AAN17" t="s">
        <v>817</v>
      </c>
      <c r="AAO17" t="s">
        <v>817</v>
      </c>
      <c r="AAP17" t="s">
        <v>817</v>
      </c>
      <c r="AAQ17" t="s">
        <v>817</v>
      </c>
      <c r="AAR17" t="s">
        <v>817</v>
      </c>
      <c r="AAS17" t="s">
        <v>817</v>
      </c>
      <c r="AAT17" t="s">
        <v>817</v>
      </c>
      <c r="AAV17" t="s">
        <v>817</v>
      </c>
      <c r="AAW17" t="s">
        <v>817</v>
      </c>
      <c r="AAX17" t="s">
        <v>817</v>
      </c>
      <c r="AAY17" t="s">
        <v>817</v>
      </c>
      <c r="AAZ17" t="s">
        <v>817</v>
      </c>
      <c r="ABA17" t="s">
        <v>813</v>
      </c>
      <c r="ABB17" t="s">
        <v>817</v>
      </c>
      <c r="ABC17" t="s">
        <v>817</v>
      </c>
      <c r="ABD17" t="s">
        <v>817</v>
      </c>
      <c r="ABE17" t="s">
        <v>817</v>
      </c>
      <c r="ABF17" t="s">
        <v>817</v>
      </c>
      <c r="ABG17" t="s">
        <v>817</v>
      </c>
      <c r="ABH17" t="s">
        <v>817</v>
      </c>
      <c r="ABI17" t="s">
        <v>817</v>
      </c>
      <c r="ABJ17" t="s">
        <v>817</v>
      </c>
      <c r="ABK17" t="s">
        <v>817</v>
      </c>
      <c r="ABL17" t="s">
        <v>817</v>
      </c>
      <c r="ABM17" t="s">
        <v>817</v>
      </c>
      <c r="ABN17" t="s">
        <v>817</v>
      </c>
      <c r="ABO17" t="s">
        <v>817</v>
      </c>
      <c r="ABP17" t="s">
        <v>817</v>
      </c>
      <c r="ABQ17" t="s">
        <v>817</v>
      </c>
      <c r="ABR17" t="s">
        <v>817</v>
      </c>
      <c r="ABS17" t="s">
        <v>817</v>
      </c>
      <c r="ABT17" t="s">
        <v>817</v>
      </c>
      <c r="ABU17" t="s">
        <v>817</v>
      </c>
      <c r="ABV17" t="s">
        <v>813</v>
      </c>
      <c r="ABW17" t="s">
        <v>817</v>
      </c>
      <c r="ABX17" t="s">
        <v>817</v>
      </c>
      <c r="ABY17" t="s">
        <v>817</v>
      </c>
      <c r="ABZ17" t="s">
        <v>817</v>
      </c>
      <c r="ACA17" t="s">
        <v>817</v>
      </c>
      <c r="ACB17" t="s">
        <v>817</v>
      </c>
      <c r="ACC17" t="s">
        <v>817</v>
      </c>
      <c r="ACD17" t="s">
        <v>817</v>
      </c>
      <c r="ACE17" t="s">
        <v>817</v>
      </c>
      <c r="ACF17" t="s">
        <v>817</v>
      </c>
      <c r="ACG17" t="s">
        <v>817</v>
      </c>
      <c r="ACH17" t="s">
        <v>817</v>
      </c>
      <c r="ACI17" t="s">
        <v>817</v>
      </c>
    </row>
    <row r="18" spans="1:763">
      <c r="A18" t="s">
        <v>986</v>
      </c>
      <c r="B18" t="s">
        <v>987</v>
      </c>
      <c r="C18" t="s">
        <v>988</v>
      </c>
      <c r="D18" t="s">
        <v>932</v>
      </c>
      <c r="E18" t="s">
        <v>932</v>
      </c>
      <c r="P18" t="s">
        <v>812</v>
      </c>
      <c r="Q18">
        <v>0.874863865752458</v>
      </c>
      <c r="T18">
        <v>60</v>
      </c>
      <c r="V18" t="s">
        <v>813</v>
      </c>
      <c r="X18" t="s">
        <v>817</v>
      </c>
      <c r="Y18" t="s">
        <v>814</v>
      </c>
      <c r="Z18" t="s">
        <v>856</v>
      </c>
      <c r="AA18" t="s">
        <v>857</v>
      </c>
      <c r="AB18" t="s">
        <v>816</v>
      </c>
      <c r="AC18">
        <v>5</v>
      </c>
      <c r="AD18" t="s">
        <v>817</v>
      </c>
      <c r="AE18">
        <v>5</v>
      </c>
      <c r="AF18">
        <v>0</v>
      </c>
      <c r="AG18">
        <v>0</v>
      </c>
      <c r="AH18" t="s">
        <v>818</v>
      </c>
      <c r="AI18" t="s">
        <v>818</v>
      </c>
      <c r="AJ18" t="s">
        <v>818</v>
      </c>
      <c r="AK18" t="s">
        <v>818</v>
      </c>
      <c r="AL18" t="s">
        <v>818</v>
      </c>
      <c r="AM18" t="s">
        <v>818</v>
      </c>
      <c r="AN18" t="s">
        <v>818</v>
      </c>
      <c r="AO18" t="s">
        <v>818</v>
      </c>
      <c r="AP18" t="s">
        <v>818</v>
      </c>
      <c r="AQ18" t="s">
        <v>818</v>
      </c>
      <c r="AR18" t="s">
        <v>818</v>
      </c>
      <c r="AS18" t="s">
        <v>818</v>
      </c>
      <c r="AT18" t="s">
        <v>818</v>
      </c>
      <c r="AU18" t="s">
        <v>818</v>
      </c>
      <c r="AV18" t="s">
        <v>818</v>
      </c>
      <c r="AW18" t="s">
        <v>818</v>
      </c>
      <c r="AX18" t="s">
        <v>818</v>
      </c>
      <c r="AY18" t="s">
        <v>818</v>
      </c>
      <c r="AZ18" t="s">
        <v>818</v>
      </c>
      <c r="BA18" t="s">
        <v>818</v>
      </c>
      <c r="BB18" t="s">
        <v>818</v>
      </c>
      <c r="BC18" t="s">
        <v>818</v>
      </c>
      <c r="BD18" t="s">
        <v>818</v>
      </c>
      <c r="BE18" t="s">
        <v>818</v>
      </c>
      <c r="BF18" t="s">
        <v>818</v>
      </c>
      <c r="BG18" t="s">
        <v>818</v>
      </c>
      <c r="BH18" t="s">
        <v>818</v>
      </c>
      <c r="BI18" t="s">
        <v>818</v>
      </c>
      <c r="BJ18" t="s">
        <v>818</v>
      </c>
      <c r="BK18" t="s">
        <v>818</v>
      </c>
      <c r="BL18" t="s">
        <v>818</v>
      </c>
      <c r="BM18" t="s">
        <v>818</v>
      </c>
      <c r="BN18" t="s">
        <v>818</v>
      </c>
      <c r="BO18" t="s">
        <v>818</v>
      </c>
      <c r="BP18" t="s">
        <v>818</v>
      </c>
      <c r="BQ18" t="s">
        <v>818</v>
      </c>
      <c r="BR18" t="s">
        <v>818</v>
      </c>
      <c r="BS18" t="s">
        <v>818</v>
      </c>
      <c r="BT18" t="s">
        <v>818</v>
      </c>
      <c r="BU18" t="s">
        <v>818</v>
      </c>
      <c r="BV18" t="s">
        <v>818</v>
      </c>
      <c r="BW18" t="s">
        <v>818</v>
      </c>
      <c r="BX18" t="s">
        <v>818</v>
      </c>
      <c r="BY18" t="s">
        <v>818</v>
      </c>
      <c r="BZ18" t="s">
        <v>818</v>
      </c>
      <c r="CA18" t="s">
        <v>818</v>
      </c>
      <c r="CB18" t="s">
        <v>818</v>
      </c>
      <c r="CC18" t="s">
        <v>818</v>
      </c>
      <c r="CD18" t="s">
        <v>818</v>
      </c>
      <c r="CE18" t="s">
        <v>818</v>
      </c>
      <c r="CF18" t="s">
        <v>818</v>
      </c>
      <c r="CG18" t="s">
        <v>818</v>
      </c>
      <c r="CH18" t="s">
        <v>818</v>
      </c>
      <c r="CI18" t="s">
        <v>818</v>
      </c>
      <c r="CJ18" t="s">
        <v>818</v>
      </c>
      <c r="CK18" t="s">
        <v>818</v>
      </c>
      <c r="CL18" t="s">
        <v>818</v>
      </c>
      <c r="CM18" t="s">
        <v>818</v>
      </c>
      <c r="CN18" t="s">
        <v>818</v>
      </c>
      <c r="CO18" t="s">
        <v>818</v>
      </c>
      <c r="CP18" t="s">
        <v>818</v>
      </c>
      <c r="CQ18" t="s">
        <v>818</v>
      </c>
      <c r="CR18" t="s">
        <v>818</v>
      </c>
      <c r="CS18" t="s">
        <v>818</v>
      </c>
      <c r="CT18" t="s">
        <v>818</v>
      </c>
      <c r="CU18" t="s">
        <v>818</v>
      </c>
      <c r="CV18" t="s">
        <v>818</v>
      </c>
      <c r="CW18" t="s">
        <v>818</v>
      </c>
      <c r="CX18" t="s">
        <v>818</v>
      </c>
      <c r="CY18" t="s">
        <v>818</v>
      </c>
      <c r="CZ18" t="s">
        <v>818</v>
      </c>
      <c r="DA18" t="s">
        <v>818</v>
      </c>
      <c r="DB18" t="s">
        <v>818</v>
      </c>
      <c r="DC18" t="s">
        <v>818</v>
      </c>
      <c r="DD18" t="s">
        <v>818</v>
      </c>
      <c r="DE18" t="s">
        <v>818</v>
      </c>
      <c r="DF18" t="s">
        <v>818</v>
      </c>
      <c r="DG18" t="s">
        <v>818</v>
      </c>
      <c r="DH18" t="s">
        <v>818</v>
      </c>
      <c r="DI18" t="s">
        <v>818</v>
      </c>
      <c r="DJ18" t="s">
        <v>818</v>
      </c>
      <c r="DK18" t="s">
        <v>818</v>
      </c>
      <c r="DL18" t="s">
        <v>818</v>
      </c>
      <c r="DM18" t="s">
        <v>818</v>
      </c>
      <c r="DN18" t="s">
        <v>818</v>
      </c>
      <c r="DO18" t="s">
        <v>818</v>
      </c>
      <c r="DP18" t="s">
        <v>818</v>
      </c>
      <c r="DQ18" t="s">
        <v>818</v>
      </c>
      <c r="DR18" t="s">
        <v>818</v>
      </c>
      <c r="DS18" t="s">
        <v>818</v>
      </c>
      <c r="DT18" t="s">
        <v>818</v>
      </c>
      <c r="DU18" t="s">
        <v>818</v>
      </c>
      <c r="DV18" t="s">
        <v>818</v>
      </c>
      <c r="DW18" t="s">
        <v>818</v>
      </c>
      <c r="DX18" t="s">
        <v>818</v>
      </c>
      <c r="DY18" t="s">
        <v>818</v>
      </c>
      <c r="DZ18" t="s">
        <v>818</v>
      </c>
      <c r="EA18" t="s">
        <v>818</v>
      </c>
      <c r="EB18" t="s">
        <v>818</v>
      </c>
      <c r="EC18" t="s">
        <v>818</v>
      </c>
      <c r="ED18" t="s">
        <v>818</v>
      </c>
      <c r="EE18" t="s">
        <v>818</v>
      </c>
      <c r="EF18" t="s">
        <v>818</v>
      </c>
      <c r="EG18" t="s">
        <v>818</v>
      </c>
      <c r="EH18" t="s">
        <v>818</v>
      </c>
      <c r="EI18" t="s">
        <v>818</v>
      </c>
      <c r="EJ18" t="s">
        <v>818</v>
      </c>
      <c r="EK18" t="s">
        <v>818</v>
      </c>
      <c r="EL18" t="s">
        <v>818</v>
      </c>
      <c r="EM18" t="s">
        <v>818</v>
      </c>
      <c r="EN18" t="s">
        <v>818</v>
      </c>
      <c r="EO18" t="s">
        <v>818</v>
      </c>
      <c r="EP18" t="s">
        <v>818</v>
      </c>
      <c r="EQ18" t="s">
        <v>818</v>
      </c>
      <c r="ER18" t="s">
        <v>818</v>
      </c>
      <c r="ES18" t="s">
        <v>818</v>
      </c>
      <c r="ET18" t="s">
        <v>818</v>
      </c>
      <c r="EU18" t="s">
        <v>818</v>
      </c>
      <c r="EV18" t="s">
        <v>818</v>
      </c>
      <c r="EW18" t="s">
        <v>818</v>
      </c>
      <c r="EX18" t="s">
        <v>818</v>
      </c>
      <c r="EY18" t="s">
        <v>818</v>
      </c>
      <c r="EZ18" t="s">
        <v>818</v>
      </c>
      <c r="FA18" t="s">
        <v>818</v>
      </c>
      <c r="FB18" t="s">
        <v>818</v>
      </c>
      <c r="FC18" t="s">
        <v>818</v>
      </c>
      <c r="FD18" t="s">
        <v>818</v>
      </c>
      <c r="FE18" t="s">
        <v>818</v>
      </c>
      <c r="FF18" t="s">
        <v>818</v>
      </c>
      <c r="FG18" t="s">
        <v>818</v>
      </c>
      <c r="FH18" t="s">
        <v>818</v>
      </c>
      <c r="FI18" t="s">
        <v>818</v>
      </c>
      <c r="FJ18" t="s">
        <v>818</v>
      </c>
      <c r="FK18" t="s">
        <v>818</v>
      </c>
      <c r="FL18" t="s">
        <v>818</v>
      </c>
      <c r="FM18" t="s">
        <v>818</v>
      </c>
      <c r="FN18" t="s">
        <v>818</v>
      </c>
      <c r="FO18" t="s">
        <v>818</v>
      </c>
      <c r="FP18" t="s">
        <v>818</v>
      </c>
      <c r="FQ18" t="s">
        <v>818</v>
      </c>
      <c r="FR18" t="s">
        <v>818</v>
      </c>
      <c r="FS18" t="s">
        <v>818</v>
      </c>
      <c r="FT18" t="s">
        <v>818</v>
      </c>
      <c r="FU18" t="s">
        <v>818</v>
      </c>
      <c r="FV18" t="s">
        <v>818</v>
      </c>
      <c r="FW18" t="s">
        <v>818</v>
      </c>
      <c r="FX18" t="s">
        <v>818</v>
      </c>
      <c r="FY18" t="s">
        <v>818</v>
      </c>
      <c r="FZ18" t="s">
        <v>818</v>
      </c>
      <c r="GA18" t="s">
        <v>818</v>
      </c>
      <c r="GB18" t="s">
        <v>818</v>
      </c>
      <c r="GC18" t="s">
        <v>818</v>
      </c>
      <c r="GD18" t="s">
        <v>818</v>
      </c>
      <c r="GE18" t="s">
        <v>818</v>
      </c>
      <c r="GF18" t="s">
        <v>818</v>
      </c>
      <c r="GG18" t="s">
        <v>818</v>
      </c>
      <c r="GH18" t="s">
        <v>818</v>
      </c>
      <c r="GI18" t="s">
        <v>818</v>
      </c>
      <c r="GJ18" t="s">
        <v>818</v>
      </c>
      <c r="GK18" t="s">
        <v>818</v>
      </c>
      <c r="GL18" t="s">
        <v>818</v>
      </c>
      <c r="GM18" t="s">
        <v>818</v>
      </c>
      <c r="GN18" t="s">
        <v>818</v>
      </c>
      <c r="GO18" t="s">
        <v>818</v>
      </c>
      <c r="GP18" t="s">
        <v>818</v>
      </c>
      <c r="GQ18" t="s">
        <v>818</v>
      </c>
      <c r="GR18" t="s">
        <v>818</v>
      </c>
      <c r="GS18" t="s">
        <v>818</v>
      </c>
      <c r="GT18" t="s">
        <v>818</v>
      </c>
      <c r="GU18" t="s">
        <v>818</v>
      </c>
      <c r="GV18" t="s">
        <v>818</v>
      </c>
      <c r="GW18" t="s">
        <v>818</v>
      </c>
      <c r="GX18" t="s">
        <v>818</v>
      </c>
      <c r="GY18" t="s">
        <v>818</v>
      </c>
      <c r="GZ18" t="s">
        <v>818</v>
      </c>
      <c r="HA18" t="s">
        <v>818</v>
      </c>
      <c r="HB18" t="s">
        <v>818</v>
      </c>
      <c r="HC18" t="s">
        <v>818</v>
      </c>
      <c r="HD18" t="s">
        <v>818</v>
      </c>
      <c r="HE18" t="s">
        <v>818</v>
      </c>
      <c r="HF18" t="s">
        <v>818</v>
      </c>
      <c r="HG18" t="s">
        <v>818</v>
      </c>
      <c r="HH18" t="s">
        <v>818</v>
      </c>
      <c r="HI18" t="s">
        <v>818</v>
      </c>
      <c r="HJ18" t="s">
        <v>818</v>
      </c>
      <c r="HK18" t="s">
        <v>818</v>
      </c>
      <c r="HL18" t="s">
        <v>818</v>
      </c>
      <c r="HM18" t="s">
        <v>818</v>
      </c>
      <c r="HN18" t="s">
        <v>818</v>
      </c>
      <c r="HO18" t="s">
        <v>818</v>
      </c>
      <c r="HP18" t="s">
        <v>818</v>
      </c>
      <c r="HQ18" t="s">
        <v>818</v>
      </c>
      <c r="HR18" t="s">
        <v>818</v>
      </c>
      <c r="HS18" t="s">
        <v>818</v>
      </c>
      <c r="HT18" t="s">
        <v>818</v>
      </c>
      <c r="HU18" t="s">
        <v>818</v>
      </c>
      <c r="HV18" t="s">
        <v>818</v>
      </c>
      <c r="HW18" t="s">
        <v>818</v>
      </c>
      <c r="HX18" t="s">
        <v>818</v>
      </c>
      <c r="HY18" t="s">
        <v>818</v>
      </c>
      <c r="HZ18" t="s">
        <v>818</v>
      </c>
      <c r="IA18" t="s">
        <v>818</v>
      </c>
      <c r="IB18" t="s">
        <v>818</v>
      </c>
      <c r="IC18" t="s">
        <v>818</v>
      </c>
      <c r="ID18" t="s">
        <v>818</v>
      </c>
      <c r="IE18" t="s">
        <v>818</v>
      </c>
      <c r="IF18" t="s">
        <v>818</v>
      </c>
      <c r="IG18" t="s">
        <v>818</v>
      </c>
      <c r="IH18" t="s">
        <v>818</v>
      </c>
      <c r="II18" t="s">
        <v>818</v>
      </c>
      <c r="IJ18" t="s">
        <v>818</v>
      </c>
      <c r="IK18" t="s">
        <v>818</v>
      </c>
      <c r="IL18" t="s">
        <v>818</v>
      </c>
      <c r="IM18" t="s">
        <v>818</v>
      </c>
      <c r="IN18" t="s">
        <v>818</v>
      </c>
      <c r="IO18" t="s">
        <v>818</v>
      </c>
      <c r="IP18" t="s">
        <v>818</v>
      </c>
      <c r="IQ18" t="s">
        <v>818</v>
      </c>
      <c r="IR18" t="s">
        <v>818</v>
      </c>
      <c r="IS18" t="s">
        <v>818</v>
      </c>
      <c r="IT18" t="s">
        <v>818</v>
      </c>
      <c r="IU18" t="s">
        <v>818</v>
      </c>
      <c r="IV18" t="s">
        <v>818</v>
      </c>
      <c r="IW18" t="s">
        <v>818</v>
      </c>
      <c r="IX18" t="s">
        <v>818</v>
      </c>
      <c r="IY18" t="s">
        <v>818</v>
      </c>
      <c r="IZ18" t="s">
        <v>818</v>
      </c>
      <c r="JA18" t="s">
        <v>818</v>
      </c>
      <c r="JB18" t="s">
        <v>818</v>
      </c>
      <c r="JC18" t="s">
        <v>818</v>
      </c>
      <c r="JD18" t="s">
        <v>818</v>
      </c>
      <c r="JE18" t="s">
        <v>818</v>
      </c>
      <c r="JF18" t="s">
        <v>818</v>
      </c>
      <c r="JG18" t="s">
        <v>818</v>
      </c>
      <c r="JH18" t="s">
        <v>818</v>
      </c>
      <c r="JI18" t="s">
        <v>818</v>
      </c>
      <c r="JJ18" t="s">
        <v>818</v>
      </c>
      <c r="JK18" t="s">
        <v>818</v>
      </c>
      <c r="JL18" t="s">
        <v>818</v>
      </c>
      <c r="JM18" t="s">
        <v>818</v>
      </c>
      <c r="JN18" t="s">
        <v>818</v>
      </c>
      <c r="JO18" t="s">
        <v>818</v>
      </c>
      <c r="JP18" t="s">
        <v>818</v>
      </c>
      <c r="JQ18" t="s">
        <v>818</v>
      </c>
      <c r="JR18" t="s">
        <v>818</v>
      </c>
      <c r="JS18" t="s">
        <v>818</v>
      </c>
      <c r="JT18" t="s">
        <v>818</v>
      </c>
      <c r="JU18" t="s">
        <v>818</v>
      </c>
      <c r="JV18" t="s">
        <v>818</v>
      </c>
      <c r="JW18" t="s">
        <v>818</v>
      </c>
      <c r="JX18" t="s">
        <v>818</v>
      </c>
      <c r="JY18" t="s">
        <v>818</v>
      </c>
      <c r="JZ18" t="s">
        <v>818</v>
      </c>
      <c r="KA18" t="s">
        <v>818</v>
      </c>
      <c r="KB18" t="s">
        <v>818</v>
      </c>
      <c r="KC18" t="s">
        <v>818</v>
      </c>
      <c r="KD18" t="s">
        <v>818</v>
      </c>
      <c r="KE18" t="s">
        <v>818</v>
      </c>
      <c r="KF18">
        <v>5</v>
      </c>
      <c r="KG18">
        <v>0</v>
      </c>
      <c r="KH18">
        <v>0</v>
      </c>
      <c r="KI18">
        <v>0</v>
      </c>
      <c r="KJ18">
        <v>0</v>
      </c>
      <c r="KK18">
        <v>0</v>
      </c>
      <c r="KL18">
        <v>0</v>
      </c>
      <c r="KM18">
        <v>0</v>
      </c>
      <c r="KN18">
        <v>0</v>
      </c>
      <c r="KO18">
        <v>1</v>
      </c>
      <c r="KP18">
        <v>0</v>
      </c>
      <c r="KQ18">
        <v>1</v>
      </c>
      <c r="KR18">
        <v>0</v>
      </c>
      <c r="KS18">
        <v>0</v>
      </c>
      <c r="KT18">
        <v>1</v>
      </c>
      <c r="KU18">
        <v>1</v>
      </c>
      <c r="KV18">
        <v>0</v>
      </c>
      <c r="KW18">
        <v>0</v>
      </c>
      <c r="KX18">
        <v>2</v>
      </c>
      <c r="KY18">
        <v>0</v>
      </c>
      <c r="KZ18">
        <v>2</v>
      </c>
      <c r="LA18">
        <v>2</v>
      </c>
      <c r="LB18">
        <v>1</v>
      </c>
      <c r="LC18">
        <v>2</v>
      </c>
      <c r="LD18">
        <v>5</v>
      </c>
      <c r="LE18">
        <v>1</v>
      </c>
      <c r="LF18">
        <v>2</v>
      </c>
      <c r="LH18" t="s">
        <v>817</v>
      </c>
      <c r="LI18" t="s">
        <v>817</v>
      </c>
      <c r="LJ18" t="s">
        <v>817</v>
      </c>
      <c r="LK18" t="s">
        <v>817</v>
      </c>
      <c r="LL18" t="s">
        <v>817</v>
      </c>
      <c r="LM18" t="s">
        <v>817</v>
      </c>
      <c r="LO18" t="s">
        <v>813</v>
      </c>
      <c r="LP18" t="s">
        <v>817</v>
      </c>
      <c r="LQ18" t="s">
        <v>817</v>
      </c>
      <c r="LR18" t="s">
        <v>818</v>
      </c>
      <c r="LS18" t="s">
        <v>818</v>
      </c>
      <c r="LT18" t="s">
        <v>818</v>
      </c>
      <c r="LU18" t="s">
        <v>818</v>
      </c>
      <c r="LV18" t="s">
        <v>818</v>
      </c>
      <c r="LW18" t="s">
        <v>818</v>
      </c>
      <c r="LX18" t="s">
        <v>817</v>
      </c>
      <c r="MA18" t="s">
        <v>820</v>
      </c>
      <c r="MB18" t="s">
        <v>821</v>
      </c>
      <c r="MC18" t="s">
        <v>989</v>
      </c>
      <c r="MD18" t="s">
        <v>813</v>
      </c>
      <c r="MF18" t="s">
        <v>823</v>
      </c>
      <c r="MI18" t="s">
        <v>817</v>
      </c>
      <c r="MJ18" t="s">
        <v>824</v>
      </c>
      <c r="MK18" t="s">
        <v>813</v>
      </c>
      <c r="ML18" t="s">
        <v>813</v>
      </c>
      <c r="MM18" t="s">
        <v>817</v>
      </c>
      <c r="MN18" t="s">
        <v>817</v>
      </c>
      <c r="MO18" t="s">
        <v>817</v>
      </c>
      <c r="MP18" t="s">
        <v>817</v>
      </c>
      <c r="MQ18" t="s">
        <v>813</v>
      </c>
      <c r="MR18" t="s">
        <v>817</v>
      </c>
      <c r="MS18" t="s">
        <v>817</v>
      </c>
      <c r="MT18" t="s">
        <v>817</v>
      </c>
      <c r="MU18" t="s">
        <v>817</v>
      </c>
      <c r="MV18" t="s">
        <v>817</v>
      </c>
      <c r="MW18" t="s">
        <v>817</v>
      </c>
      <c r="MX18" t="s">
        <v>813</v>
      </c>
      <c r="MY18" t="s">
        <v>817</v>
      </c>
      <c r="MZ18" t="s">
        <v>817</v>
      </c>
      <c r="NA18" t="s">
        <v>817</v>
      </c>
      <c r="NB18" t="s">
        <v>817</v>
      </c>
      <c r="NR18" t="s">
        <v>813</v>
      </c>
      <c r="NS18" t="s">
        <v>813</v>
      </c>
      <c r="NT18" t="s">
        <v>963</v>
      </c>
      <c r="NU18" t="s">
        <v>825</v>
      </c>
      <c r="NX18" t="s">
        <v>826</v>
      </c>
      <c r="NY18">
        <v>1</v>
      </c>
      <c r="NZ18" t="s">
        <v>889</v>
      </c>
      <c r="OP18" t="s">
        <v>817</v>
      </c>
      <c r="OQ18" t="s">
        <v>827</v>
      </c>
      <c r="OR18" t="s">
        <v>828</v>
      </c>
      <c r="OS18" t="s">
        <v>829</v>
      </c>
      <c r="OT18" t="s">
        <v>817</v>
      </c>
      <c r="OU18" t="s">
        <v>813</v>
      </c>
      <c r="OV18" t="s">
        <v>830</v>
      </c>
      <c r="OW18" t="s">
        <v>831</v>
      </c>
      <c r="OX18" t="s">
        <v>832</v>
      </c>
      <c r="OY18" t="s">
        <v>833</v>
      </c>
      <c r="OZ18" t="s">
        <v>928</v>
      </c>
      <c r="PA18" t="s">
        <v>813</v>
      </c>
      <c r="PB18" t="s">
        <v>817</v>
      </c>
      <c r="PC18" t="s">
        <v>817</v>
      </c>
      <c r="PD18" t="s">
        <v>813</v>
      </c>
      <c r="PE18" t="s">
        <v>817</v>
      </c>
      <c r="PF18" t="s">
        <v>813</v>
      </c>
      <c r="PG18" t="s">
        <v>817</v>
      </c>
      <c r="PH18" t="s">
        <v>817</v>
      </c>
      <c r="PI18" t="s">
        <v>817</v>
      </c>
      <c r="PJ18" t="s">
        <v>817</v>
      </c>
      <c r="PK18" t="s">
        <v>817</v>
      </c>
      <c r="PL18" t="s">
        <v>835</v>
      </c>
      <c r="PM18" t="s">
        <v>836</v>
      </c>
      <c r="PN18" t="s">
        <v>837</v>
      </c>
      <c r="PO18" t="s">
        <v>838</v>
      </c>
      <c r="PP18" t="s">
        <v>839</v>
      </c>
      <c r="PQ18" t="s">
        <v>813</v>
      </c>
      <c r="PR18" t="s">
        <v>813</v>
      </c>
      <c r="PS18" t="s">
        <v>817</v>
      </c>
      <c r="PT18" t="s">
        <v>817</v>
      </c>
      <c r="PU18" t="s">
        <v>817</v>
      </c>
      <c r="PV18" t="s">
        <v>817</v>
      </c>
      <c r="PW18" t="s">
        <v>817</v>
      </c>
      <c r="PX18" t="s">
        <v>817</v>
      </c>
      <c r="PY18" t="s">
        <v>817</v>
      </c>
      <c r="PZ18" t="s">
        <v>840</v>
      </c>
      <c r="QA18" t="s">
        <v>841</v>
      </c>
      <c r="QB18" t="s">
        <v>895</v>
      </c>
      <c r="QC18" t="s">
        <v>843</v>
      </c>
      <c r="QD18" t="s">
        <v>844</v>
      </c>
      <c r="QE18" t="s">
        <v>845</v>
      </c>
      <c r="QF18" t="s">
        <v>813</v>
      </c>
      <c r="QG18" t="s">
        <v>817</v>
      </c>
      <c r="QH18" t="s">
        <v>813</v>
      </c>
      <c r="QI18" t="s">
        <v>813</v>
      </c>
      <c r="QJ18" t="s">
        <v>813</v>
      </c>
      <c r="QK18" t="s">
        <v>813</v>
      </c>
      <c r="QL18" t="s">
        <v>817</v>
      </c>
      <c r="QM18" t="s">
        <v>813</v>
      </c>
      <c r="QN18" t="s">
        <v>817</v>
      </c>
      <c r="QO18" t="s">
        <v>817</v>
      </c>
      <c r="QP18" t="s">
        <v>817</v>
      </c>
      <c r="QQ18" t="s">
        <v>817</v>
      </c>
      <c r="QR18" t="s">
        <v>868</v>
      </c>
      <c r="QS18" t="s">
        <v>813</v>
      </c>
      <c r="QT18" t="s">
        <v>817</v>
      </c>
      <c r="QU18" t="s">
        <v>817</v>
      </c>
      <c r="QV18" t="s">
        <v>817</v>
      </c>
      <c r="QW18" t="s">
        <v>817</v>
      </c>
      <c r="QX18" t="s">
        <v>817</v>
      </c>
      <c r="QY18" t="s">
        <v>817</v>
      </c>
      <c r="QZ18" t="s">
        <v>817</v>
      </c>
      <c r="RA18" t="s">
        <v>817</v>
      </c>
      <c r="RB18" t="s">
        <v>817</v>
      </c>
      <c r="RC18" t="s">
        <v>817</v>
      </c>
      <c r="RD18" t="s">
        <v>817</v>
      </c>
      <c r="RE18" t="s">
        <v>817</v>
      </c>
      <c r="RF18" t="s">
        <v>817</v>
      </c>
      <c r="RG18" t="s">
        <v>817</v>
      </c>
      <c r="RH18" t="s">
        <v>817</v>
      </c>
      <c r="RI18" t="s">
        <v>817</v>
      </c>
      <c r="RJ18" t="s">
        <v>817</v>
      </c>
      <c r="RK18" t="s">
        <v>813</v>
      </c>
      <c r="RL18" t="s">
        <v>813</v>
      </c>
      <c r="RM18" t="s">
        <v>813</v>
      </c>
      <c r="RN18" t="s">
        <v>817</v>
      </c>
      <c r="RO18" t="s">
        <v>817</v>
      </c>
      <c r="RP18" t="s">
        <v>817</v>
      </c>
      <c r="RQ18" t="s">
        <v>817</v>
      </c>
      <c r="RR18" t="s">
        <v>817</v>
      </c>
      <c r="RS18" t="s">
        <v>817</v>
      </c>
      <c r="RT18" t="s">
        <v>817</v>
      </c>
      <c r="RU18" t="s">
        <v>817</v>
      </c>
      <c r="RV18" t="s">
        <v>817</v>
      </c>
      <c r="RW18" t="s">
        <v>817</v>
      </c>
      <c r="RX18" t="s">
        <v>837</v>
      </c>
      <c r="RY18" t="s">
        <v>973</v>
      </c>
      <c r="RZ18" t="s">
        <v>817</v>
      </c>
      <c r="SB18" t="s">
        <v>817</v>
      </c>
      <c r="SC18" t="s">
        <v>817</v>
      </c>
      <c r="SD18" t="s">
        <v>817</v>
      </c>
      <c r="SE18" t="s">
        <v>817</v>
      </c>
      <c r="SF18" t="s">
        <v>817</v>
      </c>
      <c r="SG18" t="s">
        <v>817</v>
      </c>
      <c r="SH18" t="s">
        <v>817</v>
      </c>
      <c r="SI18" t="s">
        <v>817</v>
      </c>
      <c r="SJ18" t="s">
        <v>813</v>
      </c>
      <c r="SK18" t="s">
        <v>817</v>
      </c>
      <c r="SL18" t="s">
        <v>817</v>
      </c>
      <c r="SM18" t="s">
        <v>817</v>
      </c>
      <c r="SN18" t="s">
        <v>817</v>
      </c>
      <c r="SO18" t="s">
        <v>817</v>
      </c>
      <c r="SP18" t="s">
        <v>817</v>
      </c>
      <c r="SQ18" t="s">
        <v>817</v>
      </c>
      <c r="SR18" t="s">
        <v>817</v>
      </c>
      <c r="SS18" t="s">
        <v>817</v>
      </c>
      <c r="ST18" t="s">
        <v>817</v>
      </c>
      <c r="SU18" t="s">
        <v>817</v>
      </c>
      <c r="SV18" t="s">
        <v>813</v>
      </c>
      <c r="SW18" t="s">
        <v>813</v>
      </c>
      <c r="SX18" t="s">
        <v>813</v>
      </c>
      <c r="SY18" t="s">
        <v>817</v>
      </c>
      <c r="SZ18" t="s">
        <v>817</v>
      </c>
      <c r="TA18" t="s">
        <v>817</v>
      </c>
      <c r="TB18" t="s">
        <v>817</v>
      </c>
      <c r="TC18" t="s">
        <v>817</v>
      </c>
      <c r="TD18" t="s">
        <v>817</v>
      </c>
      <c r="TE18" t="s">
        <v>817</v>
      </c>
      <c r="TF18" t="s">
        <v>817</v>
      </c>
      <c r="TG18" t="s">
        <v>817</v>
      </c>
      <c r="TH18" t="s">
        <v>817</v>
      </c>
      <c r="TI18" t="s">
        <v>817</v>
      </c>
      <c r="TJ18" t="s">
        <v>817</v>
      </c>
      <c r="TU18" t="s">
        <v>817</v>
      </c>
      <c r="TY18" t="s">
        <v>817</v>
      </c>
      <c r="TZ18" t="s">
        <v>817</v>
      </c>
      <c r="UA18" t="s">
        <v>817</v>
      </c>
      <c r="UB18" t="s">
        <v>817</v>
      </c>
      <c r="UC18" t="s">
        <v>817</v>
      </c>
      <c r="UD18" t="s">
        <v>817</v>
      </c>
      <c r="UE18" t="s">
        <v>817</v>
      </c>
      <c r="UF18" t="s">
        <v>817</v>
      </c>
      <c r="UG18" t="s">
        <v>817</v>
      </c>
      <c r="UH18" t="s">
        <v>813</v>
      </c>
      <c r="UI18" t="s">
        <v>817</v>
      </c>
      <c r="UJ18" t="s">
        <v>817</v>
      </c>
      <c r="UK18" t="s">
        <v>817</v>
      </c>
      <c r="UL18" t="s">
        <v>817</v>
      </c>
      <c r="UM18" t="s">
        <v>817</v>
      </c>
      <c r="UN18" t="s">
        <v>817</v>
      </c>
      <c r="UO18" t="s">
        <v>813</v>
      </c>
      <c r="UP18" t="s">
        <v>813</v>
      </c>
      <c r="UQ18" t="s">
        <v>817</v>
      </c>
      <c r="UR18" t="s">
        <v>813</v>
      </c>
      <c r="US18" t="s">
        <v>817</v>
      </c>
      <c r="UT18" t="s">
        <v>817</v>
      </c>
      <c r="UU18" t="s">
        <v>817</v>
      </c>
      <c r="UV18" t="s">
        <v>817</v>
      </c>
      <c r="UW18" t="s">
        <v>817</v>
      </c>
      <c r="UX18" t="s">
        <v>817</v>
      </c>
      <c r="UY18" t="s">
        <v>817</v>
      </c>
      <c r="UZ18" t="s">
        <v>817</v>
      </c>
      <c r="VB18" t="s">
        <v>847</v>
      </c>
      <c r="VC18" t="s">
        <v>990</v>
      </c>
      <c r="VD18" t="s">
        <v>817</v>
      </c>
      <c r="VE18" t="s">
        <v>817</v>
      </c>
      <c r="VF18" t="s">
        <v>813</v>
      </c>
      <c r="VG18" t="s">
        <v>813</v>
      </c>
      <c r="VH18" t="s">
        <v>817</v>
      </c>
      <c r="VI18" t="s">
        <v>817</v>
      </c>
      <c r="VJ18" t="s">
        <v>817</v>
      </c>
      <c r="VK18" t="s">
        <v>817</v>
      </c>
      <c r="VL18" t="s">
        <v>817</v>
      </c>
      <c r="VM18" t="s">
        <v>813</v>
      </c>
      <c r="VN18" t="s">
        <v>817</v>
      </c>
      <c r="VO18" t="s">
        <v>817</v>
      </c>
      <c r="VP18" t="s">
        <v>817</v>
      </c>
      <c r="VQ18" t="s">
        <v>817</v>
      </c>
      <c r="VY18" t="s">
        <v>813</v>
      </c>
      <c r="VZ18" t="s">
        <v>813</v>
      </c>
      <c r="WA18" t="s">
        <v>817</v>
      </c>
      <c r="WJ18" t="s">
        <v>813</v>
      </c>
      <c r="WK18" t="s">
        <v>813</v>
      </c>
      <c r="WL18" t="s">
        <v>817</v>
      </c>
      <c r="WM18" t="s">
        <v>813</v>
      </c>
      <c r="WN18" t="s">
        <v>817</v>
      </c>
      <c r="WO18" t="s">
        <v>817</v>
      </c>
      <c r="WP18" t="s">
        <v>817</v>
      </c>
      <c r="WQ18" t="s">
        <v>817</v>
      </c>
      <c r="WR18" t="s">
        <v>817</v>
      </c>
      <c r="WS18" t="s">
        <v>834</v>
      </c>
      <c r="WU18" t="s">
        <v>813</v>
      </c>
      <c r="WV18" t="s">
        <v>817</v>
      </c>
      <c r="WW18" t="s">
        <v>813</v>
      </c>
      <c r="WX18" t="s">
        <v>817</v>
      </c>
      <c r="WY18" t="s">
        <v>817</v>
      </c>
      <c r="WZ18" t="s">
        <v>817</v>
      </c>
      <c r="XA18" t="s">
        <v>817</v>
      </c>
      <c r="XB18" t="s">
        <v>817</v>
      </c>
      <c r="XC18" t="s">
        <v>850</v>
      </c>
      <c r="XD18" t="s">
        <v>813</v>
      </c>
      <c r="XE18" t="s">
        <v>817</v>
      </c>
      <c r="XF18" t="s">
        <v>817</v>
      </c>
      <c r="XG18" t="s">
        <v>817</v>
      </c>
      <c r="XH18" t="s">
        <v>817</v>
      </c>
      <c r="XI18" t="s">
        <v>817</v>
      </c>
      <c r="XJ18" t="s">
        <v>813</v>
      </c>
      <c r="XK18" t="s">
        <v>817</v>
      </c>
      <c r="XL18" t="s">
        <v>813</v>
      </c>
      <c r="XM18" t="s">
        <v>817</v>
      </c>
      <c r="XN18" t="s">
        <v>817</v>
      </c>
      <c r="XO18" t="s">
        <v>817</v>
      </c>
      <c r="XP18" t="s">
        <v>817</v>
      </c>
      <c r="XQ18" t="s">
        <v>817</v>
      </c>
      <c r="XR18" t="s">
        <v>817</v>
      </c>
      <c r="XS18" t="s">
        <v>813</v>
      </c>
      <c r="XT18" t="s">
        <v>817</v>
      </c>
      <c r="XU18" t="s">
        <v>817</v>
      </c>
      <c r="XV18" t="s">
        <v>817</v>
      </c>
      <c r="XW18" t="s">
        <v>817</v>
      </c>
      <c r="XX18" t="s">
        <v>817</v>
      </c>
      <c r="XY18" t="s">
        <v>817</v>
      </c>
      <c r="XZ18" t="s">
        <v>813</v>
      </c>
      <c r="YA18" t="s">
        <v>817</v>
      </c>
      <c r="YB18" t="s">
        <v>817</v>
      </c>
      <c r="YC18" t="s">
        <v>817</v>
      </c>
      <c r="YD18" t="s">
        <v>817</v>
      </c>
      <c r="YE18" t="s">
        <v>817</v>
      </c>
      <c r="YF18" t="s">
        <v>817</v>
      </c>
      <c r="YG18" t="s">
        <v>817</v>
      </c>
      <c r="YH18" t="s">
        <v>813</v>
      </c>
      <c r="YI18" t="s">
        <v>817</v>
      </c>
      <c r="YJ18" t="s">
        <v>817</v>
      </c>
      <c r="YK18" t="s">
        <v>817</v>
      </c>
      <c r="YL18" t="s">
        <v>817</v>
      </c>
      <c r="YM18" t="s">
        <v>817</v>
      </c>
      <c r="YN18" t="s">
        <v>813</v>
      </c>
      <c r="YO18" t="s">
        <v>817</v>
      </c>
      <c r="YP18" t="s">
        <v>817</v>
      </c>
      <c r="YQ18" t="s">
        <v>817</v>
      </c>
      <c r="YR18" t="s">
        <v>817</v>
      </c>
      <c r="YS18" t="s">
        <v>817</v>
      </c>
      <c r="YT18" t="s">
        <v>817</v>
      </c>
      <c r="YU18" t="s">
        <v>813</v>
      </c>
      <c r="YW18" t="s">
        <v>813</v>
      </c>
      <c r="YX18" t="s">
        <v>817</v>
      </c>
      <c r="YY18" t="s">
        <v>817</v>
      </c>
      <c r="YZ18" t="s">
        <v>817</v>
      </c>
      <c r="ZA18" t="s">
        <v>817</v>
      </c>
      <c r="ZB18" t="s">
        <v>817</v>
      </c>
      <c r="ZC18" t="s">
        <v>813</v>
      </c>
      <c r="ZD18" t="s">
        <v>817</v>
      </c>
      <c r="ZE18" t="s">
        <v>817</v>
      </c>
      <c r="ZF18" t="s">
        <v>813</v>
      </c>
      <c r="ZG18" t="s">
        <v>817</v>
      </c>
      <c r="ZH18" t="s">
        <v>817</v>
      </c>
      <c r="ZI18" t="s">
        <v>813</v>
      </c>
      <c r="ZJ18" t="s">
        <v>817</v>
      </c>
      <c r="ZK18" t="s">
        <v>817</v>
      </c>
      <c r="ZL18" t="s">
        <v>817</v>
      </c>
      <c r="ZM18" t="s">
        <v>817</v>
      </c>
      <c r="ZN18" t="s">
        <v>817</v>
      </c>
      <c r="ZO18" t="s">
        <v>817</v>
      </c>
      <c r="ZP18" t="s">
        <v>817</v>
      </c>
      <c r="ZQ18" t="s">
        <v>817</v>
      </c>
      <c r="ZR18" t="s">
        <v>813</v>
      </c>
      <c r="ZS18" t="s">
        <v>813</v>
      </c>
      <c r="ZT18" t="s">
        <v>817</v>
      </c>
      <c r="ZU18" t="s">
        <v>817</v>
      </c>
      <c r="ZV18" t="s">
        <v>817</v>
      </c>
      <c r="ZW18" t="s">
        <v>813</v>
      </c>
      <c r="ZX18" t="s">
        <v>817</v>
      </c>
      <c r="ZY18" t="s">
        <v>817</v>
      </c>
      <c r="ZZ18" t="s">
        <v>817</v>
      </c>
      <c r="AAA18" t="s">
        <v>817</v>
      </c>
      <c r="AAB18" t="s">
        <v>817</v>
      </c>
      <c r="AAC18" t="s">
        <v>817</v>
      </c>
      <c r="AAD18" t="s">
        <v>817</v>
      </c>
      <c r="AAE18" t="s">
        <v>817</v>
      </c>
      <c r="AAF18" t="s">
        <v>817</v>
      </c>
      <c r="AAH18" t="s">
        <v>813</v>
      </c>
      <c r="AAI18" t="s">
        <v>817</v>
      </c>
      <c r="AAJ18" t="s">
        <v>817</v>
      </c>
      <c r="AAK18" t="s">
        <v>817</v>
      </c>
      <c r="AAL18" t="s">
        <v>813</v>
      </c>
      <c r="AAM18" t="s">
        <v>817</v>
      </c>
      <c r="AAN18" t="s">
        <v>813</v>
      </c>
      <c r="AAO18" t="s">
        <v>817</v>
      </c>
      <c r="AAP18" t="s">
        <v>817</v>
      </c>
      <c r="AAQ18" t="s">
        <v>817</v>
      </c>
      <c r="AAR18" t="s">
        <v>817</v>
      </c>
      <c r="AAS18" t="s">
        <v>817</v>
      </c>
      <c r="AAT18" t="s">
        <v>817</v>
      </c>
      <c r="AAV18" t="s">
        <v>817</v>
      </c>
      <c r="AAW18" t="s">
        <v>817</v>
      </c>
      <c r="AAX18" t="s">
        <v>817</v>
      </c>
      <c r="AAY18" t="s">
        <v>817</v>
      </c>
      <c r="AAZ18" t="s">
        <v>817</v>
      </c>
      <c r="ABA18" t="s">
        <v>817</v>
      </c>
      <c r="ABB18" t="s">
        <v>813</v>
      </c>
      <c r="ABC18" t="s">
        <v>817</v>
      </c>
      <c r="ABD18" t="s">
        <v>817</v>
      </c>
      <c r="ABE18" t="s">
        <v>817</v>
      </c>
      <c r="ABF18" t="s">
        <v>817</v>
      </c>
      <c r="ABG18" t="s">
        <v>817</v>
      </c>
      <c r="ABH18" t="s">
        <v>817</v>
      </c>
      <c r="ABI18" t="s">
        <v>817</v>
      </c>
      <c r="ABJ18" t="s">
        <v>813</v>
      </c>
      <c r="ABK18" t="s">
        <v>813</v>
      </c>
      <c r="ABL18" t="s">
        <v>817</v>
      </c>
      <c r="ABM18" t="s">
        <v>817</v>
      </c>
      <c r="ABN18" t="s">
        <v>817</v>
      </c>
      <c r="ABO18" t="s">
        <v>817</v>
      </c>
      <c r="ABP18" t="s">
        <v>817</v>
      </c>
      <c r="ABQ18" t="s">
        <v>817</v>
      </c>
      <c r="ABR18" t="s">
        <v>817</v>
      </c>
      <c r="ABS18" t="s">
        <v>817</v>
      </c>
      <c r="ABT18" t="s">
        <v>817</v>
      </c>
      <c r="ABU18" t="s">
        <v>817</v>
      </c>
      <c r="ABV18" t="s">
        <v>817</v>
      </c>
      <c r="ABW18" t="s">
        <v>813</v>
      </c>
      <c r="ABX18" t="s">
        <v>817</v>
      </c>
      <c r="ABY18" t="s">
        <v>817</v>
      </c>
      <c r="ABZ18" t="s">
        <v>817</v>
      </c>
      <c r="ACA18" t="s">
        <v>813</v>
      </c>
      <c r="ACB18" t="s">
        <v>813</v>
      </c>
      <c r="ACC18" t="s">
        <v>817</v>
      </c>
      <c r="ACD18" t="s">
        <v>817</v>
      </c>
      <c r="ACE18" t="s">
        <v>817</v>
      </c>
      <c r="ACF18" t="s">
        <v>817</v>
      </c>
      <c r="ACG18" t="s">
        <v>817</v>
      </c>
      <c r="ACH18" t="s">
        <v>817</v>
      </c>
      <c r="ACI18" t="s">
        <v>817</v>
      </c>
    </row>
    <row r="19" spans="1:763">
      <c r="A19" t="s">
        <v>991</v>
      </c>
      <c r="B19" t="s">
        <v>992</v>
      </c>
      <c r="C19" t="s">
        <v>993</v>
      </c>
      <c r="D19" t="s">
        <v>967</v>
      </c>
      <c r="E19" t="s">
        <v>967</v>
      </c>
      <c r="P19" t="s">
        <v>886</v>
      </c>
      <c r="Q19">
        <v>0.64514064157430773</v>
      </c>
      <c r="T19">
        <v>56</v>
      </c>
      <c r="V19" t="s">
        <v>813</v>
      </c>
      <c r="X19" t="s">
        <v>813</v>
      </c>
      <c r="Y19" t="s">
        <v>814</v>
      </c>
      <c r="Z19" t="s">
        <v>814</v>
      </c>
      <c r="AA19" t="s">
        <v>857</v>
      </c>
      <c r="AB19" t="s">
        <v>816</v>
      </c>
      <c r="AC19">
        <v>4</v>
      </c>
      <c r="AD19" t="s">
        <v>817</v>
      </c>
      <c r="AE19">
        <v>4</v>
      </c>
      <c r="AF19">
        <v>0</v>
      </c>
      <c r="AG19">
        <v>0</v>
      </c>
      <c r="AH19" t="s">
        <v>818</v>
      </c>
      <c r="AI19" t="s">
        <v>818</v>
      </c>
      <c r="AJ19" t="s">
        <v>818</v>
      </c>
      <c r="AK19" t="s">
        <v>818</v>
      </c>
      <c r="AL19" t="s">
        <v>818</v>
      </c>
      <c r="AM19" t="s">
        <v>818</v>
      </c>
      <c r="AN19" t="s">
        <v>818</v>
      </c>
      <c r="AO19" t="s">
        <v>818</v>
      </c>
      <c r="AP19" t="s">
        <v>818</v>
      </c>
      <c r="AQ19" t="s">
        <v>818</v>
      </c>
      <c r="AR19" t="s">
        <v>818</v>
      </c>
      <c r="AS19" t="s">
        <v>818</v>
      </c>
      <c r="AT19" t="s">
        <v>818</v>
      </c>
      <c r="AU19" t="s">
        <v>818</v>
      </c>
      <c r="AV19" t="s">
        <v>818</v>
      </c>
      <c r="AW19" t="s">
        <v>818</v>
      </c>
      <c r="AX19" t="s">
        <v>818</v>
      </c>
      <c r="AY19" t="s">
        <v>818</v>
      </c>
      <c r="AZ19" t="s">
        <v>818</v>
      </c>
      <c r="BA19" t="s">
        <v>818</v>
      </c>
      <c r="BB19" t="s">
        <v>818</v>
      </c>
      <c r="BC19" t="s">
        <v>818</v>
      </c>
      <c r="BD19" t="s">
        <v>818</v>
      </c>
      <c r="BE19" t="s">
        <v>818</v>
      </c>
      <c r="BF19" t="s">
        <v>818</v>
      </c>
      <c r="BG19" t="s">
        <v>818</v>
      </c>
      <c r="BH19" t="s">
        <v>818</v>
      </c>
      <c r="BI19" t="s">
        <v>818</v>
      </c>
      <c r="BJ19" t="s">
        <v>818</v>
      </c>
      <c r="BK19" t="s">
        <v>818</v>
      </c>
      <c r="BL19" t="s">
        <v>818</v>
      </c>
      <c r="BM19" t="s">
        <v>818</v>
      </c>
      <c r="BN19" t="s">
        <v>818</v>
      </c>
      <c r="BO19" t="s">
        <v>818</v>
      </c>
      <c r="BP19" t="s">
        <v>818</v>
      </c>
      <c r="BQ19" t="s">
        <v>818</v>
      </c>
      <c r="BR19" t="s">
        <v>818</v>
      </c>
      <c r="BS19" t="s">
        <v>818</v>
      </c>
      <c r="BT19" t="s">
        <v>818</v>
      </c>
      <c r="BU19" t="s">
        <v>818</v>
      </c>
      <c r="BV19" t="s">
        <v>818</v>
      </c>
      <c r="BW19" t="s">
        <v>818</v>
      </c>
      <c r="BX19" t="s">
        <v>818</v>
      </c>
      <c r="BY19" t="s">
        <v>818</v>
      </c>
      <c r="BZ19" t="s">
        <v>818</v>
      </c>
      <c r="CA19" t="s">
        <v>818</v>
      </c>
      <c r="CB19" t="s">
        <v>818</v>
      </c>
      <c r="CC19" t="s">
        <v>818</v>
      </c>
      <c r="CD19" t="s">
        <v>818</v>
      </c>
      <c r="CE19" t="s">
        <v>818</v>
      </c>
      <c r="CF19" t="s">
        <v>818</v>
      </c>
      <c r="CG19" t="s">
        <v>818</v>
      </c>
      <c r="CH19" t="s">
        <v>818</v>
      </c>
      <c r="CI19" t="s">
        <v>818</v>
      </c>
      <c r="CJ19" t="s">
        <v>818</v>
      </c>
      <c r="CK19" t="s">
        <v>818</v>
      </c>
      <c r="CL19" t="s">
        <v>818</v>
      </c>
      <c r="CM19" t="s">
        <v>818</v>
      </c>
      <c r="CN19" t="s">
        <v>818</v>
      </c>
      <c r="CO19" t="s">
        <v>818</v>
      </c>
      <c r="CP19" t="s">
        <v>818</v>
      </c>
      <c r="CQ19" t="s">
        <v>818</v>
      </c>
      <c r="CR19" t="s">
        <v>818</v>
      </c>
      <c r="CS19" t="s">
        <v>818</v>
      </c>
      <c r="CT19" t="s">
        <v>818</v>
      </c>
      <c r="CU19" t="s">
        <v>818</v>
      </c>
      <c r="CV19" t="s">
        <v>818</v>
      </c>
      <c r="CW19" t="s">
        <v>818</v>
      </c>
      <c r="CX19" t="s">
        <v>818</v>
      </c>
      <c r="CY19" t="s">
        <v>818</v>
      </c>
      <c r="CZ19" t="s">
        <v>818</v>
      </c>
      <c r="DA19" t="s">
        <v>818</v>
      </c>
      <c r="DB19" t="s">
        <v>818</v>
      </c>
      <c r="DC19" t="s">
        <v>818</v>
      </c>
      <c r="DD19" t="s">
        <v>818</v>
      </c>
      <c r="DE19" t="s">
        <v>818</v>
      </c>
      <c r="DF19" t="s">
        <v>818</v>
      </c>
      <c r="DG19" t="s">
        <v>818</v>
      </c>
      <c r="DH19" t="s">
        <v>818</v>
      </c>
      <c r="DI19" t="s">
        <v>818</v>
      </c>
      <c r="DJ19" t="s">
        <v>818</v>
      </c>
      <c r="DK19" t="s">
        <v>818</v>
      </c>
      <c r="DL19" t="s">
        <v>818</v>
      </c>
      <c r="DM19" t="s">
        <v>818</v>
      </c>
      <c r="DN19" t="s">
        <v>818</v>
      </c>
      <c r="DO19" t="s">
        <v>818</v>
      </c>
      <c r="DP19" t="s">
        <v>818</v>
      </c>
      <c r="DQ19" t="s">
        <v>818</v>
      </c>
      <c r="DR19" t="s">
        <v>818</v>
      </c>
      <c r="DS19" t="s">
        <v>818</v>
      </c>
      <c r="DT19" t="s">
        <v>818</v>
      </c>
      <c r="DU19" t="s">
        <v>818</v>
      </c>
      <c r="DV19" t="s">
        <v>818</v>
      </c>
      <c r="DW19" t="s">
        <v>818</v>
      </c>
      <c r="DX19" t="s">
        <v>818</v>
      </c>
      <c r="DY19" t="s">
        <v>818</v>
      </c>
      <c r="DZ19" t="s">
        <v>818</v>
      </c>
      <c r="EA19" t="s">
        <v>818</v>
      </c>
      <c r="EB19" t="s">
        <v>818</v>
      </c>
      <c r="EC19" t="s">
        <v>818</v>
      </c>
      <c r="ED19" t="s">
        <v>818</v>
      </c>
      <c r="EE19" t="s">
        <v>818</v>
      </c>
      <c r="EF19" t="s">
        <v>818</v>
      </c>
      <c r="EG19" t="s">
        <v>818</v>
      </c>
      <c r="EH19" t="s">
        <v>818</v>
      </c>
      <c r="EI19" t="s">
        <v>818</v>
      </c>
      <c r="EJ19" t="s">
        <v>818</v>
      </c>
      <c r="EK19" t="s">
        <v>818</v>
      </c>
      <c r="EL19" t="s">
        <v>818</v>
      </c>
      <c r="EM19" t="s">
        <v>818</v>
      </c>
      <c r="EN19" t="s">
        <v>818</v>
      </c>
      <c r="EO19" t="s">
        <v>818</v>
      </c>
      <c r="EP19" t="s">
        <v>818</v>
      </c>
      <c r="EQ19" t="s">
        <v>818</v>
      </c>
      <c r="ER19" t="s">
        <v>818</v>
      </c>
      <c r="ES19" t="s">
        <v>818</v>
      </c>
      <c r="ET19" t="s">
        <v>818</v>
      </c>
      <c r="EU19" t="s">
        <v>818</v>
      </c>
      <c r="EV19" t="s">
        <v>818</v>
      </c>
      <c r="EW19" t="s">
        <v>818</v>
      </c>
      <c r="EX19" t="s">
        <v>818</v>
      </c>
      <c r="EY19" t="s">
        <v>818</v>
      </c>
      <c r="EZ19" t="s">
        <v>818</v>
      </c>
      <c r="FA19" t="s">
        <v>818</v>
      </c>
      <c r="FB19" t="s">
        <v>818</v>
      </c>
      <c r="FC19" t="s">
        <v>818</v>
      </c>
      <c r="FD19" t="s">
        <v>818</v>
      </c>
      <c r="FE19" t="s">
        <v>818</v>
      </c>
      <c r="FF19" t="s">
        <v>818</v>
      </c>
      <c r="FG19" t="s">
        <v>818</v>
      </c>
      <c r="FH19" t="s">
        <v>818</v>
      </c>
      <c r="FI19" t="s">
        <v>818</v>
      </c>
      <c r="FJ19" t="s">
        <v>818</v>
      </c>
      <c r="FK19" t="s">
        <v>818</v>
      </c>
      <c r="FL19" t="s">
        <v>818</v>
      </c>
      <c r="FM19" t="s">
        <v>818</v>
      </c>
      <c r="FN19" t="s">
        <v>818</v>
      </c>
      <c r="FO19" t="s">
        <v>818</v>
      </c>
      <c r="FP19" t="s">
        <v>818</v>
      </c>
      <c r="FQ19" t="s">
        <v>818</v>
      </c>
      <c r="FR19" t="s">
        <v>818</v>
      </c>
      <c r="FS19" t="s">
        <v>818</v>
      </c>
      <c r="FT19" t="s">
        <v>818</v>
      </c>
      <c r="FU19" t="s">
        <v>818</v>
      </c>
      <c r="FV19" t="s">
        <v>818</v>
      </c>
      <c r="FW19" t="s">
        <v>818</v>
      </c>
      <c r="FX19" t="s">
        <v>818</v>
      </c>
      <c r="FY19" t="s">
        <v>818</v>
      </c>
      <c r="FZ19" t="s">
        <v>818</v>
      </c>
      <c r="GA19" t="s">
        <v>818</v>
      </c>
      <c r="GB19" t="s">
        <v>818</v>
      </c>
      <c r="GC19" t="s">
        <v>818</v>
      </c>
      <c r="GD19" t="s">
        <v>818</v>
      </c>
      <c r="GE19" t="s">
        <v>818</v>
      </c>
      <c r="GF19" t="s">
        <v>818</v>
      </c>
      <c r="GG19" t="s">
        <v>818</v>
      </c>
      <c r="GH19" t="s">
        <v>818</v>
      </c>
      <c r="GI19" t="s">
        <v>818</v>
      </c>
      <c r="GJ19" t="s">
        <v>818</v>
      </c>
      <c r="GK19" t="s">
        <v>818</v>
      </c>
      <c r="GL19" t="s">
        <v>818</v>
      </c>
      <c r="GM19" t="s">
        <v>818</v>
      </c>
      <c r="GN19" t="s">
        <v>818</v>
      </c>
      <c r="GO19" t="s">
        <v>818</v>
      </c>
      <c r="GP19" t="s">
        <v>818</v>
      </c>
      <c r="GQ19" t="s">
        <v>818</v>
      </c>
      <c r="GR19" t="s">
        <v>818</v>
      </c>
      <c r="GS19" t="s">
        <v>818</v>
      </c>
      <c r="GT19" t="s">
        <v>818</v>
      </c>
      <c r="GU19" t="s">
        <v>818</v>
      </c>
      <c r="GV19" t="s">
        <v>818</v>
      </c>
      <c r="GW19" t="s">
        <v>818</v>
      </c>
      <c r="GX19" t="s">
        <v>818</v>
      </c>
      <c r="GY19" t="s">
        <v>818</v>
      </c>
      <c r="GZ19" t="s">
        <v>818</v>
      </c>
      <c r="HA19" t="s">
        <v>818</v>
      </c>
      <c r="HB19" t="s">
        <v>818</v>
      </c>
      <c r="HC19" t="s">
        <v>818</v>
      </c>
      <c r="HD19" t="s">
        <v>818</v>
      </c>
      <c r="HE19" t="s">
        <v>818</v>
      </c>
      <c r="HF19" t="s">
        <v>818</v>
      </c>
      <c r="HG19" t="s">
        <v>818</v>
      </c>
      <c r="HH19" t="s">
        <v>818</v>
      </c>
      <c r="HI19" t="s">
        <v>818</v>
      </c>
      <c r="HJ19" t="s">
        <v>818</v>
      </c>
      <c r="HK19" t="s">
        <v>818</v>
      </c>
      <c r="HL19" t="s">
        <v>818</v>
      </c>
      <c r="HM19" t="s">
        <v>818</v>
      </c>
      <c r="HN19" t="s">
        <v>818</v>
      </c>
      <c r="HO19" t="s">
        <v>818</v>
      </c>
      <c r="HP19" t="s">
        <v>818</v>
      </c>
      <c r="HQ19" t="s">
        <v>818</v>
      </c>
      <c r="HR19" t="s">
        <v>818</v>
      </c>
      <c r="HS19" t="s">
        <v>818</v>
      </c>
      <c r="HT19" t="s">
        <v>818</v>
      </c>
      <c r="HU19" t="s">
        <v>818</v>
      </c>
      <c r="HV19" t="s">
        <v>818</v>
      </c>
      <c r="HW19" t="s">
        <v>818</v>
      </c>
      <c r="HX19" t="s">
        <v>818</v>
      </c>
      <c r="HY19" t="s">
        <v>818</v>
      </c>
      <c r="HZ19" t="s">
        <v>818</v>
      </c>
      <c r="IA19" t="s">
        <v>818</v>
      </c>
      <c r="IB19" t="s">
        <v>818</v>
      </c>
      <c r="IC19" t="s">
        <v>818</v>
      </c>
      <c r="ID19" t="s">
        <v>818</v>
      </c>
      <c r="IE19" t="s">
        <v>818</v>
      </c>
      <c r="IF19" t="s">
        <v>818</v>
      </c>
      <c r="IG19" t="s">
        <v>818</v>
      </c>
      <c r="IH19" t="s">
        <v>818</v>
      </c>
      <c r="II19" t="s">
        <v>818</v>
      </c>
      <c r="IJ19" t="s">
        <v>818</v>
      </c>
      <c r="IK19" t="s">
        <v>818</v>
      </c>
      <c r="IL19" t="s">
        <v>818</v>
      </c>
      <c r="IM19" t="s">
        <v>818</v>
      </c>
      <c r="IN19" t="s">
        <v>818</v>
      </c>
      <c r="IO19" t="s">
        <v>818</v>
      </c>
      <c r="IP19" t="s">
        <v>818</v>
      </c>
      <c r="IQ19" t="s">
        <v>818</v>
      </c>
      <c r="IR19" t="s">
        <v>818</v>
      </c>
      <c r="IS19" t="s">
        <v>818</v>
      </c>
      <c r="IT19" t="s">
        <v>818</v>
      </c>
      <c r="IU19" t="s">
        <v>818</v>
      </c>
      <c r="IV19" t="s">
        <v>818</v>
      </c>
      <c r="IW19" t="s">
        <v>818</v>
      </c>
      <c r="IX19" t="s">
        <v>818</v>
      </c>
      <c r="IY19" t="s">
        <v>818</v>
      </c>
      <c r="IZ19" t="s">
        <v>818</v>
      </c>
      <c r="JA19" t="s">
        <v>818</v>
      </c>
      <c r="JB19" t="s">
        <v>818</v>
      </c>
      <c r="JC19" t="s">
        <v>818</v>
      </c>
      <c r="JD19" t="s">
        <v>818</v>
      </c>
      <c r="JE19" t="s">
        <v>818</v>
      </c>
      <c r="JF19" t="s">
        <v>818</v>
      </c>
      <c r="JG19" t="s">
        <v>818</v>
      </c>
      <c r="JH19" t="s">
        <v>818</v>
      </c>
      <c r="JI19" t="s">
        <v>818</v>
      </c>
      <c r="JJ19" t="s">
        <v>818</v>
      </c>
      <c r="JK19" t="s">
        <v>818</v>
      </c>
      <c r="JL19" t="s">
        <v>818</v>
      </c>
      <c r="JM19" t="s">
        <v>818</v>
      </c>
      <c r="JN19" t="s">
        <v>818</v>
      </c>
      <c r="JO19" t="s">
        <v>818</v>
      </c>
      <c r="JP19" t="s">
        <v>818</v>
      </c>
      <c r="JQ19" t="s">
        <v>818</v>
      </c>
      <c r="JR19" t="s">
        <v>818</v>
      </c>
      <c r="JS19" t="s">
        <v>818</v>
      </c>
      <c r="JT19" t="s">
        <v>818</v>
      </c>
      <c r="JU19" t="s">
        <v>818</v>
      </c>
      <c r="JV19" t="s">
        <v>818</v>
      </c>
      <c r="JW19" t="s">
        <v>818</v>
      </c>
      <c r="JX19" t="s">
        <v>818</v>
      </c>
      <c r="JY19" t="s">
        <v>818</v>
      </c>
      <c r="JZ19" t="s">
        <v>818</v>
      </c>
      <c r="KA19" t="s">
        <v>818</v>
      </c>
      <c r="KB19" t="s">
        <v>818</v>
      </c>
      <c r="KC19" t="s">
        <v>818</v>
      </c>
      <c r="KD19" t="s">
        <v>818</v>
      </c>
      <c r="KE19" t="s">
        <v>818</v>
      </c>
      <c r="KF19">
        <v>4</v>
      </c>
      <c r="KG19">
        <v>0</v>
      </c>
      <c r="KH19">
        <v>0</v>
      </c>
      <c r="KI19">
        <v>0</v>
      </c>
      <c r="KJ19">
        <v>0</v>
      </c>
      <c r="KK19">
        <v>0</v>
      </c>
      <c r="KL19">
        <v>1</v>
      </c>
      <c r="KM19">
        <v>0</v>
      </c>
      <c r="KN19">
        <v>1</v>
      </c>
      <c r="KO19">
        <v>0</v>
      </c>
      <c r="KP19">
        <v>1</v>
      </c>
      <c r="KQ19">
        <v>1</v>
      </c>
      <c r="KR19">
        <v>0</v>
      </c>
      <c r="KS19">
        <v>1</v>
      </c>
      <c r="KT19">
        <v>0</v>
      </c>
      <c r="KU19">
        <v>0</v>
      </c>
      <c r="KV19">
        <v>0</v>
      </c>
      <c r="KW19">
        <v>1</v>
      </c>
      <c r="KX19">
        <v>0</v>
      </c>
      <c r="KY19">
        <v>0</v>
      </c>
      <c r="KZ19">
        <v>1</v>
      </c>
      <c r="LA19">
        <v>1</v>
      </c>
      <c r="LB19">
        <v>1</v>
      </c>
      <c r="LC19">
        <v>2</v>
      </c>
      <c r="LD19">
        <v>4</v>
      </c>
      <c r="LE19">
        <v>1</v>
      </c>
      <c r="LF19">
        <v>2</v>
      </c>
      <c r="LH19" t="s">
        <v>817</v>
      </c>
      <c r="LI19" t="s">
        <v>817</v>
      </c>
      <c r="LJ19" t="s">
        <v>813</v>
      </c>
      <c r="LK19" t="s">
        <v>817</v>
      </c>
      <c r="LL19" t="s">
        <v>817</v>
      </c>
      <c r="LM19" t="s">
        <v>813</v>
      </c>
      <c r="LN19" t="s">
        <v>813</v>
      </c>
      <c r="LO19" t="s">
        <v>817</v>
      </c>
      <c r="LQ19" t="s">
        <v>817</v>
      </c>
      <c r="LR19" t="s">
        <v>818</v>
      </c>
      <c r="LS19" t="s">
        <v>845</v>
      </c>
      <c r="LT19" t="s">
        <v>818</v>
      </c>
      <c r="LU19" t="s">
        <v>818</v>
      </c>
      <c r="LV19" t="s">
        <v>845</v>
      </c>
      <c r="LW19" t="s">
        <v>818</v>
      </c>
      <c r="LX19" t="s">
        <v>817</v>
      </c>
      <c r="MA19" t="s">
        <v>994</v>
      </c>
      <c r="MB19" t="s">
        <v>913</v>
      </c>
      <c r="MC19" t="s">
        <v>822</v>
      </c>
      <c r="MD19" t="s">
        <v>813</v>
      </c>
      <c r="MF19" t="s">
        <v>823</v>
      </c>
      <c r="MI19" t="s">
        <v>813</v>
      </c>
      <c r="MJ19" t="s">
        <v>824</v>
      </c>
      <c r="MK19" t="s">
        <v>813</v>
      </c>
      <c r="ML19" t="s">
        <v>817</v>
      </c>
      <c r="MM19" t="s">
        <v>817</v>
      </c>
      <c r="MN19" t="s">
        <v>817</v>
      </c>
      <c r="MO19" t="s">
        <v>817</v>
      </c>
      <c r="MP19" t="s">
        <v>817</v>
      </c>
      <c r="MQ19" t="s">
        <v>817</v>
      </c>
      <c r="MR19" t="s">
        <v>817</v>
      </c>
      <c r="MS19" t="s">
        <v>817</v>
      </c>
      <c r="MT19" t="s">
        <v>817</v>
      </c>
      <c r="MU19" t="s">
        <v>813</v>
      </c>
      <c r="NC19" t="s">
        <v>817</v>
      </c>
      <c r="ND19" t="s">
        <v>817</v>
      </c>
      <c r="NE19" t="s">
        <v>817</v>
      </c>
      <c r="NR19" t="s">
        <v>817</v>
      </c>
      <c r="NU19" t="s">
        <v>944</v>
      </c>
      <c r="NX19" t="s">
        <v>826</v>
      </c>
      <c r="NY19">
        <v>0</v>
      </c>
      <c r="OA19" t="s">
        <v>813</v>
      </c>
      <c r="OB19" t="s">
        <v>817</v>
      </c>
      <c r="OC19" t="s">
        <v>817</v>
      </c>
      <c r="OD19" t="s">
        <v>813</v>
      </c>
      <c r="OE19" t="s">
        <v>817</v>
      </c>
      <c r="OF19" t="s">
        <v>817</v>
      </c>
      <c r="OG19" t="s">
        <v>817</v>
      </c>
      <c r="OH19" t="s">
        <v>817</v>
      </c>
      <c r="OI19" t="s">
        <v>817</v>
      </c>
      <c r="OJ19" t="s">
        <v>817</v>
      </c>
      <c r="OK19" t="s">
        <v>817</v>
      </c>
      <c r="OL19" t="s">
        <v>817</v>
      </c>
      <c r="OM19" t="s">
        <v>817</v>
      </c>
      <c r="ON19" t="s">
        <v>817</v>
      </c>
      <c r="OP19" t="s">
        <v>817</v>
      </c>
      <c r="OQ19" t="s">
        <v>827</v>
      </c>
      <c r="OR19" t="s">
        <v>863</v>
      </c>
      <c r="OS19" t="s">
        <v>829</v>
      </c>
      <c r="OT19" t="s">
        <v>813</v>
      </c>
      <c r="OU19" t="s">
        <v>813</v>
      </c>
      <c r="OV19" t="s">
        <v>830</v>
      </c>
      <c r="OW19" t="s">
        <v>831</v>
      </c>
      <c r="OX19" t="s">
        <v>832</v>
      </c>
      <c r="OY19" t="s">
        <v>833</v>
      </c>
      <c r="OZ19" t="s">
        <v>834</v>
      </c>
      <c r="PA19" t="s">
        <v>817</v>
      </c>
      <c r="PB19" t="s">
        <v>817</v>
      </c>
      <c r="PC19" t="s">
        <v>817</v>
      </c>
      <c r="PD19" t="s">
        <v>817</v>
      </c>
      <c r="PE19" t="s">
        <v>817</v>
      </c>
      <c r="PF19" t="s">
        <v>817</v>
      </c>
      <c r="PG19" t="s">
        <v>813</v>
      </c>
      <c r="PH19" t="s">
        <v>817</v>
      </c>
      <c r="PI19" t="s">
        <v>817</v>
      </c>
      <c r="PJ19" t="s">
        <v>817</v>
      </c>
      <c r="PK19" t="s">
        <v>817</v>
      </c>
      <c r="PL19" t="s">
        <v>835</v>
      </c>
      <c r="PM19" t="s">
        <v>879</v>
      </c>
      <c r="PN19" t="s">
        <v>837</v>
      </c>
      <c r="PO19" t="s">
        <v>893</v>
      </c>
      <c r="PP19" t="s">
        <v>894</v>
      </c>
      <c r="PQ19" t="s">
        <v>813</v>
      </c>
      <c r="PR19" t="s">
        <v>813</v>
      </c>
      <c r="PS19" t="s">
        <v>813</v>
      </c>
      <c r="PT19" t="s">
        <v>817</v>
      </c>
      <c r="PU19" t="s">
        <v>817</v>
      </c>
      <c r="PV19" t="s">
        <v>817</v>
      </c>
      <c r="PW19" t="s">
        <v>817</v>
      </c>
      <c r="PX19" t="s">
        <v>817</v>
      </c>
      <c r="PY19" t="s">
        <v>817</v>
      </c>
      <c r="PZ19" t="s">
        <v>840</v>
      </c>
      <c r="QA19" t="s">
        <v>841</v>
      </c>
      <c r="QB19" t="s">
        <v>895</v>
      </c>
      <c r="QC19" t="s">
        <v>985</v>
      </c>
      <c r="QD19" t="s">
        <v>844</v>
      </c>
      <c r="QE19" t="s">
        <v>845</v>
      </c>
      <c r="QF19" t="s">
        <v>813</v>
      </c>
      <c r="QG19" t="s">
        <v>813</v>
      </c>
      <c r="QH19" t="s">
        <v>813</v>
      </c>
      <c r="QI19" t="s">
        <v>817</v>
      </c>
      <c r="QJ19" t="s">
        <v>813</v>
      </c>
      <c r="QK19" t="s">
        <v>813</v>
      </c>
      <c r="QL19" t="s">
        <v>817</v>
      </c>
      <c r="QM19" t="s">
        <v>817</v>
      </c>
      <c r="QN19" t="s">
        <v>817</v>
      </c>
      <c r="QO19" t="s">
        <v>813</v>
      </c>
      <c r="QP19" t="s">
        <v>817</v>
      </c>
      <c r="QQ19" t="s">
        <v>817</v>
      </c>
      <c r="QR19" t="s">
        <v>813</v>
      </c>
      <c r="QS19" t="s">
        <v>817</v>
      </c>
      <c r="QT19" t="s">
        <v>813</v>
      </c>
      <c r="QU19" t="s">
        <v>817</v>
      </c>
      <c r="QV19" t="s">
        <v>813</v>
      </c>
      <c r="QW19" t="s">
        <v>813</v>
      </c>
      <c r="QX19" t="s">
        <v>817</v>
      </c>
      <c r="QY19" t="s">
        <v>817</v>
      </c>
      <c r="QZ19" t="s">
        <v>817</v>
      </c>
      <c r="RA19" t="s">
        <v>817</v>
      </c>
      <c r="RB19" t="s">
        <v>817</v>
      </c>
      <c r="RC19" t="s">
        <v>817</v>
      </c>
      <c r="RD19" t="s">
        <v>817</v>
      </c>
      <c r="RE19" t="s">
        <v>817</v>
      </c>
      <c r="RF19" t="s">
        <v>817</v>
      </c>
      <c r="RG19" t="s">
        <v>817</v>
      </c>
      <c r="RH19" t="s">
        <v>817</v>
      </c>
      <c r="RI19" t="s">
        <v>817</v>
      </c>
      <c r="RJ19" t="s">
        <v>817</v>
      </c>
      <c r="RK19" t="s">
        <v>813</v>
      </c>
      <c r="RL19" t="s">
        <v>813</v>
      </c>
      <c r="RM19" t="s">
        <v>817</v>
      </c>
      <c r="RN19" t="s">
        <v>817</v>
      </c>
      <c r="RO19" t="s">
        <v>817</v>
      </c>
      <c r="RP19" t="s">
        <v>817</v>
      </c>
      <c r="RQ19" t="s">
        <v>817</v>
      </c>
      <c r="RR19" t="s">
        <v>813</v>
      </c>
      <c r="RS19" t="s">
        <v>813</v>
      </c>
      <c r="RT19" t="s">
        <v>817</v>
      </c>
      <c r="RU19" t="s">
        <v>817</v>
      </c>
      <c r="RV19" t="s">
        <v>817</v>
      </c>
      <c r="RW19" t="s">
        <v>817</v>
      </c>
      <c r="RX19" t="s">
        <v>837</v>
      </c>
      <c r="RY19" t="s">
        <v>891</v>
      </c>
      <c r="RZ19" t="s">
        <v>817</v>
      </c>
      <c r="SB19" t="s">
        <v>813</v>
      </c>
      <c r="SC19" t="s">
        <v>817</v>
      </c>
      <c r="SD19" t="s">
        <v>817</v>
      </c>
      <c r="SE19" t="s">
        <v>817</v>
      </c>
      <c r="SF19" t="s">
        <v>817</v>
      </c>
      <c r="SG19" t="s">
        <v>813</v>
      </c>
      <c r="SH19" t="s">
        <v>817</v>
      </c>
      <c r="SI19" t="s">
        <v>813</v>
      </c>
      <c r="SJ19" t="s">
        <v>817</v>
      </c>
      <c r="SK19" t="s">
        <v>817</v>
      </c>
      <c r="SL19" t="s">
        <v>817</v>
      </c>
      <c r="SM19" t="s">
        <v>817</v>
      </c>
      <c r="SN19" t="s">
        <v>817</v>
      </c>
      <c r="SO19" t="s">
        <v>817</v>
      </c>
      <c r="SP19" t="s">
        <v>817</v>
      </c>
      <c r="SQ19" t="s">
        <v>817</v>
      </c>
      <c r="SR19" t="s">
        <v>813</v>
      </c>
      <c r="SS19" t="s">
        <v>817</v>
      </c>
      <c r="ST19" t="s">
        <v>817</v>
      </c>
      <c r="SU19" t="s">
        <v>813</v>
      </c>
      <c r="SV19" t="s">
        <v>817</v>
      </c>
      <c r="SW19" t="s">
        <v>817</v>
      </c>
      <c r="SX19" t="s">
        <v>817</v>
      </c>
      <c r="SY19" t="s">
        <v>817</v>
      </c>
      <c r="SZ19" t="s">
        <v>817</v>
      </c>
      <c r="TA19" t="s">
        <v>817</v>
      </c>
      <c r="TB19" t="s">
        <v>817</v>
      </c>
      <c r="TC19" t="s">
        <v>817</v>
      </c>
      <c r="TD19" t="s">
        <v>817</v>
      </c>
      <c r="TE19" t="s">
        <v>817</v>
      </c>
      <c r="TF19" t="s">
        <v>817</v>
      </c>
      <c r="TG19" t="s">
        <v>817</v>
      </c>
      <c r="TH19" t="s">
        <v>817</v>
      </c>
      <c r="TI19" t="s">
        <v>817</v>
      </c>
      <c r="TJ19" t="s">
        <v>817</v>
      </c>
      <c r="TU19" t="s">
        <v>817</v>
      </c>
      <c r="TY19" t="s">
        <v>813</v>
      </c>
      <c r="TZ19" t="s">
        <v>817</v>
      </c>
      <c r="UA19" t="s">
        <v>817</v>
      </c>
      <c r="UB19" t="s">
        <v>817</v>
      </c>
      <c r="UC19" t="s">
        <v>813</v>
      </c>
      <c r="UD19" t="s">
        <v>813</v>
      </c>
      <c r="UE19" t="s">
        <v>817</v>
      </c>
      <c r="UF19" t="s">
        <v>817</v>
      </c>
      <c r="UG19" t="s">
        <v>817</v>
      </c>
      <c r="UH19" t="s">
        <v>817</v>
      </c>
      <c r="UI19" t="s">
        <v>817</v>
      </c>
      <c r="UJ19" t="s">
        <v>817</v>
      </c>
      <c r="UK19" t="s">
        <v>817</v>
      </c>
      <c r="UL19" t="s">
        <v>813</v>
      </c>
      <c r="UM19" t="s">
        <v>817</v>
      </c>
      <c r="UN19" t="s">
        <v>813</v>
      </c>
      <c r="UO19" t="s">
        <v>817</v>
      </c>
      <c r="UP19" t="s">
        <v>813</v>
      </c>
      <c r="UQ19" t="s">
        <v>813</v>
      </c>
      <c r="UR19" t="s">
        <v>817</v>
      </c>
      <c r="US19" t="s">
        <v>817</v>
      </c>
      <c r="UT19" t="s">
        <v>817</v>
      </c>
      <c r="UU19" t="s">
        <v>817</v>
      </c>
      <c r="UV19" t="s">
        <v>817</v>
      </c>
      <c r="UW19" t="s">
        <v>817</v>
      </c>
      <c r="UX19" t="s">
        <v>817</v>
      </c>
      <c r="UY19" t="s">
        <v>817</v>
      </c>
      <c r="UZ19" t="s">
        <v>817</v>
      </c>
      <c r="VB19" t="s">
        <v>909</v>
      </c>
      <c r="VC19" t="s">
        <v>963</v>
      </c>
      <c r="VD19" t="s">
        <v>813</v>
      </c>
      <c r="VE19" t="s">
        <v>817</v>
      </c>
      <c r="VF19" t="s">
        <v>817</v>
      </c>
      <c r="VG19" t="s">
        <v>817</v>
      </c>
      <c r="VH19" t="s">
        <v>817</v>
      </c>
      <c r="VI19" t="s">
        <v>817</v>
      </c>
      <c r="VJ19" t="s">
        <v>817</v>
      </c>
      <c r="VK19" t="s">
        <v>817</v>
      </c>
      <c r="VL19" t="s">
        <v>817</v>
      </c>
      <c r="VM19" t="s">
        <v>817</v>
      </c>
      <c r="VN19" t="s">
        <v>817</v>
      </c>
      <c r="VO19" t="s">
        <v>817</v>
      </c>
      <c r="VP19" t="s">
        <v>817</v>
      </c>
      <c r="VQ19" t="s">
        <v>817</v>
      </c>
      <c r="VR19" t="s">
        <v>813</v>
      </c>
      <c r="VS19" t="s">
        <v>813</v>
      </c>
      <c r="VT19" t="s">
        <v>817</v>
      </c>
      <c r="VU19" t="s">
        <v>817</v>
      </c>
      <c r="VV19" t="s">
        <v>817</v>
      </c>
      <c r="VW19" t="s">
        <v>817</v>
      </c>
      <c r="VX19" t="s">
        <v>817</v>
      </c>
      <c r="VY19" t="s">
        <v>813</v>
      </c>
      <c r="VZ19" t="s">
        <v>813</v>
      </c>
      <c r="WA19" t="s">
        <v>813</v>
      </c>
      <c r="WB19" t="s">
        <v>817</v>
      </c>
      <c r="WJ19" t="s">
        <v>813</v>
      </c>
      <c r="WK19" t="s">
        <v>813</v>
      </c>
      <c r="WL19" t="s">
        <v>813</v>
      </c>
      <c r="WM19" t="s">
        <v>817</v>
      </c>
      <c r="WN19" t="s">
        <v>817</v>
      </c>
      <c r="WO19" t="s">
        <v>817</v>
      </c>
      <c r="WP19" t="s">
        <v>817</v>
      </c>
      <c r="WQ19" t="s">
        <v>817</v>
      </c>
      <c r="WR19" t="s">
        <v>817</v>
      </c>
      <c r="WS19" t="s">
        <v>846</v>
      </c>
      <c r="WU19" t="s">
        <v>817</v>
      </c>
      <c r="WV19" t="s">
        <v>817</v>
      </c>
      <c r="WW19" t="s">
        <v>813</v>
      </c>
      <c r="WX19" t="s">
        <v>817</v>
      </c>
      <c r="WY19" t="s">
        <v>817</v>
      </c>
      <c r="WZ19" t="s">
        <v>817</v>
      </c>
      <c r="XA19" t="s">
        <v>817</v>
      </c>
      <c r="XB19" t="s">
        <v>817</v>
      </c>
      <c r="XC19" t="s">
        <v>850</v>
      </c>
      <c r="XD19" t="s">
        <v>813</v>
      </c>
      <c r="XE19" t="s">
        <v>813</v>
      </c>
      <c r="XF19" t="s">
        <v>817</v>
      </c>
      <c r="XG19" t="s">
        <v>817</v>
      </c>
      <c r="XH19" t="s">
        <v>817</v>
      </c>
      <c r="XI19" t="s">
        <v>817</v>
      </c>
      <c r="XJ19" t="s">
        <v>817</v>
      </c>
      <c r="XK19" t="s">
        <v>817</v>
      </c>
      <c r="XL19" t="s">
        <v>817</v>
      </c>
      <c r="XM19" t="s">
        <v>817</v>
      </c>
      <c r="XN19" t="s">
        <v>817</v>
      </c>
      <c r="XO19" t="s">
        <v>817</v>
      </c>
      <c r="XP19" t="s">
        <v>817</v>
      </c>
      <c r="XQ19" t="s">
        <v>817</v>
      </c>
      <c r="XR19" t="s">
        <v>817</v>
      </c>
      <c r="XS19" t="s">
        <v>813</v>
      </c>
      <c r="XT19" t="s">
        <v>817</v>
      </c>
      <c r="XU19" t="s">
        <v>813</v>
      </c>
      <c r="XV19" t="s">
        <v>817</v>
      </c>
      <c r="XW19" t="s">
        <v>817</v>
      </c>
      <c r="XX19" t="s">
        <v>817</v>
      </c>
      <c r="XY19" t="s">
        <v>817</v>
      </c>
      <c r="XZ19" t="s">
        <v>817</v>
      </c>
      <c r="ZM19" t="s">
        <v>817</v>
      </c>
      <c r="ZN19" t="s">
        <v>817</v>
      </c>
      <c r="ZO19" t="s">
        <v>817</v>
      </c>
      <c r="ZP19" t="s">
        <v>817</v>
      </c>
      <c r="ZQ19" t="s">
        <v>817</v>
      </c>
      <c r="ZR19" t="s">
        <v>813</v>
      </c>
      <c r="ZS19" t="s">
        <v>817</v>
      </c>
      <c r="ZT19" t="s">
        <v>817</v>
      </c>
      <c r="ZU19" t="s">
        <v>817</v>
      </c>
      <c r="ZV19" t="s">
        <v>817</v>
      </c>
      <c r="ZW19" t="s">
        <v>813</v>
      </c>
      <c r="ZX19" t="s">
        <v>817</v>
      </c>
      <c r="ZY19" t="s">
        <v>817</v>
      </c>
      <c r="ZZ19" t="s">
        <v>817</v>
      </c>
      <c r="AAA19" t="s">
        <v>813</v>
      </c>
      <c r="AAB19" t="s">
        <v>817</v>
      </c>
      <c r="AAC19" t="s">
        <v>817</v>
      </c>
      <c r="AAD19" t="s">
        <v>817</v>
      </c>
      <c r="AAE19" t="s">
        <v>817</v>
      </c>
      <c r="AAF19" t="s">
        <v>817</v>
      </c>
      <c r="AAH19" t="s">
        <v>813</v>
      </c>
      <c r="AAI19" t="s">
        <v>817</v>
      </c>
      <c r="AAJ19" t="s">
        <v>813</v>
      </c>
      <c r="AAK19" t="s">
        <v>817</v>
      </c>
      <c r="AAL19" t="s">
        <v>817</v>
      </c>
      <c r="AAM19" t="s">
        <v>817</v>
      </c>
      <c r="AAN19" t="s">
        <v>813</v>
      </c>
      <c r="AAO19" t="s">
        <v>817</v>
      </c>
      <c r="AAP19" t="s">
        <v>817</v>
      </c>
      <c r="AAQ19" t="s">
        <v>817</v>
      </c>
      <c r="AAR19" t="s">
        <v>817</v>
      </c>
      <c r="AAS19" t="s">
        <v>817</v>
      </c>
      <c r="AAT19" t="s">
        <v>817</v>
      </c>
      <c r="AAV19" t="s">
        <v>817</v>
      </c>
      <c r="AAW19" t="s">
        <v>817</v>
      </c>
      <c r="AAX19" t="s">
        <v>817</v>
      </c>
      <c r="AAY19" t="s">
        <v>817</v>
      </c>
      <c r="AAZ19" t="s">
        <v>817</v>
      </c>
      <c r="ABA19" t="s">
        <v>817</v>
      </c>
      <c r="ABB19" t="s">
        <v>813</v>
      </c>
      <c r="ABC19" t="s">
        <v>817</v>
      </c>
      <c r="ABD19" t="s">
        <v>817</v>
      </c>
      <c r="ABE19" t="s">
        <v>817</v>
      </c>
      <c r="ABF19" t="s">
        <v>817</v>
      </c>
      <c r="ABG19" t="s">
        <v>817</v>
      </c>
      <c r="ABH19" t="s">
        <v>817</v>
      </c>
      <c r="ABI19" t="s">
        <v>817</v>
      </c>
      <c r="ABJ19" t="s">
        <v>817</v>
      </c>
      <c r="ABK19" t="s">
        <v>817</v>
      </c>
      <c r="ABL19" t="s">
        <v>813</v>
      </c>
      <c r="ABM19" t="s">
        <v>813</v>
      </c>
      <c r="ABN19" t="s">
        <v>813</v>
      </c>
      <c r="ABO19" t="s">
        <v>817</v>
      </c>
      <c r="ABP19" t="s">
        <v>817</v>
      </c>
      <c r="ABQ19" t="s">
        <v>817</v>
      </c>
      <c r="ABR19" t="s">
        <v>817</v>
      </c>
      <c r="ABS19" t="s">
        <v>817</v>
      </c>
      <c r="ABT19" t="s">
        <v>813</v>
      </c>
      <c r="ABU19" t="s">
        <v>817</v>
      </c>
      <c r="ABV19" t="s">
        <v>817</v>
      </c>
      <c r="ABW19" t="s">
        <v>813</v>
      </c>
      <c r="ABX19" t="s">
        <v>817</v>
      </c>
      <c r="ABY19" t="s">
        <v>817</v>
      </c>
      <c r="ABZ19" t="s">
        <v>817</v>
      </c>
      <c r="ACA19" t="s">
        <v>817</v>
      </c>
      <c r="ACB19" t="s">
        <v>813</v>
      </c>
      <c r="ACC19" t="s">
        <v>817</v>
      </c>
      <c r="ACD19" t="s">
        <v>817</v>
      </c>
      <c r="ACE19" t="s">
        <v>817</v>
      </c>
      <c r="ACF19" t="s">
        <v>817</v>
      </c>
      <c r="ACG19" t="s">
        <v>817</v>
      </c>
      <c r="ACH19" t="s">
        <v>817</v>
      </c>
      <c r="ACI19" t="s">
        <v>817</v>
      </c>
    </row>
    <row r="20" spans="1:763">
      <c r="A20" t="s">
        <v>995</v>
      </c>
      <c r="B20" t="s">
        <v>996</v>
      </c>
      <c r="C20" t="s">
        <v>997</v>
      </c>
      <c r="D20" t="s">
        <v>932</v>
      </c>
      <c r="E20" t="s">
        <v>932</v>
      </c>
      <c r="P20" t="s">
        <v>812</v>
      </c>
      <c r="Q20">
        <v>0.874863865752458</v>
      </c>
      <c r="T20">
        <v>27</v>
      </c>
      <c r="V20" t="s">
        <v>813</v>
      </c>
      <c r="X20" t="s">
        <v>813</v>
      </c>
      <c r="Y20" t="s">
        <v>814</v>
      </c>
      <c r="Z20" t="s">
        <v>814</v>
      </c>
      <c r="AA20" t="s">
        <v>815</v>
      </c>
      <c r="AB20" t="s">
        <v>816</v>
      </c>
      <c r="AC20">
        <v>5</v>
      </c>
      <c r="AD20" t="s">
        <v>817</v>
      </c>
      <c r="AE20">
        <v>4</v>
      </c>
      <c r="AF20">
        <v>0</v>
      </c>
      <c r="AG20">
        <v>1</v>
      </c>
      <c r="AH20" t="s">
        <v>817</v>
      </c>
      <c r="AI20" t="s">
        <v>817</v>
      </c>
      <c r="AJ20" t="s">
        <v>817</v>
      </c>
      <c r="AK20" t="s">
        <v>817</v>
      </c>
      <c r="AL20" t="s">
        <v>817</v>
      </c>
      <c r="AM20" t="s">
        <v>817</v>
      </c>
      <c r="AN20" t="s">
        <v>817</v>
      </c>
      <c r="AO20" t="s">
        <v>817</v>
      </c>
      <c r="AP20" t="s">
        <v>817</v>
      </c>
      <c r="AQ20" t="s">
        <v>817</v>
      </c>
      <c r="AR20" t="s">
        <v>817</v>
      </c>
      <c r="AS20" t="s">
        <v>817</v>
      </c>
      <c r="AT20" t="s">
        <v>817</v>
      </c>
      <c r="AU20" t="s">
        <v>817</v>
      </c>
      <c r="AV20" t="s">
        <v>817</v>
      </c>
      <c r="AW20" t="s">
        <v>817</v>
      </c>
      <c r="AX20" t="s">
        <v>817</v>
      </c>
      <c r="AY20" t="s">
        <v>817</v>
      </c>
      <c r="AZ20" t="s">
        <v>817</v>
      </c>
      <c r="BA20" t="s">
        <v>817</v>
      </c>
      <c r="BB20" t="s">
        <v>817</v>
      </c>
      <c r="BC20" t="s">
        <v>817</v>
      </c>
      <c r="BD20" t="s">
        <v>817</v>
      </c>
      <c r="BE20" t="s">
        <v>817</v>
      </c>
      <c r="BF20" t="s">
        <v>817</v>
      </c>
      <c r="BG20" t="s">
        <v>817</v>
      </c>
      <c r="BH20" t="s">
        <v>817</v>
      </c>
      <c r="BI20" t="s">
        <v>817</v>
      </c>
      <c r="BJ20" t="s">
        <v>817</v>
      </c>
      <c r="BK20" t="s">
        <v>817</v>
      </c>
      <c r="BL20" t="s">
        <v>817</v>
      </c>
      <c r="BM20" t="s">
        <v>817</v>
      </c>
      <c r="BN20" t="s">
        <v>817</v>
      </c>
      <c r="BO20" t="s">
        <v>817</v>
      </c>
      <c r="BP20" t="s">
        <v>817</v>
      </c>
      <c r="BQ20" t="s">
        <v>817</v>
      </c>
      <c r="BR20" t="s">
        <v>817</v>
      </c>
      <c r="BS20" t="s">
        <v>817</v>
      </c>
      <c r="BT20" t="s">
        <v>817</v>
      </c>
      <c r="BU20" t="s">
        <v>817</v>
      </c>
      <c r="BV20" t="s">
        <v>817</v>
      </c>
      <c r="BW20" t="s">
        <v>817</v>
      </c>
      <c r="BX20" t="s">
        <v>817</v>
      </c>
      <c r="BY20" t="s">
        <v>817</v>
      </c>
      <c r="BZ20" t="s">
        <v>817</v>
      </c>
      <c r="CA20" t="s">
        <v>817</v>
      </c>
      <c r="CB20" t="s">
        <v>817</v>
      </c>
      <c r="CC20" t="s">
        <v>817</v>
      </c>
      <c r="CD20" t="s">
        <v>817</v>
      </c>
      <c r="CE20" t="s">
        <v>817</v>
      </c>
      <c r="CF20" t="s">
        <v>817</v>
      </c>
      <c r="CG20" t="s">
        <v>817</v>
      </c>
      <c r="CH20" t="s">
        <v>817</v>
      </c>
      <c r="CI20" t="s">
        <v>817</v>
      </c>
      <c r="CJ20" t="s">
        <v>817</v>
      </c>
      <c r="CK20" t="s">
        <v>817</v>
      </c>
      <c r="CL20" t="s">
        <v>817</v>
      </c>
      <c r="CM20" t="s">
        <v>817</v>
      </c>
      <c r="CN20" t="s">
        <v>817</v>
      </c>
      <c r="CO20" t="s">
        <v>817</v>
      </c>
      <c r="CP20" t="s">
        <v>817</v>
      </c>
      <c r="CQ20" t="s">
        <v>817</v>
      </c>
      <c r="CR20" t="s">
        <v>817</v>
      </c>
      <c r="CS20" t="s">
        <v>817</v>
      </c>
      <c r="CT20" t="s">
        <v>817</v>
      </c>
      <c r="CU20" t="s">
        <v>817</v>
      </c>
      <c r="CV20" t="s">
        <v>817</v>
      </c>
      <c r="CW20" t="s">
        <v>817</v>
      </c>
      <c r="CX20" t="s">
        <v>817</v>
      </c>
      <c r="CY20" t="s">
        <v>817</v>
      </c>
      <c r="CZ20" t="s">
        <v>817</v>
      </c>
      <c r="DA20" t="s">
        <v>817</v>
      </c>
      <c r="DB20" t="s">
        <v>817</v>
      </c>
      <c r="DC20" t="s">
        <v>817</v>
      </c>
      <c r="DD20" t="s">
        <v>817</v>
      </c>
      <c r="DE20" t="s">
        <v>817</v>
      </c>
      <c r="DF20" t="s">
        <v>817</v>
      </c>
      <c r="DG20" t="s">
        <v>817</v>
      </c>
      <c r="DH20" t="s">
        <v>817</v>
      </c>
      <c r="DI20" t="s">
        <v>817</v>
      </c>
      <c r="DJ20" t="s">
        <v>817</v>
      </c>
      <c r="DK20" t="s">
        <v>817</v>
      </c>
      <c r="DL20" t="s">
        <v>817</v>
      </c>
      <c r="DM20" t="s">
        <v>817</v>
      </c>
      <c r="DN20" t="s">
        <v>817</v>
      </c>
      <c r="DO20" t="s">
        <v>817</v>
      </c>
      <c r="DP20" t="s">
        <v>817</v>
      </c>
      <c r="DQ20" t="s">
        <v>817</v>
      </c>
      <c r="DR20" t="s">
        <v>817</v>
      </c>
      <c r="DS20" t="s">
        <v>817</v>
      </c>
      <c r="DT20" t="s">
        <v>817</v>
      </c>
      <c r="DU20" t="s">
        <v>817</v>
      </c>
      <c r="DV20" t="s">
        <v>817</v>
      </c>
      <c r="DW20" t="s">
        <v>817</v>
      </c>
      <c r="DX20" t="s">
        <v>817</v>
      </c>
      <c r="DY20" t="s">
        <v>817</v>
      </c>
      <c r="DZ20" t="s">
        <v>817</v>
      </c>
      <c r="EA20" t="s">
        <v>817</v>
      </c>
      <c r="EB20" t="s">
        <v>817</v>
      </c>
      <c r="EC20" t="s">
        <v>817</v>
      </c>
      <c r="ED20" t="s">
        <v>817</v>
      </c>
      <c r="EE20" t="s">
        <v>817</v>
      </c>
      <c r="EF20" t="s">
        <v>817</v>
      </c>
      <c r="EG20" t="s">
        <v>817</v>
      </c>
      <c r="EH20" t="s">
        <v>817</v>
      </c>
      <c r="EI20" t="s">
        <v>817</v>
      </c>
      <c r="EJ20" t="s">
        <v>817</v>
      </c>
      <c r="EK20" t="s">
        <v>817</v>
      </c>
      <c r="EL20" t="s">
        <v>817</v>
      </c>
      <c r="EM20" t="s">
        <v>817</v>
      </c>
      <c r="EN20" t="s">
        <v>817</v>
      </c>
      <c r="EO20" t="s">
        <v>817</v>
      </c>
      <c r="EP20" t="s">
        <v>817</v>
      </c>
      <c r="EQ20" t="s">
        <v>817</v>
      </c>
      <c r="ER20" t="s">
        <v>817</v>
      </c>
      <c r="ES20" t="s">
        <v>817</v>
      </c>
      <c r="ET20" t="s">
        <v>817</v>
      </c>
      <c r="EU20" t="s">
        <v>817</v>
      </c>
      <c r="EV20" t="s">
        <v>817</v>
      </c>
      <c r="EW20" t="s">
        <v>817</v>
      </c>
      <c r="EX20" t="s">
        <v>817</v>
      </c>
      <c r="EY20" t="s">
        <v>817</v>
      </c>
      <c r="EZ20" t="s">
        <v>817</v>
      </c>
      <c r="FA20" t="s">
        <v>817</v>
      </c>
      <c r="FB20" t="s">
        <v>813</v>
      </c>
      <c r="FC20" t="s">
        <v>817</v>
      </c>
      <c r="FD20" t="s">
        <v>817</v>
      </c>
      <c r="FE20" t="s">
        <v>817</v>
      </c>
      <c r="FF20" t="s">
        <v>817</v>
      </c>
      <c r="FG20" t="s">
        <v>817</v>
      </c>
      <c r="FH20" t="s">
        <v>817</v>
      </c>
      <c r="FI20" t="s">
        <v>817</v>
      </c>
      <c r="FJ20" t="s">
        <v>817</v>
      </c>
      <c r="FK20" t="s">
        <v>817</v>
      </c>
      <c r="FL20" t="s">
        <v>817</v>
      </c>
      <c r="FM20" t="s">
        <v>817</v>
      </c>
      <c r="FN20" t="s">
        <v>817</v>
      </c>
      <c r="FO20" t="s">
        <v>817</v>
      </c>
      <c r="FP20" t="s">
        <v>817</v>
      </c>
      <c r="FQ20" t="s">
        <v>817</v>
      </c>
      <c r="FR20" t="s">
        <v>817</v>
      </c>
      <c r="FS20" t="s">
        <v>817</v>
      </c>
      <c r="FT20" t="s">
        <v>817</v>
      </c>
      <c r="FU20" t="s">
        <v>817</v>
      </c>
      <c r="FV20" t="s">
        <v>817</v>
      </c>
      <c r="FW20" t="s">
        <v>817</v>
      </c>
      <c r="FX20" t="s">
        <v>817</v>
      </c>
      <c r="FY20" t="s">
        <v>817</v>
      </c>
      <c r="FZ20" t="s">
        <v>817</v>
      </c>
      <c r="GA20" t="s">
        <v>817</v>
      </c>
      <c r="GB20" t="s">
        <v>817</v>
      </c>
      <c r="GC20" t="s">
        <v>817</v>
      </c>
      <c r="GD20" t="s">
        <v>817</v>
      </c>
      <c r="GE20" t="s">
        <v>817</v>
      </c>
      <c r="GF20" t="s">
        <v>817</v>
      </c>
      <c r="GG20" t="s">
        <v>817</v>
      </c>
      <c r="GH20" t="s">
        <v>817</v>
      </c>
      <c r="GI20" t="s">
        <v>817</v>
      </c>
      <c r="GJ20" t="s">
        <v>817</v>
      </c>
      <c r="GK20" t="s">
        <v>817</v>
      </c>
      <c r="GL20" t="s">
        <v>817</v>
      </c>
      <c r="GM20" t="s">
        <v>817</v>
      </c>
      <c r="GN20" t="s">
        <v>817</v>
      </c>
      <c r="GO20" t="s">
        <v>817</v>
      </c>
      <c r="GP20" t="s">
        <v>817</v>
      </c>
      <c r="GQ20" t="s">
        <v>817</v>
      </c>
      <c r="GR20" t="s">
        <v>817</v>
      </c>
      <c r="GS20" t="s">
        <v>817</v>
      </c>
      <c r="GT20" t="s">
        <v>817</v>
      </c>
      <c r="GU20" t="s">
        <v>817</v>
      </c>
      <c r="GV20" t="s">
        <v>817</v>
      </c>
      <c r="GW20" t="s">
        <v>817</v>
      </c>
      <c r="GX20" t="s">
        <v>817</v>
      </c>
      <c r="GY20" t="s">
        <v>817</v>
      </c>
      <c r="GZ20" t="s">
        <v>817</v>
      </c>
      <c r="HA20" t="s">
        <v>817</v>
      </c>
      <c r="HB20" t="s">
        <v>817</v>
      </c>
      <c r="HC20" t="s">
        <v>817</v>
      </c>
      <c r="HD20" t="s">
        <v>817</v>
      </c>
      <c r="HE20" t="s">
        <v>817</v>
      </c>
      <c r="HF20" t="s">
        <v>817</v>
      </c>
      <c r="HG20" t="s">
        <v>817</v>
      </c>
      <c r="HH20" t="s">
        <v>817</v>
      </c>
      <c r="HI20" t="s">
        <v>817</v>
      </c>
      <c r="HJ20" t="s">
        <v>817</v>
      </c>
      <c r="HK20" t="s">
        <v>817</v>
      </c>
      <c r="HL20" t="s">
        <v>817</v>
      </c>
      <c r="HM20" t="s">
        <v>817</v>
      </c>
      <c r="HN20" t="s">
        <v>817</v>
      </c>
      <c r="HO20" t="s">
        <v>817</v>
      </c>
      <c r="HP20" t="s">
        <v>817</v>
      </c>
      <c r="HQ20" t="s">
        <v>817</v>
      </c>
      <c r="HR20" t="s">
        <v>817</v>
      </c>
      <c r="HS20" t="s">
        <v>817</v>
      </c>
      <c r="HT20" t="s">
        <v>817</v>
      </c>
      <c r="HU20" t="s">
        <v>817</v>
      </c>
      <c r="HV20" t="s">
        <v>817</v>
      </c>
      <c r="HW20" t="s">
        <v>817</v>
      </c>
      <c r="HX20" t="s">
        <v>817</v>
      </c>
      <c r="HY20" t="s">
        <v>817</v>
      </c>
      <c r="HZ20" t="s">
        <v>817</v>
      </c>
      <c r="IA20" t="s">
        <v>817</v>
      </c>
      <c r="IB20" t="s">
        <v>817</v>
      </c>
      <c r="IC20" t="s">
        <v>817</v>
      </c>
      <c r="ID20" t="s">
        <v>817</v>
      </c>
      <c r="IE20" t="s">
        <v>817</v>
      </c>
      <c r="IF20" t="s">
        <v>817</v>
      </c>
      <c r="IG20" t="s">
        <v>817</v>
      </c>
      <c r="IH20" t="s">
        <v>817</v>
      </c>
      <c r="II20" t="s">
        <v>817</v>
      </c>
      <c r="IJ20" t="s">
        <v>817</v>
      </c>
      <c r="IK20" t="s">
        <v>817</v>
      </c>
      <c r="IL20" t="s">
        <v>817</v>
      </c>
      <c r="IM20" t="s">
        <v>817</v>
      </c>
      <c r="IN20" t="s">
        <v>817</v>
      </c>
      <c r="IO20" t="s">
        <v>817</v>
      </c>
      <c r="IP20" t="s">
        <v>817</v>
      </c>
      <c r="IQ20" t="s">
        <v>817</v>
      </c>
      <c r="IR20" t="s">
        <v>817</v>
      </c>
      <c r="IS20" t="s">
        <v>817</v>
      </c>
      <c r="IT20" t="s">
        <v>817</v>
      </c>
      <c r="IU20" t="s">
        <v>817</v>
      </c>
      <c r="IV20" t="s">
        <v>817</v>
      </c>
      <c r="IW20" t="s">
        <v>817</v>
      </c>
      <c r="IX20" t="s">
        <v>817</v>
      </c>
      <c r="IY20" t="s">
        <v>817</v>
      </c>
      <c r="IZ20" t="s">
        <v>817</v>
      </c>
      <c r="JA20" t="s">
        <v>817</v>
      </c>
      <c r="JB20" t="s">
        <v>817</v>
      </c>
      <c r="JC20" t="s">
        <v>817</v>
      </c>
      <c r="JD20" t="s">
        <v>817</v>
      </c>
      <c r="JE20" t="s">
        <v>817</v>
      </c>
      <c r="JF20" t="s">
        <v>817</v>
      </c>
      <c r="JG20" t="s">
        <v>817</v>
      </c>
      <c r="JH20" t="s">
        <v>817</v>
      </c>
      <c r="JI20" t="s">
        <v>817</v>
      </c>
      <c r="JJ20" t="s">
        <v>817</v>
      </c>
      <c r="JK20" t="s">
        <v>817</v>
      </c>
      <c r="JL20" t="s">
        <v>817</v>
      </c>
      <c r="JM20" t="s">
        <v>817</v>
      </c>
      <c r="JN20" t="s">
        <v>817</v>
      </c>
      <c r="JO20" t="s">
        <v>817</v>
      </c>
      <c r="JP20" t="s">
        <v>817</v>
      </c>
      <c r="JQ20" t="s">
        <v>817</v>
      </c>
      <c r="JR20" t="s">
        <v>817</v>
      </c>
      <c r="JS20" t="s">
        <v>817</v>
      </c>
      <c r="JT20" t="s">
        <v>817</v>
      </c>
      <c r="JU20" t="s">
        <v>817</v>
      </c>
      <c r="JV20" t="s">
        <v>817</v>
      </c>
      <c r="JW20" t="s">
        <v>817</v>
      </c>
      <c r="JX20" t="s">
        <v>817</v>
      </c>
      <c r="JY20" t="s">
        <v>817</v>
      </c>
      <c r="JZ20" t="s">
        <v>817</v>
      </c>
      <c r="KA20" t="s">
        <v>817</v>
      </c>
      <c r="KB20" t="s">
        <v>817</v>
      </c>
      <c r="KC20" t="s">
        <v>817</v>
      </c>
      <c r="KD20" t="s">
        <v>817</v>
      </c>
      <c r="KE20" t="s">
        <v>817</v>
      </c>
      <c r="KF20">
        <v>5</v>
      </c>
      <c r="KG20">
        <v>0</v>
      </c>
      <c r="KH20">
        <v>0</v>
      </c>
      <c r="KI20">
        <v>0</v>
      </c>
      <c r="KJ20">
        <v>0</v>
      </c>
      <c r="KK20">
        <v>2</v>
      </c>
      <c r="KL20">
        <v>0</v>
      </c>
      <c r="KM20">
        <v>0</v>
      </c>
      <c r="KN20">
        <v>2</v>
      </c>
      <c r="KO20">
        <v>0</v>
      </c>
      <c r="KP20">
        <v>2</v>
      </c>
      <c r="KQ20">
        <v>2</v>
      </c>
      <c r="KR20">
        <v>0</v>
      </c>
      <c r="KS20">
        <v>0</v>
      </c>
      <c r="KT20">
        <v>0</v>
      </c>
      <c r="KU20">
        <v>0</v>
      </c>
      <c r="KV20">
        <v>0</v>
      </c>
      <c r="KW20">
        <v>0</v>
      </c>
      <c r="KX20">
        <v>0</v>
      </c>
      <c r="KY20">
        <v>1</v>
      </c>
      <c r="KZ20">
        <v>0</v>
      </c>
      <c r="LA20">
        <v>1</v>
      </c>
      <c r="LB20">
        <v>0</v>
      </c>
      <c r="LC20">
        <v>2</v>
      </c>
      <c r="LD20">
        <v>5</v>
      </c>
      <c r="LE20">
        <v>2</v>
      </c>
      <c r="LF20">
        <v>2</v>
      </c>
      <c r="LH20" t="s">
        <v>817</v>
      </c>
      <c r="LI20" t="s">
        <v>817</v>
      </c>
      <c r="LJ20" t="s">
        <v>813</v>
      </c>
      <c r="LK20" t="s">
        <v>813</v>
      </c>
      <c r="LL20" t="s">
        <v>817</v>
      </c>
      <c r="LM20" t="s">
        <v>813</v>
      </c>
      <c r="LN20" t="s">
        <v>817</v>
      </c>
      <c r="LO20" t="s">
        <v>813</v>
      </c>
      <c r="LP20" t="s">
        <v>817</v>
      </c>
      <c r="LQ20" t="s">
        <v>813</v>
      </c>
      <c r="LR20" t="s">
        <v>818</v>
      </c>
      <c r="LS20" t="s">
        <v>818</v>
      </c>
      <c r="LT20" t="s">
        <v>818</v>
      </c>
      <c r="LU20" t="s">
        <v>818</v>
      </c>
      <c r="LV20" t="s">
        <v>818</v>
      </c>
      <c r="LW20" t="s">
        <v>818</v>
      </c>
      <c r="LX20" t="s">
        <v>817</v>
      </c>
      <c r="MA20" t="s">
        <v>998</v>
      </c>
      <c r="MB20" t="s">
        <v>913</v>
      </c>
      <c r="MC20" t="s">
        <v>943</v>
      </c>
      <c r="MD20" t="s">
        <v>813</v>
      </c>
      <c r="MF20" t="s">
        <v>823</v>
      </c>
      <c r="MI20" t="s">
        <v>813</v>
      </c>
      <c r="MJ20" t="s">
        <v>824</v>
      </c>
      <c r="MK20" t="s">
        <v>813</v>
      </c>
      <c r="ML20" t="s">
        <v>817</v>
      </c>
      <c r="MM20" t="s">
        <v>817</v>
      </c>
      <c r="MN20" t="s">
        <v>817</v>
      </c>
      <c r="MO20" t="s">
        <v>817</v>
      </c>
      <c r="MP20" t="s">
        <v>817</v>
      </c>
      <c r="MQ20" t="s">
        <v>817</v>
      </c>
      <c r="MR20" t="s">
        <v>817</v>
      </c>
      <c r="MS20" t="s">
        <v>817</v>
      </c>
      <c r="MT20" t="s">
        <v>817</v>
      </c>
      <c r="MU20" t="s">
        <v>813</v>
      </c>
      <c r="NC20" t="s">
        <v>813</v>
      </c>
      <c r="ND20" t="s">
        <v>817</v>
      </c>
      <c r="NE20" t="s">
        <v>813</v>
      </c>
      <c r="NF20" t="s">
        <v>817</v>
      </c>
      <c r="NG20" t="s">
        <v>817</v>
      </c>
      <c r="NH20" t="s">
        <v>817</v>
      </c>
      <c r="NI20" t="s">
        <v>817</v>
      </c>
      <c r="NJ20" t="s">
        <v>817</v>
      </c>
      <c r="NK20" t="s">
        <v>817</v>
      </c>
      <c r="NL20" t="s">
        <v>813</v>
      </c>
      <c r="NM20" t="s">
        <v>817</v>
      </c>
      <c r="NN20" t="s">
        <v>817</v>
      </c>
      <c r="NO20" t="s">
        <v>817</v>
      </c>
      <c r="NP20" t="s">
        <v>817</v>
      </c>
      <c r="NQ20" t="s">
        <v>817</v>
      </c>
      <c r="NR20" t="s">
        <v>813</v>
      </c>
      <c r="NS20" t="s">
        <v>817</v>
      </c>
      <c r="NU20" t="s">
        <v>861</v>
      </c>
      <c r="NV20" t="s">
        <v>817</v>
      </c>
      <c r="NY20">
        <v>2</v>
      </c>
      <c r="NZ20" t="s">
        <v>889</v>
      </c>
      <c r="OP20" t="s">
        <v>813</v>
      </c>
      <c r="OQ20" t="s">
        <v>827</v>
      </c>
      <c r="OR20" t="s">
        <v>863</v>
      </c>
      <c r="OS20" t="s">
        <v>878</v>
      </c>
      <c r="OT20" t="s">
        <v>813</v>
      </c>
      <c r="OU20" t="s">
        <v>817</v>
      </c>
      <c r="OV20" t="s">
        <v>830</v>
      </c>
      <c r="OW20" t="s">
        <v>864</v>
      </c>
      <c r="OX20" t="s">
        <v>832</v>
      </c>
      <c r="OY20" t="s">
        <v>833</v>
      </c>
      <c r="OZ20" t="s">
        <v>928</v>
      </c>
      <c r="PA20" t="s">
        <v>813</v>
      </c>
      <c r="PB20" t="s">
        <v>817</v>
      </c>
      <c r="PC20" t="s">
        <v>817</v>
      </c>
      <c r="PD20" t="s">
        <v>817</v>
      </c>
      <c r="PE20" t="s">
        <v>817</v>
      </c>
      <c r="PF20" t="s">
        <v>817</v>
      </c>
      <c r="PG20" t="s">
        <v>817</v>
      </c>
      <c r="PH20" t="s">
        <v>817</v>
      </c>
      <c r="PI20" t="s">
        <v>817</v>
      </c>
      <c r="PJ20" t="s">
        <v>817</v>
      </c>
      <c r="PK20" t="s">
        <v>813</v>
      </c>
      <c r="PL20" t="s">
        <v>835</v>
      </c>
      <c r="PM20" t="s">
        <v>837</v>
      </c>
      <c r="PN20" t="s">
        <v>845</v>
      </c>
      <c r="PO20" t="s">
        <v>880</v>
      </c>
      <c r="PP20" t="s">
        <v>867</v>
      </c>
      <c r="PQ20" t="s">
        <v>813</v>
      </c>
      <c r="PR20" t="s">
        <v>813</v>
      </c>
      <c r="PS20" t="s">
        <v>817</v>
      </c>
      <c r="PT20" t="s">
        <v>817</v>
      </c>
      <c r="PU20" t="s">
        <v>817</v>
      </c>
      <c r="PV20" t="s">
        <v>817</v>
      </c>
      <c r="PW20" t="s">
        <v>817</v>
      </c>
      <c r="PX20" t="s">
        <v>817</v>
      </c>
      <c r="PY20" t="s">
        <v>817</v>
      </c>
      <c r="PZ20" t="s">
        <v>840</v>
      </c>
      <c r="QA20" t="s">
        <v>841</v>
      </c>
      <c r="QB20" t="s">
        <v>895</v>
      </c>
      <c r="QC20" t="s">
        <v>843</v>
      </c>
      <c r="QD20" t="s">
        <v>896</v>
      </c>
      <c r="QE20" t="s">
        <v>845</v>
      </c>
      <c r="QF20" t="s">
        <v>813</v>
      </c>
      <c r="QG20" t="s">
        <v>813</v>
      </c>
      <c r="QH20" t="s">
        <v>813</v>
      </c>
      <c r="QI20" t="s">
        <v>817</v>
      </c>
      <c r="QJ20" t="s">
        <v>813</v>
      </c>
      <c r="QK20" t="s">
        <v>817</v>
      </c>
      <c r="QL20" t="s">
        <v>817</v>
      </c>
      <c r="QM20" t="s">
        <v>817</v>
      </c>
      <c r="QN20" t="s">
        <v>817</v>
      </c>
      <c r="QO20" t="s">
        <v>817</v>
      </c>
      <c r="QP20" t="s">
        <v>817</v>
      </c>
      <c r="QQ20" t="s">
        <v>817</v>
      </c>
      <c r="QR20" t="s">
        <v>813</v>
      </c>
      <c r="QS20" t="s">
        <v>817</v>
      </c>
      <c r="QT20" t="s">
        <v>813</v>
      </c>
      <c r="QU20" t="s">
        <v>817</v>
      </c>
      <c r="QV20" t="s">
        <v>817</v>
      </c>
      <c r="QW20" t="s">
        <v>817</v>
      </c>
      <c r="QX20" t="s">
        <v>817</v>
      </c>
      <c r="QY20" t="s">
        <v>817</v>
      </c>
      <c r="QZ20" t="s">
        <v>817</v>
      </c>
      <c r="RA20" t="s">
        <v>817</v>
      </c>
      <c r="RB20" t="s">
        <v>817</v>
      </c>
      <c r="RC20" t="s">
        <v>817</v>
      </c>
      <c r="RD20" t="s">
        <v>817</v>
      </c>
      <c r="RE20" t="s">
        <v>817</v>
      </c>
      <c r="RF20" t="s">
        <v>817</v>
      </c>
      <c r="RG20" t="s">
        <v>817</v>
      </c>
      <c r="RH20" t="s">
        <v>817</v>
      </c>
      <c r="RI20" t="s">
        <v>817</v>
      </c>
      <c r="RJ20" t="s">
        <v>817</v>
      </c>
      <c r="RK20" t="s">
        <v>813</v>
      </c>
      <c r="RL20" t="s">
        <v>813</v>
      </c>
      <c r="RM20" t="s">
        <v>817</v>
      </c>
      <c r="RN20" t="s">
        <v>817</v>
      </c>
      <c r="RO20" t="s">
        <v>813</v>
      </c>
      <c r="RP20" t="s">
        <v>817</v>
      </c>
      <c r="RQ20" t="s">
        <v>817</v>
      </c>
      <c r="RR20" t="s">
        <v>817</v>
      </c>
      <c r="RS20" t="s">
        <v>817</v>
      </c>
      <c r="RT20" t="s">
        <v>817</v>
      </c>
      <c r="RU20" t="s">
        <v>817</v>
      </c>
      <c r="RV20" t="s">
        <v>817</v>
      </c>
      <c r="RW20" t="s">
        <v>817</v>
      </c>
      <c r="RX20" t="s">
        <v>837</v>
      </c>
      <c r="RY20" t="s">
        <v>999</v>
      </c>
      <c r="RZ20" t="s">
        <v>813</v>
      </c>
      <c r="SA20" t="s">
        <v>902</v>
      </c>
      <c r="SB20" t="s">
        <v>817</v>
      </c>
      <c r="SC20" t="s">
        <v>817</v>
      </c>
      <c r="SD20" t="s">
        <v>817</v>
      </c>
      <c r="SE20" t="s">
        <v>817</v>
      </c>
      <c r="SF20" t="s">
        <v>817</v>
      </c>
      <c r="SG20" t="s">
        <v>817</v>
      </c>
      <c r="SH20" t="s">
        <v>817</v>
      </c>
      <c r="SI20" t="s">
        <v>817</v>
      </c>
      <c r="SJ20" t="s">
        <v>817</v>
      </c>
      <c r="SK20" t="s">
        <v>817</v>
      </c>
      <c r="SL20" t="s">
        <v>817</v>
      </c>
      <c r="SM20" t="s">
        <v>817</v>
      </c>
      <c r="SN20" t="s">
        <v>813</v>
      </c>
      <c r="SO20" t="s">
        <v>817</v>
      </c>
      <c r="SP20" t="s">
        <v>813</v>
      </c>
      <c r="SQ20" t="s">
        <v>813</v>
      </c>
      <c r="SR20" t="s">
        <v>813</v>
      </c>
      <c r="SS20" t="s">
        <v>817</v>
      </c>
      <c r="ST20" t="s">
        <v>817</v>
      </c>
      <c r="SU20" t="s">
        <v>817</v>
      </c>
      <c r="SV20" t="s">
        <v>817</v>
      </c>
      <c r="SW20" t="s">
        <v>813</v>
      </c>
      <c r="SX20" t="s">
        <v>817</v>
      </c>
      <c r="SY20" t="s">
        <v>813</v>
      </c>
      <c r="SZ20" t="s">
        <v>813</v>
      </c>
      <c r="TA20" t="s">
        <v>817</v>
      </c>
      <c r="TB20" t="s">
        <v>817</v>
      </c>
      <c r="TC20" t="s">
        <v>817</v>
      </c>
      <c r="TD20" t="s">
        <v>817</v>
      </c>
      <c r="TE20" t="s">
        <v>817</v>
      </c>
      <c r="TF20" t="s">
        <v>817</v>
      </c>
      <c r="TG20" t="s">
        <v>817</v>
      </c>
      <c r="TH20" t="s">
        <v>817</v>
      </c>
      <c r="TI20" t="s">
        <v>817</v>
      </c>
      <c r="TJ20" t="s">
        <v>817</v>
      </c>
      <c r="TU20" t="s">
        <v>817</v>
      </c>
      <c r="TY20" t="s">
        <v>817</v>
      </c>
      <c r="TZ20" t="s">
        <v>817</v>
      </c>
      <c r="UA20" t="s">
        <v>817</v>
      </c>
      <c r="UB20" t="s">
        <v>817</v>
      </c>
      <c r="UC20" t="s">
        <v>817</v>
      </c>
      <c r="UD20" t="s">
        <v>817</v>
      </c>
      <c r="UE20" t="s">
        <v>817</v>
      </c>
      <c r="UF20" t="s">
        <v>817</v>
      </c>
      <c r="UG20" t="s">
        <v>817</v>
      </c>
      <c r="UH20" t="s">
        <v>813</v>
      </c>
      <c r="UI20" t="s">
        <v>817</v>
      </c>
      <c r="UJ20" t="s">
        <v>817</v>
      </c>
      <c r="UK20" t="s">
        <v>817</v>
      </c>
      <c r="UL20" t="s">
        <v>813</v>
      </c>
      <c r="UM20" t="s">
        <v>817</v>
      </c>
      <c r="UN20" t="s">
        <v>817</v>
      </c>
      <c r="UO20" t="s">
        <v>817</v>
      </c>
      <c r="UP20" t="s">
        <v>817</v>
      </c>
      <c r="UQ20" t="s">
        <v>817</v>
      </c>
      <c r="UR20" t="s">
        <v>817</v>
      </c>
      <c r="US20" t="s">
        <v>817</v>
      </c>
      <c r="UT20" t="s">
        <v>813</v>
      </c>
      <c r="UU20" t="s">
        <v>817</v>
      </c>
      <c r="UV20" t="s">
        <v>817</v>
      </c>
      <c r="UW20" t="s">
        <v>817</v>
      </c>
      <c r="UX20" t="s">
        <v>817</v>
      </c>
      <c r="UY20" t="s">
        <v>817</v>
      </c>
      <c r="UZ20" t="s">
        <v>813</v>
      </c>
      <c r="VA20" t="s">
        <v>1000</v>
      </c>
      <c r="VB20" t="s">
        <v>847</v>
      </c>
      <c r="VC20" t="s">
        <v>848</v>
      </c>
      <c r="VD20" t="s">
        <v>817</v>
      </c>
      <c r="VE20" t="s">
        <v>817</v>
      </c>
      <c r="VF20" t="s">
        <v>817</v>
      </c>
      <c r="VG20" t="s">
        <v>813</v>
      </c>
      <c r="VH20" t="s">
        <v>817</v>
      </c>
      <c r="VI20" t="s">
        <v>817</v>
      </c>
      <c r="VJ20" t="s">
        <v>817</v>
      </c>
      <c r="VK20" t="s">
        <v>817</v>
      </c>
      <c r="VL20" t="s">
        <v>817</v>
      </c>
      <c r="VM20" t="s">
        <v>817</v>
      </c>
      <c r="VN20" t="s">
        <v>817</v>
      </c>
      <c r="VO20" t="s">
        <v>817</v>
      </c>
      <c r="VP20" t="s">
        <v>817</v>
      </c>
      <c r="VQ20" t="s">
        <v>817</v>
      </c>
      <c r="VY20" t="s">
        <v>813</v>
      </c>
      <c r="VZ20" t="s">
        <v>813</v>
      </c>
      <c r="WA20" t="s">
        <v>817</v>
      </c>
      <c r="WJ20" t="s">
        <v>813</v>
      </c>
      <c r="WK20" t="s">
        <v>817</v>
      </c>
      <c r="WL20" t="s">
        <v>817</v>
      </c>
      <c r="WM20" t="s">
        <v>817</v>
      </c>
      <c r="WN20" t="s">
        <v>817</v>
      </c>
      <c r="WO20" t="s">
        <v>817</v>
      </c>
      <c r="WP20" t="s">
        <v>817</v>
      </c>
      <c r="WQ20" t="s">
        <v>817</v>
      </c>
      <c r="WR20" t="s">
        <v>817</v>
      </c>
      <c r="WS20" t="s">
        <v>902</v>
      </c>
      <c r="WU20" t="s">
        <v>817</v>
      </c>
      <c r="WV20" t="s">
        <v>817</v>
      </c>
      <c r="WW20" t="s">
        <v>817</v>
      </c>
      <c r="WX20" t="s">
        <v>817</v>
      </c>
      <c r="WY20" t="s">
        <v>817</v>
      </c>
      <c r="WZ20" t="s">
        <v>813</v>
      </c>
      <c r="XA20" t="s">
        <v>817</v>
      </c>
      <c r="XB20" t="s">
        <v>817</v>
      </c>
      <c r="XC20" t="s">
        <v>869</v>
      </c>
      <c r="XD20" t="s">
        <v>817</v>
      </c>
      <c r="XE20" t="s">
        <v>817</v>
      </c>
      <c r="XF20" t="s">
        <v>817</v>
      </c>
      <c r="XG20" t="s">
        <v>817</v>
      </c>
      <c r="XH20" t="s">
        <v>817</v>
      </c>
      <c r="XI20" t="s">
        <v>817</v>
      </c>
      <c r="XJ20" t="s">
        <v>813</v>
      </c>
      <c r="XK20" t="s">
        <v>817</v>
      </c>
      <c r="XL20" t="s">
        <v>817</v>
      </c>
      <c r="XM20" t="s">
        <v>817</v>
      </c>
      <c r="XN20" t="s">
        <v>817</v>
      </c>
      <c r="XO20" t="s">
        <v>817</v>
      </c>
      <c r="XP20" t="s">
        <v>817</v>
      </c>
      <c r="XQ20" t="s">
        <v>817</v>
      </c>
      <c r="XR20" t="s">
        <v>813</v>
      </c>
      <c r="XS20" t="s">
        <v>813</v>
      </c>
      <c r="XT20" t="s">
        <v>813</v>
      </c>
      <c r="XU20" t="s">
        <v>813</v>
      </c>
      <c r="XV20" t="s">
        <v>817</v>
      </c>
      <c r="XW20" t="s">
        <v>817</v>
      </c>
      <c r="XX20" t="s">
        <v>817</v>
      </c>
      <c r="XY20" t="s">
        <v>817</v>
      </c>
      <c r="XZ20" t="s">
        <v>817</v>
      </c>
      <c r="ZM20" t="s">
        <v>817</v>
      </c>
      <c r="ZN20" t="s">
        <v>817</v>
      </c>
      <c r="ZO20" t="s">
        <v>817</v>
      </c>
      <c r="ZP20" t="s">
        <v>817</v>
      </c>
      <c r="ZQ20" t="s">
        <v>817</v>
      </c>
      <c r="ZR20" t="s">
        <v>813</v>
      </c>
      <c r="ZS20" t="s">
        <v>813</v>
      </c>
      <c r="ZT20" t="s">
        <v>817</v>
      </c>
      <c r="ZU20" t="s">
        <v>817</v>
      </c>
      <c r="ZV20" t="s">
        <v>817</v>
      </c>
      <c r="ZW20" t="s">
        <v>817</v>
      </c>
      <c r="ZX20" t="s">
        <v>817</v>
      </c>
      <c r="ZY20" t="s">
        <v>817</v>
      </c>
      <c r="ZZ20" t="s">
        <v>817</v>
      </c>
      <c r="AAA20" t="s">
        <v>817</v>
      </c>
      <c r="AAB20" t="s">
        <v>817</v>
      </c>
      <c r="AAC20" t="s">
        <v>817</v>
      </c>
      <c r="AAD20" t="s">
        <v>817</v>
      </c>
      <c r="AAE20" t="s">
        <v>817</v>
      </c>
      <c r="AAF20" t="s">
        <v>817</v>
      </c>
      <c r="AAH20" t="s">
        <v>817</v>
      </c>
      <c r="AAI20" t="s">
        <v>817</v>
      </c>
      <c r="AAJ20" t="s">
        <v>817</v>
      </c>
      <c r="AAK20" t="s">
        <v>817</v>
      </c>
      <c r="AAL20" t="s">
        <v>813</v>
      </c>
      <c r="AAM20" t="s">
        <v>817</v>
      </c>
      <c r="AAN20" t="s">
        <v>817</v>
      </c>
      <c r="AAO20" t="s">
        <v>817</v>
      </c>
      <c r="AAP20" t="s">
        <v>817</v>
      </c>
      <c r="AAQ20" t="s">
        <v>817</v>
      </c>
      <c r="AAR20" t="s">
        <v>817</v>
      </c>
      <c r="AAS20" t="s">
        <v>817</v>
      </c>
      <c r="AAT20" t="s">
        <v>817</v>
      </c>
      <c r="AAV20" t="s">
        <v>817</v>
      </c>
      <c r="AAW20" t="s">
        <v>817</v>
      </c>
      <c r="AAX20" t="s">
        <v>817</v>
      </c>
      <c r="AAY20" t="s">
        <v>817</v>
      </c>
      <c r="AAZ20" t="s">
        <v>817</v>
      </c>
      <c r="ABA20" t="s">
        <v>817</v>
      </c>
      <c r="ABB20" t="s">
        <v>817</v>
      </c>
      <c r="ABC20" t="s">
        <v>817</v>
      </c>
      <c r="ABD20" t="s">
        <v>817</v>
      </c>
      <c r="ABE20" t="s">
        <v>817</v>
      </c>
      <c r="ABF20" t="s">
        <v>817</v>
      </c>
      <c r="ABG20" t="s">
        <v>817</v>
      </c>
      <c r="ABH20" t="s">
        <v>817</v>
      </c>
      <c r="ABI20" t="s">
        <v>817</v>
      </c>
      <c r="ABJ20" t="s">
        <v>817</v>
      </c>
      <c r="ABK20" t="s">
        <v>813</v>
      </c>
      <c r="ABL20" t="s">
        <v>817</v>
      </c>
      <c r="ABM20" t="s">
        <v>817</v>
      </c>
      <c r="ABN20" t="s">
        <v>817</v>
      </c>
      <c r="ABO20" t="s">
        <v>817</v>
      </c>
      <c r="ABP20" t="s">
        <v>817</v>
      </c>
      <c r="ABQ20" t="s">
        <v>817</v>
      </c>
      <c r="ABR20" t="s">
        <v>817</v>
      </c>
      <c r="ABS20" t="s">
        <v>817</v>
      </c>
      <c r="ABT20" t="s">
        <v>813</v>
      </c>
      <c r="ABU20" t="s">
        <v>817</v>
      </c>
      <c r="ABV20" t="s">
        <v>817</v>
      </c>
      <c r="ABW20" t="s">
        <v>813</v>
      </c>
      <c r="ABX20" t="s">
        <v>817</v>
      </c>
      <c r="ABY20" t="s">
        <v>813</v>
      </c>
      <c r="ABZ20" t="s">
        <v>817</v>
      </c>
      <c r="ACA20" t="s">
        <v>817</v>
      </c>
      <c r="ACB20" t="s">
        <v>817</v>
      </c>
      <c r="ACC20" t="s">
        <v>817</v>
      </c>
      <c r="ACD20" t="s">
        <v>817</v>
      </c>
      <c r="ACE20" t="s">
        <v>817</v>
      </c>
      <c r="ACF20" t="s">
        <v>817</v>
      </c>
      <c r="ACG20" t="s">
        <v>817</v>
      </c>
      <c r="ACH20" t="s">
        <v>817</v>
      </c>
      <c r="ACI20" t="s">
        <v>817</v>
      </c>
    </row>
    <row r="21" spans="1:763">
      <c r="A21" t="s">
        <v>1001</v>
      </c>
      <c r="B21" t="s">
        <v>1002</v>
      </c>
      <c r="C21" t="s">
        <v>1003</v>
      </c>
      <c r="D21" t="s">
        <v>873</v>
      </c>
      <c r="E21" t="s">
        <v>873</v>
      </c>
      <c r="P21" t="s">
        <v>886</v>
      </c>
      <c r="T21">
        <v>22</v>
      </c>
      <c r="V21" t="s">
        <v>813</v>
      </c>
      <c r="X21" t="s">
        <v>817</v>
      </c>
      <c r="Y21" t="s">
        <v>814</v>
      </c>
      <c r="Z21" t="s">
        <v>814</v>
      </c>
      <c r="AA21" t="s">
        <v>815</v>
      </c>
      <c r="AB21" t="s">
        <v>901</v>
      </c>
      <c r="AC21">
        <v>4</v>
      </c>
      <c r="AD21" t="s">
        <v>817</v>
      </c>
      <c r="AE21">
        <v>0</v>
      </c>
      <c r="AF21">
        <v>4</v>
      </c>
      <c r="AG21">
        <v>0</v>
      </c>
      <c r="AH21" t="s">
        <v>818</v>
      </c>
      <c r="AI21" t="s">
        <v>818</v>
      </c>
      <c r="AJ21" t="s">
        <v>818</v>
      </c>
      <c r="AK21" t="s">
        <v>818</v>
      </c>
      <c r="AL21" t="s">
        <v>818</v>
      </c>
      <c r="AM21" t="s">
        <v>818</v>
      </c>
      <c r="AN21" t="s">
        <v>818</v>
      </c>
      <c r="AO21" t="s">
        <v>818</v>
      </c>
      <c r="AP21" t="s">
        <v>818</v>
      </c>
      <c r="AQ21" t="s">
        <v>818</v>
      </c>
      <c r="AR21" t="s">
        <v>818</v>
      </c>
      <c r="AS21" t="s">
        <v>818</v>
      </c>
      <c r="AT21" t="s">
        <v>818</v>
      </c>
      <c r="AU21" t="s">
        <v>818</v>
      </c>
      <c r="AV21" t="s">
        <v>818</v>
      </c>
      <c r="AW21" t="s">
        <v>818</v>
      </c>
      <c r="AX21" t="s">
        <v>818</v>
      </c>
      <c r="AY21" t="s">
        <v>818</v>
      </c>
      <c r="AZ21" t="s">
        <v>818</v>
      </c>
      <c r="BA21" t="s">
        <v>818</v>
      </c>
      <c r="BB21" t="s">
        <v>818</v>
      </c>
      <c r="BC21" t="s">
        <v>818</v>
      </c>
      <c r="BD21" t="s">
        <v>818</v>
      </c>
      <c r="BE21" t="s">
        <v>818</v>
      </c>
      <c r="BF21" t="s">
        <v>818</v>
      </c>
      <c r="BG21" t="s">
        <v>818</v>
      </c>
      <c r="BH21" t="s">
        <v>818</v>
      </c>
      <c r="BI21" t="s">
        <v>818</v>
      </c>
      <c r="BJ21" t="s">
        <v>818</v>
      </c>
      <c r="BK21" t="s">
        <v>818</v>
      </c>
      <c r="BL21" t="s">
        <v>818</v>
      </c>
      <c r="BM21" t="s">
        <v>818</v>
      </c>
      <c r="BN21" t="s">
        <v>818</v>
      </c>
      <c r="BO21" t="s">
        <v>818</v>
      </c>
      <c r="BP21" t="s">
        <v>818</v>
      </c>
      <c r="BQ21" t="s">
        <v>818</v>
      </c>
      <c r="BR21" t="s">
        <v>818</v>
      </c>
      <c r="BS21" t="s">
        <v>818</v>
      </c>
      <c r="BT21" t="s">
        <v>818</v>
      </c>
      <c r="BU21" t="s">
        <v>818</v>
      </c>
      <c r="BV21" t="s">
        <v>818</v>
      </c>
      <c r="BW21" t="s">
        <v>818</v>
      </c>
      <c r="BX21" t="s">
        <v>818</v>
      </c>
      <c r="BY21" t="s">
        <v>818</v>
      </c>
      <c r="BZ21" t="s">
        <v>818</v>
      </c>
      <c r="CA21" t="s">
        <v>818</v>
      </c>
      <c r="CB21" t="s">
        <v>818</v>
      </c>
      <c r="CC21" t="s">
        <v>818</v>
      </c>
      <c r="CD21" t="s">
        <v>818</v>
      </c>
      <c r="CE21" t="s">
        <v>818</v>
      </c>
      <c r="CF21" t="s">
        <v>818</v>
      </c>
      <c r="CG21" t="s">
        <v>818</v>
      </c>
      <c r="CH21" t="s">
        <v>818</v>
      </c>
      <c r="CI21" t="s">
        <v>818</v>
      </c>
      <c r="CJ21" t="s">
        <v>818</v>
      </c>
      <c r="CK21" t="s">
        <v>818</v>
      </c>
      <c r="CL21" t="s">
        <v>818</v>
      </c>
      <c r="CM21" t="s">
        <v>818</v>
      </c>
      <c r="CN21" t="s">
        <v>818</v>
      </c>
      <c r="CO21" t="s">
        <v>818</v>
      </c>
      <c r="CP21" t="s">
        <v>818</v>
      </c>
      <c r="CQ21" t="s">
        <v>818</v>
      </c>
      <c r="CR21" t="s">
        <v>818</v>
      </c>
      <c r="CS21" t="s">
        <v>818</v>
      </c>
      <c r="CT21" t="s">
        <v>818</v>
      </c>
      <c r="CU21" t="s">
        <v>818</v>
      </c>
      <c r="CV21" t="s">
        <v>818</v>
      </c>
      <c r="CW21" t="s">
        <v>818</v>
      </c>
      <c r="CX21" t="s">
        <v>818</v>
      </c>
      <c r="CY21" t="s">
        <v>818</v>
      </c>
      <c r="CZ21" t="s">
        <v>818</v>
      </c>
      <c r="DA21" t="s">
        <v>818</v>
      </c>
      <c r="DB21" t="s">
        <v>818</v>
      </c>
      <c r="DC21" t="s">
        <v>818</v>
      </c>
      <c r="DD21" t="s">
        <v>818</v>
      </c>
      <c r="DE21" t="s">
        <v>818</v>
      </c>
      <c r="DF21" t="s">
        <v>818</v>
      </c>
      <c r="DG21" t="s">
        <v>818</v>
      </c>
      <c r="DH21" t="s">
        <v>818</v>
      </c>
      <c r="DI21" t="s">
        <v>818</v>
      </c>
      <c r="DJ21" t="s">
        <v>818</v>
      </c>
      <c r="DK21" t="s">
        <v>818</v>
      </c>
      <c r="DL21" t="s">
        <v>818</v>
      </c>
      <c r="DM21" t="s">
        <v>818</v>
      </c>
      <c r="DN21" t="s">
        <v>818</v>
      </c>
      <c r="DO21" t="s">
        <v>818</v>
      </c>
      <c r="DP21" t="s">
        <v>818</v>
      </c>
      <c r="DQ21" t="s">
        <v>818</v>
      </c>
      <c r="DR21" t="s">
        <v>818</v>
      </c>
      <c r="DS21" t="s">
        <v>818</v>
      </c>
      <c r="DT21" t="s">
        <v>818</v>
      </c>
      <c r="DU21" t="s">
        <v>818</v>
      </c>
      <c r="DV21" t="s">
        <v>818</v>
      </c>
      <c r="DW21" t="s">
        <v>818</v>
      </c>
      <c r="DX21" t="s">
        <v>818</v>
      </c>
      <c r="DY21" t="s">
        <v>818</v>
      </c>
      <c r="DZ21" t="s">
        <v>818</v>
      </c>
      <c r="EA21" t="s">
        <v>818</v>
      </c>
      <c r="EB21" t="s">
        <v>818</v>
      </c>
      <c r="EC21" t="s">
        <v>818</v>
      </c>
      <c r="ED21" t="s">
        <v>818</v>
      </c>
      <c r="EE21" t="s">
        <v>818</v>
      </c>
      <c r="EF21" t="s">
        <v>818</v>
      </c>
      <c r="EG21" t="s">
        <v>818</v>
      </c>
      <c r="EH21" t="s">
        <v>818</v>
      </c>
      <c r="EI21" t="s">
        <v>818</v>
      </c>
      <c r="EJ21" t="s">
        <v>818</v>
      </c>
      <c r="EK21" t="s">
        <v>818</v>
      </c>
      <c r="EL21" t="s">
        <v>818</v>
      </c>
      <c r="EM21" t="s">
        <v>818</v>
      </c>
      <c r="EN21" t="s">
        <v>818</v>
      </c>
      <c r="EO21" t="s">
        <v>818</v>
      </c>
      <c r="EP21" t="s">
        <v>818</v>
      </c>
      <c r="EQ21" t="s">
        <v>818</v>
      </c>
      <c r="ER21" t="s">
        <v>818</v>
      </c>
      <c r="ES21" t="s">
        <v>818</v>
      </c>
      <c r="ET21" t="s">
        <v>818</v>
      </c>
      <c r="EU21" t="s">
        <v>818</v>
      </c>
      <c r="EV21" t="s">
        <v>818</v>
      </c>
      <c r="EW21" t="s">
        <v>818</v>
      </c>
      <c r="EX21" t="s">
        <v>818</v>
      </c>
      <c r="EY21" t="s">
        <v>818</v>
      </c>
      <c r="EZ21" t="s">
        <v>818</v>
      </c>
      <c r="FA21" t="s">
        <v>818</v>
      </c>
      <c r="FB21" t="s">
        <v>818</v>
      </c>
      <c r="FC21" t="s">
        <v>818</v>
      </c>
      <c r="FD21" t="s">
        <v>818</v>
      </c>
      <c r="FE21" t="s">
        <v>818</v>
      </c>
      <c r="FF21" t="s">
        <v>818</v>
      </c>
      <c r="FG21" t="s">
        <v>818</v>
      </c>
      <c r="FH21" t="s">
        <v>818</v>
      </c>
      <c r="FI21" t="s">
        <v>818</v>
      </c>
      <c r="FJ21" t="s">
        <v>818</v>
      </c>
      <c r="FK21" t="s">
        <v>818</v>
      </c>
      <c r="FL21" t="s">
        <v>818</v>
      </c>
      <c r="FM21" t="s">
        <v>818</v>
      </c>
      <c r="FN21" t="s">
        <v>818</v>
      </c>
      <c r="FO21" t="s">
        <v>818</v>
      </c>
      <c r="FP21" t="s">
        <v>818</v>
      </c>
      <c r="FQ21" t="s">
        <v>818</v>
      </c>
      <c r="FR21" t="s">
        <v>818</v>
      </c>
      <c r="FS21" t="s">
        <v>818</v>
      </c>
      <c r="FT21" t="s">
        <v>818</v>
      </c>
      <c r="FU21" t="s">
        <v>818</v>
      </c>
      <c r="FV21" t="s">
        <v>818</v>
      </c>
      <c r="FW21" t="s">
        <v>818</v>
      </c>
      <c r="FX21" t="s">
        <v>818</v>
      </c>
      <c r="FY21" t="s">
        <v>818</v>
      </c>
      <c r="FZ21" t="s">
        <v>818</v>
      </c>
      <c r="GA21" t="s">
        <v>818</v>
      </c>
      <c r="GB21" t="s">
        <v>818</v>
      </c>
      <c r="GC21" t="s">
        <v>818</v>
      </c>
      <c r="GD21" t="s">
        <v>818</v>
      </c>
      <c r="GE21" t="s">
        <v>818</v>
      </c>
      <c r="GF21" t="s">
        <v>818</v>
      </c>
      <c r="GG21" t="s">
        <v>818</v>
      </c>
      <c r="GH21" t="s">
        <v>818</v>
      </c>
      <c r="GI21" t="s">
        <v>818</v>
      </c>
      <c r="GJ21" t="s">
        <v>818</v>
      </c>
      <c r="GK21" t="s">
        <v>818</v>
      </c>
      <c r="GL21" t="s">
        <v>818</v>
      </c>
      <c r="GM21" t="s">
        <v>818</v>
      </c>
      <c r="GN21" t="s">
        <v>818</v>
      </c>
      <c r="GO21" t="s">
        <v>818</v>
      </c>
      <c r="GP21" t="s">
        <v>818</v>
      </c>
      <c r="GQ21" t="s">
        <v>818</v>
      </c>
      <c r="GR21" t="s">
        <v>818</v>
      </c>
      <c r="GS21" t="s">
        <v>818</v>
      </c>
      <c r="GT21" t="s">
        <v>818</v>
      </c>
      <c r="GU21" t="s">
        <v>818</v>
      </c>
      <c r="GV21" t="s">
        <v>818</v>
      </c>
      <c r="GW21" t="s">
        <v>818</v>
      </c>
      <c r="GX21" t="s">
        <v>818</v>
      </c>
      <c r="GY21" t="s">
        <v>818</v>
      </c>
      <c r="GZ21" t="s">
        <v>818</v>
      </c>
      <c r="HA21" t="s">
        <v>818</v>
      </c>
      <c r="HB21" t="s">
        <v>818</v>
      </c>
      <c r="HC21" t="s">
        <v>818</v>
      </c>
      <c r="HD21" t="s">
        <v>818</v>
      </c>
      <c r="HE21" t="s">
        <v>818</v>
      </c>
      <c r="HF21" t="s">
        <v>818</v>
      </c>
      <c r="HG21" t="s">
        <v>818</v>
      </c>
      <c r="HH21" t="s">
        <v>818</v>
      </c>
      <c r="HI21" t="s">
        <v>818</v>
      </c>
      <c r="HJ21" t="s">
        <v>818</v>
      </c>
      <c r="HK21" t="s">
        <v>818</v>
      </c>
      <c r="HL21" t="s">
        <v>818</v>
      </c>
      <c r="HM21" t="s">
        <v>818</v>
      </c>
      <c r="HN21" t="s">
        <v>818</v>
      </c>
      <c r="HO21" t="s">
        <v>818</v>
      </c>
      <c r="HP21" t="s">
        <v>818</v>
      </c>
      <c r="HQ21" t="s">
        <v>818</v>
      </c>
      <c r="HR21" t="s">
        <v>818</v>
      </c>
      <c r="HS21" t="s">
        <v>818</v>
      </c>
      <c r="HT21" t="s">
        <v>818</v>
      </c>
      <c r="HU21" t="s">
        <v>818</v>
      </c>
      <c r="HV21" t="s">
        <v>818</v>
      </c>
      <c r="HW21" t="s">
        <v>818</v>
      </c>
      <c r="HX21" t="s">
        <v>818</v>
      </c>
      <c r="HY21" t="s">
        <v>818</v>
      </c>
      <c r="HZ21" t="s">
        <v>818</v>
      </c>
      <c r="IA21" t="s">
        <v>818</v>
      </c>
      <c r="IB21" t="s">
        <v>818</v>
      </c>
      <c r="IC21" t="s">
        <v>818</v>
      </c>
      <c r="ID21" t="s">
        <v>818</v>
      </c>
      <c r="IE21" t="s">
        <v>818</v>
      </c>
      <c r="IF21" t="s">
        <v>818</v>
      </c>
      <c r="IG21" t="s">
        <v>818</v>
      </c>
      <c r="IH21" t="s">
        <v>818</v>
      </c>
      <c r="II21" t="s">
        <v>818</v>
      </c>
      <c r="IJ21" t="s">
        <v>818</v>
      </c>
      <c r="IK21" t="s">
        <v>818</v>
      </c>
      <c r="IL21" t="s">
        <v>818</v>
      </c>
      <c r="IM21" t="s">
        <v>818</v>
      </c>
      <c r="IN21" t="s">
        <v>818</v>
      </c>
      <c r="IO21" t="s">
        <v>818</v>
      </c>
      <c r="IP21" t="s">
        <v>818</v>
      </c>
      <c r="IQ21" t="s">
        <v>818</v>
      </c>
      <c r="IR21" t="s">
        <v>818</v>
      </c>
      <c r="IS21" t="s">
        <v>818</v>
      </c>
      <c r="IT21" t="s">
        <v>818</v>
      </c>
      <c r="IU21" t="s">
        <v>818</v>
      </c>
      <c r="IV21" t="s">
        <v>818</v>
      </c>
      <c r="IW21" t="s">
        <v>818</v>
      </c>
      <c r="IX21" t="s">
        <v>818</v>
      </c>
      <c r="IY21" t="s">
        <v>818</v>
      </c>
      <c r="IZ21" t="s">
        <v>818</v>
      </c>
      <c r="JA21" t="s">
        <v>818</v>
      </c>
      <c r="JB21" t="s">
        <v>818</v>
      </c>
      <c r="JC21" t="s">
        <v>818</v>
      </c>
      <c r="JD21" t="s">
        <v>818</v>
      </c>
      <c r="JE21" t="s">
        <v>818</v>
      </c>
      <c r="JF21" t="s">
        <v>818</v>
      </c>
      <c r="JG21" t="s">
        <v>818</v>
      </c>
      <c r="JH21" t="s">
        <v>818</v>
      </c>
      <c r="JI21" t="s">
        <v>818</v>
      </c>
      <c r="JJ21" t="s">
        <v>818</v>
      </c>
      <c r="JK21" t="s">
        <v>818</v>
      </c>
      <c r="JL21" t="s">
        <v>818</v>
      </c>
      <c r="JM21" t="s">
        <v>818</v>
      </c>
      <c r="JN21" t="s">
        <v>818</v>
      </c>
      <c r="JO21" t="s">
        <v>818</v>
      </c>
      <c r="JP21" t="s">
        <v>818</v>
      </c>
      <c r="JQ21" t="s">
        <v>818</v>
      </c>
      <c r="JR21" t="s">
        <v>818</v>
      </c>
      <c r="JS21" t="s">
        <v>818</v>
      </c>
      <c r="JT21" t="s">
        <v>818</v>
      </c>
      <c r="JU21" t="s">
        <v>818</v>
      </c>
      <c r="JV21" t="s">
        <v>818</v>
      </c>
      <c r="JW21" t="s">
        <v>818</v>
      </c>
      <c r="JX21" t="s">
        <v>818</v>
      </c>
      <c r="JY21" t="s">
        <v>818</v>
      </c>
      <c r="JZ21" t="s">
        <v>818</v>
      </c>
      <c r="KA21" t="s">
        <v>818</v>
      </c>
      <c r="KB21" t="s">
        <v>818</v>
      </c>
      <c r="KC21" t="s">
        <v>818</v>
      </c>
      <c r="KD21" t="s">
        <v>818</v>
      </c>
      <c r="KE21" t="s">
        <v>818</v>
      </c>
      <c r="KF21">
        <v>4</v>
      </c>
      <c r="KG21">
        <v>0</v>
      </c>
      <c r="KH21">
        <v>0</v>
      </c>
      <c r="KI21">
        <v>0</v>
      </c>
      <c r="KJ21">
        <v>0</v>
      </c>
      <c r="KK21">
        <v>0</v>
      </c>
      <c r="KL21">
        <v>2</v>
      </c>
      <c r="KM21">
        <v>0</v>
      </c>
      <c r="KN21">
        <v>1</v>
      </c>
      <c r="KO21">
        <v>0</v>
      </c>
      <c r="KP21">
        <v>2</v>
      </c>
      <c r="KQ21">
        <v>1</v>
      </c>
      <c r="KR21">
        <v>0</v>
      </c>
      <c r="KS21">
        <v>0</v>
      </c>
      <c r="KT21">
        <v>0</v>
      </c>
      <c r="KU21">
        <v>0</v>
      </c>
      <c r="KV21">
        <v>0</v>
      </c>
      <c r="KW21">
        <v>0</v>
      </c>
      <c r="KX21">
        <v>1</v>
      </c>
      <c r="KY21">
        <v>0</v>
      </c>
      <c r="KZ21">
        <v>0</v>
      </c>
      <c r="LA21">
        <v>1</v>
      </c>
      <c r="LB21">
        <v>0</v>
      </c>
      <c r="LC21">
        <v>2</v>
      </c>
      <c r="LD21">
        <v>4</v>
      </c>
      <c r="LE21">
        <v>2</v>
      </c>
      <c r="LF21">
        <v>2</v>
      </c>
      <c r="LH21" t="s">
        <v>817</v>
      </c>
      <c r="LI21" t="s">
        <v>817</v>
      </c>
      <c r="LJ21" t="s">
        <v>817</v>
      </c>
      <c r="LK21" t="s">
        <v>817</v>
      </c>
      <c r="LL21" t="s">
        <v>817</v>
      </c>
      <c r="LM21" t="s">
        <v>817</v>
      </c>
      <c r="LO21" t="s">
        <v>817</v>
      </c>
      <c r="LQ21" t="s">
        <v>817</v>
      </c>
      <c r="LR21" t="s">
        <v>818</v>
      </c>
      <c r="LS21" t="s">
        <v>818</v>
      </c>
      <c r="LV21" t="s">
        <v>818</v>
      </c>
      <c r="LX21" t="s">
        <v>817</v>
      </c>
      <c r="MU21" t="s">
        <v>813</v>
      </c>
      <c r="NC21" t="s">
        <v>813</v>
      </c>
      <c r="ND21" t="s">
        <v>817</v>
      </c>
      <c r="NE21" t="s">
        <v>817</v>
      </c>
      <c r="NR21" t="s">
        <v>813</v>
      </c>
      <c r="NS21" t="s">
        <v>817</v>
      </c>
      <c r="NU21" t="s">
        <v>825</v>
      </c>
      <c r="NY21">
        <v>2</v>
      </c>
      <c r="NZ21" t="s">
        <v>889</v>
      </c>
      <c r="OP21" t="s">
        <v>813</v>
      </c>
      <c r="OQ21" t="s">
        <v>827</v>
      </c>
      <c r="OR21" t="s">
        <v>828</v>
      </c>
      <c r="OS21" t="s">
        <v>878</v>
      </c>
      <c r="OT21" t="s">
        <v>813</v>
      </c>
      <c r="OU21" t="s">
        <v>817</v>
      </c>
      <c r="OV21" t="s">
        <v>1004</v>
      </c>
      <c r="PA21" t="s">
        <v>813</v>
      </c>
      <c r="PB21" t="s">
        <v>817</v>
      </c>
      <c r="PC21" t="s">
        <v>817</v>
      </c>
      <c r="PD21" t="s">
        <v>817</v>
      </c>
      <c r="PE21" t="s">
        <v>817</v>
      </c>
      <c r="PF21" t="s">
        <v>817</v>
      </c>
      <c r="PG21" t="s">
        <v>817</v>
      </c>
      <c r="PH21" t="s">
        <v>817</v>
      </c>
      <c r="PI21" t="s">
        <v>817</v>
      </c>
      <c r="PJ21" t="s">
        <v>817</v>
      </c>
      <c r="PM21" t="s">
        <v>836</v>
      </c>
      <c r="PN21" t="s">
        <v>837</v>
      </c>
      <c r="PO21" t="s">
        <v>838</v>
      </c>
      <c r="PP21" t="s">
        <v>839</v>
      </c>
      <c r="PQ21" t="s">
        <v>813</v>
      </c>
      <c r="PR21" t="s">
        <v>813</v>
      </c>
      <c r="PS21" t="s">
        <v>817</v>
      </c>
      <c r="PT21" t="s">
        <v>813</v>
      </c>
      <c r="PU21" t="s">
        <v>817</v>
      </c>
      <c r="PV21" t="s">
        <v>817</v>
      </c>
      <c r="PW21" t="s">
        <v>817</v>
      </c>
      <c r="PX21" t="s">
        <v>817</v>
      </c>
      <c r="PY21" t="s">
        <v>817</v>
      </c>
      <c r="PZ21" t="s">
        <v>840</v>
      </c>
      <c r="QA21" t="s">
        <v>841</v>
      </c>
      <c r="QB21" t="s">
        <v>1005</v>
      </c>
      <c r="QC21" t="s">
        <v>985</v>
      </c>
      <c r="QD21" t="s">
        <v>1006</v>
      </c>
      <c r="QE21" t="s">
        <v>845</v>
      </c>
      <c r="QF21" t="s">
        <v>813</v>
      </c>
      <c r="QG21" t="s">
        <v>813</v>
      </c>
      <c r="QH21" t="s">
        <v>813</v>
      </c>
      <c r="QI21" t="s">
        <v>817</v>
      </c>
      <c r="QJ21" t="s">
        <v>813</v>
      </c>
      <c r="QK21" t="s">
        <v>813</v>
      </c>
      <c r="QL21" t="s">
        <v>817</v>
      </c>
      <c r="QM21" t="s">
        <v>813</v>
      </c>
      <c r="QN21" t="s">
        <v>817</v>
      </c>
      <c r="QO21" t="s">
        <v>817</v>
      </c>
      <c r="QP21" t="s">
        <v>817</v>
      </c>
      <c r="QQ21" t="s">
        <v>817</v>
      </c>
      <c r="QR21" t="s">
        <v>813</v>
      </c>
      <c r="QS21" t="s">
        <v>817</v>
      </c>
      <c r="QT21" t="s">
        <v>817</v>
      </c>
      <c r="QU21" t="s">
        <v>813</v>
      </c>
      <c r="QV21" t="s">
        <v>817</v>
      </c>
      <c r="QW21" t="s">
        <v>817</v>
      </c>
      <c r="QX21" t="s">
        <v>817</v>
      </c>
      <c r="QY21" t="s">
        <v>817</v>
      </c>
      <c r="QZ21" t="s">
        <v>813</v>
      </c>
      <c r="RA21" t="s">
        <v>817</v>
      </c>
      <c r="RB21" t="s">
        <v>817</v>
      </c>
      <c r="RC21" t="s">
        <v>817</v>
      </c>
      <c r="RD21" t="s">
        <v>817</v>
      </c>
      <c r="RE21" t="s">
        <v>817</v>
      </c>
      <c r="RF21" t="s">
        <v>813</v>
      </c>
      <c r="RG21" t="s">
        <v>817</v>
      </c>
      <c r="RH21" t="s">
        <v>817</v>
      </c>
      <c r="RI21" t="s">
        <v>817</v>
      </c>
      <c r="RJ21" t="s">
        <v>817</v>
      </c>
      <c r="RK21" t="s">
        <v>813</v>
      </c>
      <c r="RL21" t="s">
        <v>813</v>
      </c>
      <c r="RM21" t="s">
        <v>817</v>
      </c>
      <c r="RN21" t="s">
        <v>817</v>
      </c>
      <c r="RO21" t="s">
        <v>813</v>
      </c>
      <c r="RP21" t="s">
        <v>817</v>
      </c>
      <c r="RQ21" t="s">
        <v>817</v>
      </c>
      <c r="RR21" t="s">
        <v>817</v>
      </c>
      <c r="RS21" t="s">
        <v>813</v>
      </c>
      <c r="RT21" t="s">
        <v>817</v>
      </c>
      <c r="RU21" t="s">
        <v>817</v>
      </c>
      <c r="RV21" t="s">
        <v>817</v>
      </c>
      <c r="RW21" t="s">
        <v>817</v>
      </c>
      <c r="RX21" t="s">
        <v>845</v>
      </c>
      <c r="RY21" t="s">
        <v>999</v>
      </c>
      <c r="RZ21" t="s">
        <v>813</v>
      </c>
      <c r="SA21" t="s">
        <v>817</v>
      </c>
      <c r="SB21" t="s">
        <v>817</v>
      </c>
      <c r="SC21" t="s">
        <v>813</v>
      </c>
      <c r="SD21" t="s">
        <v>817</v>
      </c>
      <c r="SE21" t="s">
        <v>817</v>
      </c>
      <c r="SF21" t="s">
        <v>813</v>
      </c>
      <c r="SG21" t="s">
        <v>817</v>
      </c>
      <c r="SH21" t="s">
        <v>813</v>
      </c>
      <c r="SI21" t="s">
        <v>817</v>
      </c>
      <c r="SJ21" t="s">
        <v>817</v>
      </c>
      <c r="SK21" t="s">
        <v>817</v>
      </c>
      <c r="SL21" t="s">
        <v>817</v>
      </c>
      <c r="SM21" t="s">
        <v>817</v>
      </c>
      <c r="SN21" t="s">
        <v>817</v>
      </c>
      <c r="SO21" t="s">
        <v>817</v>
      </c>
      <c r="SP21" t="s">
        <v>817</v>
      </c>
      <c r="SQ21" t="s">
        <v>817</v>
      </c>
      <c r="SR21" t="s">
        <v>817</v>
      </c>
      <c r="SS21" t="s">
        <v>817</v>
      </c>
      <c r="ST21" t="s">
        <v>817</v>
      </c>
      <c r="SU21" t="s">
        <v>817</v>
      </c>
      <c r="SV21" t="s">
        <v>817</v>
      </c>
      <c r="SW21" t="s">
        <v>813</v>
      </c>
      <c r="SX21" t="s">
        <v>817</v>
      </c>
      <c r="SY21" t="s">
        <v>813</v>
      </c>
      <c r="SZ21" t="s">
        <v>817</v>
      </c>
      <c r="TA21" t="s">
        <v>817</v>
      </c>
      <c r="TB21" t="s">
        <v>817</v>
      </c>
      <c r="TC21" t="s">
        <v>817</v>
      </c>
      <c r="TD21" t="s">
        <v>817</v>
      </c>
      <c r="TE21" t="s">
        <v>817</v>
      </c>
      <c r="TF21" t="s">
        <v>817</v>
      </c>
      <c r="TG21" t="s">
        <v>817</v>
      </c>
      <c r="TH21" t="s">
        <v>817</v>
      </c>
      <c r="TI21" t="s">
        <v>817</v>
      </c>
      <c r="TU21" t="s">
        <v>817</v>
      </c>
      <c r="TY21" t="s">
        <v>813</v>
      </c>
      <c r="TZ21" t="s">
        <v>813</v>
      </c>
      <c r="UA21" t="s">
        <v>813</v>
      </c>
      <c r="UB21" t="s">
        <v>813</v>
      </c>
      <c r="UC21" t="s">
        <v>817</v>
      </c>
      <c r="UD21" t="s">
        <v>817</v>
      </c>
      <c r="UE21" t="s">
        <v>817</v>
      </c>
      <c r="UF21" t="s">
        <v>817</v>
      </c>
      <c r="UG21" t="s">
        <v>817</v>
      </c>
      <c r="UH21" t="s">
        <v>817</v>
      </c>
      <c r="UI21" t="s">
        <v>817</v>
      </c>
      <c r="UJ21" t="s">
        <v>817</v>
      </c>
      <c r="UK21" t="s">
        <v>817</v>
      </c>
      <c r="UL21" t="s">
        <v>817</v>
      </c>
      <c r="UM21" t="s">
        <v>817</v>
      </c>
      <c r="UN21" t="s">
        <v>817</v>
      </c>
      <c r="UO21" t="s">
        <v>817</v>
      </c>
      <c r="UP21" t="s">
        <v>817</v>
      </c>
      <c r="UQ21" t="s">
        <v>817</v>
      </c>
      <c r="UR21" t="s">
        <v>813</v>
      </c>
      <c r="US21" t="s">
        <v>817</v>
      </c>
      <c r="UT21" t="s">
        <v>813</v>
      </c>
      <c r="UU21" t="s">
        <v>817</v>
      </c>
      <c r="UV21" t="s">
        <v>817</v>
      </c>
      <c r="UW21" t="s">
        <v>817</v>
      </c>
      <c r="UX21" t="s">
        <v>817</v>
      </c>
      <c r="UY21" t="s">
        <v>817</v>
      </c>
      <c r="UZ21" t="s">
        <v>817</v>
      </c>
      <c r="VB21" t="s">
        <v>847</v>
      </c>
      <c r="VC21" t="s">
        <v>990</v>
      </c>
      <c r="VD21" t="s">
        <v>817</v>
      </c>
      <c r="VE21" t="s">
        <v>817</v>
      </c>
      <c r="VF21" t="s">
        <v>813</v>
      </c>
      <c r="VG21" t="s">
        <v>813</v>
      </c>
      <c r="VH21" t="s">
        <v>817</v>
      </c>
      <c r="VI21" t="s">
        <v>817</v>
      </c>
      <c r="VJ21" t="s">
        <v>817</v>
      </c>
      <c r="VK21" t="s">
        <v>817</v>
      </c>
      <c r="VL21" t="s">
        <v>817</v>
      </c>
      <c r="VM21" t="s">
        <v>817</v>
      </c>
      <c r="VN21" t="s">
        <v>817</v>
      </c>
      <c r="VO21" t="s">
        <v>817</v>
      </c>
      <c r="VP21" t="s">
        <v>817</v>
      </c>
      <c r="VQ21" t="s">
        <v>817</v>
      </c>
      <c r="VY21" t="s">
        <v>813</v>
      </c>
      <c r="VZ21" t="s">
        <v>813</v>
      </c>
      <c r="WA21" t="s">
        <v>817</v>
      </c>
      <c r="WJ21" t="s">
        <v>813</v>
      </c>
      <c r="WK21" t="s">
        <v>813</v>
      </c>
      <c r="WL21" t="s">
        <v>817</v>
      </c>
      <c r="WM21" t="s">
        <v>813</v>
      </c>
      <c r="WN21" t="s">
        <v>817</v>
      </c>
      <c r="WO21" t="s">
        <v>817</v>
      </c>
      <c r="WP21" t="s">
        <v>817</v>
      </c>
      <c r="WQ21" t="s">
        <v>817</v>
      </c>
      <c r="WR21" t="s">
        <v>817</v>
      </c>
      <c r="WS21" t="s">
        <v>834</v>
      </c>
      <c r="WU21" t="s">
        <v>813</v>
      </c>
      <c r="WV21" t="s">
        <v>813</v>
      </c>
      <c r="WW21" t="s">
        <v>817</v>
      </c>
      <c r="WX21" t="s">
        <v>817</v>
      </c>
      <c r="WY21" t="s">
        <v>817</v>
      </c>
      <c r="WZ21" t="s">
        <v>817</v>
      </c>
      <c r="XA21" t="s">
        <v>817</v>
      </c>
      <c r="XB21" t="s">
        <v>817</v>
      </c>
      <c r="XC21" t="s">
        <v>850</v>
      </c>
      <c r="XD21" t="s">
        <v>813</v>
      </c>
      <c r="XE21" t="s">
        <v>813</v>
      </c>
      <c r="XF21" t="s">
        <v>817</v>
      </c>
      <c r="XG21" t="s">
        <v>817</v>
      </c>
      <c r="XH21" t="s">
        <v>817</v>
      </c>
      <c r="XI21" t="s">
        <v>817</v>
      </c>
      <c r="XJ21" t="s">
        <v>817</v>
      </c>
      <c r="XK21" t="s">
        <v>817</v>
      </c>
      <c r="XL21" t="s">
        <v>817</v>
      </c>
      <c r="XM21" t="s">
        <v>817</v>
      </c>
      <c r="XN21" t="s">
        <v>813</v>
      </c>
      <c r="XO21" t="s">
        <v>817</v>
      </c>
      <c r="XP21" t="s">
        <v>817</v>
      </c>
      <c r="XQ21" t="s">
        <v>817</v>
      </c>
      <c r="XR21" t="s">
        <v>817</v>
      </c>
      <c r="XS21" t="s">
        <v>813</v>
      </c>
      <c r="XT21" t="s">
        <v>817</v>
      </c>
      <c r="XU21" t="s">
        <v>813</v>
      </c>
      <c r="XV21" t="s">
        <v>817</v>
      </c>
      <c r="XW21" t="s">
        <v>817</v>
      </c>
      <c r="XX21" t="s">
        <v>817</v>
      </c>
      <c r="XY21" t="s">
        <v>817</v>
      </c>
      <c r="XZ21" t="s">
        <v>817</v>
      </c>
      <c r="ZM21" t="s">
        <v>817</v>
      </c>
      <c r="ZN21" t="s">
        <v>817</v>
      </c>
      <c r="ZO21" t="s">
        <v>817</v>
      </c>
      <c r="ZP21" t="s">
        <v>817</v>
      </c>
      <c r="ZQ21" t="s">
        <v>813</v>
      </c>
      <c r="ZR21" t="s">
        <v>817</v>
      </c>
      <c r="ZS21" t="s">
        <v>813</v>
      </c>
      <c r="ZT21" t="s">
        <v>817</v>
      </c>
      <c r="ZU21" t="s">
        <v>817</v>
      </c>
      <c r="ZV21" t="s">
        <v>817</v>
      </c>
      <c r="ZW21" t="s">
        <v>817</v>
      </c>
      <c r="ZX21" t="s">
        <v>813</v>
      </c>
      <c r="ZY21" t="s">
        <v>817</v>
      </c>
      <c r="ZZ21" t="s">
        <v>817</v>
      </c>
      <c r="AAA21" t="s">
        <v>817</v>
      </c>
      <c r="AAB21" t="s">
        <v>817</v>
      </c>
      <c r="AAC21" t="s">
        <v>817</v>
      </c>
      <c r="AAD21" t="s">
        <v>817</v>
      </c>
      <c r="AAE21" t="s">
        <v>817</v>
      </c>
      <c r="AAF21" t="s">
        <v>817</v>
      </c>
      <c r="AAH21" t="s">
        <v>813</v>
      </c>
      <c r="AAI21" t="s">
        <v>817</v>
      </c>
      <c r="AAJ21" t="s">
        <v>813</v>
      </c>
      <c r="AAK21" t="s">
        <v>817</v>
      </c>
      <c r="AAL21" t="s">
        <v>813</v>
      </c>
      <c r="AAM21" t="s">
        <v>817</v>
      </c>
      <c r="AAN21" t="s">
        <v>817</v>
      </c>
      <c r="AAO21" t="s">
        <v>817</v>
      </c>
      <c r="AAP21" t="s">
        <v>817</v>
      </c>
      <c r="AAQ21" t="s">
        <v>817</v>
      </c>
      <c r="AAR21" t="s">
        <v>817</v>
      </c>
      <c r="AAS21" t="s">
        <v>817</v>
      </c>
      <c r="AAT21" t="s">
        <v>817</v>
      </c>
      <c r="AAV21" t="s">
        <v>817</v>
      </c>
      <c r="AAW21" t="s">
        <v>817</v>
      </c>
      <c r="AAX21" t="s">
        <v>813</v>
      </c>
      <c r="AAY21" t="s">
        <v>817</v>
      </c>
      <c r="AAZ21" t="s">
        <v>817</v>
      </c>
      <c r="ABA21" t="s">
        <v>817</v>
      </c>
      <c r="ABB21" t="s">
        <v>813</v>
      </c>
      <c r="ABC21" t="s">
        <v>817</v>
      </c>
      <c r="ABD21" t="s">
        <v>817</v>
      </c>
      <c r="ABE21" t="s">
        <v>817</v>
      </c>
      <c r="ABF21" t="s">
        <v>817</v>
      </c>
      <c r="ABG21" t="s">
        <v>813</v>
      </c>
      <c r="ABH21" t="s">
        <v>817</v>
      </c>
      <c r="ABI21" t="s">
        <v>817</v>
      </c>
      <c r="ABJ21" t="s">
        <v>817</v>
      </c>
      <c r="ABK21" t="s">
        <v>817</v>
      </c>
      <c r="ABL21" t="s">
        <v>813</v>
      </c>
      <c r="ABM21" t="s">
        <v>817</v>
      </c>
      <c r="ABN21" t="s">
        <v>817</v>
      </c>
      <c r="ABO21" t="s">
        <v>817</v>
      </c>
      <c r="ABP21" t="s">
        <v>817</v>
      </c>
      <c r="ABQ21" t="s">
        <v>817</v>
      </c>
      <c r="ABR21" t="s">
        <v>817</v>
      </c>
      <c r="ABS21" t="s">
        <v>817</v>
      </c>
      <c r="ABT21" t="s">
        <v>817</v>
      </c>
      <c r="ABU21" t="s">
        <v>817</v>
      </c>
      <c r="ABV21" t="s">
        <v>817</v>
      </c>
      <c r="ABW21" t="s">
        <v>813</v>
      </c>
      <c r="ABX21" t="s">
        <v>813</v>
      </c>
      <c r="ABY21" t="s">
        <v>817</v>
      </c>
      <c r="ABZ21" t="s">
        <v>817</v>
      </c>
      <c r="ACA21" t="s">
        <v>813</v>
      </c>
      <c r="ACB21" t="s">
        <v>817</v>
      </c>
      <c r="ACC21" t="s">
        <v>817</v>
      </c>
      <c r="ACD21" t="s">
        <v>817</v>
      </c>
      <c r="ACE21" t="s">
        <v>817</v>
      </c>
      <c r="ACF21" t="s">
        <v>817</v>
      </c>
      <c r="ACG21" t="s">
        <v>817</v>
      </c>
      <c r="ACH21" t="s">
        <v>817</v>
      </c>
      <c r="ACI21" t="s">
        <v>817</v>
      </c>
    </row>
    <row r="22" spans="1:763">
      <c r="A22" t="s">
        <v>1007</v>
      </c>
      <c r="B22" t="s">
        <v>1008</v>
      </c>
      <c r="C22" t="s">
        <v>1009</v>
      </c>
      <c r="D22" t="s">
        <v>885</v>
      </c>
      <c r="E22" t="s">
        <v>885</v>
      </c>
      <c r="P22" t="s">
        <v>886</v>
      </c>
      <c r="Q22">
        <v>0.64514064157430773</v>
      </c>
      <c r="T22">
        <v>26</v>
      </c>
      <c r="V22" t="s">
        <v>813</v>
      </c>
      <c r="X22" t="s">
        <v>813</v>
      </c>
      <c r="Y22" t="s">
        <v>814</v>
      </c>
      <c r="Z22" t="s">
        <v>814</v>
      </c>
      <c r="AA22" t="s">
        <v>857</v>
      </c>
      <c r="AB22" t="s">
        <v>816</v>
      </c>
      <c r="AC22">
        <v>3</v>
      </c>
      <c r="AD22" t="s">
        <v>813</v>
      </c>
      <c r="AE22">
        <v>3</v>
      </c>
      <c r="AF22">
        <v>0</v>
      </c>
      <c r="AG22">
        <v>0</v>
      </c>
      <c r="AH22" t="s">
        <v>818</v>
      </c>
      <c r="AI22" t="s">
        <v>818</v>
      </c>
      <c r="AJ22" t="s">
        <v>818</v>
      </c>
      <c r="AK22" t="s">
        <v>818</v>
      </c>
      <c r="AL22" t="s">
        <v>818</v>
      </c>
      <c r="AM22" t="s">
        <v>818</v>
      </c>
      <c r="AN22" t="s">
        <v>818</v>
      </c>
      <c r="AO22" t="s">
        <v>818</v>
      </c>
      <c r="AP22" t="s">
        <v>818</v>
      </c>
      <c r="AQ22" t="s">
        <v>818</v>
      </c>
      <c r="AR22" t="s">
        <v>818</v>
      </c>
      <c r="AS22" t="s">
        <v>818</v>
      </c>
      <c r="AT22" t="s">
        <v>818</v>
      </c>
      <c r="AU22" t="s">
        <v>818</v>
      </c>
      <c r="AV22" t="s">
        <v>818</v>
      </c>
      <c r="AW22" t="s">
        <v>818</v>
      </c>
      <c r="AX22" t="s">
        <v>818</v>
      </c>
      <c r="AY22" t="s">
        <v>818</v>
      </c>
      <c r="AZ22" t="s">
        <v>818</v>
      </c>
      <c r="BA22" t="s">
        <v>818</v>
      </c>
      <c r="BB22" t="s">
        <v>818</v>
      </c>
      <c r="BC22" t="s">
        <v>818</v>
      </c>
      <c r="BD22" t="s">
        <v>818</v>
      </c>
      <c r="BE22" t="s">
        <v>818</v>
      </c>
      <c r="BF22" t="s">
        <v>818</v>
      </c>
      <c r="BG22" t="s">
        <v>818</v>
      </c>
      <c r="BH22" t="s">
        <v>818</v>
      </c>
      <c r="BI22" t="s">
        <v>818</v>
      </c>
      <c r="BJ22" t="s">
        <v>818</v>
      </c>
      <c r="BK22" t="s">
        <v>818</v>
      </c>
      <c r="BL22" t="s">
        <v>818</v>
      </c>
      <c r="BM22" t="s">
        <v>818</v>
      </c>
      <c r="BN22" t="s">
        <v>818</v>
      </c>
      <c r="BO22" t="s">
        <v>818</v>
      </c>
      <c r="BP22" t="s">
        <v>818</v>
      </c>
      <c r="BQ22" t="s">
        <v>818</v>
      </c>
      <c r="BR22" t="s">
        <v>818</v>
      </c>
      <c r="BS22" t="s">
        <v>818</v>
      </c>
      <c r="BT22" t="s">
        <v>818</v>
      </c>
      <c r="BU22" t="s">
        <v>818</v>
      </c>
      <c r="BV22" t="s">
        <v>818</v>
      </c>
      <c r="BW22" t="s">
        <v>818</v>
      </c>
      <c r="BX22" t="s">
        <v>818</v>
      </c>
      <c r="BY22" t="s">
        <v>818</v>
      </c>
      <c r="BZ22" t="s">
        <v>818</v>
      </c>
      <c r="CA22" t="s">
        <v>818</v>
      </c>
      <c r="CB22" t="s">
        <v>818</v>
      </c>
      <c r="CC22" t="s">
        <v>818</v>
      </c>
      <c r="CD22" t="s">
        <v>818</v>
      </c>
      <c r="CE22" t="s">
        <v>818</v>
      </c>
      <c r="CF22" t="s">
        <v>818</v>
      </c>
      <c r="CG22" t="s">
        <v>818</v>
      </c>
      <c r="CH22" t="s">
        <v>818</v>
      </c>
      <c r="CI22" t="s">
        <v>818</v>
      </c>
      <c r="CJ22" t="s">
        <v>818</v>
      </c>
      <c r="CK22" t="s">
        <v>818</v>
      </c>
      <c r="CL22" t="s">
        <v>818</v>
      </c>
      <c r="CM22" t="s">
        <v>818</v>
      </c>
      <c r="CN22" t="s">
        <v>818</v>
      </c>
      <c r="CO22" t="s">
        <v>818</v>
      </c>
      <c r="CP22" t="s">
        <v>818</v>
      </c>
      <c r="CQ22" t="s">
        <v>818</v>
      </c>
      <c r="CR22" t="s">
        <v>818</v>
      </c>
      <c r="CS22" t="s">
        <v>818</v>
      </c>
      <c r="CT22" t="s">
        <v>818</v>
      </c>
      <c r="CU22" t="s">
        <v>818</v>
      </c>
      <c r="CV22" t="s">
        <v>818</v>
      </c>
      <c r="CW22" t="s">
        <v>818</v>
      </c>
      <c r="CX22" t="s">
        <v>818</v>
      </c>
      <c r="CY22" t="s">
        <v>818</v>
      </c>
      <c r="CZ22" t="s">
        <v>818</v>
      </c>
      <c r="DA22" t="s">
        <v>818</v>
      </c>
      <c r="DB22" t="s">
        <v>818</v>
      </c>
      <c r="DC22" t="s">
        <v>818</v>
      </c>
      <c r="DD22" t="s">
        <v>818</v>
      </c>
      <c r="DE22" t="s">
        <v>818</v>
      </c>
      <c r="DF22" t="s">
        <v>818</v>
      </c>
      <c r="DG22" t="s">
        <v>818</v>
      </c>
      <c r="DH22" t="s">
        <v>818</v>
      </c>
      <c r="DI22" t="s">
        <v>818</v>
      </c>
      <c r="DJ22" t="s">
        <v>818</v>
      </c>
      <c r="DK22" t="s">
        <v>818</v>
      </c>
      <c r="DL22" t="s">
        <v>818</v>
      </c>
      <c r="DM22" t="s">
        <v>818</v>
      </c>
      <c r="DN22" t="s">
        <v>818</v>
      </c>
      <c r="DO22" t="s">
        <v>818</v>
      </c>
      <c r="DP22" t="s">
        <v>818</v>
      </c>
      <c r="DQ22" t="s">
        <v>818</v>
      </c>
      <c r="DR22" t="s">
        <v>818</v>
      </c>
      <c r="DS22" t="s">
        <v>818</v>
      </c>
      <c r="DT22" t="s">
        <v>818</v>
      </c>
      <c r="DU22" t="s">
        <v>818</v>
      </c>
      <c r="DV22" t="s">
        <v>818</v>
      </c>
      <c r="DW22" t="s">
        <v>818</v>
      </c>
      <c r="DX22" t="s">
        <v>818</v>
      </c>
      <c r="DY22" t="s">
        <v>818</v>
      </c>
      <c r="DZ22" t="s">
        <v>818</v>
      </c>
      <c r="EA22" t="s">
        <v>818</v>
      </c>
      <c r="EB22" t="s">
        <v>818</v>
      </c>
      <c r="EC22" t="s">
        <v>818</v>
      </c>
      <c r="ED22" t="s">
        <v>818</v>
      </c>
      <c r="EE22" t="s">
        <v>818</v>
      </c>
      <c r="EF22" t="s">
        <v>818</v>
      </c>
      <c r="EG22" t="s">
        <v>818</v>
      </c>
      <c r="EH22" t="s">
        <v>818</v>
      </c>
      <c r="EI22" t="s">
        <v>818</v>
      </c>
      <c r="EJ22" t="s">
        <v>818</v>
      </c>
      <c r="EK22" t="s">
        <v>818</v>
      </c>
      <c r="EL22" t="s">
        <v>818</v>
      </c>
      <c r="EM22" t="s">
        <v>818</v>
      </c>
      <c r="EN22" t="s">
        <v>818</v>
      </c>
      <c r="EO22" t="s">
        <v>818</v>
      </c>
      <c r="EP22" t="s">
        <v>818</v>
      </c>
      <c r="EQ22" t="s">
        <v>818</v>
      </c>
      <c r="ER22" t="s">
        <v>818</v>
      </c>
      <c r="ES22" t="s">
        <v>818</v>
      </c>
      <c r="ET22" t="s">
        <v>818</v>
      </c>
      <c r="EU22" t="s">
        <v>818</v>
      </c>
      <c r="EV22" t="s">
        <v>818</v>
      </c>
      <c r="EW22" t="s">
        <v>818</v>
      </c>
      <c r="EX22" t="s">
        <v>818</v>
      </c>
      <c r="EY22" t="s">
        <v>818</v>
      </c>
      <c r="EZ22" t="s">
        <v>818</v>
      </c>
      <c r="FA22" t="s">
        <v>818</v>
      </c>
      <c r="FB22" t="s">
        <v>818</v>
      </c>
      <c r="FC22" t="s">
        <v>818</v>
      </c>
      <c r="FD22" t="s">
        <v>818</v>
      </c>
      <c r="FE22" t="s">
        <v>818</v>
      </c>
      <c r="FF22" t="s">
        <v>818</v>
      </c>
      <c r="FG22" t="s">
        <v>818</v>
      </c>
      <c r="FH22" t="s">
        <v>818</v>
      </c>
      <c r="FI22" t="s">
        <v>818</v>
      </c>
      <c r="FJ22" t="s">
        <v>818</v>
      </c>
      <c r="FK22" t="s">
        <v>818</v>
      </c>
      <c r="FL22" t="s">
        <v>818</v>
      </c>
      <c r="FM22" t="s">
        <v>818</v>
      </c>
      <c r="FN22" t="s">
        <v>818</v>
      </c>
      <c r="FO22" t="s">
        <v>818</v>
      </c>
      <c r="FP22" t="s">
        <v>818</v>
      </c>
      <c r="FQ22" t="s">
        <v>818</v>
      </c>
      <c r="FR22" t="s">
        <v>818</v>
      </c>
      <c r="FS22" t="s">
        <v>818</v>
      </c>
      <c r="FT22" t="s">
        <v>818</v>
      </c>
      <c r="FU22" t="s">
        <v>818</v>
      </c>
      <c r="FV22" t="s">
        <v>818</v>
      </c>
      <c r="FW22" t="s">
        <v>818</v>
      </c>
      <c r="FX22" t="s">
        <v>818</v>
      </c>
      <c r="FY22" t="s">
        <v>818</v>
      </c>
      <c r="FZ22" t="s">
        <v>818</v>
      </c>
      <c r="GA22" t="s">
        <v>818</v>
      </c>
      <c r="GB22" t="s">
        <v>818</v>
      </c>
      <c r="GC22" t="s">
        <v>818</v>
      </c>
      <c r="GD22" t="s">
        <v>818</v>
      </c>
      <c r="GE22" t="s">
        <v>818</v>
      </c>
      <c r="GF22" t="s">
        <v>818</v>
      </c>
      <c r="GG22" t="s">
        <v>818</v>
      </c>
      <c r="GH22" t="s">
        <v>818</v>
      </c>
      <c r="GI22" t="s">
        <v>818</v>
      </c>
      <c r="GJ22" t="s">
        <v>818</v>
      </c>
      <c r="GK22" t="s">
        <v>818</v>
      </c>
      <c r="GL22" t="s">
        <v>818</v>
      </c>
      <c r="GM22" t="s">
        <v>818</v>
      </c>
      <c r="GN22" t="s">
        <v>818</v>
      </c>
      <c r="GO22" t="s">
        <v>818</v>
      </c>
      <c r="GP22" t="s">
        <v>818</v>
      </c>
      <c r="GQ22" t="s">
        <v>818</v>
      </c>
      <c r="GR22" t="s">
        <v>818</v>
      </c>
      <c r="GS22" t="s">
        <v>818</v>
      </c>
      <c r="GT22" t="s">
        <v>818</v>
      </c>
      <c r="GU22" t="s">
        <v>818</v>
      </c>
      <c r="GV22" t="s">
        <v>818</v>
      </c>
      <c r="GW22" t="s">
        <v>818</v>
      </c>
      <c r="GX22" t="s">
        <v>818</v>
      </c>
      <c r="GY22" t="s">
        <v>818</v>
      </c>
      <c r="GZ22" t="s">
        <v>818</v>
      </c>
      <c r="HA22" t="s">
        <v>818</v>
      </c>
      <c r="HB22" t="s">
        <v>818</v>
      </c>
      <c r="HC22" t="s">
        <v>818</v>
      </c>
      <c r="HD22" t="s">
        <v>818</v>
      </c>
      <c r="HE22" t="s">
        <v>818</v>
      </c>
      <c r="HF22" t="s">
        <v>818</v>
      </c>
      <c r="HG22" t="s">
        <v>818</v>
      </c>
      <c r="HH22" t="s">
        <v>818</v>
      </c>
      <c r="HI22" t="s">
        <v>818</v>
      </c>
      <c r="HJ22" t="s">
        <v>818</v>
      </c>
      <c r="HK22" t="s">
        <v>818</v>
      </c>
      <c r="HL22" t="s">
        <v>818</v>
      </c>
      <c r="HM22" t="s">
        <v>818</v>
      </c>
      <c r="HN22" t="s">
        <v>818</v>
      </c>
      <c r="HO22" t="s">
        <v>818</v>
      </c>
      <c r="HP22" t="s">
        <v>818</v>
      </c>
      <c r="HQ22" t="s">
        <v>818</v>
      </c>
      <c r="HR22" t="s">
        <v>818</v>
      </c>
      <c r="HS22" t="s">
        <v>818</v>
      </c>
      <c r="HT22" t="s">
        <v>818</v>
      </c>
      <c r="HU22" t="s">
        <v>818</v>
      </c>
      <c r="HV22" t="s">
        <v>818</v>
      </c>
      <c r="HW22" t="s">
        <v>818</v>
      </c>
      <c r="HX22" t="s">
        <v>818</v>
      </c>
      <c r="HY22" t="s">
        <v>818</v>
      </c>
      <c r="HZ22" t="s">
        <v>818</v>
      </c>
      <c r="IA22" t="s">
        <v>818</v>
      </c>
      <c r="IB22" t="s">
        <v>818</v>
      </c>
      <c r="IC22" t="s">
        <v>818</v>
      </c>
      <c r="ID22" t="s">
        <v>818</v>
      </c>
      <c r="IE22" t="s">
        <v>818</v>
      </c>
      <c r="IF22" t="s">
        <v>818</v>
      </c>
      <c r="IG22" t="s">
        <v>818</v>
      </c>
      <c r="IH22" t="s">
        <v>818</v>
      </c>
      <c r="II22" t="s">
        <v>818</v>
      </c>
      <c r="IJ22" t="s">
        <v>818</v>
      </c>
      <c r="IK22" t="s">
        <v>818</v>
      </c>
      <c r="IL22" t="s">
        <v>818</v>
      </c>
      <c r="IM22" t="s">
        <v>818</v>
      </c>
      <c r="IN22" t="s">
        <v>818</v>
      </c>
      <c r="IO22" t="s">
        <v>818</v>
      </c>
      <c r="IP22" t="s">
        <v>818</v>
      </c>
      <c r="IQ22" t="s">
        <v>818</v>
      </c>
      <c r="IR22" t="s">
        <v>818</v>
      </c>
      <c r="IS22" t="s">
        <v>818</v>
      </c>
      <c r="IT22" t="s">
        <v>818</v>
      </c>
      <c r="IU22" t="s">
        <v>818</v>
      </c>
      <c r="IV22" t="s">
        <v>818</v>
      </c>
      <c r="IW22" t="s">
        <v>818</v>
      </c>
      <c r="IX22" t="s">
        <v>818</v>
      </c>
      <c r="IY22" t="s">
        <v>818</v>
      </c>
      <c r="IZ22" t="s">
        <v>818</v>
      </c>
      <c r="JA22" t="s">
        <v>818</v>
      </c>
      <c r="JB22" t="s">
        <v>818</v>
      </c>
      <c r="JC22" t="s">
        <v>818</v>
      </c>
      <c r="JD22" t="s">
        <v>818</v>
      </c>
      <c r="JE22" t="s">
        <v>818</v>
      </c>
      <c r="JF22" t="s">
        <v>818</v>
      </c>
      <c r="JG22" t="s">
        <v>818</v>
      </c>
      <c r="JH22" t="s">
        <v>818</v>
      </c>
      <c r="JI22" t="s">
        <v>818</v>
      </c>
      <c r="JJ22" t="s">
        <v>818</v>
      </c>
      <c r="JK22" t="s">
        <v>818</v>
      </c>
      <c r="JL22" t="s">
        <v>818</v>
      </c>
      <c r="JM22" t="s">
        <v>818</v>
      </c>
      <c r="JN22" t="s">
        <v>818</v>
      </c>
      <c r="JO22" t="s">
        <v>818</v>
      </c>
      <c r="JP22" t="s">
        <v>818</v>
      </c>
      <c r="JQ22" t="s">
        <v>818</v>
      </c>
      <c r="JR22" t="s">
        <v>818</v>
      </c>
      <c r="JS22" t="s">
        <v>818</v>
      </c>
      <c r="JT22" t="s">
        <v>818</v>
      </c>
      <c r="JU22" t="s">
        <v>818</v>
      </c>
      <c r="JV22" t="s">
        <v>818</v>
      </c>
      <c r="JW22" t="s">
        <v>818</v>
      </c>
      <c r="JX22" t="s">
        <v>818</v>
      </c>
      <c r="JY22" t="s">
        <v>818</v>
      </c>
      <c r="JZ22" t="s">
        <v>818</v>
      </c>
      <c r="KA22" t="s">
        <v>818</v>
      </c>
      <c r="KB22" t="s">
        <v>818</v>
      </c>
      <c r="KC22" t="s">
        <v>818</v>
      </c>
      <c r="KD22" t="s">
        <v>818</v>
      </c>
      <c r="KE22" t="s">
        <v>818</v>
      </c>
      <c r="KF22">
        <v>3</v>
      </c>
      <c r="KG22">
        <v>0</v>
      </c>
      <c r="KH22">
        <v>0</v>
      </c>
      <c r="KI22">
        <v>0</v>
      </c>
      <c r="KJ22">
        <v>1</v>
      </c>
      <c r="KK22">
        <v>1</v>
      </c>
      <c r="KL22">
        <v>0</v>
      </c>
      <c r="KM22">
        <v>1</v>
      </c>
      <c r="KN22">
        <v>0</v>
      </c>
      <c r="KO22">
        <v>0</v>
      </c>
      <c r="KP22">
        <v>2</v>
      </c>
      <c r="KQ22">
        <v>1</v>
      </c>
      <c r="KR22">
        <v>0</v>
      </c>
      <c r="KS22">
        <v>0</v>
      </c>
      <c r="KT22">
        <v>0</v>
      </c>
      <c r="KU22">
        <v>0</v>
      </c>
      <c r="KV22">
        <v>0</v>
      </c>
      <c r="KW22">
        <v>0</v>
      </c>
      <c r="KX22">
        <v>0</v>
      </c>
      <c r="KY22">
        <v>0</v>
      </c>
      <c r="KZ22">
        <v>0</v>
      </c>
      <c r="LA22">
        <v>0</v>
      </c>
      <c r="LB22">
        <v>1</v>
      </c>
      <c r="LC22">
        <v>2</v>
      </c>
      <c r="LD22">
        <v>3</v>
      </c>
      <c r="LE22">
        <v>1</v>
      </c>
      <c r="LF22">
        <v>1</v>
      </c>
      <c r="LH22" t="s">
        <v>817</v>
      </c>
      <c r="LI22" t="s">
        <v>817</v>
      </c>
      <c r="LJ22" t="s">
        <v>817</v>
      </c>
      <c r="LK22" t="s">
        <v>817</v>
      </c>
      <c r="LL22" t="s">
        <v>817</v>
      </c>
      <c r="LM22" t="s">
        <v>817</v>
      </c>
      <c r="LO22" t="s">
        <v>817</v>
      </c>
      <c r="LQ22" t="s">
        <v>817</v>
      </c>
      <c r="LR22" t="s">
        <v>818</v>
      </c>
      <c r="LV22" t="s">
        <v>818</v>
      </c>
      <c r="LX22" t="s">
        <v>817</v>
      </c>
      <c r="MA22" t="s">
        <v>858</v>
      </c>
      <c r="MB22" t="s">
        <v>913</v>
      </c>
      <c r="MC22" t="s">
        <v>875</v>
      </c>
      <c r="MD22" t="s">
        <v>813</v>
      </c>
      <c r="MF22" t="s">
        <v>823</v>
      </c>
      <c r="MI22" t="s">
        <v>813</v>
      </c>
      <c r="MJ22" t="s">
        <v>824</v>
      </c>
      <c r="MK22" t="s">
        <v>817</v>
      </c>
      <c r="ML22" t="s">
        <v>817</v>
      </c>
      <c r="MM22" t="s">
        <v>817</v>
      </c>
      <c r="MN22" t="s">
        <v>813</v>
      </c>
      <c r="MO22" t="s">
        <v>817</v>
      </c>
      <c r="MP22" t="s">
        <v>817</v>
      </c>
      <c r="MQ22" t="s">
        <v>817</v>
      </c>
      <c r="MR22" t="s">
        <v>817</v>
      </c>
      <c r="MS22" t="s">
        <v>817</v>
      </c>
      <c r="MT22" t="s">
        <v>817</v>
      </c>
      <c r="MU22" t="s">
        <v>813</v>
      </c>
      <c r="NC22" t="s">
        <v>813</v>
      </c>
      <c r="ND22" t="s">
        <v>817</v>
      </c>
      <c r="NE22" t="s">
        <v>813</v>
      </c>
      <c r="NR22" t="s">
        <v>813</v>
      </c>
      <c r="NS22" t="s">
        <v>817</v>
      </c>
      <c r="NU22" t="s">
        <v>1010</v>
      </c>
      <c r="NX22" t="s">
        <v>826</v>
      </c>
      <c r="NY22">
        <v>0</v>
      </c>
      <c r="OA22" t="s">
        <v>817</v>
      </c>
      <c r="OB22" t="s">
        <v>817</v>
      </c>
      <c r="OC22" t="s">
        <v>817</v>
      </c>
      <c r="OD22" t="s">
        <v>817</v>
      </c>
      <c r="OE22" t="s">
        <v>817</v>
      </c>
      <c r="OF22" t="s">
        <v>817</v>
      </c>
      <c r="OG22" t="s">
        <v>817</v>
      </c>
      <c r="OH22" t="s">
        <v>817</v>
      </c>
      <c r="OI22" t="s">
        <v>817</v>
      </c>
      <c r="OJ22" t="s">
        <v>817</v>
      </c>
      <c r="OK22" t="s">
        <v>817</v>
      </c>
      <c r="OL22" t="s">
        <v>817</v>
      </c>
      <c r="OM22" t="s">
        <v>817</v>
      </c>
      <c r="ON22" t="s">
        <v>817</v>
      </c>
      <c r="OP22" t="s">
        <v>813</v>
      </c>
      <c r="OQ22" t="s">
        <v>827</v>
      </c>
      <c r="OR22" t="s">
        <v>863</v>
      </c>
      <c r="OS22" t="s">
        <v>829</v>
      </c>
      <c r="OT22" t="s">
        <v>813</v>
      </c>
      <c r="OU22" t="s">
        <v>813</v>
      </c>
      <c r="OV22" t="s">
        <v>830</v>
      </c>
      <c r="OW22" t="s">
        <v>864</v>
      </c>
      <c r="OX22" t="s">
        <v>832</v>
      </c>
      <c r="OY22" t="s">
        <v>833</v>
      </c>
      <c r="OZ22" t="s">
        <v>1011</v>
      </c>
      <c r="PA22" t="s">
        <v>817</v>
      </c>
      <c r="PB22" t="s">
        <v>817</v>
      </c>
      <c r="PC22" t="s">
        <v>817</v>
      </c>
      <c r="PD22" t="s">
        <v>813</v>
      </c>
      <c r="PE22" t="s">
        <v>817</v>
      </c>
      <c r="PF22" t="s">
        <v>817</v>
      </c>
      <c r="PG22" t="s">
        <v>817</v>
      </c>
      <c r="PH22" t="s">
        <v>817</v>
      </c>
      <c r="PI22" t="s">
        <v>817</v>
      </c>
      <c r="PJ22" t="s">
        <v>817</v>
      </c>
      <c r="PK22" t="s">
        <v>813</v>
      </c>
      <c r="PL22" t="s">
        <v>835</v>
      </c>
      <c r="PM22" t="s">
        <v>837</v>
      </c>
      <c r="PN22" t="s">
        <v>845</v>
      </c>
      <c r="PO22" t="s">
        <v>880</v>
      </c>
      <c r="PP22" t="s">
        <v>867</v>
      </c>
      <c r="PQ22" t="s">
        <v>813</v>
      </c>
      <c r="PR22" t="s">
        <v>813</v>
      </c>
      <c r="PS22" t="s">
        <v>817</v>
      </c>
      <c r="PT22" t="s">
        <v>817</v>
      </c>
      <c r="PU22" t="s">
        <v>817</v>
      </c>
      <c r="PV22" t="s">
        <v>817</v>
      </c>
      <c r="PW22" t="s">
        <v>817</v>
      </c>
      <c r="PX22" t="s">
        <v>817</v>
      </c>
      <c r="PY22" t="s">
        <v>817</v>
      </c>
      <c r="PZ22" t="s">
        <v>840</v>
      </c>
      <c r="QA22" t="s">
        <v>841</v>
      </c>
      <c r="QB22" t="s">
        <v>842</v>
      </c>
      <c r="QC22" t="s">
        <v>972</v>
      </c>
      <c r="QD22" t="s">
        <v>896</v>
      </c>
      <c r="QE22" t="s">
        <v>845</v>
      </c>
      <c r="QF22" t="s">
        <v>813</v>
      </c>
      <c r="QG22" t="s">
        <v>813</v>
      </c>
      <c r="QH22" t="s">
        <v>813</v>
      </c>
      <c r="QI22" t="s">
        <v>817</v>
      </c>
      <c r="QJ22" t="s">
        <v>817</v>
      </c>
      <c r="QK22" t="s">
        <v>813</v>
      </c>
      <c r="QL22" t="s">
        <v>817</v>
      </c>
      <c r="QM22" t="s">
        <v>817</v>
      </c>
      <c r="QN22" t="s">
        <v>817</v>
      </c>
      <c r="QO22" t="s">
        <v>817</v>
      </c>
      <c r="QP22" t="s">
        <v>817</v>
      </c>
      <c r="QQ22" t="s">
        <v>817</v>
      </c>
      <c r="QR22" t="s">
        <v>813</v>
      </c>
      <c r="QS22" t="s">
        <v>813</v>
      </c>
      <c r="QT22" t="s">
        <v>817</v>
      </c>
      <c r="QU22" t="s">
        <v>817</v>
      </c>
      <c r="QV22" t="s">
        <v>817</v>
      </c>
      <c r="QW22" t="s">
        <v>817</v>
      </c>
      <c r="QX22" t="s">
        <v>817</v>
      </c>
      <c r="QY22" t="s">
        <v>817</v>
      </c>
      <c r="QZ22" t="s">
        <v>817</v>
      </c>
      <c r="RA22" t="s">
        <v>817</v>
      </c>
      <c r="RB22" t="s">
        <v>817</v>
      </c>
      <c r="RC22" t="s">
        <v>817</v>
      </c>
      <c r="RD22" t="s">
        <v>817</v>
      </c>
      <c r="RE22" t="s">
        <v>817</v>
      </c>
      <c r="RF22" t="s">
        <v>817</v>
      </c>
      <c r="RG22" t="s">
        <v>817</v>
      </c>
      <c r="RH22" t="s">
        <v>817</v>
      </c>
      <c r="RI22" t="s">
        <v>817</v>
      </c>
      <c r="RJ22" t="s">
        <v>817</v>
      </c>
      <c r="RK22" t="s">
        <v>817</v>
      </c>
      <c r="RZ22" t="s">
        <v>813</v>
      </c>
      <c r="SA22" t="s">
        <v>813</v>
      </c>
      <c r="SB22" t="s">
        <v>817</v>
      </c>
      <c r="SC22" t="s">
        <v>817</v>
      </c>
      <c r="SD22" t="s">
        <v>813</v>
      </c>
      <c r="SE22" t="s">
        <v>817</v>
      </c>
      <c r="SF22" t="s">
        <v>817</v>
      </c>
      <c r="SG22" t="s">
        <v>817</v>
      </c>
      <c r="SH22" t="s">
        <v>817</v>
      </c>
      <c r="SI22" t="s">
        <v>817</v>
      </c>
      <c r="SJ22" t="s">
        <v>817</v>
      </c>
      <c r="SK22" t="s">
        <v>817</v>
      </c>
      <c r="SL22" t="s">
        <v>813</v>
      </c>
      <c r="SM22" t="s">
        <v>817</v>
      </c>
      <c r="SN22" t="s">
        <v>817</v>
      </c>
      <c r="SO22" t="s">
        <v>817</v>
      </c>
      <c r="SP22" t="s">
        <v>817</v>
      </c>
      <c r="SQ22" t="s">
        <v>817</v>
      </c>
      <c r="SR22" t="s">
        <v>813</v>
      </c>
      <c r="SS22" t="s">
        <v>817</v>
      </c>
      <c r="ST22" t="s">
        <v>817</v>
      </c>
      <c r="SU22" t="s">
        <v>817</v>
      </c>
      <c r="SV22" t="s">
        <v>813</v>
      </c>
      <c r="SW22" t="s">
        <v>817</v>
      </c>
      <c r="SX22" t="s">
        <v>817</v>
      </c>
      <c r="SY22" t="s">
        <v>813</v>
      </c>
      <c r="SZ22" t="s">
        <v>813</v>
      </c>
      <c r="TA22" t="s">
        <v>817</v>
      </c>
      <c r="TB22" t="s">
        <v>817</v>
      </c>
      <c r="TC22" t="s">
        <v>817</v>
      </c>
      <c r="TD22" t="s">
        <v>817</v>
      </c>
      <c r="TE22" t="s">
        <v>817</v>
      </c>
      <c r="TF22" t="s">
        <v>817</v>
      </c>
      <c r="TG22" t="s">
        <v>817</v>
      </c>
      <c r="TH22" t="s">
        <v>817</v>
      </c>
      <c r="TI22" t="s">
        <v>817</v>
      </c>
      <c r="TJ22" t="s">
        <v>813</v>
      </c>
      <c r="TK22" t="s">
        <v>817</v>
      </c>
      <c r="TL22" t="s">
        <v>817</v>
      </c>
      <c r="TM22" t="s">
        <v>817</v>
      </c>
      <c r="TN22" t="s">
        <v>813</v>
      </c>
      <c r="TO22" t="s">
        <v>817</v>
      </c>
      <c r="TP22" t="s">
        <v>817</v>
      </c>
      <c r="TQ22" t="s">
        <v>817</v>
      </c>
      <c r="TR22" t="s">
        <v>817</v>
      </c>
      <c r="TS22" t="s">
        <v>817</v>
      </c>
      <c r="TT22" t="s">
        <v>817</v>
      </c>
      <c r="TU22" t="s">
        <v>813</v>
      </c>
      <c r="TV22" t="s">
        <v>817</v>
      </c>
      <c r="TW22" t="s">
        <v>817</v>
      </c>
      <c r="TY22" t="s">
        <v>817</v>
      </c>
      <c r="TZ22" t="s">
        <v>817</v>
      </c>
      <c r="UA22" t="s">
        <v>817</v>
      </c>
      <c r="UB22" t="s">
        <v>817</v>
      </c>
      <c r="UC22" t="s">
        <v>817</v>
      </c>
      <c r="UD22" t="s">
        <v>817</v>
      </c>
      <c r="UE22" t="s">
        <v>817</v>
      </c>
      <c r="UF22" t="s">
        <v>817</v>
      </c>
      <c r="UG22" t="s">
        <v>817</v>
      </c>
      <c r="UH22" t="s">
        <v>813</v>
      </c>
      <c r="UI22" t="s">
        <v>817</v>
      </c>
      <c r="UJ22" t="s">
        <v>817</v>
      </c>
      <c r="UK22" t="s">
        <v>817</v>
      </c>
      <c r="UL22" t="s">
        <v>813</v>
      </c>
      <c r="UM22" t="s">
        <v>817</v>
      </c>
      <c r="UN22" t="s">
        <v>817</v>
      </c>
      <c r="UO22" t="s">
        <v>817</v>
      </c>
      <c r="UP22" t="s">
        <v>817</v>
      </c>
      <c r="UQ22" t="s">
        <v>817</v>
      </c>
      <c r="UR22" t="s">
        <v>813</v>
      </c>
      <c r="US22" t="s">
        <v>817</v>
      </c>
      <c r="UT22" t="s">
        <v>817</v>
      </c>
      <c r="UU22" t="s">
        <v>817</v>
      </c>
      <c r="UV22" t="s">
        <v>817</v>
      </c>
      <c r="UW22" t="s">
        <v>817</v>
      </c>
      <c r="UX22" t="s">
        <v>817</v>
      </c>
      <c r="UY22" t="s">
        <v>817</v>
      </c>
      <c r="UZ22" t="s">
        <v>817</v>
      </c>
      <c r="VD22" t="s">
        <v>817</v>
      </c>
      <c r="VE22" t="s">
        <v>817</v>
      </c>
      <c r="VF22" t="s">
        <v>813</v>
      </c>
      <c r="VG22" t="s">
        <v>813</v>
      </c>
      <c r="VH22" t="s">
        <v>817</v>
      </c>
      <c r="VI22" t="s">
        <v>813</v>
      </c>
      <c r="VJ22" t="s">
        <v>813</v>
      </c>
      <c r="VK22" t="s">
        <v>817</v>
      </c>
      <c r="VL22" t="s">
        <v>817</v>
      </c>
      <c r="VM22" t="s">
        <v>817</v>
      </c>
      <c r="VN22" t="s">
        <v>817</v>
      </c>
      <c r="VO22" t="s">
        <v>817</v>
      </c>
      <c r="VP22" t="s">
        <v>817</v>
      </c>
      <c r="VQ22" t="s">
        <v>817</v>
      </c>
      <c r="VY22" t="s">
        <v>813</v>
      </c>
      <c r="VZ22" t="s">
        <v>817</v>
      </c>
      <c r="WA22" t="s">
        <v>813</v>
      </c>
      <c r="WB22" t="s">
        <v>813</v>
      </c>
      <c r="WC22" t="s">
        <v>813</v>
      </c>
      <c r="WD22" t="s">
        <v>813</v>
      </c>
      <c r="WE22" t="s">
        <v>813</v>
      </c>
      <c r="WF22" t="s">
        <v>813</v>
      </c>
      <c r="WG22" t="s">
        <v>817</v>
      </c>
      <c r="WH22" t="s">
        <v>817</v>
      </c>
      <c r="WI22" t="s">
        <v>817</v>
      </c>
      <c r="WJ22" t="s">
        <v>817</v>
      </c>
      <c r="WK22" t="s">
        <v>813</v>
      </c>
      <c r="WL22" t="s">
        <v>813</v>
      </c>
      <c r="WM22" t="s">
        <v>817</v>
      </c>
      <c r="WN22" t="s">
        <v>817</v>
      </c>
      <c r="WO22" t="s">
        <v>817</v>
      </c>
      <c r="WP22" t="s">
        <v>817</v>
      </c>
      <c r="WQ22" t="s">
        <v>817</v>
      </c>
      <c r="WR22" t="s">
        <v>817</v>
      </c>
      <c r="WS22" t="s">
        <v>908</v>
      </c>
      <c r="WU22" t="s">
        <v>813</v>
      </c>
      <c r="WV22" t="s">
        <v>813</v>
      </c>
      <c r="WW22" t="s">
        <v>813</v>
      </c>
      <c r="WX22" t="s">
        <v>817</v>
      </c>
      <c r="WY22" t="s">
        <v>817</v>
      </c>
      <c r="WZ22" t="s">
        <v>817</v>
      </c>
      <c r="XA22" t="s">
        <v>817</v>
      </c>
      <c r="XB22" t="s">
        <v>817</v>
      </c>
      <c r="XC22" t="s">
        <v>869</v>
      </c>
      <c r="XD22" t="s">
        <v>817</v>
      </c>
      <c r="XE22" t="s">
        <v>817</v>
      </c>
      <c r="XF22" t="s">
        <v>817</v>
      </c>
      <c r="XG22" t="s">
        <v>817</v>
      </c>
      <c r="XH22" t="s">
        <v>817</v>
      </c>
      <c r="XI22" t="s">
        <v>817</v>
      </c>
      <c r="XJ22" t="s">
        <v>817</v>
      </c>
      <c r="XK22" t="s">
        <v>817</v>
      </c>
      <c r="XL22" t="s">
        <v>817</v>
      </c>
      <c r="XM22" t="s">
        <v>813</v>
      </c>
      <c r="XN22" t="s">
        <v>817</v>
      </c>
      <c r="XO22" t="s">
        <v>817</v>
      </c>
      <c r="XP22" t="s">
        <v>817</v>
      </c>
      <c r="XQ22" t="s">
        <v>817</v>
      </c>
      <c r="XR22" t="s">
        <v>813</v>
      </c>
      <c r="XS22" t="s">
        <v>813</v>
      </c>
      <c r="XT22" t="s">
        <v>813</v>
      </c>
      <c r="XU22" t="s">
        <v>813</v>
      </c>
      <c r="XV22" t="s">
        <v>817</v>
      </c>
      <c r="XW22" t="s">
        <v>817</v>
      </c>
      <c r="XX22" t="s">
        <v>817</v>
      </c>
      <c r="XY22" t="s">
        <v>817</v>
      </c>
      <c r="XZ22" t="s">
        <v>813</v>
      </c>
      <c r="YA22" t="s">
        <v>817</v>
      </c>
      <c r="YB22" t="s">
        <v>817</v>
      </c>
      <c r="YC22" t="s">
        <v>817</v>
      </c>
      <c r="YD22" t="s">
        <v>817</v>
      </c>
      <c r="YE22" t="s">
        <v>817</v>
      </c>
      <c r="YF22" t="s">
        <v>817</v>
      </c>
      <c r="YG22" t="s">
        <v>817</v>
      </c>
      <c r="YH22" t="s">
        <v>813</v>
      </c>
      <c r="YI22" t="s">
        <v>817</v>
      </c>
      <c r="YJ22" t="s">
        <v>817</v>
      </c>
      <c r="YK22" t="s">
        <v>817</v>
      </c>
      <c r="YL22" t="s">
        <v>817</v>
      </c>
      <c r="YM22" t="s">
        <v>817</v>
      </c>
      <c r="YN22" t="s">
        <v>817</v>
      </c>
      <c r="YO22" t="s">
        <v>813</v>
      </c>
      <c r="YP22" t="s">
        <v>817</v>
      </c>
      <c r="YQ22" t="s">
        <v>817</v>
      </c>
      <c r="YR22" t="s">
        <v>817</v>
      </c>
      <c r="YS22" t="s">
        <v>817</v>
      </c>
      <c r="YT22" t="s">
        <v>817</v>
      </c>
      <c r="YU22" t="s">
        <v>813</v>
      </c>
      <c r="YW22" t="s">
        <v>817</v>
      </c>
      <c r="ZM22" t="s">
        <v>817</v>
      </c>
      <c r="ZN22" t="s">
        <v>813</v>
      </c>
      <c r="ZO22" t="s">
        <v>817</v>
      </c>
      <c r="ZP22" t="s">
        <v>817</v>
      </c>
      <c r="ZQ22" t="s">
        <v>817</v>
      </c>
      <c r="ZR22" t="s">
        <v>813</v>
      </c>
      <c r="ZS22" t="s">
        <v>813</v>
      </c>
      <c r="ZT22" t="s">
        <v>817</v>
      </c>
      <c r="ZU22" t="s">
        <v>817</v>
      </c>
      <c r="ZV22" t="s">
        <v>817</v>
      </c>
      <c r="ZW22" t="s">
        <v>817</v>
      </c>
      <c r="ZX22" t="s">
        <v>817</v>
      </c>
      <c r="ZY22" t="s">
        <v>817</v>
      </c>
      <c r="ZZ22" t="s">
        <v>817</v>
      </c>
      <c r="AAA22" t="s">
        <v>817</v>
      </c>
      <c r="AAB22" t="s">
        <v>817</v>
      </c>
      <c r="AAC22" t="s">
        <v>817</v>
      </c>
      <c r="AAD22" t="s">
        <v>817</v>
      </c>
      <c r="AAE22" t="s">
        <v>817</v>
      </c>
      <c r="AAF22" t="s">
        <v>817</v>
      </c>
      <c r="AAH22" t="s">
        <v>817</v>
      </c>
      <c r="AAI22" t="s">
        <v>817</v>
      </c>
      <c r="AAJ22" t="s">
        <v>817</v>
      </c>
      <c r="AAK22" t="s">
        <v>817</v>
      </c>
      <c r="AAL22" t="s">
        <v>813</v>
      </c>
      <c r="AAM22" t="s">
        <v>817</v>
      </c>
      <c r="AAN22" t="s">
        <v>817</v>
      </c>
      <c r="AAO22" t="s">
        <v>817</v>
      </c>
      <c r="AAP22" t="s">
        <v>817</v>
      </c>
      <c r="AAQ22" t="s">
        <v>817</v>
      </c>
      <c r="AAR22" t="s">
        <v>817</v>
      </c>
      <c r="AAS22" t="s">
        <v>813</v>
      </c>
      <c r="AAT22" t="s">
        <v>817</v>
      </c>
      <c r="AAV22" t="s">
        <v>813</v>
      </c>
      <c r="AAW22" t="s">
        <v>817</v>
      </c>
      <c r="AAX22" t="s">
        <v>817</v>
      </c>
      <c r="AAY22" t="s">
        <v>817</v>
      </c>
      <c r="AAZ22" t="s">
        <v>817</v>
      </c>
      <c r="ABA22" t="s">
        <v>813</v>
      </c>
      <c r="ABB22" t="s">
        <v>817</v>
      </c>
      <c r="ABC22" t="s">
        <v>817</v>
      </c>
      <c r="ABD22" t="s">
        <v>817</v>
      </c>
      <c r="ABE22" t="s">
        <v>817</v>
      </c>
      <c r="ABF22" t="s">
        <v>817</v>
      </c>
      <c r="ABG22" t="s">
        <v>817</v>
      </c>
      <c r="ABH22" t="s">
        <v>817</v>
      </c>
      <c r="ABI22" t="s">
        <v>817</v>
      </c>
      <c r="ABJ22" t="s">
        <v>817</v>
      </c>
      <c r="ABK22" t="s">
        <v>813</v>
      </c>
      <c r="ABL22" t="s">
        <v>817</v>
      </c>
      <c r="ABM22" t="s">
        <v>817</v>
      </c>
      <c r="ABN22" t="s">
        <v>817</v>
      </c>
      <c r="ABO22" t="s">
        <v>817</v>
      </c>
      <c r="ABP22" t="s">
        <v>817</v>
      </c>
      <c r="ABQ22" t="s">
        <v>817</v>
      </c>
      <c r="ABR22" t="s">
        <v>817</v>
      </c>
      <c r="ABS22" t="s">
        <v>817</v>
      </c>
      <c r="ABT22" t="s">
        <v>817</v>
      </c>
      <c r="ABU22" t="s">
        <v>813</v>
      </c>
      <c r="ABV22" t="s">
        <v>813</v>
      </c>
      <c r="ABW22" t="s">
        <v>813</v>
      </c>
      <c r="ABX22" t="s">
        <v>817</v>
      </c>
      <c r="ABY22" t="s">
        <v>817</v>
      </c>
      <c r="ABZ22" t="s">
        <v>817</v>
      </c>
      <c r="ACA22" t="s">
        <v>817</v>
      </c>
      <c r="ACB22" t="s">
        <v>817</v>
      </c>
      <c r="ACC22" t="s">
        <v>817</v>
      </c>
      <c r="ACD22" t="s">
        <v>817</v>
      </c>
      <c r="ACE22" t="s">
        <v>817</v>
      </c>
      <c r="ACF22" t="s">
        <v>817</v>
      </c>
      <c r="ACG22" t="s">
        <v>817</v>
      </c>
      <c r="ACH22" t="s">
        <v>817</v>
      </c>
      <c r="ACI22" t="s">
        <v>817</v>
      </c>
    </row>
    <row r="23" spans="1:763">
      <c r="A23" t="s">
        <v>1012</v>
      </c>
      <c r="B23" t="s">
        <v>1013</v>
      </c>
      <c r="C23" t="s">
        <v>1014</v>
      </c>
      <c r="D23" t="s">
        <v>873</v>
      </c>
      <c r="E23" t="s">
        <v>873</v>
      </c>
      <c r="P23" t="s">
        <v>1015</v>
      </c>
      <c r="Q23">
        <v>1.5359010936757009</v>
      </c>
      <c r="T23">
        <v>41</v>
      </c>
      <c r="V23" t="s">
        <v>813</v>
      </c>
      <c r="X23" t="s">
        <v>813</v>
      </c>
      <c r="Y23" t="s">
        <v>814</v>
      </c>
      <c r="Z23" t="s">
        <v>814</v>
      </c>
      <c r="AA23" t="s">
        <v>815</v>
      </c>
      <c r="AB23" t="s">
        <v>816</v>
      </c>
      <c r="AC23">
        <v>7</v>
      </c>
      <c r="AD23" t="s">
        <v>813</v>
      </c>
      <c r="AE23">
        <v>7</v>
      </c>
      <c r="AF23">
        <v>0</v>
      </c>
      <c r="AG23">
        <v>0</v>
      </c>
      <c r="AH23" t="s">
        <v>818</v>
      </c>
      <c r="AI23" t="s">
        <v>818</v>
      </c>
      <c r="AJ23" t="s">
        <v>818</v>
      </c>
      <c r="AK23" t="s">
        <v>818</v>
      </c>
      <c r="AL23" t="s">
        <v>818</v>
      </c>
      <c r="AM23" t="s">
        <v>818</v>
      </c>
      <c r="AN23" t="s">
        <v>818</v>
      </c>
      <c r="AO23" t="s">
        <v>818</v>
      </c>
      <c r="AP23" t="s">
        <v>818</v>
      </c>
      <c r="AQ23" t="s">
        <v>818</v>
      </c>
      <c r="AR23" t="s">
        <v>818</v>
      </c>
      <c r="AS23" t="s">
        <v>818</v>
      </c>
      <c r="AT23" t="s">
        <v>818</v>
      </c>
      <c r="AU23" t="s">
        <v>818</v>
      </c>
      <c r="AV23" t="s">
        <v>818</v>
      </c>
      <c r="AW23" t="s">
        <v>818</v>
      </c>
      <c r="AX23" t="s">
        <v>818</v>
      </c>
      <c r="AY23" t="s">
        <v>818</v>
      </c>
      <c r="AZ23" t="s">
        <v>818</v>
      </c>
      <c r="BA23" t="s">
        <v>818</v>
      </c>
      <c r="BB23" t="s">
        <v>818</v>
      </c>
      <c r="BC23" t="s">
        <v>818</v>
      </c>
      <c r="BD23" t="s">
        <v>818</v>
      </c>
      <c r="BE23" t="s">
        <v>818</v>
      </c>
      <c r="BF23" t="s">
        <v>818</v>
      </c>
      <c r="BG23" t="s">
        <v>818</v>
      </c>
      <c r="BH23" t="s">
        <v>818</v>
      </c>
      <c r="BI23" t="s">
        <v>818</v>
      </c>
      <c r="BJ23" t="s">
        <v>818</v>
      </c>
      <c r="BK23" t="s">
        <v>818</v>
      </c>
      <c r="BL23" t="s">
        <v>818</v>
      </c>
      <c r="BM23" t="s">
        <v>818</v>
      </c>
      <c r="BN23" t="s">
        <v>818</v>
      </c>
      <c r="BO23" t="s">
        <v>818</v>
      </c>
      <c r="BP23" t="s">
        <v>818</v>
      </c>
      <c r="BQ23" t="s">
        <v>818</v>
      </c>
      <c r="BR23" t="s">
        <v>818</v>
      </c>
      <c r="BS23" t="s">
        <v>818</v>
      </c>
      <c r="BT23" t="s">
        <v>818</v>
      </c>
      <c r="BU23" t="s">
        <v>818</v>
      </c>
      <c r="BV23" t="s">
        <v>818</v>
      </c>
      <c r="BW23" t="s">
        <v>818</v>
      </c>
      <c r="BX23" t="s">
        <v>818</v>
      </c>
      <c r="BY23" t="s">
        <v>818</v>
      </c>
      <c r="BZ23" t="s">
        <v>818</v>
      </c>
      <c r="CA23" t="s">
        <v>818</v>
      </c>
      <c r="CB23" t="s">
        <v>818</v>
      </c>
      <c r="CC23" t="s">
        <v>818</v>
      </c>
      <c r="CD23" t="s">
        <v>818</v>
      </c>
      <c r="CE23" t="s">
        <v>818</v>
      </c>
      <c r="CF23" t="s">
        <v>818</v>
      </c>
      <c r="CG23" t="s">
        <v>818</v>
      </c>
      <c r="CH23" t="s">
        <v>818</v>
      </c>
      <c r="CI23" t="s">
        <v>818</v>
      </c>
      <c r="CJ23" t="s">
        <v>818</v>
      </c>
      <c r="CK23" t="s">
        <v>818</v>
      </c>
      <c r="CL23" t="s">
        <v>818</v>
      </c>
      <c r="CM23" t="s">
        <v>818</v>
      </c>
      <c r="CN23" t="s">
        <v>818</v>
      </c>
      <c r="CO23" t="s">
        <v>818</v>
      </c>
      <c r="CP23" t="s">
        <v>818</v>
      </c>
      <c r="CQ23" t="s">
        <v>818</v>
      </c>
      <c r="CR23" t="s">
        <v>818</v>
      </c>
      <c r="CS23" t="s">
        <v>818</v>
      </c>
      <c r="CT23" t="s">
        <v>818</v>
      </c>
      <c r="CU23" t="s">
        <v>818</v>
      </c>
      <c r="CV23" t="s">
        <v>818</v>
      </c>
      <c r="CW23" t="s">
        <v>818</v>
      </c>
      <c r="CX23" t="s">
        <v>818</v>
      </c>
      <c r="CY23" t="s">
        <v>818</v>
      </c>
      <c r="CZ23" t="s">
        <v>818</v>
      </c>
      <c r="DA23" t="s">
        <v>818</v>
      </c>
      <c r="DB23" t="s">
        <v>818</v>
      </c>
      <c r="DC23" t="s">
        <v>818</v>
      </c>
      <c r="DD23" t="s">
        <v>818</v>
      </c>
      <c r="DE23" t="s">
        <v>818</v>
      </c>
      <c r="DF23" t="s">
        <v>818</v>
      </c>
      <c r="DG23" t="s">
        <v>818</v>
      </c>
      <c r="DH23" t="s">
        <v>818</v>
      </c>
      <c r="DI23" t="s">
        <v>818</v>
      </c>
      <c r="DJ23" t="s">
        <v>818</v>
      </c>
      <c r="DK23" t="s">
        <v>818</v>
      </c>
      <c r="DL23" t="s">
        <v>818</v>
      </c>
      <c r="DM23" t="s">
        <v>818</v>
      </c>
      <c r="DN23" t="s">
        <v>818</v>
      </c>
      <c r="DO23" t="s">
        <v>818</v>
      </c>
      <c r="DP23" t="s">
        <v>818</v>
      </c>
      <c r="DQ23" t="s">
        <v>818</v>
      </c>
      <c r="DR23" t="s">
        <v>818</v>
      </c>
      <c r="DS23" t="s">
        <v>818</v>
      </c>
      <c r="DT23" t="s">
        <v>818</v>
      </c>
      <c r="DU23" t="s">
        <v>818</v>
      </c>
      <c r="DV23" t="s">
        <v>818</v>
      </c>
      <c r="DW23" t="s">
        <v>818</v>
      </c>
      <c r="DX23" t="s">
        <v>818</v>
      </c>
      <c r="DY23" t="s">
        <v>818</v>
      </c>
      <c r="DZ23" t="s">
        <v>818</v>
      </c>
      <c r="EA23" t="s">
        <v>818</v>
      </c>
      <c r="EB23" t="s">
        <v>818</v>
      </c>
      <c r="EC23" t="s">
        <v>818</v>
      </c>
      <c r="ED23" t="s">
        <v>818</v>
      </c>
      <c r="EE23" t="s">
        <v>818</v>
      </c>
      <c r="EF23" t="s">
        <v>818</v>
      </c>
      <c r="EG23" t="s">
        <v>818</v>
      </c>
      <c r="EH23" t="s">
        <v>818</v>
      </c>
      <c r="EI23" t="s">
        <v>818</v>
      </c>
      <c r="EJ23" t="s">
        <v>818</v>
      </c>
      <c r="EK23" t="s">
        <v>818</v>
      </c>
      <c r="EL23" t="s">
        <v>818</v>
      </c>
      <c r="EM23" t="s">
        <v>818</v>
      </c>
      <c r="EN23" t="s">
        <v>818</v>
      </c>
      <c r="EO23" t="s">
        <v>818</v>
      </c>
      <c r="EP23" t="s">
        <v>818</v>
      </c>
      <c r="EQ23" t="s">
        <v>818</v>
      </c>
      <c r="ER23" t="s">
        <v>818</v>
      </c>
      <c r="ES23" t="s">
        <v>818</v>
      </c>
      <c r="ET23" t="s">
        <v>818</v>
      </c>
      <c r="EU23" t="s">
        <v>818</v>
      </c>
      <c r="EV23" t="s">
        <v>818</v>
      </c>
      <c r="EW23" t="s">
        <v>818</v>
      </c>
      <c r="EX23" t="s">
        <v>818</v>
      </c>
      <c r="EY23" t="s">
        <v>818</v>
      </c>
      <c r="EZ23" t="s">
        <v>818</v>
      </c>
      <c r="FA23" t="s">
        <v>818</v>
      </c>
      <c r="FB23" t="s">
        <v>818</v>
      </c>
      <c r="FC23" t="s">
        <v>818</v>
      </c>
      <c r="FD23" t="s">
        <v>818</v>
      </c>
      <c r="FE23" t="s">
        <v>818</v>
      </c>
      <c r="FF23" t="s">
        <v>818</v>
      </c>
      <c r="FG23" t="s">
        <v>818</v>
      </c>
      <c r="FH23" t="s">
        <v>818</v>
      </c>
      <c r="FI23" t="s">
        <v>818</v>
      </c>
      <c r="FJ23" t="s">
        <v>818</v>
      </c>
      <c r="FK23" t="s">
        <v>818</v>
      </c>
      <c r="FL23" t="s">
        <v>818</v>
      </c>
      <c r="FM23" t="s">
        <v>818</v>
      </c>
      <c r="FN23" t="s">
        <v>818</v>
      </c>
      <c r="FO23" t="s">
        <v>818</v>
      </c>
      <c r="FP23" t="s">
        <v>818</v>
      </c>
      <c r="FQ23" t="s">
        <v>818</v>
      </c>
      <c r="FR23" t="s">
        <v>818</v>
      </c>
      <c r="FS23" t="s">
        <v>818</v>
      </c>
      <c r="FT23" t="s">
        <v>818</v>
      </c>
      <c r="FU23" t="s">
        <v>818</v>
      </c>
      <c r="FV23" t="s">
        <v>818</v>
      </c>
      <c r="FW23" t="s">
        <v>818</v>
      </c>
      <c r="FX23" t="s">
        <v>818</v>
      </c>
      <c r="FY23" t="s">
        <v>818</v>
      </c>
      <c r="FZ23" t="s">
        <v>818</v>
      </c>
      <c r="GA23" t="s">
        <v>818</v>
      </c>
      <c r="GB23" t="s">
        <v>818</v>
      </c>
      <c r="GC23" t="s">
        <v>818</v>
      </c>
      <c r="GD23" t="s">
        <v>818</v>
      </c>
      <c r="GE23" t="s">
        <v>818</v>
      </c>
      <c r="GF23" t="s">
        <v>818</v>
      </c>
      <c r="GG23" t="s">
        <v>818</v>
      </c>
      <c r="GH23" t="s">
        <v>818</v>
      </c>
      <c r="GI23" t="s">
        <v>818</v>
      </c>
      <c r="GJ23" t="s">
        <v>818</v>
      </c>
      <c r="GK23" t="s">
        <v>818</v>
      </c>
      <c r="GL23" t="s">
        <v>818</v>
      </c>
      <c r="GM23" t="s">
        <v>818</v>
      </c>
      <c r="GN23" t="s">
        <v>818</v>
      </c>
      <c r="GO23" t="s">
        <v>818</v>
      </c>
      <c r="GP23" t="s">
        <v>818</v>
      </c>
      <c r="GQ23" t="s">
        <v>818</v>
      </c>
      <c r="GR23" t="s">
        <v>818</v>
      </c>
      <c r="GS23" t="s">
        <v>818</v>
      </c>
      <c r="GT23" t="s">
        <v>818</v>
      </c>
      <c r="GU23" t="s">
        <v>818</v>
      </c>
      <c r="GV23" t="s">
        <v>818</v>
      </c>
      <c r="GW23" t="s">
        <v>818</v>
      </c>
      <c r="GX23" t="s">
        <v>818</v>
      </c>
      <c r="GY23" t="s">
        <v>818</v>
      </c>
      <c r="GZ23" t="s">
        <v>818</v>
      </c>
      <c r="HA23" t="s">
        <v>818</v>
      </c>
      <c r="HB23" t="s">
        <v>818</v>
      </c>
      <c r="HC23" t="s">
        <v>818</v>
      </c>
      <c r="HD23" t="s">
        <v>818</v>
      </c>
      <c r="HE23" t="s">
        <v>818</v>
      </c>
      <c r="HF23" t="s">
        <v>818</v>
      </c>
      <c r="HG23" t="s">
        <v>818</v>
      </c>
      <c r="HH23" t="s">
        <v>818</v>
      </c>
      <c r="HI23" t="s">
        <v>818</v>
      </c>
      <c r="HJ23" t="s">
        <v>818</v>
      </c>
      <c r="HK23" t="s">
        <v>818</v>
      </c>
      <c r="HL23" t="s">
        <v>818</v>
      </c>
      <c r="HM23" t="s">
        <v>818</v>
      </c>
      <c r="HN23" t="s">
        <v>818</v>
      </c>
      <c r="HO23" t="s">
        <v>818</v>
      </c>
      <c r="HP23" t="s">
        <v>818</v>
      </c>
      <c r="HQ23" t="s">
        <v>818</v>
      </c>
      <c r="HR23" t="s">
        <v>818</v>
      </c>
      <c r="HS23" t="s">
        <v>818</v>
      </c>
      <c r="HT23" t="s">
        <v>818</v>
      </c>
      <c r="HU23" t="s">
        <v>818</v>
      </c>
      <c r="HV23" t="s">
        <v>818</v>
      </c>
      <c r="HW23" t="s">
        <v>818</v>
      </c>
      <c r="HX23" t="s">
        <v>818</v>
      </c>
      <c r="HY23" t="s">
        <v>818</v>
      </c>
      <c r="HZ23" t="s">
        <v>818</v>
      </c>
      <c r="IA23" t="s">
        <v>818</v>
      </c>
      <c r="IB23" t="s">
        <v>818</v>
      </c>
      <c r="IC23" t="s">
        <v>818</v>
      </c>
      <c r="ID23" t="s">
        <v>818</v>
      </c>
      <c r="IE23" t="s">
        <v>818</v>
      </c>
      <c r="IF23" t="s">
        <v>818</v>
      </c>
      <c r="IG23" t="s">
        <v>818</v>
      </c>
      <c r="IH23" t="s">
        <v>818</v>
      </c>
      <c r="II23" t="s">
        <v>818</v>
      </c>
      <c r="IJ23" t="s">
        <v>818</v>
      </c>
      <c r="IK23" t="s">
        <v>818</v>
      </c>
      <c r="IL23" t="s">
        <v>818</v>
      </c>
      <c r="IM23" t="s">
        <v>818</v>
      </c>
      <c r="IN23" t="s">
        <v>818</v>
      </c>
      <c r="IO23" t="s">
        <v>818</v>
      </c>
      <c r="IP23" t="s">
        <v>818</v>
      </c>
      <c r="IQ23" t="s">
        <v>818</v>
      </c>
      <c r="IR23" t="s">
        <v>818</v>
      </c>
      <c r="IS23" t="s">
        <v>818</v>
      </c>
      <c r="IT23" t="s">
        <v>818</v>
      </c>
      <c r="IU23" t="s">
        <v>818</v>
      </c>
      <c r="IV23" t="s">
        <v>818</v>
      </c>
      <c r="IW23" t="s">
        <v>818</v>
      </c>
      <c r="IX23" t="s">
        <v>818</v>
      </c>
      <c r="IY23" t="s">
        <v>818</v>
      </c>
      <c r="IZ23" t="s">
        <v>818</v>
      </c>
      <c r="JA23" t="s">
        <v>818</v>
      </c>
      <c r="JB23" t="s">
        <v>818</v>
      </c>
      <c r="JC23" t="s">
        <v>818</v>
      </c>
      <c r="JD23" t="s">
        <v>818</v>
      </c>
      <c r="JE23" t="s">
        <v>818</v>
      </c>
      <c r="JF23" t="s">
        <v>818</v>
      </c>
      <c r="JG23" t="s">
        <v>818</v>
      </c>
      <c r="JH23" t="s">
        <v>818</v>
      </c>
      <c r="JI23" t="s">
        <v>818</v>
      </c>
      <c r="JJ23" t="s">
        <v>818</v>
      </c>
      <c r="JK23" t="s">
        <v>818</v>
      </c>
      <c r="JL23" t="s">
        <v>818</v>
      </c>
      <c r="JM23" t="s">
        <v>818</v>
      </c>
      <c r="JN23" t="s">
        <v>818</v>
      </c>
      <c r="JO23" t="s">
        <v>818</v>
      </c>
      <c r="JP23" t="s">
        <v>818</v>
      </c>
      <c r="JQ23" t="s">
        <v>818</v>
      </c>
      <c r="JR23" t="s">
        <v>818</v>
      </c>
      <c r="JS23" t="s">
        <v>818</v>
      </c>
      <c r="JT23" t="s">
        <v>818</v>
      </c>
      <c r="JU23" t="s">
        <v>818</v>
      </c>
      <c r="JV23" t="s">
        <v>818</v>
      </c>
      <c r="JW23" t="s">
        <v>818</v>
      </c>
      <c r="JX23" t="s">
        <v>818</v>
      </c>
      <c r="JY23" t="s">
        <v>818</v>
      </c>
      <c r="JZ23" t="s">
        <v>818</v>
      </c>
      <c r="KA23" t="s">
        <v>818</v>
      </c>
      <c r="KB23" t="s">
        <v>818</v>
      </c>
      <c r="KC23" t="s">
        <v>818</v>
      </c>
      <c r="KD23" t="s">
        <v>818</v>
      </c>
      <c r="KE23" t="s">
        <v>818</v>
      </c>
      <c r="KF23">
        <v>7</v>
      </c>
      <c r="KG23">
        <v>0</v>
      </c>
      <c r="KH23">
        <v>0</v>
      </c>
      <c r="KI23">
        <v>1</v>
      </c>
      <c r="KJ23">
        <v>1</v>
      </c>
      <c r="KK23">
        <v>0</v>
      </c>
      <c r="KL23">
        <v>0</v>
      </c>
      <c r="KM23">
        <v>2</v>
      </c>
      <c r="KN23">
        <v>1</v>
      </c>
      <c r="KO23">
        <v>0</v>
      </c>
      <c r="KP23">
        <v>2</v>
      </c>
      <c r="KQ23">
        <v>3</v>
      </c>
      <c r="KR23">
        <v>0</v>
      </c>
      <c r="KS23">
        <v>0</v>
      </c>
      <c r="KT23">
        <v>0</v>
      </c>
      <c r="KU23">
        <v>1</v>
      </c>
      <c r="KV23">
        <v>0</v>
      </c>
      <c r="KW23">
        <v>0</v>
      </c>
      <c r="KX23">
        <v>1</v>
      </c>
      <c r="KY23">
        <v>0</v>
      </c>
      <c r="KZ23">
        <v>1</v>
      </c>
      <c r="LA23">
        <v>1</v>
      </c>
      <c r="LB23">
        <v>2</v>
      </c>
      <c r="LC23">
        <v>3</v>
      </c>
      <c r="LD23">
        <v>7</v>
      </c>
      <c r="LE23">
        <v>1</v>
      </c>
      <c r="LF23">
        <v>4</v>
      </c>
      <c r="LH23" t="s">
        <v>817</v>
      </c>
      <c r="LI23" t="s">
        <v>817</v>
      </c>
      <c r="LJ23" t="s">
        <v>817</v>
      </c>
      <c r="LK23" t="s">
        <v>817</v>
      </c>
      <c r="LL23" t="s">
        <v>817</v>
      </c>
      <c r="LM23" t="s">
        <v>817</v>
      </c>
      <c r="LO23" t="s">
        <v>817</v>
      </c>
      <c r="LQ23" t="s">
        <v>813</v>
      </c>
      <c r="LR23" t="s">
        <v>818</v>
      </c>
      <c r="LV23" t="s">
        <v>818</v>
      </c>
      <c r="LX23" t="s">
        <v>817</v>
      </c>
      <c r="MA23" t="s">
        <v>858</v>
      </c>
      <c r="MB23" t="s">
        <v>821</v>
      </c>
      <c r="MC23" t="s">
        <v>943</v>
      </c>
      <c r="MD23" t="s">
        <v>813</v>
      </c>
      <c r="MF23" t="s">
        <v>823</v>
      </c>
      <c r="MI23" t="s">
        <v>817</v>
      </c>
      <c r="MJ23" t="s">
        <v>824</v>
      </c>
      <c r="MK23" t="s">
        <v>813</v>
      </c>
      <c r="ML23" t="s">
        <v>817</v>
      </c>
      <c r="MM23" t="s">
        <v>817</v>
      </c>
      <c r="MN23" t="s">
        <v>817</v>
      </c>
      <c r="MO23" t="s">
        <v>817</v>
      </c>
      <c r="MP23" t="s">
        <v>813</v>
      </c>
      <c r="MQ23" t="s">
        <v>817</v>
      </c>
      <c r="MR23" t="s">
        <v>817</v>
      </c>
      <c r="MS23" t="s">
        <v>817</v>
      </c>
      <c r="MT23" t="s">
        <v>817</v>
      </c>
      <c r="MU23" t="s">
        <v>813</v>
      </c>
      <c r="NC23" t="s">
        <v>813</v>
      </c>
      <c r="ND23" t="s">
        <v>817</v>
      </c>
      <c r="NE23" t="s">
        <v>813</v>
      </c>
      <c r="NR23" t="s">
        <v>813</v>
      </c>
      <c r="NS23" t="s">
        <v>813</v>
      </c>
      <c r="NT23" t="s">
        <v>848</v>
      </c>
      <c r="NU23" t="s">
        <v>825</v>
      </c>
      <c r="NX23" t="s">
        <v>962</v>
      </c>
      <c r="NY23">
        <v>1</v>
      </c>
      <c r="NZ23" t="s">
        <v>970</v>
      </c>
      <c r="OP23" t="s">
        <v>813</v>
      </c>
      <c r="OQ23" t="s">
        <v>827</v>
      </c>
      <c r="OR23" t="s">
        <v>828</v>
      </c>
      <c r="OS23" t="s">
        <v>829</v>
      </c>
      <c r="OT23" t="s">
        <v>813</v>
      </c>
      <c r="OU23" t="s">
        <v>817</v>
      </c>
      <c r="OV23" t="s">
        <v>830</v>
      </c>
      <c r="OW23" t="s">
        <v>905</v>
      </c>
      <c r="OX23" t="s">
        <v>955</v>
      </c>
      <c r="OY23" t="s">
        <v>833</v>
      </c>
      <c r="OZ23" t="s">
        <v>891</v>
      </c>
      <c r="PA23" t="s">
        <v>813</v>
      </c>
      <c r="PB23" t="s">
        <v>817</v>
      </c>
      <c r="PC23" t="s">
        <v>817</v>
      </c>
      <c r="PD23" t="s">
        <v>817</v>
      </c>
      <c r="PE23" t="s">
        <v>817</v>
      </c>
      <c r="PF23" t="s">
        <v>817</v>
      </c>
      <c r="PG23" t="s">
        <v>817</v>
      </c>
      <c r="PH23" t="s">
        <v>817</v>
      </c>
      <c r="PI23" t="s">
        <v>817</v>
      </c>
      <c r="PJ23" t="s">
        <v>817</v>
      </c>
      <c r="PK23" t="s">
        <v>817</v>
      </c>
      <c r="PL23" t="s">
        <v>835</v>
      </c>
      <c r="PM23" t="s">
        <v>879</v>
      </c>
      <c r="PN23" t="s">
        <v>837</v>
      </c>
      <c r="PO23" t="s">
        <v>866</v>
      </c>
      <c r="PP23" t="s">
        <v>839</v>
      </c>
      <c r="PQ23" t="s">
        <v>813</v>
      </c>
      <c r="PR23" t="s">
        <v>813</v>
      </c>
      <c r="PS23" t="s">
        <v>817</v>
      </c>
      <c r="PT23" t="s">
        <v>817</v>
      </c>
      <c r="PU23" t="s">
        <v>817</v>
      </c>
      <c r="PV23" t="s">
        <v>817</v>
      </c>
      <c r="PW23" t="s">
        <v>817</v>
      </c>
      <c r="PX23" t="s">
        <v>817</v>
      </c>
      <c r="PY23" t="s">
        <v>817</v>
      </c>
      <c r="PZ23" t="s">
        <v>840</v>
      </c>
      <c r="QA23" t="s">
        <v>841</v>
      </c>
      <c r="QB23" t="s">
        <v>895</v>
      </c>
      <c r="QC23" t="s">
        <v>843</v>
      </c>
      <c r="QD23" t="s">
        <v>844</v>
      </c>
      <c r="QE23" t="s">
        <v>845</v>
      </c>
      <c r="QF23" t="s">
        <v>813</v>
      </c>
      <c r="QG23" t="s">
        <v>813</v>
      </c>
      <c r="QH23" t="s">
        <v>813</v>
      </c>
      <c r="QI23" t="s">
        <v>813</v>
      </c>
      <c r="QJ23" t="s">
        <v>813</v>
      </c>
      <c r="QK23" t="s">
        <v>813</v>
      </c>
      <c r="QL23" t="s">
        <v>817</v>
      </c>
      <c r="QM23" t="s">
        <v>813</v>
      </c>
      <c r="QN23" t="s">
        <v>817</v>
      </c>
      <c r="QO23" t="s">
        <v>817</v>
      </c>
      <c r="QP23" t="s">
        <v>817</v>
      </c>
      <c r="QQ23" t="s">
        <v>817</v>
      </c>
      <c r="QR23" t="s">
        <v>813</v>
      </c>
      <c r="QS23" t="s">
        <v>817</v>
      </c>
      <c r="QT23" t="s">
        <v>817</v>
      </c>
      <c r="QU23" t="s">
        <v>817</v>
      </c>
      <c r="QV23" t="s">
        <v>817</v>
      </c>
      <c r="QW23" t="s">
        <v>813</v>
      </c>
      <c r="QX23" t="s">
        <v>817</v>
      </c>
      <c r="QY23" t="s">
        <v>817</v>
      </c>
      <c r="QZ23" t="s">
        <v>817</v>
      </c>
      <c r="RA23" t="s">
        <v>817</v>
      </c>
      <c r="RB23" t="s">
        <v>817</v>
      </c>
      <c r="RC23" t="s">
        <v>817</v>
      </c>
      <c r="RD23" t="s">
        <v>817</v>
      </c>
      <c r="RE23" t="s">
        <v>817</v>
      </c>
      <c r="RF23" t="s">
        <v>817</v>
      </c>
      <c r="RG23" t="s">
        <v>817</v>
      </c>
      <c r="RH23" t="s">
        <v>817</v>
      </c>
      <c r="RI23" t="s">
        <v>817</v>
      </c>
      <c r="RJ23" t="s">
        <v>817</v>
      </c>
      <c r="RK23" t="s">
        <v>813</v>
      </c>
      <c r="RL23" t="s">
        <v>813</v>
      </c>
      <c r="RM23" t="s">
        <v>817</v>
      </c>
      <c r="RN23" t="s">
        <v>817</v>
      </c>
      <c r="RO23" t="s">
        <v>817</v>
      </c>
      <c r="RP23" t="s">
        <v>817</v>
      </c>
      <c r="RQ23" t="s">
        <v>817</v>
      </c>
      <c r="RR23" t="s">
        <v>817</v>
      </c>
      <c r="RS23" t="s">
        <v>817</v>
      </c>
      <c r="RT23" t="s">
        <v>817</v>
      </c>
      <c r="RU23" t="s">
        <v>817</v>
      </c>
      <c r="RV23" t="s">
        <v>817</v>
      </c>
      <c r="RW23" t="s">
        <v>817</v>
      </c>
      <c r="RX23" t="s">
        <v>837</v>
      </c>
      <c r="RY23" t="s">
        <v>937</v>
      </c>
      <c r="RZ23" t="s">
        <v>813</v>
      </c>
      <c r="SA23" t="s">
        <v>817</v>
      </c>
      <c r="SB23" t="s">
        <v>817</v>
      </c>
      <c r="SC23" t="s">
        <v>817</v>
      </c>
      <c r="SD23" t="s">
        <v>813</v>
      </c>
      <c r="SE23" t="s">
        <v>817</v>
      </c>
      <c r="SF23" t="s">
        <v>817</v>
      </c>
      <c r="SG23" t="s">
        <v>817</v>
      </c>
      <c r="SH23" t="s">
        <v>817</v>
      </c>
      <c r="SI23" t="s">
        <v>813</v>
      </c>
      <c r="SJ23" t="s">
        <v>817</v>
      </c>
      <c r="SK23" t="s">
        <v>817</v>
      </c>
      <c r="SL23" t="s">
        <v>817</v>
      </c>
      <c r="SM23" t="s">
        <v>817</v>
      </c>
      <c r="SN23" t="s">
        <v>817</v>
      </c>
      <c r="SO23" t="s">
        <v>817</v>
      </c>
      <c r="SP23" t="s">
        <v>813</v>
      </c>
      <c r="SQ23" t="s">
        <v>817</v>
      </c>
      <c r="SR23" t="s">
        <v>817</v>
      </c>
      <c r="SS23" t="s">
        <v>817</v>
      </c>
      <c r="ST23" t="s">
        <v>817</v>
      </c>
      <c r="SU23" t="s">
        <v>813</v>
      </c>
      <c r="SV23" t="s">
        <v>817</v>
      </c>
      <c r="SW23" t="s">
        <v>813</v>
      </c>
      <c r="SX23" t="s">
        <v>817</v>
      </c>
      <c r="SY23" t="s">
        <v>817</v>
      </c>
      <c r="SZ23" t="s">
        <v>813</v>
      </c>
      <c r="TA23" t="s">
        <v>817</v>
      </c>
      <c r="TB23" t="s">
        <v>817</v>
      </c>
      <c r="TC23" t="s">
        <v>813</v>
      </c>
      <c r="TD23" t="s">
        <v>817</v>
      </c>
      <c r="TE23" t="s">
        <v>817</v>
      </c>
      <c r="TF23" t="s">
        <v>817</v>
      </c>
      <c r="TG23" t="s">
        <v>817</v>
      </c>
      <c r="TH23" t="s">
        <v>817</v>
      </c>
      <c r="TI23" t="s">
        <v>817</v>
      </c>
      <c r="TJ23" t="s">
        <v>813</v>
      </c>
      <c r="TK23" t="s">
        <v>817</v>
      </c>
      <c r="TL23" t="s">
        <v>817</v>
      </c>
      <c r="TM23" t="s">
        <v>817</v>
      </c>
      <c r="TN23" t="s">
        <v>817</v>
      </c>
      <c r="TO23" t="s">
        <v>817</v>
      </c>
      <c r="TP23" t="s">
        <v>813</v>
      </c>
      <c r="TQ23" t="s">
        <v>813</v>
      </c>
      <c r="TR23" t="s">
        <v>813</v>
      </c>
      <c r="TS23" t="s">
        <v>817</v>
      </c>
      <c r="TT23" t="s">
        <v>817</v>
      </c>
      <c r="TU23" t="s">
        <v>817</v>
      </c>
      <c r="TV23" t="s">
        <v>817</v>
      </c>
      <c r="TW23" t="s">
        <v>817</v>
      </c>
      <c r="TY23" t="s">
        <v>817</v>
      </c>
      <c r="TZ23" t="s">
        <v>813</v>
      </c>
      <c r="UA23" t="s">
        <v>817</v>
      </c>
      <c r="UB23" t="s">
        <v>817</v>
      </c>
      <c r="UC23" t="s">
        <v>817</v>
      </c>
      <c r="UD23" t="s">
        <v>817</v>
      </c>
      <c r="UE23" t="s">
        <v>817</v>
      </c>
      <c r="UF23" t="s">
        <v>817</v>
      </c>
      <c r="UG23" t="s">
        <v>817</v>
      </c>
      <c r="UH23" t="s">
        <v>817</v>
      </c>
      <c r="UI23" t="s">
        <v>817</v>
      </c>
      <c r="UJ23" t="s">
        <v>817</v>
      </c>
      <c r="UK23" t="s">
        <v>817</v>
      </c>
      <c r="UL23" t="s">
        <v>817</v>
      </c>
      <c r="UM23" t="s">
        <v>817</v>
      </c>
      <c r="UN23" t="s">
        <v>813</v>
      </c>
      <c r="UO23" t="s">
        <v>817</v>
      </c>
      <c r="UP23" t="s">
        <v>817</v>
      </c>
      <c r="UQ23" t="s">
        <v>817</v>
      </c>
      <c r="UR23" t="s">
        <v>813</v>
      </c>
      <c r="US23" t="s">
        <v>817</v>
      </c>
      <c r="UT23" t="s">
        <v>817</v>
      </c>
      <c r="UU23" t="s">
        <v>817</v>
      </c>
      <c r="UV23" t="s">
        <v>817</v>
      </c>
      <c r="UW23" t="s">
        <v>817</v>
      </c>
      <c r="UX23" t="s">
        <v>817</v>
      </c>
      <c r="UY23" t="s">
        <v>817</v>
      </c>
      <c r="UZ23" t="s">
        <v>817</v>
      </c>
      <c r="VB23" t="s">
        <v>909</v>
      </c>
      <c r="VC23" t="s">
        <v>848</v>
      </c>
      <c r="VD23" t="s">
        <v>817</v>
      </c>
      <c r="VE23" t="s">
        <v>817</v>
      </c>
      <c r="VF23" t="s">
        <v>813</v>
      </c>
      <c r="VG23" t="s">
        <v>813</v>
      </c>
      <c r="VH23" t="s">
        <v>813</v>
      </c>
      <c r="VI23" t="s">
        <v>817</v>
      </c>
      <c r="VJ23" t="s">
        <v>817</v>
      </c>
      <c r="VK23" t="s">
        <v>817</v>
      </c>
      <c r="VL23" t="s">
        <v>817</v>
      </c>
      <c r="VM23" t="s">
        <v>813</v>
      </c>
      <c r="VN23" t="s">
        <v>817</v>
      </c>
      <c r="VO23" t="s">
        <v>817</v>
      </c>
      <c r="VP23" t="s">
        <v>817</v>
      </c>
      <c r="VQ23" t="s">
        <v>817</v>
      </c>
      <c r="VY23" t="s">
        <v>817</v>
      </c>
      <c r="VZ23" t="s">
        <v>817</v>
      </c>
      <c r="WA23" t="s">
        <v>817</v>
      </c>
      <c r="WJ23" t="s">
        <v>813</v>
      </c>
      <c r="WK23" t="s">
        <v>813</v>
      </c>
      <c r="WL23" t="s">
        <v>817</v>
      </c>
      <c r="WM23" t="s">
        <v>817</v>
      </c>
      <c r="WN23" t="s">
        <v>817</v>
      </c>
      <c r="WO23" t="s">
        <v>817</v>
      </c>
      <c r="WP23" t="s">
        <v>817</v>
      </c>
      <c r="WQ23" t="s">
        <v>817</v>
      </c>
      <c r="WR23" t="s">
        <v>817</v>
      </c>
      <c r="WS23" t="s">
        <v>897</v>
      </c>
      <c r="WU23" t="s">
        <v>813</v>
      </c>
      <c r="WV23" t="s">
        <v>817</v>
      </c>
      <c r="WW23" t="s">
        <v>817</v>
      </c>
      <c r="WX23" t="s">
        <v>817</v>
      </c>
      <c r="WY23" t="s">
        <v>817</v>
      </c>
      <c r="WZ23" t="s">
        <v>817</v>
      </c>
      <c r="XA23" t="s">
        <v>817</v>
      </c>
      <c r="XB23" t="s">
        <v>817</v>
      </c>
      <c r="XC23" t="s">
        <v>850</v>
      </c>
      <c r="XD23" t="s">
        <v>813</v>
      </c>
      <c r="XE23" t="s">
        <v>813</v>
      </c>
      <c r="XF23" t="s">
        <v>817</v>
      </c>
      <c r="XG23" t="s">
        <v>817</v>
      </c>
      <c r="XH23" t="s">
        <v>817</v>
      </c>
      <c r="XI23" t="s">
        <v>817</v>
      </c>
      <c r="XJ23" t="s">
        <v>817</v>
      </c>
      <c r="XK23" t="s">
        <v>817</v>
      </c>
      <c r="XL23" t="s">
        <v>817</v>
      </c>
      <c r="XM23" t="s">
        <v>817</v>
      </c>
      <c r="XN23" t="s">
        <v>817</v>
      </c>
      <c r="XO23" t="s">
        <v>817</v>
      </c>
      <c r="XP23" t="s">
        <v>817</v>
      </c>
      <c r="XQ23" t="s">
        <v>817</v>
      </c>
      <c r="XR23" t="s">
        <v>813</v>
      </c>
      <c r="XS23" t="s">
        <v>817</v>
      </c>
      <c r="XT23" t="s">
        <v>813</v>
      </c>
      <c r="XU23" t="s">
        <v>813</v>
      </c>
      <c r="XV23" t="s">
        <v>817</v>
      </c>
      <c r="XW23" t="s">
        <v>817</v>
      </c>
      <c r="XX23" t="s">
        <v>817</v>
      </c>
      <c r="XY23" t="s">
        <v>817</v>
      </c>
      <c r="XZ23" t="s">
        <v>817</v>
      </c>
      <c r="ZM23" t="s">
        <v>817</v>
      </c>
      <c r="ZN23" t="s">
        <v>817</v>
      </c>
      <c r="ZO23" t="s">
        <v>817</v>
      </c>
      <c r="ZP23" t="s">
        <v>817</v>
      </c>
      <c r="ZQ23" t="s">
        <v>817</v>
      </c>
      <c r="ZR23" t="s">
        <v>813</v>
      </c>
      <c r="ZS23" t="s">
        <v>817</v>
      </c>
      <c r="ZT23" t="s">
        <v>817</v>
      </c>
      <c r="ZU23" t="s">
        <v>817</v>
      </c>
      <c r="ZV23" t="s">
        <v>813</v>
      </c>
      <c r="ZW23" t="s">
        <v>817</v>
      </c>
      <c r="ZX23" t="s">
        <v>817</v>
      </c>
      <c r="ZY23" t="s">
        <v>817</v>
      </c>
      <c r="ZZ23" t="s">
        <v>817</v>
      </c>
      <c r="AAA23" t="s">
        <v>813</v>
      </c>
      <c r="AAB23" t="s">
        <v>817</v>
      </c>
      <c r="AAC23" t="s">
        <v>817</v>
      </c>
      <c r="AAD23" t="s">
        <v>817</v>
      </c>
      <c r="AAE23" t="s">
        <v>817</v>
      </c>
      <c r="AAF23" t="s">
        <v>817</v>
      </c>
      <c r="AAH23" t="s">
        <v>813</v>
      </c>
      <c r="AAI23" t="s">
        <v>817</v>
      </c>
      <c r="AAJ23" t="s">
        <v>813</v>
      </c>
      <c r="AAK23" t="s">
        <v>817</v>
      </c>
      <c r="AAL23" t="s">
        <v>817</v>
      </c>
      <c r="AAM23" t="s">
        <v>817</v>
      </c>
      <c r="AAN23" t="s">
        <v>813</v>
      </c>
      <c r="AAO23" t="s">
        <v>817</v>
      </c>
      <c r="AAP23" t="s">
        <v>817</v>
      </c>
      <c r="AAQ23" t="s">
        <v>817</v>
      </c>
      <c r="AAR23" t="s">
        <v>817</v>
      </c>
      <c r="AAS23" t="s">
        <v>817</v>
      </c>
      <c r="AAT23" t="s">
        <v>817</v>
      </c>
      <c r="AAV23" t="s">
        <v>813</v>
      </c>
      <c r="AAW23" t="s">
        <v>817</v>
      </c>
      <c r="AAX23" t="s">
        <v>817</v>
      </c>
      <c r="AAY23" t="s">
        <v>817</v>
      </c>
      <c r="AAZ23" t="s">
        <v>817</v>
      </c>
      <c r="ABA23" t="s">
        <v>813</v>
      </c>
      <c r="ABB23" t="s">
        <v>817</v>
      </c>
      <c r="ABC23" t="s">
        <v>817</v>
      </c>
      <c r="ABD23" t="s">
        <v>817</v>
      </c>
      <c r="ABE23" t="s">
        <v>817</v>
      </c>
      <c r="ABF23" t="s">
        <v>813</v>
      </c>
      <c r="ABG23" t="s">
        <v>817</v>
      </c>
      <c r="ABH23" t="s">
        <v>817</v>
      </c>
      <c r="ABI23" t="s">
        <v>817</v>
      </c>
      <c r="ABJ23" t="s">
        <v>817</v>
      </c>
      <c r="ABK23" t="s">
        <v>813</v>
      </c>
      <c r="ABL23" t="s">
        <v>817</v>
      </c>
      <c r="ABM23" t="s">
        <v>817</v>
      </c>
      <c r="ABN23" t="s">
        <v>817</v>
      </c>
      <c r="ABO23" t="s">
        <v>817</v>
      </c>
      <c r="ABP23" t="s">
        <v>817</v>
      </c>
      <c r="ABQ23" t="s">
        <v>817</v>
      </c>
      <c r="ABR23" t="s">
        <v>817</v>
      </c>
      <c r="ABS23" t="s">
        <v>817</v>
      </c>
      <c r="ABT23" t="s">
        <v>817</v>
      </c>
      <c r="ABU23" t="s">
        <v>817</v>
      </c>
      <c r="ABV23" t="s">
        <v>813</v>
      </c>
      <c r="ABW23" t="s">
        <v>817</v>
      </c>
      <c r="ABX23" t="s">
        <v>813</v>
      </c>
      <c r="ABY23" t="s">
        <v>817</v>
      </c>
      <c r="ABZ23" t="s">
        <v>817</v>
      </c>
      <c r="ACA23" t="s">
        <v>813</v>
      </c>
      <c r="ACB23" t="s">
        <v>817</v>
      </c>
      <c r="ACC23" t="s">
        <v>817</v>
      </c>
      <c r="ACD23" t="s">
        <v>817</v>
      </c>
      <c r="ACE23" t="s">
        <v>817</v>
      </c>
      <c r="ACF23" t="s">
        <v>817</v>
      </c>
      <c r="ACG23" t="s">
        <v>817</v>
      </c>
      <c r="ACH23" t="s">
        <v>817</v>
      </c>
      <c r="ACI23" t="s">
        <v>817</v>
      </c>
    </row>
    <row r="24" spans="1:763">
      <c r="A24" t="s">
        <v>1016</v>
      </c>
      <c r="B24" t="s">
        <v>1017</v>
      </c>
      <c r="C24" t="s">
        <v>1018</v>
      </c>
      <c r="D24" t="s">
        <v>873</v>
      </c>
      <c r="E24" t="s">
        <v>873</v>
      </c>
      <c r="P24" t="s">
        <v>1019</v>
      </c>
      <c r="Q24">
        <v>0.81147810819708099</v>
      </c>
      <c r="T24">
        <v>34</v>
      </c>
      <c r="V24" t="s">
        <v>813</v>
      </c>
      <c r="X24" t="s">
        <v>813</v>
      </c>
      <c r="Y24" t="s">
        <v>856</v>
      </c>
      <c r="Z24" t="s">
        <v>856</v>
      </c>
      <c r="AA24" t="s">
        <v>815</v>
      </c>
      <c r="AB24" t="s">
        <v>816</v>
      </c>
      <c r="AC24">
        <v>5</v>
      </c>
      <c r="AD24" t="s">
        <v>817</v>
      </c>
      <c r="AE24">
        <v>4</v>
      </c>
      <c r="AF24">
        <v>1</v>
      </c>
      <c r="AG24">
        <v>0</v>
      </c>
      <c r="AH24" t="s">
        <v>818</v>
      </c>
      <c r="AI24" t="s">
        <v>818</v>
      </c>
      <c r="AJ24" t="s">
        <v>818</v>
      </c>
      <c r="AK24" t="s">
        <v>818</v>
      </c>
      <c r="AL24" t="s">
        <v>818</v>
      </c>
      <c r="AM24" t="s">
        <v>818</v>
      </c>
      <c r="AN24" t="s">
        <v>818</v>
      </c>
      <c r="AO24" t="s">
        <v>818</v>
      </c>
      <c r="AP24" t="s">
        <v>818</v>
      </c>
      <c r="AQ24" t="s">
        <v>818</v>
      </c>
      <c r="AR24" t="s">
        <v>818</v>
      </c>
      <c r="AS24" t="s">
        <v>818</v>
      </c>
      <c r="AT24" t="s">
        <v>818</v>
      </c>
      <c r="AU24" t="s">
        <v>818</v>
      </c>
      <c r="AV24" t="s">
        <v>818</v>
      </c>
      <c r="AW24" t="s">
        <v>818</v>
      </c>
      <c r="AX24" t="s">
        <v>818</v>
      </c>
      <c r="AY24" t="s">
        <v>818</v>
      </c>
      <c r="AZ24" t="s">
        <v>818</v>
      </c>
      <c r="BA24" t="s">
        <v>818</v>
      </c>
      <c r="BB24" t="s">
        <v>818</v>
      </c>
      <c r="BC24" t="s">
        <v>818</v>
      </c>
      <c r="BD24" t="s">
        <v>818</v>
      </c>
      <c r="BE24" t="s">
        <v>818</v>
      </c>
      <c r="BF24" t="s">
        <v>818</v>
      </c>
      <c r="BG24" t="s">
        <v>818</v>
      </c>
      <c r="BH24" t="s">
        <v>818</v>
      </c>
      <c r="BI24" t="s">
        <v>818</v>
      </c>
      <c r="BJ24" t="s">
        <v>818</v>
      </c>
      <c r="BK24" t="s">
        <v>818</v>
      </c>
      <c r="BL24" t="s">
        <v>818</v>
      </c>
      <c r="BM24" t="s">
        <v>818</v>
      </c>
      <c r="BN24" t="s">
        <v>818</v>
      </c>
      <c r="BO24" t="s">
        <v>818</v>
      </c>
      <c r="BP24" t="s">
        <v>818</v>
      </c>
      <c r="BQ24" t="s">
        <v>818</v>
      </c>
      <c r="BR24" t="s">
        <v>818</v>
      </c>
      <c r="BS24" t="s">
        <v>818</v>
      </c>
      <c r="BT24" t="s">
        <v>818</v>
      </c>
      <c r="BU24" t="s">
        <v>818</v>
      </c>
      <c r="BV24" t="s">
        <v>818</v>
      </c>
      <c r="BW24" t="s">
        <v>818</v>
      </c>
      <c r="BX24" t="s">
        <v>818</v>
      </c>
      <c r="BY24" t="s">
        <v>818</v>
      </c>
      <c r="BZ24" t="s">
        <v>818</v>
      </c>
      <c r="CA24" t="s">
        <v>818</v>
      </c>
      <c r="CB24" t="s">
        <v>818</v>
      </c>
      <c r="CC24" t="s">
        <v>818</v>
      </c>
      <c r="CD24" t="s">
        <v>818</v>
      </c>
      <c r="CE24" t="s">
        <v>818</v>
      </c>
      <c r="CF24" t="s">
        <v>818</v>
      </c>
      <c r="CG24" t="s">
        <v>818</v>
      </c>
      <c r="CH24" t="s">
        <v>818</v>
      </c>
      <c r="CI24" t="s">
        <v>818</v>
      </c>
      <c r="CJ24" t="s">
        <v>818</v>
      </c>
      <c r="CK24" t="s">
        <v>818</v>
      </c>
      <c r="CL24" t="s">
        <v>818</v>
      </c>
      <c r="CM24" t="s">
        <v>818</v>
      </c>
      <c r="CN24" t="s">
        <v>818</v>
      </c>
      <c r="CO24" t="s">
        <v>818</v>
      </c>
      <c r="CP24" t="s">
        <v>818</v>
      </c>
      <c r="CQ24" t="s">
        <v>818</v>
      </c>
      <c r="CR24" t="s">
        <v>818</v>
      </c>
      <c r="CS24" t="s">
        <v>818</v>
      </c>
      <c r="CT24" t="s">
        <v>818</v>
      </c>
      <c r="CU24" t="s">
        <v>818</v>
      </c>
      <c r="CV24" t="s">
        <v>818</v>
      </c>
      <c r="CW24" t="s">
        <v>818</v>
      </c>
      <c r="CX24" t="s">
        <v>818</v>
      </c>
      <c r="CY24" t="s">
        <v>818</v>
      </c>
      <c r="CZ24" t="s">
        <v>818</v>
      </c>
      <c r="DA24" t="s">
        <v>818</v>
      </c>
      <c r="DB24" t="s">
        <v>818</v>
      </c>
      <c r="DC24" t="s">
        <v>818</v>
      </c>
      <c r="DD24" t="s">
        <v>818</v>
      </c>
      <c r="DE24" t="s">
        <v>818</v>
      </c>
      <c r="DF24" t="s">
        <v>818</v>
      </c>
      <c r="DG24" t="s">
        <v>818</v>
      </c>
      <c r="DH24" t="s">
        <v>818</v>
      </c>
      <c r="DI24" t="s">
        <v>818</v>
      </c>
      <c r="DJ24" t="s">
        <v>818</v>
      </c>
      <c r="DK24" t="s">
        <v>818</v>
      </c>
      <c r="DL24" t="s">
        <v>818</v>
      </c>
      <c r="DM24" t="s">
        <v>818</v>
      </c>
      <c r="DN24" t="s">
        <v>818</v>
      </c>
      <c r="DO24" t="s">
        <v>818</v>
      </c>
      <c r="DP24" t="s">
        <v>818</v>
      </c>
      <c r="DQ24" t="s">
        <v>818</v>
      </c>
      <c r="DR24" t="s">
        <v>818</v>
      </c>
      <c r="DS24" t="s">
        <v>818</v>
      </c>
      <c r="DT24" t="s">
        <v>818</v>
      </c>
      <c r="DU24" t="s">
        <v>818</v>
      </c>
      <c r="DV24" t="s">
        <v>818</v>
      </c>
      <c r="DW24" t="s">
        <v>818</v>
      </c>
      <c r="DX24" t="s">
        <v>818</v>
      </c>
      <c r="DY24" t="s">
        <v>818</v>
      </c>
      <c r="DZ24" t="s">
        <v>818</v>
      </c>
      <c r="EA24" t="s">
        <v>818</v>
      </c>
      <c r="EB24" t="s">
        <v>818</v>
      </c>
      <c r="EC24" t="s">
        <v>818</v>
      </c>
      <c r="ED24" t="s">
        <v>818</v>
      </c>
      <c r="EE24" t="s">
        <v>818</v>
      </c>
      <c r="EF24" t="s">
        <v>818</v>
      </c>
      <c r="EG24" t="s">
        <v>818</v>
      </c>
      <c r="EH24" t="s">
        <v>818</v>
      </c>
      <c r="EI24" t="s">
        <v>818</v>
      </c>
      <c r="EJ24" t="s">
        <v>818</v>
      </c>
      <c r="EK24" t="s">
        <v>818</v>
      </c>
      <c r="EL24" t="s">
        <v>818</v>
      </c>
      <c r="EM24" t="s">
        <v>818</v>
      </c>
      <c r="EN24" t="s">
        <v>818</v>
      </c>
      <c r="EO24" t="s">
        <v>818</v>
      </c>
      <c r="EP24" t="s">
        <v>818</v>
      </c>
      <c r="EQ24" t="s">
        <v>818</v>
      </c>
      <c r="ER24" t="s">
        <v>818</v>
      </c>
      <c r="ES24" t="s">
        <v>818</v>
      </c>
      <c r="ET24" t="s">
        <v>818</v>
      </c>
      <c r="EU24" t="s">
        <v>818</v>
      </c>
      <c r="EV24" t="s">
        <v>818</v>
      </c>
      <c r="EW24" t="s">
        <v>818</v>
      </c>
      <c r="EX24" t="s">
        <v>818</v>
      </c>
      <c r="EY24" t="s">
        <v>818</v>
      </c>
      <c r="EZ24" t="s">
        <v>818</v>
      </c>
      <c r="FA24" t="s">
        <v>818</v>
      </c>
      <c r="FB24" t="s">
        <v>818</v>
      </c>
      <c r="FC24" t="s">
        <v>818</v>
      </c>
      <c r="FD24" t="s">
        <v>818</v>
      </c>
      <c r="FE24" t="s">
        <v>818</v>
      </c>
      <c r="FF24" t="s">
        <v>818</v>
      </c>
      <c r="FG24" t="s">
        <v>818</v>
      </c>
      <c r="FH24" t="s">
        <v>818</v>
      </c>
      <c r="FI24" t="s">
        <v>818</v>
      </c>
      <c r="FJ24" t="s">
        <v>818</v>
      </c>
      <c r="FK24" t="s">
        <v>818</v>
      </c>
      <c r="FL24" t="s">
        <v>818</v>
      </c>
      <c r="FM24" t="s">
        <v>818</v>
      </c>
      <c r="FN24" t="s">
        <v>818</v>
      </c>
      <c r="FO24" t="s">
        <v>818</v>
      </c>
      <c r="FP24" t="s">
        <v>818</v>
      </c>
      <c r="FQ24" t="s">
        <v>818</v>
      </c>
      <c r="FR24" t="s">
        <v>818</v>
      </c>
      <c r="FS24" t="s">
        <v>818</v>
      </c>
      <c r="FT24" t="s">
        <v>818</v>
      </c>
      <c r="FU24" t="s">
        <v>818</v>
      </c>
      <c r="FV24" t="s">
        <v>818</v>
      </c>
      <c r="FW24" t="s">
        <v>818</v>
      </c>
      <c r="FX24" t="s">
        <v>818</v>
      </c>
      <c r="FY24" t="s">
        <v>818</v>
      </c>
      <c r="FZ24" t="s">
        <v>818</v>
      </c>
      <c r="GA24" t="s">
        <v>818</v>
      </c>
      <c r="GB24" t="s">
        <v>818</v>
      </c>
      <c r="GC24" t="s">
        <v>818</v>
      </c>
      <c r="GD24" t="s">
        <v>818</v>
      </c>
      <c r="GE24" t="s">
        <v>818</v>
      </c>
      <c r="GF24" t="s">
        <v>818</v>
      </c>
      <c r="GG24" t="s">
        <v>818</v>
      </c>
      <c r="GH24" t="s">
        <v>818</v>
      </c>
      <c r="GI24" t="s">
        <v>818</v>
      </c>
      <c r="GJ24" t="s">
        <v>818</v>
      </c>
      <c r="GK24" t="s">
        <v>818</v>
      </c>
      <c r="GL24" t="s">
        <v>818</v>
      </c>
      <c r="GM24" t="s">
        <v>818</v>
      </c>
      <c r="GN24" t="s">
        <v>818</v>
      </c>
      <c r="GO24" t="s">
        <v>818</v>
      </c>
      <c r="GP24" t="s">
        <v>818</v>
      </c>
      <c r="GQ24" t="s">
        <v>818</v>
      </c>
      <c r="GR24" t="s">
        <v>818</v>
      </c>
      <c r="GS24" t="s">
        <v>818</v>
      </c>
      <c r="GT24" t="s">
        <v>818</v>
      </c>
      <c r="GU24" t="s">
        <v>818</v>
      </c>
      <c r="GV24" t="s">
        <v>818</v>
      </c>
      <c r="GW24" t="s">
        <v>818</v>
      </c>
      <c r="GX24" t="s">
        <v>818</v>
      </c>
      <c r="GY24" t="s">
        <v>818</v>
      </c>
      <c r="GZ24" t="s">
        <v>818</v>
      </c>
      <c r="HA24" t="s">
        <v>818</v>
      </c>
      <c r="HB24" t="s">
        <v>818</v>
      </c>
      <c r="HC24" t="s">
        <v>818</v>
      </c>
      <c r="HD24" t="s">
        <v>818</v>
      </c>
      <c r="HE24" t="s">
        <v>818</v>
      </c>
      <c r="HF24" t="s">
        <v>818</v>
      </c>
      <c r="HG24" t="s">
        <v>818</v>
      </c>
      <c r="HH24" t="s">
        <v>818</v>
      </c>
      <c r="HI24" t="s">
        <v>818</v>
      </c>
      <c r="HJ24" t="s">
        <v>818</v>
      </c>
      <c r="HK24" t="s">
        <v>818</v>
      </c>
      <c r="HL24" t="s">
        <v>818</v>
      </c>
      <c r="HM24" t="s">
        <v>818</v>
      </c>
      <c r="HN24" t="s">
        <v>818</v>
      </c>
      <c r="HO24" t="s">
        <v>818</v>
      </c>
      <c r="HP24" t="s">
        <v>818</v>
      </c>
      <c r="HQ24" t="s">
        <v>818</v>
      </c>
      <c r="HR24" t="s">
        <v>818</v>
      </c>
      <c r="HS24" t="s">
        <v>818</v>
      </c>
      <c r="HT24" t="s">
        <v>818</v>
      </c>
      <c r="HU24" t="s">
        <v>818</v>
      </c>
      <c r="HV24" t="s">
        <v>818</v>
      </c>
      <c r="HW24" t="s">
        <v>818</v>
      </c>
      <c r="HX24" t="s">
        <v>818</v>
      </c>
      <c r="HY24" t="s">
        <v>818</v>
      </c>
      <c r="HZ24" t="s">
        <v>818</v>
      </c>
      <c r="IA24" t="s">
        <v>818</v>
      </c>
      <c r="IB24" t="s">
        <v>818</v>
      </c>
      <c r="IC24" t="s">
        <v>818</v>
      </c>
      <c r="ID24" t="s">
        <v>818</v>
      </c>
      <c r="IE24" t="s">
        <v>818</v>
      </c>
      <c r="IF24" t="s">
        <v>818</v>
      </c>
      <c r="IG24" t="s">
        <v>818</v>
      </c>
      <c r="IH24" t="s">
        <v>818</v>
      </c>
      <c r="II24" t="s">
        <v>818</v>
      </c>
      <c r="IJ24" t="s">
        <v>818</v>
      </c>
      <c r="IK24" t="s">
        <v>818</v>
      </c>
      <c r="IL24" t="s">
        <v>818</v>
      </c>
      <c r="IM24" t="s">
        <v>818</v>
      </c>
      <c r="IN24" t="s">
        <v>818</v>
      </c>
      <c r="IO24" t="s">
        <v>818</v>
      </c>
      <c r="IP24" t="s">
        <v>818</v>
      </c>
      <c r="IQ24" t="s">
        <v>818</v>
      </c>
      <c r="IR24" t="s">
        <v>818</v>
      </c>
      <c r="IS24" t="s">
        <v>818</v>
      </c>
      <c r="IT24" t="s">
        <v>818</v>
      </c>
      <c r="IU24" t="s">
        <v>818</v>
      </c>
      <c r="IV24" t="s">
        <v>818</v>
      </c>
      <c r="IW24" t="s">
        <v>818</v>
      </c>
      <c r="IX24" t="s">
        <v>818</v>
      </c>
      <c r="IY24" t="s">
        <v>818</v>
      </c>
      <c r="IZ24" t="s">
        <v>818</v>
      </c>
      <c r="JA24" t="s">
        <v>818</v>
      </c>
      <c r="JB24" t="s">
        <v>818</v>
      </c>
      <c r="JC24" t="s">
        <v>818</v>
      </c>
      <c r="JD24" t="s">
        <v>818</v>
      </c>
      <c r="JE24" t="s">
        <v>818</v>
      </c>
      <c r="JF24" t="s">
        <v>818</v>
      </c>
      <c r="JG24" t="s">
        <v>818</v>
      </c>
      <c r="JH24" t="s">
        <v>818</v>
      </c>
      <c r="JI24" t="s">
        <v>818</v>
      </c>
      <c r="JJ24" t="s">
        <v>818</v>
      </c>
      <c r="JK24" t="s">
        <v>818</v>
      </c>
      <c r="JL24" t="s">
        <v>818</v>
      </c>
      <c r="JM24" t="s">
        <v>818</v>
      </c>
      <c r="JN24" t="s">
        <v>818</v>
      </c>
      <c r="JO24" t="s">
        <v>818</v>
      </c>
      <c r="JP24" t="s">
        <v>818</v>
      </c>
      <c r="JQ24" t="s">
        <v>818</v>
      </c>
      <c r="JR24" t="s">
        <v>818</v>
      </c>
      <c r="JS24" t="s">
        <v>818</v>
      </c>
      <c r="JT24" t="s">
        <v>818</v>
      </c>
      <c r="JU24" t="s">
        <v>818</v>
      </c>
      <c r="JV24" t="s">
        <v>818</v>
      </c>
      <c r="JW24" t="s">
        <v>818</v>
      </c>
      <c r="JX24" t="s">
        <v>818</v>
      </c>
      <c r="JY24" t="s">
        <v>818</v>
      </c>
      <c r="JZ24" t="s">
        <v>818</v>
      </c>
      <c r="KA24" t="s">
        <v>818</v>
      </c>
      <c r="KB24" t="s">
        <v>818</v>
      </c>
      <c r="KC24" t="s">
        <v>818</v>
      </c>
      <c r="KD24" t="s">
        <v>818</v>
      </c>
      <c r="KE24" t="s">
        <v>818</v>
      </c>
      <c r="KF24">
        <v>5</v>
      </c>
      <c r="KG24">
        <v>0</v>
      </c>
      <c r="KH24">
        <v>0</v>
      </c>
      <c r="KI24">
        <v>0</v>
      </c>
      <c r="KJ24">
        <v>1</v>
      </c>
      <c r="KK24">
        <v>0</v>
      </c>
      <c r="KL24">
        <v>0</v>
      </c>
      <c r="KM24">
        <v>0</v>
      </c>
      <c r="KN24">
        <v>2</v>
      </c>
      <c r="KO24">
        <v>0</v>
      </c>
      <c r="KP24">
        <v>1</v>
      </c>
      <c r="KQ24">
        <v>2</v>
      </c>
      <c r="KR24">
        <v>0</v>
      </c>
      <c r="KS24">
        <v>1</v>
      </c>
      <c r="KT24">
        <v>0</v>
      </c>
      <c r="KU24">
        <v>0</v>
      </c>
      <c r="KV24">
        <v>0</v>
      </c>
      <c r="KW24">
        <v>0</v>
      </c>
      <c r="KX24">
        <v>0</v>
      </c>
      <c r="KY24">
        <v>1</v>
      </c>
      <c r="KZ24">
        <v>1</v>
      </c>
      <c r="LA24">
        <v>1</v>
      </c>
      <c r="LB24">
        <v>2</v>
      </c>
      <c r="LC24">
        <v>2</v>
      </c>
      <c r="LD24">
        <v>5</v>
      </c>
      <c r="LE24">
        <v>0</v>
      </c>
      <c r="LF24">
        <v>2</v>
      </c>
      <c r="LH24" t="s">
        <v>813</v>
      </c>
      <c r="LI24" t="s">
        <v>817</v>
      </c>
      <c r="LJ24" t="s">
        <v>817</v>
      </c>
      <c r="LK24" t="s">
        <v>817</v>
      </c>
      <c r="LL24" t="s">
        <v>817</v>
      </c>
      <c r="LM24" t="s">
        <v>817</v>
      </c>
      <c r="LN24" t="s">
        <v>817</v>
      </c>
      <c r="LO24" t="s">
        <v>813</v>
      </c>
      <c r="LP24" t="s">
        <v>817</v>
      </c>
      <c r="LQ24" t="s">
        <v>817</v>
      </c>
      <c r="LR24" t="s">
        <v>818</v>
      </c>
      <c r="LV24" t="s">
        <v>818</v>
      </c>
      <c r="LX24" t="s">
        <v>817</v>
      </c>
      <c r="MA24" t="s">
        <v>858</v>
      </c>
      <c r="MB24" t="s">
        <v>887</v>
      </c>
      <c r="MC24" t="s">
        <v>875</v>
      </c>
      <c r="MD24" t="s">
        <v>813</v>
      </c>
      <c r="MF24" t="s">
        <v>823</v>
      </c>
      <c r="MI24" t="s">
        <v>813</v>
      </c>
      <c r="MJ24" t="s">
        <v>824</v>
      </c>
      <c r="MK24" t="s">
        <v>817</v>
      </c>
      <c r="ML24" t="s">
        <v>817</v>
      </c>
      <c r="MM24" t="s">
        <v>813</v>
      </c>
      <c r="MN24" t="s">
        <v>817</v>
      </c>
      <c r="MO24" t="s">
        <v>817</v>
      </c>
      <c r="MP24" t="s">
        <v>817</v>
      </c>
      <c r="MQ24" t="s">
        <v>817</v>
      </c>
      <c r="MR24" t="s">
        <v>817</v>
      </c>
      <c r="MS24" t="s">
        <v>817</v>
      </c>
      <c r="MT24" t="s">
        <v>817</v>
      </c>
      <c r="MU24" t="s">
        <v>813</v>
      </c>
      <c r="NC24" t="s">
        <v>817</v>
      </c>
      <c r="ND24" t="s">
        <v>813</v>
      </c>
      <c r="NE24" t="s">
        <v>813</v>
      </c>
      <c r="NR24" t="s">
        <v>813</v>
      </c>
      <c r="NS24" t="s">
        <v>817</v>
      </c>
      <c r="NU24" t="s">
        <v>861</v>
      </c>
      <c r="NV24" t="s">
        <v>817</v>
      </c>
      <c r="NX24" t="s">
        <v>826</v>
      </c>
      <c r="NY24">
        <v>0</v>
      </c>
      <c r="OP24" t="s">
        <v>813</v>
      </c>
      <c r="OQ24" t="s">
        <v>827</v>
      </c>
      <c r="OR24" t="s">
        <v>828</v>
      </c>
      <c r="OS24" t="s">
        <v>1020</v>
      </c>
      <c r="OT24" t="s">
        <v>813</v>
      </c>
      <c r="OU24" t="s">
        <v>817</v>
      </c>
      <c r="OV24" t="s">
        <v>830</v>
      </c>
      <c r="OW24" t="s">
        <v>905</v>
      </c>
      <c r="OX24" t="s">
        <v>923</v>
      </c>
      <c r="OY24" t="s">
        <v>833</v>
      </c>
      <c r="OZ24" t="s">
        <v>956</v>
      </c>
      <c r="PA24" t="s">
        <v>813</v>
      </c>
      <c r="PB24" t="s">
        <v>817</v>
      </c>
      <c r="PC24" t="s">
        <v>817</v>
      </c>
      <c r="PD24" t="s">
        <v>817</v>
      </c>
      <c r="PE24" t="s">
        <v>817</v>
      </c>
      <c r="PF24" t="s">
        <v>817</v>
      </c>
      <c r="PG24" t="s">
        <v>817</v>
      </c>
      <c r="PH24" t="s">
        <v>817</v>
      </c>
      <c r="PI24" t="s">
        <v>817</v>
      </c>
      <c r="PJ24" t="s">
        <v>817</v>
      </c>
      <c r="PK24" t="s">
        <v>817</v>
      </c>
      <c r="PL24" t="s">
        <v>835</v>
      </c>
      <c r="PM24" t="s">
        <v>836</v>
      </c>
      <c r="PN24" t="s">
        <v>837</v>
      </c>
      <c r="PO24" t="s">
        <v>893</v>
      </c>
      <c r="PP24" t="s">
        <v>839</v>
      </c>
      <c r="PQ24" t="s">
        <v>813</v>
      </c>
      <c r="PR24" t="s">
        <v>813</v>
      </c>
      <c r="PS24" t="s">
        <v>817</v>
      </c>
      <c r="PT24" t="s">
        <v>817</v>
      </c>
      <c r="PU24" t="s">
        <v>817</v>
      </c>
      <c r="PV24" t="s">
        <v>817</v>
      </c>
      <c r="PW24" t="s">
        <v>817</v>
      </c>
      <c r="PX24" t="s">
        <v>817</v>
      </c>
      <c r="PY24" t="s">
        <v>817</v>
      </c>
      <c r="PZ24" t="s">
        <v>840</v>
      </c>
      <c r="QA24" t="s">
        <v>841</v>
      </c>
      <c r="QB24" t="s">
        <v>971</v>
      </c>
      <c r="QC24" t="s">
        <v>843</v>
      </c>
      <c r="QD24" t="s">
        <v>844</v>
      </c>
      <c r="QE24" t="s">
        <v>845</v>
      </c>
      <c r="QF24" t="s">
        <v>813</v>
      </c>
      <c r="QG24" t="s">
        <v>813</v>
      </c>
      <c r="QH24" t="s">
        <v>813</v>
      </c>
      <c r="QI24" t="s">
        <v>817</v>
      </c>
      <c r="QJ24" t="s">
        <v>813</v>
      </c>
      <c r="QK24" t="s">
        <v>813</v>
      </c>
      <c r="QL24" t="s">
        <v>817</v>
      </c>
      <c r="QM24" t="s">
        <v>817</v>
      </c>
      <c r="QN24" t="s">
        <v>817</v>
      </c>
      <c r="QO24" t="s">
        <v>813</v>
      </c>
      <c r="QP24" t="s">
        <v>817</v>
      </c>
      <c r="QQ24" t="s">
        <v>817</v>
      </c>
      <c r="QR24" t="s">
        <v>813</v>
      </c>
      <c r="QS24" t="s">
        <v>813</v>
      </c>
      <c r="QT24" t="s">
        <v>817</v>
      </c>
      <c r="QU24" t="s">
        <v>817</v>
      </c>
      <c r="QV24" t="s">
        <v>817</v>
      </c>
      <c r="QW24" t="s">
        <v>817</v>
      </c>
      <c r="QX24" t="s">
        <v>817</v>
      </c>
      <c r="QY24" t="s">
        <v>817</v>
      </c>
      <c r="QZ24" t="s">
        <v>817</v>
      </c>
      <c r="RA24" t="s">
        <v>817</v>
      </c>
      <c r="RB24" t="s">
        <v>817</v>
      </c>
      <c r="RC24" t="s">
        <v>817</v>
      </c>
      <c r="RD24" t="s">
        <v>817</v>
      </c>
      <c r="RE24" t="s">
        <v>817</v>
      </c>
      <c r="RF24" t="s">
        <v>817</v>
      </c>
      <c r="RG24" t="s">
        <v>817</v>
      </c>
      <c r="RH24" t="s">
        <v>817</v>
      </c>
      <c r="RI24" t="s">
        <v>817</v>
      </c>
      <c r="RJ24" t="s">
        <v>817</v>
      </c>
      <c r="RK24" t="s">
        <v>813</v>
      </c>
      <c r="RL24" t="s">
        <v>813</v>
      </c>
      <c r="RM24" t="s">
        <v>817</v>
      </c>
      <c r="RN24" t="s">
        <v>817</v>
      </c>
      <c r="RO24" t="s">
        <v>817</v>
      </c>
      <c r="RP24" t="s">
        <v>817</v>
      </c>
      <c r="RQ24" t="s">
        <v>817</v>
      </c>
      <c r="RR24" t="s">
        <v>817</v>
      </c>
      <c r="RS24" t="s">
        <v>817</v>
      </c>
      <c r="RT24" t="s">
        <v>817</v>
      </c>
      <c r="RU24" t="s">
        <v>817</v>
      </c>
      <c r="RV24" t="s">
        <v>817</v>
      </c>
      <c r="RW24" t="s">
        <v>817</v>
      </c>
      <c r="RX24" t="s">
        <v>845</v>
      </c>
      <c r="RY24" t="s">
        <v>1021</v>
      </c>
      <c r="RZ24" t="s">
        <v>813</v>
      </c>
      <c r="SA24" t="s">
        <v>813</v>
      </c>
      <c r="SB24" t="s">
        <v>817</v>
      </c>
      <c r="SC24" t="s">
        <v>817</v>
      </c>
      <c r="SD24" t="s">
        <v>817</v>
      </c>
      <c r="SE24" t="s">
        <v>817</v>
      </c>
      <c r="SF24" t="s">
        <v>817</v>
      </c>
      <c r="SG24" t="s">
        <v>817</v>
      </c>
      <c r="SH24" t="s">
        <v>817</v>
      </c>
      <c r="SI24" t="s">
        <v>817</v>
      </c>
      <c r="SJ24" t="s">
        <v>817</v>
      </c>
      <c r="SK24" t="s">
        <v>817</v>
      </c>
      <c r="SL24" t="s">
        <v>813</v>
      </c>
      <c r="SM24" t="s">
        <v>817</v>
      </c>
      <c r="SN24" t="s">
        <v>817</v>
      </c>
      <c r="SO24" t="s">
        <v>817</v>
      </c>
      <c r="SP24" t="s">
        <v>817</v>
      </c>
      <c r="SQ24" t="s">
        <v>817</v>
      </c>
      <c r="SR24" t="s">
        <v>817</v>
      </c>
      <c r="SS24" t="s">
        <v>817</v>
      </c>
      <c r="ST24" t="s">
        <v>817</v>
      </c>
      <c r="SU24" t="s">
        <v>817</v>
      </c>
      <c r="SV24" t="s">
        <v>817</v>
      </c>
      <c r="SW24" t="s">
        <v>817</v>
      </c>
      <c r="SX24" t="s">
        <v>817</v>
      </c>
      <c r="SY24" t="s">
        <v>817</v>
      </c>
      <c r="SZ24" t="s">
        <v>817</v>
      </c>
      <c r="TA24" t="s">
        <v>817</v>
      </c>
      <c r="TB24" t="s">
        <v>817</v>
      </c>
      <c r="TC24" t="s">
        <v>817</v>
      </c>
      <c r="TD24" t="s">
        <v>817</v>
      </c>
      <c r="TE24" t="s">
        <v>817</v>
      </c>
      <c r="TF24" t="s">
        <v>813</v>
      </c>
      <c r="TG24" t="s">
        <v>817</v>
      </c>
      <c r="TH24" t="s">
        <v>817</v>
      </c>
      <c r="TI24" t="s">
        <v>817</v>
      </c>
      <c r="TJ24" t="s">
        <v>813</v>
      </c>
      <c r="TK24" t="s">
        <v>817</v>
      </c>
      <c r="TL24" t="s">
        <v>817</v>
      </c>
      <c r="TM24" t="s">
        <v>817</v>
      </c>
      <c r="TN24" t="s">
        <v>817</v>
      </c>
      <c r="TO24" t="s">
        <v>817</v>
      </c>
      <c r="TP24" t="s">
        <v>817</v>
      </c>
      <c r="TQ24" t="s">
        <v>813</v>
      </c>
      <c r="TR24" t="s">
        <v>813</v>
      </c>
      <c r="TS24" t="s">
        <v>817</v>
      </c>
      <c r="TT24" t="s">
        <v>817</v>
      </c>
      <c r="TU24" t="s">
        <v>817</v>
      </c>
      <c r="TV24" t="s">
        <v>817</v>
      </c>
      <c r="TW24" t="s">
        <v>817</v>
      </c>
      <c r="TY24" t="s">
        <v>817</v>
      </c>
      <c r="TZ24" t="s">
        <v>817</v>
      </c>
      <c r="UA24" t="s">
        <v>817</v>
      </c>
      <c r="UB24" t="s">
        <v>817</v>
      </c>
      <c r="UC24" t="s">
        <v>813</v>
      </c>
      <c r="UD24" t="s">
        <v>817</v>
      </c>
      <c r="UE24" t="s">
        <v>817</v>
      </c>
      <c r="UF24" t="s">
        <v>817</v>
      </c>
      <c r="UG24" t="s">
        <v>817</v>
      </c>
      <c r="UH24" t="s">
        <v>817</v>
      </c>
      <c r="UI24" t="s">
        <v>817</v>
      </c>
      <c r="UJ24" t="s">
        <v>817</v>
      </c>
      <c r="UK24" t="s">
        <v>817</v>
      </c>
      <c r="UL24" t="s">
        <v>813</v>
      </c>
      <c r="UM24" t="s">
        <v>813</v>
      </c>
      <c r="UN24" t="s">
        <v>817</v>
      </c>
      <c r="UO24" t="s">
        <v>817</v>
      </c>
      <c r="UP24" t="s">
        <v>817</v>
      </c>
      <c r="UQ24" t="s">
        <v>817</v>
      </c>
      <c r="UR24" t="s">
        <v>813</v>
      </c>
      <c r="US24" t="s">
        <v>817</v>
      </c>
      <c r="UT24" t="s">
        <v>817</v>
      </c>
      <c r="UU24" t="s">
        <v>817</v>
      </c>
      <c r="UV24" t="s">
        <v>817</v>
      </c>
      <c r="UW24" t="s">
        <v>817</v>
      </c>
      <c r="UX24" t="s">
        <v>817</v>
      </c>
      <c r="UY24" t="s">
        <v>817</v>
      </c>
      <c r="UZ24" t="s">
        <v>817</v>
      </c>
      <c r="VB24" t="s">
        <v>909</v>
      </c>
      <c r="VC24" t="s">
        <v>848</v>
      </c>
      <c r="VD24" t="s">
        <v>817</v>
      </c>
      <c r="VE24" t="s">
        <v>817</v>
      </c>
      <c r="VF24" t="s">
        <v>813</v>
      </c>
      <c r="VG24" t="s">
        <v>813</v>
      </c>
      <c r="VH24" t="s">
        <v>817</v>
      </c>
      <c r="VI24" t="s">
        <v>817</v>
      </c>
      <c r="VJ24" t="s">
        <v>817</v>
      </c>
      <c r="VK24" t="s">
        <v>817</v>
      </c>
      <c r="VL24" t="s">
        <v>817</v>
      </c>
      <c r="VM24" t="s">
        <v>817</v>
      </c>
      <c r="VN24" t="s">
        <v>817</v>
      </c>
      <c r="VO24" t="s">
        <v>817</v>
      </c>
      <c r="VP24" t="s">
        <v>817</v>
      </c>
      <c r="VQ24" t="s">
        <v>817</v>
      </c>
      <c r="VY24" t="s">
        <v>813</v>
      </c>
      <c r="VZ24" t="s">
        <v>813</v>
      </c>
      <c r="WA24" t="s">
        <v>813</v>
      </c>
      <c r="WB24" t="s">
        <v>817</v>
      </c>
      <c r="WJ24" t="s">
        <v>813</v>
      </c>
      <c r="WK24" t="s">
        <v>813</v>
      </c>
      <c r="WL24" t="s">
        <v>817</v>
      </c>
      <c r="WM24" t="s">
        <v>813</v>
      </c>
      <c r="WN24" t="s">
        <v>817</v>
      </c>
      <c r="WO24" t="s">
        <v>817</v>
      </c>
      <c r="WP24" t="s">
        <v>817</v>
      </c>
      <c r="WQ24" t="s">
        <v>817</v>
      </c>
      <c r="WR24" t="s">
        <v>817</v>
      </c>
      <c r="WS24" t="s">
        <v>897</v>
      </c>
      <c r="WU24" t="s">
        <v>813</v>
      </c>
      <c r="WV24" t="s">
        <v>817</v>
      </c>
      <c r="WW24" t="s">
        <v>817</v>
      </c>
      <c r="WX24" t="s">
        <v>817</v>
      </c>
      <c r="WY24" t="s">
        <v>817</v>
      </c>
      <c r="WZ24" t="s">
        <v>817</v>
      </c>
      <c r="XA24" t="s">
        <v>817</v>
      </c>
      <c r="XB24" t="s">
        <v>817</v>
      </c>
      <c r="XC24" t="s">
        <v>850</v>
      </c>
      <c r="XD24" t="s">
        <v>813</v>
      </c>
      <c r="XE24" t="s">
        <v>813</v>
      </c>
      <c r="XF24" t="s">
        <v>817</v>
      </c>
      <c r="XG24" t="s">
        <v>817</v>
      </c>
      <c r="XH24" t="s">
        <v>817</v>
      </c>
      <c r="XI24" t="s">
        <v>817</v>
      </c>
      <c r="XJ24" t="s">
        <v>817</v>
      </c>
      <c r="XK24" t="s">
        <v>817</v>
      </c>
      <c r="XL24" t="s">
        <v>817</v>
      </c>
      <c r="XM24" t="s">
        <v>817</v>
      </c>
      <c r="XN24" t="s">
        <v>817</v>
      </c>
      <c r="XO24" t="s">
        <v>817</v>
      </c>
      <c r="XP24" t="s">
        <v>817</v>
      </c>
      <c r="XQ24" t="s">
        <v>817</v>
      </c>
      <c r="XR24" t="s">
        <v>817</v>
      </c>
      <c r="XS24" t="s">
        <v>817</v>
      </c>
      <c r="XT24" t="s">
        <v>817</v>
      </c>
      <c r="XU24" t="s">
        <v>817</v>
      </c>
      <c r="XV24" t="s">
        <v>817</v>
      </c>
      <c r="XW24" t="s">
        <v>813</v>
      </c>
      <c r="XX24" t="s">
        <v>817</v>
      </c>
      <c r="XY24" t="s">
        <v>817</v>
      </c>
      <c r="XZ24" t="s">
        <v>817</v>
      </c>
      <c r="ZM24" t="s">
        <v>817</v>
      </c>
      <c r="ZN24" t="s">
        <v>817</v>
      </c>
      <c r="ZO24" t="s">
        <v>817</v>
      </c>
      <c r="ZP24" t="s">
        <v>817</v>
      </c>
      <c r="ZQ24" t="s">
        <v>813</v>
      </c>
      <c r="ZR24" t="s">
        <v>817</v>
      </c>
      <c r="ZS24" t="s">
        <v>817</v>
      </c>
      <c r="ZT24" t="s">
        <v>817</v>
      </c>
      <c r="ZU24" t="s">
        <v>817</v>
      </c>
      <c r="ZV24" t="s">
        <v>817</v>
      </c>
      <c r="ZW24" t="s">
        <v>817</v>
      </c>
      <c r="ZX24" t="s">
        <v>817</v>
      </c>
      <c r="ZY24" t="s">
        <v>817</v>
      </c>
      <c r="ZZ24" t="s">
        <v>817</v>
      </c>
      <c r="AAA24" t="s">
        <v>817</v>
      </c>
      <c r="AAB24" t="s">
        <v>817</v>
      </c>
      <c r="AAC24" t="s">
        <v>817</v>
      </c>
      <c r="AAD24" t="s">
        <v>817</v>
      </c>
      <c r="AAE24" t="s">
        <v>817</v>
      </c>
      <c r="AAF24" t="s">
        <v>817</v>
      </c>
      <c r="AAH24" t="s">
        <v>817</v>
      </c>
      <c r="AAI24" t="s">
        <v>817</v>
      </c>
      <c r="AAJ24" t="s">
        <v>817</v>
      </c>
      <c r="AAK24" t="s">
        <v>817</v>
      </c>
      <c r="AAL24" t="s">
        <v>813</v>
      </c>
      <c r="AAM24" t="s">
        <v>817</v>
      </c>
      <c r="AAN24" t="s">
        <v>817</v>
      </c>
      <c r="AAO24" t="s">
        <v>817</v>
      </c>
      <c r="AAP24" t="s">
        <v>817</v>
      </c>
      <c r="AAQ24" t="s">
        <v>817</v>
      </c>
      <c r="AAR24" t="s">
        <v>817</v>
      </c>
      <c r="AAS24" t="s">
        <v>817</v>
      </c>
      <c r="AAT24" t="s">
        <v>817</v>
      </c>
      <c r="AAV24" t="s">
        <v>817</v>
      </c>
      <c r="AAW24" t="s">
        <v>817</v>
      </c>
      <c r="AAX24" t="s">
        <v>817</v>
      </c>
      <c r="AAY24" t="s">
        <v>817</v>
      </c>
      <c r="AAZ24" t="s">
        <v>813</v>
      </c>
      <c r="ABA24" t="s">
        <v>813</v>
      </c>
      <c r="ABB24" t="s">
        <v>813</v>
      </c>
      <c r="ABC24" t="s">
        <v>817</v>
      </c>
      <c r="ABD24" t="s">
        <v>817</v>
      </c>
      <c r="ABE24" t="s">
        <v>817</v>
      </c>
      <c r="ABF24" t="s">
        <v>817</v>
      </c>
      <c r="ABG24" t="s">
        <v>817</v>
      </c>
      <c r="ABH24" t="s">
        <v>817</v>
      </c>
      <c r="ABI24" t="s">
        <v>817</v>
      </c>
      <c r="ABJ24" t="s">
        <v>817</v>
      </c>
      <c r="ABK24" t="s">
        <v>817</v>
      </c>
      <c r="ABL24" t="s">
        <v>817</v>
      </c>
      <c r="ABM24" t="s">
        <v>817</v>
      </c>
      <c r="ABN24" t="s">
        <v>817</v>
      </c>
      <c r="ABO24" t="s">
        <v>817</v>
      </c>
      <c r="ABP24" t="s">
        <v>817</v>
      </c>
      <c r="ABQ24" t="s">
        <v>817</v>
      </c>
      <c r="ABR24" t="s">
        <v>817</v>
      </c>
      <c r="ABS24" t="s">
        <v>817</v>
      </c>
      <c r="ABT24" t="s">
        <v>817</v>
      </c>
      <c r="ABU24" t="s">
        <v>817</v>
      </c>
      <c r="ABV24" t="s">
        <v>813</v>
      </c>
      <c r="ABW24" t="s">
        <v>813</v>
      </c>
      <c r="ABX24" t="s">
        <v>813</v>
      </c>
      <c r="ABY24" t="s">
        <v>817</v>
      </c>
      <c r="ABZ24" t="s">
        <v>817</v>
      </c>
      <c r="ACA24" t="s">
        <v>817</v>
      </c>
      <c r="ACB24" t="s">
        <v>817</v>
      </c>
      <c r="ACC24" t="s">
        <v>817</v>
      </c>
      <c r="ACD24" t="s">
        <v>817</v>
      </c>
      <c r="ACE24" t="s">
        <v>817</v>
      </c>
      <c r="ACF24" t="s">
        <v>817</v>
      </c>
      <c r="ACG24" t="s">
        <v>817</v>
      </c>
      <c r="ACH24" t="s">
        <v>817</v>
      </c>
      <c r="ACI24" t="s">
        <v>817</v>
      </c>
    </row>
    <row r="25" spans="1:763">
      <c r="A25" t="s">
        <v>1022</v>
      </c>
      <c r="B25" t="s">
        <v>1023</v>
      </c>
      <c r="C25" t="s">
        <v>1024</v>
      </c>
      <c r="D25" t="s">
        <v>977</v>
      </c>
      <c r="E25" t="s">
        <v>977</v>
      </c>
      <c r="P25" t="s">
        <v>812</v>
      </c>
      <c r="T25">
        <v>41</v>
      </c>
      <c r="V25" t="s">
        <v>813</v>
      </c>
      <c r="X25" t="s">
        <v>813</v>
      </c>
      <c r="Y25" t="s">
        <v>814</v>
      </c>
      <c r="Z25" t="s">
        <v>814</v>
      </c>
      <c r="AA25" t="s">
        <v>815</v>
      </c>
      <c r="AB25" t="s">
        <v>901</v>
      </c>
      <c r="AC25">
        <v>6</v>
      </c>
      <c r="AD25" t="s">
        <v>817</v>
      </c>
      <c r="AE25">
        <v>0</v>
      </c>
      <c r="AF25">
        <v>6</v>
      </c>
      <c r="AG25">
        <v>0</v>
      </c>
      <c r="AH25" t="s">
        <v>818</v>
      </c>
      <c r="AI25" t="s">
        <v>818</v>
      </c>
      <c r="AJ25" t="s">
        <v>818</v>
      </c>
      <c r="AK25" t="s">
        <v>818</v>
      </c>
      <c r="AL25" t="s">
        <v>818</v>
      </c>
      <c r="AM25" t="s">
        <v>818</v>
      </c>
      <c r="AN25" t="s">
        <v>818</v>
      </c>
      <c r="AO25" t="s">
        <v>818</v>
      </c>
      <c r="AP25" t="s">
        <v>818</v>
      </c>
      <c r="AQ25" t="s">
        <v>818</v>
      </c>
      <c r="AR25" t="s">
        <v>818</v>
      </c>
      <c r="AS25" t="s">
        <v>818</v>
      </c>
      <c r="AT25" t="s">
        <v>818</v>
      </c>
      <c r="AU25" t="s">
        <v>818</v>
      </c>
      <c r="AV25" t="s">
        <v>818</v>
      </c>
      <c r="AW25" t="s">
        <v>818</v>
      </c>
      <c r="AX25" t="s">
        <v>818</v>
      </c>
      <c r="AY25" t="s">
        <v>818</v>
      </c>
      <c r="AZ25" t="s">
        <v>818</v>
      </c>
      <c r="BA25" t="s">
        <v>818</v>
      </c>
      <c r="BB25" t="s">
        <v>818</v>
      </c>
      <c r="BC25" t="s">
        <v>818</v>
      </c>
      <c r="BD25" t="s">
        <v>818</v>
      </c>
      <c r="BE25" t="s">
        <v>818</v>
      </c>
      <c r="BF25" t="s">
        <v>818</v>
      </c>
      <c r="BG25" t="s">
        <v>818</v>
      </c>
      <c r="BH25" t="s">
        <v>818</v>
      </c>
      <c r="BI25" t="s">
        <v>818</v>
      </c>
      <c r="BJ25" t="s">
        <v>818</v>
      </c>
      <c r="BK25" t="s">
        <v>818</v>
      </c>
      <c r="BL25" t="s">
        <v>818</v>
      </c>
      <c r="BM25" t="s">
        <v>818</v>
      </c>
      <c r="BN25" t="s">
        <v>818</v>
      </c>
      <c r="BO25" t="s">
        <v>818</v>
      </c>
      <c r="BP25" t="s">
        <v>818</v>
      </c>
      <c r="BQ25" t="s">
        <v>818</v>
      </c>
      <c r="BR25" t="s">
        <v>818</v>
      </c>
      <c r="BS25" t="s">
        <v>818</v>
      </c>
      <c r="BT25" t="s">
        <v>818</v>
      </c>
      <c r="BU25" t="s">
        <v>818</v>
      </c>
      <c r="BV25" t="s">
        <v>818</v>
      </c>
      <c r="BW25" t="s">
        <v>818</v>
      </c>
      <c r="BX25" t="s">
        <v>818</v>
      </c>
      <c r="BY25" t="s">
        <v>818</v>
      </c>
      <c r="BZ25" t="s">
        <v>818</v>
      </c>
      <c r="CA25" t="s">
        <v>818</v>
      </c>
      <c r="CB25" t="s">
        <v>818</v>
      </c>
      <c r="CC25" t="s">
        <v>818</v>
      </c>
      <c r="CD25" t="s">
        <v>818</v>
      </c>
      <c r="CE25" t="s">
        <v>818</v>
      </c>
      <c r="CF25" t="s">
        <v>818</v>
      </c>
      <c r="CG25" t="s">
        <v>818</v>
      </c>
      <c r="CH25" t="s">
        <v>818</v>
      </c>
      <c r="CI25" t="s">
        <v>818</v>
      </c>
      <c r="CJ25" t="s">
        <v>818</v>
      </c>
      <c r="CK25" t="s">
        <v>818</v>
      </c>
      <c r="CL25" t="s">
        <v>818</v>
      </c>
      <c r="CM25" t="s">
        <v>818</v>
      </c>
      <c r="CN25" t="s">
        <v>818</v>
      </c>
      <c r="CO25" t="s">
        <v>818</v>
      </c>
      <c r="CP25" t="s">
        <v>818</v>
      </c>
      <c r="CQ25" t="s">
        <v>818</v>
      </c>
      <c r="CR25" t="s">
        <v>818</v>
      </c>
      <c r="CS25" t="s">
        <v>818</v>
      </c>
      <c r="CT25" t="s">
        <v>818</v>
      </c>
      <c r="CU25" t="s">
        <v>818</v>
      </c>
      <c r="CV25" t="s">
        <v>818</v>
      </c>
      <c r="CW25" t="s">
        <v>818</v>
      </c>
      <c r="CX25" t="s">
        <v>818</v>
      </c>
      <c r="CY25" t="s">
        <v>818</v>
      </c>
      <c r="CZ25" t="s">
        <v>818</v>
      </c>
      <c r="DA25" t="s">
        <v>818</v>
      </c>
      <c r="DB25" t="s">
        <v>818</v>
      </c>
      <c r="DC25" t="s">
        <v>818</v>
      </c>
      <c r="DD25" t="s">
        <v>818</v>
      </c>
      <c r="DE25" t="s">
        <v>818</v>
      </c>
      <c r="DF25" t="s">
        <v>818</v>
      </c>
      <c r="DG25" t="s">
        <v>818</v>
      </c>
      <c r="DH25" t="s">
        <v>818</v>
      </c>
      <c r="DI25" t="s">
        <v>818</v>
      </c>
      <c r="DJ25" t="s">
        <v>818</v>
      </c>
      <c r="DK25" t="s">
        <v>818</v>
      </c>
      <c r="DL25" t="s">
        <v>818</v>
      </c>
      <c r="DM25" t="s">
        <v>818</v>
      </c>
      <c r="DN25" t="s">
        <v>818</v>
      </c>
      <c r="DO25" t="s">
        <v>818</v>
      </c>
      <c r="DP25" t="s">
        <v>818</v>
      </c>
      <c r="DQ25" t="s">
        <v>818</v>
      </c>
      <c r="DR25" t="s">
        <v>818</v>
      </c>
      <c r="DS25" t="s">
        <v>818</v>
      </c>
      <c r="DT25" t="s">
        <v>818</v>
      </c>
      <c r="DU25" t="s">
        <v>818</v>
      </c>
      <c r="DV25" t="s">
        <v>818</v>
      </c>
      <c r="DW25" t="s">
        <v>818</v>
      </c>
      <c r="DX25" t="s">
        <v>818</v>
      </c>
      <c r="DY25" t="s">
        <v>818</v>
      </c>
      <c r="DZ25" t="s">
        <v>818</v>
      </c>
      <c r="EA25" t="s">
        <v>818</v>
      </c>
      <c r="EB25" t="s">
        <v>818</v>
      </c>
      <c r="EC25" t="s">
        <v>818</v>
      </c>
      <c r="ED25" t="s">
        <v>818</v>
      </c>
      <c r="EE25" t="s">
        <v>818</v>
      </c>
      <c r="EF25" t="s">
        <v>818</v>
      </c>
      <c r="EG25" t="s">
        <v>818</v>
      </c>
      <c r="EH25" t="s">
        <v>818</v>
      </c>
      <c r="EI25" t="s">
        <v>818</v>
      </c>
      <c r="EJ25" t="s">
        <v>818</v>
      </c>
      <c r="EK25" t="s">
        <v>818</v>
      </c>
      <c r="EL25" t="s">
        <v>818</v>
      </c>
      <c r="EM25" t="s">
        <v>818</v>
      </c>
      <c r="EN25" t="s">
        <v>818</v>
      </c>
      <c r="EO25" t="s">
        <v>818</v>
      </c>
      <c r="EP25" t="s">
        <v>818</v>
      </c>
      <c r="EQ25" t="s">
        <v>818</v>
      </c>
      <c r="ER25" t="s">
        <v>818</v>
      </c>
      <c r="ES25" t="s">
        <v>818</v>
      </c>
      <c r="ET25" t="s">
        <v>818</v>
      </c>
      <c r="EU25" t="s">
        <v>818</v>
      </c>
      <c r="EV25" t="s">
        <v>818</v>
      </c>
      <c r="EW25" t="s">
        <v>818</v>
      </c>
      <c r="EX25" t="s">
        <v>818</v>
      </c>
      <c r="EY25" t="s">
        <v>818</v>
      </c>
      <c r="EZ25" t="s">
        <v>818</v>
      </c>
      <c r="FA25" t="s">
        <v>818</v>
      </c>
      <c r="FB25" t="s">
        <v>818</v>
      </c>
      <c r="FC25" t="s">
        <v>818</v>
      </c>
      <c r="FD25" t="s">
        <v>818</v>
      </c>
      <c r="FE25" t="s">
        <v>818</v>
      </c>
      <c r="FF25" t="s">
        <v>818</v>
      </c>
      <c r="FG25" t="s">
        <v>818</v>
      </c>
      <c r="FH25" t="s">
        <v>818</v>
      </c>
      <c r="FI25" t="s">
        <v>818</v>
      </c>
      <c r="FJ25" t="s">
        <v>818</v>
      </c>
      <c r="FK25" t="s">
        <v>818</v>
      </c>
      <c r="FL25" t="s">
        <v>818</v>
      </c>
      <c r="FM25" t="s">
        <v>818</v>
      </c>
      <c r="FN25" t="s">
        <v>818</v>
      </c>
      <c r="FO25" t="s">
        <v>818</v>
      </c>
      <c r="FP25" t="s">
        <v>818</v>
      </c>
      <c r="FQ25" t="s">
        <v>818</v>
      </c>
      <c r="FR25" t="s">
        <v>818</v>
      </c>
      <c r="FS25" t="s">
        <v>818</v>
      </c>
      <c r="FT25" t="s">
        <v>818</v>
      </c>
      <c r="FU25" t="s">
        <v>818</v>
      </c>
      <c r="FV25" t="s">
        <v>818</v>
      </c>
      <c r="FW25" t="s">
        <v>818</v>
      </c>
      <c r="FX25" t="s">
        <v>818</v>
      </c>
      <c r="FY25" t="s">
        <v>818</v>
      </c>
      <c r="FZ25" t="s">
        <v>818</v>
      </c>
      <c r="GA25" t="s">
        <v>818</v>
      </c>
      <c r="GB25" t="s">
        <v>818</v>
      </c>
      <c r="GC25" t="s">
        <v>818</v>
      </c>
      <c r="GD25" t="s">
        <v>818</v>
      </c>
      <c r="GE25" t="s">
        <v>818</v>
      </c>
      <c r="GF25" t="s">
        <v>818</v>
      </c>
      <c r="GG25" t="s">
        <v>818</v>
      </c>
      <c r="GH25" t="s">
        <v>818</v>
      </c>
      <c r="GI25" t="s">
        <v>818</v>
      </c>
      <c r="GJ25" t="s">
        <v>818</v>
      </c>
      <c r="GK25" t="s">
        <v>818</v>
      </c>
      <c r="GL25" t="s">
        <v>818</v>
      </c>
      <c r="GM25" t="s">
        <v>818</v>
      </c>
      <c r="GN25" t="s">
        <v>818</v>
      </c>
      <c r="GO25" t="s">
        <v>818</v>
      </c>
      <c r="GP25" t="s">
        <v>818</v>
      </c>
      <c r="GQ25" t="s">
        <v>818</v>
      </c>
      <c r="GR25" t="s">
        <v>818</v>
      </c>
      <c r="GS25" t="s">
        <v>818</v>
      </c>
      <c r="GT25" t="s">
        <v>818</v>
      </c>
      <c r="GU25" t="s">
        <v>818</v>
      </c>
      <c r="GV25" t="s">
        <v>818</v>
      </c>
      <c r="GW25" t="s">
        <v>818</v>
      </c>
      <c r="GX25" t="s">
        <v>818</v>
      </c>
      <c r="GY25" t="s">
        <v>818</v>
      </c>
      <c r="GZ25" t="s">
        <v>818</v>
      </c>
      <c r="HA25" t="s">
        <v>818</v>
      </c>
      <c r="HB25" t="s">
        <v>818</v>
      </c>
      <c r="HC25" t="s">
        <v>818</v>
      </c>
      <c r="HD25" t="s">
        <v>818</v>
      </c>
      <c r="HE25" t="s">
        <v>818</v>
      </c>
      <c r="HF25" t="s">
        <v>818</v>
      </c>
      <c r="HG25" t="s">
        <v>818</v>
      </c>
      <c r="HH25" t="s">
        <v>818</v>
      </c>
      <c r="HI25" t="s">
        <v>818</v>
      </c>
      <c r="HJ25" t="s">
        <v>818</v>
      </c>
      <c r="HK25" t="s">
        <v>818</v>
      </c>
      <c r="HL25" t="s">
        <v>818</v>
      </c>
      <c r="HM25" t="s">
        <v>818</v>
      </c>
      <c r="HN25" t="s">
        <v>818</v>
      </c>
      <c r="HO25" t="s">
        <v>818</v>
      </c>
      <c r="HP25" t="s">
        <v>818</v>
      </c>
      <c r="HQ25" t="s">
        <v>818</v>
      </c>
      <c r="HR25" t="s">
        <v>818</v>
      </c>
      <c r="HS25" t="s">
        <v>818</v>
      </c>
      <c r="HT25" t="s">
        <v>818</v>
      </c>
      <c r="HU25" t="s">
        <v>818</v>
      </c>
      <c r="HV25" t="s">
        <v>818</v>
      </c>
      <c r="HW25" t="s">
        <v>818</v>
      </c>
      <c r="HX25" t="s">
        <v>818</v>
      </c>
      <c r="HY25" t="s">
        <v>818</v>
      </c>
      <c r="HZ25" t="s">
        <v>818</v>
      </c>
      <c r="IA25" t="s">
        <v>818</v>
      </c>
      <c r="IB25" t="s">
        <v>818</v>
      </c>
      <c r="IC25" t="s">
        <v>818</v>
      </c>
      <c r="ID25" t="s">
        <v>818</v>
      </c>
      <c r="IE25" t="s">
        <v>818</v>
      </c>
      <c r="IF25" t="s">
        <v>818</v>
      </c>
      <c r="IG25" t="s">
        <v>818</v>
      </c>
      <c r="IH25" t="s">
        <v>818</v>
      </c>
      <c r="II25" t="s">
        <v>818</v>
      </c>
      <c r="IJ25" t="s">
        <v>818</v>
      </c>
      <c r="IK25" t="s">
        <v>818</v>
      </c>
      <c r="IL25" t="s">
        <v>818</v>
      </c>
      <c r="IM25" t="s">
        <v>818</v>
      </c>
      <c r="IN25" t="s">
        <v>818</v>
      </c>
      <c r="IO25" t="s">
        <v>818</v>
      </c>
      <c r="IP25" t="s">
        <v>818</v>
      </c>
      <c r="IQ25" t="s">
        <v>818</v>
      </c>
      <c r="IR25" t="s">
        <v>818</v>
      </c>
      <c r="IS25" t="s">
        <v>818</v>
      </c>
      <c r="IT25" t="s">
        <v>818</v>
      </c>
      <c r="IU25" t="s">
        <v>818</v>
      </c>
      <c r="IV25" t="s">
        <v>818</v>
      </c>
      <c r="IW25" t="s">
        <v>818</v>
      </c>
      <c r="IX25" t="s">
        <v>818</v>
      </c>
      <c r="IY25" t="s">
        <v>818</v>
      </c>
      <c r="IZ25" t="s">
        <v>818</v>
      </c>
      <c r="JA25" t="s">
        <v>818</v>
      </c>
      <c r="JB25" t="s">
        <v>818</v>
      </c>
      <c r="JC25" t="s">
        <v>818</v>
      </c>
      <c r="JD25" t="s">
        <v>818</v>
      </c>
      <c r="JE25" t="s">
        <v>818</v>
      </c>
      <c r="JF25" t="s">
        <v>818</v>
      </c>
      <c r="JG25" t="s">
        <v>818</v>
      </c>
      <c r="JH25" t="s">
        <v>818</v>
      </c>
      <c r="JI25" t="s">
        <v>818</v>
      </c>
      <c r="JJ25" t="s">
        <v>818</v>
      </c>
      <c r="JK25" t="s">
        <v>818</v>
      </c>
      <c r="JL25" t="s">
        <v>818</v>
      </c>
      <c r="JM25" t="s">
        <v>818</v>
      </c>
      <c r="JN25" t="s">
        <v>818</v>
      </c>
      <c r="JO25" t="s">
        <v>818</v>
      </c>
      <c r="JP25" t="s">
        <v>818</v>
      </c>
      <c r="JQ25" t="s">
        <v>818</v>
      </c>
      <c r="JR25" t="s">
        <v>818</v>
      </c>
      <c r="JS25" t="s">
        <v>818</v>
      </c>
      <c r="JT25" t="s">
        <v>818</v>
      </c>
      <c r="JU25" t="s">
        <v>818</v>
      </c>
      <c r="JV25" t="s">
        <v>818</v>
      </c>
      <c r="JW25" t="s">
        <v>818</v>
      </c>
      <c r="JX25" t="s">
        <v>818</v>
      </c>
      <c r="JY25" t="s">
        <v>818</v>
      </c>
      <c r="JZ25" t="s">
        <v>818</v>
      </c>
      <c r="KA25" t="s">
        <v>818</v>
      </c>
      <c r="KB25" t="s">
        <v>818</v>
      </c>
      <c r="KC25" t="s">
        <v>818</v>
      </c>
      <c r="KD25" t="s">
        <v>818</v>
      </c>
      <c r="KE25" t="s">
        <v>818</v>
      </c>
      <c r="KF25">
        <v>6</v>
      </c>
      <c r="KG25">
        <v>0</v>
      </c>
      <c r="KH25">
        <v>0</v>
      </c>
      <c r="KI25">
        <v>0</v>
      </c>
      <c r="KJ25">
        <v>0</v>
      </c>
      <c r="KK25">
        <v>1</v>
      </c>
      <c r="KL25">
        <v>0</v>
      </c>
      <c r="KM25">
        <v>0</v>
      </c>
      <c r="KN25">
        <v>1</v>
      </c>
      <c r="KO25">
        <v>0</v>
      </c>
      <c r="KP25">
        <v>1</v>
      </c>
      <c r="KQ25">
        <v>1</v>
      </c>
      <c r="KR25">
        <v>0</v>
      </c>
      <c r="KS25">
        <v>1</v>
      </c>
      <c r="KT25">
        <v>1</v>
      </c>
      <c r="KU25">
        <v>1</v>
      </c>
      <c r="KV25">
        <v>0</v>
      </c>
      <c r="KW25">
        <v>0</v>
      </c>
      <c r="KX25">
        <v>1</v>
      </c>
      <c r="KY25">
        <v>0</v>
      </c>
      <c r="KZ25">
        <v>3</v>
      </c>
      <c r="LA25">
        <v>1</v>
      </c>
      <c r="LB25">
        <v>2</v>
      </c>
      <c r="LC25">
        <v>4</v>
      </c>
      <c r="LD25">
        <v>6</v>
      </c>
      <c r="LE25">
        <v>2</v>
      </c>
      <c r="LF25">
        <v>2</v>
      </c>
      <c r="LH25" t="s">
        <v>817</v>
      </c>
      <c r="LI25" t="s">
        <v>817</v>
      </c>
      <c r="LJ25" t="s">
        <v>817</v>
      </c>
      <c r="LK25" t="s">
        <v>813</v>
      </c>
      <c r="LL25" t="s">
        <v>817</v>
      </c>
      <c r="LM25" t="s">
        <v>817</v>
      </c>
      <c r="LN25" t="s">
        <v>817</v>
      </c>
      <c r="LO25" t="s">
        <v>817</v>
      </c>
      <c r="LQ25" t="s">
        <v>817</v>
      </c>
      <c r="LR25" t="s">
        <v>845</v>
      </c>
      <c r="LV25" t="s">
        <v>845</v>
      </c>
      <c r="LX25" t="s">
        <v>817</v>
      </c>
      <c r="MU25" t="s">
        <v>813</v>
      </c>
      <c r="NC25" t="s">
        <v>813</v>
      </c>
      <c r="ND25" t="s">
        <v>817</v>
      </c>
      <c r="NE25" t="s">
        <v>813</v>
      </c>
      <c r="NR25" t="s">
        <v>813</v>
      </c>
      <c r="NS25" t="s">
        <v>817</v>
      </c>
      <c r="NU25" t="s">
        <v>944</v>
      </c>
      <c r="NX25" t="s">
        <v>826</v>
      </c>
      <c r="NY25">
        <v>2</v>
      </c>
      <c r="NZ25" t="s">
        <v>903</v>
      </c>
      <c r="OP25" t="s">
        <v>813</v>
      </c>
      <c r="OQ25" t="s">
        <v>890</v>
      </c>
      <c r="OR25" t="s">
        <v>828</v>
      </c>
      <c r="OS25" t="s">
        <v>878</v>
      </c>
      <c r="OT25" t="s">
        <v>813</v>
      </c>
      <c r="OU25" t="s">
        <v>813</v>
      </c>
      <c r="OV25" t="s">
        <v>830</v>
      </c>
      <c r="OW25" t="s">
        <v>864</v>
      </c>
      <c r="OX25" t="s">
        <v>832</v>
      </c>
      <c r="OY25" t="s">
        <v>833</v>
      </c>
      <c r="OZ25" t="s">
        <v>865</v>
      </c>
      <c r="PA25" t="s">
        <v>817</v>
      </c>
      <c r="PB25" t="s">
        <v>817</v>
      </c>
      <c r="PC25" t="s">
        <v>813</v>
      </c>
      <c r="PD25" t="s">
        <v>813</v>
      </c>
      <c r="PE25" t="s">
        <v>817</v>
      </c>
      <c r="PF25" t="s">
        <v>817</v>
      </c>
      <c r="PG25" t="s">
        <v>817</v>
      </c>
      <c r="PH25" t="s">
        <v>817</v>
      </c>
      <c r="PI25" t="s">
        <v>817</v>
      </c>
      <c r="PJ25" t="s">
        <v>817</v>
      </c>
      <c r="PK25" t="s">
        <v>817</v>
      </c>
      <c r="PL25" t="s">
        <v>927</v>
      </c>
      <c r="PM25" t="s">
        <v>837</v>
      </c>
      <c r="PO25" t="s">
        <v>866</v>
      </c>
      <c r="PP25" t="s">
        <v>894</v>
      </c>
      <c r="PQ25" t="s">
        <v>813</v>
      </c>
      <c r="PR25" t="s">
        <v>813</v>
      </c>
      <c r="PS25" t="s">
        <v>817</v>
      </c>
      <c r="PT25" t="s">
        <v>817</v>
      </c>
      <c r="PU25" t="s">
        <v>817</v>
      </c>
      <c r="PV25" t="s">
        <v>817</v>
      </c>
      <c r="PW25" t="s">
        <v>817</v>
      </c>
      <c r="PX25" t="s">
        <v>817</v>
      </c>
      <c r="PY25" t="s">
        <v>817</v>
      </c>
      <c r="PZ25" t="s">
        <v>840</v>
      </c>
      <c r="QD25" t="s">
        <v>844</v>
      </c>
      <c r="QE25" t="s">
        <v>845</v>
      </c>
      <c r="QF25" t="s">
        <v>813</v>
      </c>
      <c r="QG25" t="s">
        <v>813</v>
      </c>
      <c r="QH25" t="s">
        <v>813</v>
      </c>
      <c r="QI25" t="s">
        <v>817</v>
      </c>
      <c r="QJ25" t="s">
        <v>813</v>
      </c>
      <c r="QK25" t="s">
        <v>817</v>
      </c>
      <c r="QL25" t="s">
        <v>817</v>
      </c>
      <c r="QM25" t="s">
        <v>817</v>
      </c>
      <c r="QN25" t="s">
        <v>817</v>
      </c>
      <c r="QO25" t="s">
        <v>817</v>
      </c>
      <c r="QP25" t="s">
        <v>817</v>
      </c>
      <c r="QQ25" t="s">
        <v>817</v>
      </c>
      <c r="QR25" t="s">
        <v>813</v>
      </c>
      <c r="QS25" t="s">
        <v>813</v>
      </c>
      <c r="QT25" t="s">
        <v>817</v>
      </c>
      <c r="QU25" t="s">
        <v>817</v>
      </c>
      <c r="QV25" t="s">
        <v>817</v>
      </c>
      <c r="QW25" t="s">
        <v>817</v>
      </c>
      <c r="QX25" t="s">
        <v>817</v>
      </c>
      <c r="QY25" t="s">
        <v>817</v>
      </c>
      <c r="QZ25" t="s">
        <v>817</v>
      </c>
      <c r="RA25" t="s">
        <v>817</v>
      </c>
      <c r="RB25" t="s">
        <v>817</v>
      </c>
      <c r="RC25" t="s">
        <v>817</v>
      </c>
      <c r="RD25" t="s">
        <v>817</v>
      </c>
      <c r="RE25" t="s">
        <v>817</v>
      </c>
      <c r="RF25" t="s">
        <v>817</v>
      </c>
      <c r="RG25" t="s">
        <v>817</v>
      </c>
      <c r="RH25" t="s">
        <v>817</v>
      </c>
      <c r="RI25" t="s">
        <v>817</v>
      </c>
      <c r="RJ25" t="s">
        <v>817</v>
      </c>
      <c r="RK25" t="s">
        <v>813</v>
      </c>
      <c r="RL25" t="s">
        <v>813</v>
      </c>
      <c r="RM25" t="s">
        <v>817</v>
      </c>
      <c r="RN25" t="s">
        <v>817</v>
      </c>
      <c r="RO25" t="s">
        <v>813</v>
      </c>
      <c r="RP25" t="s">
        <v>817</v>
      </c>
      <c r="RQ25" t="s">
        <v>817</v>
      </c>
      <c r="RR25" t="s">
        <v>817</v>
      </c>
      <c r="RS25" t="s">
        <v>817</v>
      </c>
      <c r="RT25" t="s">
        <v>817</v>
      </c>
      <c r="RU25" t="s">
        <v>817</v>
      </c>
      <c r="RV25" t="s">
        <v>817</v>
      </c>
      <c r="RW25" t="s">
        <v>817</v>
      </c>
      <c r="RX25" t="s">
        <v>845</v>
      </c>
      <c r="RY25" t="s">
        <v>846</v>
      </c>
      <c r="RZ25" t="s">
        <v>813</v>
      </c>
      <c r="SA25" t="s">
        <v>817</v>
      </c>
      <c r="SB25" t="s">
        <v>817</v>
      </c>
      <c r="SC25" t="s">
        <v>817</v>
      </c>
      <c r="SD25" t="s">
        <v>813</v>
      </c>
      <c r="SE25" t="s">
        <v>817</v>
      </c>
      <c r="SF25" t="s">
        <v>817</v>
      </c>
      <c r="SG25" t="s">
        <v>817</v>
      </c>
      <c r="SH25" t="s">
        <v>817</v>
      </c>
      <c r="SI25" t="s">
        <v>817</v>
      </c>
      <c r="SJ25" t="s">
        <v>817</v>
      </c>
      <c r="SK25" t="s">
        <v>817</v>
      </c>
      <c r="SL25" t="s">
        <v>817</v>
      </c>
      <c r="SM25" t="s">
        <v>817</v>
      </c>
      <c r="SN25" t="s">
        <v>817</v>
      </c>
      <c r="SO25" t="s">
        <v>817</v>
      </c>
      <c r="SP25" t="s">
        <v>817</v>
      </c>
      <c r="SQ25" t="s">
        <v>817</v>
      </c>
      <c r="SR25" t="s">
        <v>817</v>
      </c>
      <c r="SS25" t="s">
        <v>817</v>
      </c>
      <c r="ST25" t="s">
        <v>817</v>
      </c>
      <c r="SU25" t="s">
        <v>813</v>
      </c>
      <c r="SV25" t="s">
        <v>817</v>
      </c>
      <c r="SW25" t="s">
        <v>817</v>
      </c>
      <c r="SX25" t="s">
        <v>817</v>
      </c>
      <c r="SY25" t="s">
        <v>817</v>
      </c>
      <c r="SZ25" t="s">
        <v>817</v>
      </c>
      <c r="TA25" t="s">
        <v>817</v>
      </c>
      <c r="TB25" t="s">
        <v>817</v>
      </c>
      <c r="TC25" t="s">
        <v>817</v>
      </c>
      <c r="TD25" t="s">
        <v>817</v>
      </c>
      <c r="TE25" t="s">
        <v>817</v>
      </c>
      <c r="TF25" t="s">
        <v>817</v>
      </c>
      <c r="TG25" t="s">
        <v>817</v>
      </c>
      <c r="TH25" t="s">
        <v>817</v>
      </c>
      <c r="TI25" t="s">
        <v>817</v>
      </c>
      <c r="TU25" t="s">
        <v>817</v>
      </c>
      <c r="TY25" t="s">
        <v>817</v>
      </c>
      <c r="TZ25" t="s">
        <v>813</v>
      </c>
      <c r="UA25" t="s">
        <v>817</v>
      </c>
      <c r="UB25" t="s">
        <v>817</v>
      </c>
      <c r="UC25" t="s">
        <v>817</v>
      </c>
      <c r="UD25" t="s">
        <v>817</v>
      </c>
      <c r="UE25" t="s">
        <v>817</v>
      </c>
      <c r="UF25" t="s">
        <v>817</v>
      </c>
      <c r="UG25" t="s">
        <v>817</v>
      </c>
      <c r="UH25" t="s">
        <v>817</v>
      </c>
      <c r="UI25" t="s">
        <v>817</v>
      </c>
      <c r="UJ25" t="s">
        <v>817</v>
      </c>
      <c r="UK25" t="s">
        <v>817</v>
      </c>
      <c r="UL25" t="s">
        <v>813</v>
      </c>
      <c r="UM25" t="s">
        <v>817</v>
      </c>
      <c r="UN25" t="s">
        <v>817</v>
      </c>
      <c r="UO25" t="s">
        <v>817</v>
      </c>
      <c r="UP25" t="s">
        <v>817</v>
      </c>
      <c r="UQ25" t="s">
        <v>817</v>
      </c>
      <c r="UR25" t="s">
        <v>817</v>
      </c>
      <c r="US25" t="s">
        <v>817</v>
      </c>
      <c r="UT25" t="s">
        <v>817</v>
      </c>
      <c r="UU25" t="s">
        <v>817</v>
      </c>
      <c r="UV25" t="s">
        <v>817</v>
      </c>
      <c r="UW25" t="s">
        <v>813</v>
      </c>
      <c r="UX25" t="s">
        <v>817</v>
      </c>
      <c r="UY25" t="s">
        <v>817</v>
      </c>
      <c r="UZ25" t="s">
        <v>817</v>
      </c>
      <c r="VD25" t="s">
        <v>813</v>
      </c>
      <c r="VE25" t="s">
        <v>817</v>
      </c>
      <c r="VF25" t="s">
        <v>817</v>
      </c>
      <c r="VG25" t="s">
        <v>817</v>
      </c>
      <c r="VH25" t="s">
        <v>817</v>
      </c>
      <c r="VI25" t="s">
        <v>817</v>
      </c>
      <c r="VJ25" t="s">
        <v>817</v>
      </c>
      <c r="VK25" t="s">
        <v>817</v>
      </c>
      <c r="VL25" t="s">
        <v>817</v>
      </c>
      <c r="VM25" t="s">
        <v>817</v>
      </c>
      <c r="VN25" t="s">
        <v>817</v>
      </c>
      <c r="VO25" t="s">
        <v>817</v>
      </c>
      <c r="VP25" t="s">
        <v>817</v>
      </c>
      <c r="VQ25" t="s">
        <v>817</v>
      </c>
      <c r="VR25" t="s">
        <v>817</v>
      </c>
      <c r="VY25" t="s">
        <v>813</v>
      </c>
      <c r="VZ25" t="s">
        <v>813</v>
      </c>
      <c r="WA25" t="s">
        <v>817</v>
      </c>
      <c r="WJ25" t="s">
        <v>817</v>
      </c>
      <c r="WK25" t="s">
        <v>817</v>
      </c>
      <c r="WL25" t="s">
        <v>817</v>
      </c>
      <c r="WM25" t="s">
        <v>817</v>
      </c>
      <c r="WN25" t="s">
        <v>817</v>
      </c>
      <c r="WO25" t="s">
        <v>813</v>
      </c>
      <c r="WP25" t="s">
        <v>817</v>
      </c>
      <c r="WQ25" t="s">
        <v>817</v>
      </c>
      <c r="WR25" t="s">
        <v>817</v>
      </c>
      <c r="WS25" t="s">
        <v>834</v>
      </c>
      <c r="WU25" t="s">
        <v>817</v>
      </c>
      <c r="WV25" t="s">
        <v>813</v>
      </c>
      <c r="WW25" t="s">
        <v>817</v>
      </c>
      <c r="WX25" t="s">
        <v>817</v>
      </c>
      <c r="WY25" t="s">
        <v>813</v>
      </c>
      <c r="WZ25" t="s">
        <v>817</v>
      </c>
      <c r="XA25" t="s">
        <v>817</v>
      </c>
      <c r="XB25" t="s">
        <v>817</v>
      </c>
      <c r="XC25" t="s">
        <v>850</v>
      </c>
      <c r="XD25" t="s">
        <v>813</v>
      </c>
      <c r="XE25" t="s">
        <v>817</v>
      </c>
      <c r="XF25" t="s">
        <v>817</v>
      </c>
      <c r="XG25" t="s">
        <v>817</v>
      </c>
      <c r="XH25" t="s">
        <v>817</v>
      </c>
      <c r="XI25" t="s">
        <v>817</v>
      </c>
      <c r="XJ25" t="s">
        <v>817</v>
      </c>
      <c r="XK25" t="s">
        <v>817</v>
      </c>
      <c r="XL25" t="s">
        <v>817</v>
      </c>
      <c r="XM25" t="s">
        <v>817</v>
      </c>
      <c r="XN25" t="s">
        <v>817</v>
      </c>
      <c r="XO25" t="s">
        <v>817</v>
      </c>
      <c r="XP25" t="s">
        <v>817</v>
      </c>
      <c r="XQ25" t="s">
        <v>817</v>
      </c>
      <c r="XR25" t="s">
        <v>817</v>
      </c>
      <c r="XS25" t="s">
        <v>817</v>
      </c>
      <c r="XT25" t="s">
        <v>817</v>
      </c>
      <c r="XU25" t="s">
        <v>817</v>
      </c>
      <c r="XV25" t="s">
        <v>817</v>
      </c>
      <c r="XW25" t="s">
        <v>813</v>
      </c>
      <c r="XX25" t="s">
        <v>817</v>
      </c>
      <c r="XY25" t="s">
        <v>817</v>
      </c>
      <c r="XZ25" t="s">
        <v>817</v>
      </c>
      <c r="ZM25" t="s">
        <v>817</v>
      </c>
      <c r="ZN25" t="s">
        <v>813</v>
      </c>
      <c r="ZO25" t="s">
        <v>817</v>
      </c>
      <c r="ZP25" t="s">
        <v>817</v>
      </c>
      <c r="ZQ25" t="s">
        <v>817</v>
      </c>
      <c r="ZR25" t="s">
        <v>817</v>
      </c>
      <c r="ZS25" t="s">
        <v>817</v>
      </c>
      <c r="ZT25" t="s">
        <v>817</v>
      </c>
      <c r="ZU25" t="s">
        <v>817</v>
      </c>
      <c r="ZV25" t="s">
        <v>817</v>
      </c>
      <c r="ZW25" t="s">
        <v>817</v>
      </c>
      <c r="ZX25" t="s">
        <v>817</v>
      </c>
      <c r="ZY25" t="s">
        <v>817</v>
      </c>
      <c r="ZZ25" t="s">
        <v>817</v>
      </c>
      <c r="AAA25" t="s">
        <v>817</v>
      </c>
      <c r="AAB25" t="s">
        <v>817</v>
      </c>
      <c r="AAC25" t="s">
        <v>817</v>
      </c>
      <c r="AAD25" t="s">
        <v>817</v>
      </c>
      <c r="AAE25" t="s">
        <v>817</v>
      </c>
      <c r="AAF25" t="s">
        <v>817</v>
      </c>
      <c r="AAH25" t="s">
        <v>817</v>
      </c>
      <c r="AAI25" t="s">
        <v>817</v>
      </c>
      <c r="AAJ25" t="s">
        <v>813</v>
      </c>
      <c r="AAK25" t="s">
        <v>817</v>
      </c>
      <c r="AAL25" t="s">
        <v>817</v>
      </c>
      <c r="AAM25" t="s">
        <v>817</v>
      </c>
      <c r="AAN25" t="s">
        <v>817</v>
      </c>
      <c r="AAO25" t="s">
        <v>817</v>
      </c>
      <c r="AAP25" t="s">
        <v>817</v>
      </c>
      <c r="AAQ25" t="s">
        <v>817</v>
      </c>
      <c r="AAR25" t="s">
        <v>817</v>
      </c>
      <c r="AAS25" t="s">
        <v>817</v>
      </c>
      <c r="AAT25" t="s">
        <v>817</v>
      </c>
      <c r="AAV25" t="s">
        <v>813</v>
      </c>
      <c r="AAW25" t="s">
        <v>817</v>
      </c>
      <c r="AAX25" t="s">
        <v>817</v>
      </c>
      <c r="AAY25" t="s">
        <v>817</v>
      </c>
      <c r="AAZ25" t="s">
        <v>817</v>
      </c>
      <c r="ABA25" t="s">
        <v>817</v>
      </c>
      <c r="ABB25" t="s">
        <v>817</v>
      </c>
      <c r="ABC25" t="s">
        <v>817</v>
      </c>
      <c r="ABD25" t="s">
        <v>817</v>
      </c>
      <c r="ABE25" t="s">
        <v>817</v>
      </c>
      <c r="ABF25" t="s">
        <v>817</v>
      </c>
      <c r="ABG25" t="s">
        <v>817</v>
      </c>
      <c r="ABH25" t="s">
        <v>817</v>
      </c>
      <c r="ABI25" t="s">
        <v>817</v>
      </c>
      <c r="ABJ25" t="s">
        <v>817</v>
      </c>
      <c r="ABK25" t="s">
        <v>817</v>
      </c>
      <c r="ABL25" t="s">
        <v>817</v>
      </c>
      <c r="ABM25" t="s">
        <v>817</v>
      </c>
      <c r="ABN25" t="s">
        <v>817</v>
      </c>
      <c r="ABO25" t="s">
        <v>817</v>
      </c>
      <c r="ABP25" t="s">
        <v>817</v>
      </c>
      <c r="ABQ25" t="s">
        <v>817</v>
      </c>
      <c r="ABR25" t="s">
        <v>817</v>
      </c>
      <c r="ABS25" t="s">
        <v>817</v>
      </c>
      <c r="ABT25" t="s">
        <v>817</v>
      </c>
      <c r="ABU25" t="s">
        <v>817</v>
      </c>
      <c r="ABV25" t="s">
        <v>817</v>
      </c>
      <c r="ABW25" t="s">
        <v>817</v>
      </c>
      <c r="ABX25" t="s">
        <v>813</v>
      </c>
      <c r="ABY25" t="s">
        <v>817</v>
      </c>
      <c r="ABZ25" t="s">
        <v>817</v>
      </c>
      <c r="ACA25" t="s">
        <v>817</v>
      </c>
      <c r="ACB25" t="s">
        <v>817</v>
      </c>
      <c r="ACC25" t="s">
        <v>817</v>
      </c>
      <c r="ACD25" t="s">
        <v>817</v>
      </c>
      <c r="ACE25" t="s">
        <v>817</v>
      </c>
      <c r="ACF25" t="s">
        <v>817</v>
      </c>
      <c r="ACG25" t="s">
        <v>817</v>
      </c>
      <c r="ACH25" t="s">
        <v>817</v>
      </c>
      <c r="ACI25" t="s">
        <v>817</v>
      </c>
    </row>
    <row r="26" spans="1:763">
      <c r="A26" t="s">
        <v>1025</v>
      </c>
      <c r="B26" t="s">
        <v>1026</v>
      </c>
      <c r="C26" t="s">
        <v>1027</v>
      </c>
      <c r="D26" t="s">
        <v>1028</v>
      </c>
      <c r="E26" t="s">
        <v>1028</v>
      </c>
      <c r="P26" t="s">
        <v>855</v>
      </c>
      <c r="T26">
        <v>21</v>
      </c>
      <c r="V26" t="s">
        <v>813</v>
      </c>
      <c r="X26" t="s">
        <v>817</v>
      </c>
      <c r="Y26" t="s">
        <v>856</v>
      </c>
      <c r="Z26" t="s">
        <v>856</v>
      </c>
      <c r="AA26" t="s">
        <v>920</v>
      </c>
      <c r="AB26" t="s">
        <v>901</v>
      </c>
      <c r="AC26">
        <v>7</v>
      </c>
      <c r="AD26" t="s">
        <v>817</v>
      </c>
      <c r="AE26">
        <v>0</v>
      </c>
      <c r="AF26">
        <v>7</v>
      </c>
      <c r="AG26">
        <v>0</v>
      </c>
      <c r="AH26" t="s">
        <v>818</v>
      </c>
      <c r="AI26" t="s">
        <v>818</v>
      </c>
      <c r="AJ26" t="s">
        <v>818</v>
      </c>
      <c r="AK26" t="s">
        <v>818</v>
      </c>
      <c r="AL26" t="s">
        <v>818</v>
      </c>
      <c r="AM26" t="s">
        <v>818</v>
      </c>
      <c r="AN26" t="s">
        <v>818</v>
      </c>
      <c r="AO26" t="s">
        <v>818</v>
      </c>
      <c r="AP26" t="s">
        <v>818</v>
      </c>
      <c r="AQ26" t="s">
        <v>818</v>
      </c>
      <c r="AR26" t="s">
        <v>818</v>
      </c>
      <c r="AS26" t="s">
        <v>818</v>
      </c>
      <c r="AT26" t="s">
        <v>818</v>
      </c>
      <c r="AU26" t="s">
        <v>818</v>
      </c>
      <c r="AV26" t="s">
        <v>818</v>
      </c>
      <c r="AW26" t="s">
        <v>818</v>
      </c>
      <c r="AX26" t="s">
        <v>818</v>
      </c>
      <c r="AY26" t="s">
        <v>818</v>
      </c>
      <c r="AZ26" t="s">
        <v>818</v>
      </c>
      <c r="BA26" t="s">
        <v>818</v>
      </c>
      <c r="BB26" t="s">
        <v>818</v>
      </c>
      <c r="BC26" t="s">
        <v>818</v>
      </c>
      <c r="BD26" t="s">
        <v>818</v>
      </c>
      <c r="BE26" t="s">
        <v>818</v>
      </c>
      <c r="BF26" t="s">
        <v>818</v>
      </c>
      <c r="BG26" t="s">
        <v>818</v>
      </c>
      <c r="BH26" t="s">
        <v>818</v>
      </c>
      <c r="BI26" t="s">
        <v>818</v>
      </c>
      <c r="BJ26" t="s">
        <v>818</v>
      </c>
      <c r="BK26" t="s">
        <v>818</v>
      </c>
      <c r="BL26" t="s">
        <v>818</v>
      </c>
      <c r="BM26" t="s">
        <v>818</v>
      </c>
      <c r="BN26" t="s">
        <v>818</v>
      </c>
      <c r="BO26" t="s">
        <v>818</v>
      </c>
      <c r="BP26" t="s">
        <v>818</v>
      </c>
      <c r="BQ26" t="s">
        <v>818</v>
      </c>
      <c r="BR26" t="s">
        <v>818</v>
      </c>
      <c r="BS26" t="s">
        <v>818</v>
      </c>
      <c r="BT26" t="s">
        <v>818</v>
      </c>
      <c r="BU26" t="s">
        <v>818</v>
      </c>
      <c r="BV26" t="s">
        <v>818</v>
      </c>
      <c r="BW26" t="s">
        <v>818</v>
      </c>
      <c r="BX26" t="s">
        <v>818</v>
      </c>
      <c r="BY26" t="s">
        <v>818</v>
      </c>
      <c r="BZ26" t="s">
        <v>818</v>
      </c>
      <c r="CA26" t="s">
        <v>818</v>
      </c>
      <c r="CB26" t="s">
        <v>818</v>
      </c>
      <c r="CC26" t="s">
        <v>818</v>
      </c>
      <c r="CD26" t="s">
        <v>818</v>
      </c>
      <c r="CE26" t="s">
        <v>818</v>
      </c>
      <c r="CF26" t="s">
        <v>818</v>
      </c>
      <c r="CG26" t="s">
        <v>818</v>
      </c>
      <c r="CH26" t="s">
        <v>818</v>
      </c>
      <c r="CI26" t="s">
        <v>818</v>
      </c>
      <c r="CJ26" t="s">
        <v>818</v>
      </c>
      <c r="CK26" t="s">
        <v>818</v>
      </c>
      <c r="CL26" t="s">
        <v>818</v>
      </c>
      <c r="CM26" t="s">
        <v>818</v>
      </c>
      <c r="CN26" t="s">
        <v>818</v>
      </c>
      <c r="CO26" t="s">
        <v>818</v>
      </c>
      <c r="CP26" t="s">
        <v>818</v>
      </c>
      <c r="CQ26" t="s">
        <v>818</v>
      </c>
      <c r="CR26" t="s">
        <v>818</v>
      </c>
      <c r="CS26" t="s">
        <v>818</v>
      </c>
      <c r="CT26" t="s">
        <v>818</v>
      </c>
      <c r="CU26" t="s">
        <v>818</v>
      </c>
      <c r="CV26" t="s">
        <v>818</v>
      </c>
      <c r="CW26" t="s">
        <v>818</v>
      </c>
      <c r="CX26" t="s">
        <v>818</v>
      </c>
      <c r="CY26" t="s">
        <v>818</v>
      </c>
      <c r="CZ26" t="s">
        <v>818</v>
      </c>
      <c r="DA26" t="s">
        <v>818</v>
      </c>
      <c r="DB26" t="s">
        <v>818</v>
      </c>
      <c r="DC26" t="s">
        <v>818</v>
      </c>
      <c r="DD26" t="s">
        <v>818</v>
      </c>
      <c r="DE26" t="s">
        <v>818</v>
      </c>
      <c r="DF26" t="s">
        <v>818</v>
      </c>
      <c r="DG26" t="s">
        <v>818</v>
      </c>
      <c r="DH26" t="s">
        <v>818</v>
      </c>
      <c r="DI26" t="s">
        <v>818</v>
      </c>
      <c r="DJ26" t="s">
        <v>818</v>
      </c>
      <c r="DK26" t="s">
        <v>818</v>
      </c>
      <c r="DL26" t="s">
        <v>818</v>
      </c>
      <c r="DM26" t="s">
        <v>818</v>
      </c>
      <c r="DN26" t="s">
        <v>818</v>
      </c>
      <c r="DO26" t="s">
        <v>818</v>
      </c>
      <c r="DP26" t="s">
        <v>818</v>
      </c>
      <c r="DQ26" t="s">
        <v>818</v>
      </c>
      <c r="DR26" t="s">
        <v>818</v>
      </c>
      <c r="DS26" t="s">
        <v>818</v>
      </c>
      <c r="DT26" t="s">
        <v>818</v>
      </c>
      <c r="DU26" t="s">
        <v>818</v>
      </c>
      <c r="DV26" t="s">
        <v>818</v>
      </c>
      <c r="DW26" t="s">
        <v>818</v>
      </c>
      <c r="DX26" t="s">
        <v>818</v>
      </c>
      <c r="DY26" t="s">
        <v>818</v>
      </c>
      <c r="DZ26" t="s">
        <v>818</v>
      </c>
      <c r="EA26" t="s">
        <v>818</v>
      </c>
      <c r="EB26" t="s">
        <v>818</v>
      </c>
      <c r="EC26" t="s">
        <v>818</v>
      </c>
      <c r="ED26" t="s">
        <v>818</v>
      </c>
      <c r="EE26" t="s">
        <v>818</v>
      </c>
      <c r="EF26" t="s">
        <v>818</v>
      </c>
      <c r="EG26" t="s">
        <v>818</v>
      </c>
      <c r="EH26" t="s">
        <v>818</v>
      </c>
      <c r="EI26" t="s">
        <v>818</v>
      </c>
      <c r="EJ26" t="s">
        <v>818</v>
      </c>
      <c r="EK26" t="s">
        <v>818</v>
      </c>
      <c r="EL26" t="s">
        <v>818</v>
      </c>
      <c r="EM26" t="s">
        <v>818</v>
      </c>
      <c r="EN26" t="s">
        <v>818</v>
      </c>
      <c r="EO26" t="s">
        <v>818</v>
      </c>
      <c r="EP26" t="s">
        <v>818</v>
      </c>
      <c r="EQ26" t="s">
        <v>818</v>
      </c>
      <c r="ER26" t="s">
        <v>818</v>
      </c>
      <c r="ES26" t="s">
        <v>818</v>
      </c>
      <c r="ET26" t="s">
        <v>818</v>
      </c>
      <c r="EU26" t="s">
        <v>818</v>
      </c>
      <c r="EV26" t="s">
        <v>818</v>
      </c>
      <c r="EW26" t="s">
        <v>818</v>
      </c>
      <c r="EX26" t="s">
        <v>818</v>
      </c>
      <c r="EY26" t="s">
        <v>818</v>
      </c>
      <c r="EZ26" t="s">
        <v>818</v>
      </c>
      <c r="FA26" t="s">
        <v>818</v>
      </c>
      <c r="FB26" t="s">
        <v>818</v>
      </c>
      <c r="FC26" t="s">
        <v>818</v>
      </c>
      <c r="FD26" t="s">
        <v>818</v>
      </c>
      <c r="FE26" t="s">
        <v>818</v>
      </c>
      <c r="FF26" t="s">
        <v>818</v>
      </c>
      <c r="FG26" t="s">
        <v>818</v>
      </c>
      <c r="FH26" t="s">
        <v>818</v>
      </c>
      <c r="FI26" t="s">
        <v>818</v>
      </c>
      <c r="FJ26" t="s">
        <v>818</v>
      </c>
      <c r="FK26" t="s">
        <v>818</v>
      </c>
      <c r="FL26" t="s">
        <v>818</v>
      </c>
      <c r="FM26" t="s">
        <v>818</v>
      </c>
      <c r="FN26" t="s">
        <v>818</v>
      </c>
      <c r="FO26" t="s">
        <v>818</v>
      </c>
      <c r="FP26" t="s">
        <v>818</v>
      </c>
      <c r="FQ26" t="s">
        <v>818</v>
      </c>
      <c r="FR26" t="s">
        <v>818</v>
      </c>
      <c r="FS26" t="s">
        <v>818</v>
      </c>
      <c r="FT26" t="s">
        <v>818</v>
      </c>
      <c r="FU26" t="s">
        <v>818</v>
      </c>
      <c r="FV26" t="s">
        <v>818</v>
      </c>
      <c r="FW26" t="s">
        <v>818</v>
      </c>
      <c r="FX26" t="s">
        <v>818</v>
      </c>
      <c r="FY26" t="s">
        <v>818</v>
      </c>
      <c r="FZ26" t="s">
        <v>818</v>
      </c>
      <c r="GA26" t="s">
        <v>818</v>
      </c>
      <c r="GB26" t="s">
        <v>818</v>
      </c>
      <c r="GC26" t="s">
        <v>818</v>
      </c>
      <c r="GD26" t="s">
        <v>818</v>
      </c>
      <c r="GE26" t="s">
        <v>818</v>
      </c>
      <c r="GF26" t="s">
        <v>818</v>
      </c>
      <c r="GG26" t="s">
        <v>818</v>
      </c>
      <c r="GH26" t="s">
        <v>818</v>
      </c>
      <c r="GI26" t="s">
        <v>818</v>
      </c>
      <c r="GJ26" t="s">
        <v>818</v>
      </c>
      <c r="GK26" t="s">
        <v>818</v>
      </c>
      <c r="GL26" t="s">
        <v>818</v>
      </c>
      <c r="GM26" t="s">
        <v>818</v>
      </c>
      <c r="GN26" t="s">
        <v>818</v>
      </c>
      <c r="GO26" t="s">
        <v>818</v>
      </c>
      <c r="GP26" t="s">
        <v>818</v>
      </c>
      <c r="GQ26" t="s">
        <v>818</v>
      </c>
      <c r="GR26" t="s">
        <v>818</v>
      </c>
      <c r="GS26" t="s">
        <v>818</v>
      </c>
      <c r="GT26" t="s">
        <v>818</v>
      </c>
      <c r="GU26" t="s">
        <v>818</v>
      </c>
      <c r="GV26" t="s">
        <v>818</v>
      </c>
      <c r="GW26" t="s">
        <v>818</v>
      </c>
      <c r="GX26" t="s">
        <v>818</v>
      </c>
      <c r="GY26" t="s">
        <v>818</v>
      </c>
      <c r="GZ26" t="s">
        <v>818</v>
      </c>
      <c r="HA26" t="s">
        <v>818</v>
      </c>
      <c r="HB26" t="s">
        <v>818</v>
      </c>
      <c r="HC26" t="s">
        <v>818</v>
      </c>
      <c r="HD26" t="s">
        <v>818</v>
      </c>
      <c r="HE26" t="s">
        <v>818</v>
      </c>
      <c r="HF26" t="s">
        <v>818</v>
      </c>
      <c r="HG26" t="s">
        <v>818</v>
      </c>
      <c r="HH26" t="s">
        <v>818</v>
      </c>
      <c r="HI26" t="s">
        <v>818</v>
      </c>
      <c r="HJ26" t="s">
        <v>818</v>
      </c>
      <c r="HK26" t="s">
        <v>818</v>
      </c>
      <c r="HL26" t="s">
        <v>818</v>
      </c>
      <c r="HM26" t="s">
        <v>818</v>
      </c>
      <c r="HN26" t="s">
        <v>818</v>
      </c>
      <c r="HO26" t="s">
        <v>818</v>
      </c>
      <c r="HP26" t="s">
        <v>818</v>
      </c>
      <c r="HQ26" t="s">
        <v>818</v>
      </c>
      <c r="HR26" t="s">
        <v>818</v>
      </c>
      <c r="HS26" t="s">
        <v>818</v>
      </c>
      <c r="HT26" t="s">
        <v>818</v>
      </c>
      <c r="HU26" t="s">
        <v>818</v>
      </c>
      <c r="HV26" t="s">
        <v>818</v>
      </c>
      <c r="HW26" t="s">
        <v>818</v>
      </c>
      <c r="HX26" t="s">
        <v>818</v>
      </c>
      <c r="HY26" t="s">
        <v>818</v>
      </c>
      <c r="HZ26" t="s">
        <v>818</v>
      </c>
      <c r="IA26" t="s">
        <v>818</v>
      </c>
      <c r="IB26" t="s">
        <v>818</v>
      </c>
      <c r="IC26" t="s">
        <v>818</v>
      </c>
      <c r="ID26" t="s">
        <v>818</v>
      </c>
      <c r="IE26" t="s">
        <v>818</v>
      </c>
      <c r="IF26" t="s">
        <v>818</v>
      </c>
      <c r="IG26" t="s">
        <v>818</v>
      </c>
      <c r="IH26" t="s">
        <v>818</v>
      </c>
      <c r="II26" t="s">
        <v>818</v>
      </c>
      <c r="IJ26" t="s">
        <v>818</v>
      </c>
      <c r="IK26" t="s">
        <v>818</v>
      </c>
      <c r="IL26" t="s">
        <v>818</v>
      </c>
      <c r="IM26" t="s">
        <v>818</v>
      </c>
      <c r="IN26" t="s">
        <v>818</v>
      </c>
      <c r="IO26" t="s">
        <v>818</v>
      </c>
      <c r="IP26" t="s">
        <v>818</v>
      </c>
      <c r="IQ26" t="s">
        <v>818</v>
      </c>
      <c r="IR26" t="s">
        <v>818</v>
      </c>
      <c r="IS26" t="s">
        <v>818</v>
      </c>
      <c r="IT26" t="s">
        <v>818</v>
      </c>
      <c r="IU26" t="s">
        <v>818</v>
      </c>
      <c r="IV26" t="s">
        <v>818</v>
      </c>
      <c r="IW26" t="s">
        <v>818</v>
      </c>
      <c r="IX26" t="s">
        <v>818</v>
      </c>
      <c r="IY26" t="s">
        <v>818</v>
      </c>
      <c r="IZ26" t="s">
        <v>818</v>
      </c>
      <c r="JA26" t="s">
        <v>818</v>
      </c>
      <c r="JB26" t="s">
        <v>818</v>
      </c>
      <c r="JC26" t="s">
        <v>818</v>
      </c>
      <c r="JD26" t="s">
        <v>818</v>
      </c>
      <c r="JE26" t="s">
        <v>818</v>
      </c>
      <c r="JF26" t="s">
        <v>818</v>
      </c>
      <c r="JG26" t="s">
        <v>818</v>
      </c>
      <c r="JH26" t="s">
        <v>818</v>
      </c>
      <c r="JI26" t="s">
        <v>818</v>
      </c>
      <c r="JJ26" t="s">
        <v>818</v>
      </c>
      <c r="JK26" t="s">
        <v>818</v>
      </c>
      <c r="JL26" t="s">
        <v>818</v>
      </c>
      <c r="JM26" t="s">
        <v>818</v>
      </c>
      <c r="JN26" t="s">
        <v>818</v>
      </c>
      <c r="JO26" t="s">
        <v>818</v>
      </c>
      <c r="JP26" t="s">
        <v>818</v>
      </c>
      <c r="JQ26" t="s">
        <v>818</v>
      </c>
      <c r="JR26" t="s">
        <v>818</v>
      </c>
      <c r="JS26" t="s">
        <v>818</v>
      </c>
      <c r="JT26" t="s">
        <v>818</v>
      </c>
      <c r="JU26" t="s">
        <v>818</v>
      </c>
      <c r="JV26" t="s">
        <v>818</v>
      </c>
      <c r="JW26" t="s">
        <v>818</v>
      </c>
      <c r="JX26" t="s">
        <v>818</v>
      </c>
      <c r="JY26" t="s">
        <v>818</v>
      </c>
      <c r="JZ26" t="s">
        <v>818</v>
      </c>
      <c r="KA26" t="s">
        <v>818</v>
      </c>
      <c r="KB26" t="s">
        <v>818</v>
      </c>
      <c r="KC26" t="s">
        <v>818</v>
      </c>
      <c r="KD26" t="s">
        <v>818</v>
      </c>
      <c r="KE26" t="s">
        <v>818</v>
      </c>
      <c r="KF26">
        <v>7</v>
      </c>
      <c r="KG26">
        <v>0</v>
      </c>
      <c r="KH26">
        <v>0</v>
      </c>
      <c r="KI26">
        <v>1</v>
      </c>
      <c r="KJ26">
        <v>0</v>
      </c>
      <c r="KK26">
        <v>0</v>
      </c>
      <c r="KL26">
        <v>0</v>
      </c>
      <c r="KM26">
        <v>1</v>
      </c>
      <c r="KN26">
        <v>1</v>
      </c>
      <c r="KO26">
        <v>0</v>
      </c>
      <c r="KP26">
        <v>1</v>
      </c>
      <c r="KQ26">
        <v>2</v>
      </c>
      <c r="KR26">
        <v>0</v>
      </c>
      <c r="KS26">
        <v>0</v>
      </c>
      <c r="KT26">
        <v>0</v>
      </c>
      <c r="KU26">
        <v>1</v>
      </c>
      <c r="KV26">
        <v>0</v>
      </c>
      <c r="KW26">
        <v>2</v>
      </c>
      <c r="KX26">
        <v>1</v>
      </c>
      <c r="KY26">
        <v>0</v>
      </c>
      <c r="KZ26">
        <v>1</v>
      </c>
      <c r="LA26">
        <v>3</v>
      </c>
      <c r="LB26">
        <v>1</v>
      </c>
      <c r="LC26">
        <v>2</v>
      </c>
      <c r="LD26">
        <v>7</v>
      </c>
      <c r="LE26">
        <v>1</v>
      </c>
      <c r="LF26">
        <v>5</v>
      </c>
      <c r="LH26" t="s">
        <v>817</v>
      </c>
      <c r="LI26" t="s">
        <v>817</v>
      </c>
      <c r="LJ26" t="s">
        <v>817</v>
      </c>
      <c r="LK26" t="s">
        <v>817</v>
      </c>
      <c r="LL26" t="s">
        <v>817</v>
      </c>
      <c r="LM26" t="s">
        <v>817</v>
      </c>
      <c r="LO26" t="s">
        <v>813</v>
      </c>
      <c r="LP26" t="s">
        <v>813</v>
      </c>
      <c r="LQ26" t="s">
        <v>817</v>
      </c>
      <c r="LR26" t="s">
        <v>818</v>
      </c>
      <c r="LV26" t="s">
        <v>818</v>
      </c>
      <c r="LX26" t="s">
        <v>817</v>
      </c>
      <c r="MU26" t="s">
        <v>813</v>
      </c>
      <c r="NC26" t="s">
        <v>817</v>
      </c>
      <c r="ND26" t="s">
        <v>817</v>
      </c>
      <c r="NE26" t="s">
        <v>813</v>
      </c>
      <c r="NF26" t="s">
        <v>817</v>
      </c>
      <c r="NG26" t="s">
        <v>817</v>
      </c>
      <c r="NH26" t="s">
        <v>817</v>
      </c>
      <c r="NI26" t="s">
        <v>817</v>
      </c>
      <c r="NJ26" t="s">
        <v>813</v>
      </c>
      <c r="NK26" t="s">
        <v>817</v>
      </c>
      <c r="NL26" t="s">
        <v>817</v>
      </c>
      <c r="NM26" t="s">
        <v>817</v>
      </c>
      <c r="NN26" t="s">
        <v>817</v>
      </c>
      <c r="NO26" t="s">
        <v>817</v>
      </c>
      <c r="NP26" t="s">
        <v>817</v>
      </c>
      <c r="NQ26" t="s">
        <v>817</v>
      </c>
      <c r="NR26" t="s">
        <v>813</v>
      </c>
      <c r="NS26" t="s">
        <v>813</v>
      </c>
      <c r="NT26" t="s">
        <v>848</v>
      </c>
      <c r="NU26" t="s">
        <v>1010</v>
      </c>
      <c r="NX26" t="s">
        <v>983</v>
      </c>
      <c r="NY26">
        <v>1</v>
      </c>
      <c r="NZ26" t="s">
        <v>889</v>
      </c>
      <c r="OP26" t="s">
        <v>813</v>
      </c>
      <c r="OQ26" t="s">
        <v>827</v>
      </c>
      <c r="OR26" t="s">
        <v>863</v>
      </c>
      <c r="OS26" t="s">
        <v>1020</v>
      </c>
      <c r="OT26" t="s">
        <v>813</v>
      </c>
      <c r="OU26" t="s">
        <v>817</v>
      </c>
      <c r="OV26" t="s">
        <v>1004</v>
      </c>
      <c r="PA26" t="s">
        <v>817</v>
      </c>
      <c r="PB26" t="s">
        <v>817</v>
      </c>
      <c r="PC26" t="s">
        <v>817</v>
      </c>
      <c r="PD26" t="s">
        <v>817</v>
      </c>
      <c r="PE26" t="s">
        <v>817</v>
      </c>
      <c r="PF26" t="s">
        <v>813</v>
      </c>
      <c r="PG26" t="s">
        <v>817</v>
      </c>
      <c r="PH26" t="s">
        <v>817</v>
      </c>
      <c r="PI26" t="s">
        <v>817</v>
      </c>
      <c r="PJ26" t="s">
        <v>817</v>
      </c>
      <c r="PM26" t="s">
        <v>892</v>
      </c>
      <c r="PN26" t="s">
        <v>879</v>
      </c>
      <c r="PO26" t="s">
        <v>893</v>
      </c>
      <c r="PP26" t="s">
        <v>839</v>
      </c>
      <c r="PQ26" t="s">
        <v>813</v>
      </c>
      <c r="PR26" t="s">
        <v>813</v>
      </c>
      <c r="PS26" t="s">
        <v>817</v>
      </c>
      <c r="PT26" t="s">
        <v>817</v>
      </c>
      <c r="PU26" t="s">
        <v>817</v>
      </c>
      <c r="PV26" t="s">
        <v>817</v>
      </c>
      <c r="PW26" t="s">
        <v>817</v>
      </c>
      <c r="PX26" t="s">
        <v>817</v>
      </c>
      <c r="PY26" t="s">
        <v>817</v>
      </c>
      <c r="PZ26" t="s">
        <v>840</v>
      </c>
      <c r="QA26" t="s">
        <v>841</v>
      </c>
      <c r="QB26" t="s">
        <v>971</v>
      </c>
      <c r="QC26" t="s">
        <v>843</v>
      </c>
      <c r="QD26" t="s">
        <v>896</v>
      </c>
      <c r="QE26" t="s">
        <v>879</v>
      </c>
      <c r="QF26" t="s">
        <v>813</v>
      </c>
      <c r="QG26" t="s">
        <v>813</v>
      </c>
      <c r="QH26" t="s">
        <v>813</v>
      </c>
      <c r="QI26" t="s">
        <v>817</v>
      </c>
      <c r="QJ26" t="s">
        <v>817</v>
      </c>
      <c r="QK26" t="s">
        <v>813</v>
      </c>
      <c r="QL26" t="s">
        <v>817</v>
      </c>
      <c r="QM26" t="s">
        <v>817</v>
      </c>
      <c r="QN26" t="s">
        <v>817</v>
      </c>
      <c r="QO26" t="s">
        <v>817</v>
      </c>
      <c r="QP26" t="s">
        <v>817</v>
      </c>
      <c r="QQ26" t="s">
        <v>817</v>
      </c>
      <c r="QR26" t="s">
        <v>813</v>
      </c>
      <c r="QS26" t="s">
        <v>817</v>
      </c>
      <c r="QT26" t="s">
        <v>817</v>
      </c>
      <c r="QU26" t="s">
        <v>817</v>
      </c>
      <c r="QV26" t="s">
        <v>813</v>
      </c>
      <c r="QW26" t="s">
        <v>817</v>
      </c>
      <c r="QX26" t="s">
        <v>817</v>
      </c>
      <c r="QY26" t="s">
        <v>817</v>
      </c>
      <c r="QZ26" t="s">
        <v>817</v>
      </c>
      <c r="RA26" t="s">
        <v>817</v>
      </c>
      <c r="RB26" t="s">
        <v>817</v>
      </c>
      <c r="RC26" t="s">
        <v>817</v>
      </c>
      <c r="RD26" t="s">
        <v>817</v>
      </c>
      <c r="RE26" t="s">
        <v>817</v>
      </c>
      <c r="RF26" t="s">
        <v>817</v>
      </c>
      <c r="RG26" t="s">
        <v>817</v>
      </c>
      <c r="RH26" t="s">
        <v>817</v>
      </c>
      <c r="RI26" t="s">
        <v>817</v>
      </c>
      <c r="RJ26" t="s">
        <v>817</v>
      </c>
      <c r="RK26" t="s">
        <v>813</v>
      </c>
      <c r="RL26" t="s">
        <v>817</v>
      </c>
      <c r="RM26" t="s">
        <v>817</v>
      </c>
      <c r="RN26" t="s">
        <v>813</v>
      </c>
      <c r="RO26" t="s">
        <v>817</v>
      </c>
      <c r="RP26" t="s">
        <v>817</v>
      </c>
      <c r="RQ26" t="s">
        <v>817</v>
      </c>
      <c r="RR26" t="s">
        <v>817</v>
      </c>
      <c r="RS26" t="s">
        <v>817</v>
      </c>
      <c r="RT26" t="s">
        <v>817</v>
      </c>
      <c r="RU26" t="s">
        <v>813</v>
      </c>
      <c r="RV26" t="s">
        <v>817</v>
      </c>
      <c r="RW26" t="s">
        <v>817</v>
      </c>
      <c r="RX26" t="s">
        <v>879</v>
      </c>
      <c r="RY26" t="s">
        <v>957</v>
      </c>
      <c r="RZ26" t="s">
        <v>813</v>
      </c>
      <c r="SA26" t="s">
        <v>817</v>
      </c>
      <c r="SB26" t="s">
        <v>817</v>
      </c>
      <c r="SC26" t="s">
        <v>817</v>
      </c>
      <c r="SD26" t="s">
        <v>817</v>
      </c>
      <c r="SE26" t="s">
        <v>817</v>
      </c>
      <c r="SF26" t="s">
        <v>817</v>
      </c>
      <c r="SG26" t="s">
        <v>817</v>
      </c>
      <c r="SH26" t="s">
        <v>817</v>
      </c>
      <c r="SI26" t="s">
        <v>817</v>
      </c>
      <c r="SJ26" t="s">
        <v>813</v>
      </c>
      <c r="SK26" t="s">
        <v>817</v>
      </c>
      <c r="SL26" t="s">
        <v>817</v>
      </c>
      <c r="SM26" t="s">
        <v>817</v>
      </c>
      <c r="SN26" t="s">
        <v>817</v>
      </c>
      <c r="SO26" t="s">
        <v>817</v>
      </c>
      <c r="SP26" t="s">
        <v>817</v>
      </c>
      <c r="SQ26" t="s">
        <v>817</v>
      </c>
      <c r="SR26" t="s">
        <v>817</v>
      </c>
      <c r="SS26" t="s">
        <v>817</v>
      </c>
      <c r="ST26" t="s">
        <v>817</v>
      </c>
      <c r="SU26" t="s">
        <v>817</v>
      </c>
      <c r="SV26" t="s">
        <v>817</v>
      </c>
      <c r="SW26" t="s">
        <v>817</v>
      </c>
      <c r="SX26" t="s">
        <v>817</v>
      </c>
      <c r="SY26" t="s">
        <v>817</v>
      </c>
      <c r="SZ26" t="s">
        <v>817</v>
      </c>
      <c r="TA26" t="s">
        <v>817</v>
      </c>
      <c r="TB26" t="s">
        <v>817</v>
      </c>
      <c r="TC26" t="s">
        <v>817</v>
      </c>
      <c r="TD26" t="s">
        <v>817</v>
      </c>
      <c r="TE26" t="s">
        <v>817</v>
      </c>
      <c r="TF26" t="s">
        <v>813</v>
      </c>
      <c r="TG26" t="s">
        <v>817</v>
      </c>
      <c r="TH26" t="s">
        <v>817</v>
      </c>
      <c r="TI26" t="s">
        <v>817</v>
      </c>
      <c r="TU26" t="s">
        <v>817</v>
      </c>
      <c r="TY26" t="s">
        <v>813</v>
      </c>
      <c r="TZ26" t="s">
        <v>817</v>
      </c>
      <c r="UA26" t="s">
        <v>817</v>
      </c>
      <c r="UB26" t="s">
        <v>817</v>
      </c>
      <c r="UC26" t="s">
        <v>817</v>
      </c>
      <c r="UD26" t="s">
        <v>817</v>
      </c>
      <c r="UE26" t="s">
        <v>817</v>
      </c>
      <c r="UF26" t="s">
        <v>817</v>
      </c>
      <c r="UG26" t="s">
        <v>817</v>
      </c>
      <c r="UH26" t="s">
        <v>817</v>
      </c>
      <c r="UI26" t="s">
        <v>817</v>
      </c>
      <c r="UJ26" t="s">
        <v>817</v>
      </c>
      <c r="UK26" t="s">
        <v>817</v>
      </c>
      <c r="UL26" t="s">
        <v>813</v>
      </c>
      <c r="UM26" t="s">
        <v>817</v>
      </c>
      <c r="UN26" t="s">
        <v>817</v>
      </c>
      <c r="UO26" t="s">
        <v>813</v>
      </c>
      <c r="UP26" t="s">
        <v>817</v>
      </c>
      <c r="UQ26" t="s">
        <v>817</v>
      </c>
      <c r="UR26" t="s">
        <v>813</v>
      </c>
      <c r="US26" t="s">
        <v>817</v>
      </c>
      <c r="UT26" t="s">
        <v>817</v>
      </c>
      <c r="UU26" t="s">
        <v>817</v>
      </c>
      <c r="UV26" t="s">
        <v>817</v>
      </c>
      <c r="UW26" t="s">
        <v>817</v>
      </c>
      <c r="UX26" t="s">
        <v>817</v>
      </c>
      <c r="UY26" t="s">
        <v>817</v>
      </c>
      <c r="UZ26" t="s">
        <v>817</v>
      </c>
      <c r="VB26" t="s">
        <v>909</v>
      </c>
      <c r="VC26" t="s">
        <v>848</v>
      </c>
      <c r="VD26" t="s">
        <v>813</v>
      </c>
      <c r="VE26" t="s">
        <v>817</v>
      </c>
      <c r="VF26" t="s">
        <v>817</v>
      </c>
      <c r="VG26" t="s">
        <v>817</v>
      </c>
      <c r="VH26" t="s">
        <v>817</v>
      </c>
      <c r="VI26" t="s">
        <v>817</v>
      </c>
      <c r="VJ26" t="s">
        <v>817</v>
      </c>
      <c r="VK26" t="s">
        <v>817</v>
      </c>
      <c r="VL26" t="s">
        <v>817</v>
      </c>
      <c r="VM26" t="s">
        <v>817</v>
      </c>
      <c r="VN26" t="s">
        <v>817</v>
      </c>
      <c r="VO26" t="s">
        <v>817</v>
      </c>
      <c r="VP26" t="s">
        <v>817</v>
      </c>
      <c r="VQ26" t="s">
        <v>817</v>
      </c>
      <c r="VY26" t="s">
        <v>817</v>
      </c>
      <c r="VZ26" t="s">
        <v>813</v>
      </c>
      <c r="WA26" t="s">
        <v>817</v>
      </c>
      <c r="WJ26" t="s">
        <v>813</v>
      </c>
      <c r="WK26" t="s">
        <v>817</v>
      </c>
      <c r="WL26" t="s">
        <v>817</v>
      </c>
      <c r="WM26" t="s">
        <v>817</v>
      </c>
      <c r="WN26" t="s">
        <v>817</v>
      </c>
      <c r="WO26" t="s">
        <v>817</v>
      </c>
      <c r="WP26" t="s">
        <v>813</v>
      </c>
      <c r="WQ26" t="s">
        <v>817</v>
      </c>
      <c r="WR26" t="s">
        <v>817</v>
      </c>
      <c r="WS26" t="s">
        <v>1029</v>
      </c>
      <c r="WU26" t="s">
        <v>813</v>
      </c>
      <c r="WV26" t="s">
        <v>817</v>
      </c>
      <c r="WW26" t="s">
        <v>817</v>
      </c>
      <c r="WX26" t="s">
        <v>817</v>
      </c>
      <c r="WY26" t="s">
        <v>817</v>
      </c>
      <c r="WZ26" t="s">
        <v>817</v>
      </c>
      <c r="XA26" t="s">
        <v>817</v>
      </c>
      <c r="XB26" t="s">
        <v>817</v>
      </c>
      <c r="XC26" t="s">
        <v>850</v>
      </c>
      <c r="XD26" t="s">
        <v>813</v>
      </c>
      <c r="XE26" t="s">
        <v>817</v>
      </c>
      <c r="XF26" t="s">
        <v>817</v>
      </c>
      <c r="XG26" t="s">
        <v>817</v>
      </c>
      <c r="XH26" t="s">
        <v>817</v>
      </c>
      <c r="XI26" t="s">
        <v>817</v>
      </c>
      <c r="XJ26" t="s">
        <v>817</v>
      </c>
      <c r="XK26" t="s">
        <v>817</v>
      </c>
      <c r="XL26" t="s">
        <v>817</v>
      </c>
      <c r="XM26" t="s">
        <v>817</v>
      </c>
      <c r="XN26" t="s">
        <v>817</v>
      </c>
      <c r="XO26" t="s">
        <v>817</v>
      </c>
      <c r="XP26" t="s">
        <v>817</v>
      </c>
      <c r="XQ26" t="s">
        <v>817</v>
      </c>
      <c r="XR26" t="s">
        <v>817</v>
      </c>
      <c r="XS26" t="s">
        <v>817</v>
      </c>
      <c r="XT26" t="s">
        <v>817</v>
      </c>
      <c r="XU26" t="s">
        <v>817</v>
      </c>
      <c r="XV26" t="s">
        <v>817</v>
      </c>
      <c r="XW26" t="s">
        <v>813</v>
      </c>
      <c r="XX26" t="s">
        <v>817</v>
      </c>
      <c r="XY26" t="s">
        <v>817</v>
      </c>
      <c r="XZ26" t="s">
        <v>817</v>
      </c>
      <c r="ZM26" t="s">
        <v>817</v>
      </c>
      <c r="ZN26" t="s">
        <v>817</v>
      </c>
      <c r="ZO26" t="s">
        <v>817</v>
      </c>
      <c r="ZP26" t="s">
        <v>817</v>
      </c>
      <c r="ZQ26" t="s">
        <v>817</v>
      </c>
      <c r="ZR26" t="s">
        <v>817</v>
      </c>
      <c r="ZS26" t="s">
        <v>817</v>
      </c>
      <c r="ZT26" t="s">
        <v>817</v>
      </c>
      <c r="ZU26" t="s">
        <v>817</v>
      </c>
      <c r="ZV26" t="s">
        <v>817</v>
      </c>
      <c r="ZW26" t="s">
        <v>817</v>
      </c>
      <c r="ZX26" t="s">
        <v>817</v>
      </c>
      <c r="ZY26" t="s">
        <v>817</v>
      </c>
      <c r="ZZ26" t="s">
        <v>817</v>
      </c>
      <c r="AAA26" t="s">
        <v>817</v>
      </c>
      <c r="AAB26" t="s">
        <v>813</v>
      </c>
      <c r="AAC26" t="s">
        <v>817</v>
      </c>
      <c r="AAD26" t="s">
        <v>817</v>
      </c>
      <c r="AAE26" t="s">
        <v>817</v>
      </c>
      <c r="AAF26" t="s">
        <v>817</v>
      </c>
      <c r="AAG26" t="s">
        <v>1030</v>
      </c>
      <c r="AAH26" t="s">
        <v>817</v>
      </c>
      <c r="AAI26" t="s">
        <v>817</v>
      </c>
      <c r="AAJ26" t="s">
        <v>813</v>
      </c>
      <c r="AAK26" t="s">
        <v>817</v>
      </c>
      <c r="AAL26" t="s">
        <v>817</v>
      </c>
      <c r="AAM26" t="s">
        <v>817</v>
      </c>
      <c r="AAN26" t="s">
        <v>817</v>
      </c>
      <c r="AAO26" t="s">
        <v>817</v>
      </c>
      <c r="AAP26" t="s">
        <v>817</v>
      </c>
      <c r="AAQ26" t="s">
        <v>817</v>
      </c>
      <c r="AAR26" t="s">
        <v>817</v>
      </c>
      <c r="AAS26" t="s">
        <v>817</v>
      </c>
      <c r="AAT26" t="s">
        <v>817</v>
      </c>
      <c r="AAV26" t="s">
        <v>817</v>
      </c>
      <c r="AAW26" t="s">
        <v>817</v>
      </c>
      <c r="AAX26" t="s">
        <v>817</v>
      </c>
      <c r="AAY26" t="s">
        <v>817</v>
      </c>
      <c r="AAZ26" t="s">
        <v>817</v>
      </c>
      <c r="ABA26" t="s">
        <v>817</v>
      </c>
      <c r="ABB26" t="s">
        <v>813</v>
      </c>
      <c r="ABC26" t="s">
        <v>817</v>
      </c>
      <c r="ABD26" t="s">
        <v>817</v>
      </c>
      <c r="ABE26" t="s">
        <v>817</v>
      </c>
      <c r="ABF26" t="s">
        <v>817</v>
      </c>
      <c r="ABG26" t="s">
        <v>817</v>
      </c>
      <c r="ABH26" t="s">
        <v>817</v>
      </c>
      <c r="ABI26" t="s">
        <v>817</v>
      </c>
      <c r="ABJ26" t="s">
        <v>817</v>
      </c>
      <c r="ABK26" t="s">
        <v>817</v>
      </c>
      <c r="ABL26" t="s">
        <v>817</v>
      </c>
      <c r="ABM26" t="s">
        <v>817</v>
      </c>
      <c r="ABN26" t="s">
        <v>817</v>
      </c>
      <c r="ABO26" t="s">
        <v>817</v>
      </c>
      <c r="ABP26" t="s">
        <v>817</v>
      </c>
      <c r="ABQ26" t="s">
        <v>817</v>
      </c>
      <c r="ABR26" t="s">
        <v>817</v>
      </c>
      <c r="ABS26" t="s">
        <v>817</v>
      </c>
      <c r="ABT26" t="s">
        <v>817</v>
      </c>
      <c r="ABU26" t="s">
        <v>817</v>
      </c>
      <c r="ABV26" t="s">
        <v>817</v>
      </c>
      <c r="ABW26" t="s">
        <v>813</v>
      </c>
      <c r="ABX26" t="s">
        <v>817</v>
      </c>
      <c r="ABY26" t="s">
        <v>817</v>
      </c>
      <c r="ABZ26" t="s">
        <v>817</v>
      </c>
      <c r="ACA26" t="s">
        <v>817</v>
      </c>
      <c r="ACB26" t="s">
        <v>817</v>
      </c>
      <c r="ACC26" t="s">
        <v>817</v>
      </c>
      <c r="ACD26" t="s">
        <v>817</v>
      </c>
      <c r="ACE26" t="s">
        <v>817</v>
      </c>
      <c r="ACF26" t="s">
        <v>817</v>
      </c>
      <c r="ACG26" t="s">
        <v>817</v>
      </c>
      <c r="ACH26" t="s">
        <v>817</v>
      </c>
      <c r="ACI26" t="s">
        <v>817</v>
      </c>
    </row>
    <row r="27" spans="1:763">
      <c r="A27" t="s">
        <v>1031</v>
      </c>
      <c r="B27" t="s">
        <v>1032</v>
      </c>
      <c r="C27" t="s">
        <v>1033</v>
      </c>
      <c r="D27" t="s">
        <v>873</v>
      </c>
      <c r="E27" t="s">
        <v>873</v>
      </c>
      <c r="P27" t="s">
        <v>874</v>
      </c>
      <c r="T27">
        <v>49</v>
      </c>
      <c r="V27" t="s">
        <v>813</v>
      </c>
      <c r="X27" t="s">
        <v>813</v>
      </c>
      <c r="Y27" t="s">
        <v>856</v>
      </c>
      <c r="Z27" t="s">
        <v>856</v>
      </c>
      <c r="AA27" t="s">
        <v>815</v>
      </c>
      <c r="AB27" t="s">
        <v>901</v>
      </c>
      <c r="AC27">
        <v>3</v>
      </c>
      <c r="AD27" t="s">
        <v>817</v>
      </c>
      <c r="AE27">
        <v>0</v>
      </c>
      <c r="AF27">
        <v>3</v>
      </c>
      <c r="AG27">
        <v>0</v>
      </c>
      <c r="AH27" t="s">
        <v>818</v>
      </c>
      <c r="AI27" t="s">
        <v>818</v>
      </c>
      <c r="AJ27" t="s">
        <v>818</v>
      </c>
      <c r="AK27" t="s">
        <v>818</v>
      </c>
      <c r="AL27" t="s">
        <v>818</v>
      </c>
      <c r="AM27" t="s">
        <v>818</v>
      </c>
      <c r="AN27" t="s">
        <v>818</v>
      </c>
      <c r="AO27" t="s">
        <v>818</v>
      </c>
      <c r="AP27" t="s">
        <v>818</v>
      </c>
      <c r="AQ27" t="s">
        <v>818</v>
      </c>
      <c r="AR27" t="s">
        <v>818</v>
      </c>
      <c r="AS27" t="s">
        <v>818</v>
      </c>
      <c r="AT27" t="s">
        <v>818</v>
      </c>
      <c r="AU27" t="s">
        <v>818</v>
      </c>
      <c r="AV27" t="s">
        <v>818</v>
      </c>
      <c r="AW27" t="s">
        <v>818</v>
      </c>
      <c r="AX27" t="s">
        <v>818</v>
      </c>
      <c r="AY27" t="s">
        <v>818</v>
      </c>
      <c r="AZ27" t="s">
        <v>818</v>
      </c>
      <c r="BA27" t="s">
        <v>818</v>
      </c>
      <c r="BB27" t="s">
        <v>818</v>
      </c>
      <c r="BC27" t="s">
        <v>818</v>
      </c>
      <c r="BD27" t="s">
        <v>818</v>
      </c>
      <c r="BE27" t="s">
        <v>818</v>
      </c>
      <c r="BF27" t="s">
        <v>818</v>
      </c>
      <c r="BG27" t="s">
        <v>818</v>
      </c>
      <c r="BH27" t="s">
        <v>818</v>
      </c>
      <c r="BI27" t="s">
        <v>818</v>
      </c>
      <c r="BJ27" t="s">
        <v>818</v>
      </c>
      <c r="BK27" t="s">
        <v>818</v>
      </c>
      <c r="BL27" t="s">
        <v>818</v>
      </c>
      <c r="BM27" t="s">
        <v>818</v>
      </c>
      <c r="BN27" t="s">
        <v>818</v>
      </c>
      <c r="BO27" t="s">
        <v>818</v>
      </c>
      <c r="BP27" t="s">
        <v>818</v>
      </c>
      <c r="BQ27" t="s">
        <v>818</v>
      </c>
      <c r="BR27" t="s">
        <v>818</v>
      </c>
      <c r="BS27" t="s">
        <v>818</v>
      </c>
      <c r="BT27" t="s">
        <v>818</v>
      </c>
      <c r="BU27" t="s">
        <v>818</v>
      </c>
      <c r="BV27" t="s">
        <v>818</v>
      </c>
      <c r="BW27" t="s">
        <v>818</v>
      </c>
      <c r="BX27" t="s">
        <v>818</v>
      </c>
      <c r="BY27" t="s">
        <v>818</v>
      </c>
      <c r="BZ27" t="s">
        <v>818</v>
      </c>
      <c r="CA27" t="s">
        <v>818</v>
      </c>
      <c r="CB27" t="s">
        <v>818</v>
      </c>
      <c r="CC27" t="s">
        <v>818</v>
      </c>
      <c r="CD27" t="s">
        <v>818</v>
      </c>
      <c r="CE27" t="s">
        <v>818</v>
      </c>
      <c r="CF27" t="s">
        <v>818</v>
      </c>
      <c r="CG27" t="s">
        <v>818</v>
      </c>
      <c r="CH27" t="s">
        <v>818</v>
      </c>
      <c r="CI27" t="s">
        <v>818</v>
      </c>
      <c r="CJ27" t="s">
        <v>818</v>
      </c>
      <c r="CK27" t="s">
        <v>818</v>
      </c>
      <c r="CL27" t="s">
        <v>818</v>
      </c>
      <c r="CM27" t="s">
        <v>818</v>
      </c>
      <c r="CN27" t="s">
        <v>818</v>
      </c>
      <c r="CO27" t="s">
        <v>818</v>
      </c>
      <c r="CP27" t="s">
        <v>818</v>
      </c>
      <c r="CQ27" t="s">
        <v>818</v>
      </c>
      <c r="CR27" t="s">
        <v>818</v>
      </c>
      <c r="CS27" t="s">
        <v>818</v>
      </c>
      <c r="CT27" t="s">
        <v>818</v>
      </c>
      <c r="CU27" t="s">
        <v>818</v>
      </c>
      <c r="CV27" t="s">
        <v>818</v>
      </c>
      <c r="CW27" t="s">
        <v>818</v>
      </c>
      <c r="CX27" t="s">
        <v>818</v>
      </c>
      <c r="CY27" t="s">
        <v>818</v>
      </c>
      <c r="CZ27" t="s">
        <v>818</v>
      </c>
      <c r="DA27" t="s">
        <v>818</v>
      </c>
      <c r="DB27" t="s">
        <v>818</v>
      </c>
      <c r="DC27" t="s">
        <v>818</v>
      </c>
      <c r="DD27" t="s">
        <v>818</v>
      </c>
      <c r="DE27" t="s">
        <v>818</v>
      </c>
      <c r="DF27" t="s">
        <v>818</v>
      </c>
      <c r="DG27" t="s">
        <v>818</v>
      </c>
      <c r="DH27" t="s">
        <v>818</v>
      </c>
      <c r="DI27" t="s">
        <v>818</v>
      </c>
      <c r="DJ27" t="s">
        <v>818</v>
      </c>
      <c r="DK27" t="s">
        <v>818</v>
      </c>
      <c r="DL27" t="s">
        <v>818</v>
      </c>
      <c r="DM27" t="s">
        <v>818</v>
      </c>
      <c r="DN27" t="s">
        <v>818</v>
      </c>
      <c r="DO27" t="s">
        <v>818</v>
      </c>
      <c r="DP27" t="s">
        <v>818</v>
      </c>
      <c r="DQ27" t="s">
        <v>818</v>
      </c>
      <c r="DR27" t="s">
        <v>818</v>
      </c>
      <c r="DS27" t="s">
        <v>818</v>
      </c>
      <c r="DT27" t="s">
        <v>818</v>
      </c>
      <c r="DU27" t="s">
        <v>818</v>
      </c>
      <c r="DV27" t="s">
        <v>818</v>
      </c>
      <c r="DW27" t="s">
        <v>818</v>
      </c>
      <c r="DX27" t="s">
        <v>818</v>
      </c>
      <c r="DY27" t="s">
        <v>818</v>
      </c>
      <c r="DZ27" t="s">
        <v>818</v>
      </c>
      <c r="EA27" t="s">
        <v>818</v>
      </c>
      <c r="EB27" t="s">
        <v>818</v>
      </c>
      <c r="EC27" t="s">
        <v>818</v>
      </c>
      <c r="ED27" t="s">
        <v>818</v>
      </c>
      <c r="EE27" t="s">
        <v>818</v>
      </c>
      <c r="EF27" t="s">
        <v>818</v>
      </c>
      <c r="EG27" t="s">
        <v>818</v>
      </c>
      <c r="EH27" t="s">
        <v>818</v>
      </c>
      <c r="EI27" t="s">
        <v>818</v>
      </c>
      <c r="EJ27" t="s">
        <v>818</v>
      </c>
      <c r="EK27" t="s">
        <v>818</v>
      </c>
      <c r="EL27" t="s">
        <v>818</v>
      </c>
      <c r="EM27" t="s">
        <v>818</v>
      </c>
      <c r="EN27" t="s">
        <v>818</v>
      </c>
      <c r="EO27" t="s">
        <v>818</v>
      </c>
      <c r="EP27" t="s">
        <v>818</v>
      </c>
      <c r="EQ27" t="s">
        <v>818</v>
      </c>
      <c r="ER27" t="s">
        <v>818</v>
      </c>
      <c r="ES27" t="s">
        <v>818</v>
      </c>
      <c r="ET27" t="s">
        <v>818</v>
      </c>
      <c r="EU27" t="s">
        <v>818</v>
      </c>
      <c r="EV27" t="s">
        <v>818</v>
      </c>
      <c r="EW27" t="s">
        <v>818</v>
      </c>
      <c r="EX27" t="s">
        <v>818</v>
      </c>
      <c r="EY27" t="s">
        <v>818</v>
      </c>
      <c r="EZ27" t="s">
        <v>818</v>
      </c>
      <c r="FA27" t="s">
        <v>818</v>
      </c>
      <c r="FB27" t="s">
        <v>818</v>
      </c>
      <c r="FC27" t="s">
        <v>818</v>
      </c>
      <c r="FD27" t="s">
        <v>818</v>
      </c>
      <c r="FE27" t="s">
        <v>818</v>
      </c>
      <c r="FF27" t="s">
        <v>818</v>
      </c>
      <c r="FG27" t="s">
        <v>818</v>
      </c>
      <c r="FH27" t="s">
        <v>818</v>
      </c>
      <c r="FI27" t="s">
        <v>818</v>
      </c>
      <c r="FJ27" t="s">
        <v>818</v>
      </c>
      <c r="FK27" t="s">
        <v>818</v>
      </c>
      <c r="FL27" t="s">
        <v>818</v>
      </c>
      <c r="FM27" t="s">
        <v>818</v>
      </c>
      <c r="FN27" t="s">
        <v>818</v>
      </c>
      <c r="FO27" t="s">
        <v>818</v>
      </c>
      <c r="FP27" t="s">
        <v>818</v>
      </c>
      <c r="FQ27" t="s">
        <v>818</v>
      </c>
      <c r="FR27" t="s">
        <v>818</v>
      </c>
      <c r="FS27" t="s">
        <v>818</v>
      </c>
      <c r="FT27" t="s">
        <v>818</v>
      </c>
      <c r="FU27" t="s">
        <v>818</v>
      </c>
      <c r="FV27" t="s">
        <v>818</v>
      </c>
      <c r="FW27" t="s">
        <v>818</v>
      </c>
      <c r="FX27" t="s">
        <v>818</v>
      </c>
      <c r="FY27" t="s">
        <v>818</v>
      </c>
      <c r="FZ27" t="s">
        <v>818</v>
      </c>
      <c r="GA27" t="s">
        <v>818</v>
      </c>
      <c r="GB27" t="s">
        <v>818</v>
      </c>
      <c r="GC27" t="s">
        <v>818</v>
      </c>
      <c r="GD27" t="s">
        <v>818</v>
      </c>
      <c r="GE27" t="s">
        <v>818</v>
      </c>
      <c r="GF27" t="s">
        <v>818</v>
      </c>
      <c r="GG27" t="s">
        <v>818</v>
      </c>
      <c r="GH27" t="s">
        <v>818</v>
      </c>
      <c r="GI27" t="s">
        <v>818</v>
      </c>
      <c r="GJ27" t="s">
        <v>818</v>
      </c>
      <c r="GK27" t="s">
        <v>818</v>
      </c>
      <c r="GL27" t="s">
        <v>818</v>
      </c>
      <c r="GM27" t="s">
        <v>818</v>
      </c>
      <c r="GN27" t="s">
        <v>818</v>
      </c>
      <c r="GO27" t="s">
        <v>818</v>
      </c>
      <c r="GP27" t="s">
        <v>818</v>
      </c>
      <c r="GQ27" t="s">
        <v>818</v>
      </c>
      <c r="GR27" t="s">
        <v>818</v>
      </c>
      <c r="GS27" t="s">
        <v>818</v>
      </c>
      <c r="GT27" t="s">
        <v>818</v>
      </c>
      <c r="GU27" t="s">
        <v>818</v>
      </c>
      <c r="GV27" t="s">
        <v>818</v>
      </c>
      <c r="GW27" t="s">
        <v>818</v>
      </c>
      <c r="GX27" t="s">
        <v>818</v>
      </c>
      <c r="GY27" t="s">
        <v>818</v>
      </c>
      <c r="GZ27" t="s">
        <v>818</v>
      </c>
      <c r="HA27" t="s">
        <v>818</v>
      </c>
      <c r="HB27" t="s">
        <v>818</v>
      </c>
      <c r="HC27" t="s">
        <v>818</v>
      </c>
      <c r="HD27" t="s">
        <v>818</v>
      </c>
      <c r="HE27" t="s">
        <v>818</v>
      </c>
      <c r="HF27" t="s">
        <v>818</v>
      </c>
      <c r="HG27" t="s">
        <v>818</v>
      </c>
      <c r="HH27" t="s">
        <v>818</v>
      </c>
      <c r="HI27" t="s">
        <v>818</v>
      </c>
      <c r="HJ27" t="s">
        <v>818</v>
      </c>
      <c r="HK27" t="s">
        <v>818</v>
      </c>
      <c r="HL27" t="s">
        <v>818</v>
      </c>
      <c r="HM27" t="s">
        <v>818</v>
      </c>
      <c r="HN27" t="s">
        <v>818</v>
      </c>
      <c r="HO27" t="s">
        <v>818</v>
      </c>
      <c r="HP27" t="s">
        <v>818</v>
      </c>
      <c r="HQ27" t="s">
        <v>818</v>
      </c>
      <c r="HR27" t="s">
        <v>818</v>
      </c>
      <c r="HS27" t="s">
        <v>818</v>
      </c>
      <c r="HT27" t="s">
        <v>818</v>
      </c>
      <c r="HU27" t="s">
        <v>818</v>
      </c>
      <c r="HV27" t="s">
        <v>818</v>
      </c>
      <c r="HW27" t="s">
        <v>818</v>
      </c>
      <c r="HX27" t="s">
        <v>818</v>
      </c>
      <c r="HY27" t="s">
        <v>818</v>
      </c>
      <c r="HZ27" t="s">
        <v>818</v>
      </c>
      <c r="IA27" t="s">
        <v>818</v>
      </c>
      <c r="IB27" t="s">
        <v>818</v>
      </c>
      <c r="IC27" t="s">
        <v>818</v>
      </c>
      <c r="ID27" t="s">
        <v>818</v>
      </c>
      <c r="IE27" t="s">
        <v>818</v>
      </c>
      <c r="IF27" t="s">
        <v>818</v>
      </c>
      <c r="IG27" t="s">
        <v>818</v>
      </c>
      <c r="IH27" t="s">
        <v>818</v>
      </c>
      <c r="II27" t="s">
        <v>818</v>
      </c>
      <c r="IJ27" t="s">
        <v>818</v>
      </c>
      <c r="IK27" t="s">
        <v>818</v>
      </c>
      <c r="IL27" t="s">
        <v>818</v>
      </c>
      <c r="IM27" t="s">
        <v>818</v>
      </c>
      <c r="IN27" t="s">
        <v>818</v>
      </c>
      <c r="IO27" t="s">
        <v>818</v>
      </c>
      <c r="IP27" t="s">
        <v>818</v>
      </c>
      <c r="IQ27" t="s">
        <v>818</v>
      </c>
      <c r="IR27" t="s">
        <v>818</v>
      </c>
      <c r="IS27" t="s">
        <v>818</v>
      </c>
      <c r="IT27" t="s">
        <v>818</v>
      </c>
      <c r="IU27" t="s">
        <v>818</v>
      </c>
      <c r="IV27" t="s">
        <v>818</v>
      </c>
      <c r="IW27" t="s">
        <v>818</v>
      </c>
      <c r="IX27" t="s">
        <v>818</v>
      </c>
      <c r="IY27" t="s">
        <v>818</v>
      </c>
      <c r="IZ27" t="s">
        <v>818</v>
      </c>
      <c r="JA27" t="s">
        <v>818</v>
      </c>
      <c r="JB27" t="s">
        <v>818</v>
      </c>
      <c r="JC27" t="s">
        <v>818</v>
      </c>
      <c r="JD27" t="s">
        <v>818</v>
      </c>
      <c r="JE27" t="s">
        <v>818</v>
      </c>
      <c r="JF27" t="s">
        <v>818</v>
      </c>
      <c r="JG27" t="s">
        <v>818</v>
      </c>
      <c r="JH27" t="s">
        <v>818</v>
      </c>
      <c r="JI27" t="s">
        <v>818</v>
      </c>
      <c r="JJ27" t="s">
        <v>818</v>
      </c>
      <c r="JK27" t="s">
        <v>818</v>
      </c>
      <c r="JL27" t="s">
        <v>818</v>
      </c>
      <c r="JM27" t="s">
        <v>818</v>
      </c>
      <c r="JN27" t="s">
        <v>818</v>
      </c>
      <c r="JO27" t="s">
        <v>818</v>
      </c>
      <c r="JP27" t="s">
        <v>818</v>
      </c>
      <c r="JQ27" t="s">
        <v>818</v>
      </c>
      <c r="JR27" t="s">
        <v>818</v>
      </c>
      <c r="JS27" t="s">
        <v>818</v>
      </c>
      <c r="JT27" t="s">
        <v>818</v>
      </c>
      <c r="JU27" t="s">
        <v>818</v>
      </c>
      <c r="JV27" t="s">
        <v>818</v>
      </c>
      <c r="JW27" t="s">
        <v>818</v>
      </c>
      <c r="JX27" t="s">
        <v>818</v>
      </c>
      <c r="JY27" t="s">
        <v>818</v>
      </c>
      <c r="JZ27" t="s">
        <v>818</v>
      </c>
      <c r="KA27" t="s">
        <v>818</v>
      </c>
      <c r="KB27" t="s">
        <v>818</v>
      </c>
      <c r="KC27" t="s">
        <v>818</v>
      </c>
      <c r="KD27" t="s">
        <v>818</v>
      </c>
      <c r="KE27" t="s">
        <v>818</v>
      </c>
      <c r="KF27">
        <v>3</v>
      </c>
      <c r="KG27">
        <v>0</v>
      </c>
      <c r="KH27">
        <v>0</v>
      </c>
      <c r="KI27">
        <v>0</v>
      </c>
      <c r="KJ27">
        <v>0</v>
      </c>
      <c r="KK27">
        <v>0</v>
      </c>
      <c r="KL27">
        <v>0</v>
      </c>
      <c r="KM27">
        <v>1</v>
      </c>
      <c r="KN27">
        <v>0</v>
      </c>
      <c r="KO27">
        <v>0</v>
      </c>
      <c r="KP27">
        <v>0</v>
      </c>
      <c r="KQ27">
        <v>1</v>
      </c>
      <c r="KR27">
        <v>0</v>
      </c>
      <c r="KS27">
        <v>1</v>
      </c>
      <c r="KT27">
        <v>0</v>
      </c>
      <c r="KU27">
        <v>0</v>
      </c>
      <c r="KV27">
        <v>0</v>
      </c>
      <c r="KW27">
        <v>0</v>
      </c>
      <c r="KX27">
        <v>1</v>
      </c>
      <c r="KY27">
        <v>0</v>
      </c>
      <c r="KZ27">
        <v>1</v>
      </c>
      <c r="LA27">
        <v>1</v>
      </c>
      <c r="LB27">
        <v>1</v>
      </c>
      <c r="LC27">
        <v>1</v>
      </c>
      <c r="LD27">
        <v>3</v>
      </c>
      <c r="LE27">
        <v>0</v>
      </c>
      <c r="LF27">
        <v>2</v>
      </c>
      <c r="LH27" t="s">
        <v>817</v>
      </c>
      <c r="LI27" t="s">
        <v>817</v>
      </c>
      <c r="LJ27" t="s">
        <v>817</v>
      </c>
      <c r="LK27" t="s">
        <v>817</v>
      </c>
      <c r="LL27" t="s">
        <v>817</v>
      </c>
      <c r="LM27" t="s">
        <v>817</v>
      </c>
      <c r="LO27" t="s">
        <v>817</v>
      </c>
      <c r="LQ27" t="s">
        <v>817</v>
      </c>
      <c r="LR27" t="s">
        <v>818</v>
      </c>
      <c r="LV27" t="s">
        <v>818</v>
      </c>
      <c r="LX27" t="s">
        <v>813</v>
      </c>
      <c r="LY27" t="s">
        <v>1034</v>
      </c>
      <c r="LZ27" t="s">
        <v>1035</v>
      </c>
      <c r="MU27" t="s">
        <v>817</v>
      </c>
      <c r="MV27" t="s">
        <v>817</v>
      </c>
      <c r="MW27" t="s">
        <v>817</v>
      </c>
      <c r="MX27" t="s">
        <v>813</v>
      </c>
      <c r="MY27" t="s">
        <v>817</v>
      </c>
      <c r="MZ27" t="s">
        <v>817</v>
      </c>
      <c r="NA27" t="s">
        <v>817</v>
      </c>
      <c r="NB27" t="s">
        <v>817</v>
      </c>
      <c r="NR27" t="s">
        <v>817</v>
      </c>
      <c r="NU27" t="s">
        <v>825</v>
      </c>
      <c r="NX27" t="s">
        <v>826</v>
      </c>
      <c r="NY27">
        <v>0</v>
      </c>
      <c r="OP27" t="s">
        <v>813</v>
      </c>
      <c r="OQ27" t="s">
        <v>1036</v>
      </c>
      <c r="OR27" t="s">
        <v>863</v>
      </c>
      <c r="OS27" t="s">
        <v>878</v>
      </c>
      <c r="OT27" t="s">
        <v>813</v>
      </c>
      <c r="OU27" t="s">
        <v>817</v>
      </c>
      <c r="OV27" t="s">
        <v>1004</v>
      </c>
      <c r="PA27" t="s">
        <v>813</v>
      </c>
      <c r="PB27" t="s">
        <v>817</v>
      </c>
      <c r="PC27" t="s">
        <v>817</v>
      </c>
      <c r="PD27" t="s">
        <v>817</v>
      </c>
      <c r="PE27" t="s">
        <v>813</v>
      </c>
      <c r="PF27" t="s">
        <v>817</v>
      </c>
      <c r="PG27" t="s">
        <v>817</v>
      </c>
      <c r="PH27" t="s">
        <v>817</v>
      </c>
      <c r="PI27" t="s">
        <v>817</v>
      </c>
      <c r="PJ27" t="s">
        <v>817</v>
      </c>
      <c r="PM27" t="s">
        <v>879</v>
      </c>
      <c r="PN27" t="s">
        <v>845</v>
      </c>
      <c r="PO27" t="s">
        <v>893</v>
      </c>
      <c r="PP27" t="s">
        <v>839</v>
      </c>
      <c r="PQ27" t="s">
        <v>813</v>
      </c>
      <c r="PR27" t="s">
        <v>813</v>
      </c>
      <c r="PS27" t="s">
        <v>817</v>
      </c>
      <c r="PT27" t="s">
        <v>817</v>
      </c>
      <c r="PU27" t="s">
        <v>817</v>
      </c>
      <c r="PV27" t="s">
        <v>817</v>
      </c>
      <c r="PW27" t="s">
        <v>817</v>
      </c>
      <c r="PX27" t="s">
        <v>817</v>
      </c>
      <c r="PY27" t="s">
        <v>817</v>
      </c>
      <c r="PZ27" t="s">
        <v>840</v>
      </c>
      <c r="QA27" t="s">
        <v>841</v>
      </c>
      <c r="QB27" t="s">
        <v>895</v>
      </c>
      <c r="QC27" t="s">
        <v>843</v>
      </c>
      <c r="QD27" t="s">
        <v>844</v>
      </c>
      <c r="QE27" t="s">
        <v>845</v>
      </c>
      <c r="QF27" t="s">
        <v>813</v>
      </c>
      <c r="QG27" t="s">
        <v>813</v>
      </c>
      <c r="QH27" t="s">
        <v>813</v>
      </c>
      <c r="QI27" t="s">
        <v>817</v>
      </c>
      <c r="QJ27" t="s">
        <v>813</v>
      </c>
      <c r="QK27" t="s">
        <v>813</v>
      </c>
      <c r="QL27" t="s">
        <v>817</v>
      </c>
      <c r="QM27" t="s">
        <v>817</v>
      </c>
      <c r="QN27" t="s">
        <v>817</v>
      </c>
      <c r="QO27" t="s">
        <v>817</v>
      </c>
      <c r="QP27" t="s">
        <v>817</v>
      </c>
      <c r="QQ27" t="s">
        <v>817</v>
      </c>
      <c r="QR27" t="s">
        <v>813</v>
      </c>
      <c r="QS27" t="s">
        <v>817</v>
      </c>
      <c r="QT27" t="s">
        <v>817</v>
      </c>
      <c r="QU27" t="s">
        <v>817</v>
      </c>
      <c r="QV27" t="s">
        <v>817</v>
      </c>
      <c r="QW27" t="s">
        <v>817</v>
      </c>
      <c r="QX27" t="s">
        <v>817</v>
      </c>
      <c r="QY27" t="s">
        <v>817</v>
      </c>
      <c r="QZ27" t="s">
        <v>817</v>
      </c>
      <c r="RA27" t="s">
        <v>813</v>
      </c>
      <c r="RB27" t="s">
        <v>817</v>
      </c>
      <c r="RC27" t="s">
        <v>817</v>
      </c>
      <c r="RD27" t="s">
        <v>817</v>
      </c>
      <c r="RE27" t="s">
        <v>817</v>
      </c>
      <c r="RF27" t="s">
        <v>817</v>
      </c>
      <c r="RG27" t="s">
        <v>817</v>
      </c>
      <c r="RH27" t="s">
        <v>817</v>
      </c>
      <c r="RI27" t="s">
        <v>817</v>
      </c>
      <c r="RJ27" t="s">
        <v>817</v>
      </c>
      <c r="RK27" t="s">
        <v>813</v>
      </c>
      <c r="RL27" t="s">
        <v>817</v>
      </c>
      <c r="RM27" t="s">
        <v>813</v>
      </c>
      <c r="RN27" t="s">
        <v>817</v>
      </c>
      <c r="RO27" t="s">
        <v>817</v>
      </c>
      <c r="RP27" t="s">
        <v>817</v>
      </c>
      <c r="RQ27" t="s">
        <v>817</v>
      </c>
      <c r="RR27" t="s">
        <v>817</v>
      </c>
      <c r="RS27" t="s">
        <v>817</v>
      </c>
      <c r="RT27" t="s">
        <v>817</v>
      </c>
      <c r="RU27" t="s">
        <v>817</v>
      </c>
      <c r="RV27" t="s">
        <v>817</v>
      </c>
      <c r="RW27" t="s">
        <v>817</v>
      </c>
      <c r="RX27" t="s">
        <v>845</v>
      </c>
      <c r="RY27" t="s">
        <v>1037</v>
      </c>
      <c r="RZ27" t="s">
        <v>813</v>
      </c>
      <c r="SA27" t="s">
        <v>813</v>
      </c>
      <c r="SB27" t="s">
        <v>817</v>
      </c>
      <c r="SC27" t="s">
        <v>817</v>
      </c>
      <c r="SD27" t="s">
        <v>817</v>
      </c>
      <c r="SE27" t="s">
        <v>817</v>
      </c>
      <c r="SF27" t="s">
        <v>817</v>
      </c>
      <c r="SG27" t="s">
        <v>817</v>
      </c>
      <c r="SH27" t="s">
        <v>817</v>
      </c>
      <c r="SI27" t="s">
        <v>817</v>
      </c>
      <c r="SJ27" t="s">
        <v>817</v>
      </c>
      <c r="SK27" t="s">
        <v>817</v>
      </c>
      <c r="SL27" t="s">
        <v>817</v>
      </c>
      <c r="SM27" t="s">
        <v>817</v>
      </c>
      <c r="SN27" t="s">
        <v>813</v>
      </c>
      <c r="SO27" t="s">
        <v>817</v>
      </c>
      <c r="SP27" t="s">
        <v>817</v>
      </c>
      <c r="SQ27" t="s">
        <v>817</v>
      </c>
      <c r="SR27" t="s">
        <v>817</v>
      </c>
      <c r="SS27" t="s">
        <v>817</v>
      </c>
      <c r="ST27" t="s">
        <v>817</v>
      </c>
      <c r="SU27" t="s">
        <v>817</v>
      </c>
      <c r="SV27" t="s">
        <v>817</v>
      </c>
      <c r="SW27" t="s">
        <v>817</v>
      </c>
      <c r="SX27" t="s">
        <v>817</v>
      </c>
      <c r="SY27" t="s">
        <v>817</v>
      </c>
      <c r="SZ27" t="s">
        <v>817</v>
      </c>
      <c r="TA27" t="s">
        <v>817</v>
      </c>
      <c r="TB27" t="s">
        <v>817</v>
      </c>
      <c r="TC27" t="s">
        <v>817</v>
      </c>
      <c r="TD27" t="s">
        <v>817</v>
      </c>
      <c r="TE27" t="s">
        <v>817</v>
      </c>
      <c r="TF27" t="s">
        <v>813</v>
      </c>
      <c r="TG27" t="s">
        <v>817</v>
      </c>
      <c r="TH27" t="s">
        <v>817</v>
      </c>
      <c r="TI27" t="s">
        <v>817</v>
      </c>
      <c r="TU27" t="s">
        <v>817</v>
      </c>
      <c r="TY27" t="s">
        <v>817</v>
      </c>
      <c r="TZ27" t="s">
        <v>817</v>
      </c>
      <c r="UA27" t="s">
        <v>817</v>
      </c>
      <c r="UB27" t="s">
        <v>817</v>
      </c>
      <c r="UC27" t="s">
        <v>817</v>
      </c>
      <c r="UD27" t="s">
        <v>817</v>
      </c>
      <c r="UE27" t="s">
        <v>817</v>
      </c>
      <c r="UF27" t="s">
        <v>817</v>
      </c>
      <c r="UG27" t="s">
        <v>817</v>
      </c>
      <c r="UH27" t="s">
        <v>817</v>
      </c>
      <c r="UI27" t="s">
        <v>817</v>
      </c>
      <c r="UJ27" t="s">
        <v>813</v>
      </c>
      <c r="UK27" t="s">
        <v>817</v>
      </c>
      <c r="UL27" t="s">
        <v>813</v>
      </c>
      <c r="UM27" t="s">
        <v>813</v>
      </c>
      <c r="UN27" t="s">
        <v>817</v>
      </c>
      <c r="UO27" t="s">
        <v>817</v>
      </c>
      <c r="UP27" t="s">
        <v>817</v>
      </c>
      <c r="UQ27" t="s">
        <v>817</v>
      </c>
      <c r="UR27" t="s">
        <v>817</v>
      </c>
      <c r="US27" t="s">
        <v>817</v>
      </c>
      <c r="UT27" t="s">
        <v>817</v>
      </c>
      <c r="UU27" t="s">
        <v>817</v>
      </c>
      <c r="UV27" t="s">
        <v>817</v>
      </c>
      <c r="UW27" t="s">
        <v>813</v>
      </c>
      <c r="UX27" t="s">
        <v>817</v>
      </c>
      <c r="UY27" t="s">
        <v>817</v>
      </c>
      <c r="UZ27" t="s">
        <v>817</v>
      </c>
      <c r="VD27" t="s">
        <v>813</v>
      </c>
      <c r="VE27" t="s">
        <v>817</v>
      </c>
      <c r="VF27" t="s">
        <v>817</v>
      </c>
      <c r="VG27" t="s">
        <v>817</v>
      </c>
      <c r="VH27" t="s">
        <v>817</v>
      </c>
      <c r="VI27" t="s">
        <v>817</v>
      </c>
      <c r="VJ27" t="s">
        <v>817</v>
      </c>
      <c r="VK27" t="s">
        <v>817</v>
      </c>
      <c r="VL27" t="s">
        <v>817</v>
      </c>
      <c r="VM27" t="s">
        <v>817</v>
      </c>
      <c r="VN27" t="s">
        <v>817</v>
      </c>
      <c r="VO27" t="s">
        <v>817</v>
      </c>
      <c r="VP27" t="s">
        <v>817</v>
      </c>
      <c r="VQ27" t="s">
        <v>817</v>
      </c>
      <c r="VY27" t="s">
        <v>817</v>
      </c>
      <c r="VZ27" t="s">
        <v>813</v>
      </c>
      <c r="WA27" t="s">
        <v>817</v>
      </c>
      <c r="WJ27" t="s">
        <v>817</v>
      </c>
      <c r="WK27" t="s">
        <v>813</v>
      </c>
      <c r="WL27" t="s">
        <v>817</v>
      </c>
      <c r="WM27" t="s">
        <v>813</v>
      </c>
      <c r="WN27" t="s">
        <v>817</v>
      </c>
      <c r="WO27" t="s">
        <v>817</v>
      </c>
      <c r="WP27" t="s">
        <v>817</v>
      </c>
      <c r="WQ27" t="s">
        <v>817</v>
      </c>
      <c r="WR27" t="s">
        <v>817</v>
      </c>
      <c r="WS27" t="s">
        <v>891</v>
      </c>
      <c r="WU27" t="s">
        <v>817</v>
      </c>
      <c r="WV27" t="s">
        <v>817</v>
      </c>
      <c r="WW27" t="s">
        <v>817</v>
      </c>
      <c r="WX27" t="s">
        <v>817</v>
      </c>
      <c r="WY27" t="s">
        <v>817</v>
      </c>
      <c r="WZ27" t="s">
        <v>813</v>
      </c>
      <c r="XA27" t="s">
        <v>817</v>
      </c>
      <c r="XB27" t="s">
        <v>817</v>
      </c>
      <c r="XC27" t="s">
        <v>850</v>
      </c>
      <c r="XD27" t="s">
        <v>813</v>
      </c>
      <c r="XE27" t="s">
        <v>817</v>
      </c>
      <c r="XF27" t="s">
        <v>817</v>
      </c>
      <c r="XG27" t="s">
        <v>817</v>
      </c>
      <c r="XH27" t="s">
        <v>817</v>
      </c>
      <c r="XI27" t="s">
        <v>817</v>
      </c>
      <c r="XJ27" t="s">
        <v>817</v>
      </c>
      <c r="XK27" t="s">
        <v>817</v>
      </c>
      <c r="XL27" t="s">
        <v>817</v>
      </c>
      <c r="XM27" t="s">
        <v>817</v>
      </c>
      <c r="XN27" t="s">
        <v>817</v>
      </c>
      <c r="XO27" t="s">
        <v>817</v>
      </c>
      <c r="XP27" t="s">
        <v>817</v>
      </c>
      <c r="XQ27" t="s">
        <v>817</v>
      </c>
      <c r="XR27" t="s">
        <v>813</v>
      </c>
      <c r="XS27" t="s">
        <v>817</v>
      </c>
      <c r="XT27" t="s">
        <v>817</v>
      </c>
      <c r="XU27" t="s">
        <v>817</v>
      </c>
      <c r="XV27" t="s">
        <v>817</v>
      </c>
      <c r="XW27" t="s">
        <v>817</v>
      </c>
      <c r="XX27" t="s">
        <v>817</v>
      </c>
      <c r="XY27" t="s">
        <v>817</v>
      </c>
      <c r="XZ27" t="s">
        <v>817</v>
      </c>
      <c r="ZM27" t="s">
        <v>817</v>
      </c>
      <c r="ZN27" t="s">
        <v>817</v>
      </c>
      <c r="ZO27" t="s">
        <v>817</v>
      </c>
      <c r="ZP27" t="s">
        <v>817</v>
      </c>
      <c r="ZQ27" t="s">
        <v>813</v>
      </c>
      <c r="ZR27" t="s">
        <v>813</v>
      </c>
      <c r="ZS27" t="s">
        <v>817</v>
      </c>
      <c r="ZT27" t="s">
        <v>817</v>
      </c>
      <c r="ZU27" t="s">
        <v>817</v>
      </c>
      <c r="ZV27" t="s">
        <v>817</v>
      </c>
      <c r="ZW27" t="s">
        <v>817</v>
      </c>
      <c r="ZX27" t="s">
        <v>817</v>
      </c>
      <c r="ZY27" t="s">
        <v>817</v>
      </c>
      <c r="ZZ27" t="s">
        <v>817</v>
      </c>
      <c r="AAA27" t="s">
        <v>813</v>
      </c>
      <c r="AAB27" t="s">
        <v>817</v>
      </c>
      <c r="AAC27" t="s">
        <v>817</v>
      </c>
      <c r="AAD27" t="s">
        <v>817</v>
      </c>
      <c r="AAE27" t="s">
        <v>817</v>
      </c>
      <c r="AAF27" t="s">
        <v>817</v>
      </c>
      <c r="AAH27" t="s">
        <v>813</v>
      </c>
      <c r="AAI27" t="s">
        <v>817</v>
      </c>
      <c r="AAJ27" t="s">
        <v>817</v>
      </c>
      <c r="AAK27" t="s">
        <v>817</v>
      </c>
      <c r="AAL27" t="s">
        <v>813</v>
      </c>
      <c r="AAM27" t="s">
        <v>817</v>
      </c>
      <c r="AAN27" t="s">
        <v>817</v>
      </c>
      <c r="AAO27" t="s">
        <v>817</v>
      </c>
      <c r="AAP27" t="s">
        <v>817</v>
      </c>
      <c r="AAQ27" t="s">
        <v>817</v>
      </c>
      <c r="AAR27" t="s">
        <v>817</v>
      </c>
      <c r="AAS27" t="s">
        <v>817</v>
      </c>
      <c r="AAT27" t="s">
        <v>817</v>
      </c>
      <c r="AAV27" t="s">
        <v>817</v>
      </c>
      <c r="AAW27" t="s">
        <v>817</v>
      </c>
      <c r="AAX27" t="s">
        <v>813</v>
      </c>
      <c r="AAY27" t="s">
        <v>817</v>
      </c>
      <c r="AAZ27" t="s">
        <v>817</v>
      </c>
      <c r="ABA27" t="s">
        <v>813</v>
      </c>
      <c r="ABB27" t="s">
        <v>813</v>
      </c>
      <c r="ABC27" t="s">
        <v>817</v>
      </c>
      <c r="ABD27" t="s">
        <v>817</v>
      </c>
      <c r="ABE27" t="s">
        <v>817</v>
      </c>
      <c r="ABF27" t="s">
        <v>817</v>
      </c>
      <c r="ABG27" t="s">
        <v>817</v>
      </c>
      <c r="ABH27" t="s">
        <v>817</v>
      </c>
      <c r="ABI27" t="s">
        <v>817</v>
      </c>
      <c r="ABJ27" t="s">
        <v>817</v>
      </c>
      <c r="ABK27" t="s">
        <v>817</v>
      </c>
      <c r="ABL27" t="s">
        <v>817</v>
      </c>
      <c r="ABM27" t="s">
        <v>817</v>
      </c>
      <c r="ABN27" t="s">
        <v>817</v>
      </c>
      <c r="ABO27" t="s">
        <v>817</v>
      </c>
      <c r="ABP27" t="s">
        <v>817</v>
      </c>
      <c r="ABQ27" t="s">
        <v>817</v>
      </c>
      <c r="ABR27" t="s">
        <v>817</v>
      </c>
      <c r="ABS27" t="s">
        <v>817</v>
      </c>
      <c r="ABT27" t="s">
        <v>817</v>
      </c>
      <c r="ABU27" t="s">
        <v>817</v>
      </c>
      <c r="ABV27" t="s">
        <v>817</v>
      </c>
      <c r="ABW27" t="s">
        <v>813</v>
      </c>
      <c r="ABX27" t="s">
        <v>817</v>
      </c>
      <c r="ABY27" t="s">
        <v>817</v>
      </c>
      <c r="ABZ27" t="s">
        <v>817</v>
      </c>
      <c r="ACA27" t="s">
        <v>817</v>
      </c>
      <c r="ACB27" t="s">
        <v>817</v>
      </c>
      <c r="ACC27" t="s">
        <v>817</v>
      </c>
      <c r="ACD27" t="s">
        <v>817</v>
      </c>
      <c r="ACE27" t="s">
        <v>817</v>
      </c>
      <c r="ACF27" t="s">
        <v>817</v>
      </c>
      <c r="ACG27" t="s">
        <v>817</v>
      </c>
      <c r="ACH27" t="s">
        <v>817</v>
      </c>
      <c r="ACI27" t="s">
        <v>817</v>
      </c>
    </row>
    <row r="28" spans="1:763">
      <c r="A28" t="s">
        <v>1038</v>
      </c>
      <c r="B28" t="s">
        <v>1039</v>
      </c>
      <c r="C28" t="s">
        <v>1040</v>
      </c>
      <c r="D28" t="s">
        <v>977</v>
      </c>
      <c r="E28" t="s">
        <v>977</v>
      </c>
      <c r="P28" t="s">
        <v>855</v>
      </c>
      <c r="Q28">
        <v>1.2198080885670051</v>
      </c>
      <c r="T28">
        <v>45</v>
      </c>
      <c r="V28" t="s">
        <v>813</v>
      </c>
      <c r="X28" t="s">
        <v>813</v>
      </c>
      <c r="Y28" t="s">
        <v>856</v>
      </c>
      <c r="Z28" t="s">
        <v>856</v>
      </c>
      <c r="AA28" t="s">
        <v>857</v>
      </c>
      <c r="AB28" t="s">
        <v>816</v>
      </c>
      <c r="AC28">
        <v>2</v>
      </c>
      <c r="AD28" t="s">
        <v>817</v>
      </c>
      <c r="AE28">
        <v>2</v>
      </c>
      <c r="AF28">
        <v>0</v>
      </c>
      <c r="AG28">
        <v>0</v>
      </c>
      <c r="AH28" t="s">
        <v>818</v>
      </c>
      <c r="AI28" t="s">
        <v>818</v>
      </c>
      <c r="AJ28" t="s">
        <v>818</v>
      </c>
      <c r="AK28" t="s">
        <v>818</v>
      </c>
      <c r="AL28" t="s">
        <v>818</v>
      </c>
      <c r="AM28" t="s">
        <v>818</v>
      </c>
      <c r="AN28" t="s">
        <v>818</v>
      </c>
      <c r="AO28" t="s">
        <v>818</v>
      </c>
      <c r="AP28" t="s">
        <v>818</v>
      </c>
      <c r="AQ28" t="s">
        <v>818</v>
      </c>
      <c r="AR28" t="s">
        <v>818</v>
      </c>
      <c r="AS28" t="s">
        <v>818</v>
      </c>
      <c r="AT28" t="s">
        <v>818</v>
      </c>
      <c r="AU28" t="s">
        <v>818</v>
      </c>
      <c r="AV28" t="s">
        <v>818</v>
      </c>
      <c r="AW28" t="s">
        <v>818</v>
      </c>
      <c r="AX28" t="s">
        <v>818</v>
      </c>
      <c r="AY28" t="s">
        <v>818</v>
      </c>
      <c r="AZ28" t="s">
        <v>818</v>
      </c>
      <c r="BA28" t="s">
        <v>818</v>
      </c>
      <c r="BB28" t="s">
        <v>818</v>
      </c>
      <c r="BC28" t="s">
        <v>818</v>
      </c>
      <c r="BD28" t="s">
        <v>818</v>
      </c>
      <c r="BE28" t="s">
        <v>818</v>
      </c>
      <c r="BF28" t="s">
        <v>818</v>
      </c>
      <c r="BG28" t="s">
        <v>818</v>
      </c>
      <c r="BH28" t="s">
        <v>818</v>
      </c>
      <c r="BI28" t="s">
        <v>818</v>
      </c>
      <c r="BJ28" t="s">
        <v>818</v>
      </c>
      <c r="BK28" t="s">
        <v>818</v>
      </c>
      <c r="BL28" t="s">
        <v>818</v>
      </c>
      <c r="BM28" t="s">
        <v>818</v>
      </c>
      <c r="BN28" t="s">
        <v>818</v>
      </c>
      <c r="BO28" t="s">
        <v>818</v>
      </c>
      <c r="BP28" t="s">
        <v>818</v>
      </c>
      <c r="BQ28" t="s">
        <v>818</v>
      </c>
      <c r="BR28" t="s">
        <v>818</v>
      </c>
      <c r="BS28" t="s">
        <v>818</v>
      </c>
      <c r="BT28" t="s">
        <v>818</v>
      </c>
      <c r="BU28" t="s">
        <v>818</v>
      </c>
      <c r="BV28" t="s">
        <v>818</v>
      </c>
      <c r="BW28" t="s">
        <v>818</v>
      </c>
      <c r="BX28" t="s">
        <v>818</v>
      </c>
      <c r="BY28" t="s">
        <v>818</v>
      </c>
      <c r="BZ28" t="s">
        <v>818</v>
      </c>
      <c r="CA28" t="s">
        <v>818</v>
      </c>
      <c r="CB28" t="s">
        <v>818</v>
      </c>
      <c r="CC28" t="s">
        <v>818</v>
      </c>
      <c r="CD28" t="s">
        <v>818</v>
      </c>
      <c r="CE28" t="s">
        <v>818</v>
      </c>
      <c r="CF28" t="s">
        <v>818</v>
      </c>
      <c r="CG28" t="s">
        <v>818</v>
      </c>
      <c r="CH28" t="s">
        <v>818</v>
      </c>
      <c r="CI28" t="s">
        <v>818</v>
      </c>
      <c r="CJ28" t="s">
        <v>818</v>
      </c>
      <c r="CK28" t="s">
        <v>818</v>
      </c>
      <c r="CL28" t="s">
        <v>818</v>
      </c>
      <c r="CM28" t="s">
        <v>818</v>
      </c>
      <c r="CN28" t="s">
        <v>818</v>
      </c>
      <c r="CO28" t="s">
        <v>818</v>
      </c>
      <c r="CP28" t="s">
        <v>818</v>
      </c>
      <c r="CQ28" t="s">
        <v>818</v>
      </c>
      <c r="CR28" t="s">
        <v>818</v>
      </c>
      <c r="CS28" t="s">
        <v>818</v>
      </c>
      <c r="CT28" t="s">
        <v>818</v>
      </c>
      <c r="CU28" t="s">
        <v>818</v>
      </c>
      <c r="CV28" t="s">
        <v>818</v>
      </c>
      <c r="CW28" t="s">
        <v>818</v>
      </c>
      <c r="CX28" t="s">
        <v>818</v>
      </c>
      <c r="CY28" t="s">
        <v>818</v>
      </c>
      <c r="CZ28" t="s">
        <v>818</v>
      </c>
      <c r="DA28" t="s">
        <v>818</v>
      </c>
      <c r="DB28" t="s">
        <v>818</v>
      </c>
      <c r="DC28" t="s">
        <v>818</v>
      </c>
      <c r="DD28" t="s">
        <v>818</v>
      </c>
      <c r="DE28" t="s">
        <v>818</v>
      </c>
      <c r="DF28" t="s">
        <v>818</v>
      </c>
      <c r="DG28" t="s">
        <v>818</v>
      </c>
      <c r="DH28" t="s">
        <v>818</v>
      </c>
      <c r="DI28" t="s">
        <v>818</v>
      </c>
      <c r="DJ28" t="s">
        <v>818</v>
      </c>
      <c r="DK28" t="s">
        <v>818</v>
      </c>
      <c r="DL28" t="s">
        <v>818</v>
      </c>
      <c r="DM28" t="s">
        <v>818</v>
      </c>
      <c r="DN28" t="s">
        <v>818</v>
      </c>
      <c r="DO28" t="s">
        <v>818</v>
      </c>
      <c r="DP28" t="s">
        <v>818</v>
      </c>
      <c r="DQ28" t="s">
        <v>818</v>
      </c>
      <c r="DR28" t="s">
        <v>818</v>
      </c>
      <c r="DS28" t="s">
        <v>818</v>
      </c>
      <c r="DT28" t="s">
        <v>818</v>
      </c>
      <c r="DU28" t="s">
        <v>818</v>
      </c>
      <c r="DV28" t="s">
        <v>818</v>
      </c>
      <c r="DW28" t="s">
        <v>818</v>
      </c>
      <c r="DX28" t="s">
        <v>818</v>
      </c>
      <c r="DY28" t="s">
        <v>818</v>
      </c>
      <c r="DZ28" t="s">
        <v>818</v>
      </c>
      <c r="EA28" t="s">
        <v>818</v>
      </c>
      <c r="EB28" t="s">
        <v>818</v>
      </c>
      <c r="EC28" t="s">
        <v>818</v>
      </c>
      <c r="ED28" t="s">
        <v>818</v>
      </c>
      <c r="EE28" t="s">
        <v>818</v>
      </c>
      <c r="EF28" t="s">
        <v>818</v>
      </c>
      <c r="EG28" t="s">
        <v>818</v>
      </c>
      <c r="EH28" t="s">
        <v>818</v>
      </c>
      <c r="EI28" t="s">
        <v>818</v>
      </c>
      <c r="EJ28" t="s">
        <v>818</v>
      </c>
      <c r="EK28" t="s">
        <v>818</v>
      </c>
      <c r="EL28" t="s">
        <v>818</v>
      </c>
      <c r="EM28" t="s">
        <v>818</v>
      </c>
      <c r="EN28" t="s">
        <v>818</v>
      </c>
      <c r="EO28" t="s">
        <v>818</v>
      </c>
      <c r="EP28" t="s">
        <v>818</v>
      </c>
      <c r="EQ28" t="s">
        <v>818</v>
      </c>
      <c r="ER28" t="s">
        <v>818</v>
      </c>
      <c r="ES28" t="s">
        <v>818</v>
      </c>
      <c r="ET28" t="s">
        <v>818</v>
      </c>
      <c r="EU28" t="s">
        <v>818</v>
      </c>
      <c r="EV28" t="s">
        <v>818</v>
      </c>
      <c r="EW28" t="s">
        <v>818</v>
      </c>
      <c r="EX28" t="s">
        <v>818</v>
      </c>
      <c r="EY28" t="s">
        <v>818</v>
      </c>
      <c r="EZ28" t="s">
        <v>818</v>
      </c>
      <c r="FA28" t="s">
        <v>818</v>
      </c>
      <c r="FB28" t="s">
        <v>818</v>
      </c>
      <c r="FC28" t="s">
        <v>818</v>
      </c>
      <c r="FD28" t="s">
        <v>818</v>
      </c>
      <c r="FE28" t="s">
        <v>818</v>
      </c>
      <c r="FF28" t="s">
        <v>818</v>
      </c>
      <c r="FG28" t="s">
        <v>818</v>
      </c>
      <c r="FH28" t="s">
        <v>818</v>
      </c>
      <c r="FI28" t="s">
        <v>818</v>
      </c>
      <c r="FJ28" t="s">
        <v>818</v>
      </c>
      <c r="FK28" t="s">
        <v>818</v>
      </c>
      <c r="FL28" t="s">
        <v>818</v>
      </c>
      <c r="FM28" t="s">
        <v>818</v>
      </c>
      <c r="FN28" t="s">
        <v>818</v>
      </c>
      <c r="FO28" t="s">
        <v>818</v>
      </c>
      <c r="FP28" t="s">
        <v>818</v>
      </c>
      <c r="FQ28" t="s">
        <v>818</v>
      </c>
      <c r="FR28" t="s">
        <v>818</v>
      </c>
      <c r="FS28" t="s">
        <v>818</v>
      </c>
      <c r="FT28" t="s">
        <v>818</v>
      </c>
      <c r="FU28" t="s">
        <v>818</v>
      </c>
      <c r="FV28" t="s">
        <v>818</v>
      </c>
      <c r="FW28" t="s">
        <v>818</v>
      </c>
      <c r="FX28" t="s">
        <v>818</v>
      </c>
      <c r="FY28" t="s">
        <v>818</v>
      </c>
      <c r="FZ28" t="s">
        <v>818</v>
      </c>
      <c r="GA28" t="s">
        <v>818</v>
      </c>
      <c r="GB28" t="s">
        <v>818</v>
      </c>
      <c r="GC28" t="s">
        <v>818</v>
      </c>
      <c r="GD28" t="s">
        <v>818</v>
      </c>
      <c r="GE28" t="s">
        <v>818</v>
      </c>
      <c r="GF28" t="s">
        <v>818</v>
      </c>
      <c r="GG28" t="s">
        <v>818</v>
      </c>
      <c r="GH28" t="s">
        <v>818</v>
      </c>
      <c r="GI28" t="s">
        <v>818</v>
      </c>
      <c r="GJ28" t="s">
        <v>818</v>
      </c>
      <c r="GK28" t="s">
        <v>818</v>
      </c>
      <c r="GL28" t="s">
        <v>818</v>
      </c>
      <c r="GM28" t="s">
        <v>818</v>
      </c>
      <c r="GN28" t="s">
        <v>818</v>
      </c>
      <c r="GO28" t="s">
        <v>818</v>
      </c>
      <c r="GP28" t="s">
        <v>818</v>
      </c>
      <c r="GQ28" t="s">
        <v>818</v>
      </c>
      <c r="GR28" t="s">
        <v>818</v>
      </c>
      <c r="GS28" t="s">
        <v>818</v>
      </c>
      <c r="GT28" t="s">
        <v>818</v>
      </c>
      <c r="GU28" t="s">
        <v>818</v>
      </c>
      <c r="GV28" t="s">
        <v>818</v>
      </c>
      <c r="GW28" t="s">
        <v>818</v>
      </c>
      <c r="GX28" t="s">
        <v>818</v>
      </c>
      <c r="GY28" t="s">
        <v>818</v>
      </c>
      <c r="GZ28" t="s">
        <v>818</v>
      </c>
      <c r="HA28" t="s">
        <v>818</v>
      </c>
      <c r="HB28" t="s">
        <v>818</v>
      </c>
      <c r="HC28" t="s">
        <v>818</v>
      </c>
      <c r="HD28" t="s">
        <v>818</v>
      </c>
      <c r="HE28" t="s">
        <v>818</v>
      </c>
      <c r="HF28" t="s">
        <v>818</v>
      </c>
      <c r="HG28" t="s">
        <v>818</v>
      </c>
      <c r="HH28" t="s">
        <v>818</v>
      </c>
      <c r="HI28" t="s">
        <v>818</v>
      </c>
      <c r="HJ28" t="s">
        <v>818</v>
      </c>
      <c r="HK28" t="s">
        <v>818</v>
      </c>
      <c r="HL28" t="s">
        <v>818</v>
      </c>
      <c r="HM28" t="s">
        <v>818</v>
      </c>
      <c r="HN28" t="s">
        <v>818</v>
      </c>
      <c r="HO28" t="s">
        <v>818</v>
      </c>
      <c r="HP28" t="s">
        <v>818</v>
      </c>
      <c r="HQ28" t="s">
        <v>818</v>
      </c>
      <c r="HR28" t="s">
        <v>818</v>
      </c>
      <c r="HS28" t="s">
        <v>818</v>
      </c>
      <c r="HT28" t="s">
        <v>818</v>
      </c>
      <c r="HU28" t="s">
        <v>818</v>
      </c>
      <c r="HV28" t="s">
        <v>818</v>
      </c>
      <c r="HW28" t="s">
        <v>818</v>
      </c>
      <c r="HX28" t="s">
        <v>818</v>
      </c>
      <c r="HY28" t="s">
        <v>818</v>
      </c>
      <c r="HZ28" t="s">
        <v>818</v>
      </c>
      <c r="IA28" t="s">
        <v>818</v>
      </c>
      <c r="IB28" t="s">
        <v>818</v>
      </c>
      <c r="IC28" t="s">
        <v>818</v>
      </c>
      <c r="ID28" t="s">
        <v>818</v>
      </c>
      <c r="IE28" t="s">
        <v>818</v>
      </c>
      <c r="IF28" t="s">
        <v>818</v>
      </c>
      <c r="IG28" t="s">
        <v>818</v>
      </c>
      <c r="IH28" t="s">
        <v>818</v>
      </c>
      <c r="II28" t="s">
        <v>818</v>
      </c>
      <c r="IJ28" t="s">
        <v>818</v>
      </c>
      <c r="IK28" t="s">
        <v>818</v>
      </c>
      <c r="IL28" t="s">
        <v>818</v>
      </c>
      <c r="IM28" t="s">
        <v>818</v>
      </c>
      <c r="IN28" t="s">
        <v>818</v>
      </c>
      <c r="IO28" t="s">
        <v>818</v>
      </c>
      <c r="IP28" t="s">
        <v>818</v>
      </c>
      <c r="IQ28" t="s">
        <v>818</v>
      </c>
      <c r="IR28" t="s">
        <v>818</v>
      </c>
      <c r="IS28" t="s">
        <v>818</v>
      </c>
      <c r="IT28" t="s">
        <v>818</v>
      </c>
      <c r="IU28" t="s">
        <v>818</v>
      </c>
      <c r="IV28" t="s">
        <v>818</v>
      </c>
      <c r="IW28" t="s">
        <v>818</v>
      </c>
      <c r="IX28" t="s">
        <v>818</v>
      </c>
      <c r="IY28" t="s">
        <v>818</v>
      </c>
      <c r="IZ28" t="s">
        <v>818</v>
      </c>
      <c r="JA28" t="s">
        <v>818</v>
      </c>
      <c r="JB28" t="s">
        <v>818</v>
      </c>
      <c r="JC28" t="s">
        <v>818</v>
      </c>
      <c r="JD28" t="s">
        <v>818</v>
      </c>
      <c r="JE28" t="s">
        <v>818</v>
      </c>
      <c r="JF28" t="s">
        <v>818</v>
      </c>
      <c r="JG28" t="s">
        <v>818</v>
      </c>
      <c r="JH28" t="s">
        <v>818</v>
      </c>
      <c r="JI28" t="s">
        <v>818</v>
      </c>
      <c r="JJ28" t="s">
        <v>818</v>
      </c>
      <c r="JK28" t="s">
        <v>818</v>
      </c>
      <c r="JL28" t="s">
        <v>818</v>
      </c>
      <c r="JM28" t="s">
        <v>818</v>
      </c>
      <c r="JN28" t="s">
        <v>818</v>
      </c>
      <c r="JO28" t="s">
        <v>818</v>
      </c>
      <c r="JP28" t="s">
        <v>818</v>
      </c>
      <c r="JQ28" t="s">
        <v>818</v>
      </c>
      <c r="JR28" t="s">
        <v>818</v>
      </c>
      <c r="JS28" t="s">
        <v>818</v>
      </c>
      <c r="JT28" t="s">
        <v>818</v>
      </c>
      <c r="JU28" t="s">
        <v>818</v>
      </c>
      <c r="JV28" t="s">
        <v>818</v>
      </c>
      <c r="JW28" t="s">
        <v>818</v>
      </c>
      <c r="JX28" t="s">
        <v>818</v>
      </c>
      <c r="JY28" t="s">
        <v>818</v>
      </c>
      <c r="JZ28" t="s">
        <v>818</v>
      </c>
      <c r="KA28" t="s">
        <v>818</v>
      </c>
      <c r="KB28" t="s">
        <v>818</v>
      </c>
      <c r="KC28" t="s">
        <v>818</v>
      </c>
      <c r="KD28" t="s">
        <v>818</v>
      </c>
      <c r="KE28" t="s">
        <v>818</v>
      </c>
      <c r="KF28">
        <v>2</v>
      </c>
      <c r="KG28">
        <v>0</v>
      </c>
      <c r="KH28">
        <v>0</v>
      </c>
      <c r="KI28">
        <v>0</v>
      </c>
      <c r="KJ28">
        <v>0</v>
      </c>
      <c r="KK28">
        <v>0</v>
      </c>
      <c r="KL28">
        <v>0</v>
      </c>
      <c r="KM28">
        <v>0</v>
      </c>
      <c r="KN28">
        <v>0</v>
      </c>
      <c r="KO28">
        <v>0</v>
      </c>
      <c r="KP28">
        <v>0</v>
      </c>
      <c r="KQ28">
        <v>0</v>
      </c>
      <c r="KR28">
        <v>0</v>
      </c>
      <c r="KS28">
        <v>0</v>
      </c>
      <c r="KT28">
        <v>0</v>
      </c>
      <c r="KU28">
        <v>0</v>
      </c>
      <c r="KV28">
        <v>0</v>
      </c>
      <c r="KW28">
        <v>1</v>
      </c>
      <c r="KX28">
        <v>1</v>
      </c>
      <c r="KY28">
        <v>0</v>
      </c>
      <c r="KZ28">
        <v>0</v>
      </c>
      <c r="LA28">
        <v>2</v>
      </c>
      <c r="LB28">
        <v>0</v>
      </c>
      <c r="LC28">
        <v>0</v>
      </c>
      <c r="LD28">
        <v>2</v>
      </c>
      <c r="LE28">
        <v>0</v>
      </c>
      <c r="LF28">
        <v>2</v>
      </c>
      <c r="LH28" t="s">
        <v>817</v>
      </c>
      <c r="LI28" t="s">
        <v>817</v>
      </c>
      <c r="LJ28" t="s">
        <v>817</v>
      </c>
      <c r="LK28" t="s">
        <v>817</v>
      </c>
      <c r="LL28" t="s">
        <v>817</v>
      </c>
      <c r="LM28" t="s">
        <v>817</v>
      </c>
      <c r="LO28" t="s">
        <v>817</v>
      </c>
      <c r="LQ28" t="s">
        <v>817</v>
      </c>
      <c r="LV28" t="s">
        <v>818</v>
      </c>
      <c r="LX28" t="s">
        <v>817</v>
      </c>
      <c r="MA28" t="s">
        <v>820</v>
      </c>
      <c r="MB28" t="s">
        <v>887</v>
      </c>
      <c r="MC28" t="s">
        <v>822</v>
      </c>
      <c r="MD28" t="s">
        <v>813</v>
      </c>
      <c r="MF28" t="s">
        <v>934</v>
      </c>
      <c r="MH28" t="s">
        <v>902</v>
      </c>
      <c r="MI28" t="s">
        <v>817</v>
      </c>
      <c r="MJ28" t="s">
        <v>860</v>
      </c>
      <c r="MU28" t="s">
        <v>817</v>
      </c>
      <c r="MV28" t="s">
        <v>813</v>
      </c>
      <c r="MW28" t="s">
        <v>817</v>
      </c>
      <c r="MX28" t="s">
        <v>817</v>
      </c>
      <c r="MY28" t="s">
        <v>817</v>
      </c>
      <c r="MZ28" t="s">
        <v>817</v>
      </c>
      <c r="NA28" t="s">
        <v>817</v>
      </c>
      <c r="NB28" t="s">
        <v>817</v>
      </c>
      <c r="NR28" t="s">
        <v>813</v>
      </c>
      <c r="NS28" t="s">
        <v>817</v>
      </c>
      <c r="NU28" t="s">
        <v>825</v>
      </c>
      <c r="NY28">
        <v>0</v>
      </c>
      <c r="OP28" t="s">
        <v>817</v>
      </c>
      <c r="OQ28" t="s">
        <v>827</v>
      </c>
      <c r="OR28" t="s">
        <v>863</v>
      </c>
      <c r="OS28" t="s">
        <v>829</v>
      </c>
      <c r="OT28" t="s">
        <v>813</v>
      </c>
      <c r="OU28" t="s">
        <v>813</v>
      </c>
      <c r="OV28" t="s">
        <v>1041</v>
      </c>
      <c r="PA28" t="s">
        <v>817</v>
      </c>
      <c r="PB28" t="s">
        <v>817</v>
      </c>
      <c r="PC28" t="s">
        <v>817</v>
      </c>
      <c r="PD28" t="s">
        <v>817</v>
      </c>
      <c r="PE28" t="s">
        <v>817</v>
      </c>
      <c r="PF28" t="s">
        <v>817</v>
      </c>
      <c r="PG28" t="s">
        <v>813</v>
      </c>
      <c r="PH28" t="s">
        <v>817</v>
      </c>
      <c r="PI28" t="s">
        <v>817</v>
      </c>
      <c r="PJ28" t="s">
        <v>817</v>
      </c>
      <c r="PL28" t="s">
        <v>835</v>
      </c>
      <c r="PM28" t="s">
        <v>879</v>
      </c>
      <c r="PO28" t="s">
        <v>866</v>
      </c>
      <c r="PP28" t="s">
        <v>839</v>
      </c>
      <c r="PQ28" t="s">
        <v>813</v>
      </c>
      <c r="PR28" t="s">
        <v>813</v>
      </c>
      <c r="PS28" t="s">
        <v>817</v>
      </c>
      <c r="PT28" t="s">
        <v>817</v>
      </c>
      <c r="PU28" t="s">
        <v>817</v>
      </c>
      <c r="PV28" t="s">
        <v>817</v>
      </c>
      <c r="PW28" t="s">
        <v>817</v>
      </c>
      <c r="PX28" t="s">
        <v>817</v>
      </c>
      <c r="PY28" t="s">
        <v>817</v>
      </c>
      <c r="PZ28" t="s">
        <v>840</v>
      </c>
      <c r="QD28" t="s">
        <v>1042</v>
      </c>
      <c r="QE28" t="s">
        <v>818</v>
      </c>
      <c r="QF28" t="s">
        <v>902</v>
      </c>
      <c r="QG28" t="s">
        <v>817</v>
      </c>
      <c r="QH28" t="s">
        <v>813</v>
      </c>
      <c r="QI28" t="s">
        <v>813</v>
      </c>
      <c r="QJ28" t="s">
        <v>813</v>
      </c>
      <c r="QK28" t="s">
        <v>817</v>
      </c>
      <c r="QL28" t="s">
        <v>817</v>
      </c>
      <c r="QM28" t="s">
        <v>817</v>
      </c>
      <c r="QN28" t="s">
        <v>817</v>
      </c>
      <c r="QO28" t="s">
        <v>817</v>
      </c>
      <c r="QP28" t="s">
        <v>817</v>
      </c>
      <c r="QQ28" t="s">
        <v>817</v>
      </c>
      <c r="QR28" t="s">
        <v>868</v>
      </c>
      <c r="QS28" t="s">
        <v>813</v>
      </c>
      <c r="QT28" t="s">
        <v>817</v>
      </c>
      <c r="QU28" t="s">
        <v>817</v>
      </c>
      <c r="QV28" t="s">
        <v>817</v>
      </c>
      <c r="QW28" t="s">
        <v>817</v>
      </c>
      <c r="QX28" t="s">
        <v>817</v>
      </c>
      <c r="QY28" t="s">
        <v>817</v>
      </c>
      <c r="QZ28" t="s">
        <v>817</v>
      </c>
      <c r="RA28" t="s">
        <v>817</v>
      </c>
      <c r="RB28" t="s">
        <v>817</v>
      </c>
      <c r="RC28" t="s">
        <v>817</v>
      </c>
      <c r="RD28" t="s">
        <v>817</v>
      </c>
      <c r="RE28" t="s">
        <v>817</v>
      </c>
      <c r="RF28" t="s">
        <v>817</v>
      </c>
      <c r="RG28" t="s">
        <v>817</v>
      </c>
      <c r="RH28" t="s">
        <v>817</v>
      </c>
      <c r="RI28" t="s">
        <v>817</v>
      </c>
      <c r="RJ28" t="s">
        <v>817</v>
      </c>
      <c r="RK28" t="s">
        <v>813</v>
      </c>
      <c r="RL28" t="s">
        <v>813</v>
      </c>
      <c r="RM28" t="s">
        <v>817</v>
      </c>
      <c r="RN28" t="s">
        <v>817</v>
      </c>
      <c r="RO28" t="s">
        <v>817</v>
      </c>
      <c r="RP28" t="s">
        <v>817</v>
      </c>
      <c r="RQ28" t="s">
        <v>817</v>
      </c>
      <c r="RR28" t="s">
        <v>817</v>
      </c>
      <c r="RS28" t="s">
        <v>817</v>
      </c>
      <c r="RT28" t="s">
        <v>817</v>
      </c>
      <c r="RU28" t="s">
        <v>817</v>
      </c>
      <c r="RV28" t="s">
        <v>817</v>
      </c>
      <c r="RW28" t="s">
        <v>817</v>
      </c>
      <c r="RX28" t="s">
        <v>837</v>
      </c>
      <c r="RY28" t="s">
        <v>834</v>
      </c>
      <c r="RZ28" t="s">
        <v>813</v>
      </c>
      <c r="SA28" t="s">
        <v>817</v>
      </c>
      <c r="SB28" t="s">
        <v>817</v>
      </c>
      <c r="SC28" t="s">
        <v>817</v>
      </c>
      <c r="SD28" t="s">
        <v>817</v>
      </c>
      <c r="SE28" t="s">
        <v>817</v>
      </c>
      <c r="SF28" t="s">
        <v>817</v>
      </c>
      <c r="SG28" t="s">
        <v>817</v>
      </c>
      <c r="SH28" t="s">
        <v>817</v>
      </c>
      <c r="SI28" t="s">
        <v>817</v>
      </c>
      <c r="SJ28" t="s">
        <v>817</v>
      </c>
      <c r="SK28" t="s">
        <v>813</v>
      </c>
      <c r="SL28" t="s">
        <v>817</v>
      </c>
      <c r="SM28" t="s">
        <v>817</v>
      </c>
      <c r="SN28" t="s">
        <v>817</v>
      </c>
      <c r="SO28" t="s">
        <v>817</v>
      </c>
      <c r="SP28" t="s">
        <v>813</v>
      </c>
      <c r="SQ28" t="s">
        <v>817</v>
      </c>
      <c r="SR28" t="s">
        <v>817</v>
      </c>
      <c r="SS28" t="s">
        <v>817</v>
      </c>
      <c r="ST28" t="s">
        <v>817</v>
      </c>
      <c r="SU28" t="s">
        <v>817</v>
      </c>
      <c r="SV28" t="s">
        <v>817</v>
      </c>
      <c r="SW28" t="s">
        <v>813</v>
      </c>
      <c r="SX28" t="s">
        <v>813</v>
      </c>
      <c r="SY28" t="s">
        <v>817</v>
      </c>
      <c r="SZ28" t="s">
        <v>817</v>
      </c>
      <c r="TA28" t="s">
        <v>817</v>
      </c>
      <c r="TB28" t="s">
        <v>817</v>
      </c>
      <c r="TC28" t="s">
        <v>817</v>
      </c>
      <c r="TD28" t="s">
        <v>817</v>
      </c>
      <c r="TE28" t="s">
        <v>817</v>
      </c>
      <c r="TF28" t="s">
        <v>817</v>
      </c>
      <c r="TG28" t="s">
        <v>817</v>
      </c>
      <c r="TH28" t="s">
        <v>817</v>
      </c>
      <c r="TI28" t="s">
        <v>817</v>
      </c>
      <c r="TJ28" t="s">
        <v>817</v>
      </c>
      <c r="TU28" t="s">
        <v>817</v>
      </c>
      <c r="TY28" t="s">
        <v>817</v>
      </c>
      <c r="TZ28" t="s">
        <v>817</v>
      </c>
      <c r="UA28" t="s">
        <v>817</v>
      </c>
      <c r="UB28" t="s">
        <v>817</v>
      </c>
      <c r="UC28" t="s">
        <v>817</v>
      </c>
      <c r="UD28" t="s">
        <v>817</v>
      </c>
      <c r="UE28" t="s">
        <v>817</v>
      </c>
      <c r="UF28" t="s">
        <v>817</v>
      </c>
      <c r="UG28" t="s">
        <v>817</v>
      </c>
      <c r="UH28" t="s">
        <v>813</v>
      </c>
      <c r="UI28" t="s">
        <v>817</v>
      </c>
      <c r="UJ28" t="s">
        <v>817</v>
      </c>
      <c r="UK28" t="s">
        <v>817</v>
      </c>
      <c r="UL28" t="s">
        <v>817</v>
      </c>
      <c r="UM28" t="s">
        <v>817</v>
      </c>
      <c r="UN28" t="s">
        <v>813</v>
      </c>
      <c r="UO28" t="s">
        <v>817</v>
      </c>
      <c r="UP28" t="s">
        <v>817</v>
      </c>
      <c r="UQ28" t="s">
        <v>817</v>
      </c>
      <c r="UR28" t="s">
        <v>817</v>
      </c>
      <c r="US28" t="s">
        <v>817</v>
      </c>
      <c r="UT28" t="s">
        <v>817</v>
      </c>
      <c r="UU28" t="s">
        <v>817</v>
      </c>
      <c r="UV28" t="s">
        <v>817</v>
      </c>
      <c r="UW28" t="s">
        <v>817</v>
      </c>
      <c r="UX28" t="s">
        <v>817</v>
      </c>
      <c r="UY28" t="s">
        <v>817</v>
      </c>
      <c r="UZ28" t="s">
        <v>817</v>
      </c>
      <c r="VB28" t="s">
        <v>909</v>
      </c>
      <c r="VC28" t="s">
        <v>848</v>
      </c>
      <c r="VD28" t="s">
        <v>817</v>
      </c>
      <c r="VE28" t="s">
        <v>813</v>
      </c>
      <c r="VF28" t="s">
        <v>817</v>
      </c>
      <c r="VG28" t="s">
        <v>817</v>
      </c>
      <c r="VH28" t="s">
        <v>817</v>
      </c>
      <c r="VI28" t="s">
        <v>817</v>
      </c>
      <c r="VJ28" t="s">
        <v>817</v>
      </c>
      <c r="VK28" t="s">
        <v>817</v>
      </c>
      <c r="VL28" t="s">
        <v>817</v>
      </c>
      <c r="VM28" t="s">
        <v>817</v>
      </c>
      <c r="VN28" t="s">
        <v>813</v>
      </c>
      <c r="VO28" t="s">
        <v>817</v>
      </c>
      <c r="VP28" t="s">
        <v>817</v>
      </c>
      <c r="VQ28" t="s">
        <v>817</v>
      </c>
      <c r="VY28" t="s">
        <v>813</v>
      </c>
      <c r="VZ28" t="s">
        <v>813</v>
      </c>
      <c r="WA28" t="s">
        <v>817</v>
      </c>
      <c r="WJ28" t="s">
        <v>817</v>
      </c>
      <c r="WK28" t="s">
        <v>817</v>
      </c>
      <c r="WL28" t="s">
        <v>817</v>
      </c>
      <c r="WM28" t="s">
        <v>817</v>
      </c>
      <c r="WN28" t="s">
        <v>817</v>
      </c>
      <c r="WO28" t="s">
        <v>813</v>
      </c>
      <c r="WP28" t="s">
        <v>817</v>
      </c>
      <c r="WQ28" t="s">
        <v>817</v>
      </c>
      <c r="WR28" t="s">
        <v>817</v>
      </c>
      <c r="WS28" t="s">
        <v>834</v>
      </c>
      <c r="WU28" t="s">
        <v>813</v>
      </c>
      <c r="WV28" t="s">
        <v>817</v>
      </c>
      <c r="WW28" t="s">
        <v>817</v>
      </c>
      <c r="WX28" t="s">
        <v>817</v>
      </c>
      <c r="WY28" t="s">
        <v>817</v>
      </c>
      <c r="WZ28" t="s">
        <v>817</v>
      </c>
      <c r="XA28" t="s">
        <v>817</v>
      </c>
      <c r="XB28" t="s">
        <v>817</v>
      </c>
      <c r="XC28" t="s">
        <v>850</v>
      </c>
      <c r="XD28" t="s">
        <v>813</v>
      </c>
      <c r="XE28" t="s">
        <v>817</v>
      </c>
      <c r="XF28" t="s">
        <v>817</v>
      </c>
      <c r="XG28" t="s">
        <v>817</v>
      </c>
      <c r="XH28" t="s">
        <v>817</v>
      </c>
      <c r="XI28" t="s">
        <v>817</v>
      </c>
      <c r="XJ28" t="s">
        <v>817</v>
      </c>
      <c r="XK28" t="s">
        <v>817</v>
      </c>
      <c r="XL28" t="s">
        <v>817</v>
      </c>
      <c r="XM28" t="s">
        <v>817</v>
      </c>
      <c r="XN28" t="s">
        <v>817</v>
      </c>
      <c r="XO28" t="s">
        <v>817</v>
      </c>
      <c r="XP28" t="s">
        <v>817</v>
      </c>
      <c r="XQ28" t="s">
        <v>817</v>
      </c>
      <c r="XR28" t="s">
        <v>813</v>
      </c>
      <c r="XS28" t="s">
        <v>817</v>
      </c>
      <c r="XT28" t="s">
        <v>817</v>
      </c>
      <c r="XU28" t="s">
        <v>817</v>
      </c>
      <c r="XV28" t="s">
        <v>817</v>
      </c>
      <c r="XW28" t="s">
        <v>817</v>
      </c>
      <c r="XX28" t="s">
        <v>817</v>
      </c>
      <c r="XY28" t="s">
        <v>817</v>
      </c>
      <c r="XZ28" t="s">
        <v>817</v>
      </c>
      <c r="ZM28" t="s">
        <v>817</v>
      </c>
      <c r="ZN28" t="s">
        <v>817</v>
      </c>
      <c r="ZO28" t="s">
        <v>817</v>
      </c>
      <c r="ZP28" t="s">
        <v>817</v>
      </c>
      <c r="ZQ28" t="s">
        <v>813</v>
      </c>
      <c r="ZR28" t="s">
        <v>817</v>
      </c>
      <c r="ZS28" t="s">
        <v>817</v>
      </c>
      <c r="ZT28" t="s">
        <v>817</v>
      </c>
      <c r="ZU28" t="s">
        <v>817</v>
      </c>
      <c r="ZV28" t="s">
        <v>817</v>
      </c>
      <c r="ZW28" t="s">
        <v>813</v>
      </c>
      <c r="ZX28" t="s">
        <v>817</v>
      </c>
      <c r="ZY28" t="s">
        <v>817</v>
      </c>
      <c r="ZZ28" t="s">
        <v>813</v>
      </c>
      <c r="AAA28" t="s">
        <v>817</v>
      </c>
      <c r="AAB28" t="s">
        <v>817</v>
      </c>
      <c r="AAC28" t="s">
        <v>817</v>
      </c>
      <c r="AAD28" t="s">
        <v>817</v>
      </c>
      <c r="AAE28" t="s">
        <v>817</v>
      </c>
      <c r="AAF28" t="s">
        <v>817</v>
      </c>
      <c r="AAH28" t="s">
        <v>817</v>
      </c>
      <c r="AAI28" t="s">
        <v>817</v>
      </c>
      <c r="AAJ28" t="s">
        <v>817</v>
      </c>
      <c r="AAK28" t="s">
        <v>817</v>
      </c>
      <c r="AAL28" t="s">
        <v>817</v>
      </c>
      <c r="AAM28" t="s">
        <v>817</v>
      </c>
      <c r="AAN28" t="s">
        <v>817</v>
      </c>
      <c r="AAO28" t="s">
        <v>817</v>
      </c>
      <c r="AAP28" t="s">
        <v>817</v>
      </c>
      <c r="AAQ28" t="s">
        <v>813</v>
      </c>
      <c r="AAR28" t="s">
        <v>817</v>
      </c>
      <c r="AAS28" t="s">
        <v>817</v>
      </c>
      <c r="AAT28" t="s">
        <v>817</v>
      </c>
      <c r="AAV28" t="s">
        <v>817</v>
      </c>
      <c r="AAW28" t="s">
        <v>813</v>
      </c>
      <c r="AAX28" t="s">
        <v>813</v>
      </c>
      <c r="AAY28" t="s">
        <v>817</v>
      </c>
      <c r="AAZ28" t="s">
        <v>817</v>
      </c>
      <c r="ABA28" t="s">
        <v>817</v>
      </c>
      <c r="ABB28" t="s">
        <v>813</v>
      </c>
      <c r="ABC28" t="s">
        <v>817</v>
      </c>
      <c r="ABD28" t="s">
        <v>817</v>
      </c>
      <c r="ABE28" t="s">
        <v>817</v>
      </c>
      <c r="ABF28" t="s">
        <v>817</v>
      </c>
      <c r="ABG28" t="s">
        <v>817</v>
      </c>
      <c r="ABH28" t="s">
        <v>817</v>
      </c>
      <c r="ABI28" t="s">
        <v>817</v>
      </c>
      <c r="ABJ28" t="s">
        <v>817</v>
      </c>
      <c r="ABK28" t="s">
        <v>813</v>
      </c>
      <c r="ABL28" t="s">
        <v>817</v>
      </c>
      <c r="ABM28" t="s">
        <v>817</v>
      </c>
      <c r="ABN28" t="s">
        <v>817</v>
      </c>
      <c r="ABO28" t="s">
        <v>817</v>
      </c>
      <c r="ABP28" t="s">
        <v>817</v>
      </c>
      <c r="ABQ28" t="s">
        <v>817</v>
      </c>
      <c r="ABR28" t="s">
        <v>817</v>
      </c>
      <c r="ABS28" t="s">
        <v>817</v>
      </c>
      <c r="ABT28" t="s">
        <v>817</v>
      </c>
      <c r="ABU28" t="s">
        <v>817</v>
      </c>
      <c r="ABV28" t="s">
        <v>813</v>
      </c>
      <c r="ABW28" t="s">
        <v>817</v>
      </c>
      <c r="ABX28" t="s">
        <v>817</v>
      </c>
      <c r="ABY28" t="s">
        <v>817</v>
      </c>
      <c r="ABZ28" t="s">
        <v>817</v>
      </c>
      <c r="ACA28" t="s">
        <v>813</v>
      </c>
      <c r="ACB28" t="s">
        <v>817</v>
      </c>
      <c r="ACC28" t="s">
        <v>813</v>
      </c>
      <c r="ACD28" t="s">
        <v>817</v>
      </c>
      <c r="ACE28" t="s">
        <v>817</v>
      </c>
      <c r="ACF28" t="s">
        <v>817</v>
      </c>
      <c r="ACG28" t="s">
        <v>817</v>
      </c>
      <c r="ACH28" t="s">
        <v>817</v>
      </c>
      <c r="ACI28" t="s">
        <v>817</v>
      </c>
    </row>
    <row r="29" spans="1:763">
      <c r="A29" t="s">
        <v>1043</v>
      </c>
      <c r="B29" t="s">
        <v>1044</v>
      </c>
      <c r="C29" t="s">
        <v>1045</v>
      </c>
      <c r="D29" t="s">
        <v>941</v>
      </c>
      <c r="E29" t="s">
        <v>941</v>
      </c>
      <c r="P29" t="s">
        <v>812</v>
      </c>
      <c r="T29">
        <v>60</v>
      </c>
      <c r="V29" t="s">
        <v>813</v>
      </c>
      <c r="X29" t="s">
        <v>813</v>
      </c>
      <c r="Y29" t="s">
        <v>856</v>
      </c>
      <c r="Z29" t="s">
        <v>856</v>
      </c>
      <c r="AA29" t="s">
        <v>920</v>
      </c>
      <c r="AB29" t="s">
        <v>901</v>
      </c>
      <c r="AC29">
        <v>10</v>
      </c>
      <c r="AD29" t="s">
        <v>817</v>
      </c>
      <c r="AE29">
        <v>0</v>
      </c>
      <c r="AF29">
        <v>10</v>
      </c>
      <c r="AG29">
        <v>0</v>
      </c>
      <c r="AH29" t="s">
        <v>818</v>
      </c>
      <c r="AI29" t="s">
        <v>818</v>
      </c>
      <c r="AJ29" t="s">
        <v>818</v>
      </c>
      <c r="AK29" t="s">
        <v>818</v>
      </c>
      <c r="AL29" t="s">
        <v>818</v>
      </c>
      <c r="AM29" t="s">
        <v>818</v>
      </c>
      <c r="AN29" t="s">
        <v>818</v>
      </c>
      <c r="AO29" t="s">
        <v>818</v>
      </c>
      <c r="AP29" t="s">
        <v>818</v>
      </c>
      <c r="AQ29" t="s">
        <v>818</v>
      </c>
      <c r="AR29" t="s">
        <v>818</v>
      </c>
      <c r="AS29" t="s">
        <v>818</v>
      </c>
      <c r="AT29" t="s">
        <v>818</v>
      </c>
      <c r="AU29" t="s">
        <v>818</v>
      </c>
      <c r="AV29" t="s">
        <v>818</v>
      </c>
      <c r="AW29" t="s">
        <v>818</v>
      </c>
      <c r="AX29" t="s">
        <v>818</v>
      </c>
      <c r="AY29" t="s">
        <v>818</v>
      </c>
      <c r="AZ29" t="s">
        <v>818</v>
      </c>
      <c r="BA29" t="s">
        <v>818</v>
      </c>
      <c r="BB29" t="s">
        <v>818</v>
      </c>
      <c r="BC29" t="s">
        <v>818</v>
      </c>
      <c r="BD29" t="s">
        <v>818</v>
      </c>
      <c r="BE29" t="s">
        <v>818</v>
      </c>
      <c r="BF29" t="s">
        <v>818</v>
      </c>
      <c r="BG29" t="s">
        <v>818</v>
      </c>
      <c r="BH29" t="s">
        <v>818</v>
      </c>
      <c r="BI29" t="s">
        <v>818</v>
      </c>
      <c r="BJ29" t="s">
        <v>818</v>
      </c>
      <c r="BK29" t="s">
        <v>818</v>
      </c>
      <c r="BL29" t="s">
        <v>818</v>
      </c>
      <c r="BM29" t="s">
        <v>818</v>
      </c>
      <c r="BN29" t="s">
        <v>818</v>
      </c>
      <c r="BO29" t="s">
        <v>818</v>
      </c>
      <c r="BP29" t="s">
        <v>818</v>
      </c>
      <c r="BQ29" t="s">
        <v>818</v>
      </c>
      <c r="BR29" t="s">
        <v>818</v>
      </c>
      <c r="BS29" t="s">
        <v>818</v>
      </c>
      <c r="BT29" t="s">
        <v>818</v>
      </c>
      <c r="BU29" t="s">
        <v>818</v>
      </c>
      <c r="BV29" t="s">
        <v>818</v>
      </c>
      <c r="BW29" t="s">
        <v>818</v>
      </c>
      <c r="BX29" t="s">
        <v>818</v>
      </c>
      <c r="BY29" t="s">
        <v>818</v>
      </c>
      <c r="BZ29" t="s">
        <v>818</v>
      </c>
      <c r="CA29" t="s">
        <v>818</v>
      </c>
      <c r="CB29" t="s">
        <v>818</v>
      </c>
      <c r="CC29" t="s">
        <v>818</v>
      </c>
      <c r="CD29" t="s">
        <v>818</v>
      </c>
      <c r="CE29" t="s">
        <v>818</v>
      </c>
      <c r="CF29" t="s">
        <v>818</v>
      </c>
      <c r="CG29" t="s">
        <v>818</v>
      </c>
      <c r="CH29" t="s">
        <v>818</v>
      </c>
      <c r="CI29" t="s">
        <v>818</v>
      </c>
      <c r="CJ29" t="s">
        <v>818</v>
      </c>
      <c r="CK29" t="s">
        <v>818</v>
      </c>
      <c r="CL29" t="s">
        <v>818</v>
      </c>
      <c r="CM29" t="s">
        <v>818</v>
      </c>
      <c r="CN29" t="s">
        <v>818</v>
      </c>
      <c r="CO29" t="s">
        <v>818</v>
      </c>
      <c r="CP29" t="s">
        <v>818</v>
      </c>
      <c r="CQ29" t="s">
        <v>818</v>
      </c>
      <c r="CR29" t="s">
        <v>818</v>
      </c>
      <c r="CS29" t="s">
        <v>818</v>
      </c>
      <c r="CT29" t="s">
        <v>818</v>
      </c>
      <c r="CU29" t="s">
        <v>818</v>
      </c>
      <c r="CV29" t="s">
        <v>818</v>
      </c>
      <c r="CW29" t="s">
        <v>818</v>
      </c>
      <c r="CX29" t="s">
        <v>818</v>
      </c>
      <c r="CY29" t="s">
        <v>818</v>
      </c>
      <c r="CZ29" t="s">
        <v>818</v>
      </c>
      <c r="DA29" t="s">
        <v>818</v>
      </c>
      <c r="DB29" t="s">
        <v>818</v>
      </c>
      <c r="DC29" t="s">
        <v>818</v>
      </c>
      <c r="DD29" t="s">
        <v>818</v>
      </c>
      <c r="DE29" t="s">
        <v>818</v>
      </c>
      <c r="DF29" t="s">
        <v>818</v>
      </c>
      <c r="DG29" t="s">
        <v>818</v>
      </c>
      <c r="DH29" t="s">
        <v>818</v>
      </c>
      <c r="DI29" t="s">
        <v>818</v>
      </c>
      <c r="DJ29" t="s">
        <v>818</v>
      </c>
      <c r="DK29" t="s">
        <v>818</v>
      </c>
      <c r="DL29" t="s">
        <v>818</v>
      </c>
      <c r="DM29" t="s">
        <v>818</v>
      </c>
      <c r="DN29" t="s">
        <v>818</v>
      </c>
      <c r="DO29" t="s">
        <v>818</v>
      </c>
      <c r="DP29" t="s">
        <v>818</v>
      </c>
      <c r="DQ29" t="s">
        <v>818</v>
      </c>
      <c r="DR29" t="s">
        <v>818</v>
      </c>
      <c r="DS29" t="s">
        <v>818</v>
      </c>
      <c r="DT29" t="s">
        <v>818</v>
      </c>
      <c r="DU29" t="s">
        <v>818</v>
      </c>
      <c r="DV29" t="s">
        <v>818</v>
      </c>
      <c r="DW29" t="s">
        <v>818</v>
      </c>
      <c r="DX29" t="s">
        <v>818</v>
      </c>
      <c r="DY29" t="s">
        <v>818</v>
      </c>
      <c r="DZ29" t="s">
        <v>818</v>
      </c>
      <c r="EA29" t="s">
        <v>818</v>
      </c>
      <c r="EB29" t="s">
        <v>818</v>
      </c>
      <c r="EC29" t="s">
        <v>818</v>
      </c>
      <c r="ED29" t="s">
        <v>818</v>
      </c>
      <c r="EE29" t="s">
        <v>818</v>
      </c>
      <c r="EF29" t="s">
        <v>818</v>
      </c>
      <c r="EG29" t="s">
        <v>818</v>
      </c>
      <c r="EH29" t="s">
        <v>818</v>
      </c>
      <c r="EI29" t="s">
        <v>818</v>
      </c>
      <c r="EJ29" t="s">
        <v>818</v>
      </c>
      <c r="EK29" t="s">
        <v>818</v>
      </c>
      <c r="EL29" t="s">
        <v>818</v>
      </c>
      <c r="EM29" t="s">
        <v>818</v>
      </c>
      <c r="EN29" t="s">
        <v>818</v>
      </c>
      <c r="EO29" t="s">
        <v>818</v>
      </c>
      <c r="EP29" t="s">
        <v>818</v>
      </c>
      <c r="EQ29" t="s">
        <v>818</v>
      </c>
      <c r="ER29" t="s">
        <v>818</v>
      </c>
      <c r="ES29" t="s">
        <v>818</v>
      </c>
      <c r="ET29" t="s">
        <v>818</v>
      </c>
      <c r="EU29" t="s">
        <v>818</v>
      </c>
      <c r="EV29" t="s">
        <v>818</v>
      </c>
      <c r="EW29" t="s">
        <v>818</v>
      </c>
      <c r="EX29" t="s">
        <v>818</v>
      </c>
      <c r="EY29" t="s">
        <v>818</v>
      </c>
      <c r="EZ29" t="s">
        <v>818</v>
      </c>
      <c r="FA29" t="s">
        <v>818</v>
      </c>
      <c r="FB29" t="s">
        <v>818</v>
      </c>
      <c r="FC29" t="s">
        <v>818</v>
      </c>
      <c r="FD29" t="s">
        <v>818</v>
      </c>
      <c r="FE29" t="s">
        <v>818</v>
      </c>
      <c r="FF29" t="s">
        <v>818</v>
      </c>
      <c r="FG29" t="s">
        <v>818</v>
      </c>
      <c r="FH29" t="s">
        <v>818</v>
      </c>
      <c r="FI29" t="s">
        <v>818</v>
      </c>
      <c r="FJ29" t="s">
        <v>818</v>
      </c>
      <c r="FK29" t="s">
        <v>818</v>
      </c>
      <c r="FL29" t="s">
        <v>818</v>
      </c>
      <c r="FM29" t="s">
        <v>818</v>
      </c>
      <c r="FN29" t="s">
        <v>818</v>
      </c>
      <c r="FO29" t="s">
        <v>818</v>
      </c>
      <c r="FP29" t="s">
        <v>818</v>
      </c>
      <c r="FQ29" t="s">
        <v>818</v>
      </c>
      <c r="FR29" t="s">
        <v>818</v>
      </c>
      <c r="FS29" t="s">
        <v>818</v>
      </c>
      <c r="FT29" t="s">
        <v>818</v>
      </c>
      <c r="FU29" t="s">
        <v>818</v>
      </c>
      <c r="FV29" t="s">
        <v>818</v>
      </c>
      <c r="FW29" t="s">
        <v>818</v>
      </c>
      <c r="FX29" t="s">
        <v>818</v>
      </c>
      <c r="FY29" t="s">
        <v>818</v>
      </c>
      <c r="FZ29" t="s">
        <v>818</v>
      </c>
      <c r="GA29" t="s">
        <v>818</v>
      </c>
      <c r="GB29" t="s">
        <v>818</v>
      </c>
      <c r="GC29" t="s">
        <v>818</v>
      </c>
      <c r="GD29" t="s">
        <v>818</v>
      </c>
      <c r="GE29" t="s">
        <v>818</v>
      </c>
      <c r="GF29" t="s">
        <v>818</v>
      </c>
      <c r="GG29" t="s">
        <v>818</v>
      </c>
      <c r="GH29" t="s">
        <v>818</v>
      </c>
      <c r="GI29" t="s">
        <v>818</v>
      </c>
      <c r="GJ29" t="s">
        <v>818</v>
      </c>
      <c r="GK29" t="s">
        <v>818</v>
      </c>
      <c r="GL29" t="s">
        <v>818</v>
      </c>
      <c r="GM29" t="s">
        <v>818</v>
      </c>
      <c r="GN29" t="s">
        <v>818</v>
      </c>
      <c r="GO29" t="s">
        <v>818</v>
      </c>
      <c r="GP29" t="s">
        <v>818</v>
      </c>
      <c r="GQ29" t="s">
        <v>818</v>
      </c>
      <c r="GR29" t="s">
        <v>818</v>
      </c>
      <c r="GS29" t="s">
        <v>818</v>
      </c>
      <c r="GT29" t="s">
        <v>818</v>
      </c>
      <c r="GU29" t="s">
        <v>818</v>
      </c>
      <c r="GV29" t="s">
        <v>818</v>
      </c>
      <c r="GW29" t="s">
        <v>818</v>
      </c>
      <c r="GX29" t="s">
        <v>818</v>
      </c>
      <c r="GY29" t="s">
        <v>818</v>
      </c>
      <c r="GZ29" t="s">
        <v>818</v>
      </c>
      <c r="HA29" t="s">
        <v>818</v>
      </c>
      <c r="HB29" t="s">
        <v>818</v>
      </c>
      <c r="HC29" t="s">
        <v>818</v>
      </c>
      <c r="HD29" t="s">
        <v>818</v>
      </c>
      <c r="HE29" t="s">
        <v>818</v>
      </c>
      <c r="HF29" t="s">
        <v>818</v>
      </c>
      <c r="HG29" t="s">
        <v>818</v>
      </c>
      <c r="HH29" t="s">
        <v>818</v>
      </c>
      <c r="HI29" t="s">
        <v>818</v>
      </c>
      <c r="HJ29" t="s">
        <v>818</v>
      </c>
      <c r="HK29" t="s">
        <v>818</v>
      </c>
      <c r="HL29" t="s">
        <v>818</v>
      </c>
      <c r="HM29" t="s">
        <v>818</v>
      </c>
      <c r="HN29" t="s">
        <v>818</v>
      </c>
      <c r="HO29" t="s">
        <v>818</v>
      </c>
      <c r="HP29" t="s">
        <v>818</v>
      </c>
      <c r="HQ29" t="s">
        <v>818</v>
      </c>
      <c r="HR29" t="s">
        <v>818</v>
      </c>
      <c r="HS29" t="s">
        <v>818</v>
      </c>
      <c r="HT29" t="s">
        <v>818</v>
      </c>
      <c r="HU29" t="s">
        <v>818</v>
      </c>
      <c r="HV29" t="s">
        <v>818</v>
      </c>
      <c r="HW29" t="s">
        <v>818</v>
      </c>
      <c r="HX29" t="s">
        <v>818</v>
      </c>
      <c r="HY29" t="s">
        <v>818</v>
      </c>
      <c r="HZ29" t="s">
        <v>818</v>
      </c>
      <c r="IA29" t="s">
        <v>818</v>
      </c>
      <c r="IB29" t="s">
        <v>818</v>
      </c>
      <c r="IC29" t="s">
        <v>818</v>
      </c>
      <c r="ID29" t="s">
        <v>818</v>
      </c>
      <c r="IE29" t="s">
        <v>818</v>
      </c>
      <c r="IF29" t="s">
        <v>818</v>
      </c>
      <c r="IG29" t="s">
        <v>818</v>
      </c>
      <c r="IH29" t="s">
        <v>818</v>
      </c>
      <c r="II29" t="s">
        <v>818</v>
      </c>
      <c r="IJ29" t="s">
        <v>818</v>
      </c>
      <c r="IK29" t="s">
        <v>818</v>
      </c>
      <c r="IL29" t="s">
        <v>818</v>
      </c>
      <c r="IM29" t="s">
        <v>818</v>
      </c>
      <c r="IN29" t="s">
        <v>818</v>
      </c>
      <c r="IO29" t="s">
        <v>818</v>
      </c>
      <c r="IP29" t="s">
        <v>818</v>
      </c>
      <c r="IQ29" t="s">
        <v>818</v>
      </c>
      <c r="IR29" t="s">
        <v>818</v>
      </c>
      <c r="IS29" t="s">
        <v>818</v>
      </c>
      <c r="IT29" t="s">
        <v>818</v>
      </c>
      <c r="IU29" t="s">
        <v>818</v>
      </c>
      <c r="IV29" t="s">
        <v>818</v>
      </c>
      <c r="IW29" t="s">
        <v>818</v>
      </c>
      <c r="IX29" t="s">
        <v>818</v>
      </c>
      <c r="IY29" t="s">
        <v>818</v>
      </c>
      <c r="IZ29" t="s">
        <v>818</v>
      </c>
      <c r="JA29" t="s">
        <v>818</v>
      </c>
      <c r="JB29" t="s">
        <v>818</v>
      </c>
      <c r="JC29" t="s">
        <v>818</v>
      </c>
      <c r="JD29" t="s">
        <v>818</v>
      </c>
      <c r="JE29" t="s">
        <v>818</v>
      </c>
      <c r="JF29" t="s">
        <v>818</v>
      </c>
      <c r="JG29" t="s">
        <v>818</v>
      </c>
      <c r="JH29" t="s">
        <v>818</v>
      </c>
      <c r="JI29" t="s">
        <v>818</v>
      </c>
      <c r="JJ29" t="s">
        <v>818</v>
      </c>
      <c r="JK29" t="s">
        <v>818</v>
      </c>
      <c r="JL29" t="s">
        <v>818</v>
      </c>
      <c r="JM29" t="s">
        <v>818</v>
      </c>
      <c r="JN29" t="s">
        <v>818</v>
      </c>
      <c r="JO29" t="s">
        <v>818</v>
      </c>
      <c r="JP29" t="s">
        <v>818</v>
      </c>
      <c r="JQ29" t="s">
        <v>818</v>
      </c>
      <c r="JR29" t="s">
        <v>818</v>
      </c>
      <c r="JS29" t="s">
        <v>818</v>
      </c>
      <c r="JT29" t="s">
        <v>818</v>
      </c>
      <c r="JU29" t="s">
        <v>818</v>
      </c>
      <c r="JV29" t="s">
        <v>818</v>
      </c>
      <c r="JW29" t="s">
        <v>818</v>
      </c>
      <c r="JX29" t="s">
        <v>818</v>
      </c>
      <c r="JY29" t="s">
        <v>818</v>
      </c>
      <c r="JZ29" t="s">
        <v>818</v>
      </c>
      <c r="KA29" t="s">
        <v>818</v>
      </c>
      <c r="KB29" t="s">
        <v>818</v>
      </c>
      <c r="KC29" t="s">
        <v>818</v>
      </c>
      <c r="KD29" t="s">
        <v>818</v>
      </c>
      <c r="KE29" t="s">
        <v>818</v>
      </c>
      <c r="KF29">
        <v>10</v>
      </c>
      <c r="KG29">
        <v>0</v>
      </c>
      <c r="KH29">
        <v>0</v>
      </c>
      <c r="KI29">
        <v>0</v>
      </c>
      <c r="KJ29">
        <v>0</v>
      </c>
      <c r="KK29">
        <v>1</v>
      </c>
      <c r="KL29">
        <v>1</v>
      </c>
      <c r="KM29">
        <v>3</v>
      </c>
      <c r="KN29">
        <v>1</v>
      </c>
      <c r="KO29">
        <v>0</v>
      </c>
      <c r="KP29">
        <v>2</v>
      </c>
      <c r="KQ29">
        <v>4</v>
      </c>
      <c r="KR29">
        <v>0</v>
      </c>
      <c r="KS29">
        <v>0</v>
      </c>
      <c r="KT29">
        <v>2</v>
      </c>
      <c r="KU29">
        <v>0</v>
      </c>
      <c r="KV29">
        <v>0</v>
      </c>
      <c r="KW29">
        <v>1</v>
      </c>
      <c r="KX29">
        <v>1</v>
      </c>
      <c r="KY29">
        <v>0</v>
      </c>
      <c r="KZ29">
        <v>2</v>
      </c>
      <c r="LA29">
        <v>2</v>
      </c>
      <c r="LB29">
        <v>2</v>
      </c>
      <c r="LC29">
        <v>4</v>
      </c>
      <c r="LD29">
        <v>10</v>
      </c>
      <c r="LE29">
        <v>2</v>
      </c>
      <c r="LF29">
        <v>6</v>
      </c>
      <c r="LH29" t="s">
        <v>813</v>
      </c>
      <c r="LI29" t="s">
        <v>817</v>
      </c>
      <c r="LJ29" t="s">
        <v>813</v>
      </c>
      <c r="LK29" t="s">
        <v>813</v>
      </c>
      <c r="LL29" t="s">
        <v>817</v>
      </c>
      <c r="LM29" t="s">
        <v>813</v>
      </c>
      <c r="LN29" t="s">
        <v>813</v>
      </c>
      <c r="LO29" t="s">
        <v>817</v>
      </c>
      <c r="LQ29" t="s">
        <v>817</v>
      </c>
      <c r="LR29" t="s">
        <v>818</v>
      </c>
      <c r="LS29" t="s">
        <v>818</v>
      </c>
      <c r="LT29" t="s">
        <v>818</v>
      </c>
      <c r="LU29" t="s">
        <v>818</v>
      </c>
      <c r="LV29" t="s">
        <v>818</v>
      </c>
      <c r="LW29" t="s">
        <v>818</v>
      </c>
      <c r="LX29" t="s">
        <v>813</v>
      </c>
      <c r="LY29" t="s">
        <v>1046</v>
      </c>
      <c r="MU29" t="s">
        <v>817</v>
      </c>
      <c r="MV29" t="s">
        <v>813</v>
      </c>
      <c r="MW29" t="s">
        <v>817</v>
      </c>
      <c r="MX29" t="s">
        <v>817</v>
      </c>
      <c r="MY29" t="s">
        <v>817</v>
      </c>
      <c r="MZ29" t="s">
        <v>817</v>
      </c>
      <c r="NA29" t="s">
        <v>817</v>
      </c>
      <c r="NB29" t="s">
        <v>817</v>
      </c>
      <c r="NR29" t="s">
        <v>813</v>
      </c>
      <c r="NS29" t="s">
        <v>817</v>
      </c>
      <c r="NU29" t="s">
        <v>825</v>
      </c>
      <c r="NX29" t="s">
        <v>962</v>
      </c>
      <c r="NY29">
        <v>2</v>
      </c>
      <c r="NZ29" t="s">
        <v>877</v>
      </c>
      <c r="OP29" t="s">
        <v>817</v>
      </c>
      <c r="OQ29" t="s">
        <v>827</v>
      </c>
      <c r="OR29" t="s">
        <v>1047</v>
      </c>
      <c r="OS29" t="s">
        <v>878</v>
      </c>
      <c r="OT29" t="s">
        <v>813</v>
      </c>
      <c r="OU29" t="s">
        <v>817</v>
      </c>
      <c r="OV29" t="s">
        <v>1004</v>
      </c>
      <c r="PA29" t="s">
        <v>817</v>
      </c>
      <c r="PB29" t="s">
        <v>817</v>
      </c>
      <c r="PC29" t="s">
        <v>817</v>
      </c>
      <c r="PD29" t="s">
        <v>817</v>
      </c>
      <c r="PE29" t="s">
        <v>813</v>
      </c>
      <c r="PF29" t="s">
        <v>817</v>
      </c>
      <c r="PG29" t="s">
        <v>817</v>
      </c>
      <c r="PH29" t="s">
        <v>817</v>
      </c>
      <c r="PI29" t="s">
        <v>817</v>
      </c>
      <c r="PJ29" t="s">
        <v>817</v>
      </c>
      <c r="PM29" t="s">
        <v>879</v>
      </c>
      <c r="PN29" t="s">
        <v>837</v>
      </c>
      <c r="PO29" t="s">
        <v>838</v>
      </c>
      <c r="PP29" t="s">
        <v>839</v>
      </c>
      <c r="PQ29" t="s">
        <v>813</v>
      </c>
      <c r="PR29" t="s">
        <v>813</v>
      </c>
      <c r="PS29" t="s">
        <v>813</v>
      </c>
      <c r="PT29" t="s">
        <v>813</v>
      </c>
      <c r="PU29" t="s">
        <v>817</v>
      </c>
      <c r="PV29" t="s">
        <v>817</v>
      </c>
      <c r="PW29" t="s">
        <v>817</v>
      </c>
      <c r="PX29" t="s">
        <v>817</v>
      </c>
      <c r="PY29" t="s">
        <v>817</v>
      </c>
      <c r="PZ29" t="s">
        <v>840</v>
      </c>
      <c r="QA29" t="s">
        <v>984</v>
      </c>
      <c r="QB29" t="s">
        <v>895</v>
      </c>
      <c r="QC29" t="s">
        <v>985</v>
      </c>
      <c r="QD29" t="s">
        <v>844</v>
      </c>
      <c r="QE29" t="s">
        <v>845</v>
      </c>
      <c r="QF29" t="s">
        <v>813</v>
      </c>
      <c r="QG29" t="s">
        <v>813</v>
      </c>
      <c r="QH29" t="s">
        <v>817</v>
      </c>
      <c r="QI29" t="s">
        <v>817</v>
      </c>
      <c r="QJ29" t="s">
        <v>817</v>
      </c>
      <c r="QK29" t="s">
        <v>813</v>
      </c>
      <c r="QL29" t="s">
        <v>817</v>
      </c>
      <c r="QM29" t="s">
        <v>817</v>
      </c>
      <c r="QN29" t="s">
        <v>817</v>
      </c>
      <c r="QO29" t="s">
        <v>817</v>
      </c>
      <c r="QP29" t="s">
        <v>817</v>
      </c>
      <c r="QQ29" t="s">
        <v>817</v>
      </c>
      <c r="QR29" t="s">
        <v>813</v>
      </c>
      <c r="QS29" t="s">
        <v>813</v>
      </c>
      <c r="QT29" t="s">
        <v>817</v>
      </c>
      <c r="QU29" t="s">
        <v>817</v>
      </c>
      <c r="QV29" t="s">
        <v>817</v>
      </c>
      <c r="QW29" t="s">
        <v>817</v>
      </c>
      <c r="QX29" t="s">
        <v>817</v>
      </c>
      <c r="QY29" t="s">
        <v>817</v>
      </c>
      <c r="QZ29" t="s">
        <v>817</v>
      </c>
      <c r="RA29" t="s">
        <v>817</v>
      </c>
      <c r="RB29" t="s">
        <v>817</v>
      </c>
      <c r="RC29" t="s">
        <v>817</v>
      </c>
      <c r="RD29" t="s">
        <v>817</v>
      </c>
      <c r="RE29" t="s">
        <v>817</v>
      </c>
      <c r="RF29" t="s">
        <v>817</v>
      </c>
      <c r="RG29" t="s">
        <v>817</v>
      </c>
      <c r="RH29" t="s">
        <v>817</v>
      </c>
      <c r="RI29" t="s">
        <v>817</v>
      </c>
      <c r="RJ29" t="s">
        <v>817</v>
      </c>
      <c r="RK29" t="s">
        <v>813</v>
      </c>
      <c r="RL29" t="s">
        <v>813</v>
      </c>
      <c r="RM29" t="s">
        <v>817</v>
      </c>
      <c r="RN29" t="s">
        <v>817</v>
      </c>
      <c r="RO29" t="s">
        <v>817</v>
      </c>
      <c r="RP29" t="s">
        <v>817</v>
      </c>
      <c r="RQ29" t="s">
        <v>817</v>
      </c>
      <c r="RR29" t="s">
        <v>817</v>
      </c>
      <c r="RS29" t="s">
        <v>817</v>
      </c>
      <c r="RT29" t="s">
        <v>817</v>
      </c>
      <c r="RU29" t="s">
        <v>817</v>
      </c>
      <c r="RV29" t="s">
        <v>817</v>
      </c>
      <c r="RW29" t="s">
        <v>817</v>
      </c>
      <c r="RX29" t="s">
        <v>845</v>
      </c>
      <c r="RY29" t="s">
        <v>928</v>
      </c>
      <c r="RZ29" t="s">
        <v>813</v>
      </c>
      <c r="SA29" t="s">
        <v>817</v>
      </c>
      <c r="SB29" t="s">
        <v>817</v>
      </c>
      <c r="SC29" t="s">
        <v>817</v>
      </c>
      <c r="SD29" t="s">
        <v>817</v>
      </c>
      <c r="SE29" t="s">
        <v>817</v>
      </c>
      <c r="SF29" t="s">
        <v>817</v>
      </c>
      <c r="SG29" t="s">
        <v>817</v>
      </c>
      <c r="SH29" t="s">
        <v>817</v>
      </c>
      <c r="SI29" t="s">
        <v>817</v>
      </c>
      <c r="SJ29" t="s">
        <v>817</v>
      </c>
      <c r="SK29" t="s">
        <v>817</v>
      </c>
      <c r="SL29" t="s">
        <v>817</v>
      </c>
      <c r="SM29" t="s">
        <v>817</v>
      </c>
      <c r="SN29" t="s">
        <v>813</v>
      </c>
      <c r="SO29" t="s">
        <v>817</v>
      </c>
      <c r="SP29" t="s">
        <v>817</v>
      </c>
      <c r="SQ29" t="s">
        <v>817</v>
      </c>
      <c r="SR29" t="s">
        <v>817</v>
      </c>
      <c r="SS29" t="s">
        <v>817</v>
      </c>
      <c r="ST29" t="s">
        <v>813</v>
      </c>
      <c r="SU29" t="s">
        <v>817</v>
      </c>
      <c r="SV29" t="s">
        <v>817</v>
      </c>
      <c r="SW29" t="s">
        <v>817</v>
      </c>
      <c r="SX29" t="s">
        <v>817</v>
      </c>
      <c r="SY29" t="s">
        <v>817</v>
      </c>
      <c r="SZ29" t="s">
        <v>817</v>
      </c>
      <c r="TA29" t="s">
        <v>817</v>
      </c>
      <c r="TB29" t="s">
        <v>813</v>
      </c>
      <c r="TC29" t="s">
        <v>817</v>
      </c>
      <c r="TD29" t="s">
        <v>817</v>
      </c>
      <c r="TE29" t="s">
        <v>817</v>
      </c>
      <c r="TF29" t="s">
        <v>817</v>
      </c>
      <c r="TG29" t="s">
        <v>817</v>
      </c>
      <c r="TH29" t="s">
        <v>817</v>
      </c>
      <c r="TI29" t="s">
        <v>817</v>
      </c>
      <c r="TU29" t="s">
        <v>817</v>
      </c>
      <c r="TY29" t="s">
        <v>817</v>
      </c>
      <c r="TZ29" t="s">
        <v>817</v>
      </c>
      <c r="UA29" t="s">
        <v>817</v>
      </c>
      <c r="UB29" t="s">
        <v>817</v>
      </c>
      <c r="UC29" t="s">
        <v>817</v>
      </c>
      <c r="UD29" t="s">
        <v>817</v>
      </c>
      <c r="UE29" t="s">
        <v>817</v>
      </c>
      <c r="UF29" t="s">
        <v>817</v>
      </c>
      <c r="UG29" t="s">
        <v>817</v>
      </c>
      <c r="UH29" t="s">
        <v>817</v>
      </c>
      <c r="UI29" t="s">
        <v>817</v>
      </c>
      <c r="UJ29" t="s">
        <v>813</v>
      </c>
      <c r="UK29" t="s">
        <v>817</v>
      </c>
      <c r="UL29" t="s">
        <v>817</v>
      </c>
      <c r="UM29" t="s">
        <v>817</v>
      </c>
      <c r="UN29" t="s">
        <v>817</v>
      </c>
      <c r="UO29" t="s">
        <v>817</v>
      </c>
      <c r="UP29" t="s">
        <v>817</v>
      </c>
      <c r="UQ29" t="s">
        <v>817</v>
      </c>
      <c r="UR29" t="s">
        <v>817</v>
      </c>
      <c r="US29" t="s">
        <v>817</v>
      </c>
      <c r="UT29" t="s">
        <v>817</v>
      </c>
      <c r="UU29" t="s">
        <v>817</v>
      </c>
      <c r="UV29" t="s">
        <v>817</v>
      </c>
      <c r="UW29" t="s">
        <v>813</v>
      </c>
      <c r="UX29" t="s">
        <v>817</v>
      </c>
      <c r="UY29" t="s">
        <v>817</v>
      </c>
      <c r="UZ29" t="s">
        <v>817</v>
      </c>
      <c r="VD29" t="s">
        <v>817</v>
      </c>
      <c r="VE29" t="s">
        <v>817</v>
      </c>
      <c r="VF29" t="s">
        <v>813</v>
      </c>
      <c r="VG29" t="s">
        <v>817</v>
      </c>
      <c r="VH29" t="s">
        <v>817</v>
      </c>
      <c r="VI29" t="s">
        <v>817</v>
      </c>
      <c r="VJ29" t="s">
        <v>817</v>
      </c>
      <c r="VK29" t="s">
        <v>817</v>
      </c>
      <c r="VL29" t="s">
        <v>817</v>
      </c>
      <c r="VM29" t="s">
        <v>817</v>
      </c>
      <c r="VN29" t="s">
        <v>817</v>
      </c>
      <c r="VO29" t="s">
        <v>817</v>
      </c>
      <c r="VP29" t="s">
        <v>817</v>
      </c>
      <c r="VQ29" t="s">
        <v>817</v>
      </c>
      <c r="VY29" t="s">
        <v>813</v>
      </c>
      <c r="VZ29" t="s">
        <v>813</v>
      </c>
      <c r="WA29" t="s">
        <v>817</v>
      </c>
      <c r="WJ29" t="s">
        <v>813</v>
      </c>
      <c r="WK29" t="s">
        <v>813</v>
      </c>
      <c r="WL29" t="s">
        <v>813</v>
      </c>
      <c r="WM29" t="s">
        <v>817</v>
      </c>
      <c r="WN29" t="s">
        <v>817</v>
      </c>
      <c r="WO29" t="s">
        <v>817</v>
      </c>
      <c r="WP29" t="s">
        <v>817</v>
      </c>
      <c r="WQ29" t="s">
        <v>817</v>
      </c>
      <c r="WR29" t="s">
        <v>817</v>
      </c>
      <c r="WS29" t="s">
        <v>902</v>
      </c>
      <c r="WU29" t="s">
        <v>817</v>
      </c>
      <c r="WV29" t="s">
        <v>817</v>
      </c>
      <c r="WW29" t="s">
        <v>817</v>
      </c>
      <c r="WX29" t="s">
        <v>817</v>
      </c>
      <c r="WY29" t="s">
        <v>817</v>
      </c>
      <c r="WZ29" t="s">
        <v>813</v>
      </c>
      <c r="XA29" t="s">
        <v>817</v>
      </c>
      <c r="XB29" t="s">
        <v>817</v>
      </c>
      <c r="XC29" t="s">
        <v>869</v>
      </c>
      <c r="XD29" t="s">
        <v>813</v>
      </c>
      <c r="XE29" t="s">
        <v>817</v>
      </c>
      <c r="XF29" t="s">
        <v>817</v>
      </c>
      <c r="XG29" t="s">
        <v>817</v>
      </c>
      <c r="XH29" t="s">
        <v>817</v>
      </c>
      <c r="XI29" t="s">
        <v>817</v>
      </c>
      <c r="XJ29" t="s">
        <v>817</v>
      </c>
      <c r="XK29" t="s">
        <v>817</v>
      </c>
      <c r="XL29" t="s">
        <v>817</v>
      </c>
      <c r="XM29" t="s">
        <v>817</v>
      </c>
      <c r="XN29" t="s">
        <v>817</v>
      </c>
      <c r="XO29" t="s">
        <v>817</v>
      </c>
      <c r="XP29" t="s">
        <v>817</v>
      </c>
      <c r="XQ29" t="s">
        <v>817</v>
      </c>
      <c r="XR29" t="s">
        <v>813</v>
      </c>
      <c r="XS29" t="s">
        <v>813</v>
      </c>
      <c r="XT29" t="s">
        <v>813</v>
      </c>
      <c r="XU29" t="s">
        <v>817</v>
      </c>
      <c r="XV29" t="s">
        <v>817</v>
      </c>
      <c r="XW29" t="s">
        <v>817</v>
      </c>
      <c r="XX29" t="s">
        <v>817</v>
      </c>
      <c r="XY29" t="s">
        <v>817</v>
      </c>
      <c r="XZ29" t="s">
        <v>817</v>
      </c>
      <c r="ZM29" t="s">
        <v>817</v>
      </c>
      <c r="ZN29" t="s">
        <v>817</v>
      </c>
      <c r="ZO29" t="s">
        <v>817</v>
      </c>
      <c r="ZP29" t="s">
        <v>817</v>
      </c>
      <c r="ZQ29" t="s">
        <v>817</v>
      </c>
      <c r="ZR29" t="s">
        <v>813</v>
      </c>
      <c r="ZS29" t="s">
        <v>817</v>
      </c>
      <c r="ZT29" t="s">
        <v>817</v>
      </c>
      <c r="ZU29" t="s">
        <v>817</v>
      </c>
      <c r="ZV29" t="s">
        <v>813</v>
      </c>
      <c r="ZW29" t="s">
        <v>817</v>
      </c>
      <c r="ZX29" t="s">
        <v>817</v>
      </c>
      <c r="ZY29" t="s">
        <v>817</v>
      </c>
      <c r="ZZ29" t="s">
        <v>817</v>
      </c>
      <c r="AAA29" t="s">
        <v>817</v>
      </c>
      <c r="AAB29" t="s">
        <v>817</v>
      </c>
      <c r="AAC29" t="s">
        <v>817</v>
      </c>
      <c r="AAD29" t="s">
        <v>817</v>
      </c>
      <c r="AAE29" t="s">
        <v>817</v>
      </c>
      <c r="AAF29" t="s">
        <v>817</v>
      </c>
      <c r="AAH29" t="s">
        <v>813</v>
      </c>
      <c r="AAI29" t="s">
        <v>817</v>
      </c>
      <c r="AAJ29" t="s">
        <v>813</v>
      </c>
      <c r="AAK29" t="s">
        <v>817</v>
      </c>
      <c r="AAL29" t="s">
        <v>817</v>
      </c>
      <c r="AAM29" t="s">
        <v>817</v>
      </c>
      <c r="AAN29" t="s">
        <v>817</v>
      </c>
      <c r="AAO29" t="s">
        <v>817</v>
      </c>
      <c r="AAP29" t="s">
        <v>817</v>
      </c>
      <c r="AAQ29" t="s">
        <v>813</v>
      </c>
      <c r="AAR29" t="s">
        <v>817</v>
      </c>
      <c r="AAS29" t="s">
        <v>817</v>
      </c>
      <c r="AAT29" t="s">
        <v>817</v>
      </c>
      <c r="AAV29" t="s">
        <v>817</v>
      </c>
      <c r="AAW29" t="s">
        <v>817</v>
      </c>
      <c r="AAX29" t="s">
        <v>817</v>
      </c>
      <c r="AAY29" t="s">
        <v>817</v>
      </c>
      <c r="AAZ29" t="s">
        <v>817</v>
      </c>
      <c r="ABA29" t="s">
        <v>817</v>
      </c>
      <c r="ABB29" t="s">
        <v>817</v>
      </c>
      <c r="ABC29" t="s">
        <v>817</v>
      </c>
      <c r="ABD29" t="s">
        <v>817</v>
      </c>
      <c r="ABE29" t="s">
        <v>817</v>
      </c>
      <c r="ABF29" t="s">
        <v>817</v>
      </c>
      <c r="ABG29" t="s">
        <v>817</v>
      </c>
      <c r="ABH29" t="s">
        <v>817</v>
      </c>
      <c r="ABI29" t="s">
        <v>817</v>
      </c>
      <c r="ABJ29" t="s">
        <v>817</v>
      </c>
      <c r="ABK29" t="s">
        <v>817</v>
      </c>
      <c r="ABL29" t="s">
        <v>817</v>
      </c>
      <c r="ABM29" t="s">
        <v>817</v>
      </c>
      <c r="ABN29" t="s">
        <v>817</v>
      </c>
      <c r="ABO29" t="s">
        <v>817</v>
      </c>
      <c r="ABP29" t="s">
        <v>817</v>
      </c>
      <c r="ABQ29" t="s">
        <v>813</v>
      </c>
      <c r="ABR29" t="s">
        <v>817</v>
      </c>
      <c r="ABS29" t="s">
        <v>817</v>
      </c>
      <c r="ABT29" t="s">
        <v>817</v>
      </c>
      <c r="ABU29" t="s">
        <v>817</v>
      </c>
      <c r="ABV29" t="s">
        <v>817</v>
      </c>
      <c r="ABW29" t="s">
        <v>817</v>
      </c>
      <c r="ABX29" t="s">
        <v>817</v>
      </c>
      <c r="ABY29" t="s">
        <v>817</v>
      </c>
      <c r="ABZ29" t="s">
        <v>817</v>
      </c>
      <c r="ACA29" t="s">
        <v>817</v>
      </c>
      <c r="ACB29" t="s">
        <v>817</v>
      </c>
      <c r="ACC29" t="s">
        <v>817</v>
      </c>
      <c r="ACD29" t="s">
        <v>817</v>
      </c>
      <c r="ACE29" t="s">
        <v>817</v>
      </c>
      <c r="ACF29" t="s">
        <v>817</v>
      </c>
      <c r="ACG29" t="s">
        <v>813</v>
      </c>
      <c r="ACH29" t="s">
        <v>817</v>
      </c>
      <c r="ACI29" t="s">
        <v>817</v>
      </c>
    </row>
    <row r="30" spans="1:763">
      <c r="A30" t="s">
        <v>1048</v>
      </c>
      <c r="B30" t="s">
        <v>1049</v>
      </c>
      <c r="C30" t="s">
        <v>1050</v>
      </c>
      <c r="D30" t="s">
        <v>932</v>
      </c>
      <c r="E30" t="s">
        <v>932</v>
      </c>
      <c r="P30" t="s">
        <v>812</v>
      </c>
      <c r="Q30">
        <v>0.874863865752458</v>
      </c>
      <c r="T30">
        <v>46</v>
      </c>
      <c r="V30" t="s">
        <v>813</v>
      </c>
      <c r="X30" t="s">
        <v>813</v>
      </c>
      <c r="Y30" t="s">
        <v>814</v>
      </c>
      <c r="Z30" t="s">
        <v>814</v>
      </c>
      <c r="AA30" t="s">
        <v>857</v>
      </c>
      <c r="AB30" t="s">
        <v>816</v>
      </c>
      <c r="AC30">
        <v>5</v>
      </c>
      <c r="AD30" t="s">
        <v>813</v>
      </c>
      <c r="AE30">
        <v>5</v>
      </c>
      <c r="AF30">
        <v>0</v>
      </c>
      <c r="AG30">
        <v>0</v>
      </c>
      <c r="AH30" t="s">
        <v>818</v>
      </c>
      <c r="AI30" t="s">
        <v>818</v>
      </c>
      <c r="AJ30" t="s">
        <v>818</v>
      </c>
      <c r="AK30" t="s">
        <v>818</v>
      </c>
      <c r="AL30" t="s">
        <v>818</v>
      </c>
      <c r="AM30" t="s">
        <v>818</v>
      </c>
      <c r="AN30" t="s">
        <v>818</v>
      </c>
      <c r="AO30" t="s">
        <v>818</v>
      </c>
      <c r="AP30" t="s">
        <v>818</v>
      </c>
      <c r="AQ30" t="s">
        <v>818</v>
      </c>
      <c r="AR30" t="s">
        <v>818</v>
      </c>
      <c r="AS30" t="s">
        <v>818</v>
      </c>
      <c r="AT30" t="s">
        <v>818</v>
      </c>
      <c r="AU30" t="s">
        <v>818</v>
      </c>
      <c r="AV30" t="s">
        <v>818</v>
      </c>
      <c r="AW30" t="s">
        <v>818</v>
      </c>
      <c r="AX30" t="s">
        <v>818</v>
      </c>
      <c r="AY30" t="s">
        <v>818</v>
      </c>
      <c r="AZ30" t="s">
        <v>818</v>
      </c>
      <c r="BA30" t="s">
        <v>818</v>
      </c>
      <c r="BB30" t="s">
        <v>818</v>
      </c>
      <c r="BC30" t="s">
        <v>818</v>
      </c>
      <c r="BD30" t="s">
        <v>818</v>
      </c>
      <c r="BE30" t="s">
        <v>818</v>
      </c>
      <c r="BF30" t="s">
        <v>818</v>
      </c>
      <c r="BG30" t="s">
        <v>818</v>
      </c>
      <c r="BH30" t="s">
        <v>818</v>
      </c>
      <c r="BI30" t="s">
        <v>818</v>
      </c>
      <c r="BJ30" t="s">
        <v>818</v>
      </c>
      <c r="BK30" t="s">
        <v>818</v>
      </c>
      <c r="BL30" t="s">
        <v>818</v>
      </c>
      <c r="BM30" t="s">
        <v>818</v>
      </c>
      <c r="BN30" t="s">
        <v>818</v>
      </c>
      <c r="BO30" t="s">
        <v>818</v>
      </c>
      <c r="BP30" t="s">
        <v>818</v>
      </c>
      <c r="BQ30" t="s">
        <v>818</v>
      </c>
      <c r="BR30" t="s">
        <v>818</v>
      </c>
      <c r="BS30" t="s">
        <v>818</v>
      </c>
      <c r="BT30" t="s">
        <v>818</v>
      </c>
      <c r="BU30" t="s">
        <v>818</v>
      </c>
      <c r="BV30" t="s">
        <v>818</v>
      </c>
      <c r="BW30" t="s">
        <v>818</v>
      </c>
      <c r="BX30" t="s">
        <v>818</v>
      </c>
      <c r="BY30" t="s">
        <v>818</v>
      </c>
      <c r="BZ30" t="s">
        <v>818</v>
      </c>
      <c r="CA30" t="s">
        <v>818</v>
      </c>
      <c r="CB30" t="s">
        <v>818</v>
      </c>
      <c r="CC30" t="s">
        <v>818</v>
      </c>
      <c r="CD30" t="s">
        <v>818</v>
      </c>
      <c r="CE30" t="s">
        <v>818</v>
      </c>
      <c r="CF30" t="s">
        <v>818</v>
      </c>
      <c r="CG30" t="s">
        <v>818</v>
      </c>
      <c r="CH30" t="s">
        <v>818</v>
      </c>
      <c r="CI30" t="s">
        <v>818</v>
      </c>
      <c r="CJ30" t="s">
        <v>818</v>
      </c>
      <c r="CK30" t="s">
        <v>818</v>
      </c>
      <c r="CL30" t="s">
        <v>818</v>
      </c>
      <c r="CM30" t="s">
        <v>818</v>
      </c>
      <c r="CN30" t="s">
        <v>818</v>
      </c>
      <c r="CO30" t="s">
        <v>818</v>
      </c>
      <c r="CP30" t="s">
        <v>818</v>
      </c>
      <c r="CQ30" t="s">
        <v>818</v>
      </c>
      <c r="CR30" t="s">
        <v>818</v>
      </c>
      <c r="CS30" t="s">
        <v>818</v>
      </c>
      <c r="CT30" t="s">
        <v>818</v>
      </c>
      <c r="CU30" t="s">
        <v>818</v>
      </c>
      <c r="CV30" t="s">
        <v>818</v>
      </c>
      <c r="CW30" t="s">
        <v>818</v>
      </c>
      <c r="CX30" t="s">
        <v>818</v>
      </c>
      <c r="CY30" t="s">
        <v>818</v>
      </c>
      <c r="CZ30" t="s">
        <v>818</v>
      </c>
      <c r="DA30" t="s">
        <v>818</v>
      </c>
      <c r="DB30" t="s">
        <v>818</v>
      </c>
      <c r="DC30" t="s">
        <v>818</v>
      </c>
      <c r="DD30" t="s">
        <v>818</v>
      </c>
      <c r="DE30" t="s">
        <v>818</v>
      </c>
      <c r="DF30" t="s">
        <v>818</v>
      </c>
      <c r="DG30" t="s">
        <v>818</v>
      </c>
      <c r="DH30" t="s">
        <v>818</v>
      </c>
      <c r="DI30" t="s">
        <v>818</v>
      </c>
      <c r="DJ30" t="s">
        <v>818</v>
      </c>
      <c r="DK30" t="s">
        <v>818</v>
      </c>
      <c r="DL30" t="s">
        <v>818</v>
      </c>
      <c r="DM30" t="s">
        <v>818</v>
      </c>
      <c r="DN30" t="s">
        <v>818</v>
      </c>
      <c r="DO30" t="s">
        <v>818</v>
      </c>
      <c r="DP30" t="s">
        <v>818</v>
      </c>
      <c r="DQ30" t="s">
        <v>818</v>
      </c>
      <c r="DR30" t="s">
        <v>818</v>
      </c>
      <c r="DS30" t="s">
        <v>818</v>
      </c>
      <c r="DT30" t="s">
        <v>818</v>
      </c>
      <c r="DU30" t="s">
        <v>818</v>
      </c>
      <c r="DV30" t="s">
        <v>818</v>
      </c>
      <c r="DW30" t="s">
        <v>818</v>
      </c>
      <c r="DX30" t="s">
        <v>818</v>
      </c>
      <c r="DY30" t="s">
        <v>818</v>
      </c>
      <c r="DZ30" t="s">
        <v>818</v>
      </c>
      <c r="EA30" t="s">
        <v>818</v>
      </c>
      <c r="EB30" t="s">
        <v>818</v>
      </c>
      <c r="EC30" t="s">
        <v>818</v>
      </c>
      <c r="ED30" t="s">
        <v>818</v>
      </c>
      <c r="EE30" t="s">
        <v>818</v>
      </c>
      <c r="EF30" t="s">
        <v>818</v>
      </c>
      <c r="EG30" t="s">
        <v>818</v>
      </c>
      <c r="EH30" t="s">
        <v>818</v>
      </c>
      <c r="EI30" t="s">
        <v>818</v>
      </c>
      <c r="EJ30" t="s">
        <v>818</v>
      </c>
      <c r="EK30" t="s">
        <v>818</v>
      </c>
      <c r="EL30" t="s">
        <v>818</v>
      </c>
      <c r="EM30" t="s">
        <v>818</v>
      </c>
      <c r="EN30" t="s">
        <v>818</v>
      </c>
      <c r="EO30" t="s">
        <v>818</v>
      </c>
      <c r="EP30" t="s">
        <v>818</v>
      </c>
      <c r="EQ30" t="s">
        <v>818</v>
      </c>
      <c r="ER30" t="s">
        <v>818</v>
      </c>
      <c r="ES30" t="s">
        <v>818</v>
      </c>
      <c r="ET30" t="s">
        <v>818</v>
      </c>
      <c r="EU30" t="s">
        <v>818</v>
      </c>
      <c r="EV30" t="s">
        <v>818</v>
      </c>
      <c r="EW30" t="s">
        <v>818</v>
      </c>
      <c r="EX30" t="s">
        <v>818</v>
      </c>
      <c r="EY30" t="s">
        <v>818</v>
      </c>
      <c r="EZ30" t="s">
        <v>818</v>
      </c>
      <c r="FA30" t="s">
        <v>818</v>
      </c>
      <c r="FB30" t="s">
        <v>818</v>
      </c>
      <c r="FC30" t="s">
        <v>818</v>
      </c>
      <c r="FD30" t="s">
        <v>818</v>
      </c>
      <c r="FE30" t="s">
        <v>818</v>
      </c>
      <c r="FF30" t="s">
        <v>818</v>
      </c>
      <c r="FG30" t="s">
        <v>818</v>
      </c>
      <c r="FH30" t="s">
        <v>818</v>
      </c>
      <c r="FI30" t="s">
        <v>818</v>
      </c>
      <c r="FJ30" t="s">
        <v>818</v>
      </c>
      <c r="FK30" t="s">
        <v>818</v>
      </c>
      <c r="FL30" t="s">
        <v>818</v>
      </c>
      <c r="FM30" t="s">
        <v>818</v>
      </c>
      <c r="FN30" t="s">
        <v>818</v>
      </c>
      <c r="FO30" t="s">
        <v>818</v>
      </c>
      <c r="FP30" t="s">
        <v>818</v>
      </c>
      <c r="FQ30" t="s">
        <v>818</v>
      </c>
      <c r="FR30" t="s">
        <v>818</v>
      </c>
      <c r="FS30" t="s">
        <v>818</v>
      </c>
      <c r="FT30" t="s">
        <v>818</v>
      </c>
      <c r="FU30" t="s">
        <v>818</v>
      </c>
      <c r="FV30" t="s">
        <v>818</v>
      </c>
      <c r="FW30" t="s">
        <v>818</v>
      </c>
      <c r="FX30" t="s">
        <v>818</v>
      </c>
      <c r="FY30" t="s">
        <v>818</v>
      </c>
      <c r="FZ30" t="s">
        <v>818</v>
      </c>
      <c r="GA30" t="s">
        <v>818</v>
      </c>
      <c r="GB30" t="s">
        <v>818</v>
      </c>
      <c r="GC30" t="s">
        <v>818</v>
      </c>
      <c r="GD30" t="s">
        <v>818</v>
      </c>
      <c r="GE30" t="s">
        <v>818</v>
      </c>
      <c r="GF30" t="s">
        <v>818</v>
      </c>
      <c r="GG30" t="s">
        <v>818</v>
      </c>
      <c r="GH30" t="s">
        <v>818</v>
      </c>
      <c r="GI30" t="s">
        <v>818</v>
      </c>
      <c r="GJ30" t="s">
        <v>818</v>
      </c>
      <c r="GK30" t="s">
        <v>818</v>
      </c>
      <c r="GL30" t="s">
        <v>818</v>
      </c>
      <c r="GM30" t="s">
        <v>818</v>
      </c>
      <c r="GN30" t="s">
        <v>818</v>
      </c>
      <c r="GO30" t="s">
        <v>818</v>
      </c>
      <c r="GP30" t="s">
        <v>818</v>
      </c>
      <c r="GQ30" t="s">
        <v>818</v>
      </c>
      <c r="GR30" t="s">
        <v>818</v>
      </c>
      <c r="GS30" t="s">
        <v>818</v>
      </c>
      <c r="GT30" t="s">
        <v>818</v>
      </c>
      <c r="GU30" t="s">
        <v>818</v>
      </c>
      <c r="GV30" t="s">
        <v>818</v>
      </c>
      <c r="GW30" t="s">
        <v>818</v>
      </c>
      <c r="GX30" t="s">
        <v>818</v>
      </c>
      <c r="GY30" t="s">
        <v>818</v>
      </c>
      <c r="GZ30" t="s">
        <v>818</v>
      </c>
      <c r="HA30" t="s">
        <v>818</v>
      </c>
      <c r="HB30" t="s">
        <v>818</v>
      </c>
      <c r="HC30" t="s">
        <v>818</v>
      </c>
      <c r="HD30" t="s">
        <v>818</v>
      </c>
      <c r="HE30" t="s">
        <v>818</v>
      </c>
      <c r="HF30" t="s">
        <v>818</v>
      </c>
      <c r="HG30" t="s">
        <v>818</v>
      </c>
      <c r="HH30" t="s">
        <v>818</v>
      </c>
      <c r="HI30" t="s">
        <v>818</v>
      </c>
      <c r="HJ30" t="s">
        <v>818</v>
      </c>
      <c r="HK30" t="s">
        <v>818</v>
      </c>
      <c r="HL30" t="s">
        <v>818</v>
      </c>
      <c r="HM30" t="s">
        <v>818</v>
      </c>
      <c r="HN30" t="s">
        <v>818</v>
      </c>
      <c r="HO30" t="s">
        <v>818</v>
      </c>
      <c r="HP30" t="s">
        <v>818</v>
      </c>
      <c r="HQ30" t="s">
        <v>818</v>
      </c>
      <c r="HR30" t="s">
        <v>818</v>
      </c>
      <c r="HS30" t="s">
        <v>818</v>
      </c>
      <c r="HT30" t="s">
        <v>818</v>
      </c>
      <c r="HU30" t="s">
        <v>818</v>
      </c>
      <c r="HV30" t="s">
        <v>818</v>
      </c>
      <c r="HW30" t="s">
        <v>818</v>
      </c>
      <c r="HX30" t="s">
        <v>818</v>
      </c>
      <c r="HY30" t="s">
        <v>818</v>
      </c>
      <c r="HZ30" t="s">
        <v>818</v>
      </c>
      <c r="IA30" t="s">
        <v>818</v>
      </c>
      <c r="IB30" t="s">
        <v>818</v>
      </c>
      <c r="IC30" t="s">
        <v>818</v>
      </c>
      <c r="ID30" t="s">
        <v>818</v>
      </c>
      <c r="IE30" t="s">
        <v>818</v>
      </c>
      <c r="IF30" t="s">
        <v>818</v>
      </c>
      <c r="IG30" t="s">
        <v>818</v>
      </c>
      <c r="IH30" t="s">
        <v>818</v>
      </c>
      <c r="II30" t="s">
        <v>818</v>
      </c>
      <c r="IJ30" t="s">
        <v>818</v>
      </c>
      <c r="IK30" t="s">
        <v>818</v>
      </c>
      <c r="IL30" t="s">
        <v>818</v>
      </c>
      <c r="IM30" t="s">
        <v>818</v>
      </c>
      <c r="IN30" t="s">
        <v>818</v>
      </c>
      <c r="IO30" t="s">
        <v>818</v>
      </c>
      <c r="IP30" t="s">
        <v>818</v>
      </c>
      <c r="IQ30" t="s">
        <v>818</v>
      </c>
      <c r="IR30" t="s">
        <v>818</v>
      </c>
      <c r="IS30" t="s">
        <v>818</v>
      </c>
      <c r="IT30" t="s">
        <v>818</v>
      </c>
      <c r="IU30" t="s">
        <v>818</v>
      </c>
      <c r="IV30" t="s">
        <v>818</v>
      </c>
      <c r="IW30" t="s">
        <v>818</v>
      </c>
      <c r="IX30" t="s">
        <v>818</v>
      </c>
      <c r="IY30" t="s">
        <v>818</v>
      </c>
      <c r="IZ30" t="s">
        <v>818</v>
      </c>
      <c r="JA30" t="s">
        <v>818</v>
      </c>
      <c r="JB30" t="s">
        <v>818</v>
      </c>
      <c r="JC30" t="s">
        <v>818</v>
      </c>
      <c r="JD30" t="s">
        <v>818</v>
      </c>
      <c r="JE30" t="s">
        <v>818</v>
      </c>
      <c r="JF30" t="s">
        <v>818</v>
      </c>
      <c r="JG30" t="s">
        <v>818</v>
      </c>
      <c r="JH30" t="s">
        <v>818</v>
      </c>
      <c r="JI30" t="s">
        <v>818</v>
      </c>
      <c r="JJ30" t="s">
        <v>818</v>
      </c>
      <c r="JK30" t="s">
        <v>818</v>
      </c>
      <c r="JL30" t="s">
        <v>818</v>
      </c>
      <c r="JM30" t="s">
        <v>818</v>
      </c>
      <c r="JN30" t="s">
        <v>818</v>
      </c>
      <c r="JO30" t="s">
        <v>818</v>
      </c>
      <c r="JP30" t="s">
        <v>818</v>
      </c>
      <c r="JQ30" t="s">
        <v>818</v>
      </c>
      <c r="JR30" t="s">
        <v>818</v>
      </c>
      <c r="JS30" t="s">
        <v>818</v>
      </c>
      <c r="JT30" t="s">
        <v>818</v>
      </c>
      <c r="JU30" t="s">
        <v>818</v>
      </c>
      <c r="JV30" t="s">
        <v>818</v>
      </c>
      <c r="JW30" t="s">
        <v>818</v>
      </c>
      <c r="JX30" t="s">
        <v>818</v>
      </c>
      <c r="JY30" t="s">
        <v>818</v>
      </c>
      <c r="JZ30" t="s">
        <v>818</v>
      </c>
      <c r="KA30" t="s">
        <v>818</v>
      </c>
      <c r="KB30" t="s">
        <v>818</v>
      </c>
      <c r="KC30" t="s">
        <v>818</v>
      </c>
      <c r="KD30" t="s">
        <v>818</v>
      </c>
      <c r="KE30" t="s">
        <v>818</v>
      </c>
      <c r="KF30">
        <v>5</v>
      </c>
      <c r="KG30">
        <v>0</v>
      </c>
      <c r="KH30">
        <v>0</v>
      </c>
      <c r="KI30">
        <v>0</v>
      </c>
      <c r="KJ30">
        <v>0</v>
      </c>
      <c r="KK30">
        <v>0</v>
      </c>
      <c r="KL30">
        <v>0</v>
      </c>
      <c r="KM30">
        <v>0</v>
      </c>
      <c r="KN30">
        <v>1</v>
      </c>
      <c r="KO30">
        <v>0</v>
      </c>
      <c r="KP30">
        <v>0</v>
      </c>
      <c r="KQ30">
        <v>1</v>
      </c>
      <c r="KR30">
        <v>0</v>
      </c>
      <c r="KS30">
        <v>0</v>
      </c>
      <c r="KT30">
        <v>0</v>
      </c>
      <c r="KU30">
        <v>0</v>
      </c>
      <c r="KV30">
        <v>2</v>
      </c>
      <c r="KW30">
        <v>1</v>
      </c>
      <c r="KX30">
        <v>1</v>
      </c>
      <c r="KY30">
        <v>0</v>
      </c>
      <c r="KZ30">
        <v>2</v>
      </c>
      <c r="LA30">
        <v>2</v>
      </c>
      <c r="LB30">
        <v>0</v>
      </c>
      <c r="LC30">
        <v>2</v>
      </c>
      <c r="LD30">
        <v>5</v>
      </c>
      <c r="LE30">
        <v>2</v>
      </c>
      <c r="LF30">
        <v>3</v>
      </c>
      <c r="LH30" t="s">
        <v>817</v>
      </c>
      <c r="LI30" t="s">
        <v>817</v>
      </c>
      <c r="LJ30" t="s">
        <v>817</v>
      </c>
      <c r="LK30" t="s">
        <v>817</v>
      </c>
      <c r="LL30" t="s">
        <v>817</v>
      </c>
      <c r="LM30" t="s">
        <v>817</v>
      </c>
      <c r="LO30" t="s">
        <v>817</v>
      </c>
      <c r="LQ30" t="s">
        <v>817</v>
      </c>
      <c r="LR30" t="s">
        <v>818</v>
      </c>
      <c r="LS30" t="s">
        <v>818</v>
      </c>
      <c r="LT30" t="s">
        <v>818</v>
      </c>
      <c r="LU30" t="s">
        <v>818</v>
      </c>
      <c r="LV30" t="s">
        <v>818</v>
      </c>
      <c r="LW30" t="s">
        <v>818</v>
      </c>
      <c r="LX30" t="s">
        <v>817</v>
      </c>
      <c r="MA30" t="s">
        <v>858</v>
      </c>
      <c r="MB30" t="s">
        <v>821</v>
      </c>
      <c r="MC30" t="s">
        <v>875</v>
      </c>
      <c r="MD30" t="s">
        <v>813</v>
      </c>
      <c r="MF30" t="s">
        <v>902</v>
      </c>
      <c r="MI30" t="s">
        <v>817</v>
      </c>
      <c r="MJ30" t="s">
        <v>902</v>
      </c>
      <c r="MU30" t="s">
        <v>817</v>
      </c>
      <c r="MV30" t="s">
        <v>817</v>
      </c>
      <c r="MW30" t="s">
        <v>817</v>
      </c>
      <c r="MX30" t="s">
        <v>817</v>
      </c>
      <c r="MY30" t="s">
        <v>813</v>
      </c>
      <c r="MZ30" t="s">
        <v>817</v>
      </c>
      <c r="NA30" t="s">
        <v>817</v>
      </c>
      <c r="NB30" t="s">
        <v>817</v>
      </c>
      <c r="NR30" t="s">
        <v>813</v>
      </c>
      <c r="NS30" t="s">
        <v>817</v>
      </c>
      <c r="NU30" t="s">
        <v>1051</v>
      </c>
      <c r="NY30">
        <v>0</v>
      </c>
      <c r="OA30" t="s">
        <v>817</v>
      </c>
      <c r="OB30" t="s">
        <v>817</v>
      </c>
      <c r="OC30" t="s">
        <v>817</v>
      </c>
      <c r="OD30" t="s">
        <v>817</v>
      </c>
      <c r="OE30" t="s">
        <v>817</v>
      </c>
      <c r="OF30" t="s">
        <v>813</v>
      </c>
      <c r="OG30" t="s">
        <v>817</v>
      </c>
      <c r="OH30" t="s">
        <v>817</v>
      </c>
      <c r="OI30" t="s">
        <v>817</v>
      </c>
      <c r="OJ30" t="s">
        <v>817</v>
      </c>
      <c r="OK30" t="s">
        <v>817</v>
      </c>
      <c r="OL30" t="s">
        <v>817</v>
      </c>
      <c r="OM30" t="s">
        <v>817</v>
      </c>
      <c r="ON30" t="s">
        <v>817</v>
      </c>
      <c r="OP30" t="s">
        <v>817</v>
      </c>
      <c r="OQ30" t="s">
        <v>827</v>
      </c>
      <c r="OR30" t="s">
        <v>863</v>
      </c>
      <c r="OS30" t="s">
        <v>829</v>
      </c>
      <c r="OT30" t="s">
        <v>817</v>
      </c>
      <c r="OU30" t="s">
        <v>813</v>
      </c>
      <c r="OV30" t="s">
        <v>830</v>
      </c>
      <c r="OW30" t="s">
        <v>864</v>
      </c>
      <c r="OX30" t="s">
        <v>832</v>
      </c>
      <c r="OY30" t="s">
        <v>833</v>
      </c>
      <c r="OZ30" t="s">
        <v>849</v>
      </c>
      <c r="PA30" t="s">
        <v>813</v>
      </c>
      <c r="PB30" t="s">
        <v>813</v>
      </c>
      <c r="PC30" t="s">
        <v>817</v>
      </c>
      <c r="PD30" t="s">
        <v>817</v>
      </c>
      <c r="PE30" t="s">
        <v>817</v>
      </c>
      <c r="PF30" t="s">
        <v>817</v>
      </c>
      <c r="PG30" t="s">
        <v>817</v>
      </c>
      <c r="PH30" t="s">
        <v>817</v>
      </c>
      <c r="PI30" t="s">
        <v>817</v>
      </c>
      <c r="PJ30" t="s">
        <v>817</v>
      </c>
      <c r="PK30" t="s">
        <v>817</v>
      </c>
      <c r="PL30" t="s">
        <v>835</v>
      </c>
      <c r="PM30" t="s">
        <v>845</v>
      </c>
      <c r="PN30" t="s">
        <v>845</v>
      </c>
      <c r="PO30" t="s">
        <v>838</v>
      </c>
      <c r="PP30" t="s">
        <v>839</v>
      </c>
      <c r="PQ30" t="s">
        <v>813</v>
      </c>
      <c r="PR30" t="s">
        <v>813</v>
      </c>
      <c r="PS30" t="s">
        <v>817</v>
      </c>
      <c r="PT30" t="s">
        <v>817</v>
      </c>
      <c r="PU30" t="s">
        <v>817</v>
      </c>
      <c r="PV30" t="s">
        <v>817</v>
      </c>
      <c r="PW30" t="s">
        <v>817</v>
      </c>
      <c r="PX30" t="s">
        <v>817</v>
      </c>
      <c r="PY30" t="s">
        <v>817</v>
      </c>
      <c r="PZ30" t="s">
        <v>840</v>
      </c>
      <c r="QA30" t="s">
        <v>841</v>
      </c>
      <c r="QB30" t="s">
        <v>895</v>
      </c>
      <c r="QC30" t="s">
        <v>985</v>
      </c>
      <c r="QD30" t="s">
        <v>896</v>
      </c>
      <c r="QE30" t="s">
        <v>845</v>
      </c>
      <c r="QF30" t="s">
        <v>813</v>
      </c>
      <c r="QG30" t="s">
        <v>817</v>
      </c>
      <c r="QH30" t="s">
        <v>817</v>
      </c>
      <c r="QI30" t="s">
        <v>817</v>
      </c>
      <c r="QJ30" t="s">
        <v>817</v>
      </c>
      <c r="QK30" t="s">
        <v>813</v>
      </c>
      <c r="QL30" t="s">
        <v>817</v>
      </c>
      <c r="QM30" t="s">
        <v>817</v>
      </c>
      <c r="QN30" t="s">
        <v>817</v>
      </c>
      <c r="QO30" t="s">
        <v>817</v>
      </c>
      <c r="QP30" t="s">
        <v>817</v>
      </c>
      <c r="QQ30" t="s">
        <v>817</v>
      </c>
      <c r="QR30" t="s">
        <v>868</v>
      </c>
      <c r="QS30" t="s">
        <v>817</v>
      </c>
      <c r="QT30" t="s">
        <v>817</v>
      </c>
      <c r="QU30" t="s">
        <v>813</v>
      </c>
      <c r="QV30" t="s">
        <v>817</v>
      </c>
      <c r="QW30" t="s">
        <v>817</v>
      </c>
      <c r="QX30" t="s">
        <v>817</v>
      </c>
      <c r="QY30" t="s">
        <v>817</v>
      </c>
      <c r="QZ30" t="s">
        <v>817</v>
      </c>
      <c r="RA30" t="s">
        <v>817</v>
      </c>
      <c r="RB30" t="s">
        <v>817</v>
      </c>
      <c r="RC30" t="s">
        <v>817</v>
      </c>
      <c r="RD30" t="s">
        <v>817</v>
      </c>
      <c r="RE30" t="s">
        <v>817</v>
      </c>
      <c r="RF30" t="s">
        <v>817</v>
      </c>
      <c r="RG30" t="s">
        <v>817</v>
      </c>
      <c r="RH30" t="s">
        <v>817</v>
      </c>
      <c r="RI30" t="s">
        <v>817</v>
      </c>
      <c r="RJ30" t="s">
        <v>817</v>
      </c>
      <c r="RK30" t="s">
        <v>813</v>
      </c>
      <c r="RL30" t="s">
        <v>813</v>
      </c>
      <c r="RM30" t="s">
        <v>817</v>
      </c>
      <c r="RN30" t="s">
        <v>817</v>
      </c>
      <c r="RO30" t="s">
        <v>817</v>
      </c>
      <c r="RP30" t="s">
        <v>817</v>
      </c>
      <c r="RQ30" t="s">
        <v>817</v>
      </c>
      <c r="RR30" t="s">
        <v>817</v>
      </c>
      <c r="RS30" t="s">
        <v>817</v>
      </c>
      <c r="RT30" t="s">
        <v>817</v>
      </c>
      <c r="RU30" t="s">
        <v>817</v>
      </c>
      <c r="RV30" t="s">
        <v>817</v>
      </c>
      <c r="RW30" t="s">
        <v>817</v>
      </c>
      <c r="RX30" t="s">
        <v>837</v>
      </c>
      <c r="RY30" t="s">
        <v>999</v>
      </c>
      <c r="RZ30" t="s">
        <v>813</v>
      </c>
      <c r="SA30" t="s">
        <v>817</v>
      </c>
      <c r="SB30" t="s">
        <v>813</v>
      </c>
      <c r="SC30" t="s">
        <v>817</v>
      </c>
      <c r="SD30" t="s">
        <v>817</v>
      </c>
      <c r="SE30" t="s">
        <v>817</v>
      </c>
      <c r="SF30" t="s">
        <v>817</v>
      </c>
      <c r="SG30" t="s">
        <v>817</v>
      </c>
      <c r="SH30" t="s">
        <v>817</v>
      </c>
      <c r="SI30" t="s">
        <v>817</v>
      </c>
      <c r="SJ30" t="s">
        <v>817</v>
      </c>
      <c r="SK30" t="s">
        <v>817</v>
      </c>
      <c r="SL30" t="s">
        <v>817</v>
      </c>
      <c r="SM30" t="s">
        <v>817</v>
      </c>
      <c r="SN30" t="s">
        <v>817</v>
      </c>
      <c r="SO30" t="s">
        <v>817</v>
      </c>
      <c r="SP30" t="s">
        <v>817</v>
      </c>
      <c r="SQ30" t="s">
        <v>817</v>
      </c>
      <c r="SR30" t="s">
        <v>817</v>
      </c>
      <c r="SS30" t="s">
        <v>817</v>
      </c>
      <c r="ST30" t="s">
        <v>817</v>
      </c>
      <c r="SU30" t="s">
        <v>817</v>
      </c>
      <c r="SV30" t="s">
        <v>817</v>
      </c>
      <c r="SW30" t="s">
        <v>817</v>
      </c>
      <c r="SX30" t="s">
        <v>817</v>
      </c>
      <c r="SY30" t="s">
        <v>813</v>
      </c>
      <c r="SZ30" t="s">
        <v>817</v>
      </c>
      <c r="TA30" t="s">
        <v>817</v>
      </c>
      <c r="TB30" t="s">
        <v>817</v>
      </c>
      <c r="TC30" t="s">
        <v>817</v>
      </c>
      <c r="TD30" t="s">
        <v>817</v>
      </c>
      <c r="TE30" t="s">
        <v>817</v>
      </c>
      <c r="TF30" t="s">
        <v>817</v>
      </c>
      <c r="TG30" t="s">
        <v>817</v>
      </c>
      <c r="TH30" t="s">
        <v>817</v>
      </c>
      <c r="TI30" t="s">
        <v>817</v>
      </c>
      <c r="TJ30" t="s">
        <v>817</v>
      </c>
      <c r="TU30" t="s">
        <v>817</v>
      </c>
      <c r="TY30" t="s">
        <v>817</v>
      </c>
      <c r="TZ30" t="s">
        <v>817</v>
      </c>
      <c r="UA30" t="s">
        <v>817</v>
      </c>
      <c r="UB30" t="s">
        <v>817</v>
      </c>
      <c r="UC30" t="s">
        <v>817</v>
      </c>
      <c r="UD30" t="s">
        <v>817</v>
      </c>
      <c r="UE30" t="s">
        <v>817</v>
      </c>
      <c r="UF30" t="s">
        <v>817</v>
      </c>
      <c r="UG30" t="s">
        <v>817</v>
      </c>
      <c r="UH30" t="s">
        <v>813</v>
      </c>
      <c r="UI30" t="s">
        <v>817</v>
      </c>
      <c r="UJ30" t="s">
        <v>817</v>
      </c>
      <c r="UK30" t="s">
        <v>817</v>
      </c>
      <c r="UL30" t="s">
        <v>817</v>
      </c>
      <c r="UM30" t="s">
        <v>817</v>
      </c>
      <c r="UN30" t="s">
        <v>817</v>
      </c>
      <c r="UO30" t="s">
        <v>817</v>
      </c>
      <c r="UP30" t="s">
        <v>817</v>
      </c>
      <c r="UQ30" t="s">
        <v>817</v>
      </c>
      <c r="UR30" t="s">
        <v>817</v>
      </c>
      <c r="US30" t="s">
        <v>817</v>
      </c>
      <c r="UT30" t="s">
        <v>817</v>
      </c>
      <c r="UU30" t="s">
        <v>817</v>
      </c>
      <c r="UV30" t="s">
        <v>817</v>
      </c>
      <c r="UW30" t="s">
        <v>817</v>
      </c>
      <c r="UX30" t="s">
        <v>817</v>
      </c>
      <c r="UY30" t="s">
        <v>817</v>
      </c>
      <c r="UZ30" t="s">
        <v>813</v>
      </c>
      <c r="VA30" t="s">
        <v>1052</v>
      </c>
      <c r="VB30" t="s">
        <v>909</v>
      </c>
      <c r="VC30" t="s">
        <v>848</v>
      </c>
      <c r="VD30" t="s">
        <v>813</v>
      </c>
      <c r="VE30" t="s">
        <v>817</v>
      </c>
      <c r="VF30" t="s">
        <v>817</v>
      </c>
      <c r="VG30" t="s">
        <v>817</v>
      </c>
      <c r="VH30" t="s">
        <v>817</v>
      </c>
      <c r="VI30" t="s">
        <v>817</v>
      </c>
      <c r="VJ30" t="s">
        <v>817</v>
      </c>
      <c r="VK30" t="s">
        <v>817</v>
      </c>
      <c r="VL30" t="s">
        <v>817</v>
      </c>
      <c r="VM30" t="s">
        <v>817</v>
      </c>
      <c r="VN30" t="s">
        <v>817</v>
      </c>
      <c r="VO30" t="s">
        <v>817</v>
      </c>
      <c r="VP30" t="s">
        <v>817</v>
      </c>
      <c r="VQ30" t="s">
        <v>817</v>
      </c>
      <c r="VY30" t="s">
        <v>817</v>
      </c>
      <c r="VZ30" t="s">
        <v>817</v>
      </c>
      <c r="WA30" t="s">
        <v>817</v>
      </c>
      <c r="WJ30" t="s">
        <v>813</v>
      </c>
      <c r="WK30" t="s">
        <v>813</v>
      </c>
      <c r="WL30" t="s">
        <v>817</v>
      </c>
      <c r="WM30" t="s">
        <v>817</v>
      </c>
      <c r="WN30" t="s">
        <v>817</v>
      </c>
      <c r="WO30" t="s">
        <v>817</v>
      </c>
      <c r="WP30" t="s">
        <v>817</v>
      </c>
      <c r="WQ30" t="s">
        <v>817</v>
      </c>
      <c r="WR30" t="s">
        <v>817</v>
      </c>
      <c r="WS30" t="s">
        <v>956</v>
      </c>
      <c r="WU30" t="s">
        <v>813</v>
      </c>
      <c r="WV30" t="s">
        <v>817</v>
      </c>
      <c r="WW30" t="s">
        <v>817</v>
      </c>
      <c r="WX30" t="s">
        <v>817</v>
      </c>
      <c r="WY30" t="s">
        <v>817</v>
      </c>
      <c r="WZ30" t="s">
        <v>817</v>
      </c>
      <c r="XA30" t="s">
        <v>817</v>
      </c>
      <c r="XB30" t="s">
        <v>817</v>
      </c>
      <c r="XC30" t="s">
        <v>869</v>
      </c>
      <c r="XD30" t="s">
        <v>813</v>
      </c>
      <c r="XE30" t="s">
        <v>817</v>
      </c>
      <c r="XF30" t="s">
        <v>817</v>
      </c>
      <c r="XG30" t="s">
        <v>817</v>
      </c>
      <c r="XH30" t="s">
        <v>817</v>
      </c>
      <c r="XI30" t="s">
        <v>817</v>
      </c>
      <c r="XJ30" t="s">
        <v>817</v>
      </c>
      <c r="XK30" t="s">
        <v>817</v>
      </c>
      <c r="XL30" t="s">
        <v>817</v>
      </c>
      <c r="XM30" t="s">
        <v>817</v>
      </c>
      <c r="XN30" t="s">
        <v>817</v>
      </c>
      <c r="XO30" t="s">
        <v>817</v>
      </c>
      <c r="XP30" t="s">
        <v>817</v>
      </c>
      <c r="XQ30" t="s">
        <v>817</v>
      </c>
      <c r="XR30" t="s">
        <v>817</v>
      </c>
      <c r="XS30" t="s">
        <v>813</v>
      </c>
      <c r="XT30" t="s">
        <v>817</v>
      </c>
      <c r="XU30" t="s">
        <v>817</v>
      </c>
      <c r="XV30" t="s">
        <v>817</v>
      </c>
      <c r="XW30" t="s">
        <v>817</v>
      </c>
      <c r="XX30" t="s">
        <v>817</v>
      </c>
      <c r="XY30" t="s">
        <v>817</v>
      </c>
      <c r="XZ30" t="s">
        <v>817</v>
      </c>
      <c r="ZM30" t="s">
        <v>817</v>
      </c>
      <c r="ZN30" t="s">
        <v>817</v>
      </c>
      <c r="ZO30" t="s">
        <v>817</v>
      </c>
      <c r="ZP30" t="s">
        <v>817</v>
      </c>
      <c r="ZQ30" t="s">
        <v>813</v>
      </c>
      <c r="ZR30" t="s">
        <v>817</v>
      </c>
      <c r="ZS30" t="s">
        <v>817</v>
      </c>
      <c r="ZT30" t="s">
        <v>817</v>
      </c>
      <c r="ZU30" t="s">
        <v>817</v>
      </c>
      <c r="ZV30" t="s">
        <v>817</v>
      </c>
      <c r="ZW30" t="s">
        <v>813</v>
      </c>
      <c r="ZX30" t="s">
        <v>817</v>
      </c>
      <c r="ZY30" t="s">
        <v>817</v>
      </c>
      <c r="ZZ30" t="s">
        <v>817</v>
      </c>
      <c r="AAA30" t="s">
        <v>813</v>
      </c>
      <c r="AAB30" t="s">
        <v>817</v>
      </c>
      <c r="AAC30" t="s">
        <v>817</v>
      </c>
      <c r="AAD30" t="s">
        <v>817</v>
      </c>
      <c r="AAE30" t="s">
        <v>817</v>
      </c>
      <c r="AAF30" t="s">
        <v>817</v>
      </c>
      <c r="AAH30" t="s">
        <v>813</v>
      </c>
      <c r="AAI30" t="s">
        <v>813</v>
      </c>
      <c r="AAJ30" t="s">
        <v>817</v>
      </c>
      <c r="AAK30" t="s">
        <v>817</v>
      </c>
      <c r="AAL30" t="s">
        <v>817</v>
      </c>
      <c r="AAM30" t="s">
        <v>817</v>
      </c>
      <c r="AAN30" t="s">
        <v>813</v>
      </c>
      <c r="AAO30" t="s">
        <v>817</v>
      </c>
      <c r="AAP30" t="s">
        <v>817</v>
      </c>
      <c r="AAQ30" t="s">
        <v>817</v>
      </c>
      <c r="AAR30" t="s">
        <v>817</v>
      </c>
      <c r="AAS30" t="s">
        <v>817</v>
      </c>
      <c r="AAT30" t="s">
        <v>817</v>
      </c>
      <c r="AAV30" t="s">
        <v>813</v>
      </c>
      <c r="AAW30" t="s">
        <v>817</v>
      </c>
      <c r="AAX30" t="s">
        <v>817</v>
      </c>
      <c r="AAY30" t="s">
        <v>817</v>
      </c>
      <c r="AAZ30" t="s">
        <v>817</v>
      </c>
      <c r="ABA30" t="s">
        <v>817</v>
      </c>
      <c r="ABB30" t="s">
        <v>817</v>
      </c>
      <c r="ABC30" t="s">
        <v>817</v>
      </c>
      <c r="ABD30" t="s">
        <v>817</v>
      </c>
      <c r="ABE30" t="s">
        <v>817</v>
      </c>
      <c r="ABF30" t="s">
        <v>817</v>
      </c>
      <c r="ABG30" t="s">
        <v>817</v>
      </c>
      <c r="ABH30" t="s">
        <v>817</v>
      </c>
      <c r="ABI30" t="s">
        <v>817</v>
      </c>
      <c r="ABJ30" t="s">
        <v>817</v>
      </c>
      <c r="ABK30" t="s">
        <v>813</v>
      </c>
      <c r="ABL30" t="s">
        <v>817</v>
      </c>
      <c r="ABM30" t="s">
        <v>817</v>
      </c>
      <c r="ABN30" t="s">
        <v>817</v>
      </c>
      <c r="ABO30" t="s">
        <v>817</v>
      </c>
      <c r="ABP30" t="s">
        <v>817</v>
      </c>
      <c r="ABQ30" t="s">
        <v>817</v>
      </c>
      <c r="ABR30" t="s">
        <v>817</v>
      </c>
      <c r="ABS30" t="s">
        <v>817</v>
      </c>
      <c r="ABT30" t="s">
        <v>817</v>
      </c>
      <c r="ABU30" t="s">
        <v>817</v>
      </c>
      <c r="ABV30" t="s">
        <v>817</v>
      </c>
      <c r="ABW30" t="s">
        <v>817</v>
      </c>
      <c r="ABX30" t="s">
        <v>817</v>
      </c>
      <c r="ABY30" t="s">
        <v>817</v>
      </c>
      <c r="ABZ30" t="s">
        <v>817</v>
      </c>
      <c r="ACA30" t="s">
        <v>817</v>
      </c>
      <c r="ACB30" t="s">
        <v>817</v>
      </c>
      <c r="ACC30" t="s">
        <v>817</v>
      </c>
      <c r="ACD30" t="s">
        <v>817</v>
      </c>
      <c r="ACE30" t="s">
        <v>817</v>
      </c>
      <c r="ACF30" t="s">
        <v>817</v>
      </c>
      <c r="ACG30" t="s">
        <v>813</v>
      </c>
      <c r="ACH30" t="s">
        <v>817</v>
      </c>
      <c r="ACI30" t="s">
        <v>817</v>
      </c>
    </row>
    <row r="31" spans="1:763">
      <c r="A31" t="s">
        <v>1053</v>
      </c>
      <c r="B31" t="s">
        <v>1054</v>
      </c>
      <c r="C31" t="s">
        <v>1055</v>
      </c>
      <c r="D31" t="s">
        <v>811</v>
      </c>
      <c r="E31" t="s">
        <v>932</v>
      </c>
      <c r="P31" t="s">
        <v>812</v>
      </c>
      <c r="Q31">
        <v>0.874863865752458</v>
      </c>
      <c r="T31">
        <v>23</v>
      </c>
      <c r="V31" t="s">
        <v>813</v>
      </c>
      <c r="X31" t="s">
        <v>813</v>
      </c>
      <c r="Y31" t="s">
        <v>814</v>
      </c>
      <c r="Z31" t="s">
        <v>814</v>
      </c>
      <c r="AA31" t="s">
        <v>815</v>
      </c>
      <c r="AB31" t="s">
        <v>816</v>
      </c>
      <c r="AC31">
        <v>11</v>
      </c>
      <c r="AD31" t="s">
        <v>813</v>
      </c>
      <c r="AE31">
        <v>10</v>
      </c>
      <c r="AF31">
        <v>1</v>
      </c>
      <c r="AG31">
        <v>0</v>
      </c>
      <c r="AH31" t="s">
        <v>818</v>
      </c>
      <c r="AI31" t="s">
        <v>818</v>
      </c>
      <c r="AJ31" t="s">
        <v>818</v>
      </c>
      <c r="AK31" t="s">
        <v>818</v>
      </c>
      <c r="AL31" t="s">
        <v>818</v>
      </c>
      <c r="AM31" t="s">
        <v>818</v>
      </c>
      <c r="AN31" t="s">
        <v>818</v>
      </c>
      <c r="AO31" t="s">
        <v>818</v>
      </c>
      <c r="AP31" t="s">
        <v>818</v>
      </c>
      <c r="AQ31" t="s">
        <v>818</v>
      </c>
      <c r="AR31" t="s">
        <v>818</v>
      </c>
      <c r="AS31" t="s">
        <v>818</v>
      </c>
      <c r="AT31" t="s">
        <v>818</v>
      </c>
      <c r="AU31" t="s">
        <v>818</v>
      </c>
      <c r="AV31" t="s">
        <v>818</v>
      </c>
      <c r="AW31" t="s">
        <v>818</v>
      </c>
      <c r="AX31" t="s">
        <v>818</v>
      </c>
      <c r="AY31" t="s">
        <v>818</v>
      </c>
      <c r="AZ31" t="s">
        <v>818</v>
      </c>
      <c r="BA31" t="s">
        <v>818</v>
      </c>
      <c r="BB31" t="s">
        <v>818</v>
      </c>
      <c r="BC31" t="s">
        <v>818</v>
      </c>
      <c r="BD31" t="s">
        <v>818</v>
      </c>
      <c r="BE31" t="s">
        <v>818</v>
      </c>
      <c r="BF31" t="s">
        <v>818</v>
      </c>
      <c r="BG31" t="s">
        <v>818</v>
      </c>
      <c r="BH31" t="s">
        <v>818</v>
      </c>
      <c r="BI31" t="s">
        <v>818</v>
      </c>
      <c r="BJ31" t="s">
        <v>818</v>
      </c>
      <c r="BK31" t="s">
        <v>818</v>
      </c>
      <c r="BL31" t="s">
        <v>818</v>
      </c>
      <c r="BM31" t="s">
        <v>818</v>
      </c>
      <c r="BN31" t="s">
        <v>818</v>
      </c>
      <c r="BO31" t="s">
        <v>818</v>
      </c>
      <c r="BP31" t="s">
        <v>818</v>
      </c>
      <c r="BQ31" t="s">
        <v>818</v>
      </c>
      <c r="BR31" t="s">
        <v>818</v>
      </c>
      <c r="BS31" t="s">
        <v>818</v>
      </c>
      <c r="BT31" t="s">
        <v>818</v>
      </c>
      <c r="BU31" t="s">
        <v>818</v>
      </c>
      <c r="BV31" t="s">
        <v>818</v>
      </c>
      <c r="BW31" t="s">
        <v>818</v>
      </c>
      <c r="BX31" t="s">
        <v>818</v>
      </c>
      <c r="BY31" t="s">
        <v>818</v>
      </c>
      <c r="BZ31" t="s">
        <v>818</v>
      </c>
      <c r="CA31" t="s">
        <v>818</v>
      </c>
      <c r="CB31" t="s">
        <v>818</v>
      </c>
      <c r="CC31" t="s">
        <v>818</v>
      </c>
      <c r="CD31" t="s">
        <v>818</v>
      </c>
      <c r="CE31" t="s">
        <v>818</v>
      </c>
      <c r="CF31" t="s">
        <v>818</v>
      </c>
      <c r="CG31" t="s">
        <v>818</v>
      </c>
      <c r="CH31" t="s">
        <v>818</v>
      </c>
      <c r="CI31" t="s">
        <v>818</v>
      </c>
      <c r="CJ31" t="s">
        <v>818</v>
      </c>
      <c r="CK31" t="s">
        <v>818</v>
      </c>
      <c r="CL31" t="s">
        <v>818</v>
      </c>
      <c r="CM31" t="s">
        <v>818</v>
      </c>
      <c r="CN31" t="s">
        <v>818</v>
      </c>
      <c r="CO31" t="s">
        <v>818</v>
      </c>
      <c r="CP31" t="s">
        <v>818</v>
      </c>
      <c r="CQ31" t="s">
        <v>818</v>
      </c>
      <c r="CR31" t="s">
        <v>818</v>
      </c>
      <c r="CS31" t="s">
        <v>818</v>
      </c>
      <c r="CT31" t="s">
        <v>818</v>
      </c>
      <c r="CU31" t="s">
        <v>818</v>
      </c>
      <c r="CV31" t="s">
        <v>818</v>
      </c>
      <c r="CW31" t="s">
        <v>818</v>
      </c>
      <c r="CX31" t="s">
        <v>818</v>
      </c>
      <c r="CY31" t="s">
        <v>818</v>
      </c>
      <c r="CZ31" t="s">
        <v>818</v>
      </c>
      <c r="DA31" t="s">
        <v>818</v>
      </c>
      <c r="DB31" t="s">
        <v>818</v>
      </c>
      <c r="DC31" t="s">
        <v>818</v>
      </c>
      <c r="DD31" t="s">
        <v>818</v>
      </c>
      <c r="DE31" t="s">
        <v>818</v>
      </c>
      <c r="DF31" t="s">
        <v>818</v>
      </c>
      <c r="DG31" t="s">
        <v>818</v>
      </c>
      <c r="DH31" t="s">
        <v>818</v>
      </c>
      <c r="DI31" t="s">
        <v>818</v>
      </c>
      <c r="DJ31" t="s">
        <v>818</v>
      </c>
      <c r="DK31" t="s">
        <v>818</v>
      </c>
      <c r="DL31" t="s">
        <v>818</v>
      </c>
      <c r="DM31" t="s">
        <v>818</v>
      </c>
      <c r="DN31" t="s">
        <v>818</v>
      </c>
      <c r="DO31" t="s">
        <v>818</v>
      </c>
      <c r="DP31" t="s">
        <v>818</v>
      </c>
      <c r="DQ31" t="s">
        <v>818</v>
      </c>
      <c r="DR31" t="s">
        <v>818</v>
      </c>
      <c r="DS31" t="s">
        <v>818</v>
      </c>
      <c r="DT31" t="s">
        <v>818</v>
      </c>
      <c r="DU31" t="s">
        <v>818</v>
      </c>
      <c r="DV31" t="s">
        <v>818</v>
      </c>
      <c r="DW31" t="s">
        <v>818</v>
      </c>
      <c r="DX31" t="s">
        <v>818</v>
      </c>
      <c r="DY31" t="s">
        <v>818</v>
      </c>
      <c r="DZ31" t="s">
        <v>818</v>
      </c>
      <c r="EA31" t="s">
        <v>818</v>
      </c>
      <c r="EB31" t="s">
        <v>818</v>
      </c>
      <c r="EC31" t="s">
        <v>818</v>
      </c>
      <c r="ED31" t="s">
        <v>818</v>
      </c>
      <c r="EE31" t="s">
        <v>818</v>
      </c>
      <c r="EF31" t="s">
        <v>818</v>
      </c>
      <c r="EG31" t="s">
        <v>818</v>
      </c>
      <c r="EH31" t="s">
        <v>818</v>
      </c>
      <c r="EI31" t="s">
        <v>818</v>
      </c>
      <c r="EJ31" t="s">
        <v>818</v>
      </c>
      <c r="EK31" t="s">
        <v>818</v>
      </c>
      <c r="EL31" t="s">
        <v>818</v>
      </c>
      <c r="EM31" t="s">
        <v>818</v>
      </c>
      <c r="EN31" t="s">
        <v>818</v>
      </c>
      <c r="EO31" t="s">
        <v>818</v>
      </c>
      <c r="EP31" t="s">
        <v>818</v>
      </c>
      <c r="EQ31" t="s">
        <v>818</v>
      </c>
      <c r="ER31" t="s">
        <v>818</v>
      </c>
      <c r="ES31" t="s">
        <v>818</v>
      </c>
      <c r="ET31" t="s">
        <v>818</v>
      </c>
      <c r="EU31" t="s">
        <v>818</v>
      </c>
      <c r="EV31" t="s">
        <v>818</v>
      </c>
      <c r="EW31" t="s">
        <v>818</v>
      </c>
      <c r="EX31" t="s">
        <v>818</v>
      </c>
      <c r="EY31" t="s">
        <v>818</v>
      </c>
      <c r="EZ31" t="s">
        <v>818</v>
      </c>
      <c r="FA31" t="s">
        <v>818</v>
      </c>
      <c r="FB31" t="s">
        <v>818</v>
      </c>
      <c r="FC31" t="s">
        <v>818</v>
      </c>
      <c r="FD31" t="s">
        <v>818</v>
      </c>
      <c r="FE31" t="s">
        <v>818</v>
      </c>
      <c r="FF31" t="s">
        <v>818</v>
      </c>
      <c r="FG31" t="s">
        <v>818</v>
      </c>
      <c r="FH31" t="s">
        <v>818</v>
      </c>
      <c r="FI31" t="s">
        <v>818</v>
      </c>
      <c r="FJ31" t="s">
        <v>818</v>
      </c>
      <c r="FK31" t="s">
        <v>818</v>
      </c>
      <c r="FL31" t="s">
        <v>818</v>
      </c>
      <c r="FM31" t="s">
        <v>818</v>
      </c>
      <c r="FN31" t="s">
        <v>818</v>
      </c>
      <c r="FO31" t="s">
        <v>818</v>
      </c>
      <c r="FP31" t="s">
        <v>818</v>
      </c>
      <c r="FQ31" t="s">
        <v>818</v>
      </c>
      <c r="FR31" t="s">
        <v>818</v>
      </c>
      <c r="FS31" t="s">
        <v>818</v>
      </c>
      <c r="FT31" t="s">
        <v>818</v>
      </c>
      <c r="FU31" t="s">
        <v>818</v>
      </c>
      <c r="FV31" t="s">
        <v>818</v>
      </c>
      <c r="FW31" t="s">
        <v>818</v>
      </c>
      <c r="FX31" t="s">
        <v>818</v>
      </c>
      <c r="FY31" t="s">
        <v>818</v>
      </c>
      <c r="FZ31" t="s">
        <v>818</v>
      </c>
      <c r="GA31" t="s">
        <v>818</v>
      </c>
      <c r="GB31" t="s">
        <v>818</v>
      </c>
      <c r="GC31" t="s">
        <v>818</v>
      </c>
      <c r="GD31" t="s">
        <v>818</v>
      </c>
      <c r="GE31" t="s">
        <v>818</v>
      </c>
      <c r="GF31" t="s">
        <v>818</v>
      </c>
      <c r="GG31" t="s">
        <v>818</v>
      </c>
      <c r="GH31" t="s">
        <v>818</v>
      </c>
      <c r="GI31" t="s">
        <v>818</v>
      </c>
      <c r="GJ31" t="s">
        <v>818</v>
      </c>
      <c r="GK31" t="s">
        <v>818</v>
      </c>
      <c r="GL31" t="s">
        <v>818</v>
      </c>
      <c r="GM31" t="s">
        <v>818</v>
      </c>
      <c r="GN31" t="s">
        <v>818</v>
      </c>
      <c r="GO31" t="s">
        <v>818</v>
      </c>
      <c r="GP31" t="s">
        <v>818</v>
      </c>
      <c r="GQ31" t="s">
        <v>818</v>
      </c>
      <c r="GR31" t="s">
        <v>818</v>
      </c>
      <c r="GS31" t="s">
        <v>818</v>
      </c>
      <c r="GT31" t="s">
        <v>818</v>
      </c>
      <c r="GU31" t="s">
        <v>818</v>
      </c>
      <c r="GV31" t="s">
        <v>818</v>
      </c>
      <c r="GW31" t="s">
        <v>818</v>
      </c>
      <c r="GX31" t="s">
        <v>818</v>
      </c>
      <c r="GY31" t="s">
        <v>818</v>
      </c>
      <c r="GZ31" t="s">
        <v>818</v>
      </c>
      <c r="HA31" t="s">
        <v>818</v>
      </c>
      <c r="HB31" t="s">
        <v>818</v>
      </c>
      <c r="HC31" t="s">
        <v>818</v>
      </c>
      <c r="HD31" t="s">
        <v>818</v>
      </c>
      <c r="HE31" t="s">
        <v>818</v>
      </c>
      <c r="HF31" t="s">
        <v>818</v>
      </c>
      <c r="HG31" t="s">
        <v>818</v>
      </c>
      <c r="HH31" t="s">
        <v>818</v>
      </c>
      <c r="HI31" t="s">
        <v>818</v>
      </c>
      <c r="HJ31" t="s">
        <v>818</v>
      </c>
      <c r="HK31" t="s">
        <v>818</v>
      </c>
      <c r="HL31" t="s">
        <v>818</v>
      </c>
      <c r="HM31" t="s">
        <v>818</v>
      </c>
      <c r="HN31" t="s">
        <v>818</v>
      </c>
      <c r="HO31" t="s">
        <v>818</v>
      </c>
      <c r="HP31" t="s">
        <v>818</v>
      </c>
      <c r="HQ31" t="s">
        <v>818</v>
      </c>
      <c r="HR31" t="s">
        <v>818</v>
      </c>
      <c r="HS31" t="s">
        <v>818</v>
      </c>
      <c r="HT31" t="s">
        <v>818</v>
      </c>
      <c r="HU31" t="s">
        <v>818</v>
      </c>
      <c r="HV31" t="s">
        <v>818</v>
      </c>
      <c r="HW31" t="s">
        <v>818</v>
      </c>
      <c r="HX31" t="s">
        <v>818</v>
      </c>
      <c r="HY31" t="s">
        <v>818</v>
      </c>
      <c r="HZ31" t="s">
        <v>818</v>
      </c>
      <c r="IA31" t="s">
        <v>818</v>
      </c>
      <c r="IB31" t="s">
        <v>818</v>
      </c>
      <c r="IC31" t="s">
        <v>818</v>
      </c>
      <c r="ID31" t="s">
        <v>818</v>
      </c>
      <c r="IE31" t="s">
        <v>818</v>
      </c>
      <c r="IF31" t="s">
        <v>818</v>
      </c>
      <c r="IG31" t="s">
        <v>818</v>
      </c>
      <c r="IH31" t="s">
        <v>818</v>
      </c>
      <c r="II31" t="s">
        <v>818</v>
      </c>
      <c r="IJ31" t="s">
        <v>818</v>
      </c>
      <c r="IK31" t="s">
        <v>818</v>
      </c>
      <c r="IL31" t="s">
        <v>818</v>
      </c>
      <c r="IM31" t="s">
        <v>818</v>
      </c>
      <c r="IN31" t="s">
        <v>818</v>
      </c>
      <c r="IO31" t="s">
        <v>818</v>
      </c>
      <c r="IP31" t="s">
        <v>818</v>
      </c>
      <c r="IQ31" t="s">
        <v>818</v>
      </c>
      <c r="IR31" t="s">
        <v>818</v>
      </c>
      <c r="IS31" t="s">
        <v>818</v>
      </c>
      <c r="IT31" t="s">
        <v>818</v>
      </c>
      <c r="IU31" t="s">
        <v>818</v>
      </c>
      <c r="IV31" t="s">
        <v>818</v>
      </c>
      <c r="IW31" t="s">
        <v>818</v>
      </c>
      <c r="IX31" t="s">
        <v>818</v>
      </c>
      <c r="IY31" t="s">
        <v>818</v>
      </c>
      <c r="IZ31" t="s">
        <v>818</v>
      </c>
      <c r="JA31" t="s">
        <v>818</v>
      </c>
      <c r="JB31" t="s">
        <v>818</v>
      </c>
      <c r="JC31" t="s">
        <v>818</v>
      </c>
      <c r="JD31" t="s">
        <v>818</v>
      </c>
      <c r="JE31" t="s">
        <v>818</v>
      </c>
      <c r="JF31" t="s">
        <v>818</v>
      </c>
      <c r="JG31" t="s">
        <v>818</v>
      </c>
      <c r="JH31" t="s">
        <v>818</v>
      </c>
      <c r="JI31" t="s">
        <v>818</v>
      </c>
      <c r="JJ31" t="s">
        <v>818</v>
      </c>
      <c r="JK31" t="s">
        <v>818</v>
      </c>
      <c r="JL31" t="s">
        <v>818</v>
      </c>
      <c r="JM31" t="s">
        <v>818</v>
      </c>
      <c r="JN31" t="s">
        <v>818</v>
      </c>
      <c r="JO31" t="s">
        <v>818</v>
      </c>
      <c r="JP31" t="s">
        <v>818</v>
      </c>
      <c r="JQ31" t="s">
        <v>818</v>
      </c>
      <c r="JR31" t="s">
        <v>818</v>
      </c>
      <c r="JS31" t="s">
        <v>818</v>
      </c>
      <c r="JT31" t="s">
        <v>818</v>
      </c>
      <c r="JU31" t="s">
        <v>818</v>
      </c>
      <c r="JV31" t="s">
        <v>818</v>
      </c>
      <c r="JW31" t="s">
        <v>818</v>
      </c>
      <c r="JX31" t="s">
        <v>818</v>
      </c>
      <c r="JY31" t="s">
        <v>818</v>
      </c>
      <c r="JZ31" t="s">
        <v>818</v>
      </c>
      <c r="KA31" t="s">
        <v>818</v>
      </c>
      <c r="KB31" t="s">
        <v>818</v>
      </c>
      <c r="KC31" t="s">
        <v>818</v>
      </c>
      <c r="KD31" t="s">
        <v>818</v>
      </c>
      <c r="KE31" t="s">
        <v>818</v>
      </c>
      <c r="KF31">
        <v>11</v>
      </c>
      <c r="KG31">
        <v>0</v>
      </c>
      <c r="KH31">
        <v>1</v>
      </c>
      <c r="KI31">
        <v>0</v>
      </c>
      <c r="KJ31">
        <v>0</v>
      </c>
      <c r="KK31">
        <v>1</v>
      </c>
      <c r="KL31">
        <v>1</v>
      </c>
      <c r="KM31">
        <v>2</v>
      </c>
      <c r="KN31">
        <v>1</v>
      </c>
      <c r="KO31">
        <v>0</v>
      </c>
      <c r="KP31">
        <v>3</v>
      </c>
      <c r="KQ31">
        <v>3</v>
      </c>
      <c r="KR31">
        <v>0</v>
      </c>
      <c r="KS31">
        <v>0</v>
      </c>
      <c r="KT31">
        <v>2</v>
      </c>
      <c r="KU31">
        <v>0</v>
      </c>
      <c r="KV31">
        <v>0</v>
      </c>
      <c r="KW31">
        <v>0</v>
      </c>
      <c r="KX31">
        <v>3</v>
      </c>
      <c r="KY31">
        <v>0</v>
      </c>
      <c r="KZ31">
        <v>2</v>
      </c>
      <c r="LA31">
        <v>3</v>
      </c>
      <c r="LB31">
        <v>3</v>
      </c>
      <c r="LC31">
        <v>5</v>
      </c>
      <c r="LD31">
        <v>11</v>
      </c>
      <c r="LE31">
        <v>2</v>
      </c>
      <c r="LF31">
        <v>6</v>
      </c>
      <c r="LH31" t="s">
        <v>902</v>
      </c>
      <c r="LI31" t="s">
        <v>817</v>
      </c>
      <c r="LJ31" t="s">
        <v>817</v>
      </c>
      <c r="LK31" t="s">
        <v>813</v>
      </c>
      <c r="LL31" t="s">
        <v>817</v>
      </c>
      <c r="LM31" t="s">
        <v>817</v>
      </c>
      <c r="LN31" t="s">
        <v>813</v>
      </c>
      <c r="LO31" t="s">
        <v>817</v>
      </c>
      <c r="LQ31" t="s">
        <v>817</v>
      </c>
      <c r="LR31" t="s">
        <v>818</v>
      </c>
      <c r="LS31" t="s">
        <v>818</v>
      </c>
      <c r="LT31" t="s">
        <v>845</v>
      </c>
      <c r="LU31" t="s">
        <v>818</v>
      </c>
      <c r="LV31" t="s">
        <v>818</v>
      </c>
      <c r="LW31" t="s">
        <v>845</v>
      </c>
      <c r="LX31" t="s">
        <v>817</v>
      </c>
      <c r="MA31" t="s">
        <v>994</v>
      </c>
      <c r="MB31" t="s">
        <v>821</v>
      </c>
      <c r="MC31" t="s">
        <v>875</v>
      </c>
      <c r="MD31" t="s">
        <v>813</v>
      </c>
      <c r="MF31" t="s">
        <v>823</v>
      </c>
      <c r="MI31" t="s">
        <v>813</v>
      </c>
      <c r="MJ31" t="s">
        <v>824</v>
      </c>
      <c r="MK31" t="s">
        <v>817</v>
      </c>
      <c r="ML31" t="s">
        <v>817</v>
      </c>
      <c r="MM31" t="s">
        <v>813</v>
      </c>
      <c r="MN31" t="s">
        <v>817</v>
      </c>
      <c r="MO31" t="s">
        <v>817</v>
      </c>
      <c r="MP31" t="s">
        <v>817</v>
      </c>
      <c r="MQ31" t="s">
        <v>817</v>
      </c>
      <c r="MR31" t="s">
        <v>817</v>
      </c>
      <c r="MS31" t="s">
        <v>817</v>
      </c>
      <c r="MT31" t="s">
        <v>817</v>
      </c>
      <c r="MU31" t="s">
        <v>817</v>
      </c>
      <c r="MV31" t="s">
        <v>817</v>
      </c>
      <c r="MW31" t="s">
        <v>817</v>
      </c>
      <c r="MX31" t="s">
        <v>813</v>
      </c>
      <c r="MY31" t="s">
        <v>817</v>
      </c>
      <c r="MZ31" t="s">
        <v>817</v>
      </c>
      <c r="NA31" t="s">
        <v>817</v>
      </c>
      <c r="NB31" t="s">
        <v>817</v>
      </c>
      <c r="NR31" t="s">
        <v>813</v>
      </c>
      <c r="NS31" t="s">
        <v>817</v>
      </c>
      <c r="NU31" t="s">
        <v>825</v>
      </c>
      <c r="NX31" t="s">
        <v>826</v>
      </c>
      <c r="NY31">
        <v>0</v>
      </c>
      <c r="OA31" t="s">
        <v>817</v>
      </c>
      <c r="OB31" t="s">
        <v>817</v>
      </c>
      <c r="OC31" t="s">
        <v>817</v>
      </c>
      <c r="OD31" t="s">
        <v>817</v>
      </c>
      <c r="OE31" t="s">
        <v>817</v>
      </c>
      <c r="OF31" t="s">
        <v>813</v>
      </c>
      <c r="OG31" t="s">
        <v>817</v>
      </c>
      <c r="OH31" t="s">
        <v>817</v>
      </c>
      <c r="OI31" t="s">
        <v>817</v>
      </c>
      <c r="OJ31" t="s">
        <v>817</v>
      </c>
      <c r="OK31" t="s">
        <v>817</v>
      </c>
      <c r="OL31" t="s">
        <v>817</v>
      </c>
      <c r="OM31" t="s">
        <v>817</v>
      </c>
      <c r="ON31" t="s">
        <v>817</v>
      </c>
      <c r="OP31" t="s">
        <v>902</v>
      </c>
      <c r="OQ31" t="s">
        <v>1056</v>
      </c>
      <c r="OR31" t="s">
        <v>828</v>
      </c>
      <c r="OS31" t="s">
        <v>878</v>
      </c>
      <c r="OT31" t="s">
        <v>817</v>
      </c>
      <c r="OU31" t="s">
        <v>817</v>
      </c>
      <c r="OV31" t="s">
        <v>1041</v>
      </c>
      <c r="PA31" t="s">
        <v>813</v>
      </c>
      <c r="PB31" t="s">
        <v>817</v>
      </c>
      <c r="PC31" t="s">
        <v>817</v>
      </c>
      <c r="PD31" t="s">
        <v>817</v>
      </c>
      <c r="PE31" t="s">
        <v>817</v>
      </c>
      <c r="PF31" t="s">
        <v>817</v>
      </c>
      <c r="PG31" t="s">
        <v>817</v>
      </c>
      <c r="PH31" t="s">
        <v>817</v>
      </c>
      <c r="PI31" t="s">
        <v>817</v>
      </c>
      <c r="PJ31" t="s">
        <v>817</v>
      </c>
      <c r="PL31" t="s">
        <v>927</v>
      </c>
      <c r="PM31" t="s">
        <v>1057</v>
      </c>
      <c r="PN31" t="s">
        <v>879</v>
      </c>
      <c r="PO31" t="s">
        <v>866</v>
      </c>
      <c r="PP31" t="s">
        <v>839</v>
      </c>
      <c r="PQ31" t="s">
        <v>813</v>
      </c>
      <c r="PR31" t="s">
        <v>813</v>
      </c>
      <c r="PS31" t="s">
        <v>817</v>
      </c>
      <c r="PT31" t="s">
        <v>817</v>
      </c>
      <c r="PU31" t="s">
        <v>817</v>
      </c>
      <c r="PV31" t="s">
        <v>817</v>
      </c>
      <c r="PW31" t="s">
        <v>817</v>
      </c>
      <c r="PX31" t="s">
        <v>817</v>
      </c>
      <c r="PY31" t="s">
        <v>817</v>
      </c>
      <c r="PZ31" t="s">
        <v>1058</v>
      </c>
      <c r="QA31" t="s">
        <v>841</v>
      </c>
      <c r="QB31" t="s">
        <v>895</v>
      </c>
      <c r="QC31" t="s">
        <v>985</v>
      </c>
      <c r="QD31" t="s">
        <v>896</v>
      </c>
      <c r="QE31" t="s">
        <v>845</v>
      </c>
      <c r="QF31" t="s">
        <v>813</v>
      </c>
      <c r="QG31" t="s">
        <v>817</v>
      </c>
      <c r="QH31" t="s">
        <v>813</v>
      </c>
      <c r="QI31" t="s">
        <v>817</v>
      </c>
      <c r="QJ31" t="s">
        <v>813</v>
      </c>
      <c r="QK31" t="s">
        <v>813</v>
      </c>
      <c r="QL31" t="s">
        <v>817</v>
      </c>
      <c r="QM31" t="s">
        <v>817</v>
      </c>
      <c r="QN31" t="s">
        <v>817</v>
      </c>
      <c r="QO31" t="s">
        <v>817</v>
      </c>
      <c r="QP31" t="s">
        <v>817</v>
      </c>
      <c r="QQ31" t="s">
        <v>817</v>
      </c>
      <c r="QR31" t="s">
        <v>813</v>
      </c>
      <c r="QS31" t="s">
        <v>817</v>
      </c>
      <c r="QT31" t="s">
        <v>813</v>
      </c>
      <c r="QU31" t="s">
        <v>817</v>
      </c>
      <c r="QV31" t="s">
        <v>817</v>
      </c>
      <c r="QW31" t="s">
        <v>817</v>
      </c>
      <c r="QX31" t="s">
        <v>817</v>
      </c>
      <c r="QY31" t="s">
        <v>817</v>
      </c>
      <c r="QZ31" t="s">
        <v>817</v>
      </c>
      <c r="RA31" t="s">
        <v>817</v>
      </c>
      <c r="RB31" t="s">
        <v>817</v>
      </c>
      <c r="RC31" t="s">
        <v>817</v>
      </c>
      <c r="RD31" t="s">
        <v>817</v>
      </c>
      <c r="RE31" t="s">
        <v>817</v>
      </c>
      <c r="RF31" t="s">
        <v>817</v>
      </c>
      <c r="RG31" t="s">
        <v>817</v>
      </c>
      <c r="RH31" t="s">
        <v>817</v>
      </c>
      <c r="RI31" t="s">
        <v>817</v>
      </c>
      <c r="RJ31" t="s">
        <v>817</v>
      </c>
      <c r="RK31" t="s">
        <v>813</v>
      </c>
      <c r="RL31" t="s">
        <v>817</v>
      </c>
      <c r="RM31" t="s">
        <v>813</v>
      </c>
      <c r="RN31" t="s">
        <v>817</v>
      </c>
      <c r="RO31" t="s">
        <v>817</v>
      </c>
      <c r="RP31" t="s">
        <v>817</v>
      </c>
      <c r="RQ31" t="s">
        <v>817</v>
      </c>
      <c r="RR31" t="s">
        <v>817</v>
      </c>
      <c r="RS31" t="s">
        <v>817</v>
      </c>
      <c r="RT31" t="s">
        <v>817</v>
      </c>
      <c r="RU31" t="s">
        <v>817</v>
      </c>
      <c r="RV31" t="s">
        <v>817</v>
      </c>
      <c r="RW31" t="s">
        <v>817</v>
      </c>
      <c r="RX31" t="s">
        <v>837</v>
      </c>
      <c r="RY31" t="s">
        <v>1059</v>
      </c>
      <c r="RZ31" t="s">
        <v>813</v>
      </c>
      <c r="SA31" t="s">
        <v>813</v>
      </c>
      <c r="SB31" t="s">
        <v>817</v>
      </c>
      <c r="SC31" t="s">
        <v>817</v>
      </c>
      <c r="SD31" t="s">
        <v>813</v>
      </c>
      <c r="SE31" t="s">
        <v>817</v>
      </c>
      <c r="SF31" t="s">
        <v>817</v>
      </c>
      <c r="SG31" t="s">
        <v>817</v>
      </c>
      <c r="SH31" t="s">
        <v>817</v>
      </c>
      <c r="SI31" t="s">
        <v>817</v>
      </c>
      <c r="SJ31" t="s">
        <v>817</v>
      </c>
      <c r="SK31" t="s">
        <v>817</v>
      </c>
      <c r="SL31" t="s">
        <v>817</v>
      </c>
      <c r="SM31" t="s">
        <v>817</v>
      </c>
      <c r="SN31" t="s">
        <v>817</v>
      </c>
      <c r="SO31" t="s">
        <v>817</v>
      </c>
      <c r="SP31" t="s">
        <v>817</v>
      </c>
      <c r="SQ31" t="s">
        <v>813</v>
      </c>
      <c r="SR31" t="s">
        <v>817</v>
      </c>
      <c r="SS31" t="s">
        <v>817</v>
      </c>
      <c r="ST31" t="s">
        <v>817</v>
      </c>
      <c r="SU31" t="s">
        <v>817</v>
      </c>
      <c r="SV31" t="s">
        <v>817</v>
      </c>
      <c r="SW31" t="s">
        <v>817</v>
      </c>
      <c r="SX31" t="s">
        <v>817</v>
      </c>
      <c r="SY31" t="s">
        <v>817</v>
      </c>
      <c r="SZ31" t="s">
        <v>817</v>
      </c>
      <c r="TA31" t="s">
        <v>817</v>
      </c>
      <c r="TB31" t="s">
        <v>817</v>
      </c>
      <c r="TC31" t="s">
        <v>817</v>
      </c>
      <c r="TD31" t="s">
        <v>817</v>
      </c>
      <c r="TE31" t="s">
        <v>817</v>
      </c>
      <c r="TF31" t="s">
        <v>817</v>
      </c>
      <c r="TG31" t="s">
        <v>817</v>
      </c>
      <c r="TH31" t="s">
        <v>817</v>
      </c>
      <c r="TI31" t="s">
        <v>817</v>
      </c>
      <c r="TJ31" t="s">
        <v>813</v>
      </c>
      <c r="TK31" t="s">
        <v>817</v>
      </c>
      <c r="TL31" t="s">
        <v>817</v>
      </c>
      <c r="TM31" t="s">
        <v>817</v>
      </c>
      <c r="TN31" t="s">
        <v>817</v>
      </c>
      <c r="TO31" t="s">
        <v>817</v>
      </c>
      <c r="TP31" t="s">
        <v>817</v>
      </c>
      <c r="TQ31" t="s">
        <v>813</v>
      </c>
      <c r="TR31" t="s">
        <v>817</v>
      </c>
      <c r="TS31" t="s">
        <v>817</v>
      </c>
      <c r="TT31" t="s">
        <v>817</v>
      </c>
      <c r="TU31" t="s">
        <v>817</v>
      </c>
      <c r="TV31" t="s">
        <v>817</v>
      </c>
      <c r="TW31" t="s">
        <v>817</v>
      </c>
      <c r="TY31" t="s">
        <v>817</v>
      </c>
      <c r="TZ31" t="s">
        <v>817</v>
      </c>
      <c r="UA31" t="s">
        <v>817</v>
      </c>
      <c r="UB31" t="s">
        <v>817</v>
      </c>
      <c r="UC31" t="s">
        <v>817</v>
      </c>
      <c r="UD31" t="s">
        <v>817</v>
      </c>
      <c r="UE31" t="s">
        <v>817</v>
      </c>
      <c r="UF31" t="s">
        <v>817</v>
      </c>
      <c r="UG31" t="s">
        <v>817</v>
      </c>
      <c r="UH31" t="s">
        <v>813</v>
      </c>
      <c r="UI31" t="s">
        <v>817</v>
      </c>
      <c r="UJ31" t="s">
        <v>817</v>
      </c>
      <c r="UK31" t="s">
        <v>817</v>
      </c>
      <c r="UL31" t="s">
        <v>813</v>
      </c>
      <c r="UM31" t="s">
        <v>817</v>
      </c>
      <c r="UN31" t="s">
        <v>817</v>
      </c>
      <c r="UO31" t="s">
        <v>817</v>
      </c>
      <c r="UP31" t="s">
        <v>817</v>
      </c>
      <c r="UQ31" t="s">
        <v>817</v>
      </c>
      <c r="UR31" t="s">
        <v>813</v>
      </c>
      <c r="US31" t="s">
        <v>817</v>
      </c>
      <c r="UT31" t="s">
        <v>817</v>
      </c>
      <c r="UU31" t="s">
        <v>817</v>
      </c>
      <c r="UV31" t="s">
        <v>817</v>
      </c>
      <c r="UW31" t="s">
        <v>817</v>
      </c>
      <c r="UX31" t="s">
        <v>817</v>
      </c>
      <c r="UY31" t="s">
        <v>817</v>
      </c>
      <c r="UZ31" t="s">
        <v>817</v>
      </c>
      <c r="VB31" t="s">
        <v>909</v>
      </c>
      <c r="VC31" t="s">
        <v>848</v>
      </c>
      <c r="VD31" t="s">
        <v>817</v>
      </c>
      <c r="VE31" t="s">
        <v>817</v>
      </c>
      <c r="VF31" t="s">
        <v>813</v>
      </c>
      <c r="VG31" t="s">
        <v>813</v>
      </c>
      <c r="VH31" t="s">
        <v>817</v>
      </c>
      <c r="VI31" t="s">
        <v>813</v>
      </c>
      <c r="VJ31" t="s">
        <v>817</v>
      </c>
      <c r="VK31" t="s">
        <v>817</v>
      </c>
      <c r="VL31" t="s">
        <v>817</v>
      </c>
      <c r="VM31" t="s">
        <v>817</v>
      </c>
      <c r="VN31" t="s">
        <v>817</v>
      </c>
      <c r="VO31" t="s">
        <v>817</v>
      </c>
      <c r="VP31" t="s">
        <v>817</v>
      </c>
      <c r="VQ31" t="s">
        <v>817</v>
      </c>
      <c r="VY31" t="s">
        <v>817</v>
      </c>
      <c r="VZ31" t="s">
        <v>817</v>
      </c>
      <c r="WA31" t="s">
        <v>813</v>
      </c>
      <c r="WB31" t="s">
        <v>817</v>
      </c>
      <c r="WJ31" t="s">
        <v>817</v>
      </c>
      <c r="WK31" t="s">
        <v>813</v>
      </c>
      <c r="WL31" t="s">
        <v>817</v>
      </c>
      <c r="WM31" t="s">
        <v>817</v>
      </c>
      <c r="WN31" t="s">
        <v>817</v>
      </c>
      <c r="WO31" t="s">
        <v>817</v>
      </c>
      <c r="WP31" t="s">
        <v>813</v>
      </c>
      <c r="WQ31" t="s">
        <v>817</v>
      </c>
      <c r="WR31" t="s">
        <v>817</v>
      </c>
      <c r="WS31" t="s">
        <v>1060</v>
      </c>
      <c r="WT31" t="s">
        <v>1061</v>
      </c>
      <c r="WU31" t="s">
        <v>817</v>
      </c>
      <c r="WV31" t="s">
        <v>817</v>
      </c>
      <c r="WW31" t="s">
        <v>817</v>
      </c>
      <c r="WX31" t="s">
        <v>817</v>
      </c>
      <c r="WY31" t="s">
        <v>817</v>
      </c>
      <c r="WZ31" t="s">
        <v>813</v>
      </c>
      <c r="XA31" t="s">
        <v>817</v>
      </c>
      <c r="XB31" t="s">
        <v>817</v>
      </c>
      <c r="XC31" t="s">
        <v>850</v>
      </c>
      <c r="XD31" t="s">
        <v>813</v>
      </c>
      <c r="XE31" t="s">
        <v>817</v>
      </c>
      <c r="XF31" t="s">
        <v>817</v>
      </c>
      <c r="XG31" t="s">
        <v>817</v>
      </c>
      <c r="XH31" t="s">
        <v>817</v>
      </c>
      <c r="XI31" t="s">
        <v>817</v>
      </c>
      <c r="XJ31" t="s">
        <v>817</v>
      </c>
      <c r="XK31" t="s">
        <v>817</v>
      </c>
      <c r="XL31" t="s">
        <v>817</v>
      </c>
      <c r="XM31" t="s">
        <v>817</v>
      </c>
      <c r="XN31" t="s">
        <v>817</v>
      </c>
      <c r="XO31" t="s">
        <v>817</v>
      </c>
      <c r="XP31" t="s">
        <v>817</v>
      </c>
      <c r="XQ31" t="s">
        <v>817</v>
      </c>
      <c r="XR31" t="s">
        <v>813</v>
      </c>
      <c r="XS31" t="s">
        <v>817</v>
      </c>
      <c r="XT31" t="s">
        <v>817</v>
      </c>
      <c r="XU31" t="s">
        <v>817</v>
      </c>
      <c r="XV31" t="s">
        <v>817</v>
      </c>
      <c r="XW31" t="s">
        <v>817</v>
      </c>
      <c r="XX31" t="s">
        <v>817</v>
      </c>
      <c r="XY31" t="s">
        <v>817</v>
      </c>
      <c r="XZ31" t="s">
        <v>817</v>
      </c>
      <c r="ZM31" t="s">
        <v>817</v>
      </c>
      <c r="ZN31" t="s">
        <v>817</v>
      </c>
      <c r="ZO31" t="s">
        <v>817</v>
      </c>
      <c r="ZP31" t="s">
        <v>817</v>
      </c>
      <c r="ZQ31" t="s">
        <v>817</v>
      </c>
      <c r="ZR31" t="s">
        <v>817</v>
      </c>
      <c r="ZS31" t="s">
        <v>817</v>
      </c>
      <c r="ZT31" t="s">
        <v>817</v>
      </c>
      <c r="ZU31" t="s">
        <v>817</v>
      </c>
      <c r="ZV31" t="s">
        <v>813</v>
      </c>
      <c r="ZW31" t="s">
        <v>813</v>
      </c>
      <c r="ZX31" t="s">
        <v>817</v>
      </c>
      <c r="ZY31" t="s">
        <v>817</v>
      </c>
      <c r="ZZ31" t="s">
        <v>817</v>
      </c>
      <c r="AAA31" t="s">
        <v>817</v>
      </c>
      <c r="AAB31" t="s">
        <v>817</v>
      </c>
      <c r="AAC31" t="s">
        <v>817</v>
      </c>
      <c r="AAD31" t="s">
        <v>817</v>
      </c>
      <c r="AAE31" t="s">
        <v>817</v>
      </c>
      <c r="AAF31" t="s">
        <v>817</v>
      </c>
      <c r="AAH31" t="s">
        <v>813</v>
      </c>
      <c r="AAI31" t="s">
        <v>817</v>
      </c>
      <c r="AAJ31" t="s">
        <v>817</v>
      </c>
      <c r="AAK31" t="s">
        <v>817</v>
      </c>
      <c r="AAL31" t="s">
        <v>813</v>
      </c>
      <c r="AAM31" t="s">
        <v>817</v>
      </c>
      <c r="AAN31" t="s">
        <v>813</v>
      </c>
      <c r="AAO31" t="s">
        <v>817</v>
      </c>
      <c r="AAP31" t="s">
        <v>817</v>
      </c>
      <c r="AAQ31" t="s">
        <v>817</v>
      </c>
      <c r="AAR31" t="s">
        <v>817</v>
      </c>
      <c r="AAS31" t="s">
        <v>817</v>
      </c>
      <c r="AAT31" t="s">
        <v>817</v>
      </c>
      <c r="AAV31" t="s">
        <v>817</v>
      </c>
      <c r="AAW31" t="s">
        <v>817</v>
      </c>
      <c r="AAX31" t="s">
        <v>817</v>
      </c>
      <c r="AAY31" t="s">
        <v>817</v>
      </c>
      <c r="AAZ31" t="s">
        <v>817</v>
      </c>
      <c r="ABA31" t="s">
        <v>813</v>
      </c>
      <c r="ABB31" t="s">
        <v>813</v>
      </c>
      <c r="ABC31" t="s">
        <v>817</v>
      </c>
      <c r="ABD31" t="s">
        <v>817</v>
      </c>
      <c r="ABE31" t="s">
        <v>817</v>
      </c>
      <c r="ABF31" t="s">
        <v>817</v>
      </c>
      <c r="ABG31" t="s">
        <v>817</v>
      </c>
      <c r="ABH31" t="s">
        <v>817</v>
      </c>
      <c r="ABI31" t="s">
        <v>817</v>
      </c>
      <c r="ABJ31" t="s">
        <v>817</v>
      </c>
      <c r="ABK31" t="s">
        <v>817</v>
      </c>
      <c r="ABL31" t="s">
        <v>817</v>
      </c>
      <c r="ABM31" t="s">
        <v>817</v>
      </c>
      <c r="ABN31" t="s">
        <v>817</v>
      </c>
      <c r="ABO31" t="s">
        <v>817</v>
      </c>
      <c r="ABP31" t="s">
        <v>817</v>
      </c>
      <c r="ABQ31" t="s">
        <v>817</v>
      </c>
      <c r="ABR31" t="s">
        <v>817</v>
      </c>
      <c r="ABS31" t="s">
        <v>817</v>
      </c>
      <c r="ABT31" t="s">
        <v>817</v>
      </c>
      <c r="ABU31" t="s">
        <v>817</v>
      </c>
      <c r="ABV31" t="s">
        <v>817</v>
      </c>
      <c r="ABW31" t="s">
        <v>813</v>
      </c>
      <c r="ABX31" t="s">
        <v>813</v>
      </c>
      <c r="ABY31" t="s">
        <v>813</v>
      </c>
      <c r="ABZ31" t="s">
        <v>817</v>
      </c>
      <c r="ACA31" t="s">
        <v>817</v>
      </c>
      <c r="ACB31" t="s">
        <v>817</v>
      </c>
      <c r="ACC31" t="s">
        <v>817</v>
      </c>
      <c r="ACD31" t="s">
        <v>817</v>
      </c>
      <c r="ACE31" t="s">
        <v>817</v>
      </c>
      <c r="ACF31" t="s">
        <v>817</v>
      </c>
      <c r="ACG31" t="s">
        <v>817</v>
      </c>
      <c r="ACH31" t="s">
        <v>817</v>
      </c>
      <c r="ACI31" t="s">
        <v>817</v>
      </c>
    </row>
    <row r="32" spans="1:763">
      <c r="A32" t="s">
        <v>1062</v>
      </c>
      <c r="B32" t="s">
        <v>1063</v>
      </c>
      <c r="C32" t="s">
        <v>1064</v>
      </c>
      <c r="D32" t="s">
        <v>873</v>
      </c>
      <c r="E32" t="s">
        <v>873</v>
      </c>
      <c r="P32" t="s">
        <v>874</v>
      </c>
      <c r="T32">
        <v>29</v>
      </c>
      <c r="V32" t="s">
        <v>813</v>
      </c>
      <c r="X32" t="s">
        <v>813</v>
      </c>
      <c r="Y32" t="s">
        <v>814</v>
      </c>
      <c r="Z32" t="s">
        <v>814</v>
      </c>
      <c r="AA32" t="s">
        <v>857</v>
      </c>
      <c r="AB32" t="s">
        <v>901</v>
      </c>
      <c r="AC32">
        <v>5</v>
      </c>
      <c r="AD32" t="s">
        <v>817</v>
      </c>
      <c r="AE32">
        <v>0</v>
      </c>
      <c r="AF32">
        <v>5</v>
      </c>
      <c r="AG32">
        <v>0</v>
      </c>
      <c r="AH32" t="s">
        <v>818</v>
      </c>
      <c r="AI32" t="s">
        <v>818</v>
      </c>
      <c r="AJ32" t="s">
        <v>818</v>
      </c>
      <c r="AK32" t="s">
        <v>818</v>
      </c>
      <c r="AL32" t="s">
        <v>818</v>
      </c>
      <c r="AM32" t="s">
        <v>818</v>
      </c>
      <c r="AN32" t="s">
        <v>818</v>
      </c>
      <c r="AO32" t="s">
        <v>818</v>
      </c>
      <c r="AP32" t="s">
        <v>818</v>
      </c>
      <c r="AQ32" t="s">
        <v>818</v>
      </c>
      <c r="AR32" t="s">
        <v>818</v>
      </c>
      <c r="AS32" t="s">
        <v>818</v>
      </c>
      <c r="AT32" t="s">
        <v>818</v>
      </c>
      <c r="AU32" t="s">
        <v>818</v>
      </c>
      <c r="AV32" t="s">
        <v>818</v>
      </c>
      <c r="AW32" t="s">
        <v>818</v>
      </c>
      <c r="AX32" t="s">
        <v>818</v>
      </c>
      <c r="AY32" t="s">
        <v>818</v>
      </c>
      <c r="AZ32" t="s">
        <v>818</v>
      </c>
      <c r="BA32" t="s">
        <v>818</v>
      </c>
      <c r="BB32" t="s">
        <v>818</v>
      </c>
      <c r="BC32" t="s">
        <v>818</v>
      </c>
      <c r="BD32" t="s">
        <v>818</v>
      </c>
      <c r="BE32" t="s">
        <v>818</v>
      </c>
      <c r="BF32" t="s">
        <v>818</v>
      </c>
      <c r="BG32" t="s">
        <v>818</v>
      </c>
      <c r="BH32" t="s">
        <v>818</v>
      </c>
      <c r="BI32" t="s">
        <v>818</v>
      </c>
      <c r="BJ32" t="s">
        <v>818</v>
      </c>
      <c r="BK32" t="s">
        <v>818</v>
      </c>
      <c r="BL32" t="s">
        <v>818</v>
      </c>
      <c r="BM32" t="s">
        <v>818</v>
      </c>
      <c r="BN32" t="s">
        <v>818</v>
      </c>
      <c r="BO32" t="s">
        <v>818</v>
      </c>
      <c r="BP32" t="s">
        <v>818</v>
      </c>
      <c r="BQ32" t="s">
        <v>818</v>
      </c>
      <c r="BR32" t="s">
        <v>818</v>
      </c>
      <c r="BS32" t="s">
        <v>818</v>
      </c>
      <c r="BT32" t="s">
        <v>818</v>
      </c>
      <c r="BU32" t="s">
        <v>818</v>
      </c>
      <c r="BV32" t="s">
        <v>818</v>
      </c>
      <c r="BW32" t="s">
        <v>818</v>
      </c>
      <c r="BX32" t="s">
        <v>818</v>
      </c>
      <c r="BY32" t="s">
        <v>818</v>
      </c>
      <c r="BZ32" t="s">
        <v>818</v>
      </c>
      <c r="CA32" t="s">
        <v>818</v>
      </c>
      <c r="CB32" t="s">
        <v>818</v>
      </c>
      <c r="CC32" t="s">
        <v>818</v>
      </c>
      <c r="CD32" t="s">
        <v>818</v>
      </c>
      <c r="CE32" t="s">
        <v>818</v>
      </c>
      <c r="CF32" t="s">
        <v>818</v>
      </c>
      <c r="CG32" t="s">
        <v>818</v>
      </c>
      <c r="CH32" t="s">
        <v>818</v>
      </c>
      <c r="CI32" t="s">
        <v>818</v>
      </c>
      <c r="CJ32" t="s">
        <v>818</v>
      </c>
      <c r="CK32" t="s">
        <v>818</v>
      </c>
      <c r="CL32" t="s">
        <v>818</v>
      </c>
      <c r="CM32" t="s">
        <v>818</v>
      </c>
      <c r="CN32" t="s">
        <v>818</v>
      </c>
      <c r="CO32" t="s">
        <v>818</v>
      </c>
      <c r="CP32" t="s">
        <v>818</v>
      </c>
      <c r="CQ32" t="s">
        <v>818</v>
      </c>
      <c r="CR32" t="s">
        <v>818</v>
      </c>
      <c r="CS32" t="s">
        <v>818</v>
      </c>
      <c r="CT32" t="s">
        <v>818</v>
      </c>
      <c r="CU32" t="s">
        <v>818</v>
      </c>
      <c r="CV32" t="s">
        <v>818</v>
      </c>
      <c r="CW32" t="s">
        <v>818</v>
      </c>
      <c r="CX32" t="s">
        <v>818</v>
      </c>
      <c r="CY32" t="s">
        <v>818</v>
      </c>
      <c r="CZ32" t="s">
        <v>818</v>
      </c>
      <c r="DA32" t="s">
        <v>818</v>
      </c>
      <c r="DB32" t="s">
        <v>818</v>
      </c>
      <c r="DC32" t="s">
        <v>818</v>
      </c>
      <c r="DD32" t="s">
        <v>818</v>
      </c>
      <c r="DE32" t="s">
        <v>818</v>
      </c>
      <c r="DF32" t="s">
        <v>818</v>
      </c>
      <c r="DG32" t="s">
        <v>818</v>
      </c>
      <c r="DH32" t="s">
        <v>818</v>
      </c>
      <c r="DI32" t="s">
        <v>818</v>
      </c>
      <c r="DJ32" t="s">
        <v>818</v>
      </c>
      <c r="DK32" t="s">
        <v>818</v>
      </c>
      <c r="DL32" t="s">
        <v>818</v>
      </c>
      <c r="DM32" t="s">
        <v>818</v>
      </c>
      <c r="DN32" t="s">
        <v>818</v>
      </c>
      <c r="DO32" t="s">
        <v>818</v>
      </c>
      <c r="DP32" t="s">
        <v>818</v>
      </c>
      <c r="DQ32" t="s">
        <v>818</v>
      </c>
      <c r="DR32" t="s">
        <v>818</v>
      </c>
      <c r="DS32" t="s">
        <v>818</v>
      </c>
      <c r="DT32" t="s">
        <v>818</v>
      </c>
      <c r="DU32" t="s">
        <v>818</v>
      </c>
      <c r="DV32" t="s">
        <v>818</v>
      </c>
      <c r="DW32" t="s">
        <v>818</v>
      </c>
      <c r="DX32" t="s">
        <v>818</v>
      </c>
      <c r="DY32" t="s">
        <v>818</v>
      </c>
      <c r="DZ32" t="s">
        <v>818</v>
      </c>
      <c r="EA32" t="s">
        <v>818</v>
      </c>
      <c r="EB32" t="s">
        <v>818</v>
      </c>
      <c r="EC32" t="s">
        <v>818</v>
      </c>
      <c r="ED32" t="s">
        <v>818</v>
      </c>
      <c r="EE32" t="s">
        <v>818</v>
      </c>
      <c r="EF32" t="s">
        <v>818</v>
      </c>
      <c r="EG32" t="s">
        <v>818</v>
      </c>
      <c r="EH32" t="s">
        <v>818</v>
      </c>
      <c r="EI32" t="s">
        <v>818</v>
      </c>
      <c r="EJ32" t="s">
        <v>818</v>
      </c>
      <c r="EK32" t="s">
        <v>818</v>
      </c>
      <c r="EL32" t="s">
        <v>818</v>
      </c>
      <c r="EM32" t="s">
        <v>818</v>
      </c>
      <c r="EN32" t="s">
        <v>818</v>
      </c>
      <c r="EO32" t="s">
        <v>818</v>
      </c>
      <c r="EP32" t="s">
        <v>818</v>
      </c>
      <c r="EQ32" t="s">
        <v>818</v>
      </c>
      <c r="ER32" t="s">
        <v>818</v>
      </c>
      <c r="ES32" t="s">
        <v>818</v>
      </c>
      <c r="ET32" t="s">
        <v>818</v>
      </c>
      <c r="EU32" t="s">
        <v>818</v>
      </c>
      <c r="EV32" t="s">
        <v>818</v>
      </c>
      <c r="EW32" t="s">
        <v>818</v>
      </c>
      <c r="EX32" t="s">
        <v>818</v>
      </c>
      <c r="EY32" t="s">
        <v>818</v>
      </c>
      <c r="EZ32" t="s">
        <v>818</v>
      </c>
      <c r="FA32" t="s">
        <v>818</v>
      </c>
      <c r="FB32" t="s">
        <v>818</v>
      </c>
      <c r="FC32" t="s">
        <v>818</v>
      </c>
      <c r="FD32" t="s">
        <v>818</v>
      </c>
      <c r="FE32" t="s">
        <v>818</v>
      </c>
      <c r="FF32" t="s">
        <v>818</v>
      </c>
      <c r="FG32" t="s">
        <v>818</v>
      </c>
      <c r="FH32" t="s">
        <v>818</v>
      </c>
      <c r="FI32" t="s">
        <v>818</v>
      </c>
      <c r="FJ32" t="s">
        <v>818</v>
      </c>
      <c r="FK32" t="s">
        <v>818</v>
      </c>
      <c r="FL32" t="s">
        <v>818</v>
      </c>
      <c r="FM32" t="s">
        <v>818</v>
      </c>
      <c r="FN32" t="s">
        <v>818</v>
      </c>
      <c r="FO32" t="s">
        <v>818</v>
      </c>
      <c r="FP32" t="s">
        <v>818</v>
      </c>
      <c r="FQ32" t="s">
        <v>818</v>
      </c>
      <c r="FR32" t="s">
        <v>818</v>
      </c>
      <c r="FS32" t="s">
        <v>818</v>
      </c>
      <c r="FT32" t="s">
        <v>818</v>
      </c>
      <c r="FU32" t="s">
        <v>818</v>
      </c>
      <c r="FV32" t="s">
        <v>818</v>
      </c>
      <c r="FW32" t="s">
        <v>818</v>
      </c>
      <c r="FX32" t="s">
        <v>818</v>
      </c>
      <c r="FY32" t="s">
        <v>818</v>
      </c>
      <c r="FZ32" t="s">
        <v>818</v>
      </c>
      <c r="GA32" t="s">
        <v>818</v>
      </c>
      <c r="GB32" t="s">
        <v>818</v>
      </c>
      <c r="GC32" t="s">
        <v>818</v>
      </c>
      <c r="GD32" t="s">
        <v>818</v>
      </c>
      <c r="GE32" t="s">
        <v>818</v>
      </c>
      <c r="GF32" t="s">
        <v>818</v>
      </c>
      <c r="GG32" t="s">
        <v>818</v>
      </c>
      <c r="GH32" t="s">
        <v>818</v>
      </c>
      <c r="GI32" t="s">
        <v>818</v>
      </c>
      <c r="GJ32" t="s">
        <v>818</v>
      </c>
      <c r="GK32" t="s">
        <v>818</v>
      </c>
      <c r="GL32" t="s">
        <v>818</v>
      </c>
      <c r="GM32" t="s">
        <v>818</v>
      </c>
      <c r="GN32" t="s">
        <v>818</v>
      </c>
      <c r="GO32" t="s">
        <v>818</v>
      </c>
      <c r="GP32" t="s">
        <v>818</v>
      </c>
      <c r="GQ32" t="s">
        <v>818</v>
      </c>
      <c r="GR32" t="s">
        <v>818</v>
      </c>
      <c r="GS32" t="s">
        <v>818</v>
      </c>
      <c r="GT32" t="s">
        <v>818</v>
      </c>
      <c r="GU32" t="s">
        <v>818</v>
      </c>
      <c r="GV32" t="s">
        <v>818</v>
      </c>
      <c r="GW32" t="s">
        <v>818</v>
      </c>
      <c r="GX32" t="s">
        <v>818</v>
      </c>
      <c r="GY32" t="s">
        <v>818</v>
      </c>
      <c r="GZ32" t="s">
        <v>818</v>
      </c>
      <c r="HA32" t="s">
        <v>818</v>
      </c>
      <c r="HB32" t="s">
        <v>818</v>
      </c>
      <c r="HC32" t="s">
        <v>818</v>
      </c>
      <c r="HD32" t="s">
        <v>818</v>
      </c>
      <c r="HE32" t="s">
        <v>818</v>
      </c>
      <c r="HF32" t="s">
        <v>818</v>
      </c>
      <c r="HG32" t="s">
        <v>818</v>
      </c>
      <c r="HH32" t="s">
        <v>818</v>
      </c>
      <c r="HI32" t="s">
        <v>818</v>
      </c>
      <c r="HJ32" t="s">
        <v>818</v>
      </c>
      <c r="HK32" t="s">
        <v>818</v>
      </c>
      <c r="HL32" t="s">
        <v>818</v>
      </c>
      <c r="HM32" t="s">
        <v>818</v>
      </c>
      <c r="HN32" t="s">
        <v>818</v>
      </c>
      <c r="HO32" t="s">
        <v>818</v>
      </c>
      <c r="HP32" t="s">
        <v>818</v>
      </c>
      <c r="HQ32" t="s">
        <v>818</v>
      </c>
      <c r="HR32" t="s">
        <v>818</v>
      </c>
      <c r="HS32" t="s">
        <v>818</v>
      </c>
      <c r="HT32" t="s">
        <v>818</v>
      </c>
      <c r="HU32" t="s">
        <v>818</v>
      </c>
      <c r="HV32" t="s">
        <v>818</v>
      </c>
      <c r="HW32" t="s">
        <v>818</v>
      </c>
      <c r="HX32" t="s">
        <v>818</v>
      </c>
      <c r="HY32" t="s">
        <v>818</v>
      </c>
      <c r="HZ32" t="s">
        <v>818</v>
      </c>
      <c r="IA32" t="s">
        <v>818</v>
      </c>
      <c r="IB32" t="s">
        <v>818</v>
      </c>
      <c r="IC32" t="s">
        <v>818</v>
      </c>
      <c r="ID32" t="s">
        <v>818</v>
      </c>
      <c r="IE32" t="s">
        <v>818</v>
      </c>
      <c r="IF32" t="s">
        <v>818</v>
      </c>
      <c r="IG32" t="s">
        <v>818</v>
      </c>
      <c r="IH32" t="s">
        <v>818</v>
      </c>
      <c r="II32" t="s">
        <v>818</v>
      </c>
      <c r="IJ32" t="s">
        <v>818</v>
      </c>
      <c r="IK32" t="s">
        <v>818</v>
      </c>
      <c r="IL32" t="s">
        <v>818</v>
      </c>
      <c r="IM32" t="s">
        <v>818</v>
      </c>
      <c r="IN32" t="s">
        <v>818</v>
      </c>
      <c r="IO32" t="s">
        <v>818</v>
      </c>
      <c r="IP32" t="s">
        <v>818</v>
      </c>
      <c r="IQ32" t="s">
        <v>818</v>
      </c>
      <c r="IR32" t="s">
        <v>818</v>
      </c>
      <c r="IS32" t="s">
        <v>818</v>
      </c>
      <c r="IT32" t="s">
        <v>818</v>
      </c>
      <c r="IU32" t="s">
        <v>818</v>
      </c>
      <c r="IV32" t="s">
        <v>818</v>
      </c>
      <c r="IW32" t="s">
        <v>818</v>
      </c>
      <c r="IX32" t="s">
        <v>818</v>
      </c>
      <c r="IY32" t="s">
        <v>818</v>
      </c>
      <c r="IZ32" t="s">
        <v>818</v>
      </c>
      <c r="JA32" t="s">
        <v>818</v>
      </c>
      <c r="JB32" t="s">
        <v>818</v>
      </c>
      <c r="JC32" t="s">
        <v>818</v>
      </c>
      <c r="JD32" t="s">
        <v>818</v>
      </c>
      <c r="JE32" t="s">
        <v>818</v>
      </c>
      <c r="JF32" t="s">
        <v>818</v>
      </c>
      <c r="JG32" t="s">
        <v>818</v>
      </c>
      <c r="JH32" t="s">
        <v>818</v>
      </c>
      <c r="JI32" t="s">
        <v>818</v>
      </c>
      <c r="JJ32" t="s">
        <v>818</v>
      </c>
      <c r="JK32" t="s">
        <v>818</v>
      </c>
      <c r="JL32" t="s">
        <v>818</v>
      </c>
      <c r="JM32" t="s">
        <v>818</v>
      </c>
      <c r="JN32" t="s">
        <v>818</v>
      </c>
      <c r="JO32" t="s">
        <v>818</v>
      </c>
      <c r="JP32" t="s">
        <v>818</v>
      </c>
      <c r="JQ32" t="s">
        <v>818</v>
      </c>
      <c r="JR32" t="s">
        <v>818</v>
      </c>
      <c r="JS32" t="s">
        <v>818</v>
      </c>
      <c r="JT32" t="s">
        <v>818</v>
      </c>
      <c r="JU32" t="s">
        <v>818</v>
      </c>
      <c r="JV32" t="s">
        <v>818</v>
      </c>
      <c r="JW32" t="s">
        <v>818</v>
      </c>
      <c r="JX32" t="s">
        <v>818</v>
      </c>
      <c r="JY32" t="s">
        <v>818</v>
      </c>
      <c r="JZ32" t="s">
        <v>818</v>
      </c>
      <c r="KA32" t="s">
        <v>818</v>
      </c>
      <c r="KB32" t="s">
        <v>818</v>
      </c>
      <c r="KC32" t="s">
        <v>818</v>
      </c>
      <c r="KD32" t="s">
        <v>818</v>
      </c>
      <c r="KE32" t="s">
        <v>818</v>
      </c>
      <c r="KF32">
        <v>5</v>
      </c>
      <c r="KG32">
        <v>0</v>
      </c>
      <c r="KH32">
        <v>0</v>
      </c>
      <c r="KI32">
        <v>1</v>
      </c>
      <c r="KJ32">
        <v>0</v>
      </c>
      <c r="KK32">
        <v>0</v>
      </c>
      <c r="KL32">
        <v>0</v>
      </c>
      <c r="KM32">
        <v>0</v>
      </c>
      <c r="KN32">
        <v>1</v>
      </c>
      <c r="KO32">
        <v>0</v>
      </c>
      <c r="KP32">
        <v>1</v>
      </c>
      <c r="KQ32">
        <v>1</v>
      </c>
      <c r="KR32">
        <v>0</v>
      </c>
      <c r="KS32">
        <v>0</v>
      </c>
      <c r="KT32">
        <v>1</v>
      </c>
      <c r="KU32">
        <v>1</v>
      </c>
      <c r="KV32">
        <v>1</v>
      </c>
      <c r="KW32">
        <v>0</v>
      </c>
      <c r="KX32">
        <v>0</v>
      </c>
      <c r="KY32">
        <v>0</v>
      </c>
      <c r="KZ32">
        <v>3</v>
      </c>
      <c r="LA32">
        <v>0</v>
      </c>
      <c r="LB32">
        <v>2</v>
      </c>
      <c r="LC32">
        <v>4</v>
      </c>
      <c r="LD32">
        <v>5</v>
      </c>
      <c r="LE32">
        <v>2</v>
      </c>
      <c r="LF32">
        <v>1</v>
      </c>
      <c r="LH32" t="s">
        <v>817</v>
      </c>
      <c r="LI32" t="s">
        <v>817</v>
      </c>
      <c r="LJ32" t="s">
        <v>817</v>
      </c>
      <c r="LK32" t="s">
        <v>817</v>
      </c>
      <c r="LL32" t="s">
        <v>817</v>
      </c>
      <c r="LM32" t="s">
        <v>817</v>
      </c>
      <c r="LO32" t="s">
        <v>817</v>
      </c>
      <c r="LQ32" t="s">
        <v>817</v>
      </c>
      <c r="LR32" t="s">
        <v>818</v>
      </c>
      <c r="LV32" t="s">
        <v>818</v>
      </c>
      <c r="LX32" t="s">
        <v>817</v>
      </c>
      <c r="MU32" t="s">
        <v>813</v>
      </c>
      <c r="NC32" t="s">
        <v>813</v>
      </c>
      <c r="ND32" t="s">
        <v>817</v>
      </c>
      <c r="NE32" t="s">
        <v>813</v>
      </c>
      <c r="NR32" t="s">
        <v>813</v>
      </c>
      <c r="NS32" t="s">
        <v>817</v>
      </c>
      <c r="NU32" t="s">
        <v>825</v>
      </c>
      <c r="NX32" t="s">
        <v>826</v>
      </c>
      <c r="NY32">
        <v>2</v>
      </c>
      <c r="NZ32" t="s">
        <v>889</v>
      </c>
      <c r="OP32" t="s">
        <v>813</v>
      </c>
      <c r="OQ32" t="s">
        <v>978</v>
      </c>
      <c r="OR32" t="s">
        <v>863</v>
      </c>
      <c r="OS32" t="s">
        <v>829</v>
      </c>
      <c r="OT32" t="s">
        <v>817</v>
      </c>
      <c r="OU32" t="s">
        <v>813</v>
      </c>
      <c r="OV32" t="s">
        <v>1004</v>
      </c>
      <c r="PA32" t="s">
        <v>813</v>
      </c>
      <c r="PB32" t="s">
        <v>817</v>
      </c>
      <c r="PC32" t="s">
        <v>817</v>
      </c>
      <c r="PD32" t="s">
        <v>817</v>
      </c>
      <c r="PE32" t="s">
        <v>817</v>
      </c>
      <c r="PF32" t="s">
        <v>813</v>
      </c>
      <c r="PG32" t="s">
        <v>817</v>
      </c>
      <c r="PH32" t="s">
        <v>817</v>
      </c>
      <c r="PI32" t="s">
        <v>817</v>
      </c>
      <c r="PJ32" t="s">
        <v>817</v>
      </c>
      <c r="PM32" t="s">
        <v>879</v>
      </c>
      <c r="PN32" t="s">
        <v>837</v>
      </c>
      <c r="PO32" t="s">
        <v>838</v>
      </c>
      <c r="PP32" t="s">
        <v>839</v>
      </c>
      <c r="PQ32" t="s">
        <v>813</v>
      </c>
      <c r="PR32" t="s">
        <v>813</v>
      </c>
      <c r="PS32" t="s">
        <v>813</v>
      </c>
      <c r="PT32" t="s">
        <v>813</v>
      </c>
      <c r="PU32" t="s">
        <v>817</v>
      </c>
      <c r="PV32" t="s">
        <v>817</v>
      </c>
      <c r="PW32" t="s">
        <v>817</v>
      </c>
      <c r="PX32" t="s">
        <v>817</v>
      </c>
      <c r="PY32" t="s">
        <v>817</v>
      </c>
      <c r="PZ32" t="s">
        <v>840</v>
      </c>
      <c r="QA32" t="s">
        <v>841</v>
      </c>
      <c r="QB32" t="s">
        <v>895</v>
      </c>
      <c r="QC32" t="s">
        <v>985</v>
      </c>
      <c r="QD32" t="s">
        <v>844</v>
      </c>
      <c r="QE32" t="s">
        <v>845</v>
      </c>
      <c r="QF32" t="s">
        <v>813</v>
      </c>
      <c r="QG32" t="s">
        <v>813</v>
      </c>
      <c r="QH32" t="s">
        <v>813</v>
      </c>
      <c r="QI32" t="s">
        <v>813</v>
      </c>
      <c r="QJ32" t="s">
        <v>813</v>
      </c>
      <c r="QK32" t="s">
        <v>813</v>
      </c>
      <c r="QL32" t="s">
        <v>817</v>
      </c>
      <c r="QM32" t="s">
        <v>813</v>
      </c>
      <c r="QN32" t="s">
        <v>817</v>
      </c>
      <c r="QO32" t="s">
        <v>817</v>
      </c>
      <c r="QP32" t="s">
        <v>817</v>
      </c>
      <c r="QQ32" t="s">
        <v>817</v>
      </c>
      <c r="QR32" t="s">
        <v>813</v>
      </c>
      <c r="QS32" t="s">
        <v>817</v>
      </c>
      <c r="QT32" t="s">
        <v>817</v>
      </c>
      <c r="QU32" t="s">
        <v>817</v>
      </c>
      <c r="QV32" t="s">
        <v>817</v>
      </c>
      <c r="QW32" t="s">
        <v>817</v>
      </c>
      <c r="QX32" t="s">
        <v>813</v>
      </c>
      <c r="QY32" t="s">
        <v>813</v>
      </c>
      <c r="QZ32" t="s">
        <v>817</v>
      </c>
      <c r="RA32" t="s">
        <v>817</v>
      </c>
      <c r="RB32" t="s">
        <v>813</v>
      </c>
      <c r="RC32" t="s">
        <v>817</v>
      </c>
      <c r="RD32" t="s">
        <v>817</v>
      </c>
      <c r="RE32" t="s">
        <v>817</v>
      </c>
      <c r="RF32" t="s">
        <v>813</v>
      </c>
      <c r="RG32" t="s">
        <v>817</v>
      </c>
      <c r="RH32" t="s">
        <v>817</v>
      </c>
      <c r="RI32" t="s">
        <v>817</v>
      </c>
      <c r="RJ32" t="s">
        <v>817</v>
      </c>
      <c r="RK32" t="s">
        <v>813</v>
      </c>
      <c r="RL32" t="s">
        <v>817</v>
      </c>
      <c r="RM32" t="s">
        <v>817</v>
      </c>
      <c r="RN32" t="s">
        <v>817</v>
      </c>
      <c r="RO32" t="s">
        <v>813</v>
      </c>
      <c r="RP32" t="s">
        <v>817</v>
      </c>
      <c r="RQ32" t="s">
        <v>817</v>
      </c>
      <c r="RR32" t="s">
        <v>817</v>
      </c>
      <c r="RS32" t="s">
        <v>817</v>
      </c>
      <c r="RT32" t="s">
        <v>817</v>
      </c>
      <c r="RU32" t="s">
        <v>813</v>
      </c>
      <c r="RV32" t="s">
        <v>817</v>
      </c>
      <c r="RW32" t="s">
        <v>817</v>
      </c>
      <c r="RX32" t="s">
        <v>845</v>
      </c>
      <c r="RY32" t="s">
        <v>999</v>
      </c>
      <c r="RZ32" t="s">
        <v>813</v>
      </c>
      <c r="SA32" t="s">
        <v>813</v>
      </c>
      <c r="SB32" t="s">
        <v>817</v>
      </c>
      <c r="SC32" t="s">
        <v>817</v>
      </c>
      <c r="SD32" t="s">
        <v>813</v>
      </c>
      <c r="SE32" t="s">
        <v>817</v>
      </c>
      <c r="SF32" t="s">
        <v>813</v>
      </c>
      <c r="SG32" t="s">
        <v>817</v>
      </c>
      <c r="SH32" t="s">
        <v>813</v>
      </c>
      <c r="SI32" t="s">
        <v>817</v>
      </c>
      <c r="SJ32" t="s">
        <v>817</v>
      </c>
      <c r="SK32" t="s">
        <v>817</v>
      </c>
      <c r="SL32" t="s">
        <v>817</v>
      </c>
      <c r="SM32" t="s">
        <v>817</v>
      </c>
      <c r="SN32" t="s">
        <v>817</v>
      </c>
      <c r="SO32" t="s">
        <v>817</v>
      </c>
      <c r="SP32" t="s">
        <v>817</v>
      </c>
      <c r="SQ32" t="s">
        <v>817</v>
      </c>
      <c r="SR32" t="s">
        <v>813</v>
      </c>
      <c r="SS32" t="s">
        <v>813</v>
      </c>
      <c r="ST32" t="s">
        <v>817</v>
      </c>
      <c r="SU32" t="s">
        <v>817</v>
      </c>
      <c r="SV32" t="s">
        <v>817</v>
      </c>
      <c r="SW32" t="s">
        <v>817</v>
      </c>
      <c r="SX32" t="s">
        <v>817</v>
      </c>
      <c r="SY32" t="s">
        <v>817</v>
      </c>
      <c r="SZ32" t="s">
        <v>817</v>
      </c>
      <c r="TA32" t="s">
        <v>817</v>
      </c>
      <c r="TB32" t="s">
        <v>817</v>
      </c>
      <c r="TC32" t="s">
        <v>817</v>
      </c>
      <c r="TD32" t="s">
        <v>817</v>
      </c>
      <c r="TE32" t="s">
        <v>817</v>
      </c>
      <c r="TF32" t="s">
        <v>817</v>
      </c>
      <c r="TG32" t="s">
        <v>813</v>
      </c>
      <c r="TH32" t="s">
        <v>817</v>
      </c>
      <c r="TI32" t="s">
        <v>817</v>
      </c>
      <c r="TU32" t="s">
        <v>817</v>
      </c>
      <c r="TY32" t="s">
        <v>813</v>
      </c>
      <c r="TZ32" t="s">
        <v>813</v>
      </c>
      <c r="UA32" t="s">
        <v>817</v>
      </c>
      <c r="UB32" t="s">
        <v>813</v>
      </c>
      <c r="UC32" t="s">
        <v>817</v>
      </c>
      <c r="UD32" t="s">
        <v>817</v>
      </c>
      <c r="UE32" t="s">
        <v>817</v>
      </c>
      <c r="UF32" t="s">
        <v>813</v>
      </c>
      <c r="UG32" t="s">
        <v>817</v>
      </c>
      <c r="UH32" t="s">
        <v>817</v>
      </c>
      <c r="UI32" t="s">
        <v>817</v>
      </c>
      <c r="UJ32" t="s">
        <v>817</v>
      </c>
      <c r="UK32" t="s">
        <v>817</v>
      </c>
      <c r="UL32" t="s">
        <v>813</v>
      </c>
      <c r="UM32" t="s">
        <v>813</v>
      </c>
      <c r="UN32" t="s">
        <v>813</v>
      </c>
      <c r="UO32" t="s">
        <v>817</v>
      </c>
      <c r="UP32" t="s">
        <v>817</v>
      </c>
      <c r="UQ32" t="s">
        <v>817</v>
      </c>
      <c r="UR32" t="s">
        <v>813</v>
      </c>
      <c r="US32" t="s">
        <v>817</v>
      </c>
      <c r="UT32" t="s">
        <v>813</v>
      </c>
      <c r="UU32" t="s">
        <v>817</v>
      </c>
      <c r="UV32" t="s">
        <v>817</v>
      </c>
      <c r="UW32" t="s">
        <v>817</v>
      </c>
      <c r="UX32" t="s">
        <v>817</v>
      </c>
      <c r="UY32" t="s">
        <v>817</v>
      </c>
      <c r="UZ32" t="s">
        <v>817</v>
      </c>
      <c r="VB32" t="s">
        <v>1065</v>
      </c>
      <c r="VD32" t="s">
        <v>817</v>
      </c>
      <c r="VE32" t="s">
        <v>817</v>
      </c>
      <c r="VF32" t="s">
        <v>813</v>
      </c>
      <c r="VG32" t="s">
        <v>813</v>
      </c>
      <c r="VH32" t="s">
        <v>817</v>
      </c>
      <c r="VI32" t="s">
        <v>817</v>
      </c>
      <c r="VJ32" t="s">
        <v>817</v>
      </c>
      <c r="VK32" t="s">
        <v>817</v>
      </c>
      <c r="VL32" t="s">
        <v>817</v>
      </c>
      <c r="VM32" t="s">
        <v>817</v>
      </c>
      <c r="VN32" t="s">
        <v>817</v>
      </c>
      <c r="VO32" t="s">
        <v>817</v>
      </c>
      <c r="VP32" t="s">
        <v>817</v>
      </c>
      <c r="VQ32" t="s">
        <v>817</v>
      </c>
      <c r="VY32" t="s">
        <v>813</v>
      </c>
      <c r="VZ32" t="s">
        <v>813</v>
      </c>
      <c r="WA32" t="s">
        <v>817</v>
      </c>
      <c r="WJ32" t="s">
        <v>813</v>
      </c>
      <c r="WK32" t="s">
        <v>813</v>
      </c>
      <c r="WL32" t="s">
        <v>817</v>
      </c>
      <c r="WM32" t="s">
        <v>817</v>
      </c>
      <c r="WN32" t="s">
        <v>813</v>
      </c>
      <c r="WO32" t="s">
        <v>817</v>
      </c>
      <c r="WP32" t="s">
        <v>817</v>
      </c>
      <c r="WQ32" t="s">
        <v>817</v>
      </c>
      <c r="WR32" t="s">
        <v>817</v>
      </c>
      <c r="WS32" t="s">
        <v>834</v>
      </c>
      <c r="WU32" t="s">
        <v>817</v>
      </c>
      <c r="WV32" t="s">
        <v>817</v>
      </c>
      <c r="WW32" t="s">
        <v>817</v>
      </c>
      <c r="WX32" t="s">
        <v>817</v>
      </c>
      <c r="WY32" t="s">
        <v>817</v>
      </c>
      <c r="WZ32" t="s">
        <v>813</v>
      </c>
      <c r="XA32" t="s">
        <v>817</v>
      </c>
      <c r="XB32" t="s">
        <v>817</v>
      </c>
      <c r="XC32" t="s">
        <v>850</v>
      </c>
      <c r="XD32" t="s">
        <v>817</v>
      </c>
      <c r="XE32" t="s">
        <v>813</v>
      </c>
      <c r="XF32" t="s">
        <v>817</v>
      </c>
      <c r="XG32" t="s">
        <v>817</v>
      </c>
      <c r="XH32" t="s">
        <v>817</v>
      </c>
      <c r="XI32" t="s">
        <v>817</v>
      </c>
      <c r="XJ32" t="s">
        <v>813</v>
      </c>
      <c r="XK32" t="s">
        <v>817</v>
      </c>
      <c r="XL32" t="s">
        <v>817</v>
      </c>
      <c r="XM32" t="s">
        <v>817</v>
      </c>
      <c r="XN32" t="s">
        <v>813</v>
      </c>
      <c r="XO32" t="s">
        <v>817</v>
      </c>
      <c r="XP32" t="s">
        <v>817</v>
      </c>
      <c r="XQ32" t="s">
        <v>817</v>
      </c>
      <c r="XR32" t="s">
        <v>813</v>
      </c>
      <c r="XS32" t="s">
        <v>813</v>
      </c>
      <c r="XT32" t="s">
        <v>813</v>
      </c>
      <c r="XU32" t="s">
        <v>817</v>
      </c>
      <c r="XV32" t="s">
        <v>817</v>
      </c>
      <c r="XW32" t="s">
        <v>817</v>
      </c>
      <c r="XX32" t="s">
        <v>817</v>
      </c>
      <c r="XY32" t="s">
        <v>817</v>
      </c>
      <c r="XZ32" t="s">
        <v>817</v>
      </c>
      <c r="ZM32" t="s">
        <v>817</v>
      </c>
      <c r="ZN32" t="s">
        <v>817</v>
      </c>
      <c r="ZO32" t="s">
        <v>817</v>
      </c>
      <c r="ZP32" t="s">
        <v>817</v>
      </c>
      <c r="ZQ32" t="s">
        <v>817</v>
      </c>
      <c r="ZR32" t="s">
        <v>813</v>
      </c>
      <c r="ZS32" t="s">
        <v>813</v>
      </c>
      <c r="ZT32" t="s">
        <v>817</v>
      </c>
      <c r="ZU32" t="s">
        <v>817</v>
      </c>
      <c r="ZV32" t="s">
        <v>813</v>
      </c>
      <c r="ZW32" t="s">
        <v>817</v>
      </c>
      <c r="ZX32" t="s">
        <v>817</v>
      </c>
      <c r="ZY32" t="s">
        <v>817</v>
      </c>
      <c r="ZZ32" t="s">
        <v>817</v>
      </c>
      <c r="AAA32" t="s">
        <v>817</v>
      </c>
      <c r="AAB32" t="s">
        <v>817</v>
      </c>
      <c r="AAC32" t="s">
        <v>817</v>
      </c>
      <c r="AAD32" t="s">
        <v>817</v>
      </c>
      <c r="AAE32" t="s">
        <v>817</v>
      </c>
      <c r="AAF32" t="s">
        <v>817</v>
      </c>
      <c r="AAH32" t="s">
        <v>813</v>
      </c>
      <c r="AAI32" t="s">
        <v>817</v>
      </c>
      <c r="AAJ32" t="s">
        <v>817</v>
      </c>
      <c r="AAK32" t="s">
        <v>813</v>
      </c>
      <c r="AAL32" t="s">
        <v>813</v>
      </c>
      <c r="AAM32" t="s">
        <v>817</v>
      </c>
      <c r="AAN32" t="s">
        <v>817</v>
      </c>
      <c r="AAO32" t="s">
        <v>817</v>
      </c>
      <c r="AAP32" t="s">
        <v>817</v>
      </c>
      <c r="AAQ32" t="s">
        <v>817</v>
      </c>
      <c r="AAR32" t="s">
        <v>817</v>
      </c>
      <c r="AAS32" t="s">
        <v>817</v>
      </c>
      <c r="AAT32" t="s">
        <v>817</v>
      </c>
      <c r="AAV32" t="s">
        <v>817</v>
      </c>
      <c r="AAW32" t="s">
        <v>813</v>
      </c>
      <c r="AAX32" t="s">
        <v>817</v>
      </c>
      <c r="AAY32" t="s">
        <v>817</v>
      </c>
      <c r="AAZ32" t="s">
        <v>817</v>
      </c>
      <c r="ABA32" t="s">
        <v>813</v>
      </c>
      <c r="ABB32" t="s">
        <v>813</v>
      </c>
      <c r="ABC32" t="s">
        <v>817</v>
      </c>
      <c r="ABD32" t="s">
        <v>817</v>
      </c>
      <c r="ABE32" t="s">
        <v>817</v>
      </c>
      <c r="ABF32" t="s">
        <v>817</v>
      </c>
      <c r="ABG32" t="s">
        <v>813</v>
      </c>
      <c r="ABH32" t="s">
        <v>817</v>
      </c>
      <c r="ABI32" t="s">
        <v>817</v>
      </c>
      <c r="ABJ32" t="s">
        <v>817</v>
      </c>
      <c r="ABK32" t="s">
        <v>817</v>
      </c>
      <c r="ABL32" t="s">
        <v>817</v>
      </c>
      <c r="ABM32" t="s">
        <v>817</v>
      </c>
      <c r="ABN32" t="s">
        <v>817</v>
      </c>
      <c r="ABO32" t="s">
        <v>817</v>
      </c>
      <c r="ABP32" t="s">
        <v>817</v>
      </c>
      <c r="ABQ32" t="s">
        <v>817</v>
      </c>
      <c r="ABR32" t="s">
        <v>817</v>
      </c>
      <c r="ABS32" t="s">
        <v>817</v>
      </c>
      <c r="ABT32" t="s">
        <v>813</v>
      </c>
      <c r="ABU32" t="s">
        <v>817</v>
      </c>
      <c r="ABV32" t="s">
        <v>817</v>
      </c>
      <c r="ABW32" t="s">
        <v>813</v>
      </c>
      <c r="ABX32" t="s">
        <v>817</v>
      </c>
      <c r="ABY32" t="s">
        <v>817</v>
      </c>
      <c r="ABZ32" t="s">
        <v>817</v>
      </c>
      <c r="ACA32" t="s">
        <v>813</v>
      </c>
      <c r="ACB32" t="s">
        <v>817</v>
      </c>
      <c r="ACC32" t="s">
        <v>817</v>
      </c>
      <c r="ACD32" t="s">
        <v>817</v>
      </c>
      <c r="ACE32" t="s">
        <v>817</v>
      </c>
      <c r="ACF32" t="s">
        <v>817</v>
      </c>
      <c r="ACG32" t="s">
        <v>817</v>
      </c>
      <c r="ACH32" t="s">
        <v>817</v>
      </c>
      <c r="ACI32" t="s">
        <v>817</v>
      </c>
    </row>
    <row r="33" spans="1:763">
      <c r="A33" t="s">
        <v>1066</v>
      </c>
      <c r="B33" t="s">
        <v>1067</v>
      </c>
      <c r="C33" t="s">
        <v>1068</v>
      </c>
      <c r="D33" t="s">
        <v>967</v>
      </c>
      <c r="E33" t="s">
        <v>967</v>
      </c>
      <c r="P33" t="s">
        <v>1019</v>
      </c>
      <c r="Q33">
        <v>0.81147810819708099</v>
      </c>
      <c r="T33">
        <v>53</v>
      </c>
      <c r="V33" t="s">
        <v>813</v>
      </c>
      <c r="X33" t="s">
        <v>813</v>
      </c>
      <c r="Y33" t="s">
        <v>814</v>
      </c>
      <c r="Z33" t="s">
        <v>814</v>
      </c>
      <c r="AA33" t="s">
        <v>857</v>
      </c>
      <c r="AB33" t="s">
        <v>816</v>
      </c>
      <c r="AC33">
        <v>4</v>
      </c>
      <c r="AD33" t="s">
        <v>813</v>
      </c>
      <c r="AE33">
        <v>4</v>
      </c>
      <c r="AF33">
        <v>0</v>
      </c>
      <c r="AG33">
        <v>0</v>
      </c>
      <c r="AH33" t="s">
        <v>818</v>
      </c>
      <c r="AI33" t="s">
        <v>818</v>
      </c>
      <c r="AJ33" t="s">
        <v>818</v>
      </c>
      <c r="AK33" t="s">
        <v>818</v>
      </c>
      <c r="AL33" t="s">
        <v>818</v>
      </c>
      <c r="AM33" t="s">
        <v>818</v>
      </c>
      <c r="AN33" t="s">
        <v>818</v>
      </c>
      <c r="AO33" t="s">
        <v>818</v>
      </c>
      <c r="AP33" t="s">
        <v>818</v>
      </c>
      <c r="AQ33" t="s">
        <v>818</v>
      </c>
      <c r="AR33" t="s">
        <v>818</v>
      </c>
      <c r="AS33" t="s">
        <v>818</v>
      </c>
      <c r="AT33" t="s">
        <v>818</v>
      </c>
      <c r="AU33" t="s">
        <v>818</v>
      </c>
      <c r="AV33" t="s">
        <v>818</v>
      </c>
      <c r="AW33" t="s">
        <v>818</v>
      </c>
      <c r="AX33" t="s">
        <v>818</v>
      </c>
      <c r="AY33" t="s">
        <v>818</v>
      </c>
      <c r="AZ33" t="s">
        <v>818</v>
      </c>
      <c r="BA33" t="s">
        <v>818</v>
      </c>
      <c r="BB33" t="s">
        <v>818</v>
      </c>
      <c r="BC33" t="s">
        <v>818</v>
      </c>
      <c r="BD33" t="s">
        <v>818</v>
      </c>
      <c r="BE33" t="s">
        <v>818</v>
      </c>
      <c r="BF33" t="s">
        <v>818</v>
      </c>
      <c r="BG33" t="s">
        <v>818</v>
      </c>
      <c r="BH33" t="s">
        <v>818</v>
      </c>
      <c r="BI33" t="s">
        <v>818</v>
      </c>
      <c r="BJ33" t="s">
        <v>818</v>
      </c>
      <c r="BK33" t="s">
        <v>818</v>
      </c>
      <c r="BL33" t="s">
        <v>818</v>
      </c>
      <c r="BM33" t="s">
        <v>818</v>
      </c>
      <c r="BN33" t="s">
        <v>818</v>
      </c>
      <c r="BO33" t="s">
        <v>818</v>
      </c>
      <c r="BP33" t="s">
        <v>818</v>
      </c>
      <c r="BQ33" t="s">
        <v>818</v>
      </c>
      <c r="BR33" t="s">
        <v>818</v>
      </c>
      <c r="BS33" t="s">
        <v>818</v>
      </c>
      <c r="BT33" t="s">
        <v>818</v>
      </c>
      <c r="BU33" t="s">
        <v>818</v>
      </c>
      <c r="BV33" t="s">
        <v>818</v>
      </c>
      <c r="BW33" t="s">
        <v>818</v>
      </c>
      <c r="BX33" t="s">
        <v>818</v>
      </c>
      <c r="BY33" t="s">
        <v>818</v>
      </c>
      <c r="BZ33" t="s">
        <v>818</v>
      </c>
      <c r="CA33" t="s">
        <v>818</v>
      </c>
      <c r="CB33" t="s">
        <v>818</v>
      </c>
      <c r="CC33" t="s">
        <v>818</v>
      </c>
      <c r="CD33" t="s">
        <v>818</v>
      </c>
      <c r="CE33" t="s">
        <v>818</v>
      </c>
      <c r="CF33" t="s">
        <v>818</v>
      </c>
      <c r="CG33" t="s">
        <v>818</v>
      </c>
      <c r="CH33" t="s">
        <v>818</v>
      </c>
      <c r="CI33" t="s">
        <v>818</v>
      </c>
      <c r="CJ33" t="s">
        <v>818</v>
      </c>
      <c r="CK33" t="s">
        <v>818</v>
      </c>
      <c r="CL33" t="s">
        <v>818</v>
      </c>
      <c r="CM33" t="s">
        <v>818</v>
      </c>
      <c r="CN33" t="s">
        <v>818</v>
      </c>
      <c r="CO33" t="s">
        <v>818</v>
      </c>
      <c r="CP33" t="s">
        <v>818</v>
      </c>
      <c r="CQ33" t="s">
        <v>818</v>
      </c>
      <c r="CR33" t="s">
        <v>818</v>
      </c>
      <c r="CS33" t="s">
        <v>818</v>
      </c>
      <c r="CT33" t="s">
        <v>818</v>
      </c>
      <c r="CU33" t="s">
        <v>818</v>
      </c>
      <c r="CV33" t="s">
        <v>818</v>
      </c>
      <c r="CW33" t="s">
        <v>818</v>
      </c>
      <c r="CX33" t="s">
        <v>818</v>
      </c>
      <c r="CY33" t="s">
        <v>818</v>
      </c>
      <c r="CZ33" t="s">
        <v>818</v>
      </c>
      <c r="DA33" t="s">
        <v>818</v>
      </c>
      <c r="DB33" t="s">
        <v>818</v>
      </c>
      <c r="DC33" t="s">
        <v>818</v>
      </c>
      <c r="DD33" t="s">
        <v>818</v>
      </c>
      <c r="DE33" t="s">
        <v>818</v>
      </c>
      <c r="DF33" t="s">
        <v>818</v>
      </c>
      <c r="DG33" t="s">
        <v>818</v>
      </c>
      <c r="DH33" t="s">
        <v>818</v>
      </c>
      <c r="DI33" t="s">
        <v>818</v>
      </c>
      <c r="DJ33" t="s">
        <v>818</v>
      </c>
      <c r="DK33" t="s">
        <v>818</v>
      </c>
      <c r="DL33" t="s">
        <v>818</v>
      </c>
      <c r="DM33" t="s">
        <v>818</v>
      </c>
      <c r="DN33" t="s">
        <v>818</v>
      </c>
      <c r="DO33" t="s">
        <v>818</v>
      </c>
      <c r="DP33" t="s">
        <v>818</v>
      </c>
      <c r="DQ33" t="s">
        <v>818</v>
      </c>
      <c r="DR33" t="s">
        <v>818</v>
      </c>
      <c r="DS33" t="s">
        <v>818</v>
      </c>
      <c r="DT33" t="s">
        <v>818</v>
      </c>
      <c r="DU33" t="s">
        <v>818</v>
      </c>
      <c r="DV33" t="s">
        <v>818</v>
      </c>
      <c r="DW33" t="s">
        <v>818</v>
      </c>
      <c r="DX33" t="s">
        <v>818</v>
      </c>
      <c r="DY33" t="s">
        <v>818</v>
      </c>
      <c r="DZ33" t="s">
        <v>818</v>
      </c>
      <c r="EA33" t="s">
        <v>818</v>
      </c>
      <c r="EB33" t="s">
        <v>818</v>
      </c>
      <c r="EC33" t="s">
        <v>818</v>
      </c>
      <c r="ED33" t="s">
        <v>818</v>
      </c>
      <c r="EE33" t="s">
        <v>818</v>
      </c>
      <c r="EF33" t="s">
        <v>818</v>
      </c>
      <c r="EG33" t="s">
        <v>818</v>
      </c>
      <c r="EH33" t="s">
        <v>818</v>
      </c>
      <c r="EI33" t="s">
        <v>818</v>
      </c>
      <c r="EJ33" t="s">
        <v>818</v>
      </c>
      <c r="EK33" t="s">
        <v>818</v>
      </c>
      <c r="EL33" t="s">
        <v>818</v>
      </c>
      <c r="EM33" t="s">
        <v>818</v>
      </c>
      <c r="EN33" t="s">
        <v>818</v>
      </c>
      <c r="EO33" t="s">
        <v>818</v>
      </c>
      <c r="EP33" t="s">
        <v>818</v>
      </c>
      <c r="EQ33" t="s">
        <v>818</v>
      </c>
      <c r="ER33" t="s">
        <v>818</v>
      </c>
      <c r="ES33" t="s">
        <v>818</v>
      </c>
      <c r="ET33" t="s">
        <v>818</v>
      </c>
      <c r="EU33" t="s">
        <v>818</v>
      </c>
      <c r="EV33" t="s">
        <v>818</v>
      </c>
      <c r="EW33" t="s">
        <v>818</v>
      </c>
      <c r="EX33" t="s">
        <v>818</v>
      </c>
      <c r="EY33" t="s">
        <v>818</v>
      </c>
      <c r="EZ33" t="s">
        <v>818</v>
      </c>
      <c r="FA33" t="s">
        <v>818</v>
      </c>
      <c r="FB33" t="s">
        <v>818</v>
      </c>
      <c r="FC33" t="s">
        <v>818</v>
      </c>
      <c r="FD33" t="s">
        <v>818</v>
      </c>
      <c r="FE33" t="s">
        <v>818</v>
      </c>
      <c r="FF33" t="s">
        <v>818</v>
      </c>
      <c r="FG33" t="s">
        <v>818</v>
      </c>
      <c r="FH33" t="s">
        <v>818</v>
      </c>
      <c r="FI33" t="s">
        <v>818</v>
      </c>
      <c r="FJ33" t="s">
        <v>818</v>
      </c>
      <c r="FK33" t="s">
        <v>818</v>
      </c>
      <c r="FL33" t="s">
        <v>818</v>
      </c>
      <c r="FM33" t="s">
        <v>818</v>
      </c>
      <c r="FN33" t="s">
        <v>818</v>
      </c>
      <c r="FO33" t="s">
        <v>818</v>
      </c>
      <c r="FP33" t="s">
        <v>818</v>
      </c>
      <c r="FQ33" t="s">
        <v>818</v>
      </c>
      <c r="FR33" t="s">
        <v>818</v>
      </c>
      <c r="FS33" t="s">
        <v>818</v>
      </c>
      <c r="FT33" t="s">
        <v>818</v>
      </c>
      <c r="FU33" t="s">
        <v>818</v>
      </c>
      <c r="FV33" t="s">
        <v>818</v>
      </c>
      <c r="FW33" t="s">
        <v>818</v>
      </c>
      <c r="FX33" t="s">
        <v>818</v>
      </c>
      <c r="FY33" t="s">
        <v>818</v>
      </c>
      <c r="FZ33" t="s">
        <v>818</v>
      </c>
      <c r="GA33" t="s">
        <v>818</v>
      </c>
      <c r="GB33" t="s">
        <v>818</v>
      </c>
      <c r="GC33" t="s">
        <v>818</v>
      </c>
      <c r="GD33" t="s">
        <v>818</v>
      </c>
      <c r="GE33" t="s">
        <v>818</v>
      </c>
      <c r="GF33" t="s">
        <v>818</v>
      </c>
      <c r="GG33" t="s">
        <v>818</v>
      </c>
      <c r="GH33" t="s">
        <v>818</v>
      </c>
      <c r="GI33" t="s">
        <v>818</v>
      </c>
      <c r="GJ33" t="s">
        <v>818</v>
      </c>
      <c r="GK33" t="s">
        <v>818</v>
      </c>
      <c r="GL33" t="s">
        <v>818</v>
      </c>
      <c r="GM33" t="s">
        <v>818</v>
      </c>
      <c r="GN33" t="s">
        <v>818</v>
      </c>
      <c r="GO33" t="s">
        <v>818</v>
      </c>
      <c r="GP33" t="s">
        <v>818</v>
      </c>
      <c r="GQ33" t="s">
        <v>818</v>
      </c>
      <c r="GR33" t="s">
        <v>818</v>
      </c>
      <c r="GS33" t="s">
        <v>818</v>
      </c>
      <c r="GT33" t="s">
        <v>818</v>
      </c>
      <c r="GU33" t="s">
        <v>818</v>
      </c>
      <c r="GV33" t="s">
        <v>818</v>
      </c>
      <c r="GW33" t="s">
        <v>818</v>
      </c>
      <c r="GX33" t="s">
        <v>818</v>
      </c>
      <c r="GY33" t="s">
        <v>818</v>
      </c>
      <c r="GZ33" t="s">
        <v>818</v>
      </c>
      <c r="HA33" t="s">
        <v>818</v>
      </c>
      <c r="HB33" t="s">
        <v>818</v>
      </c>
      <c r="HC33" t="s">
        <v>818</v>
      </c>
      <c r="HD33" t="s">
        <v>818</v>
      </c>
      <c r="HE33" t="s">
        <v>818</v>
      </c>
      <c r="HF33" t="s">
        <v>818</v>
      </c>
      <c r="HG33" t="s">
        <v>818</v>
      </c>
      <c r="HH33" t="s">
        <v>818</v>
      </c>
      <c r="HI33" t="s">
        <v>818</v>
      </c>
      <c r="HJ33" t="s">
        <v>818</v>
      </c>
      <c r="HK33" t="s">
        <v>818</v>
      </c>
      <c r="HL33" t="s">
        <v>818</v>
      </c>
      <c r="HM33" t="s">
        <v>818</v>
      </c>
      <c r="HN33" t="s">
        <v>818</v>
      </c>
      <c r="HO33" t="s">
        <v>818</v>
      </c>
      <c r="HP33" t="s">
        <v>818</v>
      </c>
      <c r="HQ33" t="s">
        <v>818</v>
      </c>
      <c r="HR33" t="s">
        <v>818</v>
      </c>
      <c r="HS33" t="s">
        <v>818</v>
      </c>
      <c r="HT33" t="s">
        <v>818</v>
      </c>
      <c r="HU33" t="s">
        <v>818</v>
      </c>
      <c r="HV33" t="s">
        <v>818</v>
      </c>
      <c r="HW33" t="s">
        <v>818</v>
      </c>
      <c r="HX33" t="s">
        <v>818</v>
      </c>
      <c r="HY33" t="s">
        <v>818</v>
      </c>
      <c r="HZ33" t="s">
        <v>818</v>
      </c>
      <c r="IA33" t="s">
        <v>818</v>
      </c>
      <c r="IB33" t="s">
        <v>818</v>
      </c>
      <c r="IC33" t="s">
        <v>818</v>
      </c>
      <c r="ID33" t="s">
        <v>818</v>
      </c>
      <c r="IE33" t="s">
        <v>818</v>
      </c>
      <c r="IF33" t="s">
        <v>818</v>
      </c>
      <c r="IG33" t="s">
        <v>818</v>
      </c>
      <c r="IH33" t="s">
        <v>818</v>
      </c>
      <c r="II33" t="s">
        <v>818</v>
      </c>
      <c r="IJ33" t="s">
        <v>818</v>
      </c>
      <c r="IK33" t="s">
        <v>818</v>
      </c>
      <c r="IL33" t="s">
        <v>818</v>
      </c>
      <c r="IM33" t="s">
        <v>818</v>
      </c>
      <c r="IN33" t="s">
        <v>818</v>
      </c>
      <c r="IO33" t="s">
        <v>818</v>
      </c>
      <c r="IP33" t="s">
        <v>818</v>
      </c>
      <c r="IQ33" t="s">
        <v>818</v>
      </c>
      <c r="IR33" t="s">
        <v>818</v>
      </c>
      <c r="IS33" t="s">
        <v>818</v>
      </c>
      <c r="IT33" t="s">
        <v>818</v>
      </c>
      <c r="IU33" t="s">
        <v>818</v>
      </c>
      <c r="IV33" t="s">
        <v>818</v>
      </c>
      <c r="IW33" t="s">
        <v>818</v>
      </c>
      <c r="IX33" t="s">
        <v>818</v>
      </c>
      <c r="IY33" t="s">
        <v>818</v>
      </c>
      <c r="IZ33" t="s">
        <v>818</v>
      </c>
      <c r="JA33" t="s">
        <v>818</v>
      </c>
      <c r="JB33" t="s">
        <v>818</v>
      </c>
      <c r="JC33" t="s">
        <v>818</v>
      </c>
      <c r="JD33" t="s">
        <v>818</v>
      </c>
      <c r="JE33" t="s">
        <v>818</v>
      </c>
      <c r="JF33" t="s">
        <v>818</v>
      </c>
      <c r="JG33" t="s">
        <v>818</v>
      </c>
      <c r="JH33" t="s">
        <v>818</v>
      </c>
      <c r="JI33" t="s">
        <v>818</v>
      </c>
      <c r="JJ33" t="s">
        <v>818</v>
      </c>
      <c r="JK33" t="s">
        <v>818</v>
      </c>
      <c r="JL33" t="s">
        <v>818</v>
      </c>
      <c r="JM33" t="s">
        <v>818</v>
      </c>
      <c r="JN33" t="s">
        <v>818</v>
      </c>
      <c r="JO33" t="s">
        <v>818</v>
      </c>
      <c r="JP33" t="s">
        <v>818</v>
      </c>
      <c r="JQ33" t="s">
        <v>818</v>
      </c>
      <c r="JR33" t="s">
        <v>818</v>
      </c>
      <c r="JS33" t="s">
        <v>818</v>
      </c>
      <c r="JT33" t="s">
        <v>818</v>
      </c>
      <c r="JU33" t="s">
        <v>818</v>
      </c>
      <c r="JV33" t="s">
        <v>818</v>
      </c>
      <c r="JW33" t="s">
        <v>818</v>
      </c>
      <c r="JX33" t="s">
        <v>818</v>
      </c>
      <c r="JY33" t="s">
        <v>818</v>
      </c>
      <c r="JZ33" t="s">
        <v>818</v>
      </c>
      <c r="KA33" t="s">
        <v>818</v>
      </c>
      <c r="KB33" t="s">
        <v>818</v>
      </c>
      <c r="KC33" t="s">
        <v>818</v>
      </c>
      <c r="KD33" t="s">
        <v>818</v>
      </c>
      <c r="KE33" t="s">
        <v>818</v>
      </c>
      <c r="KF33">
        <v>4</v>
      </c>
      <c r="KG33">
        <v>0</v>
      </c>
      <c r="KH33">
        <v>0</v>
      </c>
      <c r="KI33">
        <v>0</v>
      </c>
      <c r="KJ33">
        <v>0</v>
      </c>
      <c r="KK33">
        <v>0</v>
      </c>
      <c r="KL33">
        <v>0</v>
      </c>
      <c r="KM33">
        <v>0</v>
      </c>
      <c r="KN33">
        <v>1</v>
      </c>
      <c r="KO33">
        <v>0</v>
      </c>
      <c r="KP33">
        <v>0</v>
      </c>
      <c r="KQ33">
        <v>1</v>
      </c>
      <c r="KR33">
        <v>0</v>
      </c>
      <c r="KS33">
        <v>0</v>
      </c>
      <c r="KT33">
        <v>0</v>
      </c>
      <c r="KU33">
        <v>0</v>
      </c>
      <c r="KV33">
        <v>0</v>
      </c>
      <c r="KW33">
        <v>2</v>
      </c>
      <c r="KX33">
        <v>1</v>
      </c>
      <c r="KY33">
        <v>0</v>
      </c>
      <c r="KZ33">
        <v>0</v>
      </c>
      <c r="LA33">
        <v>3</v>
      </c>
      <c r="LB33">
        <v>0</v>
      </c>
      <c r="LC33">
        <v>0</v>
      </c>
      <c r="LD33">
        <v>4</v>
      </c>
      <c r="LE33">
        <v>0</v>
      </c>
      <c r="LF33">
        <v>4</v>
      </c>
      <c r="LH33" t="s">
        <v>817</v>
      </c>
      <c r="LI33" t="s">
        <v>817</v>
      </c>
      <c r="LJ33" t="s">
        <v>817</v>
      </c>
      <c r="LK33" t="s">
        <v>817</v>
      </c>
      <c r="LL33" t="s">
        <v>817</v>
      </c>
      <c r="LM33" t="s">
        <v>813</v>
      </c>
      <c r="LN33" t="s">
        <v>817</v>
      </c>
      <c r="LO33" t="s">
        <v>813</v>
      </c>
      <c r="LP33" t="s">
        <v>813</v>
      </c>
      <c r="LQ33" t="s">
        <v>817</v>
      </c>
      <c r="LR33" t="s">
        <v>818</v>
      </c>
      <c r="LS33" t="s">
        <v>818</v>
      </c>
      <c r="LT33" t="s">
        <v>818</v>
      </c>
      <c r="LU33" t="s">
        <v>818</v>
      </c>
      <c r="LV33" t="s">
        <v>818</v>
      </c>
      <c r="LW33" t="s">
        <v>818</v>
      </c>
      <c r="LX33" t="s">
        <v>817</v>
      </c>
      <c r="MA33" t="s">
        <v>921</v>
      </c>
      <c r="MB33" t="s">
        <v>913</v>
      </c>
      <c r="MC33" t="s">
        <v>822</v>
      </c>
      <c r="MD33" t="s">
        <v>813</v>
      </c>
      <c r="MF33" t="s">
        <v>1069</v>
      </c>
      <c r="MI33" t="s">
        <v>817</v>
      </c>
      <c r="MJ33" t="s">
        <v>824</v>
      </c>
      <c r="MK33" t="s">
        <v>813</v>
      </c>
      <c r="ML33" t="s">
        <v>817</v>
      </c>
      <c r="MM33" t="s">
        <v>817</v>
      </c>
      <c r="MN33" t="s">
        <v>817</v>
      </c>
      <c r="MO33" t="s">
        <v>817</v>
      </c>
      <c r="MP33" t="s">
        <v>817</v>
      </c>
      <c r="MQ33" t="s">
        <v>817</v>
      </c>
      <c r="MR33" t="s">
        <v>817</v>
      </c>
      <c r="MS33" t="s">
        <v>817</v>
      </c>
      <c r="MT33" t="s">
        <v>817</v>
      </c>
      <c r="MU33" t="s">
        <v>813</v>
      </c>
      <c r="NC33" t="s">
        <v>817</v>
      </c>
      <c r="ND33" t="s">
        <v>817</v>
      </c>
      <c r="NE33" t="s">
        <v>817</v>
      </c>
      <c r="NR33" t="s">
        <v>813</v>
      </c>
      <c r="NS33" t="s">
        <v>817</v>
      </c>
      <c r="NU33" t="s">
        <v>1051</v>
      </c>
      <c r="NY33">
        <v>0</v>
      </c>
      <c r="OP33" t="s">
        <v>817</v>
      </c>
      <c r="OQ33" t="s">
        <v>827</v>
      </c>
      <c r="OR33" t="s">
        <v>863</v>
      </c>
      <c r="OS33" t="s">
        <v>829</v>
      </c>
      <c r="OT33" t="s">
        <v>813</v>
      </c>
      <c r="OU33" t="s">
        <v>817</v>
      </c>
      <c r="OV33" t="s">
        <v>830</v>
      </c>
      <c r="OW33" t="s">
        <v>864</v>
      </c>
      <c r="OX33" t="s">
        <v>832</v>
      </c>
      <c r="OY33" t="s">
        <v>833</v>
      </c>
      <c r="OZ33" t="s">
        <v>849</v>
      </c>
      <c r="PA33" t="s">
        <v>813</v>
      </c>
      <c r="PB33" t="s">
        <v>813</v>
      </c>
      <c r="PC33" t="s">
        <v>817</v>
      </c>
      <c r="PD33" t="s">
        <v>817</v>
      </c>
      <c r="PE33" t="s">
        <v>817</v>
      </c>
      <c r="PF33" t="s">
        <v>817</v>
      </c>
      <c r="PG33" t="s">
        <v>817</v>
      </c>
      <c r="PH33" t="s">
        <v>817</v>
      </c>
      <c r="PI33" t="s">
        <v>817</v>
      </c>
      <c r="PJ33" t="s">
        <v>817</v>
      </c>
      <c r="PK33" t="s">
        <v>817</v>
      </c>
      <c r="PL33" t="s">
        <v>835</v>
      </c>
      <c r="PM33" t="s">
        <v>845</v>
      </c>
      <c r="PN33" t="s">
        <v>845</v>
      </c>
      <c r="PO33" t="s">
        <v>893</v>
      </c>
      <c r="PP33" t="s">
        <v>894</v>
      </c>
      <c r="PQ33" t="s">
        <v>813</v>
      </c>
      <c r="PR33" t="s">
        <v>813</v>
      </c>
      <c r="PS33" t="s">
        <v>817</v>
      </c>
      <c r="PT33" t="s">
        <v>817</v>
      </c>
      <c r="PU33" t="s">
        <v>817</v>
      </c>
      <c r="PV33" t="s">
        <v>817</v>
      </c>
      <c r="PW33" t="s">
        <v>817</v>
      </c>
      <c r="PX33" t="s">
        <v>817</v>
      </c>
      <c r="PY33" t="s">
        <v>817</v>
      </c>
      <c r="PZ33" t="s">
        <v>840</v>
      </c>
      <c r="QA33" t="s">
        <v>841</v>
      </c>
      <c r="QB33" t="s">
        <v>842</v>
      </c>
      <c r="QC33" t="s">
        <v>843</v>
      </c>
      <c r="QD33" t="s">
        <v>844</v>
      </c>
      <c r="QE33" t="s">
        <v>845</v>
      </c>
      <c r="QF33" t="s">
        <v>813</v>
      </c>
      <c r="QG33" t="s">
        <v>813</v>
      </c>
      <c r="QH33" t="s">
        <v>817</v>
      </c>
      <c r="QI33" t="s">
        <v>817</v>
      </c>
      <c r="QJ33" t="s">
        <v>817</v>
      </c>
      <c r="QK33" t="s">
        <v>813</v>
      </c>
      <c r="QL33" t="s">
        <v>817</v>
      </c>
      <c r="QM33" t="s">
        <v>817</v>
      </c>
      <c r="QN33" t="s">
        <v>817</v>
      </c>
      <c r="QO33" t="s">
        <v>817</v>
      </c>
      <c r="QP33" t="s">
        <v>817</v>
      </c>
      <c r="QQ33" t="s">
        <v>817</v>
      </c>
      <c r="QR33" t="s">
        <v>868</v>
      </c>
      <c r="QS33" t="s">
        <v>813</v>
      </c>
      <c r="QT33" t="s">
        <v>817</v>
      </c>
      <c r="QU33" t="s">
        <v>817</v>
      </c>
      <c r="QV33" t="s">
        <v>817</v>
      </c>
      <c r="QW33" t="s">
        <v>817</v>
      </c>
      <c r="QX33" t="s">
        <v>817</v>
      </c>
      <c r="QY33" t="s">
        <v>817</v>
      </c>
      <c r="QZ33" t="s">
        <v>817</v>
      </c>
      <c r="RA33" t="s">
        <v>817</v>
      </c>
      <c r="RB33" t="s">
        <v>817</v>
      </c>
      <c r="RC33" t="s">
        <v>817</v>
      </c>
      <c r="RD33" t="s">
        <v>817</v>
      </c>
      <c r="RE33" t="s">
        <v>817</v>
      </c>
      <c r="RF33" t="s">
        <v>817</v>
      </c>
      <c r="RG33" t="s">
        <v>817</v>
      </c>
      <c r="RH33" t="s">
        <v>817</v>
      </c>
      <c r="RI33" t="s">
        <v>817</v>
      </c>
      <c r="RJ33" t="s">
        <v>817</v>
      </c>
      <c r="RK33" t="s">
        <v>813</v>
      </c>
      <c r="RL33" t="s">
        <v>813</v>
      </c>
      <c r="RM33" t="s">
        <v>817</v>
      </c>
      <c r="RN33" t="s">
        <v>817</v>
      </c>
      <c r="RO33" t="s">
        <v>817</v>
      </c>
      <c r="RP33" t="s">
        <v>817</v>
      </c>
      <c r="RQ33" t="s">
        <v>817</v>
      </c>
      <c r="RR33" t="s">
        <v>817</v>
      </c>
      <c r="RS33" t="s">
        <v>817</v>
      </c>
      <c r="RT33" t="s">
        <v>817</v>
      </c>
      <c r="RU33" t="s">
        <v>817</v>
      </c>
      <c r="RV33" t="s">
        <v>817</v>
      </c>
      <c r="RW33" t="s">
        <v>817</v>
      </c>
      <c r="RX33" t="s">
        <v>837</v>
      </c>
      <c r="RY33" t="s">
        <v>891</v>
      </c>
      <c r="RZ33" t="s">
        <v>817</v>
      </c>
      <c r="SB33" t="s">
        <v>817</v>
      </c>
      <c r="SC33" t="s">
        <v>817</v>
      </c>
      <c r="SD33" t="s">
        <v>817</v>
      </c>
      <c r="SE33" t="s">
        <v>817</v>
      </c>
      <c r="SF33" t="s">
        <v>817</v>
      </c>
      <c r="SG33" t="s">
        <v>817</v>
      </c>
      <c r="SH33" t="s">
        <v>817</v>
      </c>
      <c r="SI33" t="s">
        <v>817</v>
      </c>
      <c r="SJ33" t="s">
        <v>817</v>
      </c>
      <c r="SK33" t="s">
        <v>817</v>
      </c>
      <c r="SL33" t="s">
        <v>817</v>
      </c>
      <c r="SM33" t="s">
        <v>817</v>
      </c>
      <c r="SN33" t="s">
        <v>813</v>
      </c>
      <c r="SO33" t="s">
        <v>817</v>
      </c>
      <c r="SP33" t="s">
        <v>817</v>
      </c>
      <c r="SQ33" t="s">
        <v>817</v>
      </c>
      <c r="SR33" t="s">
        <v>817</v>
      </c>
      <c r="SS33" t="s">
        <v>817</v>
      </c>
      <c r="ST33" t="s">
        <v>817</v>
      </c>
      <c r="SU33" t="s">
        <v>817</v>
      </c>
      <c r="SV33" t="s">
        <v>817</v>
      </c>
      <c r="SW33" t="s">
        <v>813</v>
      </c>
      <c r="SX33" t="s">
        <v>817</v>
      </c>
      <c r="SY33" t="s">
        <v>817</v>
      </c>
      <c r="SZ33" t="s">
        <v>817</v>
      </c>
      <c r="TA33" t="s">
        <v>817</v>
      </c>
      <c r="TB33" t="s">
        <v>817</v>
      </c>
      <c r="TC33" t="s">
        <v>817</v>
      </c>
      <c r="TD33" t="s">
        <v>817</v>
      </c>
      <c r="TE33" t="s">
        <v>817</v>
      </c>
      <c r="TF33" t="s">
        <v>817</v>
      </c>
      <c r="TG33" t="s">
        <v>817</v>
      </c>
      <c r="TH33" t="s">
        <v>817</v>
      </c>
      <c r="TI33" t="s">
        <v>817</v>
      </c>
      <c r="TJ33" t="s">
        <v>817</v>
      </c>
      <c r="TU33" t="s">
        <v>817</v>
      </c>
      <c r="TY33" t="s">
        <v>817</v>
      </c>
      <c r="TZ33" t="s">
        <v>817</v>
      </c>
      <c r="UA33" t="s">
        <v>817</v>
      </c>
      <c r="UB33" t="s">
        <v>817</v>
      </c>
      <c r="UC33" t="s">
        <v>817</v>
      </c>
      <c r="UD33" t="s">
        <v>817</v>
      </c>
      <c r="UE33" t="s">
        <v>817</v>
      </c>
      <c r="UF33" t="s">
        <v>817</v>
      </c>
      <c r="UG33" t="s">
        <v>817</v>
      </c>
      <c r="UH33" t="s">
        <v>813</v>
      </c>
      <c r="UI33" t="s">
        <v>817</v>
      </c>
      <c r="UJ33" t="s">
        <v>817</v>
      </c>
      <c r="UK33" t="s">
        <v>817</v>
      </c>
      <c r="UL33" t="s">
        <v>902</v>
      </c>
      <c r="UM33" t="s">
        <v>902</v>
      </c>
      <c r="UN33" t="s">
        <v>817</v>
      </c>
      <c r="UO33" t="s">
        <v>813</v>
      </c>
      <c r="UP33" t="s">
        <v>817</v>
      </c>
      <c r="UQ33" t="s">
        <v>817</v>
      </c>
      <c r="UR33" t="s">
        <v>817</v>
      </c>
      <c r="US33" t="s">
        <v>817</v>
      </c>
      <c r="UT33" t="s">
        <v>817</v>
      </c>
      <c r="UU33" t="s">
        <v>817</v>
      </c>
      <c r="UV33" t="s">
        <v>817</v>
      </c>
      <c r="UW33" t="s">
        <v>817</v>
      </c>
      <c r="UX33" t="s">
        <v>817</v>
      </c>
      <c r="UY33" t="s">
        <v>817</v>
      </c>
      <c r="UZ33" t="s">
        <v>817</v>
      </c>
      <c r="VB33" t="s">
        <v>909</v>
      </c>
      <c r="VC33" t="s">
        <v>848</v>
      </c>
      <c r="VD33" t="s">
        <v>813</v>
      </c>
      <c r="VE33" t="s">
        <v>817</v>
      </c>
      <c r="VF33" t="s">
        <v>817</v>
      </c>
      <c r="VG33" t="s">
        <v>817</v>
      </c>
      <c r="VH33" t="s">
        <v>817</v>
      </c>
      <c r="VI33" t="s">
        <v>817</v>
      </c>
      <c r="VJ33" t="s">
        <v>817</v>
      </c>
      <c r="VK33" t="s">
        <v>817</v>
      </c>
      <c r="VL33" t="s">
        <v>817</v>
      </c>
      <c r="VM33" t="s">
        <v>817</v>
      </c>
      <c r="VN33" t="s">
        <v>817</v>
      </c>
      <c r="VO33" t="s">
        <v>817</v>
      </c>
      <c r="VP33" t="s">
        <v>817</v>
      </c>
      <c r="VQ33" t="s">
        <v>817</v>
      </c>
      <c r="VY33" t="s">
        <v>817</v>
      </c>
      <c r="VZ33" t="s">
        <v>813</v>
      </c>
      <c r="WA33" t="s">
        <v>817</v>
      </c>
      <c r="WJ33" t="s">
        <v>817</v>
      </c>
      <c r="WK33" t="s">
        <v>813</v>
      </c>
      <c r="WL33" t="s">
        <v>817</v>
      </c>
      <c r="WM33" t="s">
        <v>817</v>
      </c>
      <c r="WN33" t="s">
        <v>817</v>
      </c>
      <c r="WO33" t="s">
        <v>817</v>
      </c>
      <c r="WP33" t="s">
        <v>817</v>
      </c>
      <c r="WQ33" t="s">
        <v>817</v>
      </c>
      <c r="WR33" t="s">
        <v>817</v>
      </c>
      <c r="WS33" t="s">
        <v>834</v>
      </c>
      <c r="WU33" t="s">
        <v>813</v>
      </c>
      <c r="WV33" t="s">
        <v>813</v>
      </c>
      <c r="WW33" t="s">
        <v>817</v>
      </c>
      <c r="WX33" t="s">
        <v>817</v>
      </c>
      <c r="WY33" t="s">
        <v>817</v>
      </c>
      <c r="WZ33" t="s">
        <v>817</v>
      </c>
      <c r="XA33" t="s">
        <v>817</v>
      </c>
      <c r="XB33" t="s">
        <v>817</v>
      </c>
      <c r="XC33" t="s">
        <v>850</v>
      </c>
      <c r="XD33" t="s">
        <v>813</v>
      </c>
      <c r="XE33" t="s">
        <v>817</v>
      </c>
      <c r="XF33" t="s">
        <v>817</v>
      </c>
      <c r="XG33" t="s">
        <v>817</v>
      </c>
      <c r="XH33" t="s">
        <v>817</v>
      </c>
      <c r="XI33" t="s">
        <v>817</v>
      </c>
      <c r="XJ33" t="s">
        <v>817</v>
      </c>
      <c r="XK33" t="s">
        <v>817</v>
      </c>
      <c r="XL33" t="s">
        <v>817</v>
      </c>
      <c r="XM33" t="s">
        <v>817</v>
      </c>
      <c r="XN33" t="s">
        <v>817</v>
      </c>
      <c r="XO33" t="s">
        <v>817</v>
      </c>
      <c r="XP33" t="s">
        <v>817</v>
      </c>
      <c r="XQ33" t="s">
        <v>817</v>
      </c>
      <c r="XR33" t="s">
        <v>817</v>
      </c>
      <c r="XS33" t="s">
        <v>817</v>
      </c>
      <c r="XT33" t="s">
        <v>817</v>
      </c>
      <c r="XU33" t="s">
        <v>813</v>
      </c>
      <c r="XV33" t="s">
        <v>817</v>
      </c>
      <c r="XW33" t="s">
        <v>817</v>
      </c>
      <c r="XX33" t="s">
        <v>817</v>
      </c>
      <c r="XY33" t="s">
        <v>817</v>
      </c>
      <c r="XZ33" t="s">
        <v>817</v>
      </c>
      <c r="ZM33" t="s">
        <v>817</v>
      </c>
      <c r="ZN33" t="s">
        <v>817</v>
      </c>
      <c r="ZO33" t="s">
        <v>817</v>
      </c>
      <c r="ZP33" t="s">
        <v>817</v>
      </c>
      <c r="ZQ33" t="s">
        <v>817</v>
      </c>
      <c r="ZR33" t="s">
        <v>817</v>
      </c>
      <c r="ZS33" t="s">
        <v>817</v>
      </c>
      <c r="ZT33" t="s">
        <v>817</v>
      </c>
      <c r="ZU33" t="s">
        <v>817</v>
      </c>
      <c r="ZV33" t="s">
        <v>817</v>
      </c>
      <c r="ZW33" t="s">
        <v>813</v>
      </c>
      <c r="ZX33" t="s">
        <v>817</v>
      </c>
      <c r="ZY33" t="s">
        <v>817</v>
      </c>
      <c r="ZZ33" t="s">
        <v>813</v>
      </c>
      <c r="AAA33" t="s">
        <v>817</v>
      </c>
      <c r="AAB33" t="s">
        <v>817</v>
      </c>
      <c r="AAC33" t="s">
        <v>817</v>
      </c>
      <c r="AAD33" t="s">
        <v>817</v>
      </c>
      <c r="AAE33" t="s">
        <v>817</v>
      </c>
      <c r="AAF33" t="s">
        <v>817</v>
      </c>
      <c r="AAH33" t="s">
        <v>813</v>
      </c>
      <c r="AAI33" t="s">
        <v>817</v>
      </c>
      <c r="AAJ33" t="s">
        <v>813</v>
      </c>
      <c r="AAK33" t="s">
        <v>817</v>
      </c>
      <c r="AAL33" t="s">
        <v>817</v>
      </c>
      <c r="AAM33" t="s">
        <v>817</v>
      </c>
      <c r="AAN33" t="s">
        <v>813</v>
      </c>
      <c r="AAO33" t="s">
        <v>817</v>
      </c>
      <c r="AAP33" t="s">
        <v>817</v>
      </c>
      <c r="AAQ33" t="s">
        <v>817</v>
      </c>
      <c r="AAR33" t="s">
        <v>817</v>
      </c>
      <c r="AAS33" t="s">
        <v>817</v>
      </c>
      <c r="AAT33" t="s">
        <v>817</v>
      </c>
      <c r="AAV33" t="s">
        <v>817</v>
      </c>
      <c r="AAW33" t="s">
        <v>817</v>
      </c>
      <c r="AAX33" t="s">
        <v>817</v>
      </c>
      <c r="AAY33" t="s">
        <v>817</v>
      </c>
      <c r="AAZ33" t="s">
        <v>817</v>
      </c>
      <c r="ABA33" t="s">
        <v>817</v>
      </c>
      <c r="ABB33" t="s">
        <v>813</v>
      </c>
      <c r="ABC33" t="s">
        <v>817</v>
      </c>
      <c r="ABD33" t="s">
        <v>817</v>
      </c>
      <c r="ABE33" t="s">
        <v>817</v>
      </c>
      <c r="ABF33" t="s">
        <v>817</v>
      </c>
      <c r="ABG33" t="s">
        <v>817</v>
      </c>
      <c r="ABH33" t="s">
        <v>817</v>
      </c>
      <c r="ABI33" t="s">
        <v>817</v>
      </c>
      <c r="ABJ33" t="s">
        <v>817</v>
      </c>
      <c r="ABK33" t="s">
        <v>817</v>
      </c>
      <c r="ABL33" t="s">
        <v>817</v>
      </c>
      <c r="ABM33" t="s">
        <v>817</v>
      </c>
      <c r="ABN33" t="s">
        <v>817</v>
      </c>
      <c r="ABO33" t="s">
        <v>817</v>
      </c>
      <c r="ABP33" t="s">
        <v>817</v>
      </c>
      <c r="ABQ33" t="s">
        <v>817</v>
      </c>
      <c r="ABR33" t="s">
        <v>817</v>
      </c>
      <c r="ABS33" t="s">
        <v>817</v>
      </c>
      <c r="ABT33" t="s">
        <v>813</v>
      </c>
      <c r="ABU33" t="s">
        <v>817</v>
      </c>
      <c r="ABV33" t="s">
        <v>817</v>
      </c>
      <c r="ABW33" t="s">
        <v>817</v>
      </c>
      <c r="ABX33" t="s">
        <v>817</v>
      </c>
      <c r="ABY33" t="s">
        <v>817</v>
      </c>
      <c r="ABZ33" t="s">
        <v>817</v>
      </c>
      <c r="ACA33" t="s">
        <v>817</v>
      </c>
      <c r="ACB33" t="s">
        <v>817</v>
      </c>
      <c r="ACC33" t="s">
        <v>817</v>
      </c>
      <c r="ACD33" t="s">
        <v>817</v>
      </c>
      <c r="ACE33" t="s">
        <v>817</v>
      </c>
      <c r="ACF33" t="s">
        <v>817</v>
      </c>
      <c r="ACG33" t="s">
        <v>817</v>
      </c>
      <c r="ACH33" t="s">
        <v>817</v>
      </c>
      <c r="ACI33" t="s">
        <v>817</v>
      </c>
    </row>
    <row r="34" spans="1:763">
      <c r="A34" t="s">
        <v>1070</v>
      </c>
      <c r="B34" t="s">
        <v>1071</v>
      </c>
      <c r="C34" t="s">
        <v>1072</v>
      </c>
      <c r="D34" t="s">
        <v>811</v>
      </c>
      <c r="E34" t="s">
        <v>811</v>
      </c>
      <c r="P34" t="s">
        <v>1019</v>
      </c>
      <c r="Q34">
        <v>0.81147810819708099</v>
      </c>
      <c r="T34">
        <v>28</v>
      </c>
      <c r="V34" t="s">
        <v>813</v>
      </c>
      <c r="X34" t="s">
        <v>813</v>
      </c>
      <c r="Y34" t="s">
        <v>814</v>
      </c>
      <c r="Z34" t="s">
        <v>814</v>
      </c>
      <c r="AA34" t="s">
        <v>857</v>
      </c>
      <c r="AB34" t="s">
        <v>816</v>
      </c>
      <c r="AC34">
        <v>4</v>
      </c>
      <c r="AD34" t="s">
        <v>817</v>
      </c>
      <c r="AE34">
        <v>4</v>
      </c>
      <c r="AF34">
        <v>0</v>
      </c>
      <c r="AG34">
        <v>0</v>
      </c>
      <c r="AH34" t="s">
        <v>818</v>
      </c>
      <c r="AI34" t="s">
        <v>818</v>
      </c>
      <c r="AJ34" t="s">
        <v>818</v>
      </c>
      <c r="AK34" t="s">
        <v>818</v>
      </c>
      <c r="AL34" t="s">
        <v>818</v>
      </c>
      <c r="AM34" t="s">
        <v>818</v>
      </c>
      <c r="AN34" t="s">
        <v>818</v>
      </c>
      <c r="AO34" t="s">
        <v>818</v>
      </c>
      <c r="AP34" t="s">
        <v>818</v>
      </c>
      <c r="AQ34" t="s">
        <v>818</v>
      </c>
      <c r="AR34" t="s">
        <v>818</v>
      </c>
      <c r="AS34" t="s">
        <v>818</v>
      </c>
      <c r="AT34" t="s">
        <v>818</v>
      </c>
      <c r="AU34" t="s">
        <v>818</v>
      </c>
      <c r="AV34" t="s">
        <v>818</v>
      </c>
      <c r="AW34" t="s">
        <v>818</v>
      </c>
      <c r="AX34" t="s">
        <v>818</v>
      </c>
      <c r="AY34" t="s">
        <v>818</v>
      </c>
      <c r="AZ34" t="s">
        <v>818</v>
      </c>
      <c r="BA34" t="s">
        <v>818</v>
      </c>
      <c r="BB34" t="s">
        <v>818</v>
      </c>
      <c r="BC34" t="s">
        <v>818</v>
      </c>
      <c r="BD34" t="s">
        <v>818</v>
      </c>
      <c r="BE34" t="s">
        <v>818</v>
      </c>
      <c r="BF34" t="s">
        <v>818</v>
      </c>
      <c r="BG34" t="s">
        <v>818</v>
      </c>
      <c r="BH34" t="s">
        <v>818</v>
      </c>
      <c r="BI34" t="s">
        <v>818</v>
      </c>
      <c r="BJ34" t="s">
        <v>818</v>
      </c>
      <c r="BK34" t="s">
        <v>818</v>
      </c>
      <c r="BL34" t="s">
        <v>818</v>
      </c>
      <c r="BM34" t="s">
        <v>818</v>
      </c>
      <c r="BN34" t="s">
        <v>818</v>
      </c>
      <c r="BO34" t="s">
        <v>818</v>
      </c>
      <c r="BP34" t="s">
        <v>818</v>
      </c>
      <c r="BQ34" t="s">
        <v>818</v>
      </c>
      <c r="BR34" t="s">
        <v>818</v>
      </c>
      <c r="BS34" t="s">
        <v>818</v>
      </c>
      <c r="BT34" t="s">
        <v>818</v>
      </c>
      <c r="BU34" t="s">
        <v>818</v>
      </c>
      <c r="BV34" t="s">
        <v>818</v>
      </c>
      <c r="BW34" t="s">
        <v>818</v>
      </c>
      <c r="BX34" t="s">
        <v>818</v>
      </c>
      <c r="BY34" t="s">
        <v>818</v>
      </c>
      <c r="BZ34" t="s">
        <v>818</v>
      </c>
      <c r="CA34" t="s">
        <v>818</v>
      </c>
      <c r="CB34" t="s">
        <v>818</v>
      </c>
      <c r="CC34" t="s">
        <v>818</v>
      </c>
      <c r="CD34" t="s">
        <v>818</v>
      </c>
      <c r="CE34" t="s">
        <v>818</v>
      </c>
      <c r="CF34" t="s">
        <v>818</v>
      </c>
      <c r="CG34" t="s">
        <v>818</v>
      </c>
      <c r="CH34" t="s">
        <v>818</v>
      </c>
      <c r="CI34" t="s">
        <v>818</v>
      </c>
      <c r="CJ34" t="s">
        <v>818</v>
      </c>
      <c r="CK34" t="s">
        <v>818</v>
      </c>
      <c r="CL34" t="s">
        <v>818</v>
      </c>
      <c r="CM34" t="s">
        <v>818</v>
      </c>
      <c r="CN34" t="s">
        <v>818</v>
      </c>
      <c r="CO34" t="s">
        <v>818</v>
      </c>
      <c r="CP34" t="s">
        <v>818</v>
      </c>
      <c r="CQ34" t="s">
        <v>818</v>
      </c>
      <c r="CR34" t="s">
        <v>818</v>
      </c>
      <c r="CS34" t="s">
        <v>818</v>
      </c>
      <c r="CT34" t="s">
        <v>818</v>
      </c>
      <c r="CU34" t="s">
        <v>818</v>
      </c>
      <c r="CV34" t="s">
        <v>818</v>
      </c>
      <c r="CW34" t="s">
        <v>818</v>
      </c>
      <c r="CX34" t="s">
        <v>818</v>
      </c>
      <c r="CY34" t="s">
        <v>818</v>
      </c>
      <c r="CZ34" t="s">
        <v>818</v>
      </c>
      <c r="DA34" t="s">
        <v>818</v>
      </c>
      <c r="DB34" t="s">
        <v>818</v>
      </c>
      <c r="DC34" t="s">
        <v>818</v>
      </c>
      <c r="DD34" t="s">
        <v>818</v>
      </c>
      <c r="DE34" t="s">
        <v>818</v>
      </c>
      <c r="DF34" t="s">
        <v>818</v>
      </c>
      <c r="DG34" t="s">
        <v>818</v>
      </c>
      <c r="DH34" t="s">
        <v>818</v>
      </c>
      <c r="DI34" t="s">
        <v>818</v>
      </c>
      <c r="DJ34" t="s">
        <v>818</v>
      </c>
      <c r="DK34" t="s">
        <v>818</v>
      </c>
      <c r="DL34" t="s">
        <v>818</v>
      </c>
      <c r="DM34" t="s">
        <v>818</v>
      </c>
      <c r="DN34" t="s">
        <v>818</v>
      </c>
      <c r="DO34" t="s">
        <v>818</v>
      </c>
      <c r="DP34" t="s">
        <v>818</v>
      </c>
      <c r="DQ34" t="s">
        <v>818</v>
      </c>
      <c r="DR34" t="s">
        <v>818</v>
      </c>
      <c r="DS34" t="s">
        <v>818</v>
      </c>
      <c r="DT34" t="s">
        <v>818</v>
      </c>
      <c r="DU34" t="s">
        <v>818</v>
      </c>
      <c r="DV34" t="s">
        <v>818</v>
      </c>
      <c r="DW34" t="s">
        <v>818</v>
      </c>
      <c r="DX34" t="s">
        <v>818</v>
      </c>
      <c r="DY34" t="s">
        <v>818</v>
      </c>
      <c r="DZ34" t="s">
        <v>818</v>
      </c>
      <c r="EA34" t="s">
        <v>818</v>
      </c>
      <c r="EB34" t="s">
        <v>818</v>
      </c>
      <c r="EC34" t="s">
        <v>818</v>
      </c>
      <c r="ED34" t="s">
        <v>818</v>
      </c>
      <c r="EE34" t="s">
        <v>818</v>
      </c>
      <c r="EF34" t="s">
        <v>818</v>
      </c>
      <c r="EG34" t="s">
        <v>818</v>
      </c>
      <c r="EH34" t="s">
        <v>818</v>
      </c>
      <c r="EI34" t="s">
        <v>818</v>
      </c>
      <c r="EJ34" t="s">
        <v>818</v>
      </c>
      <c r="EK34" t="s">
        <v>818</v>
      </c>
      <c r="EL34" t="s">
        <v>818</v>
      </c>
      <c r="EM34" t="s">
        <v>818</v>
      </c>
      <c r="EN34" t="s">
        <v>818</v>
      </c>
      <c r="EO34" t="s">
        <v>818</v>
      </c>
      <c r="EP34" t="s">
        <v>818</v>
      </c>
      <c r="EQ34" t="s">
        <v>818</v>
      </c>
      <c r="ER34" t="s">
        <v>818</v>
      </c>
      <c r="ES34" t="s">
        <v>818</v>
      </c>
      <c r="ET34" t="s">
        <v>818</v>
      </c>
      <c r="EU34" t="s">
        <v>818</v>
      </c>
      <c r="EV34" t="s">
        <v>818</v>
      </c>
      <c r="EW34" t="s">
        <v>818</v>
      </c>
      <c r="EX34" t="s">
        <v>818</v>
      </c>
      <c r="EY34" t="s">
        <v>818</v>
      </c>
      <c r="EZ34" t="s">
        <v>818</v>
      </c>
      <c r="FA34" t="s">
        <v>818</v>
      </c>
      <c r="FB34" t="s">
        <v>818</v>
      </c>
      <c r="FC34" t="s">
        <v>818</v>
      </c>
      <c r="FD34" t="s">
        <v>818</v>
      </c>
      <c r="FE34" t="s">
        <v>818</v>
      </c>
      <c r="FF34" t="s">
        <v>818</v>
      </c>
      <c r="FG34" t="s">
        <v>818</v>
      </c>
      <c r="FH34" t="s">
        <v>818</v>
      </c>
      <c r="FI34" t="s">
        <v>818</v>
      </c>
      <c r="FJ34" t="s">
        <v>818</v>
      </c>
      <c r="FK34" t="s">
        <v>818</v>
      </c>
      <c r="FL34" t="s">
        <v>818</v>
      </c>
      <c r="FM34" t="s">
        <v>818</v>
      </c>
      <c r="FN34" t="s">
        <v>818</v>
      </c>
      <c r="FO34" t="s">
        <v>818</v>
      </c>
      <c r="FP34" t="s">
        <v>818</v>
      </c>
      <c r="FQ34" t="s">
        <v>818</v>
      </c>
      <c r="FR34" t="s">
        <v>818</v>
      </c>
      <c r="FS34" t="s">
        <v>818</v>
      </c>
      <c r="FT34" t="s">
        <v>818</v>
      </c>
      <c r="FU34" t="s">
        <v>818</v>
      </c>
      <c r="FV34" t="s">
        <v>818</v>
      </c>
      <c r="FW34" t="s">
        <v>818</v>
      </c>
      <c r="FX34" t="s">
        <v>818</v>
      </c>
      <c r="FY34" t="s">
        <v>818</v>
      </c>
      <c r="FZ34" t="s">
        <v>818</v>
      </c>
      <c r="GA34" t="s">
        <v>818</v>
      </c>
      <c r="GB34" t="s">
        <v>818</v>
      </c>
      <c r="GC34" t="s">
        <v>818</v>
      </c>
      <c r="GD34" t="s">
        <v>818</v>
      </c>
      <c r="GE34" t="s">
        <v>818</v>
      </c>
      <c r="GF34" t="s">
        <v>818</v>
      </c>
      <c r="GG34" t="s">
        <v>818</v>
      </c>
      <c r="GH34" t="s">
        <v>818</v>
      </c>
      <c r="GI34" t="s">
        <v>818</v>
      </c>
      <c r="GJ34" t="s">
        <v>818</v>
      </c>
      <c r="GK34" t="s">
        <v>818</v>
      </c>
      <c r="GL34" t="s">
        <v>818</v>
      </c>
      <c r="GM34" t="s">
        <v>818</v>
      </c>
      <c r="GN34" t="s">
        <v>818</v>
      </c>
      <c r="GO34" t="s">
        <v>818</v>
      </c>
      <c r="GP34" t="s">
        <v>818</v>
      </c>
      <c r="GQ34" t="s">
        <v>818</v>
      </c>
      <c r="GR34" t="s">
        <v>818</v>
      </c>
      <c r="GS34" t="s">
        <v>818</v>
      </c>
      <c r="GT34" t="s">
        <v>818</v>
      </c>
      <c r="GU34" t="s">
        <v>818</v>
      </c>
      <c r="GV34" t="s">
        <v>818</v>
      </c>
      <c r="GW34" t="s">
        <v>818</v>
      </c>
      <c r="GX34" t="s">
        <v>818</v>
      </c>
      <c r="GY34" t="s">
        <v>818</v>
      </c>
      <c r="GZ34" t="s">
        <v>818</v>
      </c>
      <c r="HA34" t="s">
        <v>818</v>
      </c>
      <c r="HB34" t="s">
        <v>818</v>
      </c>
      <c r="HC34" t="s">
        <v>818</v>
      </c>
      <c r="HD34" t="s">
        <v>818</v>
      </c>
      <c r="HE34" t="s">
        <v>818</v>
      </c>
      <c r="HF34" t="s">
        <v>818</v>
      </c>
      <c r="HG34" t="s">
        <v>818</v>
      </c>
      <c r="HH34" t="s">
        <v>818</v>
      </c>
      <c r="HI34" t="s">
        <v>818</v>
      </c>
      <c r="HJ34" t="s">
        <v>818</v>
      </c>
      <c r="HK34" t="s">
        <v>818</v>
      </c>
      <c r="HL34" t="s">
        <v>818</v>
      </c>
      <c r="HM34" t="s">
        <v>818</v>
      </c>
      <c r="HN34" t="s">
        <v>818</v>
      </c>
      <c r="HO34" t="s">
        <v>818</v>
      </c>
      <c r="HP34" t="s">
        <v>818</v>
      </c>
      <c r="HQ34" t="s">
        <v>818</v>
      </c>
      <c r="HR34" t="s">
        <v>818</v>
      </c>
      <c r="HS34" t="s">
        <v>818</v>
      </c>
      <c r="HT34" t="s">
        <v>818</v>
      </c>
      <c r="HU34" t="s">
        <v>818</v>
      </c>
      <c r="HV34" t="s">
        <v>818</v>
      </c>
      <c r="HW34" t="s">
        <v>818</v>
      </c>
      <c r="HX34" t="s">
        <v>818</v>
      </c>
      <c r="HY34" t="s">
        <v>818</v>
      </c>
      <c r="HZ34" t="s">
        <v>818</v>
      </c>
      <c r="IA34" t="s">
        <v>818</v>
      </c>
      <c r="IB34" t="s">
        <v>818</v>
      </c>
      <c r="IC34" t="s">
        <v>818</v>
      </c>
      <c r="ID34" t="s">
        <v>818</v>
      </c>
      <c r="IE34" t="s">
        <v>818</v>
      </c>
      <c r="IF34" t="s">
        <v>818</v>
      </c>
      <c r="IG34" t="s">
        <v>818</v>
      </c>
      <c r="IH34" t="s">
        <v>818</v>
      </c>
      <c r="II34" t="s">
        <v>818</v>
      </c>
      <c r="IJ34" t="s">
        <v>818</v>
      </c>
      <c r="IK34" t="s">
        <v>818</v>
      </c>
      <c r="IL34" t="s">
        <v>818</v>
      </c>
      <c r="IM34" t="s">
        <v>818</v>
      </c>
      <c r="IN34" t="s">
        <v>818</v>
      </c>
      <c r="IO34" t="s">
        <v>818</v>
      </c>
      <c r="IP34" t="s">
        <v>818</v>
      </c>
      <c r="IQ34" t="s">
        <v>818</v>
      </c>
      <c r="IR34" t="s">
        <v>818</v>
      </c>
      <c r="IS34" t="s">
        <v>818</v>
      </c>
      <c r="IT34" t="s">
        <v>818</v>
      </c>
      <c r="IU34" t="s">
        <v>818</v>
      </c>
      <c r="IV34" t="s">
        <v>818</v>
      </c>
      <c r="IW34" t="s">
        <v>818</v>
      </c>
      <c r="IX34" t="s">
        <v>818</v>
      </c>
      <c r="IY34" t="s">
        <v>818</v>
      </c>
      <c r="IZ34" t="s">
        <v>818</v>
      </c>
      <c r="JA34" t="s">
        <v>818</v>
      </c>
      <c r="JB34" t="s">
        <v>818</v>
      </c>
      <c r="JC34" t="s">
        <v>818</v>
      </c>
      <c r="JD34" t="s">
        <v>818</v>
      </c>
      <c r="JE34" t="s">
        <v>818</v>
      </c>
      <c r="JF34" t="s">
        <v>818</v>
      </c>
      <c r="JG34" t="s">
        <v>818</v>
      </c>
      <c r="JH34" t="s">
        <v>818</v>
      </c>
      <c r="JI34" t="s">
        <v>818</v>
      </c>
      <c r="JJ34" t="s">
        <v>818</v>
      </c>
      <c r="JK34" t="s">
        <v>818</v>
      </c>
      <c r="JL34" t="s">
        <v>818</v>
      </c>
      <c r="JM34" t="s">
        <v>818</v>
      </c>
      <c r="JN34" t="s">
        <v>818</v>
      </c>
      <c r="JO34" t="s">
        <v>818</v>
      </c>
      <c r="JP34" t="s">
        <v>818</v>
      </c>
      <c r="JQ34" t="s">
        <v>818</v>
      </c>
      <c r="JR34" t="s">
        <v>818</v>
      </c>
      <c r="JS34" t="s">
        <v>818</v>
      </c>
      <c r="JT34" t="s">
        <v>818</v>
      </c>
      <c r="JU34" t="s">
        <v>818</v>
      </c>
      <c r="JV34" t="s">
        <v>818</v>
      </c>
      <c r="JW34" t="s">
        <v>818</v>
      </c>
      <c r="JX34" t="s">
        <v>818</v>
      </c>
      <c r="JY34" t="s">
        <v>818</v>
      </c>
      <c r="JZ34" t="s">
        <v>818</v>
      </c>
      <c r="KA34" t="s">
        <v>818</v>
      </c>
      <c r="KB34" t="s">
        <v>818</v>
      </c>
      <c r="KC34" t="s">
        <v>818</v>
      </c>
      <c r="KD34" t="s">
        <v>818</v>
      </c>
      <c r="KE34" t="s">
        <v>818</v>
      </c>
      <c r="KF34">
        <v>4</v>
      </c>
      <c r="KG34">
        <v>0</v>
      </c>
      <c r="KH34">
        <v>0</v>
      </c>
      <c r="KI34">
        <v>0</v>
      </c>
      <c r="KJ34">
        <v>0</v>
      </c>
      <c r="KK34">
        <v>1</v>
      </c>
      <c r="KL34">
        <v>0</v>
      </c>
      <c r="KM34">
        <v>0</v>
      </c>
      <c r="KN34">
        <v>2</v>
      </c>
      <c r="KO34">
        <v>0</v>
      </c>
      <c r="KP34">
        <v>1</v>
      </c>
      <c r="KQ34">
        <v>2</v>
      </c>
      <c r="KR34">
        <v>0</v>
      </c>
      <c r="KS34">
        <v>0</v>
      </c>
      <c r="KT34">
        <v>0</v>
      </c>
      <c r="KU34">
        <v>1</v>
      </c>
      <c r="KV34">
        <v>0</v>
      </c>
      <c r="KW34">
        <v>0</v>
      </c>
      <c r="KX34">
        <v>0</v>
      </c>
      <c r="KY34">
        <v>0</v>
      </c>
      <c r="KZ34">
        <v>1</v>
      </c>
      <c r="LA34">
        <v>0</v>
      </c>
      <c r="LB34">
        <v>0</v>
      </c>
      <c r="LC34">
        <v>2</v>
      </c>
      <c r="LD34">
        <v>4</v>
      </c>
      <c r="LE34">
        <v>2</v>
      </c>
      <c r="LF34">
        <v>2</v>
      </c>
      <c r="LH34" t="s">
        <v>813</v>
      </c>
      <c r="LI34" t="s">
        <v>902</v>
      </c>
      <c r="LJ34" t="s">
        <v>817</v>
      </c>
      <c r="LK34" t="s">
        <v>817</v>
      </c>
      <c r="LL34" t="s">
        <v>817</v>
      </c>
      <c r="LM34" t="s">
        <v>817</v>
      </c>
      <c r="LN34" t="s">
        <v>817</v>
      </c>
      <c r="LO34" t="s">
        <v>817</v>
      </c>
      <c r="LQ34" t="s">
        <v>813</v>
      </c>
      <c r="LR34" t="s">
        <v>818</v>
      </c>
      <c r="LS34" t="s">
        <v>818</v>
      </c>
      <c r="LT34" t="s">
        <v>818</v>
      </c>
      <c r="LU34" t="s">
        <v>818</v>
      </c>
      <c r="LV34" t="s">
        <v>818</v>
      </c>
      <c r="LW34" t="s">
        <v>818</v>
      </c>
      <c r="LX34" t="s">
        <v>817</v>
      </c>
      <c r="MA34" t="s">
        <v>858</v>
      </c>
      <c r="MB34" t="s">
        <v>913</v>
      </c>
      <c r="MC34" t="s">
        <v>875</v>
      </c>
      <c r="MD34" t="s">
        <v>813</v>
      </c>
      <c r="MF34" t="s">
        <v>823</v>
      </c>
      <c r="MI34" t="s">
        <v>813</v>
      </c>
      <c r="MJ34" t="s">
        <v>824</v>
      </c>
      <c r="MK34" t="s">
        <v>813</v>
      </c>
      <c r="ML34" t="s">
        <v>817</v>
      </c>
      <c r="MM34" t="s">
        <v>817</v>
      </c>
      <c r="MN34" t="s">
        <v>817</v>
      </c>
      <c r="MO34" t="s">
        <v>813</v>
      </c>
      <c r="MP34" t="s">
        <v>817</v>
      </c>
      <c r="MQ34" t="s">
        <v>817</v>
      </c>
      <c r="MR34" t="s">
        <v>817</v>
      </c>
      <c r="MS34" t="s">
        <v>817</v>
      </c>
      <c r="MT34" t="s">
        <v>817</v>
      </c>
      <c r="MU34" t="s">
        <v>817</v>
      </c>
      <c r="MV34" t="s">
        <v>813</v>
      </c>
      <c r="MW34" t="s">
        <v>817</v>
      </c>
      <c r="MX34" t="s">
        <v>817</v>
      </c>
      <c r="MY34" t="s">
        <v>817</v>
      </c>
      <c r="MZ34" t="s">
        <v>817</v>
      </c>
      <c r="NA34" t="s">
        <v>817</v>
      </c>
      <c r="NB34" t="s">
        <v>817</v>
      </c>
      <c r="NR34" t="s">
        <v>817</v>
      </c>
      <c r="NU34" t="s">
        <v>861</v>
      </c>
      <c r="NV34" t="s">
        <v>813</v>
      </c>
      <c r="NW34" t="s">
        <v>862</v>
      </c>
      <c r="NY34">
        <v>2</v>
      </c>
      <c r="NZ34" t="s">
        <v>903</v>
      </c>
      <c r="OP34" t="s">
        <v>817</v>
      </c>
      <c r="OQ34" t="s">
        <v>827</v>
      </c>
      <c r="OR34" t="s">
        <v>828</v>
      </c>
      <c r="OS34" t="s">
        <v>878</v>
      </c>
      <c r="OT34" t="s">
        <v>813</v>
      </c>
      <c r="OU34" t="s">
        <v>817</v>
      </c>
      <c r="OV34" t="s">
        <v>830</v>
      </c>
      <c r="OW34" t="s">
        <v>864</v>
      </c>
      <c r="OX34" t="s">
        <v>832</v>
      </c>
      <c r="OY34" t="s">
        <v>833</v>
      </c>
      <c r="OZ34" t="s">
        <v>891</v>
      </c>
      <c r="PA34" t="s">
        <v>817</v>
      </c>
      <c r="PB34" t="s">
        <v>817</v>
      </c>
      <c r="PC34" t="s">
        <v>817</v>
      </c>
      <c r="PD34" t="s">
        <v>817</v>
      </c>
      <c r="PE34" t="s">
        <v>817</v>
      </c>
      <c r="PF34" t="s">
        <v>813</v>
      </c>
      <c r="PG34" t="s">
        <v>817</v>
      </c>
      <c r="PH34" t="s">
        <v>817</v>
      </c>
      <c r="PI34" t="s">
        <v>817</v>
      </c>
      <c r="PJ34" t="s">
        <v>817</v>
      </c>
      <c r="PK34" t="s">
        <v>817</v>
      </c>
      <c r="PL34" t="s">
        <v>835</v>
      </c>
      <c r="PM34" t="s">
        <v>879</v>
      </c>
      <c r="PN34" t="s">
        <v>837</v>
      </c>
      <c r="PO34" t="s">
        <v>893</v>
      </c>
      <c r="PP34" t="s">
        <v>839</v>
      </c>
      <c r="PQ34" t="s">
        <v>813</v>
      </c>
      <c r="PR34" t="s">
        <v>813</v>
      </c>
      <c r="PS34" t="s">
        <v>817</v>
      </c>
      <c r="PT34" t="s">
        <v>817</v>
      </c>
      <c r="PU34" t="s">
        <v>817</v>
      </c>
      <c r="PV34" t="s">
        <v>817</v>
      </c>
      <c r="PW34" t="s">
        <v>817</v>
      </c>
      <c r="PX34" t="s">
        <v>817</v>
      </c>
      <c r="PY34" t="s">
        <v>817</v>
      </c>
      <c r="PZ34" t="s">
        <v>840</v>
      </c>
      <c r="QA34" t="s">
        <v>841</v>
      </c>
      <c r="QB34" t="s">
        <v>881</v>
      </c>
      <c r="QC34" t="s">
        <v>985</v>
      </c>
      <c r="QD34" t="s">
        <v>1006</v>
      </c>
      <c r="QE34" t="s">
        <v>845</v>
      </c>
      <c r="QF34" t="s">
        <v>813</v>
      </c>
      <c r="QG34" t="s">
        <v>813</v>
      </c>
      <c r="QH34" t="s">
        <v>813</v>
      </c>
      <c r="QI34" t="s">
        <v>817</v>
      </c>
      <c r="QJ34" t="s">
        <v>813</v>
      </c>
      <c r="QK34" t="s">
        <v>813</v>
      </c>
      <c r="QL34" t="s">
        <v>813</v>
      </c>
      <c r="QM34" t="s">
        <v>813</v>
      </c>
      <c r="QN34" t="s">
        <v>817</v>
      </c>
      <c r="QO34" t="s">
        <v>817</v>
      </c>
      <c r="QP34" t="s">
        <v>817</v>
      </c>
      <c r="QQ34" t="s">
        <v>817</v>
      </c>
      <c r="QR34" t="s">
        <v>813</v>
      </c>
      <c r="QS34" t="s">
        <v>817</v>
      </c>
      <c r="QT34" t="s">
        <v>817</v>
      </c>
      <c r="QU34" t="s">
        <v>817</v>
      </c>
      <c r="QV34" t="s">
        <v>817</v>
      </c>
      <c r="QW34" t="s">
        <v>817</v>
      </c>
      <c r="QX34" t="s">
        <v>813</v>
      </c>
      <c r="QY34" t="s">
        <v>817</v>
      </c>
      <c r="QZ34" t="s">
        <v>817</v>
      </c>
      <c r="RA34" t="s">
        <v>817</v>
      </c>
      <c r="RB34" t="s">
        <v>817</v>
      </c>
      <c r="RC34" t="s">
        <v>817</v>
      </c>
      <c r="RD34" t="s">
        <v>817</v>
      </c>
      <c r="RE34" t="s">
        <v>817</v>
      </c>
      <c r="RF34" t="s">
        <v>817</v>
      </c>
      <c r="RG34" t="s">
        <v>817</v>
      </c>
      <c r="RH34" t="s">
        <v>817</v>
      </c>
      <c r="RI34" t="s">
        <v>817</v>
      </c>
      <c r="RJ34" t="s">
        <v>817</v>
      </c>
      <c r="RK34" t="s">
        <v>813</v>
      </c>
      <c r="RL34" t="s">
        <v>817</v>
      </c>
      <c r="RM34" t="s">
        <v>817</v>
      </c>
      <c r="RN34" t="s">
        <v>813</v>
      </c>
      <c r="RO34" t="s">
        <v>817</v>
      </c>
      <c r="RP34" t="s">
        <v>817</v>
      </c>
      <c r="RQ34" t="s">
        <v>817</v>
      </c>
      <c r="RR34" t="s">
        <v>817</v>
      </c>
      <c r="RS34" t="s">
        <v>817</v>
      </c>
      <c r="RT34" t="s">
        <v>817</v>
      </c>
      <c r="RU34" t="s">
        <v>817</v>
      </c>
      <c r="RV34" t="s">
        <v>817</v>
      </c>
      <c r="RW34" t="s">
        <v>817</v>
      </c>
      <c r="RX34" t="s">
        <v>845</v>
      </c>
      <c r="RY34" t="s">
        <v>1073</v>
      </c>
      <c r="RZ34" t="s">
        <v>813</v>
      </c>
      <c r="SA34" t="s">
        <v>813</v>
      </c>
      <c r="SB34" t="s">
        <v>817</v>
      </c>
      <c r="SC34" t="s">
        <v>817</v>
      </c>
      <c r="SD34" t="s">
        <v>817</v>
      </c>
      <c r="SE34" t="s">
        <v>817</v>
      </c>
      <c r="SF34" t="s">
        <v>817</v>
      </c>
      <c r="SG34" t="s">
        <v>817</v>
      </c>
      <c r="SH34" t="s">
        <v>817</v>
      </c>
      <c r="SI34" t="s">
        <v>817</v>
      </c>
      <c r="SJ34" t="s">
        <v>817</v>
      </c>
      <c r="SK34" t="s">
        <v>817</v>
      </c>
      <c r="SL34" t="s">
        <v>813</v>
      </c>
      <c r="SM34" t="s">
        <v>817</v>
      </c>
      <c r="SN34" t="s">
        <v>817</v>
      </c>
      <c r="SO34" t="s">
        <v>817</v>
      </c>
      <c r="SP34" t="s">
        <v>817</v>
      </c>
      <c r="SQ34" t="s">
        <v>817</v>
      </c>
      <c r="SR34" t="s">
        <v>817</v>
      </c>
      <c r="SS34" t="s">
        <v>817</v>
      </c>
      <c r="ST34" t="s">
        <v>817</v>
      </c>
      <c r="SU34" t="s">
        <v>817</v>
      </c>
      <c r="SV34" t="s">
        <v>817</v>
      </c>
      <c r="SW34" t="s">
        <v>817</v>
      </c>
      <c r="SX34" t="s">
        <v>817</v>
      </c>
      <c r="SY34" t="s">
        <v>817</v>
      </c>
      <c r="SZ34" t="s">
        <v>817</v>
      </c>
      <c r="TA34" t="s">
        <v>817</v>
      </c>
      <c r="TB34" t="s">
        <v>817</v>
      </c>
      <c r="TC34" t="s">
        <v>817</v>
      </c>
      <c r="TD34" t="s">
        <v>817</v>
      </c>
      <c r="TE34" t="s">
        <v>817</v>
      </c>
      <c r="TF34" t="s">
        <v>813</v>
      </c>
      <c r="TG34" t="s">
        <v>817</v>
      </c>
      <c r="TH34" t="s">
        <v>817</v>
      </c>
      <c r="TI34" t="s">
        <v>817</v>
      </c>
      <c r="TJ34" t="s">
        <v>813</v>
      </c>
      <c r="TK34" t="s">
        <v>817</v>
      </c>
      <c r="TL34" t="s">
        <v>817</v>
      </c>
      <c r="TM34" t="s">
        <v>817</v>
      </c>
      <c r="TN34" t="s">
        <v>817</v>
      </c>
      <c r="TO34" t="s">
        <v>813</v>
      </c>
      <c r="TP34" t="s">
        <v>817</v>
      </c>
      <c r="TQ34" t="s">
        <v>817</v>
      </c>
      <c r="TR34" t="s">
        <v>817</v>
      </c>
      <c r="TS34" t="s">
        <v>817</v>
      </c>
      <c r="TT34" t="s">
        <v>817</v>
      </c>
      <c r="TU34" t="s">
        <v>817</v>
      </c>
      <c r="TV34" t="s">
        <v>817</v>
      </c>
      <c r="TW34" t="s">
        <v>817</v>
      </c>
      <c r="TY34" t="s">
        <v>817</v>
      </c>
      <c r="TZ34" t="s">
        <v>817</v>
      </c>
      <c r="UA34" t="s">
        <v>817</v>
      </c>
      <c r="UB34" t="s">
        <v>817</v>
      </c>
      <c r="UC34" t="s">
        <v>817</v>
      </c>
      <c r="UD34" t="s">
        <v>817</v>
      </c>
      <c r="UE34" t="s">
        <v>817</v>
      </c>
      <c r="UF34" t="s">
        <v>817</v>
      </c>
      <c r="UG34" t="s">
        <v>817</v>
      </c>
      <c r="UH34" t="s">
        <v>817</v>
      </c>
      <c r="UI34" t="s">
        <v>817</v>
      </c>
      <c r="UJ34" t="s">
        <v>813</v>
      </c>
      <c r="UK34" t="s">
        <v>817</v>
      </c>
      <c r="UL34" t="s">
        <v>813</v>
      </c>
      <c r="UM34" t="s">
        <v>813</v>
      </c>
      <c r="UN34" t="s">
        <v>817</v>
      </c>
      <c r="UO34" t="s">
        <v>817</v>
      </c>
      <c r="UP34" t="s">
        <v>817</v>
      </c>
      <c r="UQ34" t="s">
        <v>817</v>
      </c>
      <c r="UR34" t="s">
        <v>813</v>
      </c>
      <c r="US34" t="s">
        <v>817</v>
      </c>
      <c r="UT34" t="s">
        <v>817</v>
      </c>
      <c r="UU34" t="s">
        <v>817</v>
      </c>
      <c r="UV34" t="s">
        <v>817</v>
      </c>
      <c r="UW34" t="s">
        <v>817</v>
      </c>
      <c r="UX34" t="s">
        <v>817</v>
      </c>
      <c r="UY34" t="s">
        <v>817</v>
      </c>
      <c r="UZ34" t="s">
        <v>817</v>
      </c>
      <c r="VB34" t="s">
        <v>1065</v>
      </c>
      <c r="VD34" t="s">
        <v>817</v>
      </c>
      <c r="VE34" t="s">
        <v>817</v>
      </c>
      <c r="VF34" t="s">
        <v>813</v>
      </c>
      <c r="VG34" t="s">
        <v>813</v>
      </c>
      <c r="VH34" t="s">
        <v>817</v>
      </c>
      <c r="VI34" t="s">
        <v>817</v>
      </c>
      <c r="VJ34" t="s">
        <v>817</v>
      </c>
      <c r="VK34" t="s">
        <v>817</v>
      </c>
      <c r="VL34" t="s">
        <v>817</v>
      </c>
      <c r="VM34" t="s">
        <v>817</v>
      </c>
      <c r="VN34" t="s">
        <v>817</v>
      </c>
      <c r="VO34" t="s">
        <v>817</v>
      </c>
      <c r="VP34" t="s">
        <v>817</v>
      </c>
      <c r="VQ34" t="s">
        <v>817</v>
      </c>
      <c r="VY34" t="s">
        <v>813</v>
      </c>
      <c r="VZ34" t="s">
        <v>817</v>
      </c>
      <c r="WA34" t="s">
        <v>813</v>
      </c>
      <c r="WB34" t="s">
        <v>817</v>
      </c>
      <c r="WJ34" t="s">
        <v>817</v>
      </c>
      <c r="WK34" t="s">
        <v>817</v>
      </c>
      <c r="WL34" t="s">
        <v>817</v>
      </c>
      <c r="WM34" t="s">
        <v>817</v>
      </c>
      <c r="WN34" t="s">
        <v>817</v>
      </c>
      <c r="WO34" t="s">
        <v>813</v>
      </c>
      <c r="WP34" t="s">
        <v>817</v>
      </c>
      <c r="WQ34" t="s">
        <v>817</v>
      </c>
      <c r="WR34" t="s">
        <v>817</v>
      </c>
      <c r="WS34" t="s">
        <v>834</v>
      </c>
      <c r="WU34" t="s">
        <v>817</v>
      </c>
      <c r="WV34" t="s">
        <v>817</v>
      </c>
      <c r="WW34" t="s">
        <v>817</v>
      </c>
      <c r="WX34" t="s">
        <v>817</v>
      </c>
      <c r="WY34" t="s">
        <v>817</v>
      </c>
      <c r="WZ34" t="s">
        <v>813</v>
      </c>
      <c r="XA34" t="s">
        <v>817</v>
      </c>
      <c r="XB34" t="s">
        <v>817</v>
      </c>
      <c r="XC34" t="s">
        <v>850</v>
      </c>
      <c r="XD34" t="s">
        <v>813</v>
      </c>
      <c r="XE34" t="s">
        <v>817</v>
      </c>
      <c r="XF34" t="s">
        <v>817</v>
      </c>
      <c r="XG34" t="s">
        <v>817</v>
      </c>
      <c r="XH34" t="s">
        <v>817</v>
      </c>
      <c r="XI34" t="s">
        <v>817</v>
      </c>
      <c r="XJ34" t="s">
        <v>817</v>
      </c>
      <c r="XK34" t="s">
        <v>817</v>
      </c>
      <c r="XL34" t="s">
        <v>817</v>
      </c>
      <c r="XM34" t="s">
        <v>817</v>
      </c>
      <c r="XN34" t="s">
        <v>817</v>
      </c>
      <c r="XO34" t="s">
        <v>817</v>
      </c>
      <c r="XP34" t="s">
        <v>817</v>
      </c>
      <c r="XQ34" t="s">
        <v>817</v>
      </c>
      <c r="XR34" t="s">
        <v>817</v>
      </c>
      <c r="XS34" t="s">
        <v>817</v>
      </c>
      <c r="XT34" t="s">
        <v>817</v>
      </c>
      <c r="XU34" t="s">
        <v>817</v>
      </c>
      <c r="XV34" t="s">
        <v>817</v>
      </c>
      <c r="XW34" t="s">
        <v>813</v>
      </c>
      <c r="XX34" t="s">
        <v>817</v>
      </c>
      <c r="XY34" t="s">
        <v>817</v>
      </c>
      <c r="XZ34" t="s">
        <v>817</v>
      </c>
      <c r="ZM34" t="s">
        <v>817</v>
      </c>
      <c r="ZN34" t="s">
        <v>817</v>
      </c>
      <c r="ZO34" t="s">
        <v>817</v>
      </c>
      <c r="ZP34" t="s">
        <v>817</v>
      </c>
      <c r="ZQ34" t="s">
        <v>813</v>
      </c>
      <c r="ZR34" t="s">
        <v>817</v>
      </c>
      <c r="ZS34" t="s">
        <v>813</v>
      </c>
      <c r="ZT34" t="s">
        <v>817</v>
      </c>
      <c r="ZU34" t="s">
        <v>817</v>
      </c>
      <c r="ZV34" t="s">
        <v>817</v>
      </c>
      <c r="ZW34" t="s">
        <v>817</v>
      </c>
      <c r="ZX34" t="s">
        <v>817</v>
      </c>
      <c r="ZY34" t="s">
        <v>817</v>
      </c>
      <c r="ZZ34" t="s">
        <v>817</v>
      </c>
      <c r="AAA34" t="s">
        <v>817</v>
      </c>
      <c r="AAB34" t="s">
        <v>817</v>
      </c>
      <c r="AAC34" t="s">
        <v>813</v>
      </c>
      <c r="AAD34" t="s">
        <v>817</v>
      </c>
      <c r="AAE34" t="s">
        <v>817</v>
      </c>
      <c r="AAF34" t="s">
        <v>817</v>
      </c>
      <c r="AAH34" t="s">
        <v>817</v>
      </c>
      <c r="AAI34" t="s">
        <v>817</v>
      </c>
      <c r="AAJ34" t="s">
        <v>817</v>
      </c>
      <c r="AAK34" t="s">
        <v>817</v>
      </c>
      <c r="AAL34" t="s">
        <v>813</v>
      </c>
      <c r="AAM34" t="s">
        <v>817</v>
      </c>
      <c r="AAN34" t="s">
        <v>813</v>
      </c>
      <c r="AAO34" t="s">
        <v>817</v>
      </c>
      <c r="AAP34" t="s">
        <v>817</v>
      </c>
      <c r="AAQ34" t="s">
        <v>817</v>
      </c>
      <c r="AAR34" t="s">
        <v>817</v>
      </c>
      <c r="AAS34" t="s">
        <v>817</v>
      </c>
      <c r="AAT34" t="s">
        <v>817</v>
      </c>
      <c r="AAV34" t="s">
        <v>817</v>
      </c>
      <c r="AAW34" t="s">
        <v>817</v>
      </c>
      <c r="AAX34" t="s">
        <v>817</v>
      </c>
      <c r="AAY34" t="s">
        <v>817</v>
      </c>
      <c r="AAZ34" t="s">
        <v>817</v>
      </c>
      <c r="ABA34" t="s">
        <v>813</v>
      </c>
      <c r="ABB34" t="s">
        <v>813</v>
      </c>
      <c r="ABC34" t="s">
        <v>817</v>
      </c>
      <c r="ABD34" t="s">
        <v>817</v>
      </c>
      <c r="ABE34" t="s">
        <v>817</v>
      </c>
      <c r="ABF34" t="s">
        <v>817</v>
      </c>
      <c r="ABG34" t="s">
        <v>817</v>
      </c>
      <c r="ABH34" t="s">
        <v>817</v>
      </c>
      <c r="ABI34" t="s">
        <v>817</v>
      </c>
      <c r="ABJ34" t="s">
        <v>817</v>
      </c>
      <c r="ABK34" t="s">
        <v>813</v>
      </c>
      <c r="ABL34" t="s">
        <v>817</v>
      </c>
      <c r="ABM34" t="s">
        <v>817</v>
      </c>
      <c r="ABN34" t="s">
        <v>817</v>
      </c>
      <c r="ABO34" t="s">
        <v>817</v>
      </c>
      <c r="ABP34" t="s">
        <v>813</v>
      </c>
      <c r="ABQ34" t="s">
        <v>817</v>
      </c>
      <c r="ABR34" t="s">
        <v>817</v>
      </c>
      <c r="ABS34" t="s">
        <v>817</v>
      </c>
      <c r="ABT34" t="s">
        <v>817</v>
      </c>
      <c r="ABU34" t="s">
        <v>817</v>
      </c>
      <c r="ABV34" t="s">
        <v>813</v>
      </c>
      <c r="ABW34" t="s">
        <v>813</v>
      </c>
      <c r="ABX34" t="s">
        <v>817</v>
      </c>
      <c r="ABY34" t="s">
        <v>817</v>
      </c>
      <c r="ABZ34" t="s">
        <v>817</v>
      </c>
      <c r="ACA34" t="s">
        <v>817</v>
      </c>
      <c r="ACB34" t="s">
        <v>817</v>
      </c>
      <c r="ACC34" t="s">
        <v>817</v>
      </c>
      <c r="ACD34" t="s">
        <v>817</v>
      </c>
      <c r="ACE34" t="s">
        <v>817</v>
      </c>
      <c r="ACF34" t="s">
        <v>817</v>
      </c>
      <c r="ACG34" t="s">
        <v>817</v>
      </c>
      <c r="ACH34" t="s">
        <v>817</v>
      </c>
      <c r="ACI34" t="s">
        <v>813</v>
      </c>
    </row>
    <row r="35" spans="1:763">
      <c r="A35" t="s">
        <v>1074</v>
      </c>
      <c r="B35" t="s">
        <v>1075</v>
      </c>
      <c r="C35" t="s">
        <v>1076</v>
      </c>
      <c r="D35" t="s">
        <v>932</v>
      </c>
      <c r="E35" t="s">
        <v>932</v>
      </c>
      <c r="P35" t="s">
        <v>812</v>
      </c>
      <c r="Q35">
        <v>0.874863865752458</v>
      </c>
      <c r="T35">
        <v>34</v>
      </c>
      <c r="V35" t="s">
        <v>813</v>
      </c>
      <c r="X35" t="s">
        <v>813</v>
      </c>
      <c r="Y35" t="s">
        <v>856</v>
      </c>
      <c r="Z35" t="s">
        <v>856</v>
      </c>
      <c r="AA35" t="s">
        <v>815</v>
      </c>
      <c r="AB35" t="s">
        <v>816</v>
      </c>
      <c r="AC35">
        <v>2</v>
      </c>
      <c r="AD35" t="s">
        <v>817</v>
      </c>
      <c r="AE35">
        <v>2</v>
      </c>
      <c r="AF35">
        <v>0</v>
      </c>
      <c r="AG35">
        <v>0</v>
      </c>
      <c r="AH35" t="s">
        <v>818</v>
      </c>
      <c r="AI35" t="s">
        <v>818</v>
      </c>
      <c r="AJ35" t="s">
        <v>818</v>
      </c>
      <c r="AK35" t="s">
        <v>818</v>
      </c>
      <c r="AL35" t="s">
        <v>818</v>
      </c>
      <c r="AM35" t="s">
        <v>818</v>
      </c>
      <c r="AN35" t="s">
        <v>818</v>
      </c>
      <c r="AO35" t="s">
        <v>818</v>
      </c>
      <c r="AP35" t="s">
        <v>818</v>
      </c>
      <c r="AQ35" t="s">
        <v>818</v>
      </c>
      <c r="AR35" t="s">
        <v>818</v>
      </c>
      <c r="AS35" t="s">
        <v>818</v>
      </c>
      <c r="AT35" t="s">
        <v>818</v>
      </c>
      <c r="AU35" t="s">
        <v>818</v>
      </c>
      <c r="AV35" t="s">
        <v>818</v>
      </c>
      <c r="AW35" t="s">
        <v>818</v>
      </c>
      <c r="AX35" t="s">
        <v>818</v>
      </c>
      <c r="AY35" t="s">
        <v>818</v>
      </c>
      <c r="AZ35" t="s">
        <v>818</v>
      </c>
      <c r="BA35" t="s">
        <v>818</v>
      </c>
      <c r="BB35" t="s">
        <v>818</v>
      </c>
      <c r="BC35" t="s">
        <v>818</v>
      </c>
      <c r="BD35" t="s">
        <v>818</v>
      </c>
      <c r="BE35" t="s">
        <v>818</v>
      </c>
      <c r="BF35" t="s">
        <v>818</v>
      </c>
      <c r="BG35" t="s">
        <v>818</v>
      </c>
      <c r="BH35" t="s">
        <v>818</v>
      </c>
      <c r="BI35" t="s">
        <v>818</v>
      </c>
      <c r="BJ35" t="s">
        <v>818</v>
      </c>
      <c r="BK35" t="s">
        <v>818</v>
      </c>
      <c r="BL35" t="s">
        <v>818</v>
      </c>
      <c r="BM35" t="s">
        <v>818</v>
      </c>
      <c r="BN35" t="s">
        <v>818</v>
      </c>
      <c r="BO35" t="s">
        <v>818</v>
      </c>
      <c r="BP35" t="s">
        <v>818</v>
      </c>
      <c r="BQ35" t="s">
        <v>818</v>
      </c>
      <c r="BR35" t="s">
        <v>818</v>
      </c>
      <c r="BS35" t="s">
        <v>818</v>
      </c>
      <c r="BT35" t="s">
        <v>818</v>
      </c>
      <c r="BU35" t="s">
        <v>818</v>
      </c>
      <c r="BV35" t="s">
        <v>818</v>
      </c>
      <c r="BW35" t="s">
        <v>818</v>
      </c>
      <c r="BX35" t="s">
        <v>818</v>
      </c>
      <c r="BY35" t="s">
        <v>818</v>
      </c>
      <c r="BZ35" t="s">
        <v>818</v>
      </c>
      <c r="CA35" t="s">
        <v>818</v>
      </c>
      <c r="CB35" t="s">
        <v>818</v>
      </c>
      <c r="CC35" t="s">
        <v>818</v>
      </c>
      <c r="CD35" t="s">
        <v>818</v>
      </c>
      <c r="CE35" t="s">
        <v>818</v>
      </c>
      <c r="CF35" t="s">
        <v>818</v>
      </c>
      <c r="CG35" t="s">
        <v>818</v>
      </c>
      <c r="CH35" t="s">
        <v>818</v>
      </c>
      <c r="CI35" t="s">
        <v>818</v>
      </c>
      <c r="CJ35" t="s">
        <v>818</v>
      </c>
      <c r="CK35" t="s">
        <v>818</v>
      </c>
      <c r="CL35" t="s">
        <v>818</v>
      </c>
      <c r="CM35" t="s">
        <v>818</v>
      </c>
      <c r="CN35" t="s">
        <v>818</v>
      </c>
      <c r="CO35" t="s">
        <v>818</v>
      </c>
      <c r="CP35" t="s">
        <v>818</v>
      </c>
      <c r="CQ35" t="s">
        <v>818</v>
      </c>
      <c r="CR35" t="s">
        <v>818</v>
      </c>
      <c r="CS35" t="s">
        <v>818</v>
      </c>
      <c r="CT35" t="s">
        <v>818</v>
      </c>
      <c r="CU35" t="s">
        <v>818</v>
      </c>
      <c r="CV35" t="s">
        <v>818</v>
      </c>
      <c r="CW35" t="s">
        <v>818</v>
      </c>
      <c r="CX35" t="s">
        <v>818</v>
      </c>
      <c r="CY35" t="s">
        <v>818</v>
      </c>
      <c r="CZ35" t="s">
        <v>818</v>
      </c>
      <c r="DA35" t="s">
        <v>818</v>
      </c>
      <c r="DB35" t="s">
        <v>818</v>
      </c>
      <c r="DC35" t="s">
        <v>818</v>
      </c>
      <c r="DD35" t="s">
        <v>818</v>
      </c>
      <c r="DE35" t="s">
        <v>818</v>
      </c>
      <c r="DF35" t="s">
        <v>818</v>
      </c>
      <c r="DG35" t="s">
        <v>818</v>
      </c>
      <c r="DH35" t="s">
        <v>818</v>
      </c>
      <c r="DI35" t="s">
        <v>818</v>
      </c>
      <c r="DJ35" t="s">
        <v>818</v>
      </c>
      <c r="DK35" t="s">
        <v>818</v>
      </c>
      <c r="DL35" t="s">
        <v>818</v>
      </c>
      <c r="DM35" t="s">
        <v>818</v>
      </c>
      <c r="DN35" t="s">
        <v>818</v>
      </c>
      <c r="DO35" t="s">
        <v>818</v>
      </c>
      <c r="DP35" t="s">
        <v>818</v>
      </c>
      <c r="DQ35" t="s">
        <v>818</v>
      </c>
      <c r="DR35" t="s">
        <v>818</v>
      </c>
      <c r="DS35" t="s">
        <v>818</v>
      </c>
      <c r="DT35" t="s">
        <v>818</v>
      </c>
      <c r="DU35" t="s">
        <v>818</v>
      </c>
      <c r="DV35" t="s">
        <v>818</v>
      </c>
      <c r="DW35" t="s">
        <v>818</v>
      </c>
      <c r="DX35" t="s">
        <v>818</v>
      </c>
      <c r="DY35" t="s">
        <v>818</v>
      </c>
      <c r="DZ35" t="s">
        <v>818</v>
      </c>
      <c r="EA35" t="s">
        <v>818</v>
      </c>
      <c r="EB35" t="s">
        <v>818</v>
      </c>
      <c r="EC35" t="s">
        <v>818</v>
      </c>
      <c r="ED35" t="s">
        <v>818</v>
      </c>
      <c r="EE35" t="s">
        <v>818</v>
      </c>
      <c r="EF35" t="s">
        <v>818</v>
      </c>
      <c r="EG35" t="s">
        <v>818</v>
      </c>
      <c r="EH35" t="s">
        <v>818</v>
      </c>
      <c r="EI35" t="s">
        <v>818</v>
      </c>
      <c r="EJ35" t="s">
        <v>818</v>
      </c>
      <c r="EK35" t="s">
        <v>818</v>
      </c>
      <c r="EL35" t="s">
        <v>818</v>
      </c>
      <c r="EM35" t="s">
        <v>818</v>
      </c>
      <c r="EN35" t="s">
        <v>818</v>
      </c>
      <c r="EO35" t="s">
        <v>818</v>
      </c>
      <c r="EP35" t="s">
        <v>818</v>
      </c>
      <c r="EQ35" t="s">
        <v>818</v>
      </c>
      <c r="ER35" t="s">
        <v>818</v>
      </c>
      <c r="ES35" t="s">
        <v>818</v>
      </c>
      <c r="ET35" t="s">
        <v>818</v>
      </c>
      <c r="EU35" t="s">
        <v>818</v>
      </c>
      <c r="EV35" t="s">
        <v>818</v>
      </c>
      <c r="EW35" t="s">
        <v>818</v>
      </c>
      <c r="EX35" t="s">
        <v>818</v>
      </c>
      <c r="EY35" t="s">
        <v>818</v>
      </c>
      <c r="EZ35" t="s">
        <v>818</v>
      </c>
      <c r="FA35" t="s">
        <v>818</v>
      </c>
      <c r="FB35" t="s">
        <v>818</v>
      </c>
      <c r="FC35" t="s">
        <v>818</v>
      </c>
      <c r="FD35" t="s">
        <v>818</v>
      </c>
      <c r="FE35" t="s">
        <v>818</v>
      </c>
      <c r="FF35" t="s">
        <v>818</v>
      </c>
      <c r="FG35" t="s">
        <v>818</v>
      </c>
      <c r="FH35" t="s">
        <v>818</v>
      </c>
      <c r="FI35" t="s">
        <v>818</v>
      </c>
      <c r="FJ35" t="s">
        <v>818</v>
      </c>
      <c r="FK35" t="s">
        <v>818</v>
      </c>
      <c r="FL35" t="s">
        <v>818</v>
      </c>
      <c r="FM35" t="s">
        <v>818</v>
      </c>
      <c r="FN35" t="s">
        <v>818</v>
      </c>
      <c r="FO35" t="s">
        <v>818</v>
      </c>
      <c r="FP35" t="s">
        <v>818</v>
      </c>
      <c r="FQ35" t="s">
        <v>818</v>
      </c>
      <c r="FR35" t="s">
        <v>818</v>
      </c>
      <c r="FS35" t="s">
        <v>818</v>
      </c>
      <c r="FT35" t="s">
        <v>818</v>
      </c>
      <c r="FU35" t="s">
        <v>818</v>
      </c>
      <c r="FV35" t="s">
        <v>818</v>
      </c>
      <c r="FW35" t="s">
        <v>818</v>
      </c>
      <c r="FX35" t="s">
        <v>818</v>
      </c>
      <c r="FY35" t="s">
        <v>818</v>
      </c>
      <c r="FZ35" t="s">
        <v>818</v>
      </c>
      <c r="GA35" t="s">
        <v>818</v>
      </c>
      <c r="GB35" t="s">
        <v>818</v>
      </c>
      <c r="GC35" t="s">
        <v>818</v>
      </c>
      <c r="GD35" t="s">
        <v>818</v>
      </c>
      <c r="GE35" t="s">
        <v>818</v>
      </c>
      <c r="GF35" t="s">
        <v>818</v>
      </c>
      <c r="GG35" t="s">
        <v>818</v>
      </c>
      <c r="GH35" t="s">
        <v>818</v>
      </c>
      <c r="GI35" t="s">
        <v>818</v>
      </c>
      <c r="GJ35" t="s">
        <v>818</v>
      </c>
      <c r="GK35" t="s">
        <v>818</v>
      </c>
      <c r="GL35" t="s">
        <v>818</v>
      </c>
      <c r="GM35" t="s">
        <v>818</v>
      </c>
      <c r="GN35" t="s">
        <v>818</v>
      </c>
      <c r="GO35" t="s">
        <v>818</v>
      </c>
      <c r="GP35" t="s">
        <v>818</v>
      </c>
      <c r="GQ35" t="s">
        <v>818</v>
      </c>
      <c r="GR35" t="s">
        <v>818</v>
      </c>
      <c r="GS35" t="s">
        <v>818</v>
      </c>
      <c r="GT35" t="s">
        <v>818</v>
      </c>
      <c r="GU35" t="s">
        <v>818</v>
      </c>
      <c r="GV35" t="s">
        <v>818</v>
      </c>
      <c r="GW35" t="s">
        <v>818</v>
      </c>
      <c r="GX35" t="s">
        <v>818</v>
      </c>
      <c r="GY35" t="s">
        <v>818</v>
      </c>
      <c r="GZ35" t="s">
        <v>818</v>
      </c>
      <c r="HA35" t="s">
        <v>818</v>
      </c>
      <c r="HB35" t="s">
        <v>818</v>
      </c>
      <c r="HC35" t="s">
        <v>818</v>
      </c>
      <c r="HD35" t="s">
        <v>818</v>
      </c>
      <c r="HE35" t="s">
        <v>818</v>
      </c>
      <c r="HF35" t="s">
        <v>818</v>
      </c>
      <c r="HG35" t="s">
        <v>818</v>
      </c>
      <c r="HH35" t="s">
        <v>818</v>
      </c>
      <c r="HI35" t="s">
        <v>818</v>
      </c>
      <c r="HJ35" t="s">
        <v>818</v>
      </c>
      <c r="HK35" t="s">
        <v>818</v>
      </c>
      <c r="HL35" t="s">
        <v>818</v>
      </c>
      <c r="HM35" t="s">
        <v>818</v>
      </c>
      <c r="HN35" t="s">
        <v>818</v>
      </c>
      <c r="HO35" t="s">
        <v>818</v>
      </c>
      <c r="HP35" t="s">
        <v>818</v>
      </c>
      <c r="HQ35" t="s">
        <v>818</v>
      </c>
      <c r="HR35" t="s">
        <v>818</v>
      </c>
      <c r="HS35" t="s">
        <v>818</v>
      </c>
      <c r="HT35" t="s">
        <v>818</v>
      </c>
      <c r="HU35" t="s">
        <v>818</v>
      </c>
      <c r="HV35" t="s">
        <v>818</v>
      </c>
      <c r="HW35" t="s">
        <v>818</v>
      </c>
      <c r="HX35" t="s">
        <v>818</v>
      </c>
      <c r="HY35" t="s">
        <v>818</v>
      </c>
      <c r="HZ35" t="s">
        <v>818</v>
      </c>
      <c r="IA35" t="s">
        <v>818</v>
      </c>
      <c r="IB35" t="s">
        <v>818</v>
      </c>
      <c r="IC35" t="s">
        <v>818</v>
      </c>
      <c r="ID35" t="s">
        <v>818</v>
      </c>
      <c r="IE35" t="s">
        <v>818</v>
      </c>
      <c r="IF35" t="s">
        <v>818</v>
      </c>
      <c r="IG35" t="s">
        <v>818</v>
      </c>
      <c r="IH35" t="s">
        <v>818</v>
      </c>
      <c r="II35" t="s">
        <v>818</v>
      </c>
      <c r="IJ35" t="s">
        <v>818</v>
      </c>
      <c r="IK35" t="s">
        <v>818</v>
      </c>
      <c r="IL35" t="s">
        <v>818</v>
      </c>
      <c r="IM35" t="s">
        <v>818</v>
      </c>
      <c r="IN35" t="s">
        <v>818</v>
      </c>
      <c r="IO35" t="s">
        <v>818</v>
      </c>
      <c r="IP35" t="s">
        <v>818</v>
      </c>
      <c r="IQ35" t="s">
        <v>818</v>
      </c>
      <c r="IR35" t="s">
        <v>818</v>
      </c>
      <c r="IS35" t="s">
        <v>818</v>
      </c>
      <c r="IT35" t="s">
        <v>818</v>
      </c>
      <c r="IU35" t="s">
        <v>818</v>
      </c>
      <c r="IV35" t="s">
        <v>818</v>
      </c>
      <c r="IW35" t="s">
        <v>818</v>
      </c>
      <c r="IX35" t="s">
        <v>818</v>
      </c>
      <c r="IY35" t="s">
        <v>818</v>
      </c>
      <c r="IZ35" t="s">
        <v>818</v>
      </c>
      <c r="JA35" t="s">
        <v>818</v>
      </c>
      <c r="JB35" t="s">
        <v>818</v>
      </c>
      <c r="JC35" t="s">
        <v>818</v>
      </c>
      <c r="JD35" t="s">
        <v>818</v>
      </c>
      <c r="JE35" t="s">
        <v>818</v>
      </c>
      <c r="JF35" t="s">
        <v>818</v>
      </c>
      <c r="JG35" t="s">
        <v>818</v>
      </c>
      <c r="JH35" t="s">
        <v>818</v>
      </c>
      <c r="JI35" t="s">
        <v>818</v>
      </c>
      <c r="JJ35" t="s">
        <v>818</v>
      </c>
      <c r="JK35" t="s">
        <v>818</v>
      </c>
      <c r="JL35" t="s">
        <v>818</v>
      </c>
      <c r="JM35" t="s">
        <v>818</v>
      </c>
      <c r="JN35" t="s">
        <v>818</v>
      </c>
      <c r="JO35" t="s">
        <v>818</v>
      </c>
      <c r="JP35" t="s">
        <v>818</v>
      </c>
      <c r="JQ35" t="s">
        <v>818</v>
      </c>
      <c r="JR35" t="s">
        <v>818</v>
      </c>
      <c r="JS35" t="s">
        <v>818</v>
      </c>
      <c r="JT35" t="s">
        <v>818</v>
      </c>
      <c r="JU35" t="s">
        <v>818</v>
      </c>
      <c r="JV35" t="s">
        <v>818</v>
      </c>
      <c r="JW35" t="s">
        <v>818</v>
      </c>
      <c r="JX35" t="s">
        <v>818</v>
      </c>
      <c r="JY35" t="s">
        <v>818</v>
      </c>
      <c r="JZ35" t="s">
        <v>818</v>
      </c>
      <c r="KA35" t="s">
        <v>818</v>
      </c>
      <c r="KB35" t="s">
        <v>818</v>
      </c>
      <c r="KC35" t="s">
        <v>818</v>
      </c>
      <c r="KD35" t="s">
        <v>818</v>
      </c>
      <c r="KE35" t="s">
        <v>818</v>
      </c>
      <c r="KF35">
        <v>2</v>
      </c>
      <c r="KG35">
        <v>0</v>
      </c>
      <c r="KH35">
        <v>0</v>
      </c>
      <c r="KI35">
        <v>0</v>
      </c>
      <c r="KJ35">
        <v>0</v>
      </c>
      <c r="KK35">
        <v>0</v>
      </c>
      <c r="KL35">
        <v>0</v>
      </c>
      <c r="KM35">
        <v>1</v>
      </c>
      <c r="KN35">
        <v>0</v>
      </c>
      <c r="KO35">
        <v>0</v>
      </c>
      <c r="KP35">
        <v>0</v>
      </c>
      <c r="KQ35">
        <v>1</v>
      </c>
      <c r="KR35">
        <v>0</v>
      </c>
      <c r="KS35">
        <v>0</v>
      </c>
      <c r="KT35">
        <v>0</v>
      </c>
      <c r="KU35">
        <v>0</v>
      </c>
      <c r="KV35">
        <v>0</v>
      </c>
      <c r="KW35">
        <v>0</v>
      </c>
      <c r="KX35">
        <v>1</v>
      </c>
      <c r="KY35">
        <v>0</v>
      </c>
      <c r="KZ35">
        <v>0</v>
      </c>
      <c r="LA35">
        <v>1</v>
      </c>
      <c r="LB35">
        <v>0</v>
      </c>
      <c r="LC35">
        <v>0</v>
      </c>
      <c r="LD35">
        <v>2</v>
      </c>
      <c r="LE35">
        <v>0</v>
      </c>
      <c r="LF35">
        <v>2</v>
      </c>
      <c r="LH35" t="s">
        <v>817</v>
      </c>
      <c r="LI35" t="s">
        <v>817</v>
      </c>
      <c r="LJ35" t="s">
        <v>817</v>
      </c>
      <c r="LK35" t="s">
        <v>817</v>
      </c>
      <c r="LL35" t="s">
        <v>817</v>
      </c>
      <c r="LM35" t="s">
        <v>817</v>
      </c>
      <c r="LO35" t="s">
        <v>817</v>
      </c>
      <c r="LQ35" t="s">
        <v>817</v>
      </c>
      <c r="LR35" t="s">
        <v>818</v>
      </c>
      <c r="LS35" t="s">
        <v>818</v>
      </c>
      <c r="LT35" t="s">
        <v>818</v>
      </c>
      <c r="LU35" t="s">
        <v>818</v>
      </c>
      <c r="LV35" t="s">
        <v>818</v>
      </c>
      <c r="LW35" t="s">
        <v>818</v>
      </c>
      <c r="LX35" t="s">
        <v>817</v>
      </c>
      <c r="MA35" t="s">
        <v>820</v>
      </c>
      <c r="MB35" t="s">
        <v>942</v>
      </c>
      <c r="MC35" t="s">
        <v>943</v>
      </c>
      <c r="MD35" t="s">
        <v>813</v>
      </c>
      <c r="MF35" t="s">
        <v>823</v>
      </c>
      <c r="MI35" t="s">
        <v>813</v>
      </c>
      <c r="MJ35" t="s">
        <v>824</v>
      </c>
      <c r="MK35" t="s">
        <v>813</v>
      </c>
      <c r="ML35" t="s">
        <v>817</v>
      </c>
      <c r="MM35" t="s">
        <v>817</v>
      </c>
      <c r="MN35" t="s">
        <v>817</v>
      </c>
      <c r="MO35" t="s">
        <v>817</v>
      </c>
      <c r="MP35" t="s">
        <v>817</v>
      </c>
      <c r="MQ35" t="s">
        <v>817</v>
      </c>
      <c r="MR35" t="s">
        <v>817</v>
      </c>
      <c r="MS35" t="s">
        <v>817</v>
      </c>
      <c r="MT35" t="s">
        <v>817</v>
      </c>
      <c r="MU35" t="s">
        <v>817</v>
      </c>
      <c r="MV35" t="s">
        <v>817</v>
      </c>
      <c r="MW35" t="s">
        <v>813</v>
      </c>
      <c r="MX35" t="s">
        <v>817</v>
      </c>
      <c r="MY35" t="s">
        <v>817</v>
      </c>
      <c r="MZ35" t="s">
        <v>817</v>
      </c>
      <c r="NA35" t="s">
        <v>817</v>
      </c>
      <c r="NB35" t="s">
        <v>817</v>
      </c>
      <c r="NR35" t="s">
        <v>813</v>
      </c>
      <c r="NS35" t="s">
        <v>817</v>
      </c>
      <c r="NU35" t="s">
        <v>825</v>
      </c>
      <c r="NY35">
        <v>0</v>
      </c>
      <c r="OP35" t="s">
        <v>813</v>
      </c>
      <c r="OQ35" t="s">
        <v>827</v>
      </c>
      <c r="OR35" t="s">
        <v>828</v>
      </c>
      <c r="OS35" t="s">
        <v>878</v>
      </c>
      <c r="OT35" t="s">
        <v>813</v>
      </c>
      <c r="OU35" t="s">
        <v>817</v>
      </c>
      <c r="OV35" t="s">
        <v>830</v>
      </c>
      <c r="OW35" t="s">
        <v>831</v>
      </c>
      <c r="OX35" t="s">
        <v>832</v>
      </c>
      <c r="OY35" t="s">
        <v>833</v>
      </c>
      <c r="OZ35" t="s">
        <v>849</v>
      </c>
      <c r="PA35" t="s">
        <v>813</v>
      </c>
      <c r="PB35" t="s">
        <v>817</v>
      </c>
      <c r="PC35" t="s">
        <v>817</v>
      </c>
      <c r="PD35" t="s">
        <v>817</v>
      </c>
      <c r="PE35" t="s">
        <v>813</v>
      </c>
      <c r="PF35" t="s">
        <v>817</v>
      </c>
      <c r="PG35" t="s">
        <v>817</v>
      </c>
      <c r="PH35" t="s">
        <v>817</v>
      </c>
      <c r="PI35" t="s">
        <v>817</v>
      </c>
      <c r="PJ35" t="s">
        <v>817</v>
      </c>
      <c r="PK35" t="s">
        <v>817</v>
      </c>
      <c r="PL35" t="s">
        <v>835</v>
      </c>
      <c r="PM35" t="s">
        <v>845</v>
      </c>
      <c r="PN35" t="s">
        <v>845</v>
      </c>
      <c r="PO35" t="s">
        <v>893</v>
      </c>
      <c r="PP35" t="s">
        <v>867</v>
      </c>
      <c r="PQ35" t="s">
        <v>813</v>
      </c>
      <c r="PR35" t="s">
        <v>813</v>
      </c>
      <c r="PS35" t="s">
        <v>817</v>
      </c>
      <c r="PT35" t="s">
        <v>817</v>
      </c>
      <c r="PU35" t="s">
        <v>817</v>
      </c>
      <c r="PV35" t="s">
        <v>817</v>
      </c>
      <c r="PW35" t="s">
        <v>817</v>
      </c>
      <c r="PX35" t="s">
        <v>817</v>
      </c>
      <c r="PY35" t="s">
        <v>817</v>
      </c>
      <c r="PZ35" t="s">
        <v>840</v>
      </c>
      <c r="QA35" t="s">
        <v>841</v>
      </c>
      <c r="QB35" t="s">
        <v>895</v>
      </c>
      <c r="QC35" t="s">
        <v>843</v>
      </c>
      <c r="QD35" t="s">
        <v>844</v>
      </c>
      <c r="QE35" t="s">
        <v>845</v>
      </c>
      <c r="QF35" t="s">
        <v>813</v>
      </c>
      <c r="QG35" t="s">
        <v>813</v>
      </c>
      <c r="QH35" t="s">
        <v>813</v>
      </c>
      <c r="QI35" t="s">
        <v>817</v>
      </c>
      <c r="QJ35" t="s">
        <v>813</v>
      </c>
      <c r="QK35" t="s">
        <v>813</v>
      </c>
      <c r="QL35" t="s">
        <v>817</v>
      </c>
      <c r="QM35" t="s">
        <v>817</v>
      </c>
      <c r="QN35" t="s">
        <v>817</v>
      </c>
      <c r="QO35" t="s">
        <v>817</v>
      </c>
      <c r="QP35" t="s">
        <v>817</v>
      </c>
      <c r="QQ35" t="s">
        <v>817</v>
      </c>
      <c r="QR35" t="s">
        <v>813</v>
      </c>
      <c r="QS35" t="s">
        <v>813</v>
      </c>
      <c r="QT35" t="s">
        <v>817</v>
      </c>
      <c r="QU35" t="s">
        <v>817</v>
      </c>
      <c r="QV35" t="s">
        <v>817</v>
      </c>
      <c r="QW35" t="s">
        <v>817</v>
      </c>
      <c r="QX35" t="s">
        <v>817</v>
      </c>
      <c r="QY35" t="s">
        <v>817</v>
      </c>
      <c r="QZ35" t="s">
        <v>817</v>
      </c>
      <c r="RA35" t="s">
        <v>817</v>
      </c>
      <c r="RB35" t="s">
        <v>817</v>
      </c>
      <c r="RC35" t="s">
        <v>817</v>
      </c>
      <c r="RD35" t="s">
        <v>817</v>
      </c>
      <c r="RE35" t="s">
        <v>817</v>
      </c>
      <c r="RF35" t="s">
        <v>817</v>
      </c>
      <c r="RG35" t="s">
        <v>817</v>
      </c>
      <c r="RH35" t="s">
        <v>817</v>
      </c>
      <c r="RI35" t="s">
        <v>817</v>
      </c>
      <c r="RJ35" t="s">
        <v>817</v>
      </c>
      <c r="RK35" t="s">
        <v>813</v>
      </c>
      <c r="RL35" t="s">
        <v>817</v>
      </c>
      <c r="RM35" t="s">
        <v>813</v>
      </c>
      <c r="RN35" t="s">
        <v>817</v>
      </c>
      <c r="RO35" t="s">
        <v>817</v>
      </c>
      <c r="RP35" t="s">
        <v>817</v>
      </c>
      <c r="RQ35" t="s">
        <v>817</v>
      </c>
      <c r="RR35" t="s">
        <v>817</v>
      </c>
      <c r="RS35" t="s">
        <v>817</v>
      </c>
      <c r="RT35" t="s">
        <v>817</v>
      </c>
      <c r="RU35" t="s">
        <v>817</v>
      </c>
      <c r="RV35" t="s">
        <v>817</v>
      </c>
      <c r="RW35" t="s">
        <v>817</v>
      </c>
      <c r="RX35" t="s">
        <v>845</v>
      </c>
      <c r="RY35" t="s">
        <v>949</v>
      </c>
      <c r="RZ35" t="s">
        <v>813</v>
      </c>
      <c r="SA35" t="s">
        <v>817</v>
      </c>
      <c r="SB35" t="s">
        <v>817</v>
      </c>
      <c r="SC35" t="s">
        <v>813</v>
      </c>
      <c r="SD35" t="s">
        <v>817</v>
      </c>
      <c r="SE35" t="s">
        <v>817</v>
      </c>
      <c r="SF35" t="s">
        <v>817</v>
      </c>
      <c r="SG35" t="s">
        <v>817</v>
      </c>
      <c r="SH35" t="s">
        <v>817</v>
      </c>
      <c r="SI35" t="s">
        <v>813</v>
      </c>
      <c r="SJ35" t="s">
        <v>817</v>
      </c>
      <c r="SK35" t="s">
        <v>817</v>
      </c>
      <c r="SL35" t="s">
        <v>817</v>
      </c>
      <c r="SM35" t="s">
        <v>817</v>
      </c>
      <c r="SN35" t="s">
        <v>817</v>
      </c>
      <c r="SO35" t="s">
        <v>817</v>
      </c>
      <c r="SP35" t="s">
        <v>817</v>
      </c>
      <c r="SQ35" t="s">
        <v>817</v>
      </c>
      <c r="SR35" t="s">
        <v>817</v>
      </c>
      <c r="SS35" t="s">
        <v>817</v>
      </c>
      <c r="ST35" t="s">
        <v>817</v>
      </c>
      <c r="SU35" t="s">
        <v>817</v>
      </c>
      <c r="SV35" t="s">
        <v>817</v>
      </c>
      <c r="SW35" t="s">
        <v>817</v>
      </c>
      <c r="SX35" t="s">
        <v>813</v>
      </c>
      <c r="SY35" t="s">
        <v>817</v>
      </c>
      <c r="SZ35" t="s">
        <v>817</v>
      </c>
      <c r="TA35" t="s">
        <v>817</v>
      </c>
      <c r="TB35" t="s">
        <v>817</v>
      </c>
      <c r="TC35" t="s">
        <v>817</v>
      </c>
      <c r="TD35" t="s">
        <v>817</v>
      </c>
      <c r="TE35" t="s">
        <v>817</v>
      </c>
      <c r="TF35" t="s">
        <v>817</v>
      </c>
      <c r="TG35" t="s">
        <v>817</v>
      </c>
      <c r="TH35" t="s">
        <v>817</v>
      </c>
      <c r="TI35" t="s">
        <v>817</v>
      </c>
      <c r="TJ35" t="s">
        <v>813</v>
      </c>
      <c r="TK35" t="s">
        <v>817</v>
      </c>
      <c r="TL35" t="s">
        <v>817</v>
      </c>
      <c r="TM35" t="s">
        <v>817</v>
      </c>
      <c r="TN35" t="s">
        <v>813</v>
      </c>
      <c r="TO35" t="s">
        <v>817</v>
      </c>
      <c r="TP35" t="s">
        <v>817</v>
      </c>
      <c r="TQ35" t="s">
        <v>817</v>
      </c>
      <c r="TR35" t="s">
        <v>817</v>
      </c>
      <c r="TS35" t="s">
        <v>817</v>
      </c>
      <c r="TT35" t="s">
        <v>813</v>
      </c>
      <c r="TU35" t="s">
        <v>817</v>
      </c>
      <c r="TV35" t="s">
        <v>817</v>
      </c>
      <c r="TW35" t="s">
        <v>817</v>
      </c>
      <c r="TX35" t="s">
        <v>1077</v>
      </c>
      <c r="TY35" t="s">
        <v>813</v>
      </c>
      <c r="TZ35" t="s">
        <v>813</v>
      </c>
      <c r="UA35" t="s">
        <v>817</v>
      </c>
      <c r="UB35" t="s">
        <v>817</v>
      </c>
      <c r="UC35" t="s">
        <v>817</v>
      </c>
      <c r="UD35" t="s">
        <v>817</v>
      </c>
      <c r="UE35" t="s">
        <v>817</v>
      </c>
      <c r="UF35" t="s">
        <v>817</v>
      </c>
      <c r="UG35" t="s">
        <v>817</v>
      </c>
      <c r="UH35" t="s">
        <v>817</v>
      </c>
      <c r="UI35" t="s">
        <v>817</v>
      </c>
      <c r="UJ35" t="s">
        <v>817</v>
      </c>
      <c r="UK35" t="s">
        <v>817</v>
      </c>
      <c r="UL35" t="s">
        <v>817</v>
      </c>
      <c r="UM35" t="s">
        <v>817</v>
      </c>
      <c r="UN35" t="s">
        <v>817</v>
      </c>
      <c r="UO35" t="s">
        <v>817</v>
      </c>
      <c r="UP35" t="s">
        <v>817</v>
      </c>
      <c r="UQ35" t="s">
        <v>817</v>
      </c>
      <c r="UR35" t="s">
        <v>817</v>
      </c>
      <c r="US35" t="s">
        <v>817</v>
      </c>
      <c r="UT35" t="s">
        <v>813</v>
      </c>
      <c r="UU35" t="s">
        <v>817</v>
      </c>
      <c r="UV35" t="s">
        <v>817</v>
      </c>
      <c r="UW35" t="s">
        <v>817</v>
      </c>
      <c r="UX35" t="s">
        <v>817</v>
      </c>
      <c r="UY35" t="s">
        <v>817</v>
      </c>
      <c r="UZ35" t="s">
        <v>817</v>
      </c>
      <c r="VB35" t="s">
        <v>909</v>
      </c>
      <c r="VC35" t="s">
        <v>848</v>
      </c>
      <c r="VD35" t="s">
        <v>813</v>
      </c>
      <c r="VE35" t="s">
        <v>817</v>
      </c>
      <c r="VF35" t="s">
        <v>817</v>
      </c>
      <c r="VG35" t="s">
        <v>817</v>
      </c>
      <c r="VH35" t="s">
        <v>817</v>
      </c>
      <c r="VI35" t="s">
        <v>817</v>
      </c>
      <c r="VJ35" t="s">
        <v>817</v>
      </c>
      <c r="VK35" t="s">
        <v>817</v>
      </c>
      <c r="VL35" t="s">
        <v>817</v>
      </c>
      <c r="VM35" t="s">
        <v>817</v>
      </c>
      <c r="VN35" t="s">
        <v>817</v>
      </c>
      <c r="VO35" t="s">
        <v>817</v>
      </c>
      <c r="VP35" t="s">
        <v>817</v>
      </c>
      <c r="VQ35" t="s">
        <v>817</v>
      </c>
      <c r="VY35" t="s">
        <v>817</v>
      </c>
      <c r="VZ35" t="s">
        <v>813</v>
      </c>
      <c r="WA35" t="s">
        <v>813</v>
      </c>
      <c r="WB35" t="s">
        <v>817</v>
      </c>
      <c r="WJ35" t="s">
        <v>817</v>
      </c>
      <c r="WK35" t="s">
        <v>813</v>
      </c>
      <c r="WL35" t="s">
        <v>817</v>
      </c>
      <c r="WM35" t="s">
        <v>817</v>
      </c>
      <c r="WN35" t="s">
        <v>817</v>
      </c>
      <c r="WO35" t="s">
        <v>817</v>
      </c>
      <c r="WP35" t="s">
        <v>817</v>
      </c>
      <c r="WQ35" t="s">
        <v>817</v>
      </c>
      <c r="WR35" t="s">
        <v>817</v>
      </c>
      <c r="WS35" t="s">
        <v>849</v>
      </c>
      <c r="WU35" t="s">
        <v>817</v>
      </c>
      <c r="WV35" t="s">
        <v>817</v>
      </c>
      <c r="WW35" t="s">
        <v>817</v>
      </c>
      <c r="WX35" t="s">
        <v>817</v>
      </c>
      <c r="WY35" t="s">
        <v>817</v>
      </c>
      <c r="WZ35" t="s">
        <v>813</v>
      </c>
      <c r="XA35" t="s">
        <v>817</v>
      </c>
      <c r="XB35" t="s">
        <v>817</v>
      </c>
      <c r="XC35" t="s">
        <v>869</v>
      </c>
      <c r="XD35" t="s">
        <v>813</v>
      </c>
      <c r="XE35" t="s">
        <v>817</v>
      </c>
      <c r="XF35" t="s">
        <v>817</v>
      </c>
      <c r="XG35" t="s">
        <v>817</v>
      </c>
      <c r="XH35" t="s">
        <v>817</v>
      </c>
      <c r="XI35" t="s">
        <v>817</v>
      </c>
      <c r="XJ35" t="s">
        <v>817</v>
      </c>
      <c r="XK35" t="s">
        <v>817</v>
      </c>
      <c r="XL35" t="s">
        <v>817</v>
      </c>
      <c r="XM35" t="s">
        <v>817</v>
      </c>
      <c r="XN35" t="s">
        <v>817</v>
      </c>
      <c r="XO35" t="s">
        <v>817</v>
      </c>
      <c r="XP35" t="s">
        <v>817</v>
      </c>
      <c r="XQ35" t="s">
        <v>817</v>
      </c>
      <c r="XR35" t="s">
        <v>813</v>
      </c>
      <c r="XS35" t="s">
        <v>817</v>
      </c>
      <c r="XT35" t="s">
        <v>817</v>
      </c>
      <c r="XU35" t="s">
        <v>813</v>
      </c>
      <c r="XV35" t="s">
        <v>817</v>
      </c>
      <c r="XW35" t="s">
        <v>817</v>
      </c>
      <c r="XX35" t="s">
        <v>817</v>
      </c>
      <c r="XY35" t="s">
        <v>817</v>
      </c>
      <c r="XZ35" t="s">
        <v>817</v>
      </c>
      <c r="ZM35" t="s">
        <v>817</v>
      </c>
      <c r="ZN35" t="s">
        <v>817</v>
      </c>
      <c r="ZO35" t="s">
        <v>817</v>
      </c>
      <c r="ZP35" t="s">
        <v>817</v>
      </c>
      <c r="ZQ35" t="s">
        <v>813</v>
      </c>
      <c r="ZR35" t="s">
        <v>813</v>
      </c>
      <c r="ZS35" t="s">
        <v>817</v>
      </c>
      <c r="ZT35" t="s">
        <v>817</v>
      </c>
      <c r="ZU35" t="s">
        <v>817</v>
      </c>
      <c r="ZV35" t="s">
        <v>817</v>
      </c>
      <c r="ZW35" t="s">
        <v>817</v>
      </c>
      <c r="ZX35" t="s">
        <v>817</v>
      </c>
      <c r="ZY35" t="s">
        <v>817</v>
      </c>
      <c r="ZZ35" t="s">
        <v>817</v>
      </c>
      <c r="AAA35" t="s">
        <v>817</v>
      </c>
      <c r="AAB35" t="s">
        <v>817</v>
      </c>
      <c r="AAC35" t="s">
        <v>817</v>
      </c>
      <c r="AAD35" t="s">
        <v>817</v>
      </c>
      <c r="AAE35" t="s">
        <v>817</v>
      </c>
      <c r="AAF35" t="s">
        <v>817</v>
      </c>
      <c r="AAH35" t="s">
        <v>813</v>
      </c>
      <c r="AAI35" t="s">
        <v>817</v>
      </c>
      <c r="AAJ35" t="s">
        <v>817</v>
      </c>
      <c r="AAK35" t="s">
        <v>817</v>
      </c>
      <c r="AAL35" t="s">
        <v>817</v>
      </c>
      <c r="AAM35" t="s">
        <v>817</v>
      </c>
      <c r="AAN35" t="s">
        <v>817</v>
      </c>
      <c r="AAO35" t="s">
        <v>817</v>
      </c>
      <c r="AAP35" t="s">
        <v>817</v>
      </c>
      <c r="AAQ35" t="s">
        <v>817</v>
      </c>
      <c r="AAR35" t="s">
        <v>817</v>
      </c>
      <c r="AAS35" t="s">
        <v>817</v>
      </c>
      <c r="AAT35" t="s">
        <v>817</v>
      </c>
      <c r="AAV35" t="s">
        <v>817</v>
      </c>
      <c r="AAW35" t="s">
        <v>817</v>
      </c>
      <c r="AAX35" t="s">
        <v>817</v>
      </c>
      <c r="AAY35" t="s">
        <v>817</v>
      </c>
      <c r="AAZ35" t="s">
        <v>817</v>
      </c>
      <c r="ABA35" t="s">
        <v>817</v>
      </c>
      <c r="ABB35" t="s">
        <v>813</v>
      </c>
      <c r="ABC35" t="s">
        <v>817</v>
      </c>
      <c r="ABD35" t="s">
        <v>817</v>
      </c>
      <c r="ABE35" t="s">
        <v>817</v>
      </c>
      <c r="ABF35" t="s">
        <v>817</v>
      </c>
      <c r="ABG35" t="s">
        <v>817</v>
      </c>
      <c r="ABH35" t="s">
        <v>817</v>
      </c>
      <c r="ABI35" t="s">
        <v>817</v>
      </c>
      <c r="ABJ35" t="s">
        <v>817</v>
      </c>
      <c r="ABK35" t="s">
        <v>817</v>
      </c>
      <c r="ABL35" t="s">
        <v>817</v>
      </c>
      <c r="ABM35" t="s">
        <v>817</v>
      </c>
      <c r="ABN35" t="s">
        <v>817</v>
      </c>
      <c r="ABO35" t="s">
        <v>817</v>
      </c>
      <c r="ABP35" t="s">
        <v>817</v>
      </c>
      <c r="ABQ35" t="s">
        <v>817</v>
      </c>
      <c r="ABR35" t="s">
        <v>817</v>
      </c>
      <c r="ABS35" t="s">
        <v>817</v>
      </c>
      <c r="ABT35" t="s">
        <v>813</v>
      </c>
      <c r="ABU35" t="s">
        <v>817</v>
      </c>
      <c r="ABV35" t="s">
        <v>817</v>
      </c>
      <c r="ABW35" t="s">
        <v>813</v>
      </c>
      <c r="ABX35" t="s">
        <v>817</v>
      </c>
      <c r="ABY35" t="s">
        <v>817</v>
      </c>
      <c r="ABZ35" t="s">
        <v>817</v>
      </c>
      <c r="ACA35" t="s">
        <v>817</v>
      </c>
      <c r="ACB35" t="s">
        <v>817</v>
      </c>
      <c r="ACC35" t="s">
        <v>817</v>
      </c>
      <c r="ACD35" t="s">
        <v>817</v>
      </c>
      <c r="ACE35" t="s">
        <v>817</v>
      </c>
      <c r="ACF35" t="s">
        <v>817</v>
      </c>
      <c r="ACG35" t="s">
        <v>817</v>
      </c>
      <c r="ACH35" t="s">
        <v>817</v>
      </c>
      <c r="ACI35" t="s">
        <v>817</v>
      </c>
    </row>
    <row r="36" spans="1:763">
      <c r="A36" t="s">
        <v>1078</v>
      </c>
      <c r="B36" t="s">
        <v>1079</v>
      </c>
      <c r="C36" t="s">
        <v>1080</v>
      </c>
      <c r="D36" t="s">
        <v>873</v>
      </c>
      <c r="E36" t="s">
        <v>873</v>
      </c>
      <c r="P36" t="s">
        <v>1015</v>
      </c>
      <c r="T36">
        <v>24</v>
      </c>
      <c r="V36" t="s">
        <v>813</v>
      </c>
      <c r="X36" t="s">
        <v>817</v>
      </c>
      <c r="Y36" t="s">
        <v>814</v>
      </c>
      <c r="Z36" t="s">
        <v>856</v>
      </c>
      <c r="AA36" t="s">
        <v>815</v>
      </c>
      <c r="AB36" t="s">
        <v>901</v>
      </c>
      <c r="AC36">
        <v>5</v>
      </c>
      <c r="AD36" t="s">
        <v>817</v>
      </c>
      <c r="AE36">
        <v>0</v>
      </c>
      <c r="AF36">
        <v>5</v>
      </c>
      <c r="AG36">
        <v>0</v>
      </c>
      <c r="AH36" t="s">
        <v>818</v>
      </c>
      <c r="AI36" t="s">
        <v>818</v>
      </c>
      <c r="AJ36" t="s">
        <v>818</v>
      </c>
      <c r="AK36" t="s">
        <v>818</v>
      </c>
      <c r="AL36" t="s">
        <v>818</v>
      </c>
      <c r="AM36" t="s">
        <v>818</v>
      </c>
      <c r="AN36" t="s">
        <v>818</v>
      </c>
      <c r="AO36" t="s">
        <v>818</v>
      </c>
      <c r="AP36" t="s">
        <v>818</v>
      </c>
      <c r="AQ36" t="s">
        <v>818</v>
      </c>
      <c r="AR36" t="s">
        <v>818</v>
      </c>
      <c r="AS36" t="s">
        <v>818</v>
      </c>
      <c r="AT36" t="s">
        <v>818</v>
      </c>
      <c r="AU36" t="s">
        <v>818</v>
      </c>
      <c r="AV36" t="s">
        <v>818</v>
      </c>
      <c r="AW36" t="s">
        <v>818</v>
      </c>
      <c r="AX36" t="s">
        <v>818</v>
      </c>
      <c r="AY36" t="s">
        <v>818</v>
      </c>
      <c r="AZ36" t="s">
        <v>818</v>
      </c>
      <c r="BA36" t="s">
        <v>818</v>
      </c>
      <c r="BB36" t="s">
        <v>818</v>
      </c>
      <c r="BC36" t="s">
        <v>818</v>
      </c>
      <c r="BD36" t="s">
        <v>818</v>
      </c>
      <c r="BE36" t="s">
        <v>818</v>
      </c>
      <c r="BF36" t="s">
        <v>818</v>
      </c>
      <c r="BG36" t="s">
        <v>818</v>
      </c>
      <c r="BH36" t="s">
        <v>818</v>
      </c>
      <c r="BI36" t="s">
        <v>818</v>
      </c>
      <c r="BJ36" t="s">
        <v>818</v>
      </c>
      <c r="BK36" t="s">
        <v>818</v>
      </c>
      <c r="BL36" t="s">
        <v>818</v>
      </c>
      <c r="BM36" t="s">
        <v>818</v>
      </c>
      <c r="BN36" t="s">
        <v>818</v>
      </c>
      <c r="BO36" t="s">
        <v>818</v>
      </c>
      <c r="BP36" t="s">
        <v>818</v>
      </c>
      <c r="BQ36" t="s">
        <v>818</v>
      </c>
      <c r="BR36" t="s">
        <v>818</v>
      </c>
      <c r="BS36" t="s">
        <v>818</v>
      </c>
      <c r="BT36" t="s">
        <v>818</v>
      </c>
      <c r="BU36" t="s">
        <v>818</v>
      </c>
      <c r="BV36" t="s">
        <v>818</v>
      </c>
      <c r="BW36" t="s">
        <v>818</v>
      </c>
      <c r="BX36" t="s">
        <v>818</v>
      </c>
      <c r="BY36" t="s">
        <v>818</v>
      </c>
      <c r="BZ36" t="s">
        <v>818</v>
      </c>
      <c r="CA36" t="s">
        <v>818</v>
      </c>
      <c r="CB36" t="s">
        <v>818</v>
      </c>
      <c r="CC36" t="s">
        <v>818</v>
      </c>
      <c r="CD36" t="s">
        <v>818</v>
      </c>
      <c r="CE36" t="s">
        <v>818</v>
      </c>
      <c r="CF36" t="s">
        <v>818</v>
      </c>
      <c r="CG36" t="s">
        <v>818</v>
      </c>
      <c r="CH36" t="s">
        <v>818</v>
      </c>
      <c r="CI36" t="s">
        <v>818</v>
      </c>
      <c r="CJ36" t="s">
        <v>818</v>
      </c>
      <c r="CK36" t="s">
        <v>818</v>
      </c>
      <c r="CL36" t="s">
        <v>818</v>
      </c>
      <c r="CM36" t="s">
        <v>818</v>
      </c>
      <c r="CN36" t="s">
        <v>818</v>
      </c>
      <c r="CO36" t="s">
        <v>818</v>
      </c>
      <c r="CP36" t="s">
        <v>818</v>
      </c>
      <c r="CQ36" t="s">
        <v>818</v>
      </c>
      <c r="CR36" t="s">
        <v>818</v>
      </c>
      <c r="CS36" t="s">
        <v>818</v>
      </c>
      <c r="CT36" t="s">
        <v>818</v>
      </c>
      <c r="CU36" t="s">
        <v>818</v>
      </c>
      <c r="CV36" t="s">
        <v>818</v>
      </c>
      <c r="CW36" t="s">
        <v>818</v>
      </c>
      <c r="CX36" t="s">
        <v>818</v>
      </c>
      <c r="CY36" t="s">
        <v>818</v>
      </c>
      <c r="CZ36" t="s">
        <v>818</v>
      </c>
      <c r="DA36" t="s">
        <v>818</v>
      </c>
      <c r="DB36" t="s">
        <v>818</v>
      </c>
      <c r="DC36" t="s">
        <v>818</v>
      </c>
      <c r="DD36" t="s">
        <v>818</v>
      </c>
      <c r="DE36" t="s">
        <v>818</v>
      </c>
      <c r="DF36" t="s">
        <v>818</v>
      </c>
      <c r="DG36" t="s">
        <v>818</v>
      </c>
      <c r="DH36" t="s">
        <v>818</v>
      </c>
      <c r="DI36" t="s">
        <v>818</v>
      </c>
      <c r="DJ36" t="s">
        <v>818</v>
      </c>
      <c r="DK36" t="s">
        <v>818</v>
      </c>
      <c r="DL36" t="s">
        <v>818</v>
      </c>
      <c r="DM36" t="s">
        <v>818</v>
      </c>
      <c r="DN36" t="s">
        <v>818</v>
      </c>
      <c r="DO36" t="s">
        <v>818</v>
      </c>
      <c r="DP36" t="s">
        <v>818</v>
      </c>
      <c r="DQ36" t="s">
        <v>818</v>
      </c>
      <c r="DR36" t="s">
        <v>818</v>
      </c>
      <c r="DS36" t="s">
        <v>818</v>
      </c>
      <c r="DT36" t="s">
        <v>818</v>
      </c>
      <c r="DU36" t="s">
        <v>818</v>
      </c>
      <c r="DV36" t="s">
        <v>818</v>
      </c>
      <c r="DW36" t="s">
        <v>818</v>
      </c>
      <c r="DX36" t="s">
        <v>818</v>
      </c>
      <c r="DY36" t="s">
        <v>818</v>
      </c>
      <c r="DZ36" t="s">
        <v>818</v>
      </c>
      <c r="EA36" t="s">
        <v>818</v>
      </c>
      <c r="EB36" t="s">
        <v>818</v>
      </c>
      <c r="EC36" t="s">
        <v>818</v>
      </c>
      <c r="ED36" t="s">
        <v>818</v>
      </c>
      <c r="EE36" t="s">
        <v>818</v>
      </c>
      <c r="EF36" t="s">
        <v>818</v>
      </c>
      <c r="EG36" t="s">
        <v>818</v>
      </c>
      <c r="EH36" t="s">
        <v>818</v>
      </c>
      <c r="EI36" t="s">
        <v>818</v>
      </c>
      <c r="EJ36" t="s">
        <v>818</v>
      </c>
      <c r="EK36" t="s">
        <v>818</v>
      </c>
      <c r="EL36" t="s">
        <v>818</v>
      </c>
      <c r="EM36" t="s">
        <v>818</v>
      </c>
      <c r="EN36" t="s">
        <v>818</v>
      </c>
      <c r="EO36" t="s">
        <v>818</v>
      </c>
      <c r="EP36" t="s">
        <v>818</v>
      </c>
      <c r="EQ36" t="s">
        <v>818</v>
      </c>
      <c r="ER36" t="s">
        <v>818</v>
      </c>
      <c r="ES36" t="s">
        <v>818</v>
      </c>
      <c r="ET36" t="s">
        <v>818</v>
      </c>
      <c r="EU36" t="s">
        <v>818</v>
      </c>
      <c r="EV36" t="s">
        <v>818</v>
      </c>
      <c r="EW36" t="s">
        <v>818</v>
      </c>
      <c r="EX36" t="s">
        <v>818</v>
      </c>
      <c r="EY36" t="s">
        <v>818</v>
      </c>
      <c r="EZ36" t="s">
        <v>818</v>
      </c>
      <c r="FA36" t="s">
        <v>818</v>
      </c>
      <c r="FB36" t="s">
        <v>818</v>
      </c>
      <c r="FC36" t="s">
        <v>818</v>
      </c>
      <c r="FD36" t="s">
        <v>818</v>
      </c>
      <c r="FE36" t="s">
        <v>818</v>
      </c>
      <c r="FF36" t="s">
        <v>818</v>
      </c>
      <c r="FG36" t="s">
        <v>818</v>
      </c>
      <c r="FH36" t="s">
        <v>818</v>
      </c>
      <c r="FI36" t="s">
        <v>818</v>
      </c>
      <c r="FJ36" t="s">
        <v>818</v>
      </c>
      <c r="FK36" t="s">
        <v>818</v>
      </c>
      <c r="FL36" t="s">
        <v>818</v>
      </c>
      <c r="FM36" t="s">
        <v>818</v>
      </c>
      <c r="FN36" t="s">
        <v>818</v>
      </c>
      <c r="FO36" t="s">
        <v>818</v>
      </c>
      <c r="FP36" t="s">
        <v>818</v>
      </c>
      <c r="FQ36" t="s">
        <v>818</v>
      </c>
      <c r="FR36" t="s">
        <v>818</v>
      </c>
      <c r="FS36" t="s">
        <v>818</v>
      </c>
      <c r="FT36" t="s">
        <v>818</v>
      </c>
      <c r="FU36" t="s">
        <v>818</v>
      </c>
      <c r="FV36" t="s">
        <v>818</v>
      </c>
      <c r="FW36" t="s">
        <v>818</v>
      </c>
      <c r="FX36" t="s">
        <v>818</v>
      </c>
      <c r="FY36" t="s">
        <v>818</v>
      </c>
      <c r="FZ36" t="s">
        <v>818</v>
      </c>
      <c r="GA36" t="s">
        <v>818</v>
      </c>
      <c r="GB36" t="s">
        <v>818</v>
      </c>
      <c r="GC36" t="s">
        <v>818</v>
      </c>
      <c r="GD36" t="s">
        <v>818</v>
      </c>
      <c r="GE36" t="s">
        <v>818</v>
      </c>
      <c r="GF36" t="s">
        <v>818</v>
      </c>
      <c r="GG36" t="s">
        <v>818</v>
      </c>
      <c r="GH36" t="s">
        <v>818</v>
      </c>
      <c r="GI36" t="s">
        <v>818</v>
      </c>
      <c r="GJ36" t="s">
        <v>818</v>
      </c>
      <c r="GK36" t="s">
        <v>818</v>
      </c>
      <c r="GL36" t="s">
        <v>818</v>
      </c>
      <c r="GM36" t="s">
        <v>818</v>
      </c>
      <c r="GN36" t="s">
        <v>818</v>
      </c>
      <c r="GO36" t="s">
        <v>818</v>
      </c>
      <c r="GP36" t="s">
        <v>818</v>
      </c>
      <c r="GQ36" t="s">
        <v>818</v>
      </c>
      <c r="GR36" t="s">
        <v>818</v>
      </c>
      <c r="GS36" t="s">
        <v>818</v>
      </c>
      <c r="GT36" t="s">
        <v>818</v>
      </c>
      <c r="GU36" t="s">
        <v>818</v>
      </c>
      <c r="GV36" t="s">
        <v>818</v>
      </c>
      <c r="GW36" t="s">
        <v>818</v>
      </c>
      <c r="GX36" t="s">
        <v>818</v>
      </c>
      <c r="GY36" t="s">
        <v>818</v>
      </c>
      <c r="GZ36" t="s">
        <v>818</v>
      </c>
      <c r="HA36" t="s">
        <v>818</v>
      </c>
      <c r="HB36" t="s">
        <v>818</v>
      </c>
      <c r="HC36" t="s">
        <v>818</v>
      </c>
      <c r="HD36" t="s">
        <v>818</v>
      </c>
      <c r="HE36" t="s">
        <v>818</v>
      </c>
      <c r="HF36" t="s">
        <v>818</v>
      </c>
      <c r="HG36" t="s">
        <v>818</v>
      </c>
      <c r="HH36" t="s">
        <v>818</v>
      </c>
      <c r="HI36" t="s">
        <v>818</v>
      </c>
      <c r="HJ36" t="s">
        <v>818</v>
      </c>
      <c r="HK36" t="s">
        <v>818</v>
      </c>
      <c r="HL36" t="s">
        <v>818</v>
      </c>
      <c r="HM36" t="s">
        <v>818</v>
      </c>
      <c r="HN36" t="s">
        <v>818</v>
      </c>
      <c r="HO36" t="s">
        <v>818</v>
      </c>
      <c r="HP36" t="s">
        <v>818</v>
      </c>
      <c r="HQ36" t="s">
        <v>818</v>
      </c>
      <c r="HR36" t="s">
        <v>818</v>
      </c>
      <c r="HS36" t="s">
        <v>818</v>
      </c>
      <c r="HT36" t="s">
        <v>818</v>
      </c>
      <c r="HU36" t="s">
        <v>818</v>
      </c>
      <c r="HV36" t="s">
        <v>818</v>
      </c>
      <c r="HW36" t="s">
        <v>818</v>
      </c>
      <c r="HX36" t="s">
        <v>818</v>
      </c>
      <c r="HY36" t="s">
        <v>818</v>
      </c>
      <c r="HZ36" t="s">
        <v>818</v>
      </c>
      <c r="IA36" t="s">
        <v>818</v>
      </c>
      <c r="IB36" t="s">
        <v>818</v>
      </c>
      <c r="IC36" t="s">
        <v>818</v>
      </c>
      <c r="ID36" t="s">
        <v>818</v>
      </c>
      <c r="IE36" t="s">
        <v>818</v>
      </c>
      <c r="IF36" t="s">
        <v>818</v>
      </c>
      <c r="IG36" t="s">
        <v>818</v>
      </c>
      <c r="IH36" t="s">
        <v>818</v>
      </c>
      <c r="II36" t="s">
        <v>818</v>
      </c>
      <c r="IJ36" t="s">
        <v>818</v>
      </c>
      <c r="IK36" t="s">
        <v>818</v>
      </c>
      <c r="IL36" t="s">
        <v>818</v>
      </c>
      <c r="IM36" t="s">
        <v>818</v>
      </c>
      <c r="IN36" t="s">
        <v>818</v>
      </c>
      <c r="IO36" t="s">
        <v>818</v>
      </c>
      <c r="IP36" t="s">
        <v>818</v>
      </c>
      <c r="IQ36" t="s">
        <v>818</v>
      </c>
      <c r="IR36" t="s">
        <v>818</v>
      </c>
      <c r="IS36" t="s">
        <v>818</v>
      </c>
      <c r="IT36" t="s">
        <v>818</v>
      </c>
      <c r="IU36" t="s">
        <v>818</v>
      </c>
      <c r="IV36" t="s">
        <v>818</v>
      </c>
      <c r="IW36" t="s">
        <v>818</v>
      </c>
      <c r="IX36" t="s">
        <v>818</v>
      </c>
      <c r="IY36" t="s">
        <v>818</v>
      </c>
      <c r="IZ36" t="s">
        <v>818</v>
      </c>
      <c r="JA36" t="s">
        <v>818</v>
      </c>
      <c r="JB36" t="s">
        <v>818</v>
      </c>
      <c r="JC36" t="s">
        <v>818</v>
      </c>
      <c r="JD36" t="s">
        <v>818</v>
      </c>
      <c r="JE36" t="s">
        <v>818</v>
      </c>
      <c r="JF36" t="s">
        <v>818</v>
      </c>
      <c r="JG36" t="s">
        <v>818</v>
      </c>
      <c r="JH36" t="s">
        <v>818</v>
      </c>
      <c r="JI36" t="s">
        <v>818</v>
      </c>
      <c r="JJ36" t="s">
        <v>818</v>
      </c>
      <c r="JK36" t="s">
        <v>818</v>
      </c>
      <c r="JL36" t="s">
        <v>818</v>
      </c>
      <c r="JM36" t="s">
        <v>818</v>
      </c>
      <c r="JN36" t="s">
        <v>818</v>
      </c>
      <c r="JO36" t="s">
        <v>818</v>
      </c>
      <c r="JP36" t="s">
        <v>818</v>
      </c>
      <c r="JQ36" t="s">
        <v>818</v>
      </c>
      <c r="JR36" t="s">
        <v>818</v>
      </c>
      <c r="JS36" t="s">
        <v>818</v>
      </c>
      <c r="JT36" t="s">
        <v>818</v>
      </c>
      <c r="JU36" t="s">
        <v>818</v>
      </c>
      <c r="JV36" t="s">
        <v>818</v>
      </c>
      <c r="JW36" t="s">
        <v>818</v>
      </c>
      <c r="JX36" t="s">
        <v>818</v>
      </c>
      <c r="JY36" t="s">
        <v>818</v>
      </c>
      <c r="JZ36" t="s">
        <v>818</v>
      </c>
      <c r="KA36" t="s">
        <v>818</v>
      </c>
      <c r="KB36" t="s">
        <v>818</v>
      </c>
      <c r="KC36" t="s">
        <v>818</v>
      </c>
      <c r="KD36" t="s">
        <v>818</v>
      </c>
      <c r="KE36" t="s">
        <v>818</v>
      </c>
      <c r="KF36">
        <v>5</v>
      </c>
      <c r="KG36">
        <v>0</v>
      </c>
      <c r="KH36">
        <v>0</v>
      </c>
      <c r="KI36">
        <v>1</v>
      </c>
      <c r="KJ36">
        <v>1</v>
      </c>
      <c r="KK36">
        <v>0</v>
      </c>
      <c r="KL36">
        <v>0</v>
      </c>
      <c r="KM36">
        <v>1</v>
      </c>
      <c r="KN36">
        <v>0</v>
      </c>
      <c r="KO36">
        <v>0</v>
      </c>
      <c r="KP36">
        <v>2</v>
      </c>
      <c r="KQ36">
        <v>1</v>
      </c>
      <c r="KR36">
        <v>0</v>
      </c>
      <c r="KS36">
        <v>1</v>
      </c>
      <c r="KT36">
        <v>0</v>
      </c>
      <c r="KU36">
        <v>0</v>
      </c>
      <c r="KV36">
        <v>0</v>
      </c>
      <c r="KW36">
        <v>1</v>
      </c>
      <c r="KX36">
        <v>0</v>
      </c>
      <c r="KY36">
        <v>0</v>
      </c>
      <c r="KZ36">
        <v>1</v>
      </c>
      <c r="LA36">
        <v>1</v>
      </c>
      <c r="LB36">
        <v>3</v>
      </c>
      <c r="LC36">
        <v>3</v>
      </c>
      <c r="LD36">
        <v>5</v>
      </c>
      <c r="LE36">
        <v>0</v>
      </c>
      <c r="LF36">
        <v>2</v>
      </c>
      <c r="LH36" t="s">
        <v>817</v>
      </c>
      <c r="LI36" t="s">
        <v>817</v>
      </c>
      <c r="LJ36" t="s">
        <v>817</v>
      </c>
      <c r="LK36" t="s">
        <v>817</v>
      </c>
      <c r="LL36" t="s">
        <v>817</v>
      </c>
      <c r="LM36" t="s">
        <v>817</v>
      </c>
      <c r="LO36" t="s">
        <v>817</v>
      </c>
      <c r="LQ36" t="s">
        <v>817</v>
      </c>
      <c r="LR36" t="s">
        <v>818</v>
      </c>
      <c r="LV36" t="s">
        <v>818</v>
      </c>
      <c r="LX36" t="s">
        <v>817</v>
      </c>
      <c r="MU36" t="s">
        <v>813</v>
      </c>
      <c r="NC36" t="s">
        <v>813</v>
      </c>
      <c r="ND36" t="s">
        <v>817</v>
      </c>
      <c r="NE36" t="s">
        <v>813</v>
      </c>
      <c r="NR36" t="s">
        <v>813</v>
      </c>
      <c r="NS36" t="s">
        <v>817</v>
      </c>
      <c r="NU36" t="s">
        <v>825</v>
      </c>
      <c r="NX36" t="s">
        <v>826</v>
      </c>
      <c r="NY36">
        <v>0</v>
      </c>
      <c r="OP36" t="s">
        <v>813</v>
      </c>
      <c r="OQ36" t="s">
        <v>827</v>
      </c>
      <c r="OR36" t="s">
        <v>828</v>
      </c>
      <c r="OS36" t="s">
        <v>829</v>
      </c>
      <c r="OT36" t="s">
        <v>813</v>
      </c>
      <c r="OU36" t="s">
        <v>817</v>
      </c>
      <c r="OV36" t="s">
        <v>830</v>
      </c>
      <c r="OW36" t="s">
        <v>864</v>
      </c>
      <c r="OX36" t="s">
        <v>832</v>
      </c>
      <c r="OY36" t="s">
        <v>833</v>
      </c>
      <c r="OZ36" t="s">
        <v>834</v>
      </c>
      <c r="PA36" t="s">
        <v>817</v>
      </c>
      <c r="PB36" t="s">
        <v>817</v>
      </c>
      <c r="PC36" t="s">
        <v>817</v>
      </c>
      <c r="PD36" t="s">
        <v>817</v>
      </c>
      <c r="PE36" t="s">
        <v>817</v>
      </c>
      <c r="PF36" t="s">
        <v>813</v>
      </c>
      <c r="PG36" t="s">
        <v>817</v>
      </c>
      <c r="PH36" t="s">
        <v>817</v>
      </c>
      <c r="PI36" t="s">
        <v>817</v>
      </c>
      <c r="PJ36" t="s">
        <v>817</v>
      </c>
      <c r="PK36" t="s">
        <v>817</v>
      </c>
      <c r="PL36" t="s">
        <v>927</v>
      </c>
      <c r="PM36" t="s">
        <v>879</v>
      </c>
      <c r="PN36" t="s">
        <v>845</v>
      </c>
      <c r="PO36" t="s">
        <v>893</v>
      </c>
      <c r="PP36" t="s">
        <v>839</v>
      </c>
      <c r="PQ36" t="s">
        <v>813</v>
      </c>
      <c r="PR36" t="s">
        <v>813</v>
      </c>
      <c r="PS36" t="s">
        <v>817</v>
      </c>
      <c r="PT36" t="s">
        <v>817</v>
      </c>
      <c r="PU36" t="s">
        <v>817</v>
      </c>
      <c r="PV36" t="s">
        <v>817</v>
      </c>
      <c r="PW36" t="s">
        <v>817</v>
      </c>
      <c r="PX36" t="s">
        <v>817</v>
      </c>
      <c r="PY36" t="s">
        <v>817</v>
      </c>
      <c r="PZ36" t="s">
        <v>840</v>
      </c>
      <c r="QA36" t="s">
        <v>841</v>
      </c>
      <c r="QB36" t="s">
        <v>881</v>
      </c>
      <c r="QC36" t="s">
        <v>985</v>
      </c>
      <c r="QD36" t="s">
        <v>844</v>
      </c>
      <c r="QE36" t="s">
        <v>845</v>
      </c>
      <c r="QF36" t="s">
        <v>813</v>
      </c>
      <c r="QG36" t="s">
        <v>813</v>
      </c>
      <c r="QH36" t="s">
        <v>813</v>
      </c>
      <c r="QI36" t="s">
        <v>813</v>
      </c>
      <c r="QJ36" t="s">
        <v>813</v>
      </c>
      <c r="QK36" t="s">
        <v>813</v>
      </c>
      <c r="QL36" t="s">
        <v>813</v>
      </c>
      <c r="QM36" t="s">
        <v>817</v>
      </c>
      <c r="QN36" t="s">
        <v>817</v>
      </c>
      <c r="QO36" t="s">
        <v>817</v>
      </c>
      <c r="QP36" t="s">
        <v>817</v>
      </c>
      <c r="QQ36" t="s">
        <v>817</v>
      </c>
      <c r="QR36" t="s">
        <v>813</v>
      </c>
      <c r="QS36" t="s">
        <v>813</v>
      </c>
      <c r="QT36" t="s">
        <v>817</v>
      </c>
      <c r="QU36" t="s">
        <v>817</v>
      </c>
      <c r="QV36" t="s">
        <v>817</v>
      </c>
      <c r="QW36" t="s">
        <v>817</v>
      </c>
      <c r="QX36" t="s">
        <v>817</v>
      </c>
      <c r="QY36" t="s">
        <v>817</v>
      </c>
      <c r="QZ36" t="s">
        <v>817</v>
      </c>
      <c r="RA36" t="s">
        <v>817</v>
      </c>
      <c r="RB36" t="s">
        <v>817</v>
      </c>
      <c r="RC36" t="s">
        <v>817</v>
      </c>
      <c r="RD36" t="s">
        <v>817</v>
      </c>
      <c r="RE36" t="s">
        <v>817</v>
      </c>
      <c r="RF36" t="s">
        <v>817</v>
      </c>
      <c r="RG36" t="s">
        <v>817</v>
      </c>
      <c r="RH36" t="s">
        <v>817</v>
      </c>
      <c r="RI36" t="s">
        <v>817</v>
      </c>
      <c r="RJ36" t="s">
        <v>817</v>
      </c>
      <c r="RK36" t="s">
        <v>813</v>
      </c>
      <c r="RL36" t="s">
        <v>813</v>
      </c>
      <c r="RM36" t="s">
        <v>817</v>
      </c>
      <c r="RN36" t="s">
        <v>817</v>
      </c>
      <c r="RO36" t="s">
        <v>813</v>
      </c>
      <c r="RP36" t="s">
        <v>817</v>
      </c>
      <c r="RQ36" t="s">
        <v>817</v>
      </c>
      <c r="RR36" t="s">
        <v>817</v>
      </c>
      <c r="RS36" t="s">
        <v>817</v>
      </c>
      <c r="RT36" t="s">
        <v>817</v>
      </c>
      <c r="RU36" t="s">
        <v>817</v>
      </c>
      <c r="RV36" t="s">
        <v>817</v>
      </c>
      <c r="RW36" t="s">
        <v>817</v>
      </c>
      <c r="RX36" t="s">
        <v>845</v>
      </c>
      <c r="RY36" t="s">
        <v>999</v>
      </c>
      <c r="RZ36" t="s">
        <v>813</v>
      </c>
      <c r="SA36" t="s">
        <v>813</v>
      </c>
      <c r="SB36" t="s">
        <v>817</v>
      </c>
      <c r="SC36" t="s">
        <v>817</v>
      </c>
      <c r="SD36" t="s">
        <v>817</v>
      </c>
      <c r="SE36" t="s">
        <v>817</v>
      </c>
      <c r="SF36" t="s">
        <v>817</v>
      </c>
      <c r="SG36" t="s">
        <v>817</v>
      </c>
      <c r="SH36" t="s">
        <v>817</v>
      </c>
      <c r="SI36" t="s">
        <v>817</v>
      </c>
      <c r="SJ36" t="s">
        <v>813</v>
      </c>
      <c r="SK36" t="s">
        <v>817</v>
      </c>
      <c r="SL36" t="s">
        <v>817</v>
      </c>
      <c r="SM36" t="s">
        <v>817</v>
      </c>
      <c r="SN36" t="s">
        <v>817</v>
      </c>
      <c r="SO36" t="s">
        <v>817</v>
      </c>
      <c r="SP36" t="s">
        <v>817</v>
      </c>
      <c r="SQ36" t="s">
        <v>817</v>
      </c>
      <c r="SR36" t="s">
        <v>817</v>
      </c>
      <c r="SS36" t="s">
        <v>817</v>
      </c>
      <c r="ST36" t="s">
        <v>817</v>
      </c>
      <c r="SU36" t="s">
        <v>817</v>
      </c>
      <c r="SV36" t="s">
        <v>817</v>
      </c>
      <c r="SW36" t="s">
        <v>817</v>
      </c>
      <c r="SX36" t="s">
        <v>817</v>
      </c>
      <c r="SY36" t="s">
        <v>817</v>
      </c>
      <c r="SZ36" t="s">
        <v>817</v>
      </c>
      <c r="TA36" t="s">
        <v>817</v>
      </c>
      <c r="TB36" t="s">
        <v>817</v>
      </c>
      <c r="TC36" t="s">
        <v>817</v>
      </c>
      <c r="TD36" t="s">
        <v>817</v>
      </c>
      <c r="TE36" t="s">
        <v>817</v>
      </c>
      <c r="TF36" t="s">
        <v>813</v>
      </c>
      <c r="TG36" t="s">
        <v>817</v>
      </c>
      <c r="TH36" t="s">
        <v>817</v>
      </c>
      <c r="TI36" t="s">
        <v>817</v>
      </c>
      <c r="TU36" t="s">
        <v>817</v>
      </c>
      <c r="TY36" t="s">
        <v>813</v>
      </c>
      <c r="TZ36" t="s">
        <v>813</v>
      </c>
      <c r="UA36" t="s">
        <v>817</v>
      </c>
      <c r="UB36" t="s">
        <v>817</v>
      </c>
      <c r="UC36" t="s">
        <v>817</v>
      </c>
      <c r="UD36" t="s">
        <v>817</v>
      </c>
      <c r="UE36" t="s">
        <v>817</v>
      </c>
      <c r="UF36" t="s">
        <v>813</v>
      </c>
      <c r="UG36" t="s">
        <v>817</v>
      </c>
      <c r="UH36" t="s">
        <v>817</v>
      </c>
      <c r="UI36" t="s">
        <v>817</v>
      </c>
      <c r="UJ36" t="s">
        <v>817</v>
      </c>
      <c r="UK36" t="s">
        <v>817</v>
      </c>
      <c r="UL36" t="s">
        <v>813</v>
      </c>
      <c r="UM36" t="s">
        <v>817</v>
      </c>
      <c r="UN36" t="s">
        <v>817</v>
      </c>
      <c r="UO36" t="s">
        <v>817</v>
      </c>
      <c r="UP36" t="s">
        <v>817</v>
      </c>
      <c r="UQ36" t="s">
        <v>817</v>
      </c>
      <c r="UR36" t="s">
        <v>817</v>
      </c>
      <c r="US36" t="s">
        <v>817</v>
      </c>
      <c r="UT36" t="s">
        <v>817</v>
      </c>
      <c r="UU36" t="s">
        <v>817</v>
      </c>
      <c r="UV36" t="s">
        <v>817</v>
      </c>
      <c r="UW36" t="s">
        <v>813</v>
      </c>
      <c r="UX36" t="s">
        <v>817</v>
      </c>
      <c r="UY36" t="s">
        <v>817</v>
      </c>
      <c r="UZ36" t="s">
        <v>817</v>
      </c>
      <c r="VB36" t="s">
        <v>902</v>
      </c>
      <c r="VD36" t="s">
        <v>813</v>
      </c>
      <c r="VE36" t="s">
        <v>817</v>
      </c>
      <c r="VF36" t="s">
        <v>817</v>
      </c>
      <c r="VG36" t="s">
        <v>817</v>
      </c>
      <c r="VH36" t="s">
        <v>817</v>
      </c>
      <c r="VI36" t="s">
        <v>817</v>
      </c>
      <c r="VJ36" t="s">
        <v>817</v>
      </c>
      <c r="VK36" t="s">
        <v>817</v>
      </c>
      <c r="VL36" t="s">
        <v>817</v>
      </c>
      <c r="VM36" t="s">
        <v>817</v>
      </c>
      <c r="VN36" t="s">
        <v>817</v>
      </c>
      <c r="VO36" t="s">
        <v>817</v>
      </c>
      <c r="VP36" t="s">
        <v>817</v>
      </c>
      <c r="VQ36" t="s">
        <v>817</v>
      </c>
      <c r="VY36" t="s">
        <v>817</v>
      </c>
      <c r="VZ36" t="s">
        <v>813</v>
      </c>
      <c r="WA36" t="s">
        <v>813</v>
      </c>
      <c r="WB36" t="s">
        <v>817</v>
      </c>
      <c r="WJ36" t="s">
        <v>813</v>
      </c>
      <c r="WK36" t="s">
        <v>813</v>
      </c>
      <c r="WL36" t="s">
        <v>813</v>
      </c>
      <c r="WM36" t="s">
        <v>817</v>
      </c>
      <c r="WN36" t="s">
        <v>817</v>
      </c>
      <c r="WO36" t="s">
        <v>817</v>
      </c>
      <c r="WP36" t="s">
        <v>817</v>
      </c>
      <c r="WQ36" t="s">
        <v>817</v>
      </c>
      <c r="WR36" t="s">
        <v>817</v>
      </c>
      <c r="WS36" t="s">
        <v>891</v>
      </c>
      <c r="WU36" t="s">
        <v>813</v>
      </c>
      <c r="WV36" t="s">
        <v>817</v>
      </c>
      <c r="WW36" t="s">
        <v>813</v>
      </c>
      <c r="WX36" t="s">
        <v>817</v>
      </c>
      <c r="WY36" t="s">
        <v>817</v>
      </c>
      <c r="WZ36" t="s">
        <v>817</v>
      </c>
      <c r="XA36" t="s">
        <v>817</v>
      </c>
      <c r="XB36" t="s">
        <v>817</v>
      </c>
      <c r="XC36" t="s">
        <v>850</v>
      </c>
      <c r="XD36" t="s">
        <v>813</v>
      </c>
      <c r="XE36" t="s">
        <v>817</v>
      </c>
      <c r="XF36" t="s">
        <v>817</v>
      </c>
      <c r="XG36" t="s">
        <v>817</v>
      </c>
      <c r="XH36" t="s">
        <v>817</v>
      </c>
      <c r="XI36" t="s">
        <v>817</v>
      </c>
      <c r="XJ36" t="s">
        <v>817</v>
      </c>
      <c r="XK36" t="s">
        <v>817</v>
      </c>
      <c r="XL36" t="s">
        <v>817</v>
      </c>
      <c r="XM36" t="s">
        <v>817</v>
      </c>
      <c r="XN36" t="s">
        <v>817</v>
      </c>
      <c r="XO36" t="s">
        <v>817</v>
      </c>
      <c r="XP36" t="s">
        <v>817</v>
      </c>
      <c r="XQ36" t="s">
        <v>817</v>
      </c>
      <c r="XR36" t="s">
        <v>817</v>
      </c>
      <c r="XS36" t="s">
        <v>817</v>
      </c>
      <c r="XT36" t="s">
        <v>817</v>
      </c>
      <c r="XU36" t="s">
        <v>817</v>
      </c>
      <c r="XV36" t="s">
        <v>817</v>
      </c>
      <c r="XW36" t="s">
        <v>813</v>
      </c>
      <c r="XX36" t="s">
        <v>817</v>
      </c>
      <c r="XY36" t="s">
        <v>817</v>
      </c>
      <c r="XZ36" t="s">
        <v>817</v>
      </c>
      <c r="ZM36" t="s">
        <v>817</v>
      </c>
      <c r="ZN36" t="s">
        <v>817</v>
      </c>
      <c r="ZO36" t="s">
        <v>817</v>
      </c>
      <c r="ZP36" t="s">
        <v>817</v>
      </c>
      <c r="ZQ36" t="s">
        <v>817</v>
      </c>
      <c r="ZR36" t="s">
        <v>817</v>
      </c>
      <c r="ZS36" t="s">
        <v>813</v>
      </c>
      <c r="ZT36" t="s">
        <v>817</v>
      </c>
      <c r="ZU36" t="s">
        <v>817</v>
      </c>
      <c r="ZV36" t="s">
        <v>817</v>
      </c>
      <c r="ZW36" t="s">
        <v>817</v>
      </c>
      <c r="ZX36" t="s">
        <v>817</v>
      </c>
      <c r="ZY36" t="s">
        <v>817</v>
      </c>
      <c r="ZZ36" t="s">
        <v>817</v>
      </c>
      <c r="AAA36" t="s">
        <v>813</v>
      </c>
      <c r="AAB36" t="s">
        <v>817</v>
      </c>
      <c r="AAC36" t="s">
        <v>817</v>
      </c>
      <c r="AAD36" t="s">
        <v>817</v>
      </c>
      <c r="AAE36" t="s">
        <v>817</v>
      </c>
      <c r="AAF36" t="s">
        <v>817</v>
      </c>
      <c r="AAH36" t="s">
        <v>813</v>
      </c>
      <c r="AAI36" t="s">
        <v>817</v>
      </c>
      <c r="AAJ36" t="s">
        <v>817</v>
      </c>
      <c r="AAK36" t="s">
        <v>817</v>
      </c>
      <c r="AAL36" t="s">
        <v>817</v>
      </c>
      <c r="AAM36" t="s">
        <v>817</v>
      </c>
      <c r="AAN36" t="s">
        <v>817</v>
      </c>
      <c r="AAO36" t="s">
        <v>817</v>
      </c>
      <c r="AAP36" t="s">
        <v>817</v>
      </c>
      <c r="AAQ36" t="s">
        <v>817</v>
      </c>
      <c r="AAR36" t="s">
        <v>817</v>
      </c>
      <c r="AAS36" t="s">
        <v>817</v>
      </c>
      <c r="AAT36" t="s">
        <v>817</v>
      </c>
      <c r="AAV36" t="s">
        <v>813</v>
      </c>
      <c r="AAW36" t="s">
        <v>817</v>
      </c>
      <c r="AAX36" t="s">
        <v>817</v>
      </c>
      <c r="AAY36" t="s">
        <v>817</v>
      </c>
      <c r="AAZ36" t="s">
        <v>817</v>
      </c>
      <c r="ABA36" t="s">
        <v>813</v>
      </c>
      <c r="ABB36" t="s">
        <v>813</v>
      </c>
      <c r="ABC36" t="s">
        <v>817</v>
      </c>
      <c r="ABD36" t="s">
        <v>817</v>
      </c>
      <c r="ABE36" t="s">
        <v>817</v>
      </c>
      <c r="ABF36" t="s">
        <v>817</v>
      </c>
      <c r="ABG36" t="s">
        <v>817</v>
      </c>
      <c r="ABH36" t="s">
        <v>817</v>
      </c>
      <c r="ABI36" t="s">
        <v>817</v>
      </c>
      <c r="ABJ36" t="s">
        <v>817</v>
      </c>
      <c r="ABK36" t="s">
        <v>817</v>
      </c>
      <c r="ABL36" t="s">
        <v>817</v>
      </c>
      <c r="ABM36" t="s">
        <v>817</v>
      </c>
      <c r="ABN36" t="s">
        <v>817</v>
      </c>
      <c r="ABO36" t="s">
        <v>817</v>
      </c>
      <c r="ABP36" t="s">
        <v>817</v>
      </c>
      <c r="ABQ36" t="s">
        <v>817</v>
      </c>
      <c r="ABR36" t="s">
        <v>817</v>
      </c>
      <c r="ABS36" t="s">
        <v>817</v>
      </c>
      <c r="ABT36" t="s">
        <v>817</v>
      </c>
      <c r="ABU36" t="s">
        <v>817</v>
      </c>
      <c r="ABV36" t="s">
        <v>817</v>
      </c>
      <c r="ABW36" t="s">
        <v>813</v>
      </c>
      <c r="ABX36" t="s">
        <v>817</v>
      </c>
      <c r="ABY36" t="s">
        <v>817</v>
      </c>
      <c r="ABZ36" t="s">
        <v>817</v>
      </c>
      <c r="ACA36" t="s">
        <v>817</v>
      </c>
      <c r="ACB36" t="s">
        <v>817</v>
      </c>
      <c r="ACC36" t="s">
        <v>817</v>
      </c>
      <c r="ACD36" t="s">
        <v>817</v>
      </c>
      <c r="ACE36" t="s">
        <v>817</v>
      </c>
      <c r="ACF36" t="s">
        <v>817</v>
      </c>
      <c r="ACG36" t="s">
        <v>817</v>
      </c>
      <c r="ACH36" t="s">
        <v>817</v>
      </c>
      <c r="ACI36" t="s">
        <v>817</v>
      </c>
    </row>
    <row r="37" spans="1:763">
      <c r="A37" t="s">
        <v>1081</v>
      </c>
      <c r="B37" t="s">
        <v>1082</v>
      </c>
      <c r="C37" t="s">
        <v>1083</v>
      </c>
      <c r="D37" t="s">
        <v>811</v>
      </c>
      <c r="E37" t="s">
        <v>811</v>
      </c>
      <c r="P37" t="s">
        <v>812</v>
      </c>
      <c r="Q37">
        <v>0.874863865752458</v>
      </c>
      <c r="T37">
        <v>26</v>
      </c>
      <c r="V37" t="s">
        <v>813</v>
      </c>
      <c r="X37" t="s">
        <v>813</v>
      </c>
      <c r="Y37" t="s">
        <v>814</v>
      </c>
      <c r="Z37" t="s">
        <v>814</v>
      </c>
      <c r="AA37" t="s">
        <v>857</v>
      </c>
      <c r="AB37" t="s">
        <v>816</v>
      </c>
      <c r="AC37">
        <v>4</v>
      </c>
      <c r="AD37" t="s">
        <v>813</v>
      </c>
      <c r="AE37">
        <v>4</v>
      </c>
      <c r="AF37">
        <v>0</v>
      </c>
      <c r="AG37">
        <v>0</v>
      </c>
      <c r="AH37" t="s">
        <v>818</v>
      </c>
      <c r="AI37" t="s">
        <v>818</v>
      </c>
      <c r="AJ37" t="s">
        <v>818</v>
      </c>
      <c r="AK37" t="s">
        <v>818</v>
      </c>
      <c r="AL37" t="s">
        <v>818</v>
      </c>
      <c r="AM37" t="s">
        <v>818</v>
      </c>
      <c r="AN37" t="s">
        <v>818</v>
      </c>
      <c r="AO37" t="s">
        <v>818</v>
      </c>
      <c r="AP37" t="s">
        <v>818</v>
      </c>
      <c r="AQ37" t="s">
        <v>818</v>
      </c>
      <c r="AR37" t="s">
        <v>818</v>
      </c>
      <c r="AS37" t="s">
        <v>818</v>
      </c>
      <c r="AT37" t="s">
        <v>818</v>
      </c>
      <c r="AU37" t="s">
        <v>818</v>
      </c>
      <c r="AV37" t="s">
        <v>818</v>
      </c>
      <c r="AW37" t="s">
        <v>818</v>
      </c>
      <c r="AX37" t="s">
        <v>818</v>
      </c>
      <c r="AY37" t="s">
        <v>818</v>
      </c>
      <c r="AZ37" t="s">
        <v>818</v>
      </c>
      <c r="BA37" t="s">
        <v>818</v>
      </c>
      <c r="BB37" t="s">
        <v>818</v>
      </c>
      <c r="BC37" t="s">
        <v>818</v>
      </c>
      <c r="BD37" t="s">
        <v>818</v>
      </c>
      <c r="BE37" t="s">
        <v>818</v>
      </c>
      <c r="BF37" t="s">
        <v>818</v>
      </c>
      <c r="BG37" t="s">
        <v>818</v>
      </c>
      <c r="BH37" t="s">
        <v>818</v>
      </c>
      <c r="BI37" t="s">
        <v>818</v>
      </c>
      <c r="BJ37" t="s">
        <v>818</v>
      </c>
      <c r="BK37" t="s">
        <v>818</v>
      </c>
      <c r="BL37" t="s">
        <v>818</v>
      </c>
      <c r="BM37" t="s">
        <v>818</v>
      </c>
      <c r="BN37" t="s">
        <v>818</v>
      </c>
      <c r="BO37" t="s">
        <v>818</v>
      </c>
      <c r="BP37" t="s">
        <v>818</v>
      </c>
      <c r="BQ37" t="s">
        <v>818</v>
      </c>
      <c r="BR37" t="s">
        <v>818</v>
      </c>
      <c r="BS37" t="s">
        <v>818</v>
      </c>
      <c r="BT37" t="s">
        <v>818</v>
      </c>
      <c r="BU37" t="s">
        <v>818</v>
      </c>
      <c r="BV37" t="s">
        <v>818</v>
      </c>
      <c r="BW37" t="s">
        <v>818</v>
      </c>
      <c r="BX37" t="s">
        <v>818</v>
      </c>
      <c r="BY37" t="s">
        <v>818</v>
      </c>
      <c r="BZ37" t="s">
        <v>818</v>
      </c>
      <c r="CA37" t="s">
        <v>818</v>
      </c>
      <c r="CB37" t="s">
        <v>818</v>
      </c>
      <c r="CC37" t="s">
        <v>818</v>
      </c>
      <c r="CD37" t="s">
        <v>818</v>
      </c>
      <c r="CE37" t="s">
        <v>818</v>
      </c>
      <c r="CF37" t="s">
        <v>818</v>
      </c>
      <c r="CG37" t="s">
        <v>818</v>
      </c>
      <c r="CH37" t="s">
        <v>818</v>
      </c>
      <c r="CI37" t="s">
        <v>818</v>
      </c>
      <c r="CJ37" t="s">
        <v>818</v>
      </c>
      <c r="CK37" t="s">
        <v>818</v>
      </c>
      <c r="CL37" t="s">
        <v>818</v>
      </c>
      <c r="CM37" t="s">
        <v>818</v>
      </c>
      <c r="CN37" t="s">
        <v>818</v>
      </c>
      <c r="CO37" t="s">
        <v>818</v>
      </c>
      <c r="CP37" t="s">
        <v>818</v>
      </c>
      <c r="CQ37" t="s">
        <v>818</v>
      </c>
      <c r="CR37" t="s">
        <v>818</v>
      </c>
      <c r="CS37" t="s">
        <v>818</v>
      </c>
      <c r="CT37" t="s">
        <v>818</v>
      </c>
      <c r="CU37" t="s">
        <v>818</v>
      </c>
      <c r="CV37" t="s">
        <v>818</v>
      </c>
      <c r="CW37" t="s">
        <v>818</v>
      </c>
      <c r="CX37" t="s">
        <v>818</v>
      </c>
      <c r="CY37" t="s">
        <v>818</v>
      </c>
      <c r="CZ37" t="s">
        <v>818</v>
      </c>
      <c r="DA37" t="s">
        <v>818</v>
      </c>
      <c r="DB37" t="s">
        <v>818</v>
      </c>
      <c r="DC37" t="s">
        <v>818</v>
      </c>
      <c r="DD37" t="s">
        <v>818</v>
      </c>
      <c r="DE37" t="s">
        <v>818</v>
      </c>
      <c r="DF37" t="s">
        <v>818</v>
      </c>
      <c r="DG37" t="s">
        <v>818</v>
      </c>
      <c r="DH37" t="s">
        <v>818</v>
      </c>
      <c r="DI37" t="s">
        <v>818</v>
      </c>
      <c r="DJ37" t="s">
        <v>818</v>
      </c>
      <c r="DK37" t="s">
        <v>818</v>
      </c>
      <c r="DL37" t="s">
        <v>818</v>
      </c>
      <c r="DM37" t="s">
        <v>818</v>
      </c>
      <c r="DN37" t="s">
        <v>818</v>
      </c>
      <c r="DO37" t="s">
        <v>818</v>
      </c>
      <c r="DP37" t="s">
        <v>818</v>
      </c>
      <c r="DQ37" t="s">
        <v>818</v>
      </c>
      <c r="DR37" t="s">
        <v>818</v>
      </c>
      <c r="DS37" t="s">
        <v>818</v>
      </c>
      <c r="DT37" t="s">
        <v>818</v>
      </c>
      <c r="DU37" t="s">
        <v>818</v>
      </c>
      <c r="DV37" t="s">
        <v>818</v>
      </c>
      <c r="DW37" t="s">
        <v>818</v>
      </c>
      <c r="DX37" t="s">
        <v>818</v>
      </c>
      <c r="DY37" t="s">
        <v>818</v>
      </c>
      <c r="DZ37" t="s">
        <v>818</v>
      </c>
      <c r="EA37" t="s">
        <v>818</v>
      </c>
      <c r="EB37" t="s">
        <v>818</v>
      </c>
      <c r="EC37" t="s">
        <v>818</v>
      </c>
      <c r="ED37" t="s">
        <v>818</v>
      </c>
      <c r="EE37" t="s">
        <v>818</v>
      </c>
      <c r="EF37" t="s">
        <v>818</v>
      </c>
      <c r="EG37" t="s">
        <v>818</v>
      </c>
      <c r="EH37" t="s">
        <v>818</v>
      </c>
      <c r="EI37" t="s">
        <v>818</v>
      </c>
      <c r="EJ37" t="s">
        <v>818</v>
      </c>
      <c r="EK37" t="s">
        <v>818</v>
      </c>
      <c r="EL37" t="s">
        <v>818</v>
      </c>
      <c r="EM37" t="s">
        <v>818</v>
      </c>
      <c r="EN37" t="s">
        <v>818</v>
      </c>
      <c r="EO37" t="s">
        <v>818</v>
      </c>
      <c r="EP37" t="s">
        <v>818</v>
      </c>
      <c r="EQ37" t="s">
        <v>818</v>
      </c>
      <c r="ER37" t="s">
        <v>818</v>
      </c>
      <c r="ES37" t="s">
        <v>818</v>
      </c>
      <c r="ET37" t="s">
        <v>818</v>
      </c>
      <c r="EU37" t="s">
        <v>818</v>
      </c>
      <c r="EV37" t="s">
        <v>818</v>
      </c>
      <c r="EW37" t="s">
        <v>818</v>
      </c>
      <c r="EX37" t="s">
        <v>818</v>
      </c>
      <c r="EY37" t="s">
        <v>818</v>
      </c>
      <c r="EZ37" t="s">
        <v>818</v>
      </c>
      <c r="FA37" t="s">
        <v>818</v>
      </c>
      <c r="FB37" t="s">
        <v>818</v>
      </c>
      <c r="FC37" t="s">
        <v>818</v>
      </c>
      <c r="FD37" t="s">
        <v>818</v>
      </c>
      <c r="FE37" t="s">
        <v>818</v>
      </c>
      <c r="FF37" t="s">
        <v>818</v>
      </c>
      <c r="FG37" t="s">
        <v>818</v>
      </c>
      <c r="FH37" t="s">
        <v>818</v>
      </c>
      <c r="FI37" t="s">
        <v>818</v>
      </c>
      <c r="FJ37" t="s">
        <v>818</v>
      </c>
      <c r="FK37" t="s">
        <v>818</v>
      </c>
      <c r="FL37" t="s">
        <v>818</v>
      </c>
      <c r="FM37" t="s">
        <v>818</v>
      </c>
      <c r="FN37" t="s">
        <v>818</v>
      </c>
      <c r="FO37" t="s">
        <v>818</v>
      </c>
      <c r="FP37" t="s">
        <v>818</v>
      </c>
      <c r="FQ37" t="s">
        <v>818</v>
      </c>
      <c r="FR37" t="s">
        <v>818</v>
      </c>
      <c r="FS37" t="s">
        <v>818</v>
      </c>
      <c r="FT37" t="s">
        <v>818</v>
      </c>
      <c r="FU37" t="s">
        <v>818</v>
      </c>
      <c r="FV37" t="s">
        <v>818</v>
      </c>
      <c r="FW37" t="s">
        <v>818</v>
      </c>
      <c r="FX37" t="s">
        <v>818</v>
      </c>
      <c r="FY37" t="s">
        <v>818</v>
      </c>
      <c r="FZ37" t="s">
        <v>818</v>
      </c>
      <c r="GA37" t="s">
        <v>818</v>
      </c>
      <c r="GB37" t="s">
        <v>818</v>
      </c>
      <c r="GC37" t="s">
        <v>818</v>
      </c>
      <c r="GD37" t="s">
        <v>818</v>
      </c>
      <c r="GE37" t="s">
        <v>818</v>
      </c>
      <c r="GF37" t="s">
        <v>818</v>
      </c>
      <c r="GG37" t="s">
        <v>818</v>
      </c>
      <c r="GH37" t="s">
        <v>818</v>
      </c>
      <c r="GI37" t="s">
        <v>818</v>
      </c>
      <c r="GJ37" t="s">
        <v>818</v>
      </c>
      <c r="GK37" t="s">
        <v>818</v>
      </c>
      <c r="GL37" t="s">
        <v>818</v>
      </c>
      <c r="GM37" t="s">
        <v>818</v>
      </c>
      <c r="GN37" t="s">
        <v>818</v>
      </c>
      <c r="GO37" t="s">
        <v>818</v>
      </c>
      <c r="GP37" t="s">
        <v>818</v>
      </c>
      <c r="GQ37" t="s">
        <v>818</v>
      </c>
      <c r="GR37" t="s">
        <v>818</v>
      </c>
      <c r="GS37" t="s">
        <v>818</v>
      </c>
      <c r="GT37" t="s">
        <v>818</v>
      </c>
      <c r="GU37" t="s">
        <v>818</v>
      </c>
      <c r="GV37" t="s">
        <v>818</v>
      </c>
      <c r="GW37" t="s">
        <v>818</v>
      </c>
      <c r="GX37" t="s">
        <v>818</v>
      </c>
      <c r="GY37" t="s">
        <v>818</v>
      </c>
      <c r="GZ37" t="s">
        <v>818</v>
      </c>
      <c r="HA37" t="s">
        <v>818</v>
      </c>
      <c r="HB37" t="s">
        <v>818</v>
      </c>
      <c r="HC37" t="s">
        <v>818</v>
      </c>
      <c r="HD37" t="s">
        <v>818</v>
      </c>
      <c r="HE37" t="s">
        <v>818</v>
      </c>
      <c r="HF37" t="s">
        <v>818</v>
      </c>
      <c r="HG37" t="s">
        <v>818</v>
      </c>
      <c r="HH37" t="s">
        <v>818</v>
      </c>
      <c r="HI37" t="s">
        <v>818</v>
      </c>
      <c r="HJ37" t="s">
        <v>818</v>
      </c>
      <c r="HK37" t="s">
        <v>818</v>
      </c>
      <c r="HL37" t="s">
        <v>818</v>
      </c>
      <c r="HM37" t="s">
        <v>818</v>
      </c>
      <c r="HN37" t="s">
        <v>818</v>
      </c>
      <c r="HO37" t="s">
        <v>818</v>
      </c>
      <c r="HP37" t="s">
        <v>818</v>
      </c>
      <c r="HQ37" t="s">
        <v>818</v>
      </c>
      <c r="HR37" t="s">
        <v>818</v>
      </c>
      <c r="HS37" t="s">
        <v>818</v>
      </c>
      <c r="HT37" t="s">
        <v>818</v>
      </c>
      <c r="HU37" t="s">
        <v>818</v>
      </c>
      <c r="HV37" t="s">
        <v>818</v>
      </c>
      <c r="HW37" t="s">
        <v>818</v>
      </c>
      <c r="HX37" t="s">
        <v>818</v>
      </c>
      <c r="HY37" t="s">
        <v>818</v>
      </c>
      <c r="HZ37" t="s">
        <v>818</v>
      </c>
      <c r="IA37" t="s">
        <v>818</v>
      </c>
      <c r="IB37" t="s">
        <v>818</v>
      </c>
      <c r="IC37" t="s">
        <v>818</v>
      </c>
      <c r="ID37" t="s">
        <v>818</v>
      </c>
      <c r="IE37" t="s">
        <v>818</v>
      </c>
      <c r="IF37" t="s">
        <v>818</v>
      </c>
      <c r="IG37" t="s">
        <v>818</v>
      </c>
      <c r="IH37" t="s">
        <v>818</v>
      </c>
      <c r="II37" t="s">
        <v>818</v>
      </c>
      <c r="IJ37" t="s">
        <v>818</v>
      </c>
      <c r="IK37" t="s">
        <v>818</v>
      </c>
      <c r="IL37" t="s">
        <v>818</v>
      </c>
      <c r="IM37" t="s">
        <v>818</v>
      </c>
      <c r="IN37" t="s">
        <v>818</v>
      </c>
      <c r="IO37" t="s">
        <v>818</v>
      </c>
      <c r="IP37" t="s">
        <v>818</v>
      </c>
      <c r="IQ37" t="s">
        <v>818</v>
      </c>
      <c r="IR37" t="s">
        <v>818</v>
      </c>
      <c r="IS37" t="s">
        <v>818</v>
      </c>
      <c r="IT37" t="s">
        <v>818</v>
      </c>
      <c r="IU37" t="s">
        <v>818</v>
      </c>
      <c r="IV37" t="s">
        <v>818</v>
      </c>
      <c r="IW37" t="s">
        <v>818</v>
      </c>
      <c r="IX37" t="s">
        <v>818</v>
      </c>
      <c r="IY37" t="s">
        <v>818</v>
      </c>
      <c r="IZ37" t="s">
        <v>818</v>
      </c>
      <c r="JA37" t="s">
        <v>818</v>
      </c>
      <c r="JB37" t="s">
        <v>818</v>
      </c>
      <c r="JC37" t="s">
        <v>818</v>
      </c>
      <c r="JD37" t="s">
        <v>818</v>
      </c>
      <c r="JE37" t="s">
        <v>818</v>
      </c>
      <c r="JF37" t="s">
        <v>818</v>
      </c>
      <c r="JG37" t="s">
        <v>818</v>
      </c>
      <c r="JH37" t="s">
        <v>818</v>
      </c>
      <c r="JI37" t="s">
        <v>818</v>
      </c>
      <c r="JJ37" t="s">
        <v>818</v>
      </c>
      <c r="JK37" t="s">
        <v>818</v>
      </c>
      <c r="JL37" t="s">
        <v>818</v>
      </c>
      <c r="JM37" t="s">
        <v>818</v>
      </c>
      <c r="JN37" t="s">
        <v>818</v>
      </c>
      <c r="JO37" t="s">
        <v>818</v>
      </c>
      <c r="JP37" t="s">
        <v>818</v>
      </c>
      <c r="JQ37" t="s">
        <v>818</v>
      </c>
      <c r="JR37" t="s">
        <v>818</v>
      </c>
      <c r="JS37" t="s">
        <v>818</v>
      </c>
      <c r="JT37" t="s">
        <v>818</v>
      </c>
      <c r="JU37" t="s">
        <v>818</v>
      </c>
      <c r="JV37" t="s">
        <v>818</v>
      </c>
      <c r="JW37" t="s">
        <v>818</v>
      </c>
      <c r="JX37" t="s">
        <v>818</v>
      </c>
      <c r="JY37" t="s">
        <v>818</v>
      </c>
      <c r="JZ37" t="s">
        <v>818</v>
      </c>
      <c r="KA37" t="s">
        <v>818</v>
      </c>
      <c r="KB37" t="s">
        <v>818</v>
      </c>
      <c r="KC37" t="s">
        <v>818</v>
      </c>
      <c r="KD37" t="s">
        <v>818</v>
      </c>
      <c r="KE37" t="s">
        <v>818</v>
      </c>
      <c r="KF37">
        <v>4</v>
      </c>
      <c r="KG37">
        <v>0</v>
      </c>
      <c r="KH37">
        <v>0</v>
      </c>
      <c r="KI37">
        <v>1</v>
      </c>
      <c r="KJ37">
        <v>0</v>
      </c>
      <c r="KK37">
        <v>0</v>
      </c>
      <c r="KL37">
        <v>0</v>
      </c>
      <c r="KM37">
        <v>1</v>
      </c>
      <c r="KN37">
        <v>0</v>
      </c>
      <c r="KO37">
        <v>1</v>
      </c>
      <c r="KP37">
        <v>1</v>
      </c>
      <c r="KQ37">
        <v>2</v>
      </c>
      <c r="KR37">
        <v>0</v>
      </c>
      <c r="KS37">
        <v>0</v>
      </c>
      <c r="KT37">
        <v>0</v>
      </c>
      <c r="KU37">
        <v>0</v>
      </c>
      <c r="KV37">
        <v>0</v>
      </c>
      <c r="KW37">
        <v>0</v>
      </c>
      <c r="KX37">
        <v>1</v>
      </c>
      <c r="KY37">
        <v>0</v>
      </c>
      <c r="KZ37">
        <v>0</v>
      </c>
      <c r="LA37">
        <v>1</v>
      </c>
      <c r="LB37">
        <v>1</v>
      </c>
      <c r="LC37">
        <v>1</v>
      </c>
      <c r="LD37">
        <v>4</v>
      </c>
      <c r="LE37">
        <v>0</v>
      </c>
      <c r="LF37">
        <v>2</v>
      </c>
      <c r="LH37" t="s">
        <v>817</v>
      </c>
      <c r="LI37" t="s">
        <v>817</v>
      </c>
      <c r="LJ37" t="s">
        <v>817</v>
      </c>
      <c r="LK37" t="s">
        <v>817</v>
      </c>
      <c r="LL37" t="s">
        <v>817</v>
      </c>
      <c r="LM37" t="s">
        <v>817</v>
      </c>
      <c r="LO37" t="s">
        <v>813</v>
      </c>
      <c r="LP37" t="s">
        <v>813</v>
      </c>
      <c r="LQ37" t="s">
        <v>817</v>
      </c>
      <c r="LR37" t="s">
        <v>818</v>
      </c>
      <c r="LS37" t="s">
        <v>818</v>
      </c>
      <c r="LT37" t="s">
        <v>845</v>
      </c>
      <c r="LU37" t="s">
        <v>818</v>
      </c>
      <c r="LV37" t="s">
        <v>818</v>
      </c>
      <c r="LW37" t="s">
        <v>845</v>
      </c>
      <c r="LX37" t="s">
        <v>817</v>
      </c>
      <c r="MA37" t="s">
        <v>921</v>
      </c>
      <c r="MB37" t="s">
        <v>887</v>
      </c>
      <c r="MC37" t="s">
        <v>875</v>
      </c>
      <c r="MD37" t="s">
        <v>813</v>
      </c>
      <c r="MF37" t="s">
        <v>823</v>
      </c>
      <c r="MI37" t="s">
        <v>813</v>
      </c>
      <c r="MJ37" t="s">
        <v>888</v>
      </c>
      <c r="MU37" t="s">
        <v>813</v>
      </c>
      <c r="NC37" t="s">
        <v>817</v>
      </c>
      <c r="ND37" t="s">
        <v>817</v>
      </c>
      <c r="NE37" t="s">
        <v>813</v>
      </c>
      <c r="NF37" t="s">
        <v>817</v>
      </c>
      <c r="NG37" t="s">
        <v>817</v>
      </c>
      <c r="NH37" t="s">
        <v>813</v>
      </c>
      <c r="NI37" t="s">
        <v>817</v>
      </c>
      <c r="NJ37" t="s">
        <v>817</v>
      </c>
      <c r="NK37" t="s">
        <v>817</v>
      </c>
      <c r="NL37" t="s">
        <v>817</v>
      </c>
      <c r="NM37" t="s">
        <v>817</v>
      </c>
      <c r="NN37" t="s">
        <v>817</v>
      </c>
      <c r="NO37" t="s">
        <v>817</v>
      </c>
      <c r="NP37" t="s">
        <v>817</v>
      </c>
      <c r="NQ37" t="s">
        <v>817</v>
      </c>
      <c r="NR37" t="s">
        <v>813</v>
      </c>
      <c r="NS37" t="s">
        <v>817</v>
      </c>
      <c r="NU37" t="s">
        <v>825</v>
      </c>
      <c r="NX37" t="s">
        <v>826</v>
      </c>
      <c r="NY37">
        <v>0</v>
      </c>
      <c r="OP37" t="s">
        <v>817</v>
      </c>
      <c r="OQ37" t="s">
        <v>827</v>
      </c>
      <c r="OR37" t="s">
        <v>863</v>
      </c>
      <c r="OS37" t="s">
        <v>829</v>
      </c>
      <c r="OT37" t="s">
        <v>813</v>
      </c>
      <c r="OU37" t="s">
        <v>817</v>
      </c>
      <c r="OV37" t="s">
        <v>830</v>
      </c>
      <c r="OW37" t="s">
        <v>905</v>
      </c>
      <c r="OX37" t="s">
        <v>923</v>
      </c>
      <c r="OY37" t="s">
        <v>833</v>
      </c>
      <c r="OZ37" t="s">
        <v>849</v>
      </c>
      <c r="PA37" t="s">
        <v>813</v>
      </c>
      <c r="PB37" t="s">
        <v>813</v>
      </c>
      <c r="PC37" t="s">
        <v>817</v>
      </c>
      <c r="PD37" t="s">
        <v>817</v>
      </c>
      <c r="PE37" t="s">
        <v>817</v>
      </c>
      <c r="PF37" t="s">
        <v>817</v>
      </c>
      <c r="PG37" t="s">
        <v>817</v>
      </c>
      <c r="PH37" t="s">
        <v>817</v>
      </c>
      <c r="PI37" t="s">
        <v>817</v>
      </c>
      <c r="PJ37" t="s">
        <v>817</v>
      </c>
      <c r="PK37" t="s">
        <v>817</v>
      </c>
      <c r="PL37" t="s">
        <v>835</v>
      </c>
      <c r="PM37" t="s">
        <v>837</v>
      </c>
      <c r="PN37" t="s">
        <v>845</v>
      </c>
      <c r="PO37" t="s">
        <v>893</v>
      </c>
      <c r="PP37" t="s">
        <v>894</v>
      </c>
      <c r="PQ37" t="s">
        <v>813</v>
      </c>
      <c r="PR37" t="s">
        <v>813</v>
      </c>
      <c r="PS37" t="s">
        <v>817</v>
      </c>
      <c r="PT37" t="s">
        <v>817</v>
      </c>
      <c r="PU37" t="s">
        <v>817</v>
      </c>
      <c r="PV37" t="s">
        <v>817</v>
      </c>
      <c r="PW37" t="s">
        <v>817</v>
      </c>
      <c r="PX37" t="s">
        <v>817</v>
      </c>
      <c r="PY37" t="s">
        <v>817</v>
      </c>
      <c r="PZ37" t="s">
        <v>840</v>
      </c>
      <c r="QA37" t="s">
        <v>841</v>
      </c>
      <c r="QB37" t="s">
        <v>895</v>
      </c>
      <c r="QC37" t="s">
        <v>843</v>
      </c>
      <c r="QD37" t="s">
        <v>844</v>
      </c>
      <c r="QE37" t="s">
        <v>845</v>
      </c>
      <c r="QF37" t="s">
        <v>813</v>
      </c>
      <c r="QG37" t="s">
        <v>817</v>
      </c>
      <c r="QH37" t="s">
        <v>813</v>
      </c>
      <c r="QI37" t="s">
        <v>817</v>
      </c>
      <c r="QJ37" t="s">
        <v>817</v>
      </c>
      <c r="QK37" t="s">
        <v>813</v>
      </c>
      <c r="QL37" t="s">
        <v>813</v>
      </c>
      <c r="QM37" t="s">
        <v>817</v>
      </c>
      <c r="QN37" t="s">
        <v>817</v>
      </c>
      <c r="QO37" t="s">
        <v>817</v>
      </c>
      <c r="QP37" t="s">
        <v>817</v>
      </c>
      <c r="QQ37" t="s">
        <v>817</v>
      </c>
      <c r="QR37" t="s">
        <v>817</v>
      </c>
      <c r="QS37" t="s">
        <v>813</v>
      </c>
      <c r="QT37" t="s">
        <v>817</v>
      </c>
      <c r="QU37" t="s">
        <v>817</v>
      </c>
      <c r="QV37" t="s">
        <v>817</v>
      </c>
      <c r="QW37" t="s">
        <v>817</v>
      </c>
      <c r="QX37" t="s">
        <v>817</v>
      </c>
      <c r="QY37" t="s">
        <v>817</v>
      </c>
      <c r="QZ37" t="s">
        <v>817</v>
      </c>
      <c r="RA37" t="s">
        <v>817</v>
      </c>
      <c r="RB37" t="s">
        <v>817</v>
      </c>
      <c r="RC37" t="s">
        <v>817</v>
      </c>
      <c r="RD37" t="s">
        <v>817</v>
      </c>
      <c r="RE37" t="s">
        <v>817</v>
      </c>
      <c r="RF37" t="s">
        <v>817</v>
      </c>
      <c r="RG37" t="s">
        <v>817</v>
      </c>
      <c r="RH37" t="s">
        <v>817</v>
      </c>
      <c r="RI37" t="s">
        <v>817</v>
      </c>
      <c r="RJ37" t="s">
        <v>817</v>
      </c>
      <c r="RK37" t="s">
        <v>813</v>
      </c>
      <c r="RL37" t="s">
        <v>817</v>
      </c>
      <c r="RM37" t="s">
        <v>813</v>
      </c>
      <c r="RN37" t="s">
        <v>817</v>
      </c>
      <c r="RO37" t="s">
        <v>817</v>
      </c>
      <c r="RP37" t="s">
        <v>817</v>
      </c>
      <c r="RQ37" t="s">
        <v>817</v>
      </c>
      <c r="RR37" t="s">
        <v>817</v>
      </c>
      <c r="RS37" t="s">
        <v>817</v>
      </c>
      <c r="RT37" t="s">
        <v>817</v>
      </c>
      <c r="RU37" t="s">
        <v>817</v>
      </c>
      <c r="RV37" t="s">
        <v>817</v>
      </c>
      <c r="RW37" t="s">
        <v>817</v>
      </c>
      <c r="RX37" t="s">
        <v>845</v>
      </c>
      <c r="RY37" t="s">
        <v>999</v>
      </c>
      <c r="RZ37" t="s">
        <v>813</v>
      </c>
      <c r="SA37" t="s">
        <v>817</v>
      </c>
      <c r="SB37" t="s">
        <v>817</v>
      </c>
      <c r="SC37" t="s">
        <v>817</v>
      </c>
      <c r="SD37" t="s">
        <v>813</v>
      </c>
      <c r="SE37" t="s">
        <v>817</v>
      </c>
      <c r="SF37" t="s">
        <v>817</v>
      </c>
      <c r="SG37" t="s">
        <v>817</v>
      </c>
      <c r="SH37" t="s">
        <v>817</v>
      </c>
      <c r="SI37" t="s">
        <v>817</v>
      </c>
      <c r="SJ37" t="s">
        <v>817</v>
      </c>
      <c r="SK37" t="s">
        <v>817</v>
      </c>
      <c r="SL37" t="s">
        <v>817</v>
      </c>
      <c r="SM37" t="s">
        <v>817</v>
      </c>
      <c r="SN37" t="s">
        <v>817</v>
      </c>
      <c r="SO37" t="s">
        <v>817</v>
      </c>
      <c r="SP37" t="s">
        <v>817</v>
      </c>
      <c r="SQ37" t="s">
        <v>817</v>
      </c>
      <c r="SR37" t="s">
        <v>817</v>
      </c>
      <c r="SS37" t="s">
        <v>817</v>
      </c>
      <c r="ST37" t="s">
        <v>817</v>
      </c>
      <c r="SU37" t="s">
        <v>817</v>
      </c>
      <c r="SV37" t="s">
        <v>817</v>
      </c>
      <c r="SW37" t="s">
        <v>813</v>
      </c>
      <c r="SX37" t="s">
        <v>817</v>
      </c>
      <c r="SY37" t="s">
        <v>817</v>
      </c>
      <c r="SZ37" t="s">
        <v>817</v>
      </c>
      <c r="TA37" t="s">
        <v>817</v>
      </c>
      <c r="TB37" t="s">
        <v>817</v>
      </c>
      <c r="TC37" t="s">
        <v>817</v>
      </c>
      <c r="TD37" t="s">
        <v>817</v>
      </c>
      <c r="TE37" t="s">
        <v>817</v>
      </c>
      <c r="TF37" t="s">
        <v>817</v>
      </c>
      <c r="TG37" t="s">
        <v>817</v>
      </c>
      <c r="TH37" t="s">
        <v>817</v>
      </c>
      <c r="TI37" t="s">
        <v>817</v>
      </c>
      <c r="TJ37" t="s">
        <v>813</v>
      </c>
      <c r="TK37" t="s">
        <v>817</v>
      </c>
      <c r="TL37" t="s">
        <v>817</v>
      </c>
      <c r="TM37" t="s">
        <v>817</v>
      </c>
      <c r="TN37" t="s">
        <v>817</v>
      </c>
      <c r="TO37" t="s">
        <v>817</v>
      </c>
      <c r="TP37" t="s">
        <v>817</v>
      </c>
      <c r="TQ37" t="s">
        <v>813</v>
      </c>
      <c r="TR37" t="s">
        <v>817</v>
      </c>
      <c r="TS37" t="s">
        <v>817</v>
      </c>
      <c r="TT37" t="s">
        <v>817</v>
      </c>
      <c r="TU37" t="s">
        <v>817</v>
      </c>
      <c r="TV37" t="s">
        <v>817</v>
      </c>
      <c r="TW37" t="s">
        <v>817</v>
      </c>
      <c r="TY37" t="s">
        <v>817</v>
      </c>
      <c r="TZ37" t="s">
        <v>817</v>
      </c>
      <c r="UA37" t="s">
        <v>817</v>
      </c>
      <c r="UB37" t="s">
        <v>817</v>
      </c>
      <c r="UC37" t="s">
        <v>813</v>
      </c>
      <c r="UD37" t="s">
        <v>817</v>
      </c>
      <c r="UE37" t="s">
        <v>817</v>
      </c>
      <c r="UF37" t="s">
        <v>817</v>
      </c>
      <c r="UG37" t="s">
        <v>817</v>
      </c>
      <c r="UH37" t="s">
        <v>817</v>
      </c>
      <c r="UI37" t="s">
        <v>817</v>
      </c>
      <c r="UJ37" t="s">
        <v>817</v>
      </c>
      <c r="UK37" t="s">
        <v>817</v>
      </c>
      <c r="UL37" t="s">
        <v>813</v>
      </c>
      <c r="UM37" t="s">
        <v>813</v>
      </c>
      <c r="UN37" t="s">
        <v>817</v>
      </c>
      <c r="UO37" t="s">
        <v>813</v>
      </c>
      <c r="UP37" t="s">
        <v>817</v>
      </c>
      <c r="UQ37" t="s">
        <v>817</v>
      </c>
      <c r="UR37" t="s">
        <v>813</v>
      </c>
      <c r="US37" t="s">
        <v>817</v>
      </c>
      <c r="UT37" t="s">
        <v>817</v>
      </c>
      <c r="UU37" t="s">
        <v>817</v>
      </c>
      <c r="UV37" t="s">
        <v>817</v>
      </c>
      <c r="UW37" t="s">
        <v>817</v>
      </c>
      <c r="UX37" t="s">
        <v>817</v>
      </c>
      <c r="UY37" t="s">
        <v>817</v>
      </c>
      <c r="UZ37" t="s">
        <v>817</v>
      </c>
      <c r="VB37" t="s">
        <v>909</v>
      </c>
      <c r="VC37" t="s">
        <v>848</v>
      </c>
      <c r="VD37" t="s">
        <v>817</v>
      </c>
      <c r="VE37" t="s">
        <v>817</v>
      </c>
      <c r="VF37" t="s">
        <v>813</v>
      </c>
      <c r="VG37" t="s">
        <v>817</v>
      </c>
      <c r="VH37" t="s">
        <v>817</v>
      </c>
      <c r="VI37" t="s">
        <v>817</v>
      </c>
      <c r="VJ37" t="s">
        <v>817</v>
      </c>
      <c r="VK37" t="s">
        <v>817</v>
      </c>
      <c r="VL37" t="s">
        <v>817</v>
      </c>
      <c r="VM37" t="s">
        <v>817</v>
      </c>
      <c r="VN37" t="s">
        <v>817</v>
      </c>
      <c r="VO37" t="s">
        <v>817</v>
      </c>
      <c r="VP37" t="s">
        <v>817</v>
      </c>
      <c r="VQ37" t="s">
        <v>817</v>
      </c>
      <c r="VY37" t="s">
        <v>817</v>
      </c>
      <c r="VZ37" t="s">
        <v>813</v>
      </c>
      <c r="WA37" t="s">
        <v>817</v>
      </c>
      <c r="WJ37" t="s">
        <v>813</v>
      </c>
      <c r="WK37" t="s">
        <v>817</v>
      </c>
      <c r="WL37" t="s">
        <v>817</v>
      </c>
      <c r="WM37" t="s">
        <v>817</v>
      </c>
      <c r="WN37" t="s">
        <v>817</v>
      </c>
      <c r="WO37" t="s">
        <v>817</v>
      </c>
      <c r="WP37" t="s">
        <v>817</v>
      </c>
      <c r="WQ37" t="s">
        <v>817</v>
      </c>
      <c r="WR37" t="s">
        <v>817</v>
      </c>
      <c r="WS37" t="s">
        <v>891</v>
      </c>
      <c r="WU37" t="s">
        <v>813</v>
      </c>
      <c r="WV37" t="s">
        <v>813</v>
      </c>
      <c r="WW37" t="s">
        <v>817</v>
      </c>
      <c r="WX37" t="s">
        <v>817</v>
      </c>
      <c r="WY37" t="s">
        <v>817</v>
      </c>
      <c r="WZ37" t="s">
        <v>817</v>
      </c>
      <c r="XA37" t="s">
        <v>817</v>
      </c>
      <c r="XB37" t="s">
        <v>817</v>
      </c>
      <c r="XC37" t="s">
        <v>850</v>
      </c>
      <c r="XD37" t="s">
        <v>813</v>
      </c>
      <c r="XE37" t="s">
        <v>817</v>
      </c>
      <c r="XF37" t="s">
        <v>817</v>
      </c>
      <c r="XG37" t="s">
        <v>817</v>
      </c>
      <c r="XH37" t="s">
        <v>817</v>
      </c>
      <c r="XI37" t="s">
        <v>817</v>
      </c>
      <c r="XJ37" t="s">
        <v>817</v>
      </c>
      <c r="XK37" t="s">
        <v>817</v>
      </c>
      <c r="XL37" t="s">
        <v>817</v>
      </c>
      <c r="XM37" t="s">
        <v>817</v>
      </c>
      <c r="XN37" t="s">
        <v>817</v>
      </c>
      <c r="XO37" t="s">
        <v>817</v>
      </c>
      <c r="XP37" t="s">
        <v>817</v>
      </c>
      <c r="XQ37" t="s">
        <v>817</v>
      </c>
      <c r="XR37" t="s">
        <v>813</v>
      </c>
      <c r="XS37" t="s">
        <v>817</v>
      </c>
      <c r="XT37" t="s">
        <v>813</v>
      </c>
      <c r="XU37" t="s">
        <v>813</v>
      </c>
      <c r="XV37" t="s">
        <v>817</v>
      </c>
      <c r="XW37" t="s">
        <v>817</v>
      </c>
      <c r="XX37" t="s">
        <v>817</v>
      </c>
      <c r="XY37" t="s">
        <v>817</v>
      </c>
      <c r="XZ37" t="s">
        <v>817</v>
      </c>
      <c r="ZM37" t="s">
        <v>817</v>
      </c>
      <c r="ZN37" t="s">
        <v>817</v>
      </c>
      <c r="ZO37" t="s">
        <v>817</v>
      </c>
      <c r="ZP37" t="s">
        <v>817</v>
      </c>
      <c r="ZQ37" t="s">
        <v>813</v>
      </c>
      <c r="ZR37" t="s">
        <v>817</v>
      </c>
      <c r="ZS37" t="s">
        <v>817</v>
      </c>
      <c r="ZT37" t="s">
        <v>817</v>
      </c>
      <c r="ZU37" t="s">
        <v>817</v>
      </c>
      <c r="ZV37" t="s">
        <v>817</v>
      </c>
      <c r="ZW37" t="s">
        <v>813</v>
      </c>
      <c r="ZX37" t="s">
        <v>817</v>
      </c>
      <c r="ZY37" t="s">
        <v>817</v>
      </c>
      <c r="ZZ37" t="s">
        <v>813</v>
      </c>
      <c r="AAA37" t="s">
        <v>817</v>
      </c>
      <c r="AAB37" t="s">
        <v>817</v>
      </c>
      <c r="AAC37" t="s">
        <v>817</v>
      </c>
      <c r="AAD37" t="s">
        <v>817</v>
      </c>
      <c r="AAE37" t="s">
        <v>817</v>
      </c>
      <c r="AAF37" t="s">
        <v>817</v>
      </c>
      <c r="AAH37" t="s">
        <v>813</v>
      </c>
      <c r="AAI37" t="s">
        <v>817</v>
      </c>
      <c r="AAJ37" t="s">
        <v>813</v>
      </c>
      <c r="AAK37" t="s">
        <v>817</v>
      </c>
      <c r="AAL37" t="s">
        <v>817</v>
      </c>
      <c r="AAM37" t="s">
        <v>817</v>
      </c>
      <c r="AAN37" t="s">
        <v>813</v>
      </c>
      <c r="AAO37" t="s">
        <v>817</v>
      </c>
      <c r="AAP37" t="s">
        <v>817</v>
      </c>
      <c r="AAQ37" t="s">
        <v>817</v>
      </c>
      <c r="AAR37" t="s">
        <v>817</v>
      </c>
      <c r="AAS37" t="s">
        <v>817</v>
      </c>
      <c r="AAT37" t="s">
        <v>817</v>
      </c>
      <c r="AAV37" t="s">
        <v>817</v>
      </c>
      <c r="AAW37" t="s">
        <v>817</v>
      </c>
      <c r="AAX37" t="s">
        <v>817</v>
      </c>
      <c r="AAY37" t="s">
        <v>817</v>
      </c>
      <c r="AAZ37" t="s">
        <v>817</v>
      </c>
      <c r="ABA37" t="s">
        <v>817</v>
      </c>
      <c r="ABB37" t="s">
        <v>817</v>
      </c>
      <c r="ABC37" t="s">
        <v>817</v>
      </c>
      <c r="ABD37" t="s">
        <v>817</v>
      </c>
      <c r="ABE37" t="s">
        <v>817</v>
      </c>
      <c r="ABF37" t="s">
        <v>817</v>
      </c>
      <c r="ABG37" t="s">
        <v>817</v>
      </c>
      <c r="ABH37" t="s">
        <v>817</v>
      </c>
      <c r="ABI37" t="s">
        <v>817</v>
      </c>
      <c r="ABJ37" t="s">
        <v>817</v>
      </c>
      <c r="ABK37" t="s">
        <v>817</v>
      </c>
      <c r="ABL37" t="s">
        <v>817</v>
      </c>
      <c r="ABM37" t="s">
        <v>817</v>
      </c>
      <c r="ABN37" t="s">
        <v>817</v>
      </c>
      <c r="ABO37" t="s">
        <v>817</v>
      </c>
      <c r="ABP37" t="s">
        <v>817</v>
      </c>
      <c r="ABQ37" t="s">
        <v>817</v>
      </c>
      <c r="ABR37" t="s">
        <v>813</v>
      </c>
      <c r="ABS37" t="s">
        <v>817</v>
      </c>
      <c r="ABT37" t="s">
        <v>813</v>
      </c>
      <c r="ABU37" t="s">
        <v>817</v>
      </c>
      <c r="ABV37" t="s">
        <v>817</v>
      </c>
      <c r="ABW37" t="s">
        <v>817</v>
      </c>
      <c r="ABX37" t="s">
        <v>817</v>
      </c>
      <c r="ABY37" t="s">
        <v>817</v>
      </c>
      <c r="ABZ37" t="s">
        <v>817</v>
      </c>
      <c r="ACA37" t="s">
        <v>817</v>
      </c>
      <c r="ACB37" t="s">
        <v>813</v>
      </c>
      <c r="ACC37" t="s">
        <v>817</v>
      </c>
      <c r="ACD37" t="s">
        <v>817</v>
      </c>
      <c r="ACE37" t="s">
        <v>817</v>
      </c>
      <c r="ACF37" t="s">
        <v>817</v>
      </c>
      <c r="ACG37" t="s">
        <v>817</v>
      </c>
      <c r="ACH37" t="s">
        <v>817</v>
      </c>
      <c r="ACI37" t="s">
        <v>817</v>
      </c>
    </row>
    <row r="38" spans="1:763">
      <c r="A38" t="s">
        <v>1084</v>
      </c>
      <c r="B38" t="s">
        <v>1085</v>
      </c>
      <c r="C38" t="s">
        <v>1086</v>
      </c>
      <c r="D38" t="s">
        <v>941</v>
      </c>
      <c r="E38" t="s">
        <v>941</v>
      </c>
      <c r="P38" t="s">
        <v>886</v>
      </c>
      <c r="Q38">
        <v>0.64514064157430773</v>
      </c>
      <c r="T38">
        <v>56</v>
      </c>
      <c r="V38" t="s">
        <v>813</v>
      </c>
      <c r="X38" t="s">
        <v>813</v>
      </c>
      <c r="Y38" t="s">
        <v>856</v>
      </c>
      <c r="Z38" t="s">
        <v>856</v>
      </c>
      <c r="AA38" t="s">
        <v>815</v>
      </c>
      <c r="AB38" t="s">
        <v>816</v>
      </c>
      <c r="AC38">
        <v>2</v>
      </c>
      <c r="AD38" t="s">
        <v>817</v>
      </c>
      <c r="AE38">
        <v>2</v>
      </c>
      <c r="AF38">
        <v>0</v>
      </c>
      <c r="AG38">
        <v>0</v>
      </c>
      <c r="AH38" t="s">
        <v>818</v>
      </c>
      <c r="AI38" t="s">
        <v>818</v>
      </c>
      <c r="AJ38" t="s">
        <v>818</v>
      </c>
      <c r="AK38" t="s">
        <v>818</v>
      </c>
      <c r="AL38" t="s">
        <v>818</v>
      </c>
      <c r="AM38" t="s">
        <v>818</v>
      </c>
      <c r="AN38" t="s">
        <v>818</v>
      </c>
      <c r="AO38" t="s">
        <v>818</v>
      </c>
      <c r="AP38" t="s">
        <v>818</v>
      </c>
      <c r="AQ38" t="s">
        <v>818</v>
      </c>
      <c r="AR38" t="s">
        <v>818</v>
      </c>
      <c r="AS38" t="s">
        <v>818</v>
      </c>
      <c r="AT38" t="s">
        <v>818</v>
      </c>
      <c r="AU38" t="s">
        <v>818</v>
      </c>
      <c r="AV38" t="s">
        <v>818</v>
      </c>
      <c r="AW38" t="s">
        <v>818</v>
      </c>
      <c r="AX38" t="s">
        <v>818</v>
      </c>
      <c r="AY38" t="s">
        <v>818</v>
      </c>
      <c r="AZ38" t="s">
        <v>818</v>
      </c>
      <c r="BA38" t="s">
        <v>818</v>
      </c>
      <c r="BB38" t="s">
        <v>818</v>
      </c>
      <c r="BC38" t="s">
        <v>818</v>
      </c>
      <c r="BD38" t="s">
        <v>818</v>
      </c>
      <c r="BE38" t="s">
        <v>818</v>
      </c>
      <c r="BF38" t="s">
        <v>818</v>
      </c>
      <c r="BG38" t="s">
        <v>818</v>
      </c>
      <c r="BH38" t="s">
        <v>818</v>
      </c>
      <c r="BI38" t="s">
        <v>818</v>
      </c>
      <c r="BJ38" t="s">
        <v>818</v>
      </c>
      <c r="BK38" t="s">
        <v>818</v>
      </c>
      <c r="BL38" t="s">
        <v>818</v>
      </c>
      <c r="BM38" t="s">
        <v>818</v>
      </c>
      <c r="BN38" t="s">
        <v>818</v>
      </c>
      <c r="BO38" t="s">
        <v>818</v>
      </c>
      <c r="BP38" t="s">
        <v>818</v>
      </c>
      <c r="BQ38" t="s">
        <v>818</v>
      </c>
      <c r="BR38" t="s">
        <v>818</v>
      </c>
      <c r="BS38" t="s">
        <v>818</v>
      </c>
      <c r="BT38" t="s">
        <v>818</v>
      </c>
      <c r="BU38" t="s">
        <v>818</v>
      </c>
      <c r="BV38" t="s">
        <v>818</v>
      </c>
      <c r="BW38" t="s">
        <v>818</v>
      </c>
      <c r="BX38" t="s">
        <v>818</v>
      </c>
      <c r="BY38" t="s">
        <v>818</v>
      </c>
      <c r="BZ38" t="s">
        <v>818</v>
      </c>
      <c r="CA38" t="s">
        <v>818</v>
      </c>
      <c r="CB38" t="s">
        <v>818</v>
      </c>
      <c r="CC38" t="s">
        <v>818</v>
      </c>
      <c r="CD38" t="s">
        <v>818</v>
      </c>
      <c r="CE38" t="s">
        <v>818</v>
      </c>
      <c r="CF38" t="s">
        <v>818</v>
      </c>
      <c r="CG38" t="s">
        <v>818</v>
      </c>
      <c r="CH38" t="s">
        <v>818</v>
      </c>
      <c r="CI38" t="s">
        <v>818</v>
      </c>
      <c r="CJ38" t="s">
        <v>818</v>
      </c>
      <c r="CK38" t="s">
        <v>818</v>
      </c>
      <c r="CL38" t="s">
        <v>818</v>
      </c>
      <c r="CM38" t="s">
        <v>818</v>
      </c>
      <c r="CN38" t="s">
        <v>818</v>
      </c>
      <c r="CO38" t="s">
        <v>818</v>
      </c>
      <c r="CP38" t="s">
        <v>818</v>
      </c>
      <c r="CQ38" t="s">
        <v>818</v>
      </c>
      <c r="CR38" t="s">
        <v>818</v>
      </c>
      <c r="CS38" t="s">
        <v>818</v>
      </c>
      <c r="CT38" t="s">
        <v>818</v>
      </c>
      <c r="CU38" t="s">
        <v>818</v>
      </c>
      <c r="CV38" t="s">
        <v>818</v>
      </c>
      <c r="CW38" t="s">
        <v>818</v>
      </c>
      <c r="CX38" t="s">
        <v>818</v>
      </c>
      <c r="CY38" t="s">
        <v>818</v>
      </c>
      <c r="CZ38" t="s">
        <v>818</v>
      </c>
      <c r="DA38" t="s">
        <v>818</v>
      </c>
      <c r="DB38" t="s">
        <v>818</v>
      </c>
      <c r="DC38" t="s">
        <v>818</v>
      </c>
      <c r="DD38" t="s">
        <v>818</v>
      </c>
      <c r="DE38" t="s">
        <v>818</v>
      </c>
      <c r="DF38" t="s">
        <v>818</v>
      </c>
      <c r="DG38" t="s">
        <v>818</v>
      </c>
      <c r="DH38" t="s">
        <v>818</v>
      </c>
      <c r="DI38" t="s">
        <v>818</v>
      </c>
      <c r="DJ38" t="s">
        <v>818</v>
      </c>
      <c r="DK38" t="s">
        <v>818</v>
      </c>
      <c r="DL38" t="s">
        <v>818</v>
      </c>
      <c r="DM38" t="s">
        <v>818</v>
      </c>
      <c r="DN38" t="s">
        <v>818</v>
      </c>
      <c r="DO38" t="s">
        <v>818</v>
      </c>
      <c r="DP38" t="s">
        <v>818</v>
      </c>
      <c r="DQ38" t="s">
        <v>818</v>
      </c>
      <c r="DR38" t="s">
        <v>818</v>
      </c>
      <c r="DS38" t="s">
        <v>818</v>
      </c>
      <c r="DT38" t="s">
        <v>818</v>
      </c>
      <c r="DU38" t="s">
        <v>818</v>
      </c>
      <c r="DV38" t="s">
        <v>818</v>
      </c>
      <c r="DW38" t="s">
        <v>818</v>
      </c>
      <c r="DX38" t="s">
        <v>818</v>
      </c>
      <c r="DY38" t="s">
        <v>818</v>
      </c>
      <c r="DZ38" t="s">
        <v>818</v>
      </c>
      <c r="EA38" t="s">
        <v>818</v>
      </c>
      <c r="EB38" t="s">
        <v>818</v>
      </c>
      <c r="EC38" t="s">
        <v>818</v>
      </c>
      <c r="ED38" t="s">
        <v>818</v>
      </c>
      <c r="EE38" t="s">
        <v>818</v>
      </c>
      <c r="EF38" t="s">
        <v>818</v>
      </c>
      <c r="EG38" t="s">
        <v>818</v>
      </c>
      <c r="EH38" t="s">
        <v>818</v>
      </c>
      <c r="EI38" t="s">
        <v>818</v>
      </c>
      <c r="EJ38" t="s">
        <v>818</v>
      </c>
      <c r="EK38" t="s">
        <v>818</v>
      </c>
      <c r="EL38" t="s">
        <v>818</v>
      </c>
      <c r="EM38" t="s">
        <v>818</v>
      </c>
      <c r="EN38" t="s">
        <v>818</v>
      </c>
      <c r="EO38" t="s">
        <v>818</v>
      </c>
      <c r="EP38" t="s">
        <v>818</v>
      </c>
      <c r="EQ38" t="s">
        <v>818</v>
      </c>
      <c r="ER38" t="s">
        <v>818</v>
      </c>
      <c r="ES38" t="s">
        <v>818</v>
      </c>
      <c r="ET38" t="s">
        <v>818</v>
      </c>
      <c r="EU38" t="s">
        <v>818</v>
      </c>
      <c r="EV38" t="s">
        <v>818</v>
      </c>
      <c r="EW38" t="s">
        <v>818</v>
      </c>
      <c r="EX38" t="s">
        <v>818</v>
      </c>
      <c r="EY38" t="s">
        <v>818</v>
      </c>
      <c r="EZ38" t="s">
        <v>818</v>
      </c>
      <c r="FA38" t="s">
        <v>818</v>
      </c>
      <c r="FB38" t="s">
        <v>818</v>
      </c>
      <c r="FC38" t="s">
        <v>818</v>
      </c>
      <c r="FD38" t="s">
        <v>818</v>
      </c>
      <c r="FE38" t="s">
        <v>818</v>
      </c>
      <c r="FF38" t="s">
        <v>818</v>
      </c>
      <c r="FG38" t="s">
        <v>818</v>
      </c>
      <c r="FH38" t="s">
        <v>818</v>
      </c>
      <c r="FI38" t="s">
        <v>818</v>
      </c>
      <c r="FJ38" t="s">
        <v>818</v>
      </c>
      <c r="FK38" t="s">
        <v>818</v>
      </c>
      <c r="FL38" t="s">
        <v>818</v>
      </c>
      <c r="FM38" t="s">
        <v>818</v>
      </c>
      <c r="FN38" t="s">
        <v>818</v>
      </c>
      <c r="FO38" t="s">
        <v>818</v>
      </c>
      <c r="FP38" t="s">
        <v>818</v>
      </c>
      <c r="FQ38" t="s">
        <v>818</v>
      </c>
      <c r="FR38" t="s">
        <v>818</v>
      </c>
      <c r="FS38" t="s">
        <v>818</v>
      </c>
      <c r="FT38" t="s">
        <v>818</v>
      </c>
      <c r="FU38" t="s">
        <v>818</v>
      </c>
      <c r="FV38" t="s">
        <v>818</v>
      </c>
      <c r="FW38" t="s">
        <v>818</v>
      </c>
      <c r="FX38" t="s">
        <v>818</v>
      </c>
      <c r="FY38" t="s">
        <v>818</v>
      </c>
      <c r="FZ38" t="s">
        <v>818</v>
      </c>
      <c r="GA38" t="s">
        <v>818</v>
      </c>
      <c r="GB38" t="s">
        <v>818</v>
      </c>
      <c r="GC38" t="s">
        <v>818</v>
      </c>
      <c r="GD38" t="s">
        <v>818</v>
      </c>
      <c r="GE38" t="s">
        <v>818</v>
      </c>
      <c r="GF38" t="s">
        <v>818</v>
      </c>
      <c r="GG38" t="s">
        <v>818</v>
      </c>
      <c r="GH38" t="s">
        <v>818</v>
      </c>
      <c r="GI38" t="s">
        <v>818</v>
      </c>
      <c r="GJ38" t="s">
        <v>818</v>
      </c>
      <c r="GK38" t="s">
        <v>818</v>
      </c>
      <c r="GL38" t="s">
        <v>818</v>
      </c>
      <c r="GM38" t="s">
        <v>818</v>
      </c>
      <c r="GN38" t="s">
        <v>818</v>
      </c>
      <c r="GO38" t="s">
        <v>818</v>
      </c>
      <c r="GP38" t="s">
        <v>818</v>
      </c>
      <c r="GQ38" t="s">
        <v>818</v>
      </c>
      <c r="GR38" t="s">
        <v>818</v>
      </c>
      <c r="GS38" t="s">
        <v>818</v>
      </c>
      <c r="GT38" t="s">
        <v>818</v>
      </c>
      <c r="GU38" t="s">
        <v>818</v>
      </c>
      <c r="GV38" t="s">
        <v>818</v>
      </c>
      <c r="GW38" t="s">
        <v>818</v>
      </c>
      <c r="GX38" t="s">
        <v>818</v>
      </c>
      <c r="GY38" t="s">
        <v>818</v>
      </c>
      <c r="GZ38" t="s">
        <v>818</v>
      </c>
      <c r="HA38" t="s">
        <v>818</v>
      </c>
      <c r="HB38" t="s">
        <v>818</v>
      </c>
      <c r="HC38" t="s">
        <v>818</v>
      </c>
      <c r="HD38" t="s">
        <v>818</v>
      </c>
      <c r="HE38" t="s">
        <v>818</v>
      </c>
      <c r="HF38" t="s">
        <v>818</v>
      </c>
      <c r="HG38" t="s">
        <v>818</v>
      </c>
      <c r="HH38" t="s">
        <v>818</v>
      </c>
      <c r="HI38" t="s">
        <v>818</v>
      </c>
      <c r="HJ38" t="s">
        <v>818</v>
      </c>
      <c r="HK38" t="s">
        <v>818</v>
      </c>
      <c r="HL38" t="s">
        <v>818</v>
      </c>
      <c r="HM38" t="s">
        <v>818</v>
      </c>
      <c r="HN38" t="s">
        <v>818</v>
      </c>
      <c r="HO38" t="s">
        <v>818</v>
      </c>
      <c r="HP38" t="s">
        <v>818</v>
      </c>
      <c r="HQ38" t="s">
        <v>818</v>
      </c>
      <c r="HR38" t="s">
        <v>818</v>
      </c>
      <c r="HS38" t="s">
        <v>818</v>
      </c>
      <c r="HT38" t="s">
        <v>818</v>
      </c>
      <c r="HU38" t="s">
        <v>818</v>
      </c>
      <c r="HV38" t="s">
        <v>818</v>
      </c>
      <c r="HW38" t="s">
        <v>818</v>
      </c>
      <c r="HX38" t="s">
        <v>818</v>
      </c>
      <c r="HY38" t="s">
        <v>818</v>
      </c>
      <c r="HZ38" t="s">
        <v>818</v>
      </c>
      <c r="IA38" t="s">
        <v>818</v>
      </c>
      <c r="IB38" t="s">
        <v>818</v>
      </c>
      <c r="IC38" t="s">
        <v>818</v>
      </c>
      <c r="ID38" t="s">
        <v>818</v>
      </c>
      <c r="IE38" t="s">
        <v>818</v>
      </c>
      <c r="IF38" t="s">
        <v>818</v>
      </c>
      <c r="IG38" t="s">
        <v>818</v>
      </c>
      <c r="IH38" t="s">
        <v>818</v>
      </c>
      <c r="II38" t="s">
        <v>818</v>
      </c>
      <c r="IJ38" t="s">
        <v>818</v>
      </c>
      <c r="IK38" t="s">
        <v>818</v>
      </c>
      <c r="IL38" t="s">
        <v>818</v>
      </c>
      <c r="IM38" t="s">
        <v>818</v>
      </c>
      <c r="IN38" t="s">
        <v>818</v>
      </c>
      <c r="IO38" t="s">
        <v>818</v>
      </c>
      <c r="IP38" t="s">
        <v>818</v>
      </c>
      <c r="IQ38" t="s">
        <v>818</v>
      </c>
      <c r="IR38" t="s">
        <v>818</v>
      </c>
      <c r="IS38" t="s">
        <v>818</v>
      </c>
      <c r="IT38" t="s">
        <v>818</v>
      </c>
      <c r="IU38" t="s">
        <v>818</v>
      </c>
      <c r="IV38" t="s">
        <v>818</v>
      </c>
      <c r="IW38" t="s">
        <v>818</v>
      </c>
      <c r="IX38" t="s">
        <v>818</v>
      </c>
      <c r="IY38" t="s">
        <v>818</v>
      </c>
      <c r="IZ38" t="s">
        <v>818</v>
      </c>
      <c r="JA38" t="s">
        <v>818</v>
      </c>
      <c r="JB38" t="s">
        <v>818</v>
      </c>
      <c r="JC38" t="s">
        <v>818</v>
      </c>
      <c r="JD38" t="s">
        <v>818</v>
      </c>
      <c r="JE38" t="s">
        <v>818</v>
      </c>
      <c r="JF38" t="s">
        <v>818</v>
      </c>
      <c r="JG38" t="s">
        <v>818</v>
      </c>
      <c r="JH38" t="s">
        <v>818</v>
      </c>
      <c r="JI38" t="s">
        <v>818</v>
      </c>
      <c r="JJ38" t="s">
        <v>818</v>
      </c>
      <c r="JK38" t="s">
        <v>818</v>
      </c>
      <c r="JL38" t="s">
        <v>818</v>
      </c>
      <c r="JM38" t="s">
        <v>818</v>
      </c>
      <c r="JN38" t="s">
        <v>818</v>
      </c>
      <c r="JO38" t="s">
        <v>818</v>
      </c>
      <c r="JP38" t="s">
        <v>818</v>
      </c>
      <c r="JQ38" t="s">
        <v>818</v>
      </c>
      <c r="JR38" t="s">
        <v>818</v>
      </c>
      <c r="JS38" t="s">
        <v>818</v>
      </c>
      <c r="JT38" t="s">
        <v>818</v>
      </c>
      <c r="JU38" t="s">
        <v>818</v>
      </c>
      <c r="JV38" t="s">
        <v>818</v>
      </c>
      <c r="JW38" t="s">
        <v>818</v>
      </c>
      <c r="JX38" t="s">
        <v>818</v>
      </c>
      <c r="JY38" t="s">
        <v>818</v>
      </c>
      <c r="JZ38" t="s">
        <v>818</v>
      </c>
      <c r="KA38" t="s">
        <v>818</v>
      </c>
      <c r="KB38" t="s">
        <v>818</v>
      </c>
      <c r="KC38" t="s">
        <v>818</v>
      </c>
      <c r="KD38" t="s">
        <v>818</v>
      </c>
      <c r="KE38" t="s">
        <v>818</v>
      </c>
      <c r="KF38">
        <v>2</v>
      </c>
      <c r="KG38">
        <v>0</v>
      </c>
      <c r="KH38">
        <v>0</v>
      </c>
      <c r="KI38">
        <v>0</v>
      </c>
      <c r="KJ38">
        <v>0</v>
      </c>
      <c r="KK38">
        <v>0</v>
      </c>
      <c r="KL38">
        <v>0</v>
      </c>
      <c r="KM38">
        <v>0</v>
      </c>
      <c r="KN38">
        <v>1</v>
      </c>
      <c r="KO38">
        <v>0</v>
      </c>
      <c r="KP38">
        <v>0</v>
      </c>
      <c r="KQ38">
        <v>1</v>
      </c>
      <c r="KR38">
        <v>0</v>
      </c>
      <c r="KS38">
        <v>0</v>
      </c>
      <c r="KT38">
        <v>0</v>
      </c>
      <c r="KU38">
        <v>0</v>
      </c>
      <c r="KV38">
        <v>0</v>
      </c>
      <c r="KW38">
        <v>0</v>
      </c>
      <c r="KX38">
        <v>1</v>
      </c>
      <c r="KY38">
        <v>0</v>
      </c>
      <c r="KZ38">
        <v>0</v>
      </c>
      <c r="LA38">
        <v>1</v>
      </c>
      <c r="LB38">
        <v>0</v>
      </c>
      <c r="LC38">
        <v>0</v>
      </c>
      <c r="LD38">
        <v>2</v>
      </c>
      <c r="LE38">
        <v>0</v>
      </c>
      <c r="LF38">
        <v>2</v>
      </c>
      <c r="LH38" t="s">
        <v>817</v>
      </c>
      <c r="LI38" t="s">
        <v>817</v>
      </c>
      <c r="LJ38" t="s">
        <v>817</v>
      </c>
      <c r="LK38" t="s">
        <v>817</v>
      </c>
      <c r="LL38" t="s">
        <v>817</v>
      </c>
      <c r="LM38" t="s">
        <v>817</v>
      </c>
      <c r="LO38" t="s">
        <v>817</v>
      </c>
      <c r="LQ38" t="s">
        <v>817</v>
      </c>
      <c r="LR38" t="s">
        <v>818</v>
      </c>
      <c r="LV38" t="s">
        <v>818</v>
      </c>
      <c r="LX38" t="s">
        <v>817</v>
      </c>
      <c r="MA38" t="s">
        <v>858</v>
      </c>
      <c r="MB38" t="s">
        <v>1087</v>
      </c>
      <c r="MC38" t="s">
        <v>875</v>
      </c>
      <c r="MD38" t="s">
        <v>813</v>
      </c>
      <c r="MF38" t="s">
        <v>823</v>
      </c>
      <c r="MI38" t="s">
        <v>813</v>
      </c>
      <c r="MJ38" t="s">
        <v>824</v>
      </c>
      <c r="MK38" t="s">
        <v>813</v>
      </c>
      <c r="ML38" t="s">
        <v>817</v>
      </c>
      <c r="MM38" t="s">
        <v>817</v>
      </c>
      <c r="MN38" t="s">
        <v>817</v>
      </c>
      <c r="MO38" t="s">
        <v>813</v>
      </c>
      <c r="MP38" t="s">
        <v>817</v>
      </c>
      <c r="MQ38" t="s">
        <v>817</v>
      </c>
      <c r="MR38" t="s">
        <v>817</v>
      </c>
      <c r="MS38" t="s">
        <v>817</v>
      </c>
      <c r="MT38" t="s">
        <v>817</v>
      </c>
      <c r="MU38" t="s">
        <v>817</v>
      </c>
      <c r="MV38" t="s">
        <v>817</v>
      </c>
      <c r="MW38" t="s">
        <v>813</v>
      </c>
      <c r="MX38" t="s">
        <v>817</v>
      </c>
      <c r="MY38" t="s">
        <v>817</v>
      </c>
      <c r="MZ38" t="s">
        <v>817</v>
      </c>
      <c r="NA38" t="s">
        <v>817</v>
      </c>
      <c r="NB38" t="s">
        <v>817</v>
      </c>
      <c r="NR38" t="s">
        <v>813</v>
      </c>
      <c r="NS38" t="s">
        <v>817</v>
      </c>
      <c r="NY38">
        <v>0</v>
      </c>
      <c r="OP38" t="s">
        <v>817</v>
      </c>
      <c r="OQ38" t="s">
        <v>827</v>
      </c>
      <c r="OR38" t="s">
        <v>863</v>
      </c>
      <c r="OS38" t="s">
        <v>829</v>
      </c>
      <c r="OT38" t="s">
        <v>813</v>
      </c>
      <c r="OU38" t="s">
        <v>817</v>
      </c>
      <c r="OV38" t="s">
        <v>830</v>
      </c>
      <c r="OW38" t="s">
        <v>864</v>
      </c>
      <c r="OX38" t="s">
        <v>832</v>
      </c>
      <c r="OY38" t="s">
        <v>833</v>
      </c>
      <c r="OZ38" t="s">
        <v>849</v>
      </c>
      <c r="PA38" t="s">
        <v>813</v>
      </c>
      <c r="PB38" t="s">
        <v>817</v>
      </c>
      <c r="PC38" t="s">
        <v>817</v>
      </c>
      <c r="PD38" t="s">
        <v>817</v>
      </c>
      <c r="PE38" t="s">
        <v>817</v>
      </c>
      <c r="PF38" t="s">
        <v>817</v>
      </c>
      <c r="PG38" t="s">
        <v>817</v>
      </c>
      <c r="PH38" t="s">
        <v>817</v>
      </c>
      <c r="PI38" t="s">
        <v>817</v>
      </c>
      <c r="PJ38" t="s">
        <v>817</v>
      </c>
      <c r="PK38" t="s">
        <v>817</v>
      </c>
      <c r="PL38" t="s">
        <v>835</v>
      </c>
      <c r="PM38" t="s">
        <v>837</v>
      </c>
      <c r="PN38" t="s">
        <v>845</v>
      </c>
      <c r="PO38" t="s">
        <v>880</v>
      </c>
      <c r="PP38" t="s">
        <v>839</v>
      </c>
      <c r="PQ38" t="s">
        <v>813</v>
      </c>
      <c r="PR38" t="s">
        <v>813</v>
      </c>
      <c r="PS38" t="s">
        <v>817</v>
      </c>
      <c r="PT38" t="s">
        <v>817</v>
      </c>
      <c r="PU38" t="s">
        <v>817</v>
      </c>
      <c r="PV38" t="s">
        <v>817</v>
      </c>
      <c r="PW38" t="s">
        <v>817</v>
      </c>
      <c r="PX38" t="s">
        <v>817</v>
      </c>
      <c r="PY38" t="s">
        <v>817</v>
      </c>
      <c r="PZ38" t="s">
        <v>840</v>
      </c>
      <c r="QA38" t="s">
        <v>841</v>
      </c>
      <c r="QB38" t="s">
        <v>895</v>
      </c>
      <c r="QC38" t="s">
        <v>843</v>
      </c>
      <c r="QD38" t="s">
        <v>896</v>
      </c>
      <c r="QE38" t="s">
        <v>845</v>
      </c>
      <c r="QF38" t="s">
        <v>813</v>
      </c>
      <c r="QG38" t="s">
        <v>813</v>
      </c>
      <c r="QH38" t="s">
        <v>813</v>
      </c>
      <c r="QI38" t="s">
        <v>813</v>
      </c>
      <c r="QJ38" t="s">
        <v>813</v>
      </c>
      <c r="QK38" t="s">
        <v>813</v>
      </c>
      <c r="QL38" t="s">
        <v>813</v>
      </c>
      <c r="QM38" t="s">
        <v>817</v>
      </c>
      <c r="QN38" t="s">
        <v>817</v>
      </c>
      <c r="QO38" t="s">
        <v>817</v>
      </c>
      <c r="QP38" t="s">
        <v>817</v>
      </c>
      <c r="QQ38" t="s">
        <v>817</v>
      </c>
      <c r="QR38" t="s">
        <v>813</v>
      </c>
      <c r="QS38" t="s">
        <v>813</v>
      </c>
      <c r="QT38" t="s">
        <v>817</v>
      </c>
      <c r="QU38" t="s">
        <v>817</v>
      </c>
      <c r="QV38" t="s">
        <v>817</v>
      </c>
      <c r="QW38" t="s">
        <v>817</v>
      </c>
      <c r="QX38" t="s">
        <v>817</v>
      </c>
      <c r="QY38" t="s">
        <v>817</v>
      </c>
      <c r="QZ38" t="s">
        <v>817</v>
      </c>
      <c r="RA38" t="s">
        <v>817</v>
      </c>
      <c r="RB38" t="s">
        <v>817</v>
      </c>
      <c r="RC38" t="s">
        <v>817</v>
      </c>
      <c r="RD38" t="s">
        <v>817</v>
      </c>
      <c r="RE38" t="s">
        <v>817</v>
      </c>
      <c r="RF38" t="s">
        <v>817</v>
      </c>
      <c r="RG38" t="s">
        <v>817</v>
      </c>
      <c r="RH38" t="s">
        <v>817</v>
      </c>
      <c r="RI38" t="s">
        <v>817</v>
      </c>
      <c r="RJ38" t="s">
        <v>817</v>
      </c>
      <c r="RK38" t="s">
        <v>813</v>
      </c>
      <c r="RL38" t="s">
        <v>817</v>
      </c>
      <c r="RM38" t="s">
        <v>817</v>
      </c>
      <c r="RN38" t="s">
        <v>813</v>
      </c>
      <c r="RO38" t="s">
        <v>817</v>
      </c>
      <c r="RP38" t="s">
        <v>817</v>
      </c>
      <c r="RQ38" t="s">
        <v>817</v>
      </c>
      <c r="RR38" t="s">
        <v>817</v>
      </c>
      <c r="RS38" t="s">
        <v>817</v>
      </c>
      <c r="RT38" t="s">
        <v>817</v>
      </c>
      <c r="RU38" t="s">
        <v>817</v>
      </c>
      <c r="RV38" t="s">
        <v>817</v>
      </c>
      <c r="RW38" t="s">
        <v>817</v>
      </c>
      <c r="RX38" t="s">
        <v>845</v>
      </c>
      <c r="RY38" t="s">
        <v>1088</v>
      </c>
      <c r="RZ38" t="s">
        <v>813</v>
      </c>
      <c r="SA38" t="s">
        <v>817</v>
      </c>
      <c r="SB38" t="s">
        <v>817</v>
      </c>
      <c r="SC38" t="s">
        <v>817</v>
      </c>
      <c r="SD38" t="s">
        <v>817</v>
      </c>
      <c r="SE38" t="s">
        <v>817</v>
      </c>
      <c r="SF38" t="s">
        <v>817</v>
      </c>
      <c r="SG38" t="s">
        <v>817</v>
      </c>
      <c r="SH38" t="s">
        <v>817</v>
      </c>
      <c r="SI38" t="s">
        <v>817</v>
      </c>
      <c r="SJ38" t="s">
        <v>813</v>
      </c>
      <c r="SK38" t="s">
        <v>817</v>
      </c>
      <c r="SL38" t="s">
        <v>817</v>
      </c>
      <c r="SM38" t="s">
        <v>817</v>
      </c>
      <c r="SN38" t="s">
        <v>817</v>
      </c>
      <c r="SO38" t="s">
        <v>817</v>
      </c>
      <c r="SP38" t="s">
        <v>817</v>
      </c>
      <c r="SQ38" t="s">
        <v>817</v>
      </c>
      <c r="SR38" t="s">
        <v>817</v>
      </c>
      <c r="SS38" t="s">
        <v>817</v>
      </c>
      <c r="ST38" t="s">
        <v>817</v>
      </c>
      <c r="SU38" t="s">
        <v>817</v>
      </c>
      <c r="SV38" t="s">
        <v>817</v>
      </c>
      <c r="SW38" t="s">
        <v>817</v>
      </c>
      <c r="SX38" t="s">
        <v>817</v>
      </c>
      <c r="SY38" t="s">
        <v>817</v>
      </c>
      <c r="SZ38" t="s">
        <v>817</v>
      </c>
      <c r="TA38" t="s">
        <v>817</v>
      </c>
      <c r="TB38" t="s">
        <v>817</v>
      </c>
      <c r="TC38" t="s">
        <v>817</v>
      </c>
      <c r="TD38" t="s">
        <v>817</v>
      </c>
      <c r="TE38" t="s">
        <v>817</v>
      </c>
      <c r="TF38" t="s">
        <v>813</v>
      </c>
      <c r="TG38" t="s">
        <v>817</v>
      </c>
      <c r="TH38" t="s">
        <v>817</v>
      </c>
      <c r="TI38" t="s">
        <v>817</v>
      </c>
      <c r="TJ38" t="s">
        <v>817</v>
      </c>
      <c r="TU38" t="s">
        <v>817</v>
      </c>
      <c r="TY38" t="s">
        <v>817</v>
      </c>
      <c r="TZ38" t="s">
        <v>817</v>
      </c>
      <c r="UA38" t="s">
        <v>817</v>
      </c>
      <c r="UB38" t="s">
        <v>817</v>
      </c>
      <c r="UC38" t="s">
        <v>817</v>
      </c>
      <c r="UD38" t="s">
        <v>817</v>
      </c>
      <c r="UE38" t="s">
        <v>817</v>
      </c>
      <c r="UF38" t="s">
        <v>817</v>
      </c>
      <c r="UG38" t="s">
        <v>817</v>
      </c>
      <c r="UH38" t="s">
        <v>813</v>
      </c>
      <c r="UI38" t="s">
        <v>817</v>
      </c>
      <c r="UJ38" t="s">
        <v>817</v>
      </c>
      <c r="UK38" t="s">
        <v>817</v>
      </c>
      <c r="UL38" t="s">
        <v>817</v>
      </c>
      <c r="UM38" t="s">
        <v>817</v>
      </c>
      <c r="UN38" t="s">
        <v>817</v>
      </c>
      <c r="UO38" t="s">
        <v>817</v>
      </c>
      <c r="UP38" t="s">
        <v>817</v>
      </c>
      <c r="UQ38" t="s">
        <v>817</v>
      </c>
      <c r="UR38" t="s">
        <v>817</v>
      </c>
      <c r="US38" t="s">
        <v>817</v>
      </c>
      <c r="UT38" t="s">
        <v>817</v>
      </c>
      <c r="UU38" t="s">
        <v>817</v>
      </c>
      <c r="UV38" t="s">
        <v>817</v>
      </c>
      <c r="UW38" t="s">
        <v>813</v>
      </c>
      <c r="UX38" t="s">
        <v>817</v>
      </c>
      <c r="UY38" t="s">
        <v>817</v>
      </c>
      <c r="UZ38" t="s">
        <v>817</v>
      </c>
      <c r="VD38" t="s">
        <v>813</v>
      </c>
      <c r="VE38" t="s">
        <v>817</v>
      </c>
      <c r="VF38" t="s">
        <v>817</v>
      </c>
      <c r="VG38" t="s">
        <v>817</v>
      </c>
      <c r="VH38" t="s">
        <v>817</v>
      </c>
      <c r="VI38" t="s">
        <v>817</v>
      </c>
      <c r="VJ38" t="s">
        <v>817</v>
      </c>
      <c r="VK38" t="s">
        <v>817</v>
      </c>
      <c r="VL38" t="s">
        <v>817</v>
      </c>
      <c r="VM38" t="s">
        <v>817</v>
      </c>
      <c r="VN38" t="s">
        <v>817</v>
      </c>
      <c r="VO38" t="s">
        <v>817</v>
      </c>
      <c r="VP38" t="s">
        <v>817</v>
      </c>
      <c r="VQ38" t="s">
        <v>817</v>
      </c>
      <c r="VY38" t="s">
        <v>817</v>
      </c>
      <c r="VZ38" t="s">
        <v>813</v>
      </c>
      <c r="WA38" t="s">
        <v>817</v>
      </c>
      <c r="WJ38" t="s">
        <v>813</v>
      </c>
      <c r="WK38" t="s">
        <v>813</v>
      </c>
      <c r="WL38" t="s">
        <v>817</v>
      </c>
      <c r="WM38" t="s">
        <v>817</v>
      </c>
      <c r="WN38" t="s">
        <v>817</v>
      </c>
      <c r="WO38" t="s">
        <v>817</v>
      </c>
      <c r="WP38" t="s">
        <v>817</v>
      </c>
      <c r="WQ38" t="s">
        <v>817</v>
      </c>
      <c r="WR38" t="s">
        <v>817</v>
      </c>
      <c r="WS38" t="s">
        <v>834</v>
      </c>
      <c r="WU38" t="s">
        <v>817</v>
      </c>
      <c r="WV38" t="s">
        <v>817</v>
      </c>
      <c r="WW38" t="s">
        <v>817</v>
      </c>
      <c r="WX38" t="s">
        <v>817</v>
      </c>
      <c r="WY38" t="s">
        <v>817</v>
      </c>
      <c r="WZ38" t="s">
        <v>813</v>
      </c>
      <c r="XA38" t="s">
        <v>817</v>
      </c>
      <c r="XB38" t="s">
        <v>817</v>
      </c>
      <c r="XC38" t="s">
        <v>850</v>
      </c>
      <c r="XD38" t="s">
        <v>813</v>
      </c>
      <c r="XE38" t="s">
        <v>817</v>
      </c>
      <c r="XF38" t="s">
        <v>817</v>
      </c>
      <c r="XG38" t="s">
        <v>817</v>
      </c>
      <c r="XH38" t="s">
        <v>817</v>
      </c>
      <c r="XI38" t="s">
        <v>817</v>
      </c>
      <c r="XJ38" t="s">
        <v>817</v>
      </c>
      <c r="XK38" t="s">
        <v>817</v>
      </c>
      <c r="XL38" t="s">
        <v>817</v>
      </c>
      <c r="XM38" t="s">
        <v>817</v>
      </c>
      <c r="XN38" t="s">
        <v>817</v>
      </c>
      <c r="XO38" t="s">
        <v>817</v>
      </c>
      <c r="XP38" t="s">
        <v>817</v>
      </c>
      <c r="XQ38" t="s">
        <v>817</v>
      </c>
      <c r="XR38" t="s">
        <v>813</v>
      </c>
      <c r="XS38" t="s">
        <v>817</v>
      </c>
      <c r="XT38" t="s">
        <v>817</v>
      </c>
      <c r="XU38" t="s">
        <v>817</v>
      </c>
      <c r="XV38" t="s">
        <v>817</v>
      </c>
      <c r="XW38" t="s">
        <v>817</v>
      </c>
      <c r="XX38" t="s">
        <v>817</v>
      </c>
      <c r="XY38" t="s">
        <v>817</v>
      </c>
      <c r="XZ38" t="s">
        <v>813</v>
      </c>
      <c r="YA38" t="s">
        <v>817</v>
      </c>
      <c r="YB38" t="s">
        <v>817</v>
      </c>
      <c r="YC38" t="s">
        <v>817</v>
      </c>
      <c r="YD38" t="s">
        <v>813</v>
      </c>
      <c r="YE38" t="s">
        <v>817</v>
      </c>
      <c r="YF38" t="s">
        <v>817</v>
      </c>
      <c r="YG38" t="s">
        <v>817</v>
      </c>
      <c r="YH38" t="s">
        <v>817</v>
      </c>
      <c r="YI38" t="s">
        <v>817</v>
      </c>
      <c r="YJ38" t="s">
        <v>817</v>
      </c>
      <c r="YK38" t="s">
        <v>817</v>
      </c>
      <c r="YL38" t="s">
        <v>817</v>
      </c>
      <c r="YM38" t="s">
        <v>817</v>
      </c>
      <c r="YN38" t="s">
        <v>817</v>
      </c>
      <c r="YO38" t="s">
        <v>817</v>
      </c>
      <c r="YP38" t="s">
        <v>813</v>
      </c>
      <c r="YQ38" t="s">
        <v>817</v>
      </c>
      <c r="YR38" t="s">
        <v>817</v>
      </c>
      <c r="YS38" t="s">
        <v>817</v>
      </c>
      <c r="YT38" t="s">
        <v>817</v>
      </c>
      <c r="YU38" t="s">
        <v>813</v>
      </c>
      <c r="YW38" t="s">
        <v>817</v>
      </c>
      <c r="ZM38" t="s">
        <v>817</v>
      </c>
      <c r="ZN38" t="s">
        <v>817</v>
      </c>
      <c r="ZO38" t="s">
        <v>817</v>
      </c>
      <c r="ZP38" t="s">
        <v>817</v>
      </c>
      <c r="ZQ38" t="s">
        <v>817</v>
      </c>
      <c r="ZR38" t="s">
        <v>813</v>
      </c>
      <c r="ZS38" t="s">
        <v>817</v>
      </c>
      <c r="ZT38" t="s">
        <v>817</v>
      </c>
      <c r="ZU38" t="s">
        <v>817</v>
      </c>
      <c r="ZV38" t="s">
        <v>817</v>
      </c>
      <c r="ZW38" t="s">
        <v>817</v>
      </c>
      <c r="ZX38" t="s">
        <v>817</v>
      </c>
      <c r="ZY38" t="s">
        <v>817</v>
      </c>
      <c r="ZZ38" t="s">
        <v>817</v>
      </c>
      <c r="AAA38" t="s">
        <v>813</v>
      </c>
      <c r="AAB38" t="s">
        <v>817</v>
      </c>
      <c r="AAC38" t="s">
        <v>817</v>
      </c>
      <c r="AAD38" t="s">
        <v>817</v>
      </c>
      <c r="AAE38" t="s">
        <v>817</v>
      </c>
      <c r="AAF38" t="s">
        <v>817</v>
      </c>
      <c r="AAH38" t="s">
        <v>813</v>
      </c>
      <c r="AAI38" t="s">
        <v>817</v>
      </c>
      <c r="AAJ38" t="s">
        <v>813</v>
      </c>
      <c r="AAK38" t="s">
        <v>817</v>
      </c>
      <c r="AAL38" t="s">
        <v>817</v>
      </c>
      <c r="AAM38" t="s">
        <v>817</v>
      </c>
      <c r="AAN38" t="s">
        <v>817</v>
      </c>
      <c r="AAO38" t="s">
        <v>817</v>
      </c>
      <c r="AAP38" t="s">
        <v>817</v>
      </c>
      <c r="AAQ38" t="s">
        <v>817</v>
      </c>
      <c r="AAR38" t="s">
        <v>817</v>
      </c>
      <c r="AAS38" t="s">
        <v>817</v>
      </c>
      <c r="AAT38" t="s">
        <v>817</v>
      </c>
      <c r="AAV38" t="s">
        <v>817</v>
      </c>
      <c r="AAW38" t="s">
        <v>817</v>
      </c>
      <c r="AAX38" t="s">
        <v>817</v>
      </c>
      <c r="AAY38" t="s">
        <v>817</v>
      </c>
      <c r="AAZ38" t="s">
        <v>817</v>
      </c>
      <c r="ABA38" t="s">
        <v>817</v>
      </c>
      <c r="ABB38" t="s">
        <v>817</v>
      </c>
      <c r="ABC38" t="s">
        <v>817</v>
      </c>
      <c r="ABD38" t="s">
        <v>817</v>
      </c>
      <c r="ABE38" t="s">
        <v>817</v>
      </c>
      <c r="ABF38" t="s">
        <v>817</v>
      </c>
      <c r="ABG38" t="s">
        <v>817</v>
      </c>
      <c r="ABH38" t="s">
        <v>817</v>
      </c>
      <c r="ABI38" t="s">
        <v>817</v>
      </c>
      <c r="ABJ38" t="s">
        <v>817</v>
      </c>
      <c r="ABK38" t="s">
        <v>813</v>
      </c>
      <c r="ABL38" t="s">
        <v>817</v>
      </c>
      <c r="ABM38" t="s">
        <v>817</v>
      </c>
      <c r="ABN38" t="s">
        <v>817</v>
      </c>
      <c r="ABO38" t="s">
        <v>817</v>
      </c>
      <c r="ABP38" t="s">
        <v>817</v>
      </c>
      <c r="ABQ38" t="s">
        <v>817</v>
      </c>
      <c r="ABR38" t="s">
        <v>817</v>
      </c>
      <c r="ABS38" t="s">
        <v>817</v>
      </c>
      <c r="ABT38" t="s">
        <v>813</v>
      </c>
      <c r="ABU38" t="s">
        <v>817</v>
      </c>
      <c r="ABV38" t="s">
        <v>817</v>
      </c>
      <c r="ABW38" t="s">
        <v>817</v>
      </c>
      <c r="ABX38" t="s">
        <v>813</v>
      </c>
      <c r="ABY38" t="s">
        <v>817</v>
      </c>
      <c r="ABZ38" t="s">
        <v>817</v>
      </c>
      <c r="ACA38" t="s">
        <v>813</v>
      </c>
      <c r="ACB38" t="s">
        <v>817</v>
      </c>
      <c r="ACC38" t="s">
        <v>817</v>
      </c>
      <c r="ACD38" t="s">
        <v>817</v>
      </c>
      <c r="ACE38" t="s">
        <v>817</v>
      </c>
      <c r="ACF38" t="s">
        <v>817</v>
      </c>
      <c r="ACG38" t="s">
        <v>817</v>
      </c>
      <c r="ACH38" t="s">
        <v>817</v>
      </c>
      <c r="ACI38" t="s">
        <v>817</v>
      </c>
    </row>
    <row r="39" spans="1:763">
      <c r="A39" t="s">
        <v>1089</v>
      </c>
      <c r="B39" t="s">
        <v>1090</v>
      </c>
      <c r="C39" t="s">
        <v>1091</v>
      </c>
      <c r="D39" t="s">
        <v>941</v>
      </c>
      <c r="E39" t="s">
        <v>941</v>
      </c>
      <c r="P39" t="s">
        <v>874</v>
      </c>
      <c r="T39">
        <v>48</v>
      </c>
      <c r="V39" t="s">
        <v>813</v>
      </c>
      <c r="X39" t="s">
        <v>817</v>
      </c>
      <c r="Y39" t="s">
        <v>856</v>
      </c>
      <c r="Z39" t="s">
        <v>814</v>
      </c>
      <c r="AA39" t="s">
        <v>815</v>
      </c>
      <c r="AB39" t="s">
        <v>901</v>
      </c>
      <c r="AC39">
        <v>6</v>
      </c>
      <c r="AD39" t="s">
        <v>817</v>
      </c>
      <c r="AE39">
        <v>0</v>
      </c>
      <c r="AF39">
        <v>6</v>
      </c>
      <c r="AG39">
        <v>0</v>
      </c>
      <c r="AH39" t="s">
        <v>818</v>
      </c>
      <c r="AI39" t="s">
        <v>818</v>
      </c>
      <c r="AJ39" t="s">
        <v>818</v>
      </c>
      <c r="AK39" t="s">
        <v>818</v>
      </c>
      <c r="AL39" t="s">
        <v>818</v>
      </c>
      <c r="AM39" t="s">
        <v>818</v>
      </c>
      <c r="AN39" t="s">
        <v>818</v>
      </c>
      <c r="AO39" t="s">
        <v>818</v>
      </c>
      <c r="AP39" t="s">
        <v>818</v>
      </c>
      <c r="AQ39" t="s">
        <v>818</v>
      </c>
      <c r="AR39" t="s">
        <v>818</v>
      </c>
      <c r="AS39" t="s">
        <v>818</v>
      </c>
      <c r="AT39" t="s">
        <v>818</v>
      </c>
      <c r="AU39" t="s">
        <v>818</v>
      </c>
      <c r="AV39" t="s">
        <v>818</v>
      </c>
      <c r="AW39" t="s">
        <v>818</v>
      </c>
      <c r="AX39" t="s">
        <v>818</v>
      </c>
      <c r="AY39" t="s">
        <v>818</v>
      </c>
      <c r="AZ39" t="s">
        <v>818</v>
      </c>
      <c r="BA39" t="s">
        <v>818</v>
      </c>
      <c r="BB39" t="s">
        <v>818</v>
      </c>
      <c r="BC39" t="s">
        <v>818</v>
      </c>
      <c r="BD39" t="s">
        <v>818</v>
      </c>
      <c r="BE39" t="s">
        <v>818</v>
      </c>
      <c r="BF39" t="s">
        <v>818</v>
      </c>
      <c r="BG39" t="s">
        <v>818</v>
      </c>
      <c r="BH39" t="s">
        <v>818</v>
      </c>
      <c r="BI39" t="s">
        <v>818</v>
      </c>
      <c r="BJ39" t="s">
        <v>818</v>
      </c>
      <c r="BK39" t="s">
        <v>818</v>
      </c>
      <c r="BL39" t="s">
        <v>818</v>
      </c>
      <c r="BM39" t="s">
        <v>818</v>
      </c>
      <c r="BN39" t="s">
        <v>818</v>
      </c>
      <c r="BO39" t="s">
        <v>818</v>
      </c>
      <c r="BP39" t="s">
        <v>818</v>
      </c>
      <c r="BQ39" t="s">
        <v>818</v>
      </c>
      <c r="BR39" t="s">
        <v>818</v>
      </c>
      <c r="BS39" t="s">
        <v>818</v>
      </c>
      <c r="BT39" t="s">
        <v>818</v>
      </c>
      <c r="BU39" t="s">
        <v>818</v>
      </c>
      <c r="BV39" t="s">
        <v>818</v>
      </c>
      <c r="BW39" t="s">
        <v>818</v>
      </c>
      <c r="BX39" t="s">
        <v>818</v>
      </c>
      <c r="BY39" t="s">
        <v>818</v>
      </c>
      <c r="BZ39" t="s">
        <v>818</v>
      </c>
      <c r="CA39" t="s">
        <v>818</v>
      </c>
      <c r="CB39" t="s">
        <v>818</v>
      </c>
      <c r="CC39" t="s">
        <v>818</v>
      </c>
      <c r="CD39" t="s">
        <v>818</v>
      </c>
      <c r="CE39" t="s">
        <v>818</v>
      </c>
      <c r="CF39" t="s">
        <v>818</v>
      </c>
      <c r="CG39" t="s">
        <v>818</v>
      </c>
      <c r="CH39" t="s">
        <v>818</v>
      </c>
      <c r="CI39" t="s">
        <v>818</v>
      </c>
      <c r="CJ39" t="s">
        <v>818</v>
      </c>
      <c r="CK39" t="s">
        <v>818</v>
      </c>
      <c r="CL39" t="s">
        <v>818</v>
      </c>
      <c r="CM39" t="s">
        <v>818</v>
      </c>
      <c r="CN39" t="s">
        <v>818</v>
      </c>
      <c r="CO39" t="s">
        <v>818</v>
      </c>
      <c r="CP39" t="s">
        <v>818</v>
      </c>
      <c r="CQ39" t="s">
        <v>818</v>
      </c>
      <c r="CR39" t="s">
        <v>818</v>
      </c>
      <c r="CS39" t="s">
        <v>818</v>
      </c>
      <c r="CT39" t="s">
        <v>818</v>
      </c>
      <c r="CU39" t="s">
        <v>818</v>
      </c>
      <c r="CV39" t="s">
        <v>818</v>
      </c>
      <c r="CW39" t="s">
        <v>818</v>
      </c>
      <c r="CX39" t="s">
        <v>818</v>
      </c>
      <c r="CY39" t="s">
        <v>818</v>
      </c>
      <c r="CZ39" t="s">
        <v>818</v>
      </c>
      <c r="DA39" t="s">
        <v>818</v>
      </c>
      <c r="DB39" t="s">
        <v>818</v>
      </c>
      <c r="DC39" t="s">
        <v>818</v>
      </c>
      <c r="DD39" t="s">
        <v>818</v>
      </c>
      <c r="DE39" t="s">
        <v>818</v>
      </c>
      <c r="DF39" t="s">
        <v>818</v>
      </c>
      <c r="DG39" t="s">
        <v>818</v>
      </c>
      <c r="DH39" t="s">
        <v>818</v>
      </c>
      <c r="DI39" t="s">
        <v>818</v>
      </c>
      <c r="DJ39" t="s">
        <v>818</v>
      </c>
      <c r="DK39" t="s">
        <v>818</v>
      </c>
      <c r="DL39" t="s">
        <v>818</v>
      </c>
      <c r="DM39" t="s">
        <v>818</v>
      </c>
      <c r="DN39" t="s">
        <v>818</v>
      </c>
      <c r="DO39" t="s">
        <v>818</v>
      </c>
      <c r="DP39" t="s">
        <v>818</v>
      </c>
      <c r="DQ39" t="s">
        <v>818</v>
      </c>
      <c r="DR39" t="s">
        <v>818</v>
      </c>
      <c r="DS39" t="s">
        <v>818</v>
      </c>
      <c r="DT39" t="s">
        <v>818</v>
      </c>
      <c r="DU39" t="s">
        <v>818</v>
      </c>
      <c r="DV39" t="s">
        <v>818</v>
      </c>
      <c r="DW39" t="s">
        <v>818</v>
      </c>
      <c r="DX39" t="s">
        <v>818</v>
      </c>
      <c r="DY39" t="s">
        <v>818</v>
      </c>
      <c r="DZ39" t="s">
        <v>818</v>
      </c>
      <c r="EA39" t="s">
        <v>818</v>
      </c>
      <c r="EB39" t="s">
        <v>818</v>
      </c>
      <c r="EC39" t="s">
        <v>818</v>
      </c>
      <c r="ED39" t="s">
        <v>818</v>
      </c>
      <c r="EE39" t="s">
        <v>818</v>
      </c>
      <c r="EF39" t="s">
        <v>818</v>
      </c>
      <c r="EG39" t="s">
        <v>818</v>
      </c>
      <c r="EH39" t="s">
        <v>818</v>
      </c>
      <c r="EI39" t="s">
        <v>818</v>
      </c>
      <c r="EJ39" t="s">
        <v>818</v>
      </c>
      <c r="EK39" t="s">
        <v>818</v>
      </c>
      <c r="EL39" t="s">
        <v>818</v>
      </c>
      <c r="EM39" t="s">
        <v>818</v>
      </c>
      <c r="EN39" t="s">
        <v>818</v>
      </c>
      <c r="EO39" t="s">
        <v>818</v>
      </c>
      <c r="EP39" t="s">
        <v>818</v>
      </c>
      <c r="EQ39" t="s">
        <v>818</v>
      </c>
      <c r="ER39" t="s">
        <v>818</v>
      </c>
      <c r="ES39" t="s">
        <v>818</v>
      </c>
      <c r="ET39" t="s">
        <v>818</v>
      </c>
      <c r="EU39" t="s">
        <v>818</v>
      </c>
      <c r="EV39" t="s">
        <v>818</v>
      </c>
      <c r="EW39" t="s">
        <v>818</v>
      </c>
      <c r="EX39" t="s">
        <v>818</v>
      </c>
      <c r="EY39" t="s">
        <v>818</v>
      </c>
      <c r="EZ39" t="s">
        <v>818</v>
      </c>
      <c r="FA39" t="s">
        <v>818</v>
      </c>
      <c r="FB39" t="s">
        <v>818</v>
      </c>
      <c r="FC39" t="s">
        <v>818</v>
      </c>
      <c r="FD39" t="s">
        <v>818</v>
      </c>
      <c r="FE39" t="s">
        <v>818</v>
      </c>
      <c r="FF39" t="s">
        <v>818</v>
      </c>
      <c r="FG39" t="s">
        <v>818</v>
      </c>
      <c r="FH39" t="s">
        <v>818</v>
      </c>
      <c r="FI39" t="s">
        <v>818</v>
      </c>
      <c r="FJ39" t="s">
        <v>818</v>
      </c>
      <c r="FK39" t="s">
        <v>818</v>
      </c>
      <c r="FL39" t="s">
        <v>818</v>
      </c>
      <c r="FM39" t="s">
        <v>818</v>
      </c>
      <c r="FN39" t="s">
        <v>818</v>
      </c>
      <c r="FO39" t="s">
        <v>818</v>
      </c>
      <c r="FP39" t="s">
        <v>818</v>
      </c>
      <c r="FQ39" t="s">
        <v>818</v>
      </c>
      <c r="FR39" t="s">
        <v>818</v>
      </c>
      <c r="FS39" t="s">
        <v>818</v>
      </c>
      <c r="FT39" t="s">
        <v>818</v>
      </c>
      <c r="FU39" t="s">
        <v>818</v>
      </c>
      <c r="FV39" t="s">
        <v>818</v>
      </c>
      <c r="FW39" t="s">
        <v>818</v>
      </c>
      <c r="FX39" t="s">
        <v>818</v>
      </c>
      <c r="FY39" t="s">
        <v>818</v>
      </c>
      <c r="FZ39" t="s">
        <v>818</v>
      </c>
      <c r="GA39" t="s">
        <v>818</v>
      </c>
      <c r="GB39" t="s">
        <v>818</v>
      </c>
      <c r="GC39" t="s">
        <v>818</v>
      </c>
      <c r="GD39" t="s">
        <v>818</v>
      </c>
      <c r="GE39" t="s">
        <v>818</v>
      </c>
      <c r="GF39" t="s">
        <v>818</v>
      </c>
      <c r="GG39" t="s">
        <v>818</v>
      </c>
      <c r="GH39" t="s">
        <v>818</v>
      </c>
      <c r="GI39" t="s">
        <v>818</v>
      </c>
      <c r="GJ39" t="s">
        <v>818</v>
      </c>
      <c r="GK39" t="s">
        <v>818</v>
      </c>
      <c r="GL39" t="s">
        <v>818</v>
      </c>
      <c r="GM39" t="s">
        <v>818</v>
      </c>
      <c r="GN39" t="s">
        <v>818</v>
      </c>
      <c r="GO39" t="s">
        <v>818</v>
      </c>
      <c r="GP39" t="s">
        <v>818</v>
      </c>
      <c r="GQ39" t="s">
        <v>818</v>
      </c>
      <c r="GR39" t="s">
        <v>818</v>
      </c>
      <c r="GS39" t="s">
        <v>818</v>
      </c>
      <c r="GT39" t="s">
        <v>818</v>
      </c>
      <c r="GU39" t="s">
        <v>818</v>
      </c>
      <c r="GV39" t="s">
        <v>818</v>
      </c>
      <c r="GW39" t="s">
        <v>818</v>
      </c>
      <c r="GX39" t="s">
        <v>818</v>
      </c>
      <c r="GY39" t="s">
        <v>818</v>
      </c>
      <c r="GZ39" t="s">
        <v>818</v>
      </c>
      <c r="HA39" t="s">
        <v>818</v>
      </c>
      <c r="HB39" t="s">
        <v>818</v>
      </c>
      <c r="HC39" t="s">
        <v>818</v>
      </c>
      <c r="HD39" t="s">
        <v>818</v>
      </c>
      <c r="HE39" t="s">
        <v>818</v>
      </c>
      <c r="HF39" t="s">
        <v>818</v>
      </c>
      <c r="HG39" t="s">
        <v>818</v>
      </c>
      <c r="HH39" t="s">
        <v>818</v>
      </c>
      <c r="HI39" t="s">
        <v>818</v>
      </c>
      <c r="HJ39" t="s">
        <v>818</v>
      </c>
      <c r="HK39" t="s">
        <v>818</v>
      </c>
      <c r="HL39" t="s">
        <v>818</v>
      </c>
      <c r="HM39" t="s">
        <v>818</v>
      </c>
      <c r="HN39" t="s">
        <v>818</v>
      </c>
      <c r="HO39" t="s">
        <v>818</v>
      </c>
      <c r="HP39" t="s">
        <v>818</v>
      </c>
      <c r="HQ39" t="s">
        <v>818</v>
      </c>
      <c r="HR39" t="s">
        <v>818</v>
      </c>
      <c r="HS39" t="s">
        <v>818</v>
      </c>
      <c r="HT39" t="s">
        <v>818</v>
      </c>
      <c r="HU39" t="s">
        <v>818</v>
      </c>
      <c r="HV39" t="s">
        <v>818</v>
      </c>
      <c r="HW39" t="s">
        <v>818</v>
      </c>
      <c r="HX39" t="s">
        <v>818</v>
      </c>
      <c r="HY39" t="s">
        <v>818</v>
      </c>
      <c r="HZ39" t="s">
        <v>818</v>
      </c>
      <c r="IA39" t="s">
        <v>818</v>
      </c>
      <c r="IB39" t="s">
        <v>818</v>
      </c>
      <c r="IC39" t="s">
        <v>818</v>
      </c>
      <c r="ID39" t="s">
        <v>818</v>
      </c>
      <c r="IE39" t="s">
        <v>818</v>
      </c>
      <c r="IF39" t="s">
        <v>818</v>
      </c>
      <c r="IG39" t="s">
        <v>818</v>
      </c>
      <c r="IH39" t="s">
        <v>818</v>
      </c>
      <c r="II39" t="s">
        <v>818</v>
      </c>
      <c r="IJ39" t="s">
        <v>818</v>
      </c>
      <c r="IK39" t="s">
        <v>818</v>
      </c>
      <c r="IL39" t="s">
        <v>818</v>
      </c>
      <c r="IM39" t="s">
        <v>818</v>
      </c>
      <c r="IN39" t="s">
        <v>818</v>
      </c>
      <c r="IO39" t="s">
        <v>818</v>
      </c>
      <c r="IP39" t="s">
        <v>818</v>
      </c>
      <c r="IQ39" t="s">
        <v>818</v>
      </c>
      <c r="IR39" t="s">
        <v>818</v>
      </c>
      <c r="IS39" t="s">
        <v>818</v>
      </c>
      <c r="IT39" t="s">
        <v>818</v>
      </c>
      <c r="IU39" t="s">
        <v>818</v>
      </c>
      <c r="IV39" t="s">
        <v>818</v>
      </c>
      <c r="IW39" t="s">
        <v>818</v>
      </c>
      <c r="IX39" t="s">
        <v>818</v>
      </c>
      <c r="IY39" t="s">
        <v>818</v>
      </c>
      <c r="IZ39" t="s">
        <v>818</v>
      </c>
      <c r="JA39" t="s">
        <v>818</v>
      </c>
      <c r="JB39" t="s">
        <v>818</v>
      </c>
      <c r="JC39" t="s">
        <v>818</v>
      </c>
      <c r="JD39" t="s">
        <v>818</v>
      </c>
      <c r="JE39" t="s">
        <v>818</v>
      </c>
      <c r="JF39" t="s">
        <v>818</v>
      </c>
      <c r="JG39" t="s">
        <v>818</v>
      </c>
      <c r="JH39" t="s">
        <v>818</v>
      </c>
      <c r="JI39" t="s">
        <v>818</v>
      </c>
      <c r="JJ39" t="s">
        <v>818</v>
      </c>
      <c r="JK39" t="s">
        <v>818</v>
      </c>
      <c r="JL39" t="s">
        <v>818</v>
      </c>
      <c r="JM39" t="s">
        <v>818</v>
      </c>
      <c r="JN39" t="s">
        <v>818</v>
      </c>
      <c r="JO39" t="s">
        <v>818</v>
      </c>
      <c r="JP39" t="s">
        <v>818</v>
      </c>
      <c r="JQ39" t="s">
        <v>818</v>
      </c>
      <c r="JR39" t="s">
        <v>818</v>
      </c>
      <c r="JS39" t="s">
        <v>818</v>
      </c>
      <c r="JT39" t="s">
        <v>818</v>
      </c>
      <c r="JU39" t="s">
        <v>818</v>
      </c>
      <c r="JV39" t="s">
        <v>818</v>
      </c>
      <c r="JW39" t="s">
        <v>818</v>
      </c>
      <c r="JX39" t="s">
        <v>818</v>
      </c>
      <c r="JY39" t="s">
        <v>818</v>
      </c>
      <c r="JZ39" t="s">
        <v>818</v>
      </c>
      <c r="KA39" t="s">
        <v>818</v>
      </c>
      <c r="KB39" t="s">
        <v>818</v>
      </c>
      <c r="KC39" t="s">
        <v>818</v>
      </c>
      <c r="KD39" t="s">
        <v>818</v>
      </c>
      <c r="KE39" t="s">
        <v>818</v>
      </c>
      <c r="KF39">
        <v>6</v>
      </c>
      <c r="KG39">
        <v>0</v>
      </c>
      <c r="KH39">
        <v>0</v>
      </c>
      <c r="KI39">
        <v>0</v>
      </c>
      <c r="KJ39">
        <v>1</v>
      </c>
      <c r="KK39">
        <v>0</v>
      </c>
      <c r="KL39">
        <v>0</v>
      </c>
      <c r="KM39">
        <v>0</v>
      </c>
      <c r="KN39">
        <v>2</v>
      </c>
      <c r="KO39">
        <v>0</v>
      </c>
      <c r="KP39">
        <v>1</v>
      </c>
      <c r="KQ39">
        <v>2</v>
      </c>
      <c r="KR39">
        <v>0</v>
      </c>
      <c r="KS39">
        <v>0</v>
      </c>
      <c r="KT39">
        <v>0</v>
      </c>
      <c r="KU39">
        <v>0</v>
      </c>
      <c r="KV39">
        <v>1</v>
      </c>
      <c r="KW39">
        <v>1</v>
      </c>
      <c r="KX39">
        <v>1</v>
      </c>
      <c r="KY39">
        <v>0</v>
      </c>
      <c r="KZ39">
        <v>1</v>
      </c>
      <c r="LA39">
        <v>2</v>
      </c>
      <c r="LB39">
        <v>1</v>
      </c>
      <c r="LC39">
        <v>2</v>
      </c>
      <c r="LD39">
        <v>6</v>
      </c>
      <c r="LE39">
        <v>1</v>
      </c>
      <c r="LF39">
        <v>4</v>
      </c>
      <c r="LH39" t="s">
        <v>817</v>
      </c>
      <c r="LI39" t="s">
        <v>902</v>
      </c>
      <c r="LJ39" t="s">
        <v>817</v>
      </c>
      <c r="LK39" t="s">
        <v>817</v>
      </c>
      <c r="LL39" t="s">
        <v>817</v>
      </c>
      <c r="LM39" t="s">
        <v>817</v>
      </c>
      <c r="LO39" t="s">
        <v>813</v>
      </c>
      <c r="LP39" t="s">
        <v>813</v>
      </c>
      <c r="LQ39" t="s">
        <v>817</v>
      </c>
      <c r="LR39" t="s">
        <v>818</v>
      </c>
      <c r="LV39" t="s">
        <v>818</v>
      </c>
      <c r="LX39" t="s">
        <v>817</v>
      </c>
      <c r="MU39" t="s">
        <v>813</v>
      </c>
      <c r="NC39" t="s">
        <v>813</v>
      </c>
      <c r="ND39" t="s">
        <v>817</v>
      </c>
      <c r="NE39" t="s">
        <v>813</v>
      </c>
      <c r="NF39" t="s">
        <v>817</v>
      </c>
      <c r="NG39" t="s">
        <v>817</v>
      </c>
      <c r="NH39" t="s">
        <v>817</v>
      </c>
      <c r="NI39" t="s">
        <v>817</v>
      </c>
      <c r="NJ39" t="s">
        <v>817</v>
      </c>
      <c r="NK39" t="s">
        <v>817</v>
      </c>
      <c r="NL39" t="s">
        <v>813</v>
      </c>
      <c r="NM39" t="s">
        <v>817</v>
      </c>
      <c r="NN39" t="s">
        <v>817</v>
      </c>
      <c r="NO39" t="s">
        <v>817</v>
      </c>
      <c r="NP39" t="s">
        <v>817</v>
      </c>
      <c r="NQ39" t="s">
        <v>817</v>
      </c>
      <c r="NR39" t="s">
        <v>813</v>
      </c>
      <c r="NS39" t="s">
        <v>817</v>
      </c>
      <c r="NU39" t="s">
        <v>825</v>
      </c>
      <c r="NX39" t="s">
        <v>826</v>
      </c>
      <c r="NY39">
        <v>0</v>
      </c>
      <c r="OA39" t="s">
        <v>817</v>
      </c>
      <c r="OB39" t="s">
        <v>817</v>
      </c>
      <c r="OC39" t="s">
        <v>817</v>
      </c>
      <c r="OD39" t="s">
        <v>813</v>
      </c>
      <c r="OE39" t="s">
        <v>817</v>
      </c>
      <c r="OF39" t="s">
        <v>817</v>
      </c>
      <c r="OG39" t="s">
        <v>817</v>
      </c>
      <c r="OH39" t="s">
        <v>817</v>
      </c>
      <c r="OI39" t="s">
        <v>817</v>
      </c>
      <c r="OJ39" t="s">
        <v>817</v>
      </c>
      <c r="OK39" t="s">
        <v>817</v>
      </c>
      <c r="OL39" t="s">
        <v>817</v>
      </c>
      <c r="OM39" t="s">
        <v>817</v>
      </c>
      <c r="ON39" t="s">
        <v>817</v>
      </c>
      <c r="OP39" t="s">
        <v>902</v>
      </c>
      <c r="OQ39" t="s">
        <v>827</v>
      </c>
      <c r="OR39" t="s">
        <v>863</v>
      </c>
      <c r="OS39" t="s">
        <v>878</v>
      </c>
      <c r="OT39" t="s">
        <v>813</v>
      </c>
      <c r="OU39" t="s">
        <v>817</v>
      </c>
      <c r="OV39" t="s">
        <v>830</v>
      </c>
      <c r="OW39" t="s">
        <v>831</v>
      </c>
      <c r="OX39" t="s">
        <v>832</v>
      </c>
      <c r="OY39" t="s">
        <v>833</v>
      </c>
      <c r="OZ39" t="s">
        <v>928</v>
      </c>
      <c r="PA39" t="s">
        <v>813</v>
      </c>
      <c r="PB39" t="s">
        <v>817</v>
      </c>
      <c r="PC39" t="s">
        <v>817</v>
      </c>
      <c r="PD39" t="s">
        <v>817</v>
      </c>
      <c r="PE39" t="s">
        <v>817</v>
      </c>
      <c r="PF39" t="s">
        <v>817</v>
      </c>
      <c r="PG39" t="s">
        <v>817</v>
      </c>
      <c r="PH39" t="s">
        <v>817</v>
      </c>
      <c r="PI39" t="s">
        <v>817</v>
      </c>
      <c r="PJ39" t="s">
        <v>817</v>
      </c>
      <c r="PK39" t="s">
        <v>817</v>
      </c>
      <c r="PL39" t="s">
        <v>835</v>
      </c>
      <c r="PM39" t="s">
        <v>837</v>
      </c>
      <c r="PN39" t="s">
        <v>845</v>
      </c>
      <c r="PO39" t="s">
        <v>880</v>
      </c>
      <c r="PP39" t="s">
        <v>839</v>
      </c>
      <c r="PQ39" t="s">
        <v>813</v>
      </c>
      <c r="PR39" t="s">
        <v>813</v>
      </c>
      <c r="PS39" t="s">
        <v>817</v>
      </c>
      <c r="PT39" t="s">
        <v>817</v>
      </c>
      <c r="PU39" t="s">
        <v>817</v>
      </c>
      <c r="PV39" t="s">
        <v>817</v>
      </c>
      <c r="PW39" t="s">
        <v>817</v>
      </c>
      <c r="PX39" t="s">
        <v>817</v>
      </c>
      <c r="PY39" t="s">
        <v>817</v>
      </c>
      <c r="PZ39" t="s">
        <v>840</v>
      </c>
      <c r="QA39" t="s">
        <v>841</v>
      </c>
      <c r="QB39" t="s">
        <v>895</v>
      </c>
      <c r="QC39" t="s">
        <v>843</v>
      </c>
      <c r="QD39" t="s">
        <v>896</v>
      </c>
      <c r="QE39" t="s">
        <v>845</v>
      </c>
      <c r="QF39" t="s">
        <v>813</v>
      </c>
      <c r="QG39" t="s">
        <v>817</v>
      </c>
      <c r="QH39" t="s">
        <v>813</v>
      </c>
      <c r="QI39" t="s">
        <v>813</v>
      </c>
      <c r="QJ39" t="s">
        <v>813</v>
      </c>
      <c r="QK39" t="s">
        <v>813</v>
      </c>
      <c r="QL39" t="s">
        <v>817</v>
      </c>
      <c r="QM39" t="s">
        <v>817</v>
      </c>
      <c r="QN39" t="s">
        <v>817</v>
      </c>
      <c r="QO39" t="s">
        <v>817</v>
      </c>
      <c r="QP39" t="s">
        <v>817</v>
      </c>
      <c r="QQ39" t="s">
        <v>817</v>
      </c>
      <c r="QR39" t="s">
        <v>813</v>
      </c>
      <c r="QS39" t="s">
        <v>817</v>
      </c>
      <c r="QT39" t="s">
        <v>817</v>
      </c>
      <c r="QU39" t="s">
        <v>817</v>
      </c>
      <c r="QV39" t="s">
        <v>817</v>
      </c>
      <c r="QW39" t="s">
        <v>817</v>
      </c>
      <c r="QX39" t="s">
        <v>817</v>
      </c>
      <c r="QY39" t="s">
        <v>817</v>
      </c>
      <c r="QZ39" t="s">
        <v>817</v>
      </c>
      <c r="RA39" t="s">
        <v>817</v>
      </c>
      <c r="RB39" t="s">
        <v>817</v>
      </c>
      <c r="RC39" t="s">
        <v>817</v>
      </c>
      <c r="RD39" t="s">
        <v>817</v>
      </c>
      <c r="RE39" t="s">
        <v>817</v>
      </c>
      <c r="RF39" t="s">
        <v>817</v>
      </c>
      <c r="RG39" t="s">
        <v>817</v>
      </c>
      <c r="RH39" t="s">
        <v>817</v>
      </c>
      <c r="RI39" t="s">
        <v>813</v>
      </c>
      <c r="RJ39" t="s">
        <v>817</v>
      </c>
      <c r="RK39" t="s">
        <v>813</v>
      </c>
      <c r="RL39" t="s">
        <v>813</v>
      </c>
      <c r="RM39" t="s">
        <v>817</v>
      </c>
      <c r="RN39" t="s">
        <v>817</v>
      </c>
      <c r="RO39" t="s">
        <v>813</v>
      </c>
      <c r="RP39" t="s">
        <v>817</v>
      </c>
      <c r="RQ39" t="s">
        <v>817</v>
      </c>
      <c r="RR39" t="s">
        <v>817</v>
      </c>
      <c r="RS39" t="s">
        <v>817</v>
      </c>
      <c r="RT39" t="s">
        <v>817</v>
      </c>
      <c r="RU39" t="s">
        <v>817</v>
      </c>
      <c r="RV39" t="s">
        <v>817</v>
      </c>
      <c r="RW39" t="s">
        <v>817</v>
      </c>
      <c r="RX39" t="s">
        <v>836</v>
      </c>
      <c r="RY39" t="s">
        <v>902</v>
      </c>
      <c r="RZ39" t="s">
        <v>817</v>
      </c>
      <c r="SB39" t="s">
        <v>817</v>
      </c>
      <c r="SC39" t="s">
        <v>817</v>
      </c>
      <c r="SD39" t="s">
        <v>817</v>
      </c>
      <c r="SE39" t="s">
        <v>817</v>
      </c>
      <c r="SF39" t="s">
        <v>817</v>
      </c>
      <c r="SG39" t="s">
        <v>817</v>
      </c>
      <c r="SH39" t="s">
        <v>817</v>
      </c>
      <c r="SI39" t="s">
        <v>817</v>
      </c>
      <c r="SJ39" t="s">
        <v>817</v>
      </c>
      <c r="SK39" t="s">
        <v>817</v>
      </c>
      <c r="SL39" t="s">
        <v>813</v>
      </c>
      <c r="SM39" t="s">
        <v>817</v>
      </c>
      <c r="SN39" t="s">
        <v>817</v>
      </c>
      <c r="SO39" t="s">
        <v>817</v>
      </c>
      <c r="SP39" t="s">
        <v>817</v>
      </c>
      <c r="SQ39" t="s">
        <v>817</v>
      </c>
      <c r="SR39" t="s">
        <v>817</v>
      </c>
      <c r="SS39" t="s">
        <v>817</v>
      </c>
      <c r="ST39" t="s">
        <v>817</v>
      </c>
      <c r="SU39" t="s">
        <v>817</v>
      </c>
      <c r="SV39" t="s">
        <v>817</v>
      </c>
      <c r="SW39" t="s">
        <v>817</v>
      </c>
      <c r="SX39" t="s">
        <v>817</v>
      </c>
      <c r="SY39" t="s">
        <v>817</v>
      </c>
      <c r="SZ39" t="s">
        <v>817</v>
      </c>
      <c r="TA39" t="s">
        <v>817</v>
      </c>
      <c r="TB39" t="s">
        <v>817</v>
      </c>
      <c r="TC39" t="s">
        <v>817</v>
      </c>
      <c r="TD39" t="s">
        <v>817</v>
      </c>
      <c r="TE39" t="s">
        <v>817</v>
      </c>
      <c r="TF39" t="s">
        <v>813</v>
      </c>
      <c r="TG39" t="s">
        <v>817</v>
      </c>
      <c r="TH39" t="s">
        <v>817</v>
      </c>
      <c r="TI39" t="s">
        <v>817</v>
      </c>
      <c r="TU39" t="s">
        <v>817</v>
      </c>
      <c r="TY39" t="s">
        <v>813</v>
      </c>
      <c r="TZ39" t="s">
        <v>817</v>
      </c>
      <c r="UA39" t="s">
        <v>817</v>
      </c>
      <c r="UB39" t="s">
        <v>817</v>
      </c>
      <c r="UC39" t="s">
        <v>817</v>
      </c>
      <c r="UD39" t="s">
        <v>817</v>
      </c>
      <c r="UE39" t="s">
        <v>817</v>
      </c>
      <c r="UF39" t="s">
        <v>817</v>
      </c>
      <c r="UG39" t="s">
        <v>817</v>
      </c>
      <c r="UH39" t="s">
        <v>817</v>
      </c>
      <c r="UI39" t="s">
        <v>817</v>
      </c>
      <c r="UJ39" t="s">
        <v>817</v>
      </c>
      <c r="UK39" t="s">
        <v>817</v>
      </c>
      <c r="UL39" t="s">
        <v>813</v>
      </c>
      <c r="UM39" t="s">
        <v>813</v>
      </c>
      <c r="UN39" t="s">
        <v>813</v>
      </c>
      <c r="UO39" t="s">
        <v>817</v>
      </c>
      <c r="UP39" t="s">
        <v>817</v>
      </c>
      <c r="UQ39" t="s">
        <v>817</v>
      </c>
      <c r="UR39" t="s">
        <v>817</v>
      </c>
      <c r="US39" t="s">
        <v>817</v>
      </c>
      <c r="UT39" t="s">
        <v>817</v>
      </c>
      <c r="UU39" t="s">
        <v>817</v>
      </c>
      <c r="UV39" t="s">
        <v>817</v>
      </c>
      <c r="UW39" t="s">
        <v>817</v>
      </c>
      <c r="UX39" t="s">
        <v>817</v>
      </c>
      <c r="UY39" t="s">
        <v>817</v>
      </c>
      <c r="UZ39" t="s">
        <v>817</v>
      </c>
      <c r="VB39" t="s">
        <v>847</v>
      </c>
      <c r="VC39" t="s">
        <v>848</v>
      </c>
      <c r="VD39" t="s">
        <v>817</v>
      </c>
      <c r="VE39" t="s">
        <v>817</v>
      </c>
      <c r="VF39" t="s">
        <v>817</v>
      </c>
      <c r="VG39" t="s">
        <v>813</v>
      </c>
      <c r="VH39" t="s">
        <v>817</v>
      </c>
      <c r="VI39" t="s">
        <v>817</v>
      </c>
      <c r="VJ39" t="s">
        <v>817</v>
      </c>
      <c r="VK39" t="s">
        <v>817</v>
      </c>
      <c r="VL39" t="s">
        <v>817</v>
      </c>
      <c r="VM39" t="s">
        <v>817</v>
      </c>
      <c r="VN39" t="s">
        <v>817</v>
      </c>
      <c r="VO39" t="s">
        <v>817</v>
      </c>
      <c r="VP39" t="s">
        <v>817</v>
      </c>
      <c r="VQ39" t="s">
        <v>817</v>
      </c>
      <c r="VY39" t="s">
        <v>817</v>
      </c>
      <c r="VZ39" t="s">
        <v>817</v>
      </c>
      <c r="WA39" t="s">
        <v>817</v>
      </c>
      <c r="WJ39" t="s">
        <v>817</v>
      </c>
      <c r="WK39" t="s">
        <v>817</v>
      </c>
      <c r="WL39" t="s">
        <v>817</v>
      </c>
      <c r="WM39" t="s">
        <v>817</v>
      </c>
      <c r="WN39" t="s">
        <v>817</v>
      </c>
      <c r="WO39" t="s">
        <v>817</v>
      </c>
      <c r="WP39" t="s">
        <v>817</v>
      </c>
      <c r="WQ39" t="s">
        <v>813</v>
      </c>
      <c r="WR39" t="s">
        <v>817</v>
      </c>
      <c r="WS39" t="s">
        <v>949</v>
      </c>
      <c r="WU39" t="s">
        <v>817</v>
      </c>
      <c r="WV39" t="s">
        <v>817</v>
      </c>
      <c r="WW39" t="s">
        <v>817</v>
      </c>
      <c r="WX39" t="s">
        <v>817</v>
      </c>
      <c r="WY39" t="s">
        <v>817</v>
      </c>
      <c r="WZ39" t="s">
        <v>813</v>
      </c>
      <c r="XA39" t="s">
        <v>817</v>
      </c>
      <c r="XB39" t="s">
        <v>817</v>
      </c>
      <c r="XC39" t="s">
        <v>850</v>
      </c>
      <c r="XD39" t="s">
        <v>813</v>
      </c>
      <c r="XE39" t="s">
        <v>817</v>
      </c>
      <c r="XF39" t="s">
        <v>817</v>
      </c>
      <c r="XG39" t="s">
        <v>817</v>
      </c>
      <c r="XH39" t="s">
        <v>817</v>
      </c>
      <c r="XI39" t="s">
        <v>817</v>
      </c>
      <c r="XJ39" t="s">
        <v>817</v>
      </c>
      <c r="XK39" t="s">
        <v>817</v>
      </c>
      <c r="XL39" t="s">
        <v>817</v>
      </c>
      <c r="XM39" t="s">
        <v>817</v>
      </c>
      <c r="XN39" t="s">
        <v>817</v>
      </c>
      <c r="XO39" t="s">
        <v>817</v>
      </c>
      <c r="XP39" t="s">
        <v>817</v>
      </c>
      <c r="XQ39" t="s">
        <v>817</v>
      </c>
      <c r="XR39" t="s">
        <v>817</v>
      </c>
      <c r="XS39" t="s">
        <v>817</v>
      </c>
      <c r="XT39" t="s">
        <v>817</v>
      </c>
      <c r="XU39" t="s">
        <v>817</v>
      </c>
      <c r="XV39" t="s">
        <v>817</v>
      </c>
      <c r="XW39" t="s">
        <v>813</v>
      </c>
      <c r="XX39" t="s">
        <v>817</v>
      </c>
      <c r="XY39" t="s">
        <v>817</v>
      </c>
      <c r="XZ39" t="s">
        <v>817</v>
      </c>
      <c r="ZM39" t="s">
        <v>817</v>
      </c>
      <c r="ZN39" t="s">
        <v>817</v>
      </c>
      <c r="ZO39" t="s">
        <v>817</v>
      </c>
      <c r="ZP39" t="s">
        <v>817</v>
      </c>
      <c r="ZQ39" t="s">
        <v>817</v>
      </c>
      <c r="ZR39" t="s">
        <v>817</v>
      </c>
      <c r="ZS39" t="s">
        <v>813</v>
      </c>
      <c r="ZT39" t="s">
        <v>817</v>
      </c>
      <c r="ZU39" t="s">
        <v>817</v>
      </c>
      <c r="ZV39" t="s">
        <v>817</v>
      </c>
      <c r="ZW39" t="s">
        <v>817</v>
      </c>
      <c r="ZX39" t="s">
        <v>817</v>
      </c>
      <c r="ZY39" t="s">
        <v>817</v>
      </c>
      <c r="ZZ39" t="s">
        <v>817</v>
      </c>
      <c r="AAA39" t="s">
        <v>817</v>
      </c>
      <c r="AAB39" t="s">
        <v>817</v>
      </c>
      <c r="AAC39" t="s">
        <v>817</v>
      </c>
      <c r="AAD39" t="s">
        <v>817</v>
      </c>
      <c r="AAE39" t="s">
        <v>817</v>
      </c>
      <c r="AAF39" t="s">
        <v>817</v>
      </c>
      <c r="AAH39" t="s">
        <v>817</v>
      </c>
      <c r="AAI39" t="s">
        <v>817</v>
      </c>
      <c r="AAJ39" t="s">
        <v>817</v>
      </c>
      <c r="AAK39" t="s">
        <v>817</v>
      </c>
      <c r="AAL39" t="s">
        <v>813</v>
      </c>
      <c r="AAM39" t="s">
        <v>817</v>
      </c>
      <c r="AAN39" t="s">
        <v>817</v>
      </c>
      <c r="AAO39" t="s">
        <v>817</v>
      </c>
      <c r="AAP39" t="s">
        <v>817</v>
      </c>
      <c r="AAQ39" t="s">
        <v>817</v>
      </c>
      <c r="AAR39" t="s">
        <v>817</v>
      </c>
      <c r="AAS39" t="s">
        <v>817</v>
      </c>
      <c r="AAT39" t="s">
        <v>817</v>
      </c>
      <c r="AAV39" t="s">
        <v>817</v>
      </c>
      <c r="AAW39" t="s">
        <v>817</v>
      </c>
      <c r="AAX39" t="s">
        <v>817</v>
      </c>
      <c r="AAY39" t="s">
        <v>817</v>
      </c>
      <c r="AAZ39" t="s">
        <v>817</v>
      </c>
      <c r="ABA39" t="s">
        <v>817</v>
      </c>
      <c r="ABB39" t="s">
        <v>817</v>
      </c>
      <c r="ABC39" t="s">
        <v>817</v>
      </c>
      <c r="ABD39" t="s">
        <v>817</v>
      </c>
      <c r="ABE39" t="s">
        <v>817</v>
      </c>
      <c r="ABF39" t="s">
        <v>817</v>
      </c>
      <c r="ABG39" t="s">
        <v>817</v>
      </c>
      <c r="ABH39" t="s">
        <v>817</v>
      </c>
      <c r="ABI39" t="s">
        <v>817</v>
      </c>
      <c r="ABJ39" t="s">
        <v>817</v>
      </c>
      <c r="ABK39" t="s">
        <v>817</v>
      </c>
      <c r="ABL39" t="s">
        <v>817</v>
      </c>
      <c r="ABM39" t="s">
        <v>817</v>
      </c>
      <c r="ABN39" t="s">
        <v>817</v>
      </c>
      <c r="ABO39" t="s">
        <v>817</v>
      </c>
      <c r="ABP39" t="s">
        <v>817</v>
      </c>
      <c r="ABQ39" t="s">
        <v>813</v>
      </c>
      <c r="ABR39" t="s">
        <v>817</v>
      </c>
      <c r="ABS39" t="s">
        <v>817</v>
      </c>
      <c r="ABT39" t="s">
        <v>817</v>
      </c>
      <c r="ABU39" t="s">
        <v>817</v>
      </c>
      <c r="ABV39" t="s">
        <v>817</v>
      </c>
      <c r="ABW39" t="s">
        <v>813</v>
      </c>
      <c r="ABX39" t="s">
        <v>813</v>
      </c>
      <c r="ABY39" t="s">
        <v>817</v>
      </c>
      <c r="ABZ39" t="s">
        <v>817</v>
      </c>
      <c r="ACA39" t="s">
        <v>817</v>
      </c>
      <c r="ACB39" t="s">
        <v>817</v>
      </c>
      <c r="ACC39" t="s">
        <v>817</v>
      </c>
      <c r="ACD39" t="s">
        <v>817</v>
      </c>
      <c r="ACE39" t="s">
        <v>817</v>
      </c>
      <c r="ACF39" t="s">
        <v>817</v>
      </c>
      <c r="ACG39" t="s">
        <v>817</v>
      </c>
      <c r="ACH39" t="s">
        <v>817</v>
      </c>
      <c r="ACI39" t="s">
        <v>817</v>
      </c>
    </row>
    <row r="40" spans="1:763">
      <c r="A40" t="s">
        <v>1092</v>
      </c>
      <c r="B40" t="s">
        <v>1093</v>
      </c>
      <c r="C40" t="s">
        <v>1094</v>
      </c>
      <c r="D40" t="s">
        <v>811</v>
      </c>
      <c r="E40" t="s">
        <v>811</v>
      </c>
      <c r="P40" t="s">
        <v>812</v>
      </c>
      <c r="Q40">
        <v>0.874863865752458</v>
      </c>
      <c r="T40">
        <v>42</v>
      </c>
      <c r="V40" t="s">
        <v>813</v>
      </c>
      <c r="X40" t="s">
        <v>813</v>
      </c>
      <c r="Y40" t="s">
        <v>856</v>
      </c>
      <c r="Z40" t="s">
        <v>856</v>
      </c>
      <c r="AA40" t="s">
        <v>920</v>
      </c>
      <c r="AB40" t="s">
        <v>816</v>
      </c>
      <c r="AC40">
        <v>14</v>
      </c>
      <c r="AD40" t="s">
        <v>813</v>
      </c>
      <c r="AE40">
        <v>14</v>
      </c>
      <c r="AF40">
        <v>0</v>
      </c>
      <c r="AG40">
        <v>0</v>
      </c>
      <c r="AH40" t="s">
        <v>818</v>
      </c>
      <c r="AI40" t="s">
        <v>818</v>
      </c>
      <c r="AJ40" t="s">
        <v>818</v>
      </c>
      <c r="AK40" t="s">
        <v>818</v>
      </c>
      <c r="AL40" t="s">
        <v>818</v>
      </c>
      <c r="AM40" t="s">
        <v>818</v>
      </c>
      <c r="AN40" t="s">
        <v>818</v>
      </c>
      <c r="AO40" t="s">
        <v>818</v>
      </c>
      <c r="AP40" t="s">
        <v>818</v>
      </c>
      <c r="AQ40" t="s">
        <v>818</v>
      </c>
      <c r="AR40" t="s">
        <v>818</v>
      </c>
      <c r="AS40" t="s">
        <v>818</v>
      </c>
      <c r="AT40" t="s">
        <v>818</v>
      </c>
      <c r="AU40" t="s">
        <v>818</v>
      </c>
      <c r="AV40" t="s">
        <v>818</v>
      </c>
      <c r="AW40" t="s">
        <v>818</v>
      </c>
      <c r="AX40" t="s">
        <v>818</v>
      </c>
      <c r="AY40" t="s">
        <v>818</v>
      </c>
      <c r="AZ40" t="s">
        <v>818</v>
      </c>
      <c r="BA40" t="s">
        <v>818</v>
      </c>
      <c r="BB40" t="s">
        <v>818</v>
      </c>
      <c r="BC40" t="s">
        <v>818</v>
      </c>
      <c r="BD40" t="s">
        <v>818</v>
      </c>
      <c r="BE40" t="s">
        <v>818</v>
      </c>
      <c r="BF40" t="s">
        <v>818</v>
      </c>
      <c r="BG40" t="s">
        <v>818</v>
      </c>
      <c r="BH40" t="s">
        <v>818</v>
      </c>
      <c r="BI40" t="s">
        <v>818</v>
      </c>
      <c r="BJ40" t="s">
        <v>818</v>
      </c>
      <c r="BK40" t="s">
        <v>818</v>
      </c>
      <c r="BL40" t="s">
        <v>818</v>
      </c>
      <c r="BM40" t="s">
        <v>818</v>
      </c>
      <c r="BN40" t="s">
        <v>818</v>
      </c>
      <c r="BO40" t="s">
        <v>818</v>
      </c>
      <c r="BP40" t="s">
        <v>818</v>
      </c>
      <c r="BQ40" t="s">
        <v>818</v>
      </c>
      <c r="BR40" t="s">
        <v>818</v>
      </c>
      <c r="BS40" t="s">
        <v>818</v>
      </c>
      <c r="BT40" t="s">
        <v>818</v>
      </c>
      <c r="BU40" t="s">
        <v>818</v>
      </c>
      <c r="BV40" t="s">
        <v>818</v>
      </c>
      <c r="BW40" t="s">
        <v>818</v>
      </c>
      <c r="BX40" t="s">
        <v>818</v>
      </c>
      <c r="BY40" t="s">
        <v>818</v>
      </c>
      <c r="BZ40" t="s">
        <v>818</v>
      </c>
      <c r="CA40" t="s">
        <v>818</v>
      </c>
      <c r="CB40" t="s">
        <v>818</v>
      </c>
      <c r="CC40" t="s">
        <v>818</v>
      </c>
      <c r="CD40" t="s">
        <v>818</v>
      </c>
      <c r="CE40" t="s">
        <v>818</v>
      </c>
      <c r="CF40" t="s">
        <v>818</v>
      </c>
      <c r="CG40" t="s">
        <v>818</v>
      </c>
      <c r="CH40" t="s">
        <v>818</v>
      </c>
      <c r="CI40" t="s">
        <v>818</v>
      </c>
      <c r="CJ40" t="s">
        <v>818</v>
      </c>
      <c r="CK40" t="s">
        <v>818</v>
      </c>
      <c r="CL40" t="s">
        <v>818</v>
      </c>
      <c r="CM40" t="s">
        <v>818</v>
      </c>
      <c r="CN40" t="s">
        <v>818</v>
      </c>
      <c r="CO40" t="s">
        <v>818</v>
      </c>
      <c r="CP40" t="s">
        <v>818</v>
      </c>
      <c r="CQ40" t="s">
        <v>818</v>
      </c>
      <c r="CR40" t="s">
        <v>818</v>
      </c>
      <c r="CS40" t="s">
        <v>818</v>
      </c>
      <c r="CT40" t="s">
        <v>818</v>
      </c>
      <c r="CU40" t="s">
        <v>818</v>
      </c>
      <c r="CV40" t="s">
        <v>818</v>
      </c>
      <c r="CW40" t="s">
        <v>818</v>
      </c>
      <c r="CX40" t="s">
        <v>818</v>
      </c>
      <c r="CY40" t="s">
        <v>818</v>
      </c>
      <c r="CZ40" t="s">
        <v>818</v>
      </c>
      <c r="DA40" t="s">
        <v>818</v>
      </c>
      <c r="DB40" t="s">
        <v>818</v>
      </c>
      <c r="DC40" t="s">
        <v>818</v>
      </c>
      <c r="DD40" t="s">
        <v>818</v>
      </c>
      <c r="DE40" t="s">
        <v>818</v>
      </c>
      <c r="DF40" t="s">
        <v>818</v>
      </c>
      <c r="DG40" t="s">
        <v>818</v>
      </c>
      <c r="DH40" t="s">
        <v>818</v>
      </c>
      <c r="DI40" t="s">
        <v>818</v>
      </c>
      <c r="DJ40" t="s">
        <v>818</v>
      </c>
      <c r="DK40" t="s">
        <v>818</v>
      </c>
      <c r="DL40" t="s">
        <v>818</v>
      </c>
      <c r="DM40" t="s">
        <v>818</v>
      </c>
      <c r="DN40" t="s">
        <v>818</v>
      </c>
      <c r="DO40" t="s">
        <v>818</v>
      </c>
      <c r="DP40" t="s">
        <v>818</v>
      </c>
      <c r="DQ40" t="s">
        <v>818</v>
      </c>
      <c r="DR40" t="s">
        <v>818</v>
      </c>
      <c r="DS40" t="s">
        <v>818</v>
      </c>
      <c r="DT40" t="s">
        <v>818</v>
      </c>
      <c r="DU40" t="s">
        <v>818</v>
      </c>
      <c r="DV40" t="s">
        <v>818</v>
      </c>
      <c r="DW40" t="s">
        <v>818</v>
      </c>
      <c r="DX40" t="s">
        <v>818</v>
      </c>
      <c r="DY40" t="s">
        <v>818</v>
      </c>
      <c r="DZ40" t="s">
        <v>818</v>
      </c>
      <c r="EA40" t="s">
        <v>818</v>
      </c>
      <c r="EB40" t="s">
        <v>818</v>
      </c>
      <c r="EC40" t="s">
        <v>818</v>
      </c>
      <c r="ED40" t="s">
        <v>818</v>
      </c>
      <c r="EE40" t="s">
        <v>818</v>
      </c>
      <c r="EF40" t="s">
        <v>818</v>
      </c>
      <c r="EG40" t="s">
        <v>818</v>
      </c>
      <c r="EH40" t="s">
        <v>818</v>
      </c>
      <c r="EI40" t="s">
        <v>818</v>
      </c>
      <c r="EJ40" t="s">
        <v>818</v>
      </c>
      <c r="EK40" t="s">
        <v>818</v>
      </c>
      <c r="EL40" t="s">
        <v>818</v>
      </c>
      <c r="EM40" t="s">
        <v>818</v>
      </c>
      <c r="EN40" t="s">
        <v>818</v>
      </c>
      <c r="EO40" t="s">
        <v>818</v>
      </c>
      <c r="EP40" t="s">
        <v>818</v>
      </c>
      <c r="EQ40" t="s">
        <v>818</v>
      </c>
      <c r="ER40" t="s">
        <v>818</v>
      </c>
      <c r="ES40" t="s">
        <v>818</v>
      </c>
      <c r="ET40" t="s">
        <v>818</v>
      </c>
      <c r="EU40" t="s">
        <v>818</v>
      </c>
      <c r="EV40" t="s">
        <v>818</v>
      </c>
      <c r="EW40" t="s">
        <v>818</v>
      </c>
      <c r="EX40" t="s">
        <v>818</v>
      </c>
      <c r="EY40" t="s">
        <v>818</v>
      </c>
      <c r="EZ40" t="s">
        <v>818</v>
      </c>
      <c r="FA40" t="s">
        <v>818</v>
      </c>
      <c r="FB40" t="s">
        <v>818</v>
      </c>
      <c r="FC40" t="s">
        <v>818</v>
      </c>
      <c r="FD40" t="s">
        <v>818</v>
      </c>
      <c r="FE40" t="s">
        <v>818</v>
      </c>
      <c r="FF40" t="s">
        <v>818</v>
      </c>
      <c r="FG40" t="s">
        <v>818</v>
      </c>
      <c r="FH40" t="s">
        <v>818</v>
      </c>
      <c r="FI40" t="s">
        <v>818</v>
      </c>
      <c r="FJ40" t="s">
        <v>818</v>
      </c>
      <c r="FK40" t="s">
        <v>818</v>
      </c>
      <c r="FL40" t="s">
        <v>818</v>
      </c>
      <c r="FM40" t="s">
        <v>818</v>
      </c>
      <c r="FN40" t="s">
        <v>818</v>
      </c>
      <c r="FO40" t="s">
        <v>818</v>
      </c>
      <c r="FP40" t="s">
        <v>818</v>
      </c>
      <c r="FQ40" t="s">
        <v>818</v>
      </c>
      <c r="FR40" t="s">
        <v>818</v>
      </c>
      <c r="FS40" t="s">
        <v>818</v>
      </c>
      <c r="FT40" t="s">
        <v>818</v>
      </c>
      <c r="FU40" t="s">
        <v>818</v>
      </c>
      <c r="FV40" t="s">
        <v>818</v>
      </c>
      <c r="FW40" t="s">
        <v>818</v>
      </c>
      <c r="FX40" t="s">
        <v>818</v>
      </c>
      <c r="FY40" t="s">
        <v>818</v>
      </c>
      <c r="FZ40" t="s">
        <v>818</v>
      </c>
      <c r="GA40" t="s">
        <v>818</v>
      </c>
      <c r="GB40" t="s">
        <v>818</v>
      </c>
      <c r="GC40" t="s">
        <v>818</v>
      </c>
      <c r="GD40" t="s">
        <v>818</v>
      </c>
      <c r="GE40" t="s">
        <v>818</v>
      </c>
      <c r="GF40" t="s">
        <v>818</v>
      </c>
      <c r="GG40" t="s">
        <v>818</v>
      </c>
      <c r="GH40" t="s">
        <v>818</v>
      </c>
      <c r="GI40" t="s">
        <v>818</v>
      </c>
      <c r="GJ40" t="s">
        <v>818</v>
      </c>
      <c r="GK40" t="s">
        <v>818</v>
      </c>
      <c r="GL40" t="s">
        <v>818</v>
      </c>
      <c r="GM40" t="s">
        <v>818</v>
      </c>
      <c r="GN40" t="s">
        <v>818</v>
      </c>
      <c r="GO40" t="s">
        <v>818</v>
      </c>
      <c r="GP40" t="s">
        <v>818</v>
      </c>
      <c r="GQ40" t="s">
        <v>818</v>
      </c>
      <c r="GR40" t="s">
        <v>818</v>
      </c>
      <c r="GS40" t="s">
        <v>818</v>
      </c>
      <c r="GT40" t="s">
        <v>818</v>
      </c>
      <c r="GU40" t="s">
        <v>818</v>
      </c>
      <c r="GV40" t="s">
        <v>818</v>
      </c>
      <c r="GW40" t="s">
        <v>818</v>
      </c>
      <c r="GX40" t="s">
        <v>818</v>
      </c>
      <c r="GY40" t="s">
        <v>818</v>
      </c>
      <c r="GZ40" t="s">
        <v>818</v>
      </c>
      <c r="HA40" t="s">
        <v>818</v>
      </c>
      <c r="HB40" t="s">
        <v>818</v>
      </c>
      <c r="HC40" t="s">
        <v>818</v>
      </c>
      <c r="HD40" t="s">
        <v>818</v>
      </c>
      <c r="HE40" t="s">
        <v>818</v>
      </c>
      <c r="HF40" t="s">
        <v>818</v>
      </c>
      <c r="HG40" t="s">
        <v>818</v>
      </c>
      <c r="HH40" t="s">
        <v>818</v>
      </c>
      <c r="HI40" t="s">
        <v>818</v>
      </c>
      <c r="HJ40" t="s">
        <v>818</v>
      </c>
      <c r="HK40" t="s">
        <v>818</v>
      </c>
      <c r="HL40" t="s">
        <v>818</v>
      </c>
      <c r="HM40" t="s">
        <v>818</v>
      </c>
      <c r="HN40" t="s">
        <v>818</v>
      </c>
      <c r="HO40" t="s">
        <v>818</v>
      </c>
      <c r="HP40" t="s">
        <v>818</v>
      </c>
      <c r="HQ40" t="s">
        <v>818</v>
      </c>
      <c r="HR40" t="s">
        <v>818</v>
      </c>
      <c r="HS40" t="s">
        <v>818</v>
      </c>
      <c r="HT40" t="s">
        <v>818</v>
      </c>
      <c r="HU40" t="s">
        <v>818</v>
      </c>
      <c r="HV40" t="s">
        <v>818</v>
      </c>
      <c r="HW40" t="s">
        <v>818</v>
      </c>
      <c r="HX40" t="s">
        <v>818</v>
      </c>
      <c r="HY40" t="s">
        <v>818</v>
      </c>
      <c r="HZ40" t="s">
        <v>818</v>
      </c>
      <c r="IA40" t="s">
        <v>818</v>
      </c>
      <c r="IB40" t="s">
        <v>818</v>
      </c>
      <c r="IC40" t="s">
        <v>818</v>
      </c>
      <c r="ID40" t="s">
        <v>818</v>
      </c>
      <c r="IE40" t="s">
        <v>818</v>
      </c>
      <c r="IF40" t="s">
        <v>818</v>
      </c>
      <c r="IG40" t="s">
        <v>818</v>
      </c>
      <c r="IH40" t="s">
        <v>818</v>
      </c>
      <c r="II40" t="s">
        <v>818</v>
      </c>
      <c r="IJ40" t="s">
        <v>818</v>
      </c>
      <c r="IK40" t="s">
        <v>818</v>
      </c>
      <c r="IL40" t="s">
        <v>818</v>
      </c>
      <c r="IM40" t="s">
        <v>818</v>
      </c>
      <c r="IN40" t="s">
        <v>818</v>
      </c>
      <c r="IO40" t="s">
        <v>818</v>
      </c>
      <c r="IP40" t="s">
        <v>818</v>
      </c>
      <c r="IQ40" t="s">
        <v>818</v>
      </c>
      <c r="IR40" t="s">
        <v>818</v>
      </c>
      <c r="IS40" t="s">
        <v>818</v>
      </c>
      <c r="IT40" t="s">
        <v>818</v>
      </c>
      <c r="IU40" t="s">
        <v>818</v>
      </c>
      <c r="IV40" t="s">
        <v>818</v>
      </c>
      <c r="IW40" t="s">
        <v>818</v>
      </c>
      <c r="IX40" t="s">
        <v>818</v>
      </c>
      <c r="IY40" t="s">
        <v>818</v>
      </c>
      <c r="IZ40" t="s">
        <v>818</v>
      </c>
      <c r="JA40" t="s">
        <v>818</v>
      </c>
      <c r="JB40" t="s">
        <v>818</v>
      </c>
      <c r="JC40" t="s">
        <v>818</v>
      </c>
      <c r="JD40" t="s">
        <v>818</v>
      </c>
      <c r="JE40" t="s">
        <v>818</v>
      </c>
      <c r="JF40" t="s">
        <v>818</v>
      </c>
      <c r="JG40" t="s">
        <v>818</v>
      </c>
      <c r="JH40" t="s">
        <v>818</v>
      </c>
      <c r="JI40" t="s">
        <v>818</v>
      </c>
      <c r="JJ40" t="s">
        <v>818</v>
      </c>
      <c r="JK40" t="s">
        <v>818</v>
      </c>
      <c r="JL40" t="s">
        <v>818</v>
      </c>
      <c r="JM40" t="s">
        <v>818</v>
      </c>
      <c r="JN40" t="s">
        <v>818</v>
      </c>
      <c r="JO40" t="s">
        <v>818</v>
      </c>
      <c r="JP40" t="s">
        <v>818</v>
      </c>
      <c r="JQ40" t="s">
        <v>818</v>
      </c>
      <c r="JR40" t="s">
        <v>818</v>
      </c>
      <c r="JS40" t="s">
        <v>818</v>
      </c>
      <c r="JT40" t="s">
        <v>818</v>
      </c>
      <c r="JU40" t="s">
        <v>818</v>
      </c>
      <c r="JV40" t="s">
        <v>818</v>
      </c>
      <c r="JW40" t="s">
        <v>818</v>
      </c>
      <c r="JX40" t="s">
        <v>818</v>
      </c>
      <c r="JY40" t="s">
        <v>818</v>
      </c>
      <c r="JZ40" t="s">
        <v>818</v>
      </c>
      <c r="KA40" t="s">
        <v>818</v>
      </c>
      <c r="KB40" t="s">
        <v>818</v>
      </c>
      <c r="KC40" t="s">
        <v>818</v>
      </c>
      <c r="KD40" t="s">
        <v>818</v>
      </c>
      <c r="KE40" t="s">
        <v>818</v>
      </c>
      <c r="KF40">
        <v>14</v>
      </c>
      <c r="KG40">
        <v>0</v>
      </c>
      <c r="KH40">
        <v>0</v>
      </c>
      <c r="KI40">
        <v>0</v>
      </c>
      <c r="KJ40">
        <v>1</v>
      </c>
      <c r="KK40">
        <v>3</v>
      </c>
      <c r="KL40">
        <v>0</v>
      </c>
      <c r="KM40">
        <v>1</v>
      </c>
      <c r="KN40">
        <v>3</v>
      </c>
      <c r="KO40">
        <v>0</v>
      </c>
      <c r="KP40">
        <v>4</v>
      </c>
      <c r="KQ40">
        <v>4</v>
      </c>
      <c r="KR40">
        <v>0</v>
      </c>
      <c r="KS40">
        <v>0</v>
      </c>
      <c r="KT40">
        <v>1</v>
      </c>
      <c r="KU40">
        <v>3</v>
      </c>
      <c r="KV40">
        <v>0</v>
      </c>
      <c r="KW40">
        <v>0</v>
      </c>
      <c r="KX40">
        <v>2</v>
      </c>
      <c r="KY40">
        <v>0</v>
      </c>
      <c r="KZ40">
        <v>4</v>
      </c>
      <c r="LA40">
        <v>2</v>
      </c>
      <c r="LB40">
        <v>2</v>
      </c>
      <c r="LC40">
        <v>8</v>
      </c>
      <c r="LD40">
        <v>14</v>
      </c>
      <c r="LE40">
        <v>6</v>
      </c>
      <c r="LF40">
        <v>6</v>
      </c>
      <c r="LH40" t="s">
        <v>813</v>
      </c>
      <c r="LI40" t="s">
        <v>813</v>
      </c>
      <c r="LJ40" t="s">
        <v>813</v>
      </c>
      <c r="LK40" t="s">
        <v>813</v>
      </c>
      <c r="LL40" t="s">
        <v>817</v>
      </c>
      <c r="LM40" t="s">
        <v>817</v>
      </c>
      <c r="LN40" t="s">
        <v>813</v>
      </c>
      <c r="LO40" t="s">
        <v>813</v>
      </c>
      <c r="LP40" t="s">
        <v>817</v>
      </c>
      <c r="LQ40" t="s">
        <v>817</v>
      </c>
      <c r="LR40" t="s">
        <v>818</v>
      </c>
      <c r="LS40" t="s">
        <v>818</v>
      </c>
      <c r="LT40" t="s">
        <v>837</v>
      </c>
      <c r="LU40" t="s">
        <v>818</v>
      </c>
      <c r="LV40" t="s">
        <v>818</v>
      </c>
      <c r="LW40" t="s">
        <v>837</v>
      </c>
      <c r="LX40" t="s">
        <v>817</v>
      </c>
      <c r="MA40" t="s">
        <v>921</v>
      </c>
      <c r="MB40" t="s">
        <v>821</v>
      </c>
      <c r="MC40" t="s">
        <v>822</v>
      </c>
      <c r="MD40" t="s">
        <v>813</v>
      </c>
      <c r="MF40" t="s">
        <v>934</v>
      </c>
      <c r="MH40" t="s">
        <v>935</v>
      </c>
      <c r="MI40" t="s">
        <v>813</v>
      </c>
      <c r="MJ40" t="s">
        <v>824</v>
      </c>
      <c r="MK40" t="s">
        <v>817</v>
      </c>
      <c r="ML40" t="s">
        <v>817</v>
      </c>
      <c r="MM40" t="s">
        <v>817</v>
      </c>
      <c r="MN40" t="s">
        <v>817</v>
      </c>
      <c r="MO40" t="s">
        <v>817</v>
      </c>
      <c r="MP40" t="s">
        <v>817</v>
      </c>
      <c r="MQ40" t="s">
        <v>817</v>
      </c>
      <c r="MR40" t="s">
        <v>813</v>
      </c>
      <c r="MS40" t="s">
        <v>817</v>
      </c>
      <c r="MT40" t="s">
        <v>817</v>
      </c>
      <c r="MU40" t="s">
        <v>817</v>
      </c>
      <c r="MV40" t="s">
        <v>817</v>
      </c>
      <c r="MW40" t="s">
        <v>817</v>
      </c>
      <c r="MX40" t="s">
        <v>813</v>
      </c>
      <c r="MY40" t="s">
        <v>817</v>
      </c>
      <c r="MZ40" t="s">
        <v>817</v>
      </c>
      <c r="NA40" t="s">
        <v>817</v>
      </c>
      <c r="NB40" t="s">
        <v>817</v>
      </c>
      <c r="NR40" t="s">
        <v>817</v>
      </c>
      <c r="NU40" t="s">
        <v>825</v>
      </c>
      <c r="NX40" t="s">
        <v>962</v>
      </c>
      <c r="NY40">
        <v>4</v>
      </c>
      <c r="NZ40" t="s">
        <v>877</v>
      </c>
      <c r="OP40" t="s">
        <v>817</v>
      </c>
      <c r="OQ40" t="s">
        <v>827</v>
      </c>
      <c r="OR40" t="s">
        <v>863</v>
      </c>
      <c r="OS40" t="s">
        <v>878</v>
      </c>
      <c r="OT40" t="s">
        <v>813</v>
      </c>
      <c r="OU40" t="s">
        <v>817</v>
      </c>
      <c r="OV40" t="s">
        <v>830</v>
      </c>
      <c r="OW40" t="s">
        <v>864</v>
      </c>
      <c r="OX40" t="s">
        <v>902</v>
      </c>
      <c r="OY40" t="s">
        <v>833</v>
      </c>
      <c r="OZ40" t="s">
        <v>846</v>
      </c>
      <c r="PA40" t="s">
        <v>817</v>
      </c>
      <c r="PB40" t="s">
        <v>817</v>
      </c>
      <c r="PC40" t="s">
        <v>817</v>
      </c>
      <c r="PD40" t="s">
        <v>813</v>
      </c>
      <c r="PE40" t="s">
        <v>817</v>
      </c>
      <c r="PF40" t="s">
        <v>817</v>
      </c>
      <c r="PG40" t="s">
        <v>817</v>
      </c>
      <c r="PH40" t="s">
        <v>817</v>
      </c>
      <c r="PI40" t="s">
        <v>817</v>
      </c>
      <c r="PJ40" t="s">
        <v>817</v>
      </c>
      <c r="PK40" t="s">
        <v>817</v>
      </c>
      <c r="PL40" t="s">
        <v>835</v>
      </c>
      <c r="PM40" t="s">
        <v>1057</v>
      </c>
      <c r="PN40" t="s">
        <v>1057</v>
      </c>
      <c r="PO40" t="s">
        <v>838</v>
      </c>
      <c r="PP40" t="s">
        <v>839</v>
      </c>
      <c r="PQ40" t="s">
        <v>813</v>
      </c>
      <c r="PR40" t="s">
        <v>813</v>
      </c>
      <c r="PS40" t="s">
        <v>817</v>
      </c>
      <c r="PT40" t="s">
        <v>817</v>
      </c>
      <c r="PU40" t="s">
        <v>817</v>
      </c>
      <c r="PV40" t="s">
        <v>817</v>
      </c>
      <c r="PW40" t="s">
        <v>817</v>
      </c>
      <c r="PX40" t="s">
        <v>817</v>
      </c>
      <c r="PY40" t="s">
        <v>817</v>
      </c>
      <c r="PZ40" t="s">
        <v>840</v>
      </c>
      <c r="QA40" t="s">
        <v>841</v>
      </c>
      <c r="QB40" t="s">
        <v>895</v>
      </c>
      <c r="QC40" t="s">
        <v>843</v>
      </c>
      <c r="QD40" t="s">
        <v>896</v>
      </c>
      <c r="QE40" t="s">
        <v>837</v>
      </c>
      <c r="QF40" t="s">
        <v>813</v>
      </c>
      <c r="QG40" t="s">
        <v>813</v>
      </c>
      <c r="QH40" t="s">
        <v>813</v>
      </c>
      <c r="QI40" t="s">
        <v>817</v>
      </c>
      <c r="QJ40" t="s">
        <v>817</v>
      </c>
      <c r="QK40" t="s">
        <v>817</v>
      </c>
      <c r="QL40" t="s">
        <v>817</v>
      </c>
      <c r="QM40" t="s">
        <v>813</v>
      </c>
      <c r="QN40" t="s">
        <v>817</v>
      </c>
      <c r="QO40" t="s">
        <v>817</v>
      </c>
      <c r="QP40" t="s">
        <v>817</v>
      </c>
      <c r="QQ40" t="s">
        <v>817</v>
      </c>
      <c r="QR40" t="s">
        <v>813</v>
      </c>
      <c r="QS40" t="s">
        <v>813</v>
      </c>
      <c r="QT40" t="s">
        <v>817</v>
      </c>
      <c r="QU40" t="s">
        <v>817</v>
      </c>
      <c r="QV40" t="s">
        <v>817</v>
      </c>
      <c r="QW40" t="s">
        <v>817</v>
      </c>
      <c r="QX40" t="s">
        <v>817</v>
      </c>
      <c r="QY40" t="s">
        <v>817</v>
      </c>
      <c r="QZ40" t="s">
        <v>817</v>
      </c>
      <c r="RA40" t="s">
        <v>817</v>
      </c>
      <c r="RB40" t="s">
        <v>817</v>
      </c>
      <c r="RC40" t="s">
        <v>817</v>
      </c>
      <c r="RD40" t="s">
        <v>817</v>
      </c>
      <c r="RE40" t="s">
        <v>817</v>
      </c>
      <c r="RF40" t="s">
        <v>817</v>
      </c>
      <c r="RG40" t="s">
        <v>817</v>
      </c>
      <c r="RH40" t="s">
        <v>817</v>
      </c>
      <c r="RI40" t="s">
        <v>817</v>
      </c>
      <c r="RJ40" t="s">
        <v>817</v>
      </c>
      <c r="RK40" t="s">
        <v>813</v>
      </c>
      <c r="RL40" t="s">
        <v>813</v>
      </c>
      <c r="RM40" t="s">
        <v>817</v>
      </c>
      <c r="RN40" t="s">
        <v>817</v>
      </c>
      <c r="RO40" t="s">
        <v>817</v>
      </c>
      <c r="RP40" t="s">
        <v>817</v>
      </c>
      <c r="RQ40" t="s">
        <v>817</v>
      </c>
      <c r="RR40" t="s">
        <v>817</v>
      </c>
      <c r="RS40" t="s">
        <v>817</v>
      </c>
      <c r="RT40" t="s">
        <v>817</v>
      </c>
      <c r="RU40" t="s">
        <v>817</v>
      </c>
      <c r="RV40" t="s">
        <v>817</v>
      </c>
      <c r="RW40" t="s">
        <v>817</v>
      </c>
      <c r="RX40" t="s">
        <v>1057</v>
      </c>
      <c r="RY40" t="s">
        <v>1037</v>
      </c>
      <c r="RZ40" t="s">
        <v>813</v>
      </c>
      <c r="SA40" t="s">
        <v>817</v>
      </c>
      <c r="SB40" t="s">
        <v>813</v>
      </c>
      <c r="SC40" t="s">
        <v>813</v>
      </c>
      <c r="SD40" t="s">
        <v>817</v>
      </c>
      <c r="SE40" t="s">
        <v>817</v>
      </c>
      <c r="SF40" t="s">
        <v>813</v>
      </c>
      <c r="SG40" t="s">
        <v>817</v>
      </c>
      <c r="SH40" t="s">
        <v>817</v>
      </c>
      <c r="SI40" t="s">
        <v>817</v>
      </c>
      <c r="SJ40" t="s">
        <v>817</v>
      </c>
      <c r="SK40" t="s">
        <v>817</v>
      </c>
      <c r="SL40" t="s">
        <v>817</v>
      </c>
      <c r="SM40" t="s">
        <v>817</v>
      </c>
      <c r="SN40" t="s">
        <v>817</v>
      </c>
      <c r="SO40" t="s">
        <v>817</v>
      </c>
      <c r="SP40" t="s">
        <v>817</v>
      </c>
      <c r="SQ40" t="s">
        <v>817</v>
      </c>
      <c r="SR40" t="s">
        <v>817</v>
      </c>
      <c r="SS40" t="s">
        <v>817</v>
      </c>
      <c r="ST40" t="s">
        <v>817</v>
      </c>
      <c r="SU40" t="s">
        <v>817</v>
      </c>
      <c r="SV40" t="s">
        <v>817</v>
      </c>
      <c r="SW40" t="s">
        <v>813</v>
      </c>
      <c r="SX40" t="s">
        <v>817</v>
      </c>
      <c r="SY40" t="s">
        <v>817</v>
      </c>
      <c r="SZ40" t="s">
        <v>817</v>
      </c>
      <c r="TA40" t="s">
        <v>817</v>
      </c>
      <c r="TB40" t="s">
        <v>817</v>
      </c>
      <c r="TC40" t="s">
        <v>817</v>
      </c>
      <c r="TD40" t="s">
        <v>817</v>
      </c>
      <c r="TE40" t="s">
        <v>817</v>
      </c>
      <c r="TF40" t="s">
        <v>817</v>
      </c>
      <c r="TG40" t="s">
        <v>817</v>
      </c>
      <c r="TH40" t="s">
        <v>817</v>
      </c>
      <c r="TI40" t="s">
        <v>817</v>
      </c>
      <c r="TJ40" t="s">
        <v>817</v>
      </c>
      <c r="TU40" t="s">
        <v>817</v>
      </c>
      <c r="TY40" t="s">
        <v>817</v>
      </c>
      <c r="TZ40" t="s">
        <v>817</v>
      </c>
      <c r="UA40" t="s">
        <v>817</v>
      </c>
      <c r="UB40" t="s">
        <v>817</v>
      </c>
      <c r="UC40" t="s">
        <v>817</v>
      </c>
      <c r="UD40" t="s">
        <v>817</v>
      </c>
      <c r="UE40" t="s">
        <v>817</v>
      </c>
      <c r="UF40" t="s">
        <v>817</v>
      </c>
      <c r="UG40" t="s">
        <v>817</v>
      </c>
      <c r="UH40" t="s">
        <v>813</v>
      </c>
      <c r="UI40" t="s">
        <v>817</v>
      </c>
      <c r="UJ40" t="s">
        <v>817</v>
      </c>
      <c r="UK40" t="s">
        <v>817</v>
      </c>
      <c r="UL40" t="s">
        <v>813</v>
      </c>
      <c r="UM40" t="s">
        <v>813</v>
      </c>
      <c r="UN40" t="s">
        <v>813</v>
      </c>
      <c r="UO40" t="s">
        <v>817</v>
      </c>
      <c r="UP40" t="s">
        <v>817</v>
      </c>
      <c r="UQ40" t="s">
        <v>817</v>
      </c>
      <c r="UR40" t="s">
        <v>813</v>
      </c>
      <c r="US40" t="s">
        <v>817</v>
      </c>
      <c r="UT40" t="s">
        <v>817</v>
      </c>
      <c r="UU40" t="s">
        <v>817</v>
      </c>
      <c r="UV40" t="s">
        <v>817</v>
      </c>
      <c r="UW40" t="s">
        <v>817</v>
      </c>
      <c r="UX40" t="s">
        <v>817</v>
      </c>
      <c r="UY40" t="s">
        <v>817</v>
      </c>
      <c r="UZ40" t="s">
        <v>817</v>
      </c>
      <c r="VB40" t="s">
        <v>909</v>
      </c>
      <c r="VC40" t="s">
        <v>848</v>
      </c>
      <c r="VD40" t="s">
        <v>817</v>
      </c>
      <c r="VE40" t="s">
        <v>817</v>
      </c>
      <c r="VF40" t="s">
        <v>813</v>
      </c>
      <c r="VG40" t="s">
        <v>817</v>
      </c>
      <c r="VH40" t="s">
        <v>817</v>
      </c>
      <c r="VI40" t="s">
        <v>817</v>
      </c>
      <c r="VJ40" t="s">
        <v>817</v>
      </c>
      <c r="VK40" t="s">
        <v>817</v>
      </c>
      <c r="VL40" t="s">
        <v>817</v>
      </c>
      <c r="VM40" t="s">
        <v>817</v>
      </c>
      <c r="VN40" t="s">
        <v>817</v>
      </c>
      <c r="VO40" t="s">
        <v>817</v>
      </c>
      <c r="VP40" t="s">
        <v>817</v>
      </c>
      <c r="VQ40" t="s">
        <v>817</v>
      </c>
      <c r="VY40" t="s">
        <v>813</v>
      </c>
      <c r="VZ40" t="s">
        <v>817</v>
      </c>
      <c r="WA40" t="s">
        <v>817</v>
      </c>
      <c r="WJ40" t="s">
        <v>817</v>
      </c>
      <c r="WK40" t="s">
        <v>817</v>
      </c>
      <c r="WL40" t="s">
        <v>817</v>
      </c>
      <c r="WM40" t="s">
        <v>817</v>
      </c>
      <c r="WN40" t="s">
        <v>817</v>
      </c>
      <c r="WO40" t="s">
        <v>813</v>
      </c>
      <c r="WP40" t="s">
        <v>817</v>
      </c>
      <c r="WQ40" t="s">
        <v>817</v>
      </c>
      <c r="WR40" t="s">
        <v>817</v>
      </c>
      <c r="WS40" t="s">
        <v>1073</v>
      </c>
      <c r="WU40" t="s">
        <v>813</v>
      </c>
      <c r="WV40" t="s">
        <v>813</v>
      </c>
      <c r="WW40" t="s">
        <v>813</v>
      </c>
      <c r="WX40" t="s">
        <v>817</v>
      </c>
      <c r="WY40" t="s">
        <v>817</v>
      </c>
      <c r="WZ40" t="s">
        <v>817</v>
      </c>
      <c r="XA40" t="s">
        <v>817</v>
      </c>
      <c r="XB40" t="s">
        <v>817</v>
      </c>
      <c r="XC40" t="s">
        <v>850</v>
      </c>
      <c r="XD40" t="s">
        <v>813</v>
      </c>
      <c r="XE40" t="s">
        <v>817</v>
      </c>
      <c r="XF40" t="s">
        <v>817</v>
      </c>
      <c r="XG40" t="s">
        <v>817</v>
      </c>
      <c r="XH40" t="s">
        <v>817</v>
      </c>
      <c r="XI40" t="s">
        <v>817</v>
      </c>
      <c r="XJ40" t="s">
        <v>817</v>
      </c>
      <c r="XK40" t="s">
        <v>817</v>
      </c>
      <c r="XL40" t="s">
        <v>817</v>
      </c>
      <c r="XM40" t="s">
        <v>817</v>
      </c>
      <c r="XN40" t="s">
        <v>817</v>
      </c>
      <c r="XO40" t="s">
        <v>817</v>
      </c>
      <c r="XP40" t="s">
        <v>817</v>
      </c>
      <c r="XQ40" t="s">
        <v>817</v>
      </c>
      <c r="XR40" t="s">
        <v>817</v>
      </c>
      <c r="XS40" t="s">
        <v>817</v>
      </c>
      <c r="XT40" t="s">
        <v>817</v>
      </c>
      <c r="XU40" t="s">
        <v>817</v>
      </c>
      <c r="XV40" t="s">
        <v>817</v>
      </c>
      <c r="XW40" t="s">
        <v>813</v>
      </c>
      <c r="XX40" t="s">
        <v>817</v>
      </c>
      <c r="XY40" t="s">
        <v>817</v>
      </c>
      <c r="XZ40" t="s">
        <v>817</v>
      </c>
      <c r="ZM40" t="s">
        <v>817</v>
      </c>
      <c r="ZN40" t="s">
        <v>813</v>
      </c>
      <c r="ZO40" t="s">
        <v>817</v>
      </c>
      <c r="ZP40" t="s">
        <v>817</v>
      </c>
      <c r="ZQ40" t="s">
        <v>817</v>
      </c>
      <c r="ZR40" t="s">
        <v>813</v>
      </c>
      <c r="ZS40" t="s">
        <v>813</v>
      </c>
      <c r="ZT40" t="s">
        <v>817</v>
      </c>
      <c r="ZU40" t="s">
        <v>817</v>
      </c>
      <c r="ZV40" t="s">
        <v>817</v>
      </c>
      <c r="ZW40" t="s">
        <v>817</v>
      </c>
      <c r="ZX40" t="s">
        <v>817</v>
      </c>
      <c r="ZY40" t="s">
        <v>817</v>
      </c>
      <c r="ZZ40" t="s">
        <v>817</v>
      </c>
      <c r="AAA40" t="s">
        <v>817</v>
      </c>
      <c r="AAB40" t="s">
        <v>817</v>
      </c>
      <c r="AAC40" t="s">
        <v>817</v>
      </c>
      <c r="AAD40" t="s">
        <v>817</v>
      </c>
      <c r="AAE40" t="s">
        <v>817</v>
      </c>
      <c r="AAF40" t="s">
        <v>817</v>
      </c>
      <c r="AAH40" t="s">
        <v>813</v>
      </c>
      <c r="AAI40" t="s">
        <v>817</v>
      </c>
      <c r="AAJ40" t="s">
        <v>813</v>
      </c>
      <c r="AAK40" t="s">
        <v>817</v>
      </c>
      <c r="AAL40" t="s">
        <v>817</v>
      </c>
      <c r="AAM40" t="s">
        <v>817</v>
      </c>
      <c r="AAN40" t="s">
        <v>813</v>
      </c>
      <c r="AAO40" t="s">
        <v>817</v>
      </c>
      <c r="AAP40" t="s">
        <v>817</v>
      </c>
      <c r="AAQ40" t="s">
        <v>817</v>
      </c>
      <c r="AAR40" t="s">
        <v>817</v>
      </c>
      <c r="AAS40" t="s">
        <v>817</v>
      </c>
      <c r="AAT40" t="s">
        <v>817</v>
      </c>
      <c r="AAV40" t="s">
        <v>817</v>
      </c>
      <c r="AAW40" t="s">
        <v>817</v>
      </c>
      <c r="AAX40" t="s">
        <v>817</v>
      </c>
      <c r="AAY40" t="s">
        <v>817</v>
      </c>
      <c r="AAZ40" t="s">
        <v>817</v>
      </c>
      <c r="ABA40" t="s">
        <v>817</v>
      </c>
      <c r="ABB40" t="s">
        <v>817</v>
      </c>
      <c r="ABC40" t="s">
        <v>817</v>
      </c>
      <c r="ABD40" t="s">
        <v>817</v>
      </c>
      <c r="ABE40" t="s">
        <v>817</v>
      </c>
      <c r="ABF40" t="s">
        <v>817</v>
      </c>
      <c r="ABG40" t="s">
        <v>817</v>
      </c>
      <c r="ABH40" t="s">
        <v>817</v>
      </c>
      <c r="ABI40" t="s">
        <v>817</v>
      </c>
      <c r="ABJ40" t="s">
        <v>817</v>
      </c>
      <c r="ABK40" t="s">
        <v>813</v>
      </c>
      <c r="ABL40" t="s">
        <v>817</v>
      </c>
      <c r="ABM40" t="s">
        <v>817</v>
      </c>
      <c r="ABN40" t="s">
        <v>817</v>
      </c>
      <c r="ABO40" t="s">
        <v>817</v>
      </c>
      <c r="ABP40" t="s">
        <v>817</v>
      </c>
      <c r="ABQ40" t="s">
        <v>813</v>
      </c>
      <c r="ABR40" t="s">
        <v>817</v>
      </c>
      <c r="ABS40" t="s">
        <v>817</v>
      </c>
      <c r="ABT40" t="s">
        <v>817</v>
      </c>
      <c r="ABU40" t="s">
        <v>817</v>
      </c>
      <c r="ABV40" t="s">
        <v>817</v>
      </c>
      <c r="ABW40" t="s">
        <v>813</v>
      </c>
      <c r="ABX40" t="s">
        <v>817</v>
      </c>
      <c r="ABY40" t="s">
        <v>817</v>
      </c>
      <c r="ABZ40" t="s">
        <v>817</v>
      </c>
      <c r="ACA40" t="s">
        <v>817</v>
      </c>
      <c r="ACB40" t="s">
        <v>817</v>
      </c>
      <c r="ACC40" t="s">
        <v>817</v>
      </c>
      <c r="ACD40" t="s">
        <v>817</v>
      </c>
      <c r="ACE40" t="s">
        <v>817</v>
      </c>
      <c r="ACF40" t="s">
        <v>817</v>
      </c>
      <c r="ACG40" t="s">
        <v>817</v>
      </c>
      <c r="ACH40" t="s">
        <v>817</v>
      </c>
      <c r="ACI40" t="s">
        <v>813</v>
      </c>
    </row>
    <row r="41" spans="1:763">
      <c r="A41" t="s">
        <v>1095</v>
      </c>
      <c r="B41" t="s">
        <v>1096</v>
      </c>
      <c r="C41" t="s">
        <v>1097</v>
      </c>
      <c r="D41" t="s">
        <v>885</v>
      </c>
      <c r="E41" t="s">
        <v>885</v>
      </c>
      <c r="P41" t="s">
        <v>886</v>
      </c>
      <c r="T41">
        <v>20</v>
      </c>
      <c r="V41" t="s">
        <v>813</v>
      </c>
      <c r="X41" t="s">
        <v>817</v>
      </c>
      <c r="Y41" t="s">
        <v>814</v>
      </c>
      <c r="Z41" t="s">
        <v>814</v>
      </c>
      <c r="AA41" t="s">
        <v>857</v>
      </c>
      <c r="AB41" t="s">
        <v>901</v>
      </c>
      <c r="AC41">
        <v>4</v>
      </c>
      <c r="AD41" t="s">
        <v>813</v>
      </c>
      <c r="AE41">
        <v>0</v>
      </c>
      <c r="AF41">
        <v>4</v>
      </c>
      <c r="AG41">
        <v>0</v>
      </c>
      <c r="AH41" t="s">
        <v>818</v>
      </c>
      <c r="AI41" t="s">
        <v>818</v>
      </c>
      <c r="AJ41" t="s">
        <v>818</v>
      </c>
      <c r="AK41" t="s">
        <v>818</v>
      </c>
      <c r="AL41" t="s">
        <v>818</v>
      </c>
      <c r="AM41" t="s">
        <v>818</v>
      </c>
      <c r="AN41" t="s">
        <v>818</v>
      </c>
      <c r="AO41" t="s">
        <v>818</v>
      </c>
      <c r="AP41" t="s">
        <v>818</v>
      </c>
      <c r="AQ41" t="s">
        <v>818</v>
      </c>
      <c r="AR41" t="s">
        <v>818</v>
      </c>
      <c r="AS41" t="s">
        <v>818</v>
      </c>
      <c r="AT41" t="s">
        <v>818</v>
      </c>
      <c r="AU41" t="s">
        <v>818</v>
      </c>
      <c r="AV41" t="s">
        <v>818</v>
      </c>
      <c r="AW41" t="s">
        <v>818</v>
      </c>
      <c r="AX41" t="s">
        <v>818</v>
      </c>
      <c r="AY41" t="s">
        <v>818</v>
      </c>
      <c r="AZ41" t="s">
        <v>818</v>
      </c>
      <c r="BA41" t="s">
        <v>818</v>
      </c>
      <c r="BB41" t="s">
        <v>818</v>
      </c>
      <c r="BC41" t="s">
        <v>818</v>
      </c>
      <c r="BD41" t="s">
        <v>818</v>
      </c>
      <c r="BE41" t="s">
        <v>818</v>
      </c>
      <c r="BF41" t="s">
        <v>818</v>
      </c>
      <c r="BG41" t="s">
        <v>818</v>
      </c>
      <c r="BH41" t="s">
        <v>818</v>
      </c>
      <c r="BI41" t="s">
        <v>818</v>
      </c>
      <c r="BJ41" t="s">
        <v>818</v>
      </c>
      <c r="BK41" t="s">
        <v>818</v>
      </c>
      <c r="BL41" t="s">
        <v>818</v>
      </c>
      <c r="BM41" t="s">
        <v>818</v>
      </c>
      <c r="BN41" t="s">
        <v>818</v>
      </c>
      <c r="BO41" t="s">
        <v>818</v>
      </c>
      <c r="BP41" t="s">
        <v>818</v>
      </c>
      <c r="BQ41" t="s">
        <v>818</v>
      </c>
      <c r="BR41" t="s">
        <v>818</v>
      </c>
      <c r="BS41" t="s">
        <v>818</v>
      </c>
      <c r="BT41" t="s">
        <v>818</v>
      </c>
      <c r="BU41" t="s">
        <v>818</v>
      </c>
      <c r="BV41" t="s">
        <v>818</v>
      </c>
      <c r="BW41" t="s">
        <v>818</v>
      </c>
      <c r="BX41" t="s">
        <v>818</v>
      </c>
      <c r="BY41" t="s">
        <v>818</v>
      </c>
      <c r="BZ41" t="s">
        <v>818</v>
      </c>
      <c r="CA41" t="s">
        <v>818</v>
      </c>
      <c r="CB41" t="s">
        <v>818</v>
      </c>
      <c r="CC41" t="s">
        <v>818</v>
      </c>
      <c r="CD41" t="s">
        <v>818</v>
      </c>
      <c r="CE41" t="s">
        <v>818</v>
      </c>
      <c r="CF41" t="s">
        <v>818</v>
      </c>
      <c r="CG41" t="s">
        <v>818</v>
      </c>
      <c r="CH41" t="s">
        <v>818</v>
      </c>
      <c r="CI41" t="s">
        <v>818</v>
      </c>
      <c r="CJ41" t="s">
        <v>818</v>
      </c>
      <c r="CK41" t="s">
        <v>818</v>
      </c>
      <c r="CL41" t="s">
        <v>818</v>
      </c>
      <c r="CM41" t="s">
        <v>818</v>
      </c>
      <c r="CN41" t="s">
        <v>818</v>
      </c>
      <c r="CO41" t="s">
        <v>818</v>
      </c>
      <c r="CP41" t="s">
        <v>818</v>
      </c>
      <c r="CQ41" t="s">
        <v>818</v>
      </c>
      <c r="CR41" t="s">
        <v>818</v>
      </c>
      <c r="CS41" t="s">
        <v>818</v>
      </c>
      <c r="CT41" t="s">
        <v>818</v>
      </c>
      <c r="CU41" t="s">
        <v>818</v>
      </c>
      <c r="CV41" t="s">
        <v>818</v>
      </c>
      <c r="CW41" t="s">
        <v>818</v>
      </c>
      <c r="CX41" t="s">
        <v>818</v>
      </c>
      <c r="CY41" t="s">
        <v>818</v>
      </c>
      <c r="CZ41" t="s">
        <v>818</v>
      </c>
      <c r="DA41" t="s">
        <v>818</v>
      </c>
      <c r="DB41" t="s">
        <v>818</v>
      </c>
      <c r="DC41" t="s">
        <v>818</v>
      </c>
      <c r="DD41" t="s">
        <v>818</v>
      </c>
      <c r="DE41" t="s">
        <v>818</v>
      </c>
      <c r="DF41" t="s">
        <v>818</v>
      </c>
      <c r="DG41" t="s">
        <v>818</v>
      </c>
      <c r="DH41" t="s">
        <v>818</v>
      </c>
      <c r="DI41" t="s">
        <v>818</v>
      </c>
      <c r="DJ41" t="s">
        <v>818</v>
      </c>
      <c r="DK41" t="s">
        <v>818</v>
      </c>
      <c r="DL41" t="s">
        <v>818</v>
      </c>
      <c r="DM41" t="s">
        <v>818</v>
      </c>
      <c r="DN41" t="s">
        <v>818</v>
      </c>
      <c r="DO41" t="s">
        <v>818</v>
      </c>
      <c r="DP41" t="s">
        <v>818</v>
      </c>
      <c r="DQ41" t="s">
        <v>818</v>
      </c>
      <c r="DR41" t="s">
        <v>818</v>
      </c>
      <c r="DS41" t="s">
        <v>818</v>
      </c>
      <c r="DT41" t="s">
        <v>818</v>
      </c>
      <c r="DU41" t="s">
        <v>818</v>
      </c>
      <c r="DV41" t="s">
        <v>818</v>
      </c>
      <c r="DW41" t="s">
        <v>818</v>
      </c>
      <c r="DX41" t="s">
        <v>818</v>
      </c>
      <c r="DY41" t="s">
        <v>818</v>
      </c>
      <c r="DZ41" t="s">
        <v>818</v>
      </c>
      <c r="EA41" t="s">
        <v>818</v>
      </c>
      <c r="EB41" t="s">
        <v>818</v>
      </c>
      <c r="EC41" t="s">
        <v>818</v>
      </c>
      <c r="ED41" t="s">
        <v>818</v>
      </c>
      <c r="EE41" t="s">
        <v>818</v>
      </c>
      <c r="EF41" t="s">
        <v>818</v>
      </c>
      <c r="EG41" t="s">
        <v>818</v>
      </c>
      <c r="EH41" t="s">
        <v>818</v>
      </c>
      <c r="EI41" t="s">
        <v>818</v>
      </c>
      <c r="EJ41" t="s">
        <v>818</v>
      </c>
      <c r="EK41" t="s">
        <v>818</v>
      </c>
      <c r="EL41" t="s">
        <v>818</v>
      </c>
      <c r="EM41" t="s">
        <v>818</v>
      </c>
      <c r="EN41" t="s">
        <v>818</v>
      </c>
      <c r="EO41" t="s">
        <v>818</v>
      </c>
      <c r="EP41" t="s">
        <v>818</v>
      </c>
      <c r="EQ41" t="s">
        <v>818</v>
      </c>
      <c r="ER41" t="s">
        <v>818</v>
      </c>
      <c r="ES41" t="s">
        <v>818</v>
      </c>
      <c r="ET41" t="s">
        <v>818</v>
      </c>
      <c r="EU41" t="s">
        <v>818</v>
      </c>
      <c r="EV41" t="s">
        <v>818</v>
      </c>
      <c r="EW41" t="s">
        <v>818</v>
      </c>
      <c r="EX41" t="s">
        <v>818</v>
      </c>
      <c r="EY41" t="s">
        <v>818</v>
      </c>
      <c r="EZ41" t="s">
        <v>818</v>
      </c>
      <c r="FA41" t="s">
        <v>818</v>
      </c>
      <c r="FB41" t="s">
        <v>818</v>
      </c>
      <c r="FC41" t="s">
        <v>818</v>
      </c>
      <c r="FD41" t="s">
        <v>818</v>
      </c>
      <c r="FE41" t="s">
        <v>818</v>
      </c>
      <c r="FF41" t="s">
        <v>818</v>
      </c>
      <c r="FG41" t="s">
        <v>818</v>
      </c>
      <c r="FH41" t="s">
        <v>818</v>
      </c>
      <c r="FI41" t="s">
        <v>818</v>
      </c>
      <c r="FJ41" t="s">
        <v>818</v>
      </c>
      <c r="FK41" t="s">
        <v>818</v>
      </c>
      <c r="FL41" t="s">
        <v>818</v>
      </c>
      <c r="FM41" t="s">
        <v>818</v>
      </c>
      <c r="FN41" t="s">
        <v>818</v>
      </c>
      <c r="FO41" t="s">
        <v>818</v>
      </c>
      <c r="FP41" t="s">
        <v>818</v>
      </c>
      <c r="FQ41" t="s">
        <v>818</v>
      </c>
      <c r="FR41" t="s">
        <v>818</v>
      </c>
      <c r="FS41" t="s">
        <v>818</v>
      </c>
      <c r="FT41" t="s">
        <v>818</v>
      </c>
      <c r="FU41" t="s">
        <v>818</v>
      </c>
      <c r="FV41" t="s">
        <v>818</v>
      </c>
      <c r="FW41" t="s">
        <v>818</v>
      </c>
      <c r="FX41" t="s">
        <v>818</v>
      </c>
      <c r="FY41" t="s">
        <v>818</v>
      </c>
      <c r="FZ41" t="s">
        <v>818</v>
      </c>
      <c r="GA41" t="s">
        <v>818</v>
      </c>
      <c r="GB41" t="s">
        <v>818</v>
      </c>
      <c r="GC41" t="s">
        <v>818</v>
      </c>
      <c r="GD41" t="s">
        <v>818</v>
      </c>
      <c r="GE41" t="s">
        <v>818</v>
      </c>
      <c r="GF41" t="s">
        <v>818</v>
      </c>
      <c r="GG41" t="s">
        <v>818</v>
      </c>
      <c r="GH41" t="s">
        <v>818</v>
      </c>
      <c r="GI41" t="s">
        <v>818</v>
      </c>
      <c r="GJ41" t="s">
        <v>818</v>
      </c>
      <c r="GK41" t="s">
        <v>818</v>
      </c>
      <c r="GL41" t="s">
        <v>818</v>
      </c>
      <c r="GM41" t="s">
        <v>818</v>
      </c>
      <c r="GN41" t="s">
        <v>818</v>
      </c>
      <c r="GO41" t="s">
        <v>818</v>
      </c>
      <c r="GP41" t="s">
        <v>818</v>
      </c>
      <c r="GQ41" t="s">
        <v>818</v>
      </c>
      <c r="GR41" t="s">
        <v>818</v>
      </c>
      <c r="GS41" t="s">
        <v>818</v>
      </c>
      <c r="GT41" t="s">
        <v>818</v>
      </c>
      <c r="GU41" t="s">
        <v>818</v>
      </c>
      <c r="GV41" t="s">
        <v>818</v>
      </c>
      <c r="GW41" t="s">
        <v>818</v>
      </c>
      <c r="GX41" t="s">
        <v>818</v>
      </c>
      <c r="GY41" t="s">
        <v>818</v>
      </c>
      <c r="GZ41" t="s">
        <v>818</v>
      </c>
      <c r="HA41" t="s">
        <v>818</v>
      </c>
      <c r="HB41" t="s">
        <v>818</v>
      </c>
      <c r="HC41" t="s">
        <v>818</v>
      </c>
      <c r="HD41" t="s">
        <v>818</v>
      </c>
      <c r="HE41" t="s">
        <v>818</v>
      </c>
      <c r="HF41" t="s">
        <v>818</v>
      </c>
      <c r="HG41" t="s">
        <v>818</v>
      </c>
      <c r="HH41" t="s">
        <v>818</v>
      </c>
      <c r="HI41" t="s">
        <v>818</v>
      </c>
      <c r="HJ41" t="s">
        <v>818</v>
      </c>
      <c r="HK41" t="s">
        <v>818</v>
      </c>
      <c r="HL41" t="s">
        <v>818</v>
      </c>
      <c r="HM41" t="s">
        <v>818</v>
      </c>
      <c r="HN41" t="s">
        <v>818</v>
      </c>
      <c r="HO41" t="s">
        <v>818</v>
      </c>
      <c r="HP41" t="s">
        <v>818</v>
      </c>
      <c r="HQ41" t="s">
        <v>818</v>
      </c>
      <c r="HR41" t="s">
        <v>818</v>
      </c>
      <c r="HS41" t="s">
        <v>818</v>
      </c>
      <c r="HT41" t="s">
        <v>818</v>
      </c>
      <c r="HU41" t="s">
        <v>818</v>
      </c>
      <c r="HV41" t="s">
        <v>818</v>
      </c>
      <c r="HW41" t="s">
        <v>818</v>
      </c>
      <c r="HX41" t="s">
        <v>818</v>
      </c>
      <c r="HY41" t="s">
        <v>818</v>
      </c>
      <c r="HZ41" t="s">
        <v>818</v>
      </c>
      <c r="IA41" t="s">
        <v>818</v>
      </c>
      <c r="IB41" t="s">
        <v>818</v>
      </c>
      <c r="IC41" t="s">
        <v>818</v>
      </c>
      <c r="ID41" t="s">
        <v>818</v>
      </c>
      <c r="IE41" t="s">
        <v>818</v>
      </c>
      <c r="IF41" t="s">
        <v>818</v>
      </c>
      <c r="IG41" t="s">
        <v>818</v>
      </c>
      <c r="IH41" t="s">
        <v>818</v>
      </c>
      <c r="II41" t="s">
        <v>818</v>
      </c>
      <c r="IJ41" t="s">
        <v>818</v>
      </c>
      <c r="IK41" t="s">
        <v>818</v>
      </c>
      <c r="IL41" t="s">
        <v>818</v>
      </c>
      <c r="IM41" t="s">
        <v>818</v>
      </c>
      <c r="IN41" t="s">
        <v>818</v>
      </c>
      <c r="IO41" t="s">
        <v>818</v>
      </c>
      <c r="IP41" t="s">
        <v>818</v>
      </c>
      <c r="IQ41" t="s">
        <v>818</v>
      </c>
      <c r="IR41" t="s">
        <v>818</v>
      </c>
      <c r="IS41" t="s">
        <v>818</v>
      </c>
      <c r="IT41" t="s">
        <v>818</v>
      </c>
      <c r="IU41" t="s">
        <v>818</v>
      </c>
      <c r="IV41" t="s">
        <v>818</v>
      </c>
      <c r="IW41" t="s">
        <v>818</v>
      </c>
      <c r="IX41" t="s">
        <v>818</v>
      </c>
      <c r="IY41" t="s">
        <v>818</v>
      </c>
      <c r="IZ41" t="s">
        <v>818</v>
      </c>
      <c r="JA41" t="s">
        <v>818</v>
      </c>
      <c r="JB41" t="s">
        <v>818</v>
      </c>
      <c r="JC41" t="s">
        <v>818</v>
      </c>
      <c r="JD41" t="s">
        <v>818</v>
      </c>
      <c r="JE41" t="s">
        <v>818</v>
      </c>
      <c r="JF41" t="s">
        <v>818</v>
      </c>
      <c r="JG41" t="s">
        <v>818</v>
      </c>
      <c r="JH41" t="s">
        <v>818</v>
      </c>
      <c r="JI41" t="s">
        <v>818</v>
      </c>
      <c r="JJ41" t="s">
        <v>818</v>
      </c>
      <c r="JK41" t="s">
        <v>818</v>
      </c>
      <c r="JL41" t="s">
        <v>818</v>
      </c>
      <c r="JM41" t="s">
        <v>818</v>
      </c>
      <c r="JN41" t="s">
        <v>818</v>
      </c>
      <c r="JO41" t="s">
        <v>818</v>
      </c>
      <c r="JP41" t="s">
        <v>818</v>
      </c>
      <c r="JQ41" t="s">
        <v>818</v>
      </c>
      <c r="JR41" t="s">
        <v>818</v>
      </c>
      <c r="JS41" t="s">
        <v>818</v>
      </c>
      <c r="JT41" t="s">
        <v>818</v>
      </c>
      <c r="JU41" t="s">
        <v>818</v>
      </c>
      <c r="JV41" t="s">
        <v>818</v>
      </c>
      <c r="JW41" t="s">
        <v>818</v>
      </c>
      <c r="JX41" t="s">
        <v>818</v>
      </c>
      <c r="JY41" t="s">
        <v>818</v>
      </c>
      <c r="JZ41" t="s">
        <v>818</v>
      </c>
      <c r="KA41" t="s">
        <v>818</v>
      </c>
      <c r="KB41" t="s">
        <v>818</v>
      </c>
      <c r="KC41" t="s">
        <v>818</v>
      </c>
      <c r="KD41" t="s">
        <v>818</v>
      </c>
      <c r="KE41" t="s">
        <v>818</v>
      </c>
      <c r="KF41">
        <v>4</v>
      </c>
      <c r="KG41">
        <v>0</v>
      </c>
      <c r="KH41">
        <v>0</v>
      </c>
      <c r="KI41">
        <v>0</v>
      </c>
      <c r="KJ41">
        <v>0</v>
      </c>
      <c r="KK41">
        <v>0</v>
      </c>
      <c r="KL41">
        <v>0</v>
      </c>
      <c r="KM41">
        <v>1</v>
      </c>
      <c r="KN41">
        <v>1</v>
      </c>
      <c r="KO41">
        <v>0</v>
      </c>
      <c r="KP41">
        <v>0</v>
      </c>
      <c r="KQ41">
        <v>2</v>
      </c>
      <c r="KR41">
        <v>0</v>
      </c>
      <c r="KS41">
        <v>0</v>
      </c>
      <c r="KT41">
        <v>0</v>
      </c>
      <c r="KU41">
        <v>0</v>
      </c>
      <c r="KV41">
        <v>0</v>
      </c>
      <c r="KW41">
        <v>2</v>
      </c>
      <c r="KX41">
        <v>0</v>
      </c>
      <c r="KY41">
        <v>0</v>
      </c>
      <c r="KZ41">
        <v>0</v>
      </c>
      <c r="LA41">
        <v>2</v>
      </c>
      <c r="LB41">
        <v>0</v>
      </c>
      <c r="LC41">
        <v>0</v>
      </c>
      <c r="LD41">
        <v>4</v>
      </c>
      <c r="LE41">
        <v>0</v>
      </c>
      <c r="LF41">
        <v>4</v>
      </c>
      <c r="LH41" t="s">
        <v>817</v>
      </c>
      <c r="LI41" t="s">
        <v>817</v>
      </c>
      <c r="LJ41" t="s">
        <v>817</v>
      </c>
      <c r="LK41" t="s">
        <v>817</v>
      </c>
      <c r="LL41" t="s">
        <v>817</v>
      </c>
      <c r="LM41" t="s">
        <v>817</v>
      </c>
      <c r="LO41" t="s">
        <v>817</v>
      </c>
      <c r="LQ41" t="s">
        <v>817</v>
      </c>
      <c r="LR41" t="s">
        <v>818</v>
      </c>
      <c r="LV41" t="s">
        <v>818</v>
      </c>
      <c r="LX41" t="s">
        <v>817</v>
      </c>
      <c r="MU41" t="s">
        <v>813</v>
      </c>
      <c r="NC41" t="s">
        <v>813</v>
      </c>
      <c r="ND41" t="s">
        <v>817</v>
      </c>
      <c r="NE41" t="s">
        <v>813</v>
      </c>
      <c r="NR41" t="s">
        <v>813</v>
      </c>
      <c r="NS41" t="s">
        <v>817</v>
      </c>
      <c r="NU41" t="s">
        <v>861</v>
      </c>
      <c r="NV41" t="s">
        <v>817</v>
      </c>
      <c r="NY41">
        <v>0</v>
      </c>
      <c r="OP41" t="s">
        <v>813</v>
      </c>
      <c r="OQ41" t="s">
        <v>827</v>
      </c>
      <c r="OR41" t="s">
        <v>863</v>
      </c>
      <c r="OS41" t="s">
        <v>878</v>
      </c>
      <c r="OT41" t="s">
        <v>813</v>
      </c>
      <c r="OU41" t="s">
        <v>817</v>
      </c>
      <c r="OV41" t="s">
        <v>1041</v>
      </c>
      <c r="PA41" t="s">
        <v>813</v>
      </c>
      <c r="PB41" t="s">
        <v>817</v>
      </c>
      <c r="PC41" t="s">
        <v>817</v>
      </c>
      <c r="PD41" t="s">
        <v>817</v>
      </c>
      <c r="PE41" t="s">
        <v>817</v>
      </c>
      <c r="PF41" t="s">
        <v>817</v>
      </c>
      <c r="PG41" t="s">
        <v>817</v>
      </c>
      <c r="PH41" t="s">
        <v>817</v>
      </c>
      <c r="PI41" t="s">
        <v>817</v>
      </c>
      <c r="PJ41" t="s">
        <v>817</v>
      </c>
      <c r="PL41" t="s">
        <v>835</v>
      </c>
      <c r="PM41" t="s">
        <v>879</v>
      </c>
      <c r="PN41" t="s">
        <v>837</v>
      </c>
      <c r="PO41" t="s">
        <v>893</v>
      </c>
      <c r="PP41" t="s">
        <v>839</v>
      </c>
      <c r="PQ41" t="s">
        <v>813</v>
      </c>
      <c r="PR41" t="s">
        <v>813</v>
      </c>
      <c r="PS41" t="s">
        <v>817</v>
      </c>
      <c r="PT41" t="s">
        <v>817</v>
      </c>
      <c r="PU41" t="s">
        <v>817</v>
      </c>
      <c r="PV41" t="s">
        <v>817</v>
      </c>
      <c r="PW41" t="s">
        <v>817</v>
      </c>
      <c r="PX41" t="s">
        <v>817</v>
      </c>
      <c r="PY41" t="s">
        <v>817</v>
      </c>
      <c r="PZ41" t="s">
        <v>840</v>
      </c>
      <c r="QA41" t="s">
        <v>841</v>
      </c>
      <c r="QB41" t="s">
        <v>895</v>
      </c>
      <c r="QC41" t="s">
        <v>843</v>
      </c>
      <c r="QD41" t="s">
        <v>896</v>
      </c>
      <c r="QE41" t="s">
        <v>845</v>
      </c>
      <c r="QF41" t="s">
        <v>813</v>
      </c>
      <c r="QG41" t="s">
        <v>813</v>
      </c>
      <c r="QH41" t="s">
        <v>813</v>
      </c>
      <c r="QI41" t="s">
        <v>817</v>
      </c>
      <c r="QJ41" t="s">
        <v>813</v>
      </c>
      <c r="QK41" t="s">
        <v>813</v>
      </c>
      <c r="QL41" t="s">
        <v>817</v>
      </c>
      <c r="QM41" t="s">
        <v>817</v>
      </c>
      <c r="QN41" t="s">
        <v>817</v>
      </c>
      <c r="QO41" t="s">
        <v>817</v>
      </c>
      <c r="QP41" t="s">
        <v>817</v>
      </c>
      <c r="QQ41" t="s">
        <v>817</v>
      </c>
      <c r="QR41" t="s">
        <v>813</v>
      </c>
      <c r="QS41" t="s">
        <v>817</v>
      </c>
      <c r="QT41" t="s">
        <v>817</v>
      </c>
      <c r="QU41" t="s">
        <v>817</v>
      </c>
      <c r="QV41" t="s">
        <v>817</v>
      </c>
      <c r="QW41" t="s">
        <v>817</v>
      </c>
      <c r="QX41" t="s">
        <v>813</v>
      </c>
      <c r="QY41" t="s">
        <v>817</v>
      </c>
      <c r="QZ41" t="s">
        <v>817</v>
      </c>
      <c r="RA41" t="s">
        <v>817</v>
      </c>
      <c r="RB41" t="s">
        <v>817</v>
      </c>
      <c r="RC41" t="s">
        <v>817</v>
      </c>
      <c r="RD41" t="s">
        <v>817</v>
      </c>
      <c r="RE41" t="s">
        <v>817</v>
      </c>
      <c r="RF41" t="s">
        <v>817</v>
      </c>
      <c r="RG41" t="s">
        <v>817</v>
      </c>
      <c r="RH41" t="s">
        <v>817</v>
      </c>
      <c r="RI41" t="s">
        <v>817</v>
      </c>
      <c r="RJ41" t="s">
        <v>817</v>
      </c>
      <c r="RK41" t="s">
        <v>813</v>
      </c>
      <c r="RL41" t="s">
        <v>813</v>
      </c>
      <c r="RM41" t="s">
        <v>817</v>
      </c>
      <c r="RN41" t="s">
        <v>817</v>
      </c>
      <c r="RO41" t="s">
        <v>817</v>
      </c>
      <c r="RP41" t="s">
        <v>817</v>
      </c>
      <c r="RQ41" t="s">
        <v>817</v>
      </c>
      <c r="RR41" t="s">
        <v>817</v>
      </c>
      <c r="RS41" t="s">
        <v>817</v>
      </c>
      <c r="RT41" t="s">
        <v>817</v>
      </c>
      <c r="RU41" t="s">
        <v>817</v>
      </c>
      <c r="RV41" t="s">
        <v>817</v>
      </c>
      <c r="RW41" t="s">
        <v>817</v>
      </c>
      <c r="RX41" t="s">
        <v>845</v>
      </c>
      <c r="RY41" t="s">
        <v>902</v>
      </c>
      <c r="RZ41" t="s">
        <v>817</v>
      </c>
      <c r="SB41" t="s">
        <v>817</v>
      </c>
      <c r="SC41" t="s">
        <v>813</v>
      </c>
      <c r="SD41" t="s">
        <v>817</v>
      </c>
      <c r="SE41" t="s">
        <v>817</v>
      </c>
      <c r="SF41" t="s">
        <v>813</v>
      </c>
      <c r="SG41" t="s">
        <v>817</v>
      </c>
      <c r="SH41" t="s">
        <v>817</v>
      </c>
      <c r="SI41" t="s">
        <v>817</v>
      </c>
      <c r="SJ41" t="s">
        <v>817</v>
      </c>
      <c r="SK41" t="s">
        <v>817</v>
      </c>
      <c r="SL41" t="s">
        <v>817</v>
      </c>
      <c r="SM41" t="s">
        <v>817</v>
      </c>
      <c r="SN41" t="s">
        <v>817</v>
      </c>
      <c r="SO41" t="s">
        <v>817</v>
      </c>
      <c r="SP41" t="s">
        <v>817</v>
      </c>
      <c r="SQ41" t="s">
        <v>817</v>
      </c>
      <c r="SR41" t="s">
        <v>817</v>
      </c>
      <c r="SS41" t="s">
        <v>817</v>
      </c>
      <c r="ST41" t="s">
        <v>813</v>
      </c>
      <c r="SU41" t="s">
        <v>817</v>
      </c>
      <c r="SV41" t="s">
        <v>817</v>
      </c>
      <c r="SW41" t="s">
        <v>817</v>
      </c>
      <c r="SX41" t="s">
        <v>817</v>
      </c>
      <c r="SY41" t="s">
        <v>817</v>
      </c>
      <c r="SZ41" t="s">
        <v>817</v>
      </c>
      <c r="TA41" t="s">
        <v>817</v>
      </c>
      <c r="TB41" t="s">
        <v>817</v>
      </c>
      <c r="TC41" t="s">
        <v>817</v>
      </c>
      <c r="TD41" t="s">
        <v>817</v>
      </c>
      <c r="TE41" t="s">
        <v>817</v>
      </c>
      <c r="TF41" t="s">
        <v>817</v>
      </c>
      <c r="TG41" t="s">
        <v>817</v>
      </c>
      <c r="TH41" t="s">
        <v>817</v>
      </c>
      <c r="TI41" t="s">
        <v>817</v>
      </c>
      <c r="TU41" t="s">
        <v>817</v>
      </c>
      <c r="TY41" t="s">
        <v>817</v>
      </c>
      <c r="TZ41" t="s">
        <v>817</v>
      </c>
      <c r="UA41" t="s">
        <v>817</v>
      </c>
      <c r="UB41" t="s">
        <v>817</v>
      </c>
      <c r="UC41" t="s">
        <v>817</v>
      </c>
      <c r="UD41" t="s">
        <v>817</v>
      </c>
      <c r="UE41" t="s">
        <v>817</v>
      </c>
      <c r="UF41" t="s">
        <v>817</v>
      </c>
      <c r="UG41" t="s">
        <v>817</v>
      </c>
      <c r="UH41" t="s">
        <v>817</v>
      </c>
      <c r="UI41" t="s">
        <v>817</v>
      </c>
      <c r="UJ41" t="s">
        <v>813</v>
      </c>
      <c r="UK41" t="s">
        <v>817</v>
      </c>
      <c r="UL41" t="s">
        <v>817</v>
      </c>
      <c r="UM41" t="s">
        <v>817</v>
      </c>
      <c r="UN41" t="s">
        <v>817</v>
      </c>
      <c r="UO41" t="s">
        <v>817</v>
      </c>
      <c r="UP41" t="s">
        <v>817</v>
      </c>
      <c r="UQ41" t="s">
        <v>817</v>
      </c>
      <c r="UR41" t="s">
        <v>817</v>
      </c>
      <c r="US41" t="s">
        <v>817</v>
      </c>
      <c r="UT41" t="s">
        <v>817</v>
      </c>
      <c r="UU41" t="s">
        <v>817</v>
      </c>
      <c r="UV41" t="s">
        <v>817</v>
      </c>
      <c r="UW41" t="s">
        <v>817</v>
      </c>
      <c r="UX41" t="s">
        <v>817</v>
      </c>
      <c r="UY41" t="s">
        <v>813</v>
      </c>
      <c r="UZ41" t="s">
        <v>817</v>
      </c>
      <c r="VD41" t="s">
        <v>813</v>
      </c>
      <c r="VE41" t="s">
        <v>817</v>
      </c>
      <c r="VF41" t="s">
        <v>817</v>
      </c>
      <c r="VG41" t="s">
        <v>817</v>
      </c>
      <c r="VH41" t="s">
        <v>817</v>
      </c>
      <c r="VI41" t="s">
        <v>817</v>
      </c>
      <c r="VJ41" t="s">
        <v>817</v>
      </c>
      <c r="VK41" t="s">
        <v>817</v>
      </c>
      <c r="VL41" t="s">
        <v>817</v>
      </c>
      <c r="VM41" t="s">
        <v>817</v>
      </c>
      <c r="VN41" t="s">
        <v>817</v>
      </c>
      <c r="VO41" t="s">
        <v>817</v>
      </c>
      <c r="VP41" t="s">
        <v>817</v>
      </c>
      <c r="VQ41" t="s">
        <v>817</v>
      </c>
      <c r="VY41" t="s">
        <v>817</v>
      </c>
      <c r="VZ41" t="s">
        <v>813</v>
      </c>
      <c r="WA41" t="s">
        <v>817</v>
      </c>
      <c r="WJ41" t="s">
        <v>813</v>
      </c>
      <c r="WK41" t="s">
        <v>817</v>
      </c>
      <c r="WL41" t="s">
        <v>817</v>
      </c>
      <c r="WM41" t="s">
        <v>817</v>
      </c>
      <c r="WN41" t="s">
        <v>817</v>
      </c>
      <c r="WO41" t="s">
        <v>817</v>
      </c>
      <c r="WP41" t="s">
        <v>817</v>
      </c>
      <c r="WQ41" t="s">
        <v>817</v>
      </c>
      <c r="WR41" t="s">
        <v>817</v>
      </c>
      <c r="WS41" t="s">
        <v>956</v>
      </c>
      <c r="WU41" t="s">
        <v>817</v>
      </c>
      <c r="WV41" t="s">
        <v>817</v>
      </c>
      <c r="WW41" t="s">
        <v>817</v>
      </c>
      <c r="WX41" t="s">
        <v>817</v>
      </c>
      <c r="WY41" t="s">
        <v>817</v>
      </c>
      <c r="WZ41" t="s">
        <v>813</v>
      </c>
      <c r="XA41" t="s">
        <v>817</v>
      </c>
      <c r="XB41" t="s">
        <v>817</v>
      </c>
      <c r="XC41" t="s">
        <v>850</v>
      </c>
      <c r="XD41" t="s">
        <v>813</v>
      </c>
      <c r="XE41" t="s">
        <v>817</v>
      </c>
      <c r="XF41" t="s">
        <v>817</v>
      </c>
      <c r="XG41" t="s">
        <v>817</v>
      </c>
      <c r="XH41" t="s">
        <v>817</v>
      </c>
      <c r="XI41" t="s">
        <v>817</v>
      </c>
      <c r="XJ41" t="s">
        <v>817</v>
      </c>
      <c r="XK41" t="s">
        <v>817</v>
      </c>
      <c r="XL41" t="s">
        <v>817</v>
      </c>
      <c r="XM41" t="s">
        <v>817</v>
      </c>
      <c r="XN41" t="s">
        <v>817</v>
      </c>
      <c r="XO41" t="s">
        <v>817</v>
      </c>
      <c r="XP41" t="s">
        <v>817</v>
      </c>
      <c r="XQ41" t="s">
        <v>817</v>
      </c>
      <c r="XR41" t="s">
        <v>813</v>
      </c>
      <c r="XS41" t="s">
        <v>817</v>
      </c>
      <c r="XT41" t="s">
        <v>817</v>
      </c>
      <c r="XU41" t="s">
        <v>817</v>
      </c>
      <c r="XV41" t="s">
        <v>817</v>
      </c>
      <c r="XW41" t="s">
        <v>817</v>
      </c>
      <c r="XX41" t="s">
        <v>817</v>
      </c>
      <c r="XY41" t="s">
        <v>817</v>
      </c>
      <c r="XZ41" t="s">
        <v>817</v>
      </c>
      <c r="ZM41" t="s">
        <v>817</v>
      </c>
      <c r="ZN41" t="s">
        <v>817</v>
      </c>
      <c r="ZO41" t="s">
        <v>817</v>
      </c>
      <c r="ZP41" t="s">
        <v>817</v>
      </c>
      <c r="ZQ41" t="s">
        <v>817</v>
      </c>
      <c r="ZR41" t="s">
        <v>813</v>
      </c>
      <c r="ZS41" t="s">
        <v>817</v>
      </c>
      <c r="ZT41" t="s">
        <v>817</v>
      </c>
      <c r="ZU41" t="s">
        <v>817</v>
      </c>
      <c r="ZV41" t="s">
        <v>817</v>
      </c>
      <c r="ZW41" t="s">
        <v>813</v>
      </c>
      <c r="ZX41" t="s">
        <v>817</v>
      </c>
      <c r="ZY41" t="s">
        <v>817</v>
      </c>
      <c r="ZZ41" t="s">
        <v>813</v>
      </c>
      <c r="AAA41" t="s">
        <v>817</v>
      </c>
      <c r="AAB41" t="s">
        <v>817</v>
      </c>
      <c r="AAC41" t="s">
        <v>817</v>
      </c>
      <c r="AAD41" t="s">
        <v>817</v>
      </c>
      <c r="AAE41" t="s">
        <v>817</v>
      </c>
      <c r="AAF41" t="s">
        <v>817</v>
      </c>
      <c r="AAH41" t="s">
        <v>813</v>
      </c>
      <c r="AAI41" t="s">
        <v>813</v>
      </c>
      <c r="AAJ41" t="s">
        <v>817</v>
      </c>
      <c r="AAK41" t="s">
        <v>817</v>
      </c>
      <c r="AAL41" t="s">
        <v>817</v>
      </c>
      <c r="AAM41" t="s">
        <v>817</v>
      </c>
      <c r="AAN41" t="s">
        <v>813</v>
      </c>
      <c r="AAO41" t="s">
        <v>817</v>
      </c>
      <c r="AAP41" t="s">
        <v>817</v>
      </c>
      <c r="AAQ41" t="s">
        <v>817</v>
      </c>
      <c r="AAR41" t="s">
        <v>817</v>
      </c>
      <c r="AAS41" t="s">
        <v>817</v>
      </c>
      <c r="AAT41" t="s">
        <v>817</v>
      </c>
      <c r="AAV41" t="s">
        <v>813</v>
      </c>
      <c r="AAW41" t="s">
        <v>817</v>
      </c>
      <c r="AAX41" t="s">
        <v>817</v>
      </c>
      <c r="AAY41" t="s">
        <v>817</v>
      </c>
      <c r="AAZ41" t="s">
        <v>817</v>
      </c>
      <c r="ABA41" t="s">
        <v>813</v>
      </c>
      <c r="ABB41" t="s">
        <v>817</v>
      </c>
      <c r="ABC41" t="s">
        <v>817</v>
      </c>
      <c r="ABD41" t="s">
        <v>817</v>
      </c>
      <c r="ABE41" t="s">
        <v>817</v>
      </c>
      <c r="ABF41" t="s">
        <v>817</v>
      </c>
      <c r="ABG41" t="s">
        <v>817</v>
      </c>
      <c r="ABH41" t="s">
        <v>817</v>
      </c>
      <c r="ABI41" t="s">
        <v>817</v>
      </c>
      <c r="ABJ41" t="s">
        <v>817</v>
      </c>
      <c r="ABK41" t="s">
        <v>817</v>
      </c>
      <c r="ABL41" t="s">
        <v>817</v>
      </c>
      <c r="ABM41" t="s">
        <v>813</v>
      </c>
      <c r="ABN41" t="s">
        <v>817</v>
      </c>
      <c r="ABO41" t="s">
        <v>817</v>
      </c>
      <c r="ABP41" t="s">
        <v>817</v>
      </c>
      <c r="ABQ41" t="s">
        <v>817</v>
      </c>
      <c r="ABR41" t="s">
        <v>817</v>
      </c>
      <c r="ABS41" t="s">
        <v>817</v>
      </c>
      <c r="ABT41" t="s">
        <v>813</v>
      </c>
      <c r="ABU41" t="s">
        <v>817</v>
      </c>
      <c r="ABV41" t="s">
        <v>813</v>
      </c>
      <c r="ABW41" t="s">
        <v>813</v>
      </c>
      <c r="ABX41" t="s">
        <v>817</v>
      </c>
      <c r="ABY41" t="s">
        <v>817</v>
      </c>
      <c r="ABZ41" t="s">
        <v>817</v>
      </c>
      <c r="ACA41" t="s">
        <v>817</v>
      </c>
      <c r="ACB41" t="s">
        <v>817</v>
      </c>
      <c r="ACC41" t="s">
        <v>817</v>
      </c>
      <c r="ACD41" t="s">
        <v>817</v>
      </c>
      <c r="ACE41" t="s">
        <v>817</v>
      </c>
      <c r="ACF41" t="s">
        <v>817</v>
      </c>
      <c r="ACG41" t="s">
        <v>817</v>
      </c>
      <c r="ACH41" t="s">
        <v>817</v>
      </c>
      <c r="ACI41" t="s">
        <v>817</v>
      </c>
    </row>
    <row r="42" spans="1:763">
      <c r="A42" t="s">
        <v>1098</v>
      </c>
      <c r="B42" t="s">
        <v>1099</v>
      </c>
      <c r="C42" t="s">
        <v>1100</v>
      </c>
      <c r="D42" t="s">
        <v>941</v>
      </c>
      <c r="E42" t="s">
        <v>941</v>
      </c>
      <c r="P42" t="s">
        <v>874</v>
      </c>
      <c r="T42">
        <v>31</v>
      </c>
      <c r="V42" t="s">
        <v>813</v>
      </c>
      <c r="X42" t="s">
        <v>817</v>
      </c>
      <c r="Y42" t="s">
        <v>856</v>
      </c>
      <c r="Z42" t="s">
        <v>856</v>
      </c>
      <c r="AA42" t="s">
        <v>857</v>
      </c>
      <c r="AB42" t="s">
        <v>901</v>
      </c>
      <c r="AC42">
        <v>7</v>
      </c>
      <c r="AD42" t="s">
        <v>813</v>
      </c>
      <c r="AE42">
        <v>0</v>
      </c>
      <c r="AF42">
        <v>7</v>
      </c>
      <c r="AG42">
        <v>0</v>
      </c>
      <c r="AH42" t="s">
        <v>818</v>
      </c>
      <c r="AI42" t="s">
        <v>818</v>
      </c>
      <c r="AJ42" t="s">
        <v>818</v>
      </c>
      <c r="AK42" t="s">
        <v>818</v>
      </c>
      <c r="AL42" t="s">
        <v>818</v>
      </c>
      <c r="AM42" t="s">
        <v>818</v>
      </c>
      <c r="AN42" t="s">
        <v>818</v>
      </c>
      <c r="AO42" t="s">
        <v>818</v>
      </c>
      <c r="AP42" t="s">
        <v>818</v>
      </c>
      <c r="AQ42" t="s">
        <v>818</v>
      </c>
      <c r="AR42" t="s">
        <v>818</v>
      </c>
      <c r="AS42" t="s">
        <v>818</v>
      </c>
      <c r="AT42" t="s">
        <v>818</v>
      </c>
      <c r="AU42" t="s">
        <v>818</v>
      </c>
      <c r="AV42" t="s">
        <v>818</v>
      </c>
      <c r="AW42" t="s">
        <v>818</v>
      </c>
      <c r="AX42" t="s">
        <v>818</v>
      </c>
      <c r="AY42" t="s">
        <v>818</v>
      </c>
      <c r="AZ42" t="s">
        <v>818</v>
      </c>
      <c r="BA42" t="s">
        <v>818</v>
      </c>
      <c r="BB42" t="s">
        <v>818</v>
      </c>
      <c r="BC42" t="s">
        <v>818</v>
      </c>
      <c r="BD42" t="s">
        <v>818</v>
      </c>
      <c r="BE42" t="s">
        <v>818</v>
      </c>
      <c r="BF42" t="s">
        <v>818</v>
      </c>
      <c r="BG42" t="s">
        <v>818</v>
      </c>
      <c r="BH42" t="s">
        <v>818</v>
      </c>
      <c r="BI42" t="s">
        <v>818</v>
      </c>
      <c r="BJ42" t="s">
        <v>818</v>
      </c>
      <c r="BK42" t="s">
        <v>818</v>
      </c>
      <c r="BL42" t="s">
        <v>818</v>
      </c>
      <c r="BM42" t="s">
        <v>818</v>
      </c>
      <c r="BN42" t="s">
        <v>818</v>
      </c>
      <c r="BO42" t="s">
        <v>818</v>
      </c>
      <c r="BP42" t="s">
        <v>818</v>
      </c>
      <c r="BQ42" t="s">
        <v>818</v>
      </c>
      <c r="BR42" t="s">
        <v>818</v>
      </c>
      <c r="BS42" t="s">
        <v>818</v>
      </c>
      <c r="BT42" t="s">
        <v>818</v>
      </c>
      <c r="BU42" t="s">
        <v>818</v>
      </c>
      <c r="BV42" t="s">
        <v>818</v>
      </c>
      <c r="BW42" t="s">
        <v>818</v>
      </c>
      <c r="BX42" t="s">
        <v>818</v>
      </c>
      <c r="BY42" t="s">
        <v>818</v>
      </c>
      <c r="BZ42" t="s">
        <v>818</v>
      </c>
      <c r="CA42" t="s">
        <v>818</v>
      </c>
      <c r="CB42" t="s">
        <v>818</v>
      </c>
      <c r="CC42" t="s">
        <v>818</v>
      </c>
      <c r="CD42" t="s">
        <v>818</v>
      </c>
      <c r="CE42" t="s">
        <v>818</v>
      </c>
      <c r="CF42" t="s">
        <v>818</v>
      </c>
      <c r="CG42" t="s">
        <v>818</v>
      </c>
      <c r="CH42" t="s">
        <v>818</v>
      </c>
      <c r="CI42" t="s">
        <v>818</v>
      </c>
      <c r="CJ42" t="s">
        <v>818</v>
      </c>
      <c r="CK42" t="s">
        <v>818</v>
      </c>
      <c r="CL42" t="s">
        <v>818</v>
      </c>
      <c r="CM42" t="s">
        <v>818</v>
      </c>
      <c r="CN42" t="s">
        <v>818</v>
      </c>
      <c r="CO42" t="s">
        <v>818</v>
      </c>
      <c r="CP42" t="s">
        <v>818</v>
      </c>
      <c r="CQ42" t="s">
        <v>818</v>
      </c>
      <c r="CR42" t="s">
        <v>818</v>
      </c>
      <c r="CS42" t="s">
        <v>818</v>
      </c>
      <c r="CT42" t="s">
        <v>818</v>
      </c>
      <c r="CU42" t="s">
        <v>818</v>
      </c>
      <c r="CV42" t="s">
        <v>818</v>
      </c>
      <c r="CW42" t="s">
        <v>818</v>
      </c>
      <c r="CX42" t="s">
        <v>818</v>
      </c>
      <c r="CY42" t="s">
        <v>818</v>
      </c>
      <c r="CZ42" t="s">
        <v>818</v>
      </c>
      <c r="DA42" t="s">
        <v>818</v>
      </c>
      <c r="DB42" t="s">
        <v>818</v>
      </c>
      <c r="DC42" t="s">
        <v>818</v>
      </c>
      <c r="DD42" t="s">
        <v>818</v>
      </c>
      <c r="DE42" t="s">
        <v>818</v>
      </c>
      <c r="DF42" t="s">
        <v>818</v>
      </c>
      <c r="DG42" t="s">
        <v>818</v>
      </c>
      <c r="DH42" t="s">
        <v>818</v>
      </c>
      <c r="DI42" t="s">
        <v>818</v>
      </c>
      <c r="DJ42" t="s">
        <v>818</v>
      </c>
      <c r="DK42" t="s">
        <v>818</v>
      </c>
      <c r="DL42" t="s">
        <v>818</v>
      </c>
      <c r="DM42" t="s">
        <v>818</v>
      </c>
      <c r="DN42" t="s">
        <v>818</v>
      </c>
      <c r="DO42" t="s">
        <v>818</v>
      </c>
      <c r="DP42" t="s">
        <v>818</v>
      </c>
      <c r="DQ42" t="s">
        <v>818</v>
      </c>
      <c r="DR42" t="s">
        <v>818</v>
      </c>
      <c r="DS42" t="s">
        <v>818</v>
      </c>
      <c r="DT42" t="s">
        <v>818</v>
      </c>
      <c r="DU42" t="s">
        <v>818</v>
      </c>
      <c r="DV42" t="s">
        <v>818</v>
      </c>
      <c r="DW42" t="s">
        <v>818</v>
      </c>
      <c r="DX42" t="s">
        <v>818</v>
      </c>
      <c r="DY42" t="s">
        <v>818</v>
      </c>
      <c r="DZ42" t="s">
        <v>818</v>
      </c>
      <c r="EA42" t="s">
        <v>818</v>
      </c>
      <c r="EB42" t="s">
        <v>818</v>
      </c>
      <c r="EC42" t="s">
        <v>818</v>
      </c>
      <c r="ED42" t="s">
        <v>818</v>
      </c>
      <c r="EE42" t="s">
        <v>818</v>
      </c>
      <c r="EF42" t="s">
        <v>818</v>
      </c>
      <c r="EG42" t="s">
        <v>818</v>
      </c>
      <c r="EH42" t="s">
        <v>818</v>
      </c>
      <c r="EI42" t="s">
        <v>818</v>
      </c>
      <c r="EJ42" t="s">
        <v>818</v>
      </c>
      <c r="EK42" t="s">
        <v>818</v>
      </c>
      <c r="EL42" t="s">
        <v>818</v>
      </c>
      <c r="EM42" t="s">
        <v>818</v>
      </c>
      <c r="EN42" t="s">
        <v>818</v>
      </c>
      <c r="EO42" t="s">
        <v>818</v>
      </c>
      <c r="EP42" t="s">
        <v>818</v>
      </c>
      <c r="EQ42" t="s">
        <v>818</v>
      </c>
      <c r="ER42" t="s">
        <v>818</v>
      </c>
      <c r="ES42" t="s">
        <v>818</v>
      </c>
      <c r="ET42" t="s">
        <v>818</v>
      </c>
      <c r="EU42" t="s">
        <v>818</v>
      </c>
      <c r="EV42" t="s">
        <v>818</v>
      </c>
      <c r="EW42" t="s">
        <v>818</v>
      </c>
      <c r="EX42" t="s">
        <v>818</v>
      </c>
      <c r="EY42" t="s">
        <v>818</v>
      </c>
      <c r="EZ42" t="s">
        <v>818</v>
      </c>
      <c r="FA42" t="s">
        <v>818</v>
      </c>
      <c r="FB42" t="s">
        <v>818</v>
      </c>
      <c r="FC42" t="s">
        <v>818</v>
      </c>
      <c r="FD42" t="s">
        <v>818</v>
      </c>
      <c r="FE42" t="s">
        <v>818</v>
      </c>
      <c r="FF42" t="s">
        <v>818</v>
      </c>
      <c r="FG42" t="s">
        <v>818</v>
      </c>
      <c r="FH42" t="s">
        <v>818</v>
      </c>
      <c r="FI42" t="s">
        <v>818</v>
      </c>
      <c r="FJ42" t="s">
        <v>818</v>
      </c>
      <c r="FK42" t="s">
        <v>818</v>
      </c>
      <c r="FL42" t="s">
        <v>818</v>
      </c>
      <c r="FM42" t="s">
        <v>818</v>
      </c>
      <c r="FN42" t="s">
        <v>818</v>
      </c>
      <c r="FO42" t="s">
        <v>818</v>
      </c>
      <c r="FP42" t="s">
        <v>818</v>
      </c>
      <c r="FQ42" t="s">
        <v>818</v>
      </c>
      <c r="FR42" t="s">
        <v>818</v>
      </c>
      <c r="FS42" t="s">
        <v>818</v>
      </c>
      <c r="FT42" t="s">
        <v>818</v>
      </c>
      <c r="FU42" t="s">
        <v>818</v>
      </c>
      <c r="FV42" t="s">
        <v>818</v>
      </c>
      <c r="FW42" t="s">
        <v>818</v>
      </c>
      <c r="FX42" t="s">
        <v>818</v>
      </c>
      <c r="FY42" t="s">
        <v>818</v>
      </c>
      <c r="FZ42" t="s">
        <v>818</v>
      </c>
      <c r="GA42" t="s">
        <v>818</v>
      </c>
      <c r="GB42" t="s">
        <v>818</v>
      </c>
      <c r="GC42" t="s">
        <v>818</v>
      </c>
      <c r="GD42" t="s">
        <v>818</v>
      </c>
      <c r="GE42" t="s">
        <v>818</v>
      </c>
      <c r="GF42" t="s">
        <v>818</v>
      </c>
      <c r="GG42" t="s">
        <v>818</v>
      </c>
      <c r="GH42" t="s">
        <v>818</v>
      </c>
      <c r="GI42" t="s">
        <v>818</v>
      </c>
      <c r="GJ42" t="s">
        <v>818</v>
      </c>
      <c r="GK42" t="s">
        <v>818</v>
      </c>
      <c r="GL42" t="s">
        <v>818</v>
      </c>
      <c r="GM42" t="s">
        <v>818</v>
      </c>
      <c r="GN42" t="s">
        <v>818</v>
      </c>
      <c r="GO42" t="s">
        <v>818</v>
      </c>
      <c r="GP42" t="s">
        <v>818</v>
      </c>
      <c r="GQ42" t="s">
        <v>818</v>
      </c>
      <c r="GR42" t="s">
        <v>818</v>
      </c>
      <c r="GS42" t="s">
        <v>818</v>
      </c>
      <c r="GT42" t="s">
        <v>818</v>
      </c>
      <c r="GU42" t="s">
        <v>818</v>
      </c>
      <c r="GV42" t="s">
        <v>818</v>
      </c>
      <c r="GW42" t="s">
        <v>818</v>
      </c>
      <c r="GX42" t="s">
        <v>818</v>
      </c>
      <c r="GY42" t="s">
        <v>818</v>
      </c>
      <c r="GZ42" t="s">
        <v>818</v>
      </c>
      <c r="HA42" t="s">
        <v>818</v>
      </c>
      <c r="HB42" t="s">
        <v>818</v>
      </c>
      <c r="HC42" t="s">
        <v>818</v>
      </c>
      <c r="HD42" t="s">
        <v>818</v>
      </c>
      <c r="HE42" t="s">
        <v>818</v>
      </c>
      <c r="HF42" t="s">
        <v>818</v>
      </c>
      <c r="HG42" t="s">
        <v>818</v>
      </c>
      <c r="HH42" t="s">
        <v>818</v>
      </c>
      <c r="HI42" t="s">
        <v>818</v>
      </c>
      <c r="HJ42" t="s">
        <v>818</v>
      </c>
      <c r="HK42" t="s">
        <v>818</v>
      </c>
      <c r="HL42" t="s">
        <v>818</v>
      </c>
      <c r="HM42" t="s">
        <v>818</v>
      </c>
      <c r="HN42" t="s">
        <v>818</v>
      </c>
      <c r="HO42" t="s">
        <v>818</v>
      </c>
      <c r="HP42" t="s">
        <v>818</v>
      </c>
      <c r="HQ42" t="s">
        <v>818</v>
      </c>
      <c r="HR42" t="s">
        <v>818</v>
      </c>
      <c r="HS42" t="s">
        <v>818</v>
      </c>
      <c r="HT42" t="s">
        <v>818</v>
      </c>
      <c r="HU42" t="s">
        <v>818</v>
      </c>
      <c r="HV42" t="s">
        <v>818</v>
      </c>
      <c r="HW42" t="s">
        <v>818</v>
      </c>
      <c r="HX42" t="s">
        <v>818</v>
      </c>
      <c r="HY42" t="s">
        <v>818</v>
      </c>
      <c r="HZ42" t="s">
        <v>818</v>
      </c>
      <c r="IA42" t="s">
        <v>818</v>
      </c>
      <c r="IB42" t="s">
        <v>818</v>
      </c>
      <c r="IC42" t="s">
        <v>818</v>
      </c>
      <c r="ID42" t="s">
        <v>818</v>
      </c>
      <c r="IE42" t="s">
        <v>818</v>
      </c>
      <c r="IF42" t="s">
        <v>818</v>
      </c>
      <c r="IG42" t="s">
        <v>818</v>
      </c>
      <c r="IH42" t="s">
        <v>818</v>
      </c>
      <c r="II42" t="s">
        <v>818</v>
      </c>
      <c r="IJ42" t="s">
        <v>818</v>
      </c>
      <c r="IK42" t="s">
        <v>818</v>
      </c>
      <c r="IL42" t="s">
        <v>818</v>
      </c>
      <c r="IM42" t="s">
        <v>818</v>
      </c>
      <c r="IN42" t="s">
        <v>818</v>
      </c>
      <c r="IO42" t="s">
        <v>818</v>
      </c>
      <c r="IP42" t="s">
        <v>818</v>
      </c>
      <c r="IQ42" t="s">
        <v>818</v>
      </c>
      <c r="IR42" t="s">
        <v>818</v>
      </c>
      <c r="IS42" t="s">
        <v>818</v>
      </c>
      <c r="IT42" t="s">
        <v>818</v>
      </c>
      <c r="IU42" t="s">
        <v>818</v>
      </c>
      <c r="IV42" t="s">
        <v>818</v>
      </c>
      <c r="IW42" t="s">
        <v>818</v>
      </c>
      <c r="IX42" t="s">
        <v>818</v>
      </c>
      <c r="IY42" t="s">
        <v>818</v>
      </c>
      <c r="IZ42" t="s">
        <v>818</v>
      </c>
      <c r="JA42" t="s">
        <v>818</v>
      </c>
      <c r="JB42" t="s">
        <v>818</v>
      </c>
      <c r="JC42" t="s">
        <v>818</v>
      </c>
      <c r="JD42" t="s">
        <v>818</v>
      </c>
      <c r="JE42" t="s">
        <v>818</v>
      </c>
      <c r="JF42" t="s">
        <v>818</v>
      </c>
      <c r="JG42" t="s">
        <v>818</v>
      </c>
      <c r="JH42" t="s">
        <v>818</v>
      </c>
      <c r="JI42" t="s">
        <v>818</v>
      </c>
      <c r="JJ42" t="s">
        <v>818</v>
      </c>
      <c r="JK42" t="s">
        <v>818</v>
      </c>
      <c r="JL42" t="s">
        <v>818</v>
      </c>
      <c r="JM42" t="s">
        <v>818</v>
      </c>
      <c r="JN42" t="s">
        <v>818</v>
      </c>
      <c r="JO42" t="s">
        <v>818</v>
      </c>
      <c r="JP42" t="s">
        <v>818</v>
      </c>
      <c r="JQ42" t="s">
        <v>818</v>
      </c>
      <c r="JR42" t="s">
        <v>818</v>
      </c>
      <c r="JS42" t="s">
        <v>818</v>
      </c>
      <c r="JT42" t="s">
        <v>818</v>
      </c>
      <c r="JU42" t="s">
        <v>818</v>
      </c>
      <c r="JV42" t="s">
        <v>818</v>
      </c>
      <c r="JW42" t="s">
        <v>818</v>
      </c>
      <c r="JX42" t="s">
        <v>818</v>
      </c>
      <c r="JY42" t="s">
        <v>818</v>
      </c>
      <c r="JZ42" t="s">
        <v>818</v>
      </c>
      <c r="KA42" t="s">
        <v>818</v>
      </c>
      <c r="KB42" t="s">
        <v>818</v>
      </c>
      <c r="KC42" t="s">
        <v>818</v>
      </c>
      <c r="KD42" t="s">
        <v>818</v>
      </c>
      <c r="KE42" t="s">
        <v>818</v>
      </c>
      <c r="KF42">
        <v>7</v>
      </c>
      <c r="KG42">
        <v>0</v>
      </c>
      <c r="KH42">
        <v>1</v>
      </c>
      <c r="KI42">
        <v>0</v>
      </c>
      <c r="KJ42">
        <v>0</v>
      </c>
      <c r="KK42">
        <v>0</v>
      </c>
      <c r="KL42">
        <v>0</v>
      </c>
      <c r="KM42">
        <v>1</v>
      </c>
      <c r="KN42">
        <v>1</v>
      </c>
      <c r="KO42">
        <v>0</v>
      </c>
      <c r="KP42">
        <v>1</v>
      </c>
      <c r="KQ42">
        <v>2</v>
      </c>
      <c r="KR42">
        <v>0</v>
      </c>
      <c r="KS42">
        <v>0</v>
      </c>
      <c r="KT42">
        <v>0</v>
      </c>
      <c r="KU42">
        <v>0</v>
      </c>
      <c r="KV42">
        <v>0</v>
      </c>
      <c r="KW42">
        <v>1</v>
      </c>
      <c r="KX42">
        <v>2</v>
      </c>
      <c r="KY42">
        <v>1</v>
      </c>
      <c r="KZ42">
        <v>0</v>
      </c>
      <c r="LA42">
        <v>4</v>
      </c>
      <c r="LB42">
        <v>1</v>
      </c>
      <c r="LC42">
        <v>1</v>
      </c>
      <c r="LD42">
        <v>7</v>
      </c>
      <c r="LE42">
        <v>0</v>
      </c>
      <c r="LF42">
        <v>5</v>
      </c>
      <c r="LH42" t="s">
        <v>817</v>
      </c>
      <c r="LI42" t="s">
        <v>817</v>
      </c>
      <c r="LJ42" t="s">
        <v>817</v>
      </c>
      <c r="LK42" t="s">
        <v>817</v>
      </c>
      <c r="LL42" t="s">
        <v>817</v>
      </c>
      <c r="LM42" t="s">
        <v>813</v>
      </c>
      <c r="LN42" t="s">
        <v>817</v>
      </c>
      <c r="LO42" t="s">
        <v>813</v>
      </c>
      <c r="LP42" t="s">
        <v>813</v>
      </c>
      <c r="LQ42" t="s">
        <v>817</v>
      </c>
      <c r="LR42" t="s">
        <v>845</v>
      </c>
      <c r="LV42" t="s">
        <v>845</v>
      </c>
      <c r="LX42" t="s">
        <v>817</v>
      </c>
      <c r="MU42" t="s">
        <v>813</v>
      </c>
      <c r="NC42" t="s">
        <v>813</v>
      </c>
      <c r="ND42" t="s">
        <v>813</v>
      </c>
      <c r="NE42" t="s">
        <v>813</v>
      </c>
      <c r="NF42" t="s">
        <v>813</v>
      </c>
      <c r="NG42" t="s">
        <v>813</v>
      </c>
      <c r="NH42" t="s">
        <v>817</v>
      </c>
      <c r="NI42" t="s">
        <v>813</v>
      </c>
      <c r="NJ42" t="s">
        <v>817</v>
      </c>
      <c r="NK42" t="s">
        <v>817</v>
      </c>
      <c r="NL42" t="s">
        <v>817</v>
      </c>
      <c r="NM42" t="s">
        <v>817</v>
      </c>
      <c r="NN42" t="s">
        <v>817</v>
      </c>
      <c r="NO42" t="s">
        <v>817</v>
      </c>
      <c r="NP42" t="s">
        <v>817</v>
      </c>
      <c r="NQ42" t="s">
        <v>817</v>
      </c>
      <c r="NR42" t="s">
        <v>813</v>
      </c>
      <c r="NS42" t="s">
        <v>813</v>
      </c>
      <c r="NT42" t="s">
        <v>963</v>
      </c>
      <c r="NU42" t="s">
        <v>825</v>
      </c>
      <c r="NX42" t="s">
        <v>826</v>
      </c>
      <c r="NY42">
        <v>0</v>
      </c>
      <c r="OP42" t="s">
        <v>813</v>
      </c>
      <c r="OQ42" t="s">
        <v>827</v>
      </c>
      <c r="OR42" t="s">
        <v>828</v>
      </c>
      <c r="OS42" t="s">
        <v>904</v>
      </c>
      <c r="OT42" t="s">
        <v>813</v>
      </c>
      <c r="OU42" t="s">
        <v>817</v>
      </c>
      <c r="OV42" t="s">
        <v>1004</v>
      </c>
      <c r="PA42" t="s">
        <v>817</v>
      </c>
      <c r="PB42" t="s">
        <v>817</v>
      </c>
      <c r="PC42" t="s">
        <v>817</v>
      </c>
      <c r="PD42" t="s">
        <v>817</v>
      </c>
      <c r="PE42" t="s">
        <v>817</v>
      </c>
      <c r="PF42" t="s">
        <v>813</v>
      </c>
      <c r="PG42" t="s">
        <v>817</v>
      </c>
      <c r="PH42" t="s">
        <v>817</v>
      </c>
      <c r="PI42" t="s">
        <v>817</v>
      </c>
      <c r="PJ42" t="s">
        <v>817</v>
      </c>
      <c r="PM42" t="s">
        <v>892</v>
      </c>
      <c r="PN42" t="s">
        <v>879</v>
      </c>
      <c r="PO42" t="s">
        <v>893</v>
      </c>
      <c r="PP42" t="s">
        <v>839</v>
      </c>
      <c r="PQ42" t="s">
        <v>813</v>
      </c>
      <c r="PR42" t="s">
        <v>813</v>
      </c>
      <c r="PS42" t="s">
        <v>817</v>
      </c>
      <c r="PT42" t="s">
        <v>817</v>
      </c>
      <c r="PU42" t="s">
        <v>817</v>
      </c>
      <c r="PV42" t="s">
        <v>817</v>
      </c>
      <c r="PW42" t="s">
        <v>817</v>
      </c>
      <c r="PX42" t="s">
        <v>817</v>
      </c>
      <c r="PY42" t="s">
        <v>817</v>
      </c>
      <c r="PZ42" t="s">
        <v>840</v>
      </c>
      <c r="QA42" t="s">
        <v>1101</v>
      </c>
      <c r="QB42" t="s">
        <v>895</v>
      </c>
      <c r="QC42" t="s">
        <v>985</v>
      </c>
      <c r="QD42" t="s">
        <v>896</v>
      </c>
      <c r="QE42" t="s">
        <v>837</v>
      </c>
      <c r="QF42" t="s">
        <v>813</v>
      </c>
      <c r="QG42" t="s">
        <v>813</v>
      </c>
      <c r="QH42" t="s">
        <v>813</v>
      </c>
      <c r="QI42" t="s">
        <v>813</v>
      </c>
      <c r="QJ42" t="s">
        <v>813</v>
      </c>
      <c r="QK42" t="s">
        <v>813</v>
      </c>
      <c r="QL42" t="s">
        <v>817</v>
      </c>
      <c r="QM42" t="s">
        <v>813</v>
      </c>
      <c r="QN42" t="s">
        <v>817</v>
      </c>
      <c r="QO42" t="s">
        <v>817</v>
      </c>
      <c r="QP42" t="s">
        <v>817</v>
      </c>
      <c r="QQ42" t="s">
        <v>817</v>
      </c>
      <c r="QR42" t="s">
        <v>813</v>
      </c>
      <c r="QS42" t="s">
        <v>817</v>
      </c>
      <c r="QT42" t="s">
        <v>813</v>
      </c>
      <c r="QU42" t="s">
        <v>817</v>
      </c>
      <c r="QV42" t="s">
        <v>817</v>
      </c>
      <c r="QW42" t="s">
        <v>817</v>
      </c>
      <c r="QX42" t="s">
        <v>817</v>
      </c>
      <c r="QY42" t="s">
        <v>817</v>
      </c>
      <c r="QZ42" t="s">
        <v>813</v>
      </c>
      <c r="RA42" t="s">
        <v>817</v>
      </c>
      <c r="RB42" t="s">
        <v>817</v>
      </c>
      <c r="RC42" t="s">
        <v>817</v>
      </c>
      <c r="RD42" t="s">
        <v>817</v>
      </c>
      <c r="RE42" t="s">
        <v>817</v>
      </c>
      <c r="RF42" t="s">
        <v>813</v>
      </c>
      <c r="RG42" t="s">
        <v>817</v>
      </c>
      <c r="RH42" t="s">
        <v>817</v>
      </c>
      <c r="RI42" t="s">
        <v>817</v>
      </c>
      <c r="RJ42" t="s">
        <v>817</v>
      </c>
      <c r="RK42" t="s">
        <v>813</v>
      </c>
      <c r="RL42" t="s">
        <v>813</v>
      </c>
      <c r="RM42" t="s">
        <v>817</v>
      </c>
      <c r="RN42" t="s">
        <v>817</v>
      </c>
      <c r="RO42" t="s">
        <v>813</v>
      </c>
      <c r="RP42" t="s">
        <v>817</v>
      </c>
      <c r="RQ42" t="s">
        <v>817</v>
      </c>
      <c r="RR42" t="s">
        <v>817</v>
      </c>
      <c r="RS42" t="s">
        <v>817</v>
      </c>
      <c r="RT42" t="s">
        <v>817</v>
      </c>
      <c r="RU42" t="s">
        <v>817</v>
      </c>
      <c r="RV42" t="s">
        <v>817</v>
      </c>
      <c r="RW42" t="s">
        <v>817</v>
      </c>
      <c r="RX42" t="s">
        <v>879</v>
      </c>
      <c r="RY42" t="s">
        <v>1102</v>
      </c>
      <c r="RZ42" t="s">
        <v>817</v>
      </c>
      <c r="SB42" t="s">
        <v>817</v>
      </c>
      <c r="SC42" t="s">
        <v>817</v>
      </c>
      <c r="SD42" t="s">
        <v>817</v>
      </c>
      <c r="SE42" t="s">
        <v>813</v>
      </c>
      <c r="SF42" t="s">
        <v>813</v>
      </c>
      <c r="SG42" t="s">
        <v>817</v>
      </c>
      <c r="SH42" t="s">
        <v>817</v>
      </c>
      <c r="SI42" t="s">
        <v>817</v>
      </c>
      <c r="SJ42" t="s">
        <v>817</v>
      </c>
      <c r="SK42" t="s">
        <v>817</v>
      </c>
      <c r="SL42" t="s">
        <v>817</v>
      </c>
      <c r="SM42" t="s">
        <v>817</v>
      </c>
      <c r="SN42" t="s">
        <v>817</v>
      </c>
      <c r="SO42" t="s">
        <v>817</v>
      </c>
      <c r="SP42" t="s">
        <v>817</v>
      </c>
      <c r="SQ42" t="s">
        <v>817</v>
      </c>
      <c r="SR42" t="s">
        <v>817</v>
      </c>
      <c r="SS42" t="s">
        <v>817</v>
      </c>
      <c r="ST42" t="s">
        <v>817</v>
      </c>
      <c r="SU42" t="s">
        <v>817</v>
      </c>
      <c r="SV42" t="s">
        <v>817</v>
      </c>
      <c r="SW42" t="s">
        <v>817</v>
      </c>
      <c r="SX42" t="s">
        <v>817</v>
      </c>
      <c r="SY42" t="s">
        <v>817</v>
      </c>
      <c r="SZ42" t="s">
        <v>817</v>
      </c>
      <c r="TA42" t="s">
        <v>817</v>
      </c>
      <c r="TB42" t="s">
        <v>817</v>
      </c>
      <c r="TC42" t="s">
        <v>817</v>
      </c>
      <c r="TD42" t="s">
        <v>817</v>
      </c>
      <c r="TE42" t="s">
        <v>817</v>
      </c>
      <c r="TF42" t="s">
        <v>813</v>
      </c>
      <c r="TG42" t="s">
        <v>817</v>
      </c>
      <c r="TH42" t="s">
        <v>817</v>
      </c>
      <c r="TI42" t="s">
        <v>817</v>
      </c>
      <c r="TU42" t="s">
        <v>817</v>
      </c>
      <c r="TY42" t="s">
        <v>813</v>
      </c>
      <c r="TZ42" t="s">
        <v>813</v>
      </c>
      <c r="UA42" t="s">
        <v>817</v>
      </c>
      <c r="UB42" t="s">
        <v>813</v>
      </c>
      <c r="UC42" t="s">
        <v>817</v>
      </c>
      <c r="UD42" t="s">
        <v>817</v>
      </c>
      <c r="UE42" t="s">
        <v>817</v>
      </c>
      <c r="UF42" t="s">
        <v>817</v>
      </c>
      <c r="UG42" t="s">
        <v>817</v>
      </c>
      <c r="UH42" t="s">
        <v>817</v>
      </c>
      <c r="UI42" t="s">
        <v>817</v>
      </c>
      <c r="UJ42" t="s">
        <v>817</v>
      </c>
      <c r="UK42" t="s">
        <v>817</v>
      </c>
      <c r="UL42" t="s">
        <v>813</v>
      </c>
      <c r="UM42" t="s">
        <v>813</v>
      </c>
      <c r="UN42" t="s">
        <v>817</v>
      </c>
      <c r="UO42" t="s">
        <v>813</v>
      </c>
      <c r="UP42" t="s">
        <v>817</v>
      </c>
      <c r="UQ42" t="s">
        <v>813</v>
      </c>
      <c r="UR42" t="s">
        <v>813</v>
      </c>
      <c r="US42" t="s">
        <v>817</v>
      </c>
      <c r="UT42" t="s">
        <v>817</v>
      </c>
      <c r="UU42" t="s">
        <v>817</v>
      </c>
      <c r="UV42" t="s">
        <v>813</v>
      </c>
      <c r="UW42" t="s">
        <v>817</v>
      </c>
      <c r="UX42" t="s">
        <v>817</v>
      </c>
      <c r="UY42" t="s">
        <v>817</v>
      </c>
      <c r="UZ42" t="s">
        <v>817</v>
      </c>
      <c r="VB42" t="s">
        <v>847</v>
      </c>
      <c r="VC42" t="s">
        <v>848</v>
      </c>
      <c r="VD42" t="s">
        <v>817</v>
      </c>
      <c r="VE42" t="s">
        <v>817</v>
      </c>
      <c r="VF42" t="s">
        <v>813</v>
      </c>
      <c r="VG42" t="s">
        <v>813</v>
      </c>
      <c r="VH42" t="s">
        <v>813</v>
      </c>
      <c r="VI42" t="s">
        <v>817</v>
      </c>
      <c r="VJ42" t="s">
        <v>817</v>
      </c>
      <c r="VK42" t="s">
        <v>817</v>
      </c>
      <c r="VL42" t="s">
        <v>817</v>
      </c>
      <c r="VM42" t="s">
        <v>817</v>
      </c>
      <c r="VN42" t="s">
        <v>817</v>
      </c>
      <c r="VO42" t="s">
        <v>817</v>
      </c>
      <c r="VP42" t="s">
        <v>817</v>
      </c>
      <c r="VQ42" t="s">
        <v>817</v>
      </c>
      <c r="VR42" t="s">
        <v>813</v>
      </c>
      <c r="VS42" t="s">
        <v>813</v>
      </c>
      <c r="VT42" t="s">
        <v>817</v>
      </c>
      <c r="VU42" t="s">
        <v>813</v>
      </c>
      <c r="VV42" t="s">
        <v>813</v>
      </c>
      <c r="VW42" t="s">
        <v>817</v>
      </c>
      <c r="VX42" t="s">
        <v>817</v>
      </c>
      <c r="VY42" t="s">
        <v>817</v>
      </c>
      <c r="VZ42" t="s">
        <v>813</v>
      </c>
      <c r="WA42" t="s">
        <v>817</v>
      </c>
      <c r="WJ42" t="s">
        <v>813</v>
      </c>
      <c r="WK42" t="s">
        <v>813</v>
      </c>
      <c r="WL42" t="s">
        <v>817</v>
      </c>
      <c r="WM42" t="s">
        <v>813</v>
      </c>
      <c r="WN42" t="s">
        <v>813</v>
      </c>
      <c r="WO42" t="s">
        <v>817</v>
      </c>
      <c r="WP42" t="s">
        <v>817</v>
      </c>
      <c r="WQ42" t="s">
        <v>817</v>
      </c>
      <c r="WR42" t="s">
        <v>817</v>
      </c>
      <c r="WS42" t="s">
        <v>846</v>
      </c>
      <c r="WT42" t="s">
        <v>1103</v>
      </c>
      <c r="WU42" t="s">
        <v>813</v>
      </c>
      <c r="WV42" t="s">
        <v>813</v>
      </c>
      <c r="WW42" t="s">
        <v>817</v>
      </c>
      <c r="WX42" t="s">
        <v>813</v>
      </c>
      <c r="WY42" t="s">
        <v>813</v>
      </c>
      <c r="WZ42" t="s">
        <v>817</v>
      </c>
      <c r="XA42" t="s">
        <v>817</v>
      </c>
      <c r="XB42" t="s">
        <v>817</v>
      </c>
      <c r="XC42" t="s">
        <v>850</v>
      </c>
      <c r="XD42" t="s">
        <v>813</v>
      </c>
      <c r="XE42" t="s">
        <v>813</v>
      </c>
      <c r="XF42" t="s">
        <v>817</v>
      </c>
      <c r="XG42" t="s">
        <v>817</v>
      </c>
      <c r="XH42" t="s">
        <v>817</v>
      </c>
      <c r="XI42" t="s">
        <v>817</v>
      </c>
      <c r="XJ42" t="s">
        <v>817</v>
      </c>
      <c r="XK42" t="s">
        <v>817</v>
      </c>
      <c r="XL42" t="s">
        <v>817</v>
      </c>
      <c r="XM42" t="s">
        <v>817</v>
      </c>
      <c r="XN42" t="s">
        <v>813</v>
      </c>
      <c r="XO42" t="s">
        <v>817</v>
      </c>
      <c r="XP42" t="s">
        <v>817</v>
      </c>
      <c r="XQ42" t="s">
        <v>817</v>
      </c>
      <c r="XR42" t="s">
        <v>817</v>
      </c>
      <c r="XS42" t="s">
        <v>817</v>
      </c>
      <c r="XT42" t="s">
        <v>817</v>
      </c>
      <c r="XU42" t="s">
        <v>817</v>
      </c>
      <c r="XV42" t="s">
        <v>817</v>
      </c>
      <c r="XW42" t="s">
        <v>813</v>
      </c>
      <c r="XX42" t="s">
        <v>817</v>
      </c>
      <c r="XY42" t="s">
        <v>817</v>
      </c>
      <c r="XZ42" t="s">
        <v>817</v>
      </c>
      <c r="ZM42" t="s">
        <v>817</v>
      </c>
      <c r="ZN42" t="s">
        <v>817</v>
      </c>
      <c r="ZO42" t="s">
        <v>817</v>
      </c>
      <c r="ZP42" t="s">
        <v>817</v>
      </c>
      <c r="ZQ42" t="s">
        <v>817</v>
      </c>
      <c r="ZR42" t="s">
        <v>813</v>
      </c>
      <c r="ZS42" t="s">
        <v>813</v>
      </c>
      <c r="ZT42" t="s">
        <v>817</v>
      </c>
      <c r="ZU42" t="s">
        <v>817</v>
      </c>
      <c r="ZV42" t="s">
        <v>813</v>
      </c>
      <c r="ZW42" t="s">
        <v>817</v>
      </c>
      <c r="ZX42" t="s">
        <v>817</v>
      </c>
      <c r="ZY42" t="s">
        <v>817</v>
      </c>
      <c r="ZZ42" t="s">
        <v>817</v>
      </c>
      <c r="AAA42" t="s">
        <v>817</v>
      </c>
      <c r="AAB42" t="s">
        <v>817</v>
      </c>
      <c r="AAC42" t="s">
        <v>817</v>
      </c>
      <c r="AAD42" t="s">
        <v>817</v>
      </c>
      <c r="AAE42" t="s">
        <v>817</v>
      </c>
      <c r="AAF42" t="s">
        <v>817</v>
      </c>
      <c r="AAH42" t="s">
        <v>817</v>
      </c>
      <c r="AAI42" t="s">
        <v>817</v>
      </c>
      <c r="AAJ42" t="s">
        <v>813</v>
      </c>
      <c r="AAK42" t="s">
        <v>817</v>
      </c>
      <c r="AAL42" t="s">
        <v>813</v>
      </c>
      <c r="AAM42" t="s">
        <v>817</v>
      </c>
      <c r="AAN42" t="s">
        <v>817</v>
      </c>
      <c r="AAO42" t="s">
        <v>817</v>
      </c>
      <c r="AAP42" t="s">
        <v>817</v>
      </c>
      <c r="AAQ42" t="s">
        <v>813</v>
      </c>
      <c r="AAR42" t="s">
        <v>817</v>
      </c>
      <c r="AAS42" t="s">
        <v>817</v>
      </c>
      <c r="AAT42" t="s">
        <v>817</v>
      </c>
      <c r="AAV42" t="s">
        <v>813</v>
      </c>
      <c r="AAW42" t="s">
        <v>817</v>
      </c>
      <c r="AAX42" t="s">
        <v>817</v>
      </c>
      <c r="AAY42" t="s">
        <v>817</v>
      </c>
      <c r="AAZ42" t="s">
        <v>817</v>
      </c>
      <c r="ABA42" t="s">
        <v>817</v>
      </c>
      <c r="ABB42" t="s">
        <v>813</v>
      </c>
      <c r="ABC42" t="s">
        <v>817</v>
      </c>
      <c r="ABD42" t="s">
        <v>817</v>
      </c>
      <c r="ABE42" t="s">
        <v>817</v>
      </c>
      <c r="ABF42" t="s">
        <v>817</v>
      </c>
      <c r="ABG42" t="s">
        <v>817</v>
      </c>
      <c r="ABH42" t="s">
        <v>817</v>
      </c>
      <c r="ABI42" t="s">
        <v>817</v>
      </c>
      <c r="ABJ42" t="s">
        <v>813</v>
      </c>
      <c r="ABK42" t="s">
        <v>817</v>
      </c>
      <c r="ABL42" t="s">
        <v>817</v>
      </c>
      <c r="ABM42" t="s">
        <v>817</v>
      </c>
      <c r="ABN42" t="s">
        <v>817</v>
      </c>
      <c r="ABO42" t="s">
        <v>817</v>
      </c>
      <c r="ABP42" t="s">
        <v>817</v>
      </c>
      <c r="ABQ42" t="s">
        <v>817</v>
      </c>
      <c r="ABR42" t="s">
        <v>817</v>
      </c>
      <c r="ABS42" t="s">
        <v>817</v>
      </c>
      <c r="ABT42" t="s">
        <v>813</v>
      </c>
      <c r="ABU42" t="s">
        <v>817</v>
      </c>
      <c r="ABV42" t="s">
        <v>817</v>
      </c>
      <c r="ABW42" t="s">
        <v>813</v>
      </c>
      <c r="ABX42" t="s">
        <v>813</v>
      </c>
      <c r="ABY42" t="s">
        <v>817</v>
      </c>
      <c r="ABZ42" t="s">
        <v>817</v>
      </c>
      <c r="ACA42" t="s">
        <v>817</v>
      </c>
      <c r="ACB42" t="s">
        <v>817</v>
      </c>
      <c r="ACC42" t="s">
        <v>817</v>
      </c>
      <c r="ACD42" t="s">
        <v>817</v>
      </c>
      <c r="ACE42" t="s">
        <v>817</v>
      </c>
      <c r="ACF42" t="s">
        <v>817</v>
      </c>
      <c r="ACG42" t="s">
        <v>817</v>
      </c>
      <c r="ACH42" t="s">
        <v>817</v>
      </c>
      <c r="ACI42" t="s">
        <v>817</v>
      </c>
    </row>
    <row r="43" spans="1:763">
      <c r="A43" t="s">
        <v>1104</v>
      </c>
      <c r="B43" t="s">
        <v>1105</v>
      </c>
      <c r="C43" t="s">
        <v>1106</v>
      </c>
      <c r="D43" t="s">
        <v>873</v>
      </c>
      <c r="E43" t="s">
        <v>873</v>
      </c>
      <c r="P43" t="s">
        <v>812</v>
      </c>
      <c r="Q43">
        <v>0.874863865752458</v>
      </c>
      <c r="T43">
        <v>50</v>
      </c>
      <c r="V43" t="s">
        <v>813</v>
      </c>
      <c r="X43" t="s">
        <v>813</v>
      </c>
      <c r="Y43" t="s">
        <v>814</v>
      </c>
      <c r="Z43" t="s">
        <v>814</v>
      </c>
      <c r="AA43" t="s">
        <v>815</v>
      </c>
      <c r="AB43" t="s">
        <v>816</v>
      </c>
      <c r="AC43">
        <v>3</v>
      </c>
      <c r="AD43" t="s">
        <v>817</v>
      </c>
      <c r="AE43">
        <v>3</v>
      </c>
      <c r="AF43">
        <v>0</v>
      </c>
      <c r="AG43">
        <v>0</v>
      </c>
      <c r="AH43" t="s">
        <v>818</v>
      </c>
      <c r="AI43" t="s">
        <v>818</v>
      </c>
      <c r="AJ43" t="s">
        <v>818</v>
      </c>
      <c r="AK43" t="s">
        <v>818</v>
      </c>
      <c r="AL43" t="s">
        <v>818</v>
      </c>
      <c r="AM43" t="s">
        <v>818</v>
      </c>
      <c r="AN43" t="s">
        <v>818</v>
      </c>
      <c r="AO43" t="s">
        <v>818</v>
      </c>
      <c r="AP43" t="s">
        <v>818</v>
      </c>
      <c r="AQ43" t="s">
        <v>818</v>
      </c>
      <c r="AR43" t="s">
        <v>818</v>
      </c>
      <c r="AS43" t="s">
        <v>818</v>
      </c>
      <c r="AT43" t="s">
        <v>818</v>
      </c>
      <c r="AU43" t="s">
        <v>818</v>
      </c>
      <c r="AV43" t="s">
        <v>818</v>
      </c>
      <c r="AW43" t="s">
        <v>818</v>
      </c>
      <c r="AX43" t="s">
        <v>818</v>
      </c>
      <c r="AY43" t="s">
        <v>818</v>
      </c>
      <c r="AZ43" t="s">
        <v>818</v>
      </c>
      <c r="BA43" t="s">
        <v>818</v>
      </c>
      <c r="BB43" t="s">
        <v>818</v>
      </c>
      <c r="BC43" t="s">
        <v>818</v>
      </c>
      <c r="BD43" t="s">
        <v>818</v>
      </c>
      <c r="BE43" t="s">
        <v>818</v>
      </c>
      <c r="BF43" t="s">
        <v>818</v>
      </c>
      <c r="BG43" t="s">
        <v>818</v>
      </c>
      <c r="BH43" t="s">
        <v>818</v>
      </c>
      <c r="BI43" t="s">
        <v>818</v>
      </c>
      <c r="BJ43" t="s">
        <v>818</v>
      </c>
      <c r="BK43" t="s">
        <v>818</v>
      </c>
      <c r="BL43" t="s">
        <v>818</v>
      </c>
      <c r="BM43" t="s">
        <v>818</v>
      </c>
      <c r="BN43" t="s">
        <v>818</v>
      </c>
      <c r="BO43" t="s">
        <v>818</v>
      </c>
      <c r="BP43" t="s">
        <v>818</v>
      </c>
      <c r="BQ43" t="s">
        <v>818</v>
      </c>
      <c r="BR43" t="s">
        <v>818</v>
      </c>
      <c r="BS43" t="s">
        <v>818</v>
      </c>
      <c r="BT43" t="s">
        <v>818</v>
      </c>
      <c r="BU43" t="s">
        <v>818</v>
      </c>
      <c r="BV43" t="s">
        <v>818</v>
      </c>
      <c r="BW43" t="s">
        <v>818</v>
      </c>
      <c r="BX43" t="s">
        <v>818</v>
      </c>
      <c r="BY43" t="s">
        <v>818</v>
      </c>
      <c r="BZ43" t="s">
        <v>818</v>
      </c>
      <c r="CA43" t="s">
        <v>818</v>
      </c>
      <c r="CB43" t="s">
        <v>818</v>
      </c>
      <c r="CC43" t="s">
        <v>818</v>
      </c>
      <c r="CD43" t="s">
        <v>818</v>
      </c>
      <c r="CE43" t="s">
        <v>818</v>
      </c>
      <c r="CF43" t="s">
        <v>818</v>
      </c>
      <c r="CG43" t="s">
        <v>818</v>
      </c>
      <c r="CH43" t="s">
        <v>818</v>
      </c>
      <c r="CI43" t="s">
        <v>818</v>
      </c>
      <c r="CJ43" t="s">
        <v>818</v>
      </c>
      <c r="CK43" t="s">
        <v>818</v>
      </c>
      <c r="CL43" t="s">
        <v>818</v>
      </c>
      <c r="CM43" t="s">
        <v>818</v>
      </c>
      <c r="CN43" t="s">
        <v>818</v>
      </c>
      <c r="CO43" t="s">
        <v>818</v>
      </c>
      <c r="CP43" t="s">
        <v>818</v>
      </c>
      <c r="CQ43" t="s">
        <v>818</v>
      </c>
      <c r="CR43" t="s">
        <v>818</v>
      </c>
      <c r="CS43" t="s">
        <v>818</v>
      </c>
      <c r="CT43" t="s">
        <v>818</v>
      </c>
      <c r="CU43" t="s">
        <v>818</v>
      </c>
      <c r="CV43" t="s">
        <v>818</v>
      </c>
      <c r="CW43" t="s">
        <v>818</v>
      </c>
      <c r="CX43" t="s">
        <v>818</v>
      </c>
      <c r="CY43" t="s">
        <v>818</v>
      </c>
      <c r="CZ43" t="s">
        <v>818</v>
      </c>
      <c r="DA43" t="s">
        <v>818</v>
      </c>
      <c r="DB43" t="s">
        <v>818</v>
      </c>
      <c r="DC43" t="s">
        <v>818</v>
      </c>
      <c r="DD43" t="s">
        <v>818</v>
      </c>
      <c r="DE43" t="s">
        <v>818</v>
      </c>
      <c r="DF43" t="s">
        <v>818</v>
      </c>
      <c r="DG43" t="s">
        <v>818</v>
      </c>
      <c r="DH43" t="s">
        <v>818</v>
      </c>
      <c r="DI43" t="s">
        <v>818</v>
      </c>
      <c r="DJ43" t="s">
        <v>818</v>
      </c>
      <c r="DK43" t="s">
        <v>818</v>
      </c>
      <c r="DL43" t="s">
        <v>818</v>
      </c>
      <c r="DM43" t="s">
        <v>818</v>
      </c>
      <c r="DN43" t="s">
        <v>818</v>
      </c>
      <c r="DO43" t="s">
        <v>818</v>
      </c>
      <c r="DP43" t="s">
        <v>818</v>
      </c>
      <c r="DQ43" t="s">
        <v>818</v>
      </c>
      <c r="DR43" t="s">
        <v>818</v>
      </c>
      <c r="DS43" t="s">
        <v>818</v>
      </c>
      <c r="DT43" t="s">
        <v>818</v>
      </c>
      <c r="DU43" t="s">
        <v>818</v>
      </c>
      <c r="DV43" t="s">
        <v>818</v>
      </c>
      <c r="DW43" t="s">
        <v>818</v>
      </c>
      <c r="DX43" t="s">
        <v>818</v>
      </c>
      <c r="DY43" t="s">
        <v>818</v>
      </c>
      <c r="DZ43" t="s">
        <v>818</v>
      </c>
      <c r="EA43" t="s">
        <v>818</v>
      </c>
      <c r="EB43" t="s">
        <v>818</v>
      </c>
      <c r="EC43" t="s">
        <v>818</v>
      </c>
      <c r="ED43" t="s">
        <v>818</v>
      </c>
      <c r="EE43" t="s">
        <v>818</v>
      </c>
      <c r="EF43" t="s">
        <v>818</v>
      </c>
      <c r="EG43" t="s">
        <v>818</v>
      </c>
      <c r="EH43" t="s">
        <v>818</v>
      </c>
      <c r="EI43" t="s">
        <v>818</v>
      </c>
      <c r="EJ43" t="s">
        <v>818</v>
      </c>
      <c r="EK43" t="s">
        <v>818</v>
      </c>
      <c r="EL43" t="s">
        <v>818</v>
      </c>
      <c r="EM43" t="s">
        <v>818</v>
      </c>
      <c r="EN43" t="s">
        <v>818</v>
      </c>
      <c r="EO43" t="s">
        <v>818</v>
      </c>
      <c r="EP43" t="s">
        <v>818</v>
      </c>
      <c r="EQ43" t="s">
        <v>818</v>
      </c>
      <c r="ER43" t="s">
        <v>818</v>
      </c>
      <c r="ES43" t="s">
        <v>818</v>
      </c>
      <c r="ET43" t="s">
        <v>818</v>
      </c>
      <c r="EU43" t="s">
        <v>818</v>
      </c>
      <c r="EV43" t="s">
        <v>818</v>
      </c>
      <c r="EW43" t="s">
        <v>818</v>
      </c>
      <c r="EX43" t="s">
        <v>818</v>
      </c>
      <c r="EY43" t="s">
        <v>818</v>
      </c>
      <c r="EZ43" t="s">
        <v>818</v>
      </c>
      <c r="FA43" t="s">
        <v>818</v>
      </c>
      <c r="FB43" t="s">
        <v>818</v>
      </c>
      <c r="FC43" t="s">
        <v>818</v>
      </c>
      <c r="FD43" t="s">
        <v>818</v>
      </c>
      <c r="FE43" t="s">
        <v>818</v>
      </c>
      <c r="FF43" t="s">
        <v>818</v>
      </c>
      <c r="FG43" t="s">
        <v>818</v>
      </c>
      <c r="FH43" t="s">
        <v>818</v>
      </c>
      <c r="FI43" t="s">
        <v>818</v>
      </c>
      <c r="FJ43" t="s">
        <v>818</v>
      </c>
      <c r="FK43" t="s">
        <v>818</v>
      </c>
      <c r="FL43" t="s">
        <v>818</v>
      </c>
      <c r="FM43" t="s">
        <v>818</v>
      </c>
      <c r="FN43" t="s">
        <v>818</v>
      </c>
      <c r="FO43" t="s">
        <v>818</v>
      </c>
      <c r="FP43" t="s">
        <v>818</v>
      </c>
      <c r="FQ43" t="s">
        <v>818</v>
      </c>
      <c r="FR43" t="s">
        <v>818</v>
      </c>
      <c r="FS43" t="s">
        <v>818</v>
      </c>
      <c r="FT43" t="s">
        <v>818</v>
      </c>
      <c r="FU43" t="s">
        <v>818</v>
      </c>
      <c r="FV43" t="s">
        <v>818</v>
      </c>
      <c r="FW43" t="s">
        <v>818</v>
      </c>
      <c r="FX43" t="s">
        <v>818</v>
      </c>
      <c r="FY43" t="s">
        <v>818</v>
      </c>
      <c r="FZ43" t="s">
        <v>818</v>
      </c>
      <c r="GA43" t="s">
        <v>818</v>
      </c>
      <c r="GB43" t="s">
        <v>818</v>
      </c>
      <c r="GC43" t="s">
        <v>818</v>
      </c>
      <c r="GD43" t="s">
        <v>818</v>
      </c>
      <c r="GE43" t="s">
        <v>818</v>
      </c>
      <c r="GF43" t="s">
        <v>818</v>
      </c>
      <c r="GG43" t="s">
        <v>818</v>
      </c>
      <c r="GH43" t="s">
        <v>818</v>
      </c>
      <c r="GI43" t="s">
        <v>818</v>
      </c>
      <c r="GJ43" t="s">
        <v>818</v>
      </c>
      <c r="GK43" t="s">
        <v>818</v>
      </c>
      <c r="GL43" t="s">
        <v>818</v>
      </c>
      <c r="GM43" t="s">
        <v>818</v>
      </c>
      <c r="GN43" t="s">
        <v>818</v>
      </c>
      <c r="GO43" t="s">
        <v>818</v>
      </c>
      <c r="GP43" t="s">
        <v>818</v>
      </c>
      <c r="GQ43" t="s">
        <v>818</v>
      </c>
      <c r="GR43" t="s">
        <v>818</v>
      </c>
      <c r="GS43" t="s">
        <v>818</v>
      </c>
      <c r="GT43" t="s">
        <v>818</v>
      </c>
      <c r="GU43" t="s">
        <v>818</v>
      </c>
      <c r="GV43" t="s">
        <v>818</v>
      </c>
      <c r="GW43" t="s">
        <v>818</v>
      </c>
      <c r="GX43" t="s">
        <v>818</v>
      </c>
      <c r="GY43" t="s">
        <v>818</v>
      </c>
      <c r="GZ43" t="s">
        <v>818</v>
      </c>
      <c r="HA43" t="s">
        <v>818</v>
      </c>
      <c r="HB43" t="s">
        <v>818</v>
      </c>
      <c r="HC43" t="s">
        <v>818</v>
      </c>
      <c r="HD43" t="s">
        <v>818</v>
      </c>
      <c r="HE43" t="s">
        <v>818</v>
      </c>
      <c r="HF43" t="s">
        <v>818</v>
      </c>
      <c r="HG43" t="s">
        <v>818</v>
      </c>
      <c r="HH43" t="s">
        <v>818</v>
      </c>
      <c r="HI43" t="s">
        <v>818</v>
      </c>
      <c r="HJ43" t="s">
        <v>818</v>
      </c>
      <c r="HK43" t="s">
        <v>818</v>
      </c>
      <c r="HL43" t="s">
        <v>818</v>
      </c>
      <c r="HM43" t="s">
        <v>818</v>
      </c>
      <c r="HN43" t="s">
        <v>818</v>
      </c>
      <c r="HO43" t="s">
        <v>818</v>
      </c>
      <c r="HP43" t="s">
        <v>818</v>
      </c>
      <c r="HQ43" t="s">
        <v>818</v>
      </c>
      <c r="HR43" t="s">
        <v>818</v>
      </c>
      <c r="HS43" t="s">
        <v>818</v>
      </c>
      <c r="HT43" t="s">
        <v>818</v>
      </c>
      <c r="HU43" t="s">
        <v>818</v>
      </c>
      <c r="HV43" t="s">
        <v>818</v>
      </c>
      <c r="HW43" t="s">
        <v>818</v>
      </c>
      <c r="HX43" t="s">
        <v>818</v>
      </c>
      <c r="HY43" t="s">
        <v>818</v>
      </c>
      <c r="HZ43" t="s">
        <v>818</v>
      </c>
      <c r="IA43" t="s">
        <v>818</v>
      </c>
      <c r="IB43" t="s">
        <v>818</v>
      </c>
      <c r="IC43" t="s">
        <v>818</v>
      </c>
      <c r="ID43" t="s">
        <v>818</v>
      </c>
      <c r="IE43" t="s">
        <v>818</v>
      </c>
      <c r="IF43" t="s">
        <v>818</v>
      </c>
      <c r="IG43" t="s">
        <v>818</v>
      </c>
      <c r="IH43" t="s">
        <v>818</v>
      </c>
      <c r="II43" t="s">
        <v>818</v>
      </c>
      <c r="IJ43" t="s">
        <v>818</v>
      </c>
      <c r="IK43" t="s">
        <v>818</v>
      </c>
      <c r="IL43" t="s">
        <v>818</v>
      </c>
      <c r="IM43" t="s">
        <v>818</v>
      </c>
      <c r="IN43" t="s">
        <v>818</v>
      </c>
      <c r="IO43" t="s">
        <v>818</v>
      </c>
      <c r="IP43" t="s">
        <v>818</v>
      </c>
      <c r="IQ43" t="s">
        <v>818</v>
      </c>
      <c r="IR43" t="s">
        <v>818</v>
      </c>
      <c r="IS43" t="s">
        <v>818</v>
      </c>
      <c r="IT43" t="s">
        <v>818</v>
      </c>
      <c r="IU43" t="s">
        <v>818</v>
      </c>
      <c r="IV43" t="s">
        <v>818</v>
      </c>
      <c r="IW43" t="s">
        <v>818</v>
      </c>
      <c r="IX43" t="s">
        <v>818</v>
      </c>
      <c r="IY43" t="s">
        <v>818</v>
      </c>
      <c r="IZ43" t="s">
        <v>818</v>
      </c>
      <c r="JA43" t="s">
        <v>818</v>
      </c>
      <c r="JB43" t="s">
        <v>818</v>
      </c>
      <c r="JC43" t="s">
        <v>818</v>
      </c>
      <c r="JD43" t="s">
        <v>818</v>
      </c>
      <c r="JE43" t="s">
        <v>818</v>
      </c>
      <c r="JF43" t="s">
        <v>818</v>
      </c>
      <c r="JG43" t="s">
        <v>818</v>
      </c>
      <c r="JH43" t="s">
        <v>818</v>
      </c>
      <c r="JI43" t="s">
        <v>818</v>
      </c>
      <c r="JJ43" t="s">
        <v>818</v>
      </c>
      <c r="JK43" t="s">
        <v>818</v>
      </c>
      <c r="JL43" t="s">
        <v>818</v>
      </c>
      <c r="JM43" t="s">
        <v>818</v>
      </c>
      <c r="JN43" t="s">
        <v>818</v>
      </c>
      <c r="JO43" t="s">
        <v>818</v>
      </c>
      <c r="JP43" t="s">
        <v>818</v>
      </c>
      <c r="JQ43" t="s">
        <v>818</v>
      </c>
      <c r="JR43" t="s">
        <v>818</v>
      </c>
      <c r="JS43" t="s">
        <v>818</v>
      </c>
      <c r="JT43" t="s">
        <v>818</v>
      </c>
      <c r="JU43" t="s">
        <v>818</v>
      </c>
      <c r="JV43" t="s">
        <v>818</v>
      </c>
      <c r="JW43" t="s">
        <v>818</v>
      </c>
      <c r="JX43" t="s">
        <v>818</v>
      </c>
      <c r="JY43" t="s">
        <v>818</v>
      </c>
      <c r="JZ43" t="s">
        <v>818</v>
      </c>
      <c r="KA43" t="s">
        <v>818</v>
      </c>
      <c r="KB43" t="s">
        <v>818</v>
      </c>
      <c r="KC43" t="s">
        <v>818</v>
      </c>
      <c r="KD43" t="s">
        <v>818</v>
      </c>
      <c r="KE43" t="s">
        <v>818</v>
      </c>
      <c r="KF43">
        <v>3</v>
      </c>
      <c r="KG43">
        <v>0</v>
      </c>
      <c r="KH43">
        <v>0</v>
      </c>
      <c r="KI43">
        <v>0</v>
      </c>
      <c r="KJ43">
        <v>0</v>
      </c>
      <c r="KK43">
        <v>0</v>
      </c>
      <c r="KL43">
        <v>0</v>
      </c>
      <c r="KM43">
        <v>0</v>
      </c>
      <c r="KN43">
        <v>1</v>
      </c>
      <c r="KO43">
        <v>0</v>
      </c>
      <c r="KP43">
        <v>0</v>
      </c>
      <c r="KQ43">
        <v>1</v>
      </c>
      <c r="KR43">
        <v>0</v>
      </c>
      <c r="KS43">
        <v>0</v>
      </c>
      <c r="KT43">
        <v>0</v>
      </c>
      <c r="KU43">
        <v>0</v>
      </c>
      <c r="KV43">
        <v>0</v>
      </c>
      <c r="KW43">
        <v>0</v>
      </c>
      <c r="KX43">
        <v>2</v>
      </c>
      <c r="KY43">
        <v>0</v>
      </c>
      <c r="KZ43">
        <v>0</v>
      </c>
      <c r="LA43">
        <v>2</v>
      </c>
      <c r="LB43">
        <v>0</v>
      </c>
      <c r="LC43">
        <v>0</v>
      </c>
      <c r="LD43">
        <v>3</v>
      </c>
      <c r="LE43">
        <v>0</v>
      </c>
      <c r="LF43">
        <v>3</v>
      </c>
      <c r="LH43" t="s">
        <v>817</v>
      </c>
      <c r="LI43" t="s">
        <v>817</v>
      </c>
      <c r="LJ43" t="s">
        <v>817</v>
      </c>
      <c r="LK43" t="s">
        <v>817</v>
      </c>
      <c r="LL43" t="s">
        <v>817</v>
      </c>
      <c r="LM43" t="s">
        <v>817</v>
      </c>
      <c r="LO43" t="s">
        <v>813</v>
      </c>
      <c r="LP43" t="s">
        <v>813</v>
      </c>
      <c r="LQ43" t="s">
        <v>817</v>
      </c>
      <c r="LR43" t="s">
        <v>845</v>
      </c>
      <c r="LV43" t="s">
        <v>845</v>
      </c>
      <c r="LX43" t="s">
        <v>817</v>
      </c>
      <c r="MA43" t="s">
        <v>858</v>
      </c>
      <c r="MB43" t="s">
        <v>821</v>
      </c>
      <c r="MC43" t="s">
        <v>875</v>
      </c>
      <c r="MD43" t="s">
        <v>813</v>
      </c>
      <c r="MF43" t="s">
        <v>823</v>
      </c>
      <c r="MI43" t="s">
        <v>813</v>
      </c>
      <c r="MJ43" t="s">
        <v>824</v>
      </c>
      <c r="MK43" t="s">
        <v>813</v>
      </c>
      <c r="ML43" t="s">
        <v>817</v>
      </c>
      <c r="MM43" t="s">
        <v>817</v>
      </c>
      <c r="MN43" t="s">
        <v>813</v>
      </c>
      <c r="MO43" t="s">
        <v>817</v>
      </c>
      <c r="MP43" t="s">
        <v>817</v>
      </c>
      <c r="MQ43" t="s">
        <v>817</v>
      </c>
      <c r="MR43" t="s">
        <v>817</v>
      </c>
      <c r="MS43" t="s">
        <v>817</v>
      </c>
      <c r="MT43" t="s">
        <v>817</v>
      </c>
      <c r="MU43" t="s">
        <v>813</v>
      </c>
      <c r="NC43" t="s">
        <v>813</v>
      </c>
      <c r="ND43" t="s">
        <v>817</v>
      </c>
      <c r="NE43" t="s">
        <v>813</v>
      </c>
      <c r="NR43" t="s">
        <v>817</v>
      </c>
      <c r="NU43" t="s">
        <v>944</v>
      </c>
      <c r="NY43">
        <v>0</v>
      </c>
      <c r="OP43" t="s">
        <v>817</v>
      </c>
      <c r="OQ43" t="s">
        <v>915</v>
      </c>
      <c r="OR43" t="s">
        <v>863</v>
      </c>
      <c r="OS43" t="s">
        <v>878</v>
      </c>
      <c r="OT43" t="s">
        <v>817</v>
      </c>
      <c r="OU43" t="s">
        <v>817</v>
      </c>
      <c r="OV43" t="s">
        <v>830</v>
      </c>
      <c r="OW43" t="s">
        <v>831</v>
      </c>
      <c r="OX43" t="s">
        <v>832</v>
      </c>
      <c r="OY43" t="s">
        <v>833</v>
      </c>
      <c r="OZ43" t="s">
        <v>834</v>
      </c>
      <c r="PA43" t="s">
        <v>813</v>
      </c>
      <c r="PB43" t="s">
        <v>817</v>
      </c>
      <c r="PC43" t="s">
        <v>813</v>
      </c>
      <c r="PD43" t="s">
        <v>817</v>
      </c>
      <c r="PE43" t="s">
        <v>813</v>
      </c>
      <c r="PF43" t="s">
        <v>817</v>
      </c>
      <c r="PG43" t="s">
        <v>817</v>
      </c>
      <c r="PH43" t="s">
        <v>817</v>
      </c>
      <c r="PI43" t="s">
        <v>817</v>
      </c>
      <c r="PJ43" t="s">
        <v>817</v>
      </c>
      <c r="PK43" t="s">
        <v>813</v>
      </c>
      <c r="PL43" t="s">
        <v>835</v>
      </c>
      <c r="PM43" t="s">
        <v>837</v>
      </c>
      <c r="PN43" t="s">
        <v>845</v>
      </c>
      <c r="PO43" t="s">
        <v>893</v>
      </c>
      <c r="PP43" t="s">
        <v>894</v>
      </c>
      <c r="PQ43" t="s">
        <v>813</v>
      </c>
      <c r="PR43" t="s">
        <v>813</v>
      </c>
      <c r="PS43" t="s">
        <v>813</v>
      </c>
      <c r="PT43" t="s">
        <v>813</v>
      </c>
      <c r="PU43" t="s">
        <v>817</v>
      </c>
      <c r="PV43" t="s">
        <v>817</v>
      </c>
      <c r="PW43" t="s">
        <v>817</v>
      </c>
      <c r="PX43" t="s">
        <v>817</v>
      </c>
      <c r="PY43" t="s">
        <v>817</v>
      </c>
      <c r="PZ43" t="s">
        <v>840</v>
      </c>
      <c r="QA43" t="s">
        <v>841</v>
      </c>
      <c r="QB43" t="s">
        <v>895</v>
      </c>
      <c r="QC43" t="s">
        <v>843</v>
      </c>
      <c r="QD43" t="s">
        <v>1006</v>
      </c>
      <c r="QE43" t="s">
        <v>845</v>
      </c>
      <c r="QF43" t="s">
        <v>813</v>
      </c>
      <c r="QG43" t="s">
        <v>813</v>
      </c>
      <c r="QH43" t="s">
        <v>813</v>
      </c>
      <c r="QI43" t="s">
        <v>817</v>
      </c>
      <c r="QJ43" t="s">
        <v>813</v>
      </c>
      <c r="QK43" t="s">
        <v>813</v>
      </c>
      <c r="QL43" t="s">
        <v>817</v>
      </c>
      <c r="QM43" t="s">
        <v>813</v>
      </c>
      <c r="QN43" t="s">
        <v>817</v>
      </c>
      <c r="QO43" t="s">
        <v>817</v>
      </c>
      <c r="QP43" t="s">
        <v>817</v>
      </c>
      <c r="QQ43" t="s">
        <v>817</v>
      </c>
      <c r="QR43" t="s">
        <v>868</v>
      </c>
      <c r="QS43" t="s">
        <v>817</v>
      </c>
      <c r="QT43" t="s">
        <v>813</v>
      </c>
      <c r="QU43" t="s">
        <v>813</v>
      </c>
      <c r="QV43" t="s">
        <v>813</v>
      </c>
      <c r="QW43" t="s">
        <v>817</v>
      </c>
      <c r="QX43" t="s">
        <v>813</v>
      </c>
      <c r="QY43" t="s">
        <v>817</v>
      </c>
      <c r="QZ43" t="s">
        <v>817</v>
      </c>
      <c r="RA43" t="s">
        <v>817</v>
      </c>
      <c r="RB43" t="s">
        <v>817</v>
      </c>
      <c r="RC43" t="s">
        <v>817</v>
      </c>
      <c r="RD43" t="s">
        <v>817</v>
      </c>
      <c r="RE43" t="s">
        <v>817</v>
      </c>
      <c r="RF43" t="s">
        <v>817</v>
      </c>
      <c r="RG43" t="s">
        <v>817</v>
      </c>
      <c r="RH43" t="s">
        <v>817</v>
      </c>
      <c r="RI43" t="s">
        <v>817</v>
      </c>
      <c r="RJ43" t="s">
        <v>817</v>
      </c>
      <c r="RK43" t="s">
        <v>813</v>
      </c>
      <c r="RL43" t="s">
        <v>813</v>
      </c>
      <c r="RM43" t="s">
        <v>817</v>
      </c>
      <c r="RN43" t="s">
        <v>817</v>
      </c>
      <c r="RO43" t="s">
        <v>817</v>
      </c>
      <c r="RP43" t="s">
        <v>817</v>
      </c>
      <c r="RQ43" t="s">
        <v>817</v>
      </c>
      <c r="RR43" t="s">
        <v>817</v>
      </c>
      <c r="RS43" t="s">
        <v>817</v>
      </c>
      <c r="RT43" t="s">
        <v>817</v>
      </c>
      <c r="RU43" t="s">
        <v>817</v>
      </c>
      <c r="RV43" t="s">
        <v>817</v>
      </c>
      <c r="RW43" t="s">
        <v>817</v>
      </c>
      <c r="RX43" t="s">
        <v>879</v>
      </c>
      <c r="RY43" t="s">
        <v>956</v>
      </c>
      <c r="RZ43" t="s">
        <v>813</v>
      </c>
      <c r="SA43" t="s">
        <v>817</v>
      </c>
      <c r="SB43" t="s">
        <v>813</v>
      </c>
      <c r="SC43" t="s">
        <v>817</v>
      </c>
      <c r="SD43" t="s">
        <v>817</v>
      </c>
      <c r="SE43" t="s">
        <v>817</v>
      </c>
      <c r="SF43" t="s">
        <v>813</v>
      </c>
      <c r="SG43" t="s">
        <v>817</v>
      </c>
      <c r="SH43" t="s">
        <v>817</v>
      </c>
      <c r="SI43" t="s">
        <v>813</v>
      </c>
      <c r="SJ43" t="s">
        <v>817</v>
      </c>
      <c r="SK43" t="s">
        <v>817</v>
      </c>
      <c r="SL43" t="s">
        <v>817</v>
      </c>
      <c r="SM43" t="s">
        <v>817</v>
      </c>
      <c r="SN43" t="s">
        <v>817</v>
      </c>
      <c r="SO43" t="s">
        <v>817</v>
      </c>
      <c r="SP43" t="s">
        <v>817</v>
      </c>
      <c r="SQ43" t="s">
        <v>817</v>
      </c>
      <c r="SR43" t="s">
        <v>817</v>
      </c>
      <c r="SS43" t="s">
        <v>817</v>
      </c>
      <c r="ST43" t="s">
        <v>817</v>
      </c>
      <c r="SU43" t="s">
        <v>817</v>
      </c>
      <c r="SV43" t="s">
        <v>817</v>
      </c>
      <c r="SW43" t="s">
        <v>817</v>
      </c>
      <c r="SX43" t="s">
        <v>817</v>
      </c>
      <c r="SY43" t="s">
        <v>817</v>
      </c>
      <c r="SZ43" t="s">
        <v>817</v>
      </c>
      <c r="TA43" t="s">
        <v>817</v>
      </c>
      <c r="TB43" t="s">
        <v>817</v>
      </c>
      <c r="TC43" t="s">
        <v>817</v>
      </c>
      <c r="TD43" t="s">
        <v>817</v>
      </c>
      <c r="TE43" t="s">
        <v>817</v>
      </c>
      <c r="TF43" t="s">
        <v>813</v>
      </c>
      <c r="TG43" t="s">
        <v>817</v>
      </c>
      <c r="TH43" t="s">
        <v>817</v>
      </c>
      <c r="TI43" t="s">
        <v>817</v>
      </c>
      <c r="TJ43" t="s">
        <v>817</v>
      </c>
      <c r="TU43" t="s">
        <v>817</v>
      </c>
      <c r="TY43" t="s">
        <v>813</v>
      </c>
      <c r="TZ43" t="s">
        <v>817</v>
      </c>
      <c r="UA43" t="s">
        <v>817</v>
      </c>
      <c r="UB43" t="s">
        <v>813</v>
      </c>
      <c r="UC43" t="s">
        <v>813</v>
      </c>
      <c r="UD43" t="s">
        <v>817</v>
      </c>
      <c r="UE43" t="s">
        <v>817</v>
      </c>
      <c r="UF43" t="s">
        <v>817</v>
      </c>
      <c r="UG43" t="s">
        <v>813</v>
      </c>
      <c r="UH43" t="s">
        <v>817</v>
      </c>
      <c r="UI43" t="s">
        <v>817</v>
      </c>
      <c r="UJ43" t="s">
        <v>817</v>
      </c>
      <c r="UK43" t="s">
        <v>817</v>
      </c>
      <c r="UL43" t="s">
        <v>813</v>
      </c>
      <c r="UM43" t="s">
        <v>817</v>
      </c>
      <c r="UN43" t="s">
        <v>817</v>
      </c>
      <c r="UO43" t="s">
        <v>817</v>
      </c>
      <c r="UP43" t="s">
        <v>817</v>
      </c>
      <c r="UQ43" t="s">
        <v>817</v>
      </c>
      <c r="UR43" t="s">
        <v>817</v>
      </c>
      <c r="US43" t="s">
        <v>817</v>
      </c>
      <c r="UT43" t="s">
        <v>817</v>
      </c>
      <c r="UU43" t="s">
        <v>817</v>
      </c>
      <c r="UV43" t="s">
        <v>817</v>
      </c>
      <c r="UW43" t="s">
        <v>813</v>
      </c>
      <c r="UX43" t="s">
        <v>817</v>
      </c>
      <c r="UY43" t="s">
        <v>817</v>
      </c>
      <c r="UZ43" t="s">
        <v>817</v>
      </c>
      <c r="VD43" t="s">
        <v>817</v>
      </c>
      <c r="VE43" t="s">
        <v>813</v>
      </c>
      <c r="VF43" t="s">
        <v>817</v>
      </c>
      <c r="VG43" t="s">
        <v>817</v>
      </c>
      <c r="VH43" t="s">
        <v>817</v>
      </c>
      <c r="VI43" t="s">
        <v>813</v>
      </c>
      <c r="VJ43" t="s">
        <v>817</v>
      </c>
      <c r="VK43" t="s">
        <v>817</v>
      </c>
      <c r="VL43" t="s">
        <v>813</v>
      </c>
      <c r="VM43" t="s">
        <v>817</v>
      </c>
      <c r="VN43" t="s">
        <v>817</v>
      </c>
      <c r="VO43" t="s">
        <v>817</v>
      </c>
      <c r="VP43" t="s">
        <v>817</v>
      </c>
      <c r="VQ43" t="s">
        <v>817</v>
      </c>
      <c r="VR43" t="s">
        <v>817</v>
      </c>
      <c r="VY43" t="s">
        <v>813</v>
      </c>
      <c r="VZ43" t="s">
        <v>813</v>
      </c>
      <c r="WA43" t="s">
        <v>817</v>
      </c>
      <c r="WJ43" t="s">
        <v>813</v>
      </c>
      <c r="WK43" t="s">
        <v>813</v>
      </c>
      <c r="WL43" t="s">
        <v>813</v>
      </c>
      <c r="WM43" t="s">
        <v>817</v>
      </c>
      <c r="WN43" t="s">
        <v>817</v>
      </c>
      <c r="WO43" t="s">
        <v>817</v>
      </c>
      <c r="WP43" t="s">
        <v>817</v>
      </c>
      <c r="WQ43" t="s">
        <v>817</v>
      </c>
      <c r="WR43" t="s">
        <v>817</v>
      </c>
      <c r="WS43" t="s">
        <v>897</v>
      </c>
      <c r="WU43" t="s">
        <v>817</v>
      </c>
      <c r="WV43" t="s">
        <v>817</v>
      </c>
      <c r="WW43" t="s">
        <v>817</v>
      </c>
      <c r="WX43" t="s">
        <v>817</v>
      </c>
      <c r="WY43" t="s">
        <v>817</v>
      </c>
      <c r="WZ43" t="s">
        <v>813</v>
      </c>
      <c r="XA43" t="s">
        <v>817</v>
      </c>
      <c r="XB43" t="s">
        <v>817</v>
      </c>
      <c r="XC43" t="s">
        <v>850</v>
      </c>
      <c r="XD43" t="s">
        <v>813</v>
      </c>
      <c r="XE43" t="s">
        <v>813</v>
      </c>
      <c r="XF43" t="s">
        <v>817</v>
      </c>
      <c r="XG43" t="s">
        <v>817</v>
      </c>
      <c r="XH43" t="s">
        <v>817</v>
      </c>
      <c r="XI43" t="s">
        <v>817</v>
      </c>
      <c r="XJ43" t="s">
        <v>817</v>
      </c>
      <c r="XK43" t="s">
        <v>813</v>
      </c>
      <c r="XL43" t="s">
        <v>817</v>
      </c>
      <c r="XM43" t="s">
        <v>817</v>
      </c>
      <c r="XN43" t="s">
        <v>817</v>
      </c>
      <c r="XO43" t="s">
        <v>817</v>
      </c>
      <c r="XP43" t="s">
        <v>817</v>
      </c>
      <c r="XQ43" t="s">
        <v>817</v>
      </c>
      <c r="XR43" t="s">
        <v>813</v>
      </c>
      <c r="XS43" t="s">
        <v>817</v>
      </c>
      <c r="XT43" t="s">
        <v>817</v>
      </c>
      <c r="XU43" t="s">
        <v>813</v>
      </c>
      <c r="XV43" t="s">
        <v>817</v>
      </c>
      <c r="XW43" t="s">
        <v>817</v>
      </c>
      <c r="XX43" t="s">
        <v>817</v>
      </c>
      <c r="XY43" t="s">
        <v>817</v>
      </c>
      <c r="XZ43" t="s">
        <v>817</v>
      </c>
      <c r="ZM43" t="s">
        <v>817</v>
      </c>
      <c r="ZN43" t="s">
        <v>817</v>
      </c>
      <c r="ZO43" t="s">
        <v>817</v>
      </c>
      <c r="ZP43" t="s">
        <v>817</v>
      </c>
      <c r="ZQ43" t="s">
        <v>813</v>
      </c>
      <c r="ZR43" t="s">
        <v>813</v>
      </c>
      <c r="ZS43" t="s">
        <v>813</v>
      </c>
      <c r="ZT43" t="s">
        <v>817</v>
      </c>
      <c r="ZU43" t="s">
        <v>817</v>
      </c>
      <c r="ZV43" t="s">
        <v>817</v>
      </c>
      <c r="ZW43" t="s">
        <v>817</v>
      </c>
      <c r="ZX43" t="s">
        <v>817</v>
      </c>
      <c r="ZY43" t="s">
        <v>817</v>
      </c>
      <c r="ZZ43" t="s">
        <v>817</v>
      </c>
      <c r="AAA43" t="s">
        <v>817</v>
      </c>
      <c r="AAB43" t="s">
        <v>817</v>
      </c>
      <c r="AAC43" t="s">
        <v>817</v>
      </c>
      <c r="AAD43" t="s">
        <v>817</v>
      </c>
      <c r="AAE43" t="s">
        <v>817</v>
      </c>
      <c r="AAF43" t="s">
        <v>817</v>
      </c>
      <c r="AAH43" t="s">
        <v>813</v>
      </c>
      <c r="AAI43" t="s">
        <v>817</v>
      </c>
      <c r="AAJ43" t="s">
        <v>813</v>
      </c>
      <c r="AAK43" t="s">
        <v>817</v>
      </c>
      <c r="AAL43" t="s">
        <v>817</v>
      </c>
      <c r="AAM43" t="s">
        <v>817</v>
      </c>
      <c r="AAN43" t="s">
        <v>817</v>
      </c>
      <c r="AAO43" t="s">
        <v>817</v>
      </c>
      <c r="AAP43" t="s">
        <v>817</v>
      </c>
      <c r="AAQ43" t="s">
        <v>817</v>
      </c>
      <c r="AAR43" t="s">
        <v>817</v>
      </c>
      <c r="AAS43" t="s">
        <v>817</v>
      </c>
      <c r="AAT43" t="s">
        <v>817</v>
      </c>
      <c r="AAV43" t="s">
        <v>817</v>
      </c>
      <c r="AAW43" t="s">
        <v>817</v>
      </c>
      <c r="AAX43" t="s">
        <v>817</v>
      </c>
      <c r="AAY43" t="s">
        <v>817</v>
      </c>
      <c r="AAZ43" t="s">
        <v>817</v>
      </c>
      <c r="ABA43" t="s">
        <v>813</v>
      </c>
      <c r="ABB43" t="s">
        <v>813</v>
      </c>
      <c r="ABC43" t="s">
        <v>817</v>
      </c>
      <c r="ABD43" t="s">
        <v>817</v>
      </c>
      <c r="ABE43" t="s">
        <v>817</v>
      </c>
      <c r="ABF43" t="s">
        <v>817</v>
      </c>
      <c r="ABG43" t="s">
        <v>817</v>
      </c>
      <c r="ABH43" t="s">
        <v>817</v>
      </c>
      <c r="ABI43" t="s">
        <v>817</v>
      </c>
      <c r="ABJ43" t="s">
        <v>817</v>
      </c>
      <c r="ABK43" t="s">
        <v>817</v>
      </c>
      <c r="ABL43" t="s">
        <v>817</v>
      </c>
      <c r="ABM43" t="s">
        <v>817</v>
      </c>
      <c r="ABN43" t="s">
        <v>817</v>
      </c>
      <c r="ABO43" t="s">
        <v>817</v>
      </c>
      <c r="ABP43" t="s">
        <v>817</v>
      </c>
      <c r="ABQ43" t="s">
        <v>817</v>
      </c>
      <c r="ABR43" t="s">
        <v>817</v>
      </c>
      <c r="ABS43" t="s">
        <v>817</v>
      </c>
      <c r="ABT43" t="s">
        <v>813</v>
      </c>
      <c r="ABU43" t="s">
        <v>817</v>
      </c>
      <c r="ABV43" t="s">
        <v>817</v>
      </c>
      <c r="ABW43" t="s">
        <v>813</v>
      </c>
      <c r="ABX43" t="s">
        <v>817</v>
      </c>
      <c r="ABY43" t="s">
        <v>817</v>
      </c>
      <c r="ABZ43" t="s">
        <v>817</v>
      </c>
      <c r="ACA43" t="s">
        <v>813</v>
      </c>
      <c r="ACB43" t="s">
        <v>817</v>
      </c>
      <c r="ACC43" t="s">
        <v>817</v>
      </c>
      <c r="ACD43" t="s">
        <v>817</v>
      </c>
      <c r="ACE43" t="s">
        <v>817</v>
      </c>
      <c r="ACF43" t="s">
        <v>817</v>
      </c>
      <c r="ACG43" t="s">
        <v>817</v>
      </c>
      <c r="ACH43" t="s">
        <v>817</v>
      </c>
      <c r="ACI43" t="s">
        <v>817</v>
      </c>
    </row>
    <row r="44" spans="1:763">
      <c r="A44" t="s">
        <v>1107</v>
      </c>
      <c r="B44" t="s">
        <v>1108</v>
      </c>
      <c r="C44" t="s">
        <v>1109</v>
      </c>
      <c r="D44" t="s">
        <v>885</v>
      </c>
      <c r="E44" t="s">
        <v>885</v>
      </c>
      <c r="P44" t="s">
        <v>1110</v>
      </c>
      <c r="T44">
        <v>50</v>
      </c>
      <c r="V44" t="s">
        <v>813</v>
      </c>
      <c r="X44" t="s">
        <v>813</v>
      </c>
      <c r="Y44" t="s">
        <v>814</v>
      </c>
      <c r="Z44" t="s">
        <v>814</v>
      </c>
      <c r="AA44" t="s">
        <v>857</v>
      </c>
      <c r="AB44" t="s">
        <v>901</v>
      </c>
      <c r="AC44">
        <v>4</v>
      </c>
      <c r="AD44" t="s">
        <v>817</v>
      </c>
      <c r="AE44">
        <v>0</v>
      </c>
      <c r="AF44">
        <v>4</v>
      </c>
      <c r="AG44">
        <v>0</v>
      </c>
      <c r="AH44" t="s">
        <v>818</v>
      </c>
      <c r="AI44" t="s">
        <v>818</v>
      </c>
      <c r="AJ44" t="s">
        <v>818</v>
      </c>
      <c r="AK44" t="s">
        <v>818</v>
      </c>
      <c r="AL44" t="s">
        <v>818</v>
      </c>
      <c r="AM44" t="s">
        <v>818</v>
      </c>
      <c r="AN44" t="s">
        <v>818</v>
      </c>
      <c r="AO44" t="s">
        <v>818</v>
      </c>
      <c r="AP44" t="s">
        <v>818</v>
      </c>
      <c r="AQ44" t="s">
        <v>818</v>
      </c>
      <c r="AR44" t="s">
        <v>818</v>
      </c>
      <c r="AS44" t="s">
        <v>818</v>
      </c>
      <c r="AT44" t="s">
        <v>818</v>
      </c>
      <c r="AU44" t="s">
        <v>818</v>
      </c>
      <c r="AV44" t="s">
        <v>818</v>
      </c>
      <c r="AW44" t="s">
        <v>818</v>
      </c>
      <c r="AX44" t="s">
        <v>818</v>
      </c>
      <c r="AY44" t="s">
        <v>818</v>
      </c>
      <c r="AZ44" t="s">
        <v>818</v>
      </c>
      <c r="BA44" t="s">
        <v>818</v>
      </c>
      <c r="BB44" t="s">
        <v>818</v>
      </c>
      <c r="BC44" t="s">
        <v>818</v>
      </c>
      <c r="BD44" t="s">
        <v>818</v>
      </c>
      <c r="BE44" t="s">
        <v>818</v>
      </c>
      <c r="BF44" t="s">
        <v>818</v>
      </c>
      <c r="BG44" t="s">
        <v>818</v>
      </c>
      <c r="BH44" t="s">
        <v>818</v>
      </c>
      <c r="BI44" t="s">
        <v>818</v>
      </c>
      <c r="BJ44" t="s">
        <v>818</v>
      </c>
      <c r="BK44" t="s">
        <v>818</v>
      </c>
      <c r="BL44" t="s">
        <v>818</v>
      </c>
      <c r="BM44" t="s">
        <v>818</v>
      </c>
      <c r="BN44" t="s">
        <v>818</v>
      </c>
      <c r="BO44" t="s">
        <v>818</v>
      </c>
      <c r="BP44" t="s">
        <v>818</v>
      </c>
      <c r="BQ44" t="s">
        <v>818</v>
      </c>
      <c r="BR44" t="s">
        <v>818</v>
      </c>
      <c r="BS44" t="s">
        <v>818</v>
      </c>
      <c r="BT44" t="s">
        <v>818</v>
      </c>
      <c r="BU44" t="s">
        <v>818</v>
      </c>
      <c r="BV44" t="s">
        <v>818</v>
      </c>
      <c r="BW44" t="s">
        <v>818</v>
      </c>
      <c r="BX44" t="s">
        <v>818</v>
      </c>
      <c r="BY44" t="s">
        <v>818</v>
      </c>
      <c r="BZ44" t="s">
        <v>818</v>
      </c>
      <c r="CA44" t="s">
        <v>818</v>
      </c>
      <c r="CB44" t="s">
        <v>818</v>
      </c>
      <c r="CC44" t="s">
        <v>818</v>
      </c>
      <c r="CD44" t="s">
        <v>818</v>
      </c>
      <c r="CE44" t="s">
        <v>818</v>
      </c>
      <c r="CF44" t="s">
        <v>818</v>
      </c>
      <c r="CG44" t="s">
        <v>818</v>
      </c>
      <c r="CH44" t="s">
        <v>818</v>
      </c>
      <c r="CI44" t="s">
        <v>818</v>
      </c>
      <c r="CJ44" t="s">
        <v>818</v>
      </c>
      <c r="CK44" t="s">
        <v>818</v>
      </c>
      <c r="CL44" t="s">
        <v>818</v>
      </c>
      <c r="CM44" t="s">
        <v>818</v>
      </c>
      <c r="CN44" t="s">
        <v>818</v>
      </c>
      <c r="CO44" t="s">
        <v>818</v>
      </c>
      <c r="CP44" t="s">
        <v>818</v>
      </c>
      <c r="CQ44" t="s">
        <v>818</v>
      </c>
      <c r="CR44" t="s">
        <v>818</v>
      </c>
      <c r="CS44" t="s">
        <v>818</v>
      </c>
      <c r="CT44" t="s">
        <v>818</v>
      </c>
      <c r="CU44" t="s">
        <v>818</v>
      </c>
      <c r="CV44" t="s">
        <v>818</v>
      </c>
      <c r="CW44" t="s">
        <v>818</v>
      </c>
      <c r="CX44" t="s">
        <v>818</v>
      </c>
      <c r="CY44" t="s">
        <v>818</v>
      </c>
      <c r="CZ44" t="s">
        <v>818</v>
      </c>
      <c r="DA44" t="s">
        <v>818</v>
      </c>
      <c r="DB44" t="s">
        <v>818</v>
      </c>
      <c r="DC44" t="s">
        <v>818</v>
      </c>
      <c r="DD44" t="s">
        <v>818</v>
      </c>
      <c r="DE44" t="s">
        <v>818</v>
      </c>
      <c r="DF44" t="s">
        <v>818</v>
      </c>
      <c r="DG44" t="s">
        <v>818</v>
      </c>
      <c r="DH44" t="s">
        <v>818</v>
      </c>
      <c r="DI44" t="s">
        <v>818</v>
      </c>
      <c r="DJ44" t="s">
        <v>818</v>
      </c>
      <c r="DK44" t="s">
        <v>818</v>
      </c>
      <c r="DL44" t="s">
        <v>818</v>
      </c>
      <c r="DM44" t="s">
        <v>818</v>
      </c>
      <c r="DN44" t="s">
        <v>818</v>
      </c>
      <c r="DO44" t="s">
        <v>818</v>
      </c>
      <c r="DP44" t="s">
        <v>818</v>
      </c>
      <c r="DQ44" t="s">
        <v>818</v>
      </c>
      <c r="DR44" t="s">
        <v>818</v>
      </c>
      <c r="DS44" t="s">
        <v>818</v>
      </c>
      <c r="DT44" t="s">
        <v>818</v>
      </c>
      <c r="DU44" t="s">
        <v>818</v>
      </c>
      <c r="DV44" t="s">
        <v>818</v>
      </c>
      <c r="DW44" t="s">
        <v>818</v>
      </c>
      <c r="DX44" t="s">
        <v>818</v>
      </c>
      <c r="DY44" t="s">
        <v>818</v>
      </c>
      <c r="DZ44" t="s">
        <v>818</v>
      </c>
      <c r="EA44" t="s">
        <v>818</v>
      </c>
      <c r="EB44" t="s">
        <v>818</v>
      </c>
      <c r="EC44" t="s">
        <v>818</v>
      </c>
      <c r="ED44" t="s">
        <v>818</v>
      </c>
      <c r="EE44" t="s">
        <v>818</v>
      </c>
      <c r="EF44" t="s">
        <v>818</v>
      </c>
      <c r="EG44" t="s">
        <v>818</v>
      </c>
      <c r="EH44" t="s">
        <v>818</v>
      </c>
      <c r="EI44" t="s">
        <v>818</v>
      </c>
      <c r="EJ44" t="s">
        <v>818</v>
      </c>
      <c r="EK44" t="s">
        <v>818</v>
      </c>
      <c r="EL44" t="s">
        <v>818</v>
      </c>
      <c r="EM44" t="s">
        <v>818</v>
      </c>
      <c r="EN44" t="s">
        <v>818</v>
      </c>
      <c r="EO44" t="s">
        <v>818</v>
      </c>
      <c r="EP44" t="s">
        <v>818</v>
      </c>
      <c r="EQ44" t="s">
        <v>818</v>
      </c>
      <c r="ER44" t="s">
        <v>818</v>
      </c>
      <c r="ES44" t="s">
        <v>818</v>
      </c>
      <c r="ET44" t="s">
        <v>818</v>
      </c>
      <c r="EU44" t="s">
        <v>818</v>
      </c>
      <c r="EV44" t="s">
        <v>818</v>
      </c>
      <c r="EW44" t="s">
        <v>818</v>
      </c>
      <c r="EX44" t="s">
        <v>818</v>
      </c>
      <c r="EY44" t="s">
        <v>818</v>
      </c>
      <c r="EZ44" t="s">
        <v>818</v>
      </c>
      <c r="FA44" t="s">
        <v>818</v>
      </c>
      <c r="FB44" t="s">
        <v>818</v>
      </c>
      <c r="FC44" t="s">
        <v>818</v>
      </c>
      <c r="FD44" t="s">
        <v>818</v>
      </c>
      <c r="FE44" t="s">
        <v>818</v>
      </c>
      <c r="FF44" t="s">
        <v>818</v>
      </c>
      <c r="FG44" t="s">
        <v>818</v>
      </c>
      <c r="FH44" t="s">
        <v>818</v>
      </c>
      <c r="FI44" t="s">
        <v>818</v>
      </c>
      <c r="FJ44" t="s">
        <v>818</v>
      </c>
      <c r="FK44" t="s">
        <v>818</v>
      </c>
      <c r="FL44" t="s">
        <v>818</v>
      </c>
      <c r="FM44" t="s">
        <v>818</v>
      </c>
      <c r="FN44" t="s">
        <v>818</v>
      </c>
      <c r="FO44" t="s">
        <v>818</v>
      </c>
      <c r="FP44" t="s">
        <v>818</v>
      </c>
      <c r="FQ44" t="s">
        <v>818</v>
      </c>
      <c r="FR44" t="s">
        <v>818</v>
      </c>
      <c r="FS44" t="s">
        <v>818</v>
      </c>
      <c r="FT44" t="s">
        <v>818</v>
      </c>
      <c r="FU44" t="s">
        <v>818</v>
      </c>
      <c r="FV44" t="s">
        <v>818</v>
      </c>
      <c r="FW44" t="s">
        <v>818</v>
      </c>
      <c r="FX44" t="s">
        <v>818</v>
      </c>
      <c r="FY44" t="s">
        <v>818</v>
      </c>
      <c r="FZ44" t="s">
        <v>818</v>
      </c>
      <c r="GA44" t="s">
        <v>818</v>
      </c>
      <c r="GB44" t="s">
        <v>818</v>
      </c>
      <c r="GC44" t="s">
        <v>818</v>
      </c>
      <c r="GD44" t="s">
        <v>818</v>
      </c>
      <c r="GE44" t="s">
        <v>818</v>
      </c>
      <c r="GF44" t="s">
        <v>818</v>
      </c>
      <c r="GG44" t="s">
        <v>818</v>
      </c>
      <c r="GH44" t="s">
        <v>818</v>
      </c>
      <c r="GI44" t="s">
        <v>818</v>
      </c>
      <c r="GJ44" t="s">
        <v>818</v>
      </c>
      <c r="GK44" t="s">
        <v>818</v>
      </c>
      <c r="GL44" t="s">
        <v>818</v>
      </c>
      <c r="GM44" t="s">
        <v>818</v>
      </c>
      <c r="GN44" t="s">
        <v>818</v>
      </c>
      <c r="GO44" t="s">
        <v>818</v>
      </c>
      <c r="GP44" t="s">
        <v>818</v>
      </c>
      <c r="GQ44" t="s">
        <v>818</v>
      </c>
      <c r="GR44" t="s">
        <v>818</v>
      </c>
      <c r="GS44" t="s">
        <v>818</v>
      </c>
      <c r="GT44" t="s">
        <v>818</v>
      </c>
      <c r="GU44" t="s">
        <v>818</v>
      </c>
      <c r="GV44" t="s">
        <v>818</v>
      </c>
      <c r="GW44" t="s">
        <v>818</v>
      </c>
      <c r="GX44" t="s">
        <v>818</v>
      </c>
      <c r="GY44" t="s">
        <v>818</v>
      </c>
      <c r="GZ44" t="s">
        <v>818</v>
      </c>
      <c r="HA44" t="s">
        <v>818</v>
      </c>
      <c r="HB44" t="s">
        <v>818</v>
      </c>
      <c r="HC44" t="s">
        <v>818</v>
      </c>
      <c r="HD44" t="s">
        <v>818</v>
      </c>
      <c r="HE44" t="s">
        <v>818</v>
      </c>
      <c r="HF44" t="s">
        <v>818</v>
      </c>
      <c r="HG44" t="s">
        <v>818</v>
      </c>
      <c r="HH44" t="s">
        <v>818</v>
      </c>
      <c r="HI44" t="s">
        <v>818</v>
      </c>
      <c r="HJ44" t="s">
        <v>818</v>
      </c>
      <c r="HK44" t="s">
        <v>818</v>
      </c>
      <c r="HL44" t="s">
        <v>818</v>
      </c>
      <c r="HM44" t="s">
        <v>818</v>
      </c>
      <c r="HN44" t="s">
        <v>818</v>
      </c>
      <c r="HO44" t="s">
        <v>818</v>
      </c>
      <c r="HP44" t="s">
        <v>818</v>
      </c>
      <c r="HQ44" t="s">
        <v>818</v>
      </c>
      <c r="HR44" t="s">
        <v>818</v>
      </c>
      <c r="HS44" t="s">
        <v>818</v>
      </c>
      <c r="HT44" t="s">
        <v>818</v>
      </c>
      <c r="HU44" t="s">
        <v>818</v>
      </c>
      <c r="HV44" t="s">
        <v>818</v>
      </c>
      <c r="HW44" t="s">
        <v>818</v>
      </c>
      <c r="HX44" t="s">
        <v>818</v>
      </c>
      <c r="HY44" t="s">
        <v>818</v>
      </c>
      <c r="HZ44" t="s">
        <v>818</v>
      </c>
      <c r="IA44" t="s">
        <v>818</v>
      </c>
      <c r="IB44" t="s">
        <v>818</v>
      </c>
      <c r="IC44" t="s">
        <v>818</v>
      </c>
      <c r="ID44" t="s">
        <v>818</v>
      </c>
      <c r="IE44" t="s">
        <v>818</v>
      </c>
      <c r="IF44" t="s">
        <v>818</v>
      </c>
      <c r="IG44" t="s">
        <v>818</v>
      </c>
      <c r="IH44" t="s">
        <v>818</v>
      </c>
      <c r="II44" t="s">
        <v>818</v>
      </c>
      <c r="IJ44" t="s">
        <v>818</v>
      </c>
      <c r="IK44" t="s">
        <v>818</v>
      </c>
      <c r="IL44" t="s">
        <v>818</v>
      </c>
      <c r="IM44" t="s">
        <v>818</v>
      </c>
      <c r="IN44" t="s">
        <v>818</v>
      </c>
      <c r="IO44" t="s">
        <v>818</v>
      </c>
      <c r="IP44" t="s">
        <v>818</v>
      </c>
      <c r="IQ44" t="s">
        <v>818</v>
      </c>
      <c r="IR44" t="s">
        <v>818</v>
      </c>
      <c r="IS44" t="s">
        <v>818</v>
      </c>
      <c r="IT44" t="s">
        <v>818</v>
      </c>
      <c r="IU44" t="s">
        <v>818</v>
      </c>
      <c r="IV44" t="s">
        <v>818</v>
      </c>
      <c r="IW44" t="s">
        <v>818</v>
      </c>
      <c r="IX44" t="s">
        <v>818</v>
      </c>
      <c r="IY44" t="s">
        <v>818</v>
      </c>
      <c r="IZ44" t="s">
        <v>818</v>
      </c>
      <c r="JA44" t="s">
        <v>818</v>
      </c>
      <c r="JB44" t="s">
        <v>818</v>
      </c>
      <c r="JC44" t="s">
        <v>818</v>
      </c>
      <c r="JD44" t="s">
        <v>818</v>
      </c>
      <c r="JE44" t="s">
        <v>818</v>
      </c>
      <c r="JF44" t="s">
        <v>818</v>
      </c>
      <c r="JG44" t="s">
        <v>818</v>
      </c>
      <c r="JH44" t="s">
        <v>818</v>
      </c>
      <c r="JI44" t="s">
        <v>818</v>
      </c>
      <c r="JJ44" t="s">
        <v>818</v>
      </c>
      <c r="JK44" t="s">
        <v>818</v>
      </c>
      <c r="JL44" t="s">
        <v>818</v>
      </c>
      <c r="JM44" t="s">
        <v>818</v>
      </c>
      <c r="JN44" t="s">
        <v>818</v>
      </c>
      <c r="JO44" t="s">
        <v>818</v>
      </c>
      <c r="JP44" t="s">
        <v>818</v>
      </c>
      <c r="JQ44" t="s">
        <v>818</v>
      </c>
      <c r="JR44" t="s">
        <v>818</v>
      </c>
      <c r="JS44" t="s">
        <v>818</v>
      </c>
      <c r="JT44" t="s">
        <v>818</v>
      </c>
      <c r="JU44" t="s">
        <v>818</v>
      </c>
      <c r="JV44" t="s">
        <v>818</v>
      </c>
      <c r="JW44" t="s">
        <v>818</v>
      </c>
      <c r="JX44" t="s">
        <v>818</v>
      </c>
      <c r="JY44" t="s">
        <v>818</v>
      </c>
      <c r="JZ44" t="s">
        <v>818</v>
      </c>
      <c r="KA44" t="s">
        <v>818</v>
      </c>
      <c r="KB44" t="s">
        <v>818</v>
      </c>
      <c r="KC44" t="s">
        <v>818</v>
      </c>
      <c r="KD44" t="s">
        <v>818</v>
      </c>
      <c r="KE44" t="s">
        <v>818</v>
      </c>
      <c r="KF44">
        <v>4</v>
      </c>
      <c r="KG44">
        <v>0</v>
      </c>
      <c r="KH44">
        <v>0</v>
      </c>
      <c r="KI44">
        <v>0</v>
      </c>
      <c r="KJ44">
        <v>0</v>
      </c>
      <c r="KK44">
        <v>0</v>
      </c>
      <c r="KL44">
        <v>1</v>
      </c>
      <c r="KM44">
        <v>0</v>
      </c>
      <c r="KN44">
        <v>2</v>
      </c>
      <c r="KO44">
        <v>0</v>
      </c>
      <c r="KP44">
        <v>1</v>
      </c>
      <c r="KQ44">
        <v>2</v>
      </c>
      <c r="KR44">
        <v>0</v>
      </c>
      <c r="KS44">
        <v>1</v>
      </c>
      <c r="KT44">
        <v>0</v>
      </c>
      <c r="KU44">
        <v>0</v>
      </c>
      <c r="KV44">
        <v>0</v>
      </c>
      <c r="KW44">
        <v>0</v>
      </c>
      <c r="KX44">
        <v>0</v>
      </c>
      <c r="KY44">
        <v>0</v>
      </c>
      <c r="KZ44">
        <v>1</v>
      </c>
      <c r="LA44">
        <v>0</v>
      </c>
      <c r="LB44">
        <v>1</v>
      </c>
      <c r="LC44">
        <v>2</v>
      </c>
      <c r="LD44">
        <v>4</v>
      </c>
      <c r="LE44">
        <v>1</v>
      </c>
      <c r="LF44">
        <v>2</v>
      </c>
      <c r="LH44" t="s">
        <v>813</v>
      </c>
      <c r="LI44" t="s">
        <v>817</v>
      </c>
      <c r="LJ44" t="s">
        <v>817</v>
      </c>
      <c r="LK44" t="s">
        <v>813</v>
      </c>
      <c r="LL44" t="s">
        <v>817</v>
      </c>
      <c r="LM44" t="s">
        <v>817</v>
      </c>
      <c r="LN44" t="s">
        <v>817</v>
      </c>
      <c r="LO44" t="s">
        <v>817</v>
      </c>
      <c r="LQ44" t="s">
        <v>817</v>
      </c>
      <c r="LR44" t="s">
        <v>818</v>
      </c>
      <c r="LS44" t="s">
        <v>818</v>
      </c>
      <c r="LV44" t="s">
        <v>818</v>
      </c>
      <c r="LX44" t="s">
        <v>817</v>
      </c>
      <c r="MU44" t="s">
        <v>817</v>
      </c>
      <c r="MV44" t="s">
        <v>813</v>
      </c>
      <c r="MW44" t="s">
        <v>817</v>
      </c>
      <c r="MX44" t="s">
        <v>817</v>
      </c>
      <c r="MY44" t="s">
        <v>817</v>
      </c>
      <c r="MZ44" t="s">
        <v>817</v>
      </c>
      <c r="NA44" t="s">
        <v>817</v>
      </c>
      <c r="NB44" t="s">
        <v>817</v>
      </c>
      <c r="NR44" t="s">
        <v>813</v>
      </c>
      <c r="NS44" t="s">
        <v>813</v>
      </c>
      <c r="NT44" t="s">
        <v>848</v>
      </c>
      <c r="NU44" t="s">
        <v>861</v>
      </c>
      <c r="NV44" t="s">
        <v>817</v>
      </c>
      <c r="NX44" t="s">
        <v>962</v>
      </c>
      <c r="NY44">
        <v>1</v>
      </c>
      <c r="NZ44" t="s">
        <v>903</v>
      </c>
      <c r="OP44" t="s">
        <v>813</v>
      </c>
      <c r="OQ44" t="s">
        <v>827</v>
      </c>
      <c r="OR44" t="s">
        <v>828</v>
      </c>
      <c r="OS44" t="s">
        <v>878</v>
      </c>
      <c r="OT44" t="s">
        <v>813</v>
      </c>
      <c r="OU44" t="s">
        <v>817</v>
      </c>
      <c r="OV44" t="s">
        <v>830</v>
      </c>
      <c r="OW44" t="s">
        <v>905</v>
      </c>
      <c r="OX44" t="s">
        <v>955</v>
      </c>
      <c r="OY44" t="s">
        <v>833</v>
      </c>
      <c r="OZ44" t="s">
        <v>999</v>
      </c>
      <c r="PA44" t="s">
        <v>817</v>
      </c>
      <c r="PB44" t="s">
        <v>817</v>
      </c>
      <c r="PC44" t="s">
        <v>817</v>
      </c>
      <c r="PD44" t="s">
        <v>817</v>
      </c>
      <c r="PE44" t="s">
        <v>817</v>
      </c>
      <c r="PF44" t="s">
        <v>817</v>
      </c>
      <c r="PG44" t="s">
        <v>813</v>
      </c>
      <c r="PH44" t="s">
        <v>817</v>
      </c>
      <c r="PI44" t="s">
        <v>817</v>
      </c>
      <c r="PJ44" t="s">
        <v>817</v>
      </c>
      <c r="PK44" t="s">
        <v>817</v>
      </c>
      <c r="PL44" t="s">
        <v>835</v>
      </c>
      <c r="PM44" t="s">
        <v>836</v>
      </c>
      <c r="PN44" t="s">
        <v>837</v>
      </c>
      <c r="PO44" t="s">
        <v>916</v>
      </c>
      <c r="PP44" t="s">
        <v>839</v>
      </c>
      <c r="PQ44" t="s">
        <v>813</v>
      </c>
      <c r="PR44" t="s">
        <v>813</v>
      </c>
      <c r="PS44" t="s">
        <v>817</v>
      </c>
      <c r="PT44" t="s">
        <v>817</v>
      </c>
      <c r="PU44" t="s">
        <v>817</v>
      </c>
      <c r="PV44" t="s">
        <v>817</v>
      </c>
      <c r="PW44" t="s">
        <v>817</v>
      </c>
      <c r="PX44" t="s">
        <v>817</v>
      </c>
      <c r="PY44" t="s">
        <v>817</v>
      </c>
      <c r="PZ44" t="s">
        <v>840</v>
      </c>
      <c r="QA44" t="s">
        <v>841</v>
      </c>
      <c r="QB44" t="s">
        <v>971</v>
      </c>
      <c r="QC44" t="s">
        <v>843</v>
      </c>
      <c r="QD44" t="s">
        <v>844</v>
      </c>
      <c r="QE44" t="s">
        <v>837</v>
      </c>
      <c r="QF44" t="s">
        <v>813</v>
      </c>
      <c r="QG44" t="s">
        <v>813</v>
      </c>
      <c r="QH44" t="s">
        <v>813</v>
      </c>
      <c r="QI44" t="s">
        <v>817</v>
      </c>
      <c r="QJ44" t="s">
        <v>817</v>
      </c>
      <c r="QK44" t="s">
        <v>817</v>
      </c>
      <c r="QL44" t="s">
        <v>817</v>
      </c>
      <c r="QM44" t="s">
        <v>813</v>
      </c>
      <c r="QN44" t="s">
        <v>817</v>
      </c>
      <c r="QO44" t="s">
        <v>817</v>
      </c>
      <c r="QP44" t="s">
        <v>817</v>
      </c>
      <c r="QQ44" t="s">
        <v>817</v>
      </c>
      <c r="QR44" t="s">
        <v>813</v>
      </c>
      <c r="QS44" t="s">
        <v>813</v>
      </c>
      <c r="QT44" t="s">
        <v>817</v>
      </c>
      <c r="QU44" t="s">
        <v>817</v>
      </c>
      <c r="QV44" t="s">
        <v>817</v>
      </c>
      <c r="QW44" t="s">
        <v>817</v>
      </c>
      <c r="QX44" t="s">
        <v>817</v>
      </c>
      <c r="QY44" t="s">
        <v>817</v>
      </c>
      <c r="QZ44" t="s">
        <v>817</v>
      </c>
      <c r="RA44" t="s">
        <v>817</v>
      </c>
      <c r="RB44" t="s">
        <v>817</v>
      </c>
      <c r="RC44" t="s">
        <v>817</v>
      </c>
      <c r="RD44" t="s">
        <v>817</v>
      </c>
      <c r="RE44" t="s">
        <v>817</v>
      </c>
      <c r="RF44" t="s">
        <v>817</v>
      </c>
      <c r="RG44" t="s">
        <v>817</v>
      </c>
      <c r="RH44" t="s">
        <v>817</v>
      </c>
      <c r="RI44" t="s">
        <v>817</v>
      </c>
      <c r="RJ44" t="s">
        <v>817</v>
      </c>
      <c r="RK44" t="s">
        <v>813</v>
      </c>
      <c r="RL44" t="s">
        <v>817</v>
      </c>
      <c r="RM44" t="s">
        <v>813</v>
      </c>
      <c r="RN44" t="s">
        <v>817</v>
      </c>
      <c r="RO44" t="s">
        <v>817</v>
      </c>
      <c r="RP44" t="s">
        <v>817</v>
      </c>
      <c r="RQ44" t="s">
        <v>817</v>
      </c>
      <c r="RR44" t="s">
        <v>817</v>
      </c>
      <c r="RS44" t="s">
        <v>817</v>
      </c>
      <c r="RT44" t="s">
        <v>817</v>
      </c>
      <c r="RU44" t="s">
        <v>817</v>
      </c>
      <c r="RV44" t="s">
        <v>817</v>
      </c>
      <c r="RW44" t="s">
        <v>817</v>
      </c>
      <c r="RX44" t="s">
        <v>837</v>
      </c>
      <c r="RY44" t="s">
        <v>1111</v>
      </c>
      <c r="RZ44" t="s">
        <v>817</v>
      </c>
      <c r="SB44" t="s">
        <v>817</v>
      </c>
      <c r="SC44" t="s">
        <v>817</v>
      </c>
      <c r="SD44" t="s">
        <v>817</v>
      </c>
      <c r="SE44" t="s">
        <v>817</v>
      </c>
      <c r="SF44" t="s">
        <v>817</v>
      </c>
      <c r="SG44" t="s">
        <v>817</v>
      </c>
      <c r="SH44" t="s">
        <v>817</v>
      </c>
      <c r="SI44" t="s">
        <v>817</v>
      </c>
      <c r="SJ44" t="s">
        <v>817</v>
      </c>
      <c r="SK44" t="s">
        <v>817</v>
      </c>
      <c r="SL44" t="s">
        <v>817</v>
      </c>
      <c r="SM44" t="s">
        <v>813</v>
      </c>
      <c r="SN44" t="s">
        <v>817</v>
      </c>
      <c r="SO44" t="s">
        <v>817</v>
      </c>
      <c r="SP44" t="s">
        <v>817</v>
      </c>
      <c r="SQ44" t="s">
        <v>817</v>
      </c>
      <c r="SR44" t="s">
        <v>817</v>
      </c>
      <c r="SS44" t="s">
        <v>817</v>
      </c>
      <c r="ST44" t="s">
        <v>817</v>
      </c>
      <c r="SU44" t="s">
        <v>817</v>
      </c>
      <c r="SV44" t="s">
        <v>817</v>
      </c>
      <c r="SW44" t="s">
        <v>817</v>
      </c>
      <c r="SX44" t="s">
        <v>817</v>
      </c>
      <c r="SY44" t="s">
        <v>817</v>
      </c>
      <c r="SZ44" t="s">
        <v>817</v>
      </c>
      <c r="TA44" t="s">
        <v>817</v>
      </c>
      <c r="TB44" t="s">
        <v>817</v>
      </c>
      <c r="TC44" t="s">
        <v>817</v>
      </c>
      <c r="TD44" t="s">
        <v>817</v>
      </c>
      <c r="TE44" t="s">
        <v>817</v>
      </c>
      <c r="TF44" t="s">
        <v>813</v>
      </c>
      <c r="TG44" t="s">
        <v>817</v>
      </c>
      <c r="TH44" t="s">
        <v>817</v>
      </c>
      <c r="TI44" t="s">
        <v>817</v>
      </c>
      <c r="TU44" t="s">
        <v>817</v>
      </c>
      <c r="TY44" t="s">
        <v>817</v>
      </c>
      <c r="TZ44" t="s">
        <v>817</v>
      </c>
      <c r="UA44" t="s">
        <v>817</v>
      </c>
      <c r="UB44" t="s">
        <v>817</v>
      </c>
      <c r="UC44" t="s">
        <v>817</v>
      </c>
      <c r="UD44" t="s">
        <v>817</v>
      </c>
      <c r="UE44" t="s">
        <v>817</v>
      </c>
      <c r="UF44" t="s">
        <v>817</v>
      </c>
      <c r="UG44" t="s">
        <v>817</v>
      </c>
      <c r="UH44" t="s">
        <v>813</v>
      </c>
      <c r="UI44" t="s">
        <v>817</v>
      </c>
      <c r="UJ44" t="s">
        <v>817</v>
      </c>
      <c r="UK44" t="s">
        <v>817</v>
      </c>
      <c r="UL44" t="s">
        <v>817</v>
      </c>
      <c r="UM44" t="s">
        <v>817</v>
      </c>
      <c r="UN44" t="s">
        <v>817</v>
      </c>
      <c r="UO44" t="s">
        <v>817</v>
      </c>
      <c r="UP44" t="s">
        <v>817</v>
      </c>
      <c r="UQ44" t="s">
        <v>817</v>
      </c>
      <c r="UR44" t="s">
        <v>817</v>
      </c>
      <c r="US44" t="s">
        <v>817</v>
      </c>
      <c r="UT44" t="s">
        <v>817</v>
      </c>
      <c r="UU44" t="s">
        <v>817</v>
      </c>
      <c r="UV44" t="s">
        <v>817</v>
      </c>
      <c r="UW44" t="s">
        <v>817</v>
      </c>
      <c r="UX44" t="s">
        <v>813</v>
      </c>
      <c r="UY44" t="s">
        <v>817</v>
      </c>
      <c r="UZ44" t="s">
        <v>817</v>
      </c>
      <c r="VD44" t="s">
        <v>813</v>
      </c>
      <c r="VE44" t="s">
        <v>817</v>
      </c>
      <c r="VF44" t="s">
        <v>817</v>
      </c>
      <c r="VG44" t="s">
        <v>817</v>
      </c>
      <c r="VH44" t="s">
        <v>817</v>
      </c>
      <c r="VI44" t="s">
        <v>817</v>
      </c>
      <c r="VJ44" t="s">
        <v>817</v>
      </c>
      <c r="VK44" t="s">
        <v>817</v>
      </c>
      <c r="VL44" t="s">
        <v>817</v>
      </c>
      <c r="VM44" t="s">
        <v>817</v>
      </c>
      <c r="VN44" t="s">
        <v>817</v>
      </c>
      <c r="VO44" t="s">
        <v>817</v>
      </c>
      <c r="VP44" t="s">
        <v>817</v>
      </c>
      <c r="VQ44" t="s">
        <v>817</v>
      </c>
      <c r="VY44" t="s">
        <v>817</v>
      </c>
      <c r="VZ44" t="s">
        <v>813</v>
      </c>
      <c r="WA44" t="s">
        <v>813</v>
      </c>
      <c r="WB44" t="s">
        <v>817</v>
      </c>
      <c r="WJ44" t="s">
        <v>817</v>
      </c>
      <c r="WK44" t="s">
        <v>817</v>
      </c>
      <c r="WL44" t="s">
        <v>817</v>
      </c>
      <c r="WM44" t="s">
        <v>817</v>
      </c>
      <c r="WN44" t="s">
        <v>817</v>
      </c>
      <c r="WO44" t="s">
        <v>817</v>
      </c>
      <c r="WP44" t="s">
        <v>817</v>
      </c>
      <c r="WQ44" t="s">
        <v>813</v>
      </c>
      <c r="WR44" t="s">
        <v>817</v>
      </c>
      <c r="WS44" t="s">
        <v>908</v>
      </c>
      <c r="WU44" t="s">
        <v>817</v>
      </c>
      <c r="WV44" t="s">
        <v>817</v>
      </c>
      <c r="WW44" t="s">
        <v>817</v>
      </c>
      <c r="WX44" t="s">
        <v>817</v>
      </c>
      <c r="WY44" t="s">
        <v>817</v>
      </c>
      <c r="WZ44" t="s">
        <v>813</v>
      </c>
      <c r="XA44" t="s">
        <v>817</v>
      </c>
      <c r="XB44" t="s">
        <v>817</v>
      </c>
      <c r="XC44" t="s">
        <v>850</v>
      </c>
      <c r="XD44" t="s">
        <v>813</v>
      </c>
      <c r="XE44" t="s">
        <v>817</v>
      </c>
      <c r="XF44" t="s">
        <v>817</v>
      </c>
      <c r="XG44" t="s">
        <v>817</v>
      </c>
      <c r="XH44" t="s">
        <v>817</v>
      </c>
      <c r="XI44" t="s">
        <v>817</v>
      </c>
      <c r="XJ44" t="s">
        <v>817</v>
      </c>
      <c r="XK44" t="s">
        <v>817</v>
      </c>
      <c r="XL44" t="s">
        <v>817</v>
      </c>
      <c r="XM44" t="s">
        <v>817</v>
      </c>
      <c r="XN44" t="s">
        <v>817</v>
      </c>
      <c r="XO44" t="s">
        <v>817</v>
      </c>
      <c r="XP44" t="s">
        <v>817</v>
      </c>
      <c r="XQ44" t="s">
        <v>817</v>
      </c>
      <c r="XR44" t="s">
        <v>817</v>
      </c>
      <c r="XS44" t="s">
        <v>817</v>
      </c>
      <c r="XT44" t="s">
        <v>817</v>
      </c>
      <c r="XU44" t="s">
        <v>817</v>
      </c>
      <c r="XV44" t="s">
        <v>817</v>
      </c>
      <c r="XW44" t="s">
        <v>813</v>
      </c>
      <c r="XX44" t="s">
        <v>817</v>
      </c>
      <c r="XY44" t="s">
        <v>817</v>
      </c>
      <c r="XZ44" t="s">
        <v>817</v>
      </c>
      <c r="ZM44" t="s">
        <v>817</v>
      </c>
      <c r="ZN44" t="s">
        <v>817</v>
      </c>
      <c r="ZO44" t="s">
        <v>817</v>
      </c>
      <c r="ZP44" t="s">
        <v>817</v>
      </c>
      <c r="ZQ44" t="s">
        <v>817</v>
      </c>
      <c r="ZR44" t="s">
        <v>813</v>
      </c>
      <c r="ZS44" t="s">
        <v>813</v>
      </c>
      <c r="ZT44" t="s">
        <v>817</v>
      </c>
      <c r="ZU44" t="s">
        <v>817</v>
      </c>
      <c r="ZV44" t="s">
        <v>817</v>
      </c>
      <c r="ZW44" t="s">
        <v>817</v>
      </c>
      <c r="ZX44" t="s">
        <v>817</v>
      </c>
      <c r="ZY44" t="s">
        <v>817</v>
      </c>
      <c r="ZZ44" t="s">
        <v>817</v>
      </c>
      <c r="AAA44" t="s">
        <v>817</v>
      </c>
      <c r="AAB44" t="s">
        <v>817</v>
      </c>
      <c r="AAC44" t="s">
        <v>817</v>
      </c>
      <c r="AAD44" t="s">
        <v>817</v>
      </c>
      <c r="AAE44" t="s">
        <v>817</v>
      </c>
      <c r="AAF44" t="s">
        <v>817</v>
      </c>
      <c r="AAH44" t="s">
        <v>817</v>
      </c>
      <c r="AAI44" t="s">
        <v>817</v>
      </c>
      <c r="AAJ44" t="s">
        <v>813</v>
      </c>
      <c r="AAK44" t="s">
        <v>817</v>
      </c>
      <c r="AAL44" t="s">
        <v>817</v>
      </c>
      <c r="AAM44" t="s">
        <v>817</v>
      </c>
      <c r="AAN44" t="s">
        <v>817</v>
      </c>
      <c r="AAO44" t="s">
        <v>817</v>
      </c>
      <c r="AAP44" t="s">
        <v>817</v>
      </c>
      <c r="AAQ44" t="s">
        <v>817</v>
      </c>
      <c r="AAR44" t="s">
        <v>817</v>
      </c>
      <c r="AAS44" t="s">
        <v>817</v>
      </c>
      <c r="AAT44" t="s">
        <v>817</v>
      </c>
      <c r="AAV44" t="s">
        <v>817</v>
      </c>
      <c r="AAW44" t="s">
        <v>817</v>
      </c>
      <c r="AAX44" t="s">
        <v>817</v>
      </c>
      <c r="AAY44" t="s">
        <v>817</v>
      </c>
      <c r="AAZ44" t="s">
        <v>817</v>
      </c>
      <c r="ABA44" t="s">
        <v>813</v>
      </c>
      <c r="ABB44" t="s">
        <v>813</v>
      </c>
      <c r="ABC44" t="s">
        <v>817</v>
      </c>
      <c r="ABD44" t="s">
        <v>817</v>
      </c>
      <c r="ABE44" t="s">
        <v>817</v>
      </c>
      <c r="ABF44" t="s">
        <v>817</v>
      </c>
      <c r="ABG44" t="s">
        <v>817</v>
      </c>
      <c r="ABH44" t="s">
        <v>817</v>
      </c>
      <c r="ABI44" t="s">
        <v>817</v>
      </c>
      <c r="ABJ44" t="s">
        <v>817</v>
      </c>
      <c r="ABK44" t="s">
        <v>817</v>
      </c>
      <c r="ABL44" t="s">
        <v>817</v>
      </c>
      <c r="ABM44" t="s">
        <v>817</v>
      </c>
      <c r="ABN44" t="s">
        <v>817</v>
      </c>
      <c r="ABO44" t="s">
        <v>817</v>
      </c>
      <c r="ABP44" t="s">
        <v>817</v>
      </c>
      <c r="ABQ44" t="s">
        <v>817</v>
      </c>
      <c r="ABR44" t="s">
        <v>817</v>
      </c>
      <c r="ABS44" t="s">
        <v>817</v>
      </c>
      <c r="ABT44" t="s">
        <v>817</v>
      </c>
      <c r="ABU44" t="s">
        <v>817</v>
      </c>
      <c r="ABV44" t="s">
        <v>817</v>
      </c>
      <c r="ABW44" t="s">
        <v>813</v>
      </c>
      <c r="ABX44" t="s">
        <v>817</v>
      </c>
      <c r="ABY44" t="s">
        <v>817</v>
      </c>
      <c r="ABZ44" t="s">
        <v>817</v>
      </c>
      <c r="ACA44" t="s">
        <v>817</v>
      </c>
      <c r="ACB44" t="s">
        <v>817</v>
      </c>
      <c r="ACC44" t="s">
        <v>817</v>
      </c>
      <c r="ACD44" t="s">
        <v>817</v>
      </c>
      <c r="ACE44" t="s">
        <v>817</v>
      </c>
      <c r="ACF44" t="s">
        <v>817</v>
      </c>
      <c r="ACG44" t="s">
        <v>817</v>
      </c>
      <c r="ACH44" t="s">
        <v>817</v>
      </c>
      <c r="ACI44" t="s">
        <v>817</v>
      </c>
    </row>
    <row r="45" spans="1:763">
      <c r="A45" t="s">
        <v>1112</v>
      </c>
      <c r="B45" t="s">
        <v>1113</v>
      </c>
      <c r="C45" t="s">
        <v>1114</v>
      </c>
      <c r="D45" t="s">
        <v>941</v>
      </c>
      <c r="E45" t="s">
        <v>941</v>
      </c>
      <c r="P45" t="s">
        <v>886</v>
      </c>
      <c r="T45">
        <v>25</v>
      </c>
      <c r="V45" t="s">
        <v>813</v>
      </c>
      <c r="X45" t="s">
        <v>813</v>
      </c>
      <c r="Y45" t="s">
        <v>814</v>
      </c>
      <c r="Z45" t="s">
        <v>814</v>
      </c>
      <c r="AA45" t="s">
        <v>857</v>
      </c>
      <c r="AB45" t="s">
        <v>901</v>
      </c>
      <c r="AC45">
        <v>4</v>
      </c>
      <c r="AD45" t="s">
        <v>817</v>
      </c>
      <c r="AE45">
        <v>0</v>
      </c>
      <c r="AF45">
        <v>4</v>
      </c>
      <c r="AG45">
        <v>0</v>
      </c>
      <c r="AH45" t="s">
        <v>818</v>
      </c>
      <c r="AI45" t="s">
        <v>818</v>
      </c>
      <c r="AJ45" t="s">
        <v>818</v>
      </c>
      <c r="AK45" t="s">
        <v>818</v>
      </c>
      <c r="AL45" t="s">
        <v>818</v>
      </c>
      <c r="AM45" t="s">
        <v>818</v>
      </c>
      <c r="AN45" t="s">
        <v>818</v>
      </c>
      <c r="AO45" t="s">
        <v>818</v>
      </c>
      <c r="AP45" t="s">
        <v>818</v>
      </c>
      <c r="AQ45" t="s">
        <v>818</v>
      </c>
      <c r="AR45" t="s">
        <v>818</v>
      </c>
      <c r="AS45" t="s">
        <v>818</v>
      </c>
      <c r="AT45" t="s">
        <v>818</v>
      </c>
      <c r="AU45" t="s">
        <v>818</v>
      </c>
      <c r="AV45" t="s">
        <v>818</v>
      </c>
      <c r="AW45" t="s">
        <v>818</v>
      </c>
      <c r="AX45" t="s">
        <v>818</v>
      </c>
      <c r="AY45" t="s">
        <v>818</v>
      </c>
      <c r="AZ45" t="s">
        <v>818</v>
      </c>
      <c r="BA45" t="s">
        <v>818</v>
      </c>
      <c r="BB45" t="s">
        <v>818</v>
      </c>
      <c r="BC45" t="s">
        <v>818</v>
      </c>
      <c r="BD45" t="s">
        <v>818</v>
      </c>
      <c r="BE45" t="s">
        <v>818</v>
      </c>
      <c r="BF45" t="s">
        <v>818</v>
      </c>
      <c r="BG45" t="s">
        <v>818</v>
      </c>
      <c r="BH45" t="s">
        <v>818</v>
      </c>
      <c r="BI45" t="s">
        <v>818</v>
      </c>
      <c r="BJ45" t="s">
        <v>818</v>
      </c>
      <c r="BK45" t="s">
        <v>818</v>
      </c>
      <c r="BL45" t="s">
        <v>818</v>
      </c>
      <c r="BM45" t="s">
        <v>818</v>
      </c>
      <c r="BN45" t="s">
        <v>818</v>
      </c>
      <c r="BO45" t="s">
        <v>818</v>
      </c>
      <c r="BP45" t="s">
        <v>818</v>
      </c>
      <c r="BQ45" t="s">
        <v>818</v>
      </c>
      <c r="BR45" t="s">
        <v>818</v>
      </c>
      <c r="BS45" t="s">
        <v>818</v>
      </c>
      <c r="BT45" t="s">
        <v>818</v>
      </c>
      <c r="BU45" t="s">
        <v>818</v>
      </c>
      <c r="BV45" t="s">
        <v>818</v>
      </c>
      <c r="BW45" t="s">
        <v>818</v>
      </c>
      <c r="BX45" t="s">
        <v>818</v>
      </c>
      <c r="BY45" t="s">
        <v>818</v>
      </c>
      <c r="BZ45" t="s">
        <v>818</v>
      </c>
      <c r="CA45" t="s">
        <v>818</v>
      </c>
      <c r="CB45" t="s">
        <v>818</v>
      </c>
      <c r="CC45" t="s">
        <v>818</v>
      </c>
      <c r="CD45" t="s">
        <v>818</v>
      </c>
      <c r="CE45" t="s">
        <v>818</v>
      </c>
      <c r="CF45" t="s">
        <v>818</v>
      </c>
      <c r="CG45" t="s">
        <v>818</v>
      </c>
      <c r="CH45" t="s">
        <v>818</v>
      </c>
      <c r="CI45" t="s">
        <v>818</v>
      </c>
      <c r="CJ45" t="s">
        <v>818</v>
      </c>
      <c r="CK45" t="s">
        <v>818</v>
      </c>
      <c r="CL45" t="s">
        <v>818</v>
      </c>
      <c r="CM45" t="s">
        <v>818</v>
      </c>
      <c r="CN45" t="s">
        <v>818</v>
      </c>
      <c r="CO45" t="s">
        <v>818</v>
      </c>
      <c r="CP45" t="s">
        <v>818</v>
      </c>
      <c r="CQ45" t="s">
        <v>818</v>
      </c>
      <c r="CR45" t="s">
        <v>818</v>
      </c>
      <c r="CS45" t="s">
        <v>818</v>
      </c>
      <c r="CT45" t="s">
        <v>818</v>
      </c>
      <c r="CU45" t="s">
        <v>818</v>
      </c>
      <c r="CV45" t="s">
        <v>818</v>
      </c>
      <c r="CW45" t="s">
        <v>818</v>
      </c>
      <c r="CX45" t="s">
        <v>818</v>
      </c>
      <c r="CY45" t="s">
        <v>818</v>
      </c>
      <c r="CZ45" t="s">
        <v>818</v>
      </c>
      <c r="DA45" t="s">
        <v>818</v>
      </c>
      <c r="DB45" t="s">
        <v>818</v>
      </c>
      <c r="DC45" t="s">
        <v>818</v>
      </c>
      <c r="DD45" t="s">
        <v>818</v>
      </c>
      <c r="DE45" t="s">
        <v>818</v>
      </c>
      <c r="DF45" t="s">
        <v>818</v>
      </c>
      <c r="DG45" t="s">
        <v>818</v>
      </c>
      <c r="DH45" t="s">
        <v>818</v>
      </c>
      <c r="DI45" t="s">
        <v>818</v>
      </c>
      <c r="DJ45" t="s">
        <v>818</v>
      </c>
      <c r="DK45" t="s">
        <v>818</v>
      </c>
      <c r="DL45" t="s">
        <v>818</v>
      </c>
      <c r="DM45" t="s">
        <v>818</v>
      </c>
      <c r="DN45" t="s">
        <v>818</v>
      </c>
      <c r="DO45" t="s">
        <v>818</v>
      </c>
      <c r="DP45" t="s">
        <v>818</v>
      </c>
      <c r="DQ45" t="s">
        <v>818</v>
      </c>
      <c r="DR45" t="s">
        <v>818</v>
      </c>
      <c r="DS45" t="s">
        <v>818</v>
      </c>
      <c r="DT45" t="s">
        <v>818</v>
      </c>
      <c r="DU45" t="s">
        <v>818</v>
      </c>
      <c r="DV45" t="s">
        <v>818</v>
      </c>
      <c r="DW45" t="s">
        <v>818</v>
      </c>
      <c r="DX45" t="s">
        <v>818</v>
      </c>
      <c r="DY45" t="s">
        <v>818</v>
      </c>
      <c r="DZ45" t="s">
        <v>818</v>
      </c>
      <c r="EA45" t="s">
        <v>818</v>
      </c>
      <c r="EB45" t="s">
        <v>818</v>
      </c>
      <c r="EC45" t="s">
        <v>818</v>
      </c>
      <c r="ED45" t="s">
        <v>818</v>
      </c>
      <c r="EE45" t="s">
        <v>818</v>
      </c>
      <c r="EF45" t="s">
        <v>818</v>
      </c>
      <c r="EG45" t="s">
        <v>818</v>
      </c>
      <c r="EH45" t="s">
        <v>818</v>
      </c>
      <c r="EI45" t="s">
        <v>818</v>
      </c>
      <c r="EJ45" t="s">
        <v>818</v>
      </c>
      <c r="EK45" t="s">
        <v>818</v>
      </c>
      <c r="EL45" t="s">
        <v>818</v>
      </c>
      <c r="EM45" t="s">
        <v>818</v>
      </c>
      <c r="EN45" t="s">
        <v>818</v>
      </c>
      <c r="EO45" t="s">
        <v>818</v>
      </c>
      <c r="EP45" t="s">
        <v>818</v>
      </c>
      <c r="EQ45" t="s">
        <v>818</v>
      </c>
      <c r="ER45" t="s">
        <v>818</v>
      </c>
      <c r="ES45" t="s">
        <v>818</v>
      </c>
      <c r="ET45" t="s">
        <v>818</v>
      </c>
      <c r="EU45" t="s">
        <v>818</v>
      </c>
      <c r="EV45" t="s">
        <v>818</v>
      </c>
      <c r="EW45" t="s">
        <v>818</v>
      </c>
      <c r="EX45" t="s">
        <v>818</v>
      </c>
      <c r="EY45" t="s">
        <v>818</v>
      </c>
      <c r="EZ45" t="s">
        <v>818</v>
      </c>
      <c r="FA45" t="s">
        <v>818</v>
      </c>
      <c r="FB45" t="s">
        <v>818</v>
      </c>
      <c r="FC45" t="s">
        <v>818</v>
      </c>
      <c r="FD45" t="s">
        <v>818</v>
      </c>
      <c r="FE45" t="s">
        <v>818</v>
      </c>
      <c r="FF45" t="s">
        <v>818</v>
      </c>
      <c r="FG45" t="s">
        <v>818</v>
      </c>
      <c r="FH45" t="s">
        <v>818</v>
      </c>
      <c r="FI45" t="s">
        <v>818</v>
      </c>
      <c r="FJ45" t="s">
        <v>818</v>
      </c>
      <c r="FK45" t="s">
        <v>818</v>
      </c>
      <c r="FL45" t="s">
        <v>818</v>
      </c>
      <c r="FM45" t="s">
        <v>818</v>
      </c>
      <c r="FN45" t="s">
        <v>818</v>
      </c>
      <c r="FO45" t="s">
        <v>818</v>
      </c>
      <c r="FP45" t="s">
        <v>818</v>
      </c>
      <c r="FQ45" t="s">
        <v>818</v>
      </c>
      <c r="FR45" t="s">
        <v>818</v>
      </c>
      <c r="FS45" t="s">
        <v>818</v>
      </c>
      <c r="FT45" t="s">
        <v>818</v>
      </c>
      <c r="FU45" t="s">
        <v>818</v>
      </c>
      <c r="FV45" t="s">
        <v>818</v>
      </c>
      <c r="FW45" t="s">
        <v>818</v>
      </c>
      <c r="FX45" t="s">
        <v>818</v>
      </c>
      <c r="FY45" t="s">
        <v>818</v>
      </c>
      <c r="FZ45" t="s">
        <v>818</v>
      </c>
      <c r="GA45" t="s">
        <v>818</v>
      </c>
      <c r="GB45" t="s">
        <v>818</v>
      </c>
      <c r="GC45" t="s">
        <v>818</v>
      </c>
      <c r="GD45" t="s">
        <v>818</v>
      </c>
      <c r="GE45" t="s">
        <v>818</v>
      </c>
      <c r="GF45" t="s">
        <v>818</v>
      </c>
      <c r="GG45" t="s">
        <v>818</v>
      </c>
      <c r="GH45" t="s">
        <v>818</v>
      </c>
      <c r="GI45" t="s">
        <v>818</v>
      </c>
      <c r="GJ45" t="s">
        <v>818</v>
      </c>
      <c r="GK45" t="s">
        <v>818</v>
      </c>
      <c r="GL45" t="s">
        <v>818</v>
      </c>
      <c r="GM45" t="s">
        <v>818</v>
      </c>
      <c r="GN45" t="s">
        <v>818</v>
      </c>
      <c r="GO45" t="s">
        <v>818</v>
      </c>
      <c r="GP45" t="s">
        <v>818</v>
      </c>
      <c r="GQ45" t="s">
        <v>818</v>
      </c>
      <c r="GR45" t="s">
        <v>818</v>
      </c>
      <c r="GS45" t="s">
        <v>818</v>
      </c>
      <c r="GT45" t="s">
        <v>818</v>
      </c>
      <c r="GU45" t="s">
        <v>818</v>
      </c>
      <c r="GV45" t="s">
        <v>818</v>
      </c>
      <c r="GW45" t="s">
        <v>818</v>
      </c>
      <c r="GX45" t="s">
        <v>818</v>
      </c>
      <c r="GY45" t="s">
        <v>818</v>
      </c>
      <c r="GZ45" t="s">
        <v>818</v>
      </c>
      <c r="HA45" t="s">
        <v>818</v>
      </c>
      <c r="HB45" t="s">
        <v>818</v>
      </c>
      <c r="HC45" t="s">
        <v>818</v>
      </c>
      <c r="HD45" t="s">
        <v>818</v>
      </c>
      <c r="HE45" t="s">
        <v>818</v>
      </c>
      <c r="HF45" t="s">
        <v>818</v>
      </c>
      <c r="HG45" t="s">
        <v>818</v>
      </c>
      <c r="HH45" t="s">
        <v>818</v>
      </c>
      <c r="HI45" t="s">
        <v>818</v>
      </c>
      <c r="HJ45" t="s">
        <v>818</v>
      </c>
      <c r="HK45" t="s">
        <v>818</v>
      </c>
      <c r="HL45" t="s">
        <v>818</v>
      </c>
      <c r="HM45" t="s">
        <v>818</v>
      </c>
      <c r="HN45" t="s">
        <v>818</v>
      </c>
      <c r="HO45" t="s">
        <v>818</v>
      </c>
      <c r="HP45" t="s">
        <v>818</v>
      </c>
      <c r="HQ45" t="s">
        <v>818</v>
      </c>
      <c r="HR45" t="s">
        <v>818</v>
      </c>
      <c r="HS45" t="s">
        <v>818</v>
      </c>
      <c r="HT45" t="s">
        <v>818</v>
      </c>
      <c r="HU45" t="s">
        <v>818</v>
      </c>
      <c r="HV45" t="s">
        <v>818</v>
      </c>
      <c r="HW45" t="s">
        <v>818</v>
      </c>
      <c r="HX45" t="s">
        <v>818</v>
      </c>
      <c r="HY45" t="s">
        <v>818</v>
      </c>
      <c r="HZ45" t="s">
        <v>818</v>
      </c>
      <c r="IA45" t="s">
        <v>818</v>
      </c>
      <c r="IB45" t="s">
        <v>818</v>
      </c>
      <c r="IC45" t="s">
        <v>818</v>
      </c>
      <c r="ID45" t="s">
        <v>818</v>
      </c>
      <c r="IE45" t="s">
        <v>818</v>
      </c>
      <c r="IF45" t="s">
        <v>818</v>
      </c>
      <c r="IG45" t="s">
        <v>818</v>
      </c>
      <c r="IH45" t="s">
        <v>818</v>
      </c>
      <c r="II45" t="s">
        <v>818</v>
      </c>
      <c r="IJ45" t="s">
        <v>818</v>
      </c>
      <c r="IK45" t="s">
        <v>818</v>
      </c>
      <c r="IL45" t="s">
        <v>818</v>
      </c>
      <c r="IM45" t="s">
        <v>818</v>
      </c>
      <c r="IN45" t="s">
        <v>818</v>
      </c>
      <c r="IO45" t="s">
        <v>818</v>
      </c>
      <c r="IP45" t="s">
        <v>818</v>
      </c>
      <c r="IQ45" t="s">
        <v>818</v>
      </c>
      <c r="IR45" t="s">
        <v>818</v>
      </c>
      <c r="IS45" t="s">
        <v>818</v>
      </c>
      <c r="IT45" t="s">
        <v>818</v>
      </c>
      <c r="IU45" t="s">
        <v>818</v>
      </c>
      <c r="IV45" t="s">
        <v>818</v>
      </c>
      <c r="IW45" t="s">
        <v>818</v>
      </c>
      <c r="IX45" t="s">
        <v>818</v>
      </c>
      <c r="IY45" t="s">
        <v>818</v>
      </c>
      <c r="IZ45" t="s">
        <v>818</v>
      </c>
      <c r="JA45" t="s">
        <v>818</v>
      </c>
      <c r="JB45" t="s">
        <v>818</v>
      </c>
      <c r="JC45" t="s">
        <v>818</v>
      </c>
      <c r="JD45" t="s">
        <v>818</v>
      </c>
      <c r="JE45" t="s">
        <v>818</v>
      </c>
      <c r="JF45" t="s">
        <v>818</v>
      </c>
      <c r="JG45" t="s">
        <v>818</v>
      </c>
      <c r="JH45" t="s">
        <v>818</v>
      </c>
      <c r="JI45" t="s">
        <v>818</v>
      </c>
      <c r="JJ45" t="s">
        <v>818</v>
      </c>
      <c r="JK45" t="s">
        <v>818</v>
      </c>
      <c r="JL45" t="s">
        <v>818</v>
      </c>
      <c r="JM45" t="s">
        <v>818</v>
      </c>
      <c r="JN45" t="s">
        <v>818</v>
      </c>
      <c r="JO45" t="s">
        <v>818</v>
      </c>
      <c r="JP45" t="s">
        <v>818</v>
      </c>
      <c r="JQ45" t="s">
        <v>818</v>
      </c>
      <c r="JR45" t="s">
        <v>818</v>
      </c>
      <c r="JS45" t="s">
        <v>818</v>
      </c>
      <c r="JT45" t="s">
        <v>818</v>
      </c>
      <c r="JU45" t="s">
        <v>818</v>
      </c>
      <c r="JV45" t="s">
        <v>818</v>
      </c>
      <c r="JW45" t="s">
        <v>818</v>
      </c>
      <c r="JX45" t="s">
        <v>818</v>
      </c>
      <c r="JY45" t="s">
        <v>818</v>
      </c>
      <c r="JZ45" t="s">
        <v>818</v>
      </c>
      <c r="KA45" t="s">
        <v>818</v>
      </c>
      <c r="KB45" t="s">
        <v>818</v>
      </c>
      <c r="KC45" t="s">
        <v>818</v>
      </c>
      <c r="KD45" t="s">
        <v>818</v>
      </c>
      <c r="KE45" t="s">
        <v>818</v>
      </c>
      <c r="KF45">
        <v>4</v>
      </c>
      <c r="KG45">
        <v>0</v>
      </c>
      <c r="KH45">
        <v>0</v>
      </c>
      <c r="KI45">
        <v>0</v>
      </c>
      <c r="KJ45">
        <v>0</v>
      </c>
      <c r="KK45">
        <v>0</v>
      </c>
      <c r="KL45">
        <v>0</v>
      </c>
      <c r="KM45">
        <v>1</v>
      </c>
      <c r="KN45">
        <v>0</v>
      </c>
      <c r="KO45">
        <v>0</v>
      </c>
      <c r="KP45">
        <v>0</v>
      </c>
      <c r="KQ45">
        <v>1</v>
      </c>
      <c r="KR45">
        <v>0</v>
      </c>
      <c r="KS45">
        <v>1</v>
      </c>
      <c r="KT45">
        <v>2</v>
      </c>
      <c r="KU45">
        <v>0</v>
      </c>
      <c r="KV45">
        <v>0</v>
      </c>
      <c r="KW45">
        <v>0</v>
      </c>
      <c r="KX45">
        <v>0</v>
      </c>
      <c r="KY45">
        <v>0</v>
      </c>
      <c r="KZ45">
        <v>3</v>
      </c>
      <c r="LA45">
        <v>0</v>
      </c>
      <c r="LB45">
        <v>3</v>
      </c>
      <c r="LC45">
        <v>3</v>
      </c>
      <c r="LD45">
        <v>4</v>
      </c>
      <c r="LE45">
        <v>0</v>
      </c>
      <c r="LF45">
        <v>1</v>
      </c>
      <c r="LH45" t="s">
        <v>817</v>
      </c>
      <c r="LI45" t="s">
        <v>817</v>
      </c>
      <c r="LJ45" t="s">
        <v>817</v>
      </c>
      <c r="LK45" t="s">
        <v>817</v>
      </c>
      <c r="LL45" t="s">
        <v>817</v>
      </c>
      <c r="LM45" t="s">
        <v>817</v>
      </c>
      <c r="LO45" t="s">
        <v>817</v>
      </c>
      <c r="LQ45" t="s">
        <v>817</v>
      </c>
      <c r="LR45" t="s">
        <v>818</v>
      </c>
      <c r="LV45" t="s">
        <v>818</v>
      </c>
      <c r="LX45" t="s">
        <v>817</v>
      </c>
      <c r="MU45" t="s">
        <v>813</v>
      </c>
      <c r="NC45" t="s">
        <v>813</v>
      </c>
      <c r="ND45" t="s">
        <v>817</v>
      </c>
      <c r="NE45" t="s">
        <v>813</v>
      </c>
      <c r="NF45" t="s">
        <v>817</v>
      </c>
      <c r="NG45" t="s">
        <v>817</v>
      </c>
      <c r="NH45" t="s">
        <v>817</v>
      </c>
      <c r="NI45" t="s">
        <v>813</v>
      </c>
      <c r="NJ45" t="s">
        <v>817</v>
      </c>
      <c r="NK45" t="s">
        <v>817</v>
      </c>
      <c r="NL45" t="s">
        <v>817</v>
      </c>
      <c r="NM45" t="s">
        <v>817</v>
      </c>
      <c r="NN45" t="s">
        <v>817</v>
      </c>
      <c r="NO45" t="s">
        <v>817</v>
      </c>
      <c r="NP45" t="s">
        <v>817</v>
      </c>
      <c r="NQ45" t="s">
        <v>817</v>
      </c>
      <c r="NR45" t="s">
        <v>813</v>
      </c>
      <c r="NS45" t="s">
        <v>817</v>
      </c>
      <c r="NU45" t="s">
        <v>825</v>
      </c>
      <c r="NX45" t="s">
        <v>826</v>
      </c>
      <c r="NY45">
        <v>0</v>
      </c>
      <c r="OP45" t="s">
        <v>813</v>
      </c>
      <c r="OQ45" t="s">
        <v>827</v>
      </c>
      <c r="OR45" t="s">
        <v>863</v>
      </c>
      <c r="OS45" t="s">
        <v>878</v>
      </c>
      <c r="OT45" t="s">
        <v>813</v>
      </c>
      <c r="OU45" t="s">
        <v>813</v>
      </c>
      <c r="OV45" t="s">
        <v>830</v>
      </c>
      <c r="OW45" t="s">
        <v>905</v>
      </c>
      <c r="OX45" t="s">
        <v>955</v>
      </c>
      <c r="OY45" t="s">
        <v>833</v>
      </c>
      <c r="OZ45" t="s">
        <v>849</v>
      </c>
      <c r="PA45" t="s">
        <v>813</v>
      </c>
      <c r="PB45" t="s">
        <v>817</v>
      </c>
      <c r="PC45" t="s">
        <v>817</v>
      </c>
      <c r="PD45" t="s">
        <v>817</v>
      </c>
      <c r="PE45" t="s">
        <v>817</v>
      </c>
      <c r="PF45" t="s">
        <v>817</v>
      </c>
      <c r="PG45" t="s">
        <v>817</v>
      </c>
      <c r="PH45" t="s">
        <v>817</v>
      </c>
      <c r="PI45" t="s">
        <v>817</v>
      </c>
      <c r="PJ45" t="s">
        <v>817</v>
      </c>
      <c r="PK45" t="s">
        <v>817</v>
      </c>
      <c r="PL45" t="s">
        <v>835</v>
      </c>
      <c r="PM45" t="s">
        <v>879</v>
      </c>
      <c r="PN45" t="s">
        <v>845</v>
      </c>
      <c r="PO45" t="s">
        <v>866</v>
      </c>
      <c r="PP45" t="s">
        <v>894</v>
      </c>
      <c r="PQ45" t="s">
        <v>813</v>
      </c>
      <c r="PR45" t="s">
        <v>813</v>
      </c>
      <c r="PS45" t="s">
        <v>817</v>
      </c>
      <c r="PT45" t="s">
        <v>817</v>
      </c>
      <c r="PU45" t="s">
        <v>817</v>
      </c>
      <c r="PV45" t="s">
        <v>817</v>
      </c>
      <c r="PW45" t="s">
        <v>817</v>
      </c>
      <c r="PX45" t="s">
        <v>817</v>
      </c>
      <c r="PY45" t="s">
        <v>817</v>
      </c>
      <c r="PZ45" t="s">
        <v>840</v>
      </c>
      <c r="QA45" t="s">
        <v>841</v>
      </c>
      <c r="QB45" t="s">
        <v>895</v>
      </c>
      <c r="QC45" t="s">
        <v>843</v>
      </c>
      <c r="QD45" t="s">
        <v>896</v>
      </c>
      <c r="QE45" t="s">
        <v>845</v>
      </c>
      <c r="QF45" t="s">
        <v>813</v>
      </c>
      <c r="QG45" t="s">
        <v>813</v>
      </c>
      <c r="QH45" t="s">
        <v>813</v>
      </c>
      <c r="QI45" t="s">
        <v>817</v>
      </c>
      <c r="QJ45" t="s">
        <v>817</v>
      </c>
      <c r="QK45" t="s">
        <v>817</v>
      </c>
      <c r="QL45" t="s">
        <v>817</v>
      </c>
      <c r="QM45" t="s">
        <v>813</v>
      </c>
      <c r="QN45" t="s">
        <v>817</v>
      </c>
      <c r="QO45" t="s">
        <v>817</v>
      </c>
      <c r="QP45" t="s">
        <v>817</v>
      </c>
      <c r="QQ45" t="s">
        <v>817</v>
      </c>
      <c r="QR45" t="s">
        <v>817</v>
      </c>
      <c r="QS45" t="s">
        <v>813</v>
      </c>
      <c r="QT45" t="s">
        <v>817</v>
      </c>
      <c r="QU45" t="s">
        <v>817</v>
      </c>
      <c r="QV45" t="s">
        <v>817</v>
      </c>
      <c r="QW45" t="s">
        <v>817</v>
      </c>
      <c r="QX45" t="s">
        <v>817</v>
      </c>
      <c r="QY45" t="s">
        <v>817</v>
      </c>
      <c r="QZ45" t="s">
        <v>817</v>
      </c>
      <c r="RA45" t="s">
        <v>817</v>
      </c>
      <c r="RB45" t="s">
        <v>817</v>
      </c>
      <c r="RC45" t="s">
        <v>817</v>
      </c>
      <c r="RD45" t="s">
        <v>817</v>
      </c>
      <c r="RE45" t="s">
        <v>817</v>
      </c>
      <c r="RF45" t="s">
        <v>817</v>
      </c>
      <c r="RG45" t="s">
        <v>817</v>
      </c>
      <c r="RH45" t="s">
        <v>817</v>
      </c>
      <c r="RI45" t="s">
        <v>817</v>
      </c>
      <c r="RJ45" t="s">
        <v>817</v>
      </c>
      <c r="RK45" t="s">
        <v>817</v>
      </c>
      <c r="RZ45" t="s">
        <v>813</v>
      </c>
      <c r="SA45" t="s">
        <v>817</v>
      </c>
      <c r="SB45" t="s">
        <v>817</v>
      </c>
      <c r="SC45" t="s">
        <v>817</v>
      </c>
      <c r="SD45" t="s">
        <v>813</v>
      </c>
      <c r="SE45" t="s">
        <v>817</v>
      </c>
      <c r="SF45" t="s">
        <v>817</v>
      </c>
      <c r="SG45" t="s">
        <v>817</v>
      </c>
      <c r="SH45" t="s">
        <v>817</v>
      </c>
      <c r="SI45" t="s">
        <v>817</v>
      </c>
      <c r="SJ45" t="s">
        <v>817</v>
      </c>
      <c r="SK45" t="s">
        <v>817</v>
      </c>
      <c r="SL45" t="s">
        <v>817</v>
      </c>
      <c r="SM45" t="s">
        <v>817</v>
      </c>
      <c r="SN45" t="s">
        <v>817</v>
      </c>
      <c r="SO45" t="s">
        <v>817</v>
      </c>
      <c r="SP45" t="s">
        <v>817</v>
      </c>
      <c r="SQ45" t="s">
        <v>817</v>
      </c>
      <c r="SR45" t="s">
        <v>817</v>
      </c>
      <c r="SS45" t="s">
        <v>817</v>
      </c>
      <c r="ST45" t="s">
        <v>817</v>
      </c>
      <c r="SU45" t="s">
        <v>817</v>
      </c>
      <c r="SV45" t="s">
        <v>817</v>
      </c>
      <c r="SW45" t="s">
        <v>817</v>
      </c>
      <c r="SX45" t="s">
        <v>817</v>
      </c>
      <c r="SY45" t="s">
        <v>817</v>
      </c>
      <c r="SZ45" t="s">
        <v>817</v>
      </c>
      <c r="TA45" t="s">
        <v>817</v>
      </c>
      <c r="TB45" t="s">
        <v>817</v>
      </c>
      <c r="TC45" t="s">
        <v>817</v>
      </c>
      <c r="TD45" t="s">
        <v>817</v>
      </c>
      <c r="TE45" t="s">
        <v>817</v>
      </c>
      <c r="TF45" t="s">
        <v>813</v>
      </c>
      <c r="TG45" t="s">
        <v>817</v>
      </c>
      <c r="TH45" t="s">
        <v>817</v>
      </c>
      <c r="TI45" t="s">
        <v>817</v>
      </c>
      <c r="TU45" t="s">
        <v>817</v>
      </c>
      <c r="TY45" t="s">
        <v>813</v>
      </c>
      <c r="TZ45" t="s">
        <v>817</v>
      </c>
      <c r="UA45" t="s">
        <v>817</v>
      </c>
      <c r="UB45" t="s">
        <v>817</v>
      </c>
      <c r="UC45" t="s">
        <v>817</v>
      </c>
      <c r="UD45" t="s">
        <v>817</v>
      </c>
      <c r="UE45" t="s">
        <v>817</v>
      </c>
      <c r="UF45" t="s">
        <v>817</v>
      </c>
      <c r="UG45" t="s">
        <v>817</v>
      </c>
      <c r="UH45" t="s">
        <v>817</v>
      </c>
      <c r="UI45" t="s">
        <v>817</v>
      </c>
      <c r="UJ45" t="s">
        <v>817</v>
      </c>
      <c r="UK45" t="s">
        <v>817</v>
      </c>
      <c r="UL45" t="s">
        <v>813</v>
      </c>
      <c r="UM45" t="s">
        <v>817</v>
      </c>
      <c r="UN45" t="s">
        <v>817</v>
      </c>
      <c r="UO45" t="s">
        <v>817</v>
      </c>
      <c r="UP45" t="s">
        <v>817</v>
      </c>
      <c r="UQ45" t="s">
        <v>817</v>
      </c>
      <c r="UR45" t="s">
        <v>813</v>
      </c>
      <c r="US45" t="s">
        <v>817</v>
      </c>
      <c r="UT45" t="s">
        <v>817</v>
      </c>
      <c r="UU45" t="s">
        <v>817</v>
      </c>
      <c r="UV45" t="s">
        <v>817</v>
      </c>
      <c r="UW45" t="s">
        <v>817</v>
      </c>
      <c r="UX45" t="s">
        <v>817</v>
      </c>
      <c r="UY45" t="s">
        <v>817</v>
      </c>
      <c r="UZ45" t="s">
        <v>817</v>
      </c>
      <c r="VB45" t="s">
        <v>909</v>
      </c>
      <c r="VC45" t="s">
        <v>963</v>
      </c>
      <c r="VD45" t="s">
        <v>813</v>
      </c>
      <c r="VE45" t="s">
        <v>817</v>
      </c>
      <c r="VF45" t="s">
        <v>817</v>
      </c>
      <c r="VG45" t="s">
        <v>817</v>
      </c>
      <c r="VH45" t="s">
        <v>817</v>
      </c>
      <c r="VI45" t="s">
        <v>817</v>
      </c>
      <c r="VJ45" t="s">
        <v>817</v>
      </c>
      <c r="VK45" t="s">
        <v>817</v>
      </c>
      <c r="VL45" t="s">
        <v>817</v>
      </c>
      <c r="VM45" t="s">
        <v>817</v>
      </c>
      <c r="VN45" t="s">
        <v>817</v>
      </c>
      <c r="VO45" t="s">
        <v>817</v>
      </c>
      <c r="VP45" t="s">
        <v>817</v>
      </c>
      <c r="VQ45" t="s">
        <v>817</v>
      </c>
      <c r="VY45" t="s">
        <v>817</v>
      </c>
      <c r="VZ45" t="s">
        <v>817</v>
      </c>
      <c r="WA45" t="s">
        <v>817</v>
      </c>
      <c r="WJ45" t="s">
        <v>817</v>
      </c>
      <c r="WK45" t="s">
        <v>817</v>
      </c>
      <c r="WL45" t="s">
        <v>817</v>
      </c>
      <c r="WM45" t="s">
        <v>817</v>
      </c>
      <c r="WN45" t="s">
        <v>817</v>
      </c>
      <c r="WO45" t="s">
        <v>813</v>
      </c>
      <c r="WP45" t="s">
        <v>817</v>
      </c>
      <c r="WQ45" t="s">
        <v>817</v>
      </c>
      <c r="WR45" t="s">
        <v>817</v>
      </c>
      <c r="WS45" t="s">
        <v>928</v>
      </c>
      <c r="WU45" t="s">
        <v>813</v>
      </c>
      <c r="WV45" t="s">
        <v>813</v>
      </c>
      <c r="WW45" t="s">
        <v>817</v>
      </c>
      <c r="WX45" t="s">
        <v>813</v>
      </c>
      <c r="WY45" t="s">
        <v>817</v>
      </c>
      <c r="WZ45" t="s">
        <v>817</v>
      </c>
      <c r="XA45" t="s">
        <v>817</v>
      </c>
      <c r="XB45" t="s">
        <v>817</v>
      </c>
      <c r="XC45" t="s">
        <v>850</v>
      </c>
      <c r="XD45" t="s">
        <v>813</v>
      </c>
      <c r="XE45" t="s">
        <v>817</v>
      </c>
      <c r="XF45" t="s">
        <v>817</v>
      </c>
      <c r="XG45" t="s">
        <v>817</v>
      </c>
      <c r="XH45" t="s">
        <v>817</v>
      </c>
      <c r="XI45" t="s">
        <v>817</v>
      </c>
      <c r="XJ45" t="s">
        <v>817</v>
      </c>
      <c r="XK45" t="s">
        <v>817</v>
      </c>
      <c r="XL45" t="s">
        <v>817</v>
      </c>
      <c r="XM45" t="s">
        <v>817</v>
      </c>
      <c r="XN45" t="s">
        <v>817</v>
      </c>
      <c r="XO45" t="s">
        <v>817</v>
      </c>
      <c r="XP45" t="s">
        <v>817</v>
      </c>
      <c r="XQ45" t="s">
        <v>817</v>
      </c>
      <c r="XR45" t="s">
        <v>817</v>
      </c>
      <c r="XS45" t="s">
        <v>817</v>
      </c>
      <c r="XT45" t="s">
        <v>817</v>
      </c>
      <c r="XU45" t="s">
        <v>817</v>
      </c>
      <c r="XV45" t="s">
        <v>817</v>
      </c>
      <c r="XW45" t="s">
        <v>813</v>
      </c>
      <c r="XX45" t="s">
        <v>817</v>
      </c>
      <c r="XY45" t="s">
        <v>817</v>
      </c>
      <c r="XZ45" t="s">
        <v>817</v>
      </c>
      <c r="ZM45" t="s">
        <v>817</v>
      </c>
      <c r="ZN45" t="s">
        <v>813</v>
      </c>
      <c r="ZO45" t="s">
        <v>813</v>
      </c>
      <c r="ZP45" t="s">
        <v>817</v>
      </c>
      <c r="ZQ45" t="s">
        <v>817</v>
      </c>
      <c r="ZR45" t="s">
        <v>817</v>
      </c>
      <c r="ZS45" t="s">
        <v>817</v>
      </c>
      <c r="ZT45" t="s">
        <v>817</v>
      </c>
      <c r="ZU45" t="s">
        <v>817</v>
      </c>
      <c r="ZV45" t="s">
        <v>817</v>
      </c>
      <c r="ZW45" t="s">
        <v>817</v>
      </c>
      <c r="ZX45" t="s">
        <v>817</v>
      </c>
      <c r="ZY45" t="s">
        <v>817</v>
      </c>
      <c r="ZZ45" t="s">
        <v>817</v>
      </c>
      <c r="AAA45" t="s">
        <v>817</v>
      </c>
      <c r="AAB45" t="s">
        <v>817</v>
      </c>
      <c r="AAC45" t="s">
        <v>817</v>
      </c>
      <c r="AAD45" t="s">
        <v>817</v>
      </c>
      <c r="AAE45" t="s">
        <v>817</v>
      </c>
      <c r="AAF45" t="s">
        <v>817</v>
      </c>
      <c r="AAH45" t="s">
        <v>813</v>
      </c>
      <c r="AAI45" t="s">
        <v>817</v>
      </c>
      <c r="AAJ45" t="s">
        <v>817</v>
      </c>
      <c r="AAK45" t="s">
        <v>813</v>
      </c>
      <c r="AAL45" t="s">
        <v>817</v>
      </c>
      <c r="AAM45" t="s">
        <v>817</v>
      </c>
      <c r="AAN45" t="s">
        <v>813</v>
      </c>
      <c r="AAO45" t="s">
        <v>817</v>
      </c>
      <c r="AAP45" t="s">
        <v>817</v>
      </c>
      <c r="AAQ45" t="s">
        <v>817</v>
      </c>
      <c r="AAR45" t="s">
        <v>817</v>
      </c>
      <c r="AAS45" t="s">
        <v>817</v>
      </c>
      <c r="AAT45" t="s">
        <v>817</v>
      </c>
      <c r="AAV45" t="s">
        <v>817</v>
      </c>
      <c r="AAW45" t="s">
        <v>817</v>
      </c>
      <c r="AAX45" t="s">
        <v>817</v>
      </c>
      <c r="AAY45" t="s">
        <v>817</v>
      </c>
      <c r="AAZ45" t="s">
        <v>817</v>
      </c>
      <c r="ABA45" t="s">
        <v>817</v>
      </c>
      <c r="ABB45" t="s">
        <v>813</v>
      </c>
      <c r="ABC45" t="s">
        <v>817</v>
      </c>
      <c r="ABD45" t="s">
        <v>817</v>
      </c>
      <c r="ABE45" t="s">
        <v>817</v>
      </c>
      <c r="ABF45" t="s">
        <v>817</v>
      </c>
      <c r="ABG45" t="s">
        <v>817</v>
      </c>
      <c r="ABH45" t="s">
        <v>817</v>
      </c>
      <c r="ABI45" t="s">
        <v>817</v>
      </c>
      <c r="ABJ45" t="s">
        <v>817</v>
      </c>
      <c r="ABK45" t="s">
        <v>817</v>
      </c>
      <c r="ABL45" t="s">
        <v>817</v>
      </c>
      <c r="ABM45" t="s">
        <v>817</v>
      </c>
      <c r="ABN45" t="s">
        <v>817</v>
      </c>
      <c r="ABO45" t="s">
        <v>817</v>
      </c>
      <c r="ABP45" t="s">
        <v>817</v>
      </c>
      <c r="ABQ45" t="s">
        <v>817</v>
      </c>
      <c r="ABR45" t="s">
        <v>817</v>
      </c>
      <c r="ABS45" t="s">
        <v>817</v>
      </c>
      <c r="ABT45" t="s">
        <v>817</v>
      </c>
      <c r="ABU45" t="s">
        <v>817</v>
      </c>
      <c r="ABV45" t="s">
        <v>817</v>
      </c>
      <c r="ABW45" t="s">
        <v>813</v>
      </c>
      <c r="ABX45" t="s">
        <v>817</v>
      </c>
      <c r="ABY45" t="s">
        <v>817</v>
      </c>
      <c r="ABZ45" t="s">
        <v>817</v>
      </c>
      <c r="ACA45" t="s">
        <v>817</v>
      </c>
      <c r="ACB45" t="s">
        <v>817</v>
      </c>
      <c r="ACC45" t="s">
        <v>817</v>
      </c>
      <c r="ACD45" t="s">
        <v>817</v>
      </c>
      <c r="ACE45" t="s">
        <v>817</v>
      </c>
      <c r="ACF45" t="s">
        <v>817</v>
      </c>
      <c r="ACG45" t="s">
        <v>817</v>
      </c>
      <c r="ACH45" t="s">
        <v>817</v>
      </c>
      <c r="ACI45" t="s">
        <v>817</v>
      </c>
    </row>
    <row r="46" spans="1:763">
      <c r="A46" t="s">
        <v>1115</v>
      </c>
      <c r="B46" t="s">
        <v>1116</v>
      </c>
      <c r="C46" t="s">
        <v>1117</v>
      </c>
      <c r="D46" t="s">
        <v>873</v>
      </c>
      <c r="E46" t="s">
        <v>873</v>
      </c>
      <c r="P46" t="s">
        <v>1015</v>
      </c>
      <c r="Q46">
        <v>1.5359010936757009</v>
      </c>
      <c r="R46">
        <v>1</v>
      </c>
      <c r="T46">
        <v>47</v>
      </c>
      <c r="V46" t="s">
        <v>813</v>
      </c>
      <c r="X46" t="s">
        <v>817</v>
      </c>
      <c r="Y46" t="s">
        <v>814</v>
      </c>
      <c r="Z46" t="s">
        <v>856</v>
      </c>
      <c r="AA46" t="s">
        <v>815</v>
      </c>
      <c r="AB46" t="s">
        <v>816</v>
      </c>
      <c r="AC46">
        <v>13</v>
      </c>
      <c r="AD46" t="s">
        <v>813</v>
      </c>
      <c r="AE46">
        <v>12</v>
      </c>
      <c r="AF46">
        <v>1</v>
      </c>
      <c r="AG46">
        <v>0</v>
      </c>
      <c r="AH46" t="s">
        <v>818</v>
      </c>
      <c r="AI46" t="s">
        <v>818</v>
      </c>
      <c r="AJ46" t="s">
        <v>818</v>
      </c>
      <c r="AK46" t="s">
        <v>818</v>
      </c>
      <c r="AL46" t="s">
        <v>818</v>
      </c>
      <c r="AM46" t="s">
        <v>818</v>
      </c>
      <c r="AN46" t="s">
        <v>818</v>
      </c>
      <c r="AO46" t="s">
        <v>818</v>
      </c>
      <c r="AP46" t="s">
        <v>818</v>
      </c>
      <c r="AQ46" t="s">
        <v>818</v>
      </c>
      <c r="AR46" t="s">
        <v>818</v>
      </c>
      <c r="AS46" t="s">
        <v>818</v>
      </c>
      <c r="AT46" t="s">
        <v>818</v>
      </c>
      <c r="AU46" t="s">
        <v>818</v>
      </c>
      <c r="AV46" t="s">
        <v>818</v>
      </c>
      <c r="AW46" t="s">
        <v>818</v>
      </c>
      <c r="AX46" t="s">
        <v>818</v>
      </c>
      <c r="AY46" t="s">
        <v>818</v>
      </c>
      <c r="AZ46" t="s">
        <v>818</v>
      </c>
      <c r="BA46" t="s">
        <v>818</v>
      </c>
      <c r="BB46" t="s">
        <v>818</v>
      </c>
      <c r="BC46" t="s">
        <v>818</v>
      </c>
      <c r="BD46" t="s">
        <v>818</v>
      </c>
      <c r="BE46" t="s">
        <v>818</v>
      </c>
      <c r="BF46" t="s">
        <v>818</v>
      </c>
      <c r="BG46" t="s">
        <v>818</v>
      </c>
      <c r="BH46" t="s">
        <v>818</v>
      </c>
      <c r="BI46" t="s">
        <v>818</v>
      </c>
      <c r="BJ46" t="s">
        <v>818</v>
      </c>
      <c r="BK46" t="s">
        <v>818</v>
      </c>
      <c r="BL46" t="s">
        <v>818</v>
      </c>
      <c r="BM46" t="s">
        <v>818</v>
      </c>
      <c r="BN46" t="s">
        <v>818</v>
      </c>
      <c r="BO46" t="s">
        <v>818</v>
      </c>
      <c r="BP46" t="s">
        <v>818</v>
      </c>
      <c r="BQ46" t="s">
        <v>818</v>
      </c>
      <c r="BR46" t="s">
        <v>818</v>
      </c>
      <c r="BS46" t="s">
        <v>818</v>
      </c>
      <c r="BT46" t="s">
        <v>818</v>
      </c>
      <c r="BU46" t="s">
        <v>818</v>
      </c>
      <c r="BV46" t="s">
        <v>818</v>
      </c>
      <c r="BW46" t="s">
        <v>818</v>
      </c>
      <c r="BX46" t="s">
        <v>818</v>
      </c>
      <c r="BY46" t="s">
        <v>818</v>
      </c>
      <c r="BZ46" t="s">
        <v>818</v>
      </c>
      <c r="CA46" t="s">
        <v>818</v>
      </c>
      <c r="CB46" t="s">
        <v>818</v>
      </c>
      <c r="CC46" t="s">
        <v>818</v>
      </c>
      <c r="CD46" t="s">
        <v>818</v>
      </c>
      <c r="CE46" t="s">
        <v>818</v>
      </c>
      <c r="CF46" t="s">
        <v>818</v>
      </c>
      <c r="CG46" t="s">
        <v>818</v>
      </c>
      <c r="CH46" t="s">
        <v>818</v>
      </c>
      <c r="CI46" t="s">
        <v>818</v>
      </c>
      <c r="CJ46" t="s">
        <v>818</v>
      </c>
      <c r="CK46" t="s">
        <v>818</v>
      </c>
      <c r="CL46" t="s">
        <v>818</v>
      </c>
      <c r="CM46" t="s">
        <v>818</v>
      </c>
      <c r="CN46" t="s">
        <v>818</v>
      </c>
      <c r="CO46" t="s">
        <v>818</v>
      </c>
      <c r="CP46" t="s">
        <v>818</v>
      </c>
      <c r="CQ46" t="s">
        <v>818</v>
      </c>
      <c r="CR46" t="s">
        <v>818</v>
      </c>
      <c r="CS46" t="s">
        <v>818</v>
      </c>
      <c r="CT46" t="s">
        <v>818</v>
      </c>
      <c r="CU46" t="s">
        <v>818</v>
      </c>
      <c r="CV46" t="s">
        <v>818</v>
      </c>
      <c r="CW46" t="s">
        <v>818</v>
      </c>
      <c r="CX46" t="s">
        <v>818</v>
      </c>
      <c r="CY46" t="s">
        <v>818</v>
      </c>
      <c r="CZ46" t="s">
        <v>818</v>
      </c>
      <c r="DA46" t="s">
        <v>818</v>
      </c>
      <c r="DB46" t="s">
        <v>818</v>
      </c>
      <c r="DC46" t="s">
        <v>818</v>
      </c>
      <c r="DD46" t="s">
        <v>818</v>
      </c>
      <c r="DE46" t="s">
        <v>818</v>
      </c>
      <c r="DF46" t="s">
        <v>818</v>
      </c>
      <c r="DG46" t="s">
        <v>818</v>
      </c>
      <c r="DH46" t="s">
        <v>818</v>
      </c>
      <c r="DI46" t="s">
        <v>818</v>
      </c>
      <c r="DJ46" t="s">
        <v>818</v>
      </c>
      <c r="DK46" t="s">
        <v>818</v>
      </c>
      <c r="DL46" t="s">
        <v>818</v>
      </c>
      <c r="DM46" t="s">
        <v>818</v>
      </c>
      <c r="DN46" t="s">
        <v>818</v>
      </c>
      <c r="DO46" t="s">
        <v>818</v>
      </c>
      <c r="DP46" t="s">
        <v>818</v>
      </c>
      <c r="DQ46" t="s">
        <v>818</v>
      </c>
      <c r="DR46" t="s">
        <v>818</v>
      </c>
      <c r="DS46" t="s">
        <v>818</v>
      </c>
      <c r="DT46" t="s">
        <v>818</v>
      </c>
      <c r="DU46" t="s">
        <v>818</v>
      </c>
      <c r="DV46" t="s">
        <v>818</v>
      </c>
      <c r="DW46" t="s">
        <v>818</v>
      </c>
      <c r="DX46" t="s">
        <v>818</v>
      </c>
      <c r="DY46" t="s">
        <v>818</v>
      </c>
      <c r="DZ46" t="s">
        <v>818</v>
      </c>
      <c r="EA46" t="s">
        <v>818</v>
      </c>
      <c r="EB46" t="s">
        <v>818</v>
      </c>
      <c r="EC46" t="s">
        <v>818</v>
      </c>
      <c r="ED46" t="s">
        <v>818</v>
      </c>
      <c r="EE46" t="s">
        <v>818</v>
      </c>
      <c r="EF46" t="s">
        <v>818</v>
      </c>
      <c r="EG46" t="s">
        <v>818</v>
      </c>
      <c r="EH46" t="s">
        <v>818</v>
      </c>
      <c r="EI46" t="s">
        <v>818</v>
      </c>
      <c r="EJ46" t="s">
        <v>818</v>
      </c>
      <c r="EK46" t="s">
        <v>818</v>
      </c>
      <c r="EL46" t="s">
        <v>818</v>
      </c>
      <c r="EM46" t="s">
        <v>818</v>
      </c>
      <c r="EN46" t="s">
        <v>818</v>
      </c>
      <c r="EO46" t="s">
        <v>818</v>
      </c>
      <c r="EP46" t="s">
        <v>818</v>
      </c>
      <c r="EQ46" t="s">
        <v>818</v>
      </c>
      <c r="ER46" t="s">
        <v>818</v>
      </c>
      <c r="ES46" t="s">
        <v>818</v>
      </c>
      <c r="ET46" t="s">
        <v>818</v>
      </c>
      <c r="EU46" t="s">
        <v>818</v>
      </c>
      <c r="EV46" t="s">
        <v>818</v>
      </c>
      <c r="EW46" t="s">
        <v>818</v>
      </c>
      <c r="EX46" t="s">
        <v>818</v>
      </c>
      <c r="EY46" t="s">
        <v>818</v>
      </c>
      <c r="EZ46" t="s">
        <v>818</v>
      </c>
      <c r="FA46" t="s">
        <v>818</v>
      </c>
      <c r="FB46" t="s">
        <v>818</v>
      </c>
      <c r="FC46" t="s">
        <v>818</v>
      </c>
      <c r="FD46" t="s">
        <v>818</v>
      </c>
      <c r="FE46" t="s">
        <v>818</v>
      </c>
      <c r="FF46" t="s">
        <v>818</v>
      </c>
      <c r="FG46" t="s">
        <v>818</v>
      </c>
      <c r="FH46" t="s">
        <v>818</v>
      </c>
      <c r="FI46" t="s">
        <v>818</v>
      </c>
      <c r="FJ46" t="s">
        <v>818</v>
      </c>
      <c r="FK46" t="s">
        <v>818</v>
      </c>
      <c r="FL46" t="s">
        <v>818</v>
      </c>
      <c r="FM46" t="s">
        <v>818</v>
      </c>
      <c r="FN46" t="s">
        <v>818</v>
      </c>
      <c r="FO46" t="s">
        <v>818</v>
      </c>
      <c r="FP46" t="s">
        <v>818</v>
      </c>
      <c r="FQ46" t="s">
        <v>818</v>
      </c>
      <c r="FR46" t="s">
        <v>818</v>
      </c>
      <c r="FS46" t="s">
        <v>818</v>
      </c>
      <c r="FT46" t="s">
        <v>818</v>
      </c>
      <c r="FU46" t="s">
        <v>818</v>
      </c>
      <c r="FV46" t="s">
        <v>818</v>
      </c>
      <c r="FW46" t="s">
        <v>818</v>
      </c>
      <c r="FX46" t="s">
        <v>818</v>
      </c>
      <c r="FY46" t="s">
        <v>818</v>
      </c>
      <c r="FZ46" t="s">
        <v>818</v>
      </c>
      <c r="GA46" t="s">
        <v>818</v>
      </c>
      <c r="GB46" t="s">
        <v>818</v>
      </c>
      <c r="GC46" t="s">
        <v>818</v>
      </c>
      <c r="GD46" t="s">
        <v>818</v>
      </c>
      <c r="GE46" t="s">
        <v>818</v>
      </c>
      <c r="GF46" t="s">
        <v>818</v>
      </c>
      <c r="GG46" t="s">
        <v>818</v>
      </c>
      <c r="GH46" t="s">
        <v>818</v>
      </c>
      <c r="GI46" t="s">
        <v>818</v>
      </c>
      <c r="GJ46" t="s">
        <v>818</v>
      </c>
      <c r="GK46" t="s">
        <v>818</v>
      </c>
      <c r="GL46" t="s">
        <v>818</v>
      </c>
      <c r="GM46" t="s">
        <v>818</v>
      </c>
      <c r="GN46" t="s">
        <v>818</v>
      </c>
      <c r="GO46" t="s">
        <v>818</v>
      </c>
      <c r="GP46" t="s">
        <v>818</v>
      </c>
      <c r="GQ46" t="s">
        <v>818</v>
      </c>
      <c r="GR46" t="s">
        <v>818</v>
      </c>
      <c r="GS46" t="s">
        <v>818</v>
      </c>
      <c r="GT46" t="s">
        <v>818</v>
      </c>
      <c r="GU46" t="s">
        <v>818</v>
      </c>
      <c r="GV46" t="s">
        <v>818</v>
      </c>
      <c r="GW46" t="s">
        <v>818</v>
      </c>
      <c r="GX46" t="s">
        <v>818</v>
      </c>
      <c r="GY46" t="s">
        <v>818</v>
      </c>
      <c r="GZ46" t="s">
        <v>818</v>
      </c>
      <c r="HA46" t="s">
        <v>818</v>
      </c>
      <c r="HB46" t="s">
        <v>818</v>
      </c>
      <c r="HC46" t="s">
        <v>818</v>
      </c>
      <c r="HD46" t="s">
        <v>818</v>
      </c>
      <c r="HE46" t="s">
        <v>818</v>
      </c>
      <c r="HF46" t="s">
        <v>818</v>
      </c>
      <c r="HG46" t="s">
        <v>818</v>
      </c>
      <c r="HH46" t="s">
        <v>818</v>
      </c>
      <c r="HI46" t="s">
        <v>818</v>
      </c>
      <c r="HJ46" t="s">
        <v>818</v>
      </c>
      <c r="HK46" t="s">
        <v>818</v>
      </c>
      <c r="HL46" t="s">
        <v>818</v>
      </c>
      <c r="HM46" t="s">
        <v>818</v>
      </c>
      <c r="HN46" t="s">
        <v>818</v>
      </c>
      <c r="HO46" t="s">
        <v>818</v>
      </c>
      <c r="HP46" t="s">
        <v>818</v>
      </c>
      <c r="HQ46" t="s">
        <v>818</v>
      </c>
      <c r="HR46" t="s">
        <v>818</v>
      </c>
      <c r="HS46" t="s">
        <v>818</v>
      </c>
      <c r="HT46" t="s">
        <v>818</v>
      </c>
      <c r="HU46" t="s">
        <v>818</v>
      </c>
      <c r="HV46" t="s">
        <v>818</v>
      </c>
      <c r="HW46" t="s">
        <v>818</v>
      </c>
      <c r="HX46" t="s">
        <v>818</v>
      </c>
      <c r="HY46" t="s">
        <v>818</v>
      </c>
      <c r="HZ46" t="s">
        <v>818</v>
      </c>
      <c r="IA46" t="s">
        <v>818</v>
      </c>
      <c r="IB46" t="s">
        <v>818</v>
      </c>
      <c r="IC46" t="s">
        <v>818</v>
      </c>
      <c r="ID46" t="s">
        <v>818</v>
      </c>
      <c r="IE46" t="s">
        <v>818</v>
      </c>
      <c r="IF46" t="s">
        <v>818</v>
      </c>
      <c r="IG46" t="s">
        <v>818</v>
      </c>
      <c r="IH46" t="s">
        <v>818</v>
      </c>
      <c r="II46" t="s">
        <v>818</v>
      </c>
      <c r="IJ46" t="s">
        <v>818</v>
      </c>
      <c r="IK46" t="s">
        <v>818</v>
      </c>
      <c r="IL46" t="s">
        <v>818</v>
      </c>
      <c r="IM46" t="s">
        <v>818</v>
      </c>
      <c r="IN46" t="s">
        <v>818</v>
      </c>
      <c r="IO46" t="s">
        <v>818</v>
      </c>
      <c r="IP46" t="s">
        <v>818</v>
      </c>
      <c r="IQ46" t="s">
        <v>818</v>
      </c>
      <c r="IR46" t="s">
        <v>818</v>
      </c>
      <c r="IS46" t="s">
        <v>818</v>
      </c>
      <c r="IT46" t="s">
        <v>818</v>
      </c>
      <c r="IU46" t="s">
        <v>818</v>
      </c>
      <c r="IV46" t="s">
        <v>818</v>
      </c>
      <c r="IW46" t="s">
        <v>818</v>
      </c>
      <c r="IX46" t="s">
        <v>818</v>
      </c>
      <c r="IY46" t="s">
        <v>818</v>
      </c>
      <c r="IZ46" t="s">
        <v>818</v>
      </c>
      <c r="JA46" t="s">
        <v>818</v>
      </c>
      <c r="JB46" t="s">
        <v>818</v>
      </c>
      <c r="JC46" t="s">
        <v>818</v>
      </c>
      <c r="JD46" t="s">
        <v>818</v>
      </c>
      <c r="JE46" t="s">
        <v>818</v>
      </c>
      <c r="JF46" t="s">
        <v>818</v>
      </c>
      <c r="JG46" t="s">
        <v>818</v>
      </c>
      <c r="JH46" t="s">
        <v>818</v>
      </c>
      <c r="JI46" t="s">
        <v>818</v>
      </c>
      <c r="JJ46" t="s">
        <v>818</v>
      </c>
      <c r="JK46" t="s">
        <v>818</v>
      </c>
      <c r="JL46" t="s">
        <v>818</v>
      </c>
      <c r="JM46" t="s">
        <v>818</v>
      </c>
      <c r="JN46" t="s">
        <v>818</v>
      </c>
      <c r="JO46" t="s">
        <v>818</v>
      </c>
      <c r="JP46" t="s">
        <v>818</v>
      </c>
      <c r="JQ46" t="s">
        <v>818</v>
      </c>
      <c r="JR46" t="s">
        <v>818</v>
      </c>
      <c r="JS46" t="s">
        <v>818</v>
      </c>
      <c r="JT46" t="s">
        <v>818</v>
      </c>
      <c r="JU46" t="s">
        <v>818</v>
      </c>
      <c r="JV46" t="s">
        <v>818</v>
      </c>
      <c r="JW46" t="s">
        <v>818</v>
      </c>
      <c r="JX46" t="s">
        <v>818</v>
      </c>
      <c r="JY46" t="s">
        <v>818</v>
      </c>
      <c r="JZ46" t="s">
        <v>818</v>
      </c>
      <c r="KA46" t="s">
        <v>818</v>
      </c>
      <c r="KB46" t="s">
        <v>818</v>
      </c>
      <c r="KC46" t="s">
        <v>818</v>
      </c>
      <c r="KD46" t="s">
        <v>818</v>
      </c>
      <c r="KE46" t="s">
        <v>818</v>
      </c>
      <c r="KF46">
        <v>13</v>
      </c>
      <c r="KG46">
        <v>0</v>
      </c>
      <c r="KH46">
        <v>0</v>
      </c>
      <c r="KI46">
        <v>0</v>
      </c>
      <c r="KJ46">
        <v>0</v>
      </c>
      <c r="KK46">
        <v>0</v>
      </c>
      <c r="KL46">
        <v>3</v>
      </c>
      <c r="KM46">
        <v>0</v>
      </c>
      <c r="KN46">
        <v>2</v>
      </c>
      <c r="KO46">
        <v>1</v>
      </c>
      <c r="KP46">
        <v>3</v>
      </c>
      <c r="KQ46">
        <v>3</v>
      </c>
      <c r="KR46">
        <v>1</v>
      </c>
      <c r="KS46">
        <v>0</v>
      </c>
      <c r="KT46">
        <v>0</v>
      </c>
      <c r="KU46">
        <v>2</v>
      </c>
      <c r="KV46">
        <v>0</v>
      </c>
      <c r="KW46">
        <v>2</v>
      </c>
      <c r="KX46">
        <v>2</v>
      </c>
      <c r="KY46">
        <v>0</v>
      </c>
      <c r="KZ46">
        <v>3</v>
      </c>
      <c r="LA46">
        <v>4</v>
      </c>
      <c r="LB46">
        <v>1</v>
      </c>
      <c r="LC46">
        <v>6</v>
      </c>
      <c r="LD46">
        <v>13</v>
      </c>
      <c r="LE46">
        <v>5</v>
      </c>
      <c r="LF46">
        <v>6</v>
      </c>
      <c r="LH46" t="s">
        <v>813</v>
      </c>
      <c r="LI46" t="s">
        <v>813</v>
      </c>
      <c r="LJ46" t="s">
        <v>817</v>
      </c>
      <c r="LK46" t="s">
        <v>817</v>
      </c>
      <c r="LL46" t="s">
        <v>817</v>
      </c>
      <c r="LM46" t="s">
        <v>817</v>
      </c>
      <c r="LN46" t="s">
        <v>817</v>
      </c>
      <c r="LO46" t="s">
        <v>813</v>
      </c>
      <c r="LP46" t="s">
        <v>813</v>
      </c>
      <c r="LQ46" t="s">
        <v>817</v>
      </c>
      <c r="LR46" t="s">
        <v>818</v>
      </c>
      <c r="LS46" t="s">
        <v>818</v>
      </c>
      <c r="LV46" t="s">
        <v>818</v>
      </c>
      <c r="LX46" t="s">
        <v>817</v>
      </c>
      <c r="MA46" t="s">
        <v>998</v>
      </c>
      <c r="MB46" t="s">
        <v>821</v>
      </c>
      <c r="MC46" t="s">
        <v>875</v>
      </c>
      <c r="MD46" t="s">
        <v>813</v>
      </c>
      <c r="MF46" t="s">
        <v>823</v>
      </c>
      <c r="MI46" t="s">
        <v>813</v>
      </c>
      <c r="MJ46" t="s">
        <v>824</v>
      </c>
      <c r="MK46" t="s">
        <v>813</v>
      </c>
      <c r="MN46" t="s">
        <v>813</v>
      </c>
      <c r="MU46" t="s">
        <v>817</v>
      </c>
      <c r="MV46" t="s">
        <v>817</v>
      </c>
      <c r="MW46" t="s">
        <v>813</v>
      </c>
      <c r="MX46" t="s">
        <v>817</v>
      </c>
      <c r="MY46" t="s">
        <v>817</v>
      </c>
      <c r="MZ46" t="s">
        <v>817</v>
      </c>
      <c r="NA46" t="s">
        <v>817</v>
      </c>
      <c r="NB46" t="s">
        <v>817</v>
      </c>
      <c r="NR46" t="s">
        <v>817</v>
      </c>
      <c r="NU46" t="s">
        <v>1118</v>
      </c>
      <c r="NV46" t="s">
        <v>813</v>
      </c>
      <c r="NW46" t="s">
        <v>862</v>
      </c>
      <c r="NX46" t="s">
        <v>962</v>
      </c>
      <c r="NY46">
        <v>4</v>
      </c>
      <c r="NZ46" t="s">
        <v>877</v>
      </c>
      <c r="OP46" t="s">
        <v>817</v>
      </c>
      <c r="OQ46" t="s">
        <v>1056</v>
      </c>
      <c r="OR46" t="s">
        <v>863</v>
      </c>
      <c r="OS46" t="s">
        <v>829</v>
      </c>
      <c r="OT46" t="s">
        <v>817</v>
      </c>
      <c r="OU46" t="s">
        <v>813</v>
      </c>
      <c r="OV46" t="s">
        <v>1004</v>
      </c>
      <c r="PA46" t="s">
        <v>813</v>
      </c>
      <c r="PB46" t="s">
        <v>817</v>
      </c>
      <c r="PC46" t="s">
        <v>813</v>
      </c>
      <c r="PD46" t="s">
        <v>817</v>
      </c>
      <c r="PE46" t="s">
        <v>813</v>
      </c>
      <c r="PF46" t="s">
        <v>817</v>
      </c>
      <c r="PG46" t="s">
        <v>817</v>
      </c>
      <c r="PH46" t="s">
        <v>817</v>
      </c>
      <c r="PI46" t="s">
        <v>817</v>
      </c>
      <c r="PJ46" t="s">
        <v>817</v>
      </c>
      <c r="PM46" t="s">
        <v>836</v>
      </c>
      <c r="PN46" t="s">
        <v>879</v>
      </c>
      <c r="PO46" t="s">
        <v>880</v>
      </c>
      <c r="PP46" t="s">
        <v>839</v>
      </c>
      <c r="PQ46" t="s">
        <v>813</v>
      </c>
      <c r="PR46" t="s">
        <v>813</v>
      </c>
      <c r="PS46" t="s">
        <v>817</v>
      </c>
      <c r="PT46" t="s">
        <v>817</v>
      </c>
      <c r="PU46" t="s">
        <v>817</v>
      </c>
      <c r="PV46" t="s">
        <v>817</v>
      </c>
      <c r="PW46" t="s">
        <v>817</v>
      </c>
      <c r="PX46" t="s">
        <v>817</v>
      </c>
      <c r="PY46" t="s">
        <v>817</v>
      </c>
      <c r="PZ46" t="s">
        <v>1058</v>
      </c>
      <c r="QA46" t="s">
        <v>841</v>
      </c>
      <c r="QB46" t="s">
        <v>1005</v>
      </c>
      <c r="QC46" t="s">
        <v>985</v>
      </c>
      <c r="QD46" t="s">
        <v>896</v>
      </c>
      <c r="QE46" t="s">
        <v>845</v>
      </c>
      <c r="QF46" t="s">
        <v>813</v>
      </c>
      <c r="QG46" t="s">
        <v>817</v>
      </c>
      <c r="QH46" t="s">
        <v>813</v>
      </c>
      <c r="QI46" t="s">
        <v>813</v>
      </c>
      <c r="QJ46" t="s">
        <v>813</v>
      </c>
      <c r="QK46" t="s">
        <v>813</v>
      </c>
      <c r="QL46" t="s">
        <v>817</v>
      </c>
      <c r="QM46" t="s">
        <v>817</v>
      </c>
      <c r="QN46" t="s">
        <v>817</v>
      </c>
      <c r="QO46" t="s">
        <v>813</v>
      </c>
      <c r="QP46" t="s">
        <v>817</v>
      </c>
      <c r="QQ46" t="s">
        <v>817</v>
      </c>
      <c r="QR46" t="s">
        <v>817</v>
      </c>
      <c r="QS46" t="s">
        <v>817</v>
      </c>
      <c r="QT46" t="s">
        <v>817</v>
      </c>
      <c r="QU46" t="s">
        <v>813</v>
      </c>
      <c r="QV46" t="s">
        <v>817</v>
      </c>
      <c r="QW46" t="s">
        <v>817</v>
      </c>
      <c r="QX46" t="s">
        <v>817</v>
      </c>
      <c r="QY46" t="s">
        <v>817</v>
      </c>
      <c r="QZ46" t="s">
        <v>817</v>
      </c>
      <c r="RA46" t="s">
        <v>813</v>
      </c>
      <c r="RB46" t="s">
        <v>817</v>
      </c>
      <c r="RC46" t="s">
        <v>817</v>
      </c>
      <c r="RD46" t="s">
        <v>813</v>
      </c>
      <c r="RE46" t="s">
        <v>813</v>
      </c>
      <c r="RF46" t="s">
        <v>817</v>
      </c>
      <c r="RG46" t="s">
        <v>817</v>
      </c>
      <c r="RH46" t="s">
        <v>817</v>
      </c>
      <c r="RI46" t="s">
        <v>817</v>
      </c>
      <c r="RJ46" t="s">
        <v>817</v>
      </c>
      <c r="RK46" t="s">
        <v>813</v>
      </c>
      <c r="RL46" t="s">
        <v>813</v>
      </c>
      <c r="RM46" t="s">
        <v>817</v>
      </c>
      <c r="RN46" t="s">
        <v>817</v>
      </c>
      <c r="RO46" t="s">
        <v>817</v>
      </c>
      <c r="RP46" t="s">
        <v>817</v>
      </c>
      <c r="RQ46" t="s">
        <v>817</v>
      </c>
      <c r="RR46" t="s">
        <v>817</v>
      </c>
      <c r="RS46" t="s">
        <v>817</v>
      </c>
      <c r="RT46" t="s">
        <v>817</v>
      </c>
      <c r="RU46" t="s">
        <v>817</v>
      </c>
      <c r="RV46" t="s">
        <v>817</v>
      </c>
      <c r="RW46" t="s">
        <v>817</v>
      </c>
      <c r="RX46" t="s">
        <v>836</v>
      </c>
      <c r="RY46" t="s">
        <v>937</v>
      </c>
      <c r="RZ46" t="s">
        <v>813</v>
      </c>
      <c r="SA46" t="s">
        <v>817</v>
      </c>
      <c r="SB46" t="s">
        <v>813</v>
      </c>
      <c r="SC46" t="s">
        <v>817</v>
      </c>
      <c r="SD46" t="s">
        <v>817</v>
      </c>
      <c r="SE46" t="s">
        <v>817</v>
      </c>
      <c r="SF46" t="s">
        <v>817</v>
      </c>
      <c r="SG46" t="s">
        <v>817</v>
      </c>
      <c r="SH46" t="s">
        <v>813</v>
      </c>
      <c r="SI46" t="s">
        <v>813</v>
      </c>
      <c r="SJ46" t="s">
        <v>817</v>
      </c>
      <c r="SK46" t="s">
        <v>813</v>
      </c>
      <c r="SL46" t="s">
        <v>817</v>
      </c>
      <c r="SM46" t="s">
        <v>817</v>
      </c>
      <c r="SN46" t="s">
        <v>817</v>
      </c>
      <c r="SO46" t="s">
        <v>817</v>
      </c>
      <c r="SP46" t="s">
        <v>817</v>
      </c>
      <c r="SQ46" t="s">
        <v>813</v>
      </c>
      <c r="SR46" t="s">
        <v>817</v>
      </c>
      <c r="SS46" t="s">
        <v>817</v>
      </c>
      <c r="ST46" t="s">
        <v>817</v>
      </c>
      <c r="SU46" t="s">
        <v>817</v>
      </c>
      <c r="SV46" t="s">
        <v>817</v>
      </c>
      <c r="SW46" t="s">
        <v>813</v>
      </c>
      <c r="SX46" t="s">
        <v>817</v>
      </c>
      <c r="SY46" t="s">
        <v>817</v>
      </c>
      <c r="SZ46" t="s">
        <v>813</v>
      </c>
      <c r="TA46" t="s">
        <v>817</v>
      </c>
      <c r="TB46" t="s">
        <v>817</v>
      </c>
      <c r="TC46" t="s">
        <v>817</v>
      </c>
      <c r="TD46" t="s">
        <v>817</v>
      </c>
      <c r="TE46" t="s">
        <v>817</v>
      </c>
      <c r="TF46" t="s">
        <v>817</v>
      </c>
      <c r="TG46" t="s">
        <v>817</v>
      </c>
      <c r="TH46" t="s">
        <v>817</v>
      </c>
      <c r="TI46" t="s">
        <v>817</v>
      </c>
      <c r="TJ46" t="s">
        <v>817</v>
      </c>
      <c r="TU46" t="s">
        <v>817</v>
      </c>
      <c r="TY46" t="s">
        <v>817</v>
      </c>
      <c r="TZ46" t="s">
        <v>817</v>
      </c>
      <c r="UA46" t="s">
        <v>817</v>
      </c>
      <c r="UB46" t="s">
        <v>817</v>
      </c>
      <c r="UC46" t="s">
        <v>813</v>
      </c>
      <c r="UD46" t="s">
        <v>817</v>
      </c>
      <c r="UE46" t="s">
        <v>817</v>
      </c>
      <c r="UF46" t="s">
        <v>817</v>
      </c>
      <c r="UG46" t="s">
        <v>817</v>
      </c>
      <c r="UH46" t="s">
        <v>817</v>
      </c>
      <c r="UI46" t="s">
        <v>817</v>
      </c>
      <c r="UJ46" t="s">
        <v>817</v>
      </c>
      <c r="UK46" t="s">
        <v>817</v>
      </c>
      <c r="UL46" t="s">
        <v>817</v>
      </c>
      <c r="UM46" t="s">
        <v>817</v>
      </c>
      <c r="UN46" t="s">
        <v>817</v>
      </c>
      <c r="UO46" t="s">
        <v>813</v>
      </c>
      <c r="UP46" t="s">
        <v>817</v>
      </c>
      <c r="UQ46" t="s">
        <v>813</v>
      </c>
      <c r="UR46" t="s">
        <v>817</v>
      </c>
      <c r="US46" t="s">
        <v>817</v>
      </c>
      <c r="UT46" t="s">
        <v>817</v>
      </c>
      <c r="UU46" t="s">
        <v>817</v>
      </c>
      <c r="UV46" t="s">
        <v>817</v>
      </c>
      <c r="UW46" t="s">
        <v>817</v>
      </c>
      <c r="UX46" t="s">
        <v>817</v>
      </c>
      <c r="UY46" t="s">
        <v>817</v>
      </c>
      <c r="UZ46" t="s">
        <v>817</v>
      </c>
      <c r="VB46" t="s">
        <v>909</v>
      </c>
      <c r="VC46" t="s">
        <v>848</v>
      </c>
      <c r="VD46" t="s">
        <v>817</v>
      </c>
      <c r="VE46" t="s">
        <v>817</v>
      </c>
      <c r="VF46" t="s">
        <v>817</v>
      </c>
      <c r="VG46" t="s">
        <v>817</v>
      </c>
      <c r="VH46" t="s">
        <v>817</v>
      </c>
      <c r="VI46" t="s">
        <v>817</v>
      </c>
      <c r="VJ46" t="s">
        <v>817</v>
      </c>
      <c r="VK46" t="s">
        <v>817</v>
      </c>
      <c r="VL46" t="s">
        <v>813</v>
      </c>
      <c r="VM46" t="s">
        <v>817</v>
      </c>
      <c r="VN46" t="s">
        <v>817</v>
      </c>
      <c r="VO46" t="s">
        <v>817</v>
      </c>
      <c r="VP46" t="s">
        <v>817</v>
      </c>
      <c r="VQ46" t="s">
        <v>817</v>
      </c>
      <c r="VY46" t="s">
        <v>817</v>
      </c>
      <c r="VZ46" t="s">
        <v>817</v>
      </c>
      <c r="WA46" t="s">
        <v>817</v>
      </c>
      <c r="WJ46" t="s">
        <v>817</v>
      </c>
      <c r="WK46" t="s">
        <v>817</v>
      </c>
      <c r="WL46" t="s">
        <v>817</v>
      </c>
      <c r="WM46" t="s">
        <v>817</v>
      </c>
      <c r="WN46" t="s">
        <v>817</v>
      </c>
      <c r="WO46" t="s">
        <v>813</v>
      </c>
      <c r="WP46" t="s">
        <v>817</v>
      </c>
      <c r="WQ46" t="s">
        <v>817</v>
      </c>
      <c r="WR46" t="s">
        <v>817</v>
      </c>
      <c r="WS46" t="s">
        <v>1060</v>
      </c>
      <c r="WT46" t="s">
        <v>1103</v>
      </c>
      <c r="WU46" t="s">
        <v>817</v>
      </c>
      <c r="WV46" t="s">
        <v>817</v>
      </c>
      <c r="WW46" t="s">
        <v>817</v>
      </c>
      <c r="WX46" t="s">
        <v>817</v>
      </c>
      <c r="WY46" t="s">
        <v>817</v>
      </c>
      <c r="WZ46" t="s">
        <v>813</v>
      </c>
      <c r="XA46" t="s">
        <v>817</v>
      </c>
      <c r="XB46" t="s">
        <v>817</v>
      </c>
      <c r="XC46" t="s">
        <v>850</v>
      </c>
      <c r="XD46" t="s">
        <v>813</v>
      </c>
      <c r="XE46" t="s">
        <v>817</v>
      </c>
      <c r="XF46" t="s">
        <v>817</v>
      </c>
      <c r="XG46" t="s">
        <v>817</v>
      </c>
      <c r="XH46" t="s">
        <v>817</v>
      </c>
      <c r="XI46" t="s">
        <v>817</v>
      </c>
      <c r="XJ46" t="s">
        <v>813</v>
      </c>
      <c r="XK46" t="s">
        <v>817</v>
      </c>
      <c r="XL46" t="s">
        <v>817</v>
      </c>
      <c r="XM46" t="s">
        <v>817</v>
      </c>
      <c r="XN46" t="s">
        <v>817</v>
      </c>
      <c r="XO46" t="s">
        <v>817</v>
      </c>
      <c r="XP46" t="s">
        <v>817</v>
      </c>
      <c r="XQ46" t="s">
        <v>817</v>
      </c>
      <c r="XR46" t="s">
        <v>813</v>
      </c>
      <c r="XS46" t="s">
        <v>813</v>
      </c>
      <c r="XT46" t="s">
        <v>813</v>
      </c>
      <c r="XU46" t="s">
        <v>813</v>
      </c>
      <c r="XV46" t="s">
        <v>817</v>
      </c>
      <c r="XW46" t="s">
        <v>817</v>
      </c>
      <c r="XX46" t="s">
        <v>817</v>
      </c>
      <c r="XY46" t="s">
        <v>817</v>
      </c>
      <c r="XZ46" t="s">
        <v>817</v>
      </c>
      <c r="ZM46" t="s">
        <v>817</v>
      </c>
      <c r="ZN46" t="s">
        <v>817</v>
      </c>
      <c r="ZO46" t="s">
        <v>817</v>
      </c>
      <c r="ZP46" t="s">
        <v>817</v>
      </c>
      <c r="ZQ46" t="s">
        <v>817</v>
      </c>
      <c r="ZR46" t="s">
        <v>813</v>
      </c>
      <c r="ZS46" t="s">
        <v>813</v>
      </c>
      <c r="ZT46" t="s">
        <v>817</v>
      </c>
      <c r="ZU46" t="s">
        <v>817</v>
      </c>
      <c r="ZV46" t="s">
        <v>813</v>
      </c>
      <c r="ZW46" t="s">
        <v>817</v>
      </c>
      <c r="ZX46" t="s">
        <v>817</v>
      </c>
      <c r="ZY46" t="s">
        <v>817</v>
      </c>
      <c r="ZZ46" t="s">
        <v>817</v>
      </c>
      <c r="AAA46" t="s">
        <v>817</v>
      </c>
      <c r="AAB46" t="s">
        <v>817</v>
      </c>
      <c r="AAC46" t="s">
        <v>817</v>
      </c>
      <c r="AAD46" t="s">
        <v>817</v>
      </c>
      <c r="AAE46" t="s">
        <v>817</v>
      </c>
      <c r="AAF46" t="s">
        <v>817</v>
      </c>
      <c r="AAH46" t="s">
        <v>813</v>
      </c>
      <c r="AAI46" t="s">
        <v>813</v>
      </c>
      <c r="AAJ46" t="s">
        <v>817</v>
      </c>
      <c r="AAK46" t="s">
        <v>817</v>
      </c>
      <c r="AAL46" t="s">
        <v>813</v>
      </c>
      <c r="AAM46" t="s">
        <v>817</v>
      </c>
      <c r="AAN46" t="s">
        <v>817</v>
      </c>
      <c r="AAO46" t="s">
        <v>817</v>
      </c>
      <c r="AAP46" t="s">
        <v>817</v>
      </c>
      <c r="AAQ46" t="s">
        <v>817</v>
      </c>
      <c r="AAR46" t="s">
        <v>817</v>
      </c>
      <c r="AAS46" t="s">
        <v>817</v>
      </c>
      <c r="AAT46" t="s">
        <v>817</v>
      </c>
      <c r="AAV46" t="s">
        <v>813</v>
      </c>
      <c r="AAW46" t="s">
        <v>813</v>
      </c>
      <c r="AAX46" t="s">
        <v>817</v>
      </c>
      <c r="AAY46" t="s">
        <v>817</v>
      </c>
      <c r="AAZ46" t="s">
        <v>817</v>
      </c>
      <c r="ABA46" t="s">
        <v>817</v>
      </c>
      <c r="ABB46" t="s">
        <v>813</v>
      </c>
      <c r="ABC46" t="s">
        <v>817</v>
      </c>
      <c r="ABD46" t="s">
        <v>817</v>
      </c>
      <c r="ABE46" t="s">
        <v>817</v>
      </c>
      <c r="ABF46" t="s">
        <v>817</v>
      </c>
      <c r="ABG46" t="s">
        <v>817</v>
      </c>
      <c r="ABH46" t="s">
        <v>817</v>
      </c>
      <c r="ABI46" t="s">
        <v>817</v>
      </c>
      <c r="ABJ46" t="s">
        <v>817</v>
      </c>
      <c r="ABK46" t="s">
        <v>813</v>
      </c>
      <c r="ABL46" t="s">
        <v>817</v>
      </c>
      <c r="ABM46" t="s">
        <v>817</v>
      </c>
      <c r="ABN46" t="s">
        <v>817</v>
      </c>
      <c r="ABO46" t="s">
        <v>817</v>
      </c>
      <c r="ABP46" t="s">
        <v>817</v>
      </c>
      <c r="ABQ46" t="s">
        <v>817</v>
      </c>
      <c r="ABR46" t="s">
        <v>817</v>
      </c>
      <c r="ABS46" t="s">
        <v>817</v>
      </c>
      <c r="ABT46" t="s">
        <v>813</v>
      </c>
      <c r="ABU46" t="s">
        <v>817</v>
      </c>
      <c r="ABV46" t="s">
        <v>817</v>
      </c>
      <c r="ABW46" t="s">
        <v>813</v>
      </c>
      <c r="ABX46" t="s">
        <v>817</v>
      </c>
      <c r="ABY46" t="s">
        <v>817</v>
      </c>
      <c r="ABZ46" t="s">
        <v>817</v>
      </c>
      <c r="ACA46" t="s">
        <v>817</v>
      </c>
      <c r="ACB46" t="s">
        <v>817</v>
      </c>
      <c r="ACC46" t="s">
        <v>817</v>
      </c>
      <c r="ACD46" t="s">
        <v>817</v>
      </c>
      <c r="ACE46" t="s">
        <v>817</v>
      </c>
      <c r="ACF46" t="s">
        <v>817</v>
      </c>
      <c r="ACG46" t="s">
        <v>817</v>
      </c>
      <c r="ACH46" t="s">
        <v>817</v>
      </c>
      <c r="ACI46" t="s">
        <v>817</v>
      </c>
    </row>
    <row r="47" spans="1:763">
      <c r="A47" t="s">
        <v>1119</v>
      </c>
      <c r="B47" t="s">
        <v>1120</v>
      </c>
      <c r="C47" t="s">
        <v>1121</v>
      </c>
      <c r="D47" t="s">
        <v>941</v>
      </c>
      <c r="E47" t="s">
        <v>941</v>
      </c>
      <c r="P47" t="s">
        <v>812</v>
      </c>
      <c r="Q47">
        <v>0.874863865752458</v>
      </c>
      <c r="T47">
        <v>47</v>
      </c>
      <c r="V47" t="s">
        <v>813</v>
      </c>
      <c r="X47" t="s">
        <v>817</v>
      </c>
      <c r="Y47" t="s">
        <v>814</v>
      </c>
      <c r="Z47" t="s">
        <v>856</v>
      </c>
      <c r="AA47" t="s">
        <v>815</v>
      </c>
      <c r="AB47" t="s">
        <v>816</v>
      </c>
      <c r="AC47">
        <v>5</v>
      </c>
      <c r="AD47" t="s">
        <v>817</v>
      </c>
      <c r="AE47">
        <v>5</v>
      </c>
      <c r="AF47">
        <v>0</v>
      </c>
      <c r="AG47">
        <v>0</v>
      </c>
      <c r="AH47" t="s">
        <v>818</v>
      </c>
      <c r="AI47" t="s">
        <v>818</v>
      </c>
      <c r="AJ47" t="s">
        <v>818</v>
      </c>
      <c r="AK47" t="s">
        <v>818</v>
      </c>
      <c r="AL47" t="s">
        <v>818</v>
      </c>
      <c r="AM47" t="s">
        <v>818</v>
      </c>
      <c r="AN47" t="s">
        <v>818</v>
      </c>
      <c r="AO47" t="s">
        <v>818</v>
      </c>
      <c r="AP47" t="s">
        <v>818</v>
      </c>
      <c r="AQ47" t="s">
        <v>818</v>
      </c>
      <c r="AR47" t="s">
        <v>818</v>
      </c>
      <c r="AS47" t="s">
        <v>818</v>
      </c>
      <c r="AT47" t="s">
        <v>818</v>
      </c>
      <c r="AU47" t="s">
        <v>818</v>
      </c>
      <c r="AV47" t="s">
        <v>818</v>
      </c>
      <c r="AW47" t="s">
        <v>818</v>
      </c>
      <c r="AX47" t="s">
        <v>818</v>
      </c>
      <c r="AY47" t="s">
        <v>818</v>
      </c>
      <c r="AZ47" t="s">
        <v>818</v>
      </c>
      <c r="BA47" t="s">
        <v>818</v>
      </c>
      <c r="BB47" t="s">
        <v>818</v>
      </c>
      <c r="BC47" t="s">
        <v>818</v>
      </c>
      <c r="BD47" t="s">
        <v>818</v>
      </c>
      <c r="BE47" t="s">
        <v>818</v>
      </c>
      <c r="BF47" t="s">
        <v>818</v>
      </c>
      <c r="BG47" t="s">
        <v>818</v>
      </c>
      <c r="BH47" t="s">
        <v>818</v>
      </c>
      <c r="BI47" t="s">
        <v>818</v>
      </c>
      <c r="BJ47" t="s">
        <v>818</v>
      </c>
      <c r="BK47" t="s">
        <v>818</v>
      </c>
      <c r="BL47" t="s">
        <v>818</v>
      </c>
      <c r="BM47" t="s">
        <v>818</v>
      </c>
      <c r="BN47" t="s">
        <v>818</v>
      </c>
      <c r="BO47" t="s">
        <v>818</v>
      </c>
      <c r="BP47" t="s">
        <v>818</v>
      </c>
      <c r="BQ47" t="s">
        <v>818</v>
      </c>
      <c r="BR47" t="s">
        <v>818</v>
      </c>
      <c r="BS47" t="s">
        <v>818</v>
      </c>
      <c r="BT47" t="s">
        <v>818</v>
      </c>
      <c r="BU47" t="s">
        <v>818</v>
      </c>
      <c r="BV47" t="s">
        <v>818</v>
      </c>
      <c r="BW47" t="s">
        <v>818</v>
      </c>
      <c r="BX47" t="s">
        <v>818</v>
      </c>
      <c r="BY47" t="s">
        <v>818</v>
      </c>
      <c r="BZ47" t="s">
        <v>818</v>
      </c>
      <c r="CA47" t="s">
        <v>818</v>
      </c>
      <c r="CB47" t="s">
        <v>818</v>
      </c>
      <c r="CC47" t="s">
        <v>818</v>
      </c>
      <c r="CD47" t="s">
        <v>818</v>
      </c>
      <c r="CE47" t="s">
        <v>818</v>
      </c>
      <c r="CF47" t="s">
        <v>818</v>
      </c>
      <c r="CG47" t="s">
        <v>818</v>
      </c>
      <c r="CH47" t="s">
        <v>818</v>
      </c>
      <c r="CI47" t="s">
        <v>818</v>
      </c>
      <c r="CJ47" t="s">
        <v>818</v>
      </c>
      <c r="CK47" t="s">
        <v>818</v>
      </c>
      <c r="CL47" t="s">
        <v>818</v>
      </c>
      <c r="CM47" t="s">
        <v>818</v>
      </c>
      <c r="CN47" t="s">
        <v>818</v>
      </c>
      <c r="CO47" t="s">
        <v>818</v>
      </c>
      <c r="CP47" t="s">
        <v>818</v>
      </c>
      <c r="CQ47" t="s">
        <v>818</v>
      </c>
      <c r="CR47" t="s">
        <v>818</v>
      </c>
      <c r="CS47" t="s">
        <v>818</v>
      </c>
      <c r="CT47" t="s">
        <v>818</v>
      </c>
      <c r="CU47" t="s">
        <v>818</v>
      </c>
      <c r="CV47" t="s">
        <v>818</v>
      </c>
      <c r="CW47" t="s">
        <v>818</v>
      </c>
      <c r="CX47" t="s">
        <v>818</v>
      </c>
      <c r="CY47" t="s">
        <v>818</v>
      </c>
      <c r="CZ47" t="s">
        <v>818</v>
      </c>
      <c r="DA47" t="s">
        <v>818</v>
      </c>
      <c r="DB47" t="s">
        <v>818</v>
      </c>
      <c r="DC47" t="s">
        <v>818</v>
      </c>
      <c r="DD47" t="s">
        <v>818</v>
      </c>
      <c r="DE47" t="s">
        <v>818</v>
      </c>
      <c r="DF47" t="s">
        <v>818</v>
      </c>
      <c r="DG47" t="s">
        <v>818</v>
      </c>
      <c r="DH47" t="s">
        <v>818</v>
      </c>
      <c r="DI47" t="s">
        <v>818</v>
      </c>
      <c r="DJ47" t="s">
        <v>818</v>
      </c>
      <c r="DK47" t="s">
        <v>818</v>
      </c>
      <c r="DL47" t="s">
        <v>818</v>
      </c>
      <c r="DM47" t="s">
        <v>818</v>
      </c>
      <c r="DN47" t="s">
        <v>818</v>
      </c>
      <c r="DO47" t="s">
        <v>818</v>
      </c>
      <c r="DP47" t="s">
        <v>818</v>
      </c>
      <c r="DQ47" t="s">
        <v>818</v>
      </c>
      <c r="DR47" t="s">
        <v>818</v>
      </c>
      <c r="DS47" t="s">
        <v>818</v>
      </c>
      <c r="DT47" t="s">
        <v>818</v>
      </c>
      <c r="DU47" t="s">
        <v>818</v>
      </c>
      <c r="DV47" t="s">
        <v>818</v>
      </c>
      <c r="DW47" t="s">
        <v>818</v>
      </c>
      <c r="DX47" t="s">
        <v>818</v>
      </c>
      <c r="DY47" t="s">
        <v>818</v>
      </c>
      <c r="DZ47" t="s">
        <v>818</v>
      </c>
      <c r="EA47" t="s">
        <v>818</v>
      </c>
      <c r="EB47" t="s">
        <v>818</v>
      </c>
      <c r="EC47" t="s">
        <v>818</v>
      </c>
      <c r="ED47" t="s">
        <v>818</v>
      </c>
      <c r="EE47" t="s">
        <v>818</v>
      </c>
      <c r="EF47" t="s">
        <v>818</v>
      </c>
      <c r="EG47" t="s">
        <v>818</v>
      </c>
      <c r="EH47" t="s">
        <v>818</v>
      </c>
      <c r="EI47" t="s">
        <v>818</v>
      </c>
      <c r="EJ47" t="s">
        <v>818</v>
      </c>
      <c r="EK47" t="s">
        <v>818</v>
      </c>
      <c r="EL47" t="s">
        <v>818</v>
      </c>
      <c r="EM47" t="s">
        <v>818</v>
      </c>
      <c r="EN47" t="s">
        <v>818</v>
      </c>
      <c r="EO47" t="s">
        <v>818</v>
      </c>
      <c r="EP47" t="s">
        <v>818</v>
      </c>
      <c r="EQ47" t="s">
        <v>818</v>
      </c>
      <c r="ER47" t="s">
        <v>818</v>
      </c>
      <c r="ES47" t="s">
        <v>818</v>
      </c>
      <c r="ET47" t="s">
        <v>818</v>
      </c>
      <c r="EU47" t="s">
        <v>818</v>
      </c>
      <c r="EV47" t="s">
        <v>818</v>
      </c>
      <c r="EW47" t="s">
        <v>818</v>
      </c>
      <c r="EX47" t="s">
        <v>818</v>
      </c>
      <c r="EY47" t="s">
        <v>818</v>
      </c>
      <c r="EZ47" t="s">
        <v>818</v>
      </c>
      <c r="FA47" t="s">
        <v>818</v>
      </c>
      <c r="FB47" t="s">
        <v>818</v>
      </c>
      <c r="FC47" t="s">
        <v>818</v>
      </c>
      <c r="FD47" t="s">
        <v>818</v>
      </c>
      <c r="FE47" t="s">
        <v>818</v>
      </c>
      <c r="FF47" t="s">
        <v>818</v>
      </c>
      <c r="FG47" t="s">
        <v>818</v>
      </c>
      <c r="FH47" t="s">
        <v>818</v>
      </c>
      <c r="FI47" t="s">
        <v>818</v>
      </c>
      <c r="FJ47" t="s">
        <v>818</v>
      </c>
      <c r="FK47" t="s">
        <v>818</v>
      </c>
      <c r="FL47" t="s">
        <v>818</v>
      </c>
      <c r="FM47" t="s">
        <v>818</v>
      </c>
      <c r="FN47" t="s">
        <v>818</v>
      </c>
      <c r="FO47" t="s">
        <v>818</v>
      </c>
      <c r="FP47" t="s">
        <v>818</v>
      </c>
      <c r="FQ47" t="s">
        <v>818</v>
      </c>
      <c r="FR47" t="s">
        <v>818</v>
      </c>
      <c r="FS47" t="s">
        <v>818</v>
      </c>
      <c r="FT47" t="s">
        <v>818</v>
      </c>
      <c r="FU47" t="s">
        <v>818</v>
      </c>
      <c r="FV47" t="s">
        <v>818</v>
      </c>
      <c r="FW47" t="s">
        <v>818</v>
      </c>
      <c r="FX47" t="s">
        <v>818</v>
      </c>
      <c r="FY47" t="s">
        <v>818</v>
      </c>
      <c r="FZ47" t="s">
        <v>818</v>
      </c>
      <c r="GA47" t="s">
        <v>818</v>
      </c>
      <c r="GB47" t="s">
        <v>818</v>
      </c>
      <c r="GC47" t="s">
        <v>818</v>
      </c>
      <c r="GD47" t="s">
        <v>818</v>
      </c>
      <c r="GE47" t="s">
        <v>818</v>
      </c>
      <c r="GF47" t="s">
        <v>818</v>
      </c>
      <c r="GG47" t="s">
        <v>818</v>
      </c>
      <c r="GH47" t="s">
        <v>818</v>
      </c>
      <c r="GI47" t="s">
        <v>818</v>
      </c>
      <c r="GJ47" t="s">
        <v>818</v>
      </c>
      <c r="GK47" t="s">
        <v>818</v>
      </c>
      <c r="GL47" t="s">
        <v>818</v>
      </c>
      <c r="GM47" t="s">
        <v>818</v>
      </c>
      <c r="GN47" t="s">
        <v>818</v>
      </c>
      <c r="GO47" t="s">
        <v>818</v>
      </c>
      <c r="GP47" t="s">
        <v>818</v>
      </c>
      <c r="GQ47" t="s">
        <v>818</v>
      </c>
      <c r="GR47" t="s">
        <v>818</v>
      </c>
      <c r="GS47" t="s">
        <v>818</v>
      </c>
      <c r="GT47" t="s">
        <v>818</v>
      </c>
      <c r="GU47" t="s">
        <v>818</v>
      </c>
      <c r="GV47" t="s">
        <v>818</v>
      </c>
      <c r="GW47" t="s">
        <v>818</v>
      </c>
      <c r="GX47" t="s">
        <v>818</v>
      </c>
      <c r="GY47" t="s">
        <v>818</v>
      </c>
      <c r="GZ47" t="s">
        <v>818</v>
      </c>
      <c r="HA47" t="s">
        <v>818</v>
      </c>
      <c r="HB47" t="s">
        <v>818</v>
      </c>
      <c r="HC47" t="s">
        <v>818</v>
      </c>
      <c r="HD47" t="s">
        <v>818</v>
      </c>
      <c r="HE47" t="s">
        <v>818</v>
      </c>
      <c r="HF47" t="s">
        <v>818</v>
      </c>
      <c r="HG47" t="s">
        <v>818</v>
      </c>
      <c r="HH47" t="s">
        <v>818</v>
      </c>
      <c r="HI47" t="s">
        <v>818</v>
      </c>
      <c r="HJ47" t="s">
        <v>818</v>
      </c>
      <c r="HK47" t="s">
        <v>818</v>
      </c>
      <c r="HL47" t="s">
        <v>818</v>
      </c>
      <c r="HM47" t="s">
        <v>818</v>
      </c>
      <c r="HN47" t="s">
        <v>818</v>
      </c>
      <c r="HO47" t="s">
        <v>818</v>
      </c>
      <c r="HP47" t="s">
        <v>818</v>
      </c>
      <c r="HQ47" t="s">
        <v>818</v>
      </c>
      <c r="HR47" t="s">
        <v>818</v>
      </c>
      <c r="HS47" t="s">
        <v>818</v>
      </c>
      <c r="HT47" t="s">
        <v>818</v>
      </c>
      <c r="HU47" t="s">
        <v>818</v>
      </c>
      <c r="HV47" t="s">
        <v>818</v>
      </c>
      <c r="HW47" t="s">
        <v>818</v>
      </c>
      <c r="HX47" t="s">
        <v>818</v>
      </c>
      <c r="HY47" t="s">
        <v>818</v>
      </c>
      <c r="HZ47" t="s">
        <v>818</v>
      </c>
      <c r="IA47" t="s">
        <v>818</v>
      </c>
      <c r="IB47" t="s">
        <v>818</v>
      </c>
      <c r="IC47" t="s">
        <v>818</v>
      </c>
      <c r="ID47" t="s">
        <v>818</v>
      </c>
      <c r="IE47" t="s">
        <v>818</v>
      </c>
      <c r="IF47" t="s">
        <v>818</v>
      </c>
      <c r="IG47" t="s">
        <v>818</v>
      </c>
      <c r="IH47" t="s">
        <v>818</v>
      </c>
      <c r="II47" t="s">
        <v>818</v>
      </c>
      <c r="IJ47" t="s">
        <v>818</v>
      </c>
      <c r="IK47" t="s">
        <v>818</v>
      </c>
      <c r="IL47" t="s">
        <v>818</v>
      </c>
      <c r="IM47" t="s">
        <v>818</v>
      </c>
      <c r="IN47" t="s">
        <v>818</v>
      </c>
      <c r="IO47" t="s">
        <v>818</v>
      </c>
      <c r="IP47" t="s">
        <v>818</v>
      </c>
      <c r="IQ47" t="s">
        <v>818</v>
      </c>
      <c r="IR47" t="s">
        <v>818</v>
      </c>
      <c r="IS47" t="s">
        <v>818</v>
      </c>
      <c r="IT47" t="s">
        <v>818</v>
      </c>
      <c r="IU47" t="s">
        <v>818</v>
      </c>
      <c r="IV47" t="s">
        <v>818</v>
      </c>
      <c r="IW47" t="s">
        <v>818</v>
      </c>
      <c r="IX47" t="s">
        <v>818</v>
      </c>
      <c r="IY47" t="s">
        <v>818</v>
      </c>
      <c r="IZ47" t="s">
        <v>818</v>
      </c>
      <c r="JA47" t="s">
        <v>818</v>
      </c>
      <c r="JB47" t="s">
        <v>818</v>
      </c>
      <c r="JC47" t="s">
        <v>818</v>
      </c>
      <c r="JD47" t="s">
        <v>818</v>
      </c>
      <c r="JE47" t="s">
        <v>818</v>
      </c>
      <c r="JF47" t="s">
        <v>818</v>
      </c>
      <c r="JG47" t="s">
        <v>818</v>
      </c>
      <c r="JH47" t="s">
        <v>818</v>
      </c>
      <c r="JI47" t="s">
        <v>818</v>
      </c>
      <c r="JJ47" t="s">
        <v>818</v>
      </c>
      <c r="JK47" t="s">
        <v>818</v>
      </c>
      <c r="JL47" t="s">
        <v>818</v>
      </c>
      <c r="JM47" t="s">
        <v>818</v>
      </c>
      <c r="JN47" t="s">
        <v>818</v>
      </c>
      <c r="JO47" t="s">
        <v>818</v>
      </c>
      <c r="JP47" t="s">
        <v>818</v>
      </c>
      <c r="JQ47" t="s">
        <v>818</v>
      </c>
      <c r="JR47" t="s">
        <v>818</v>
      </c>
      <c r="JS47" t="s">
        <v>818</v>
      </c>
      <c r="JT47" t="s">
        <v>818</v>
      </c>
      <c r="JU47" t="s">
        <v>818</v>
      </c>
      <c r="JV47" t="s">
        <v>818</v>
      </c>
      <c r="JW47" t="s">
        <v>818</v>
      </c>
      <c r="JX47" t="s">
        <v>818</v>
      </c>
      <c r="JY47" t="s">
        <v>818</v>
      </c>
      <c r="JZ47" t="s">
        <v>818</v>
      </c>
      <c r="KA47" t="s">
        <v>818</v>
      </c>
      <c r="KB47" t="s">
        <v>818</v>
      </c>
      <c r="KC47" t="s">
        <v>818</v>
      </c>
      <c r="KD47" t="s">
        <v>818</v>
      </c>
      <c r="KE47" t="s">
        <v>818</v>
      </c>
      <c r="KF47">
        <v>5</v>
      </c>
      <c r="KG47">
        <v>0</v>
      </c>
      <c r="KH47">
        <v>0</v>
      </c>
      <c r="KI47">
        <v>0</v>
      </c>
      <c r="KJ47">
        <v>0</v>
      </c>
      <c r="KK47">
        <v>1</v>
      </c>
      <c r="KL47">
        <v>1</v>
      </c>
      <c r="KM47">
        <v>0</v>
      </c>
      <c r="KN47">
        <v>1</v>
      </c>
      <c r="KO47">
        <v>0</v>
      </c>
      <c r="KP47">
        <v>2</v>
      </c>
      <c r="KQ47">
        <v>1</v>
      </c>
      <c r="KR47">
        <v>0</v>
      </c>
      <c r="KS47">
        <v>0</v>
      </c>
      <c r="KT47">
        <v>0</v>
      </c>
      <c r="KU47">
        <v>0</v>
      </c>
      <c r="KV47">
        <v>0</v>
      </c>
      <c r="KW47">
        <v>1</v>
      </c>
      <c r="KX47">
        <v>1</v>
      </c>
      <c r="KY47">
        <v>0</v>
      </c>
      <c r="KZ47">
        <v>0</v>
      </c>
      <c r="LA47">
        <v>2</v>
      </c>
      <c r="LB47">
        <v>0</v>
      </c>
      <c r="LC47">
        <v>2</v>
      </c>
      <c r="LD47">
        <v>5</v>
      </c>
      <c r="LE47">
        <v>2</v>
      </c>
      <c r="LF47">
        <v>3</v>
      </c>
      <c r="LH47" t="s">
        <v>813</v>
      </c>
      <c r="LI47" t="s">
        <v>817</v>
      </c>
      <c r="LJ47" t="s">
        <v>817</v>
      </c>
      <c r="LK47" t="s">
        <v>817</v>
      </c>
      <c r="LL47" t="s">
        <v>817</v>
      </c>
      <c r="LM47" t="s">
        <v>817</v>
      </c>
      <c r="LN47" t="s">
        <v>817</v>
      </c>
      <c r="LO47" t="s">
        <v>817</v>
      </c>
      <c r="LQ47" t="s">
        <v>817</v>
      </c>
      <c r="LR47" t="s">
        <v>818</v>
      </c>
      <c r="LS47" t="s">
        <v>818</v>
      </c>
      <c r="LT47" t="s">
        <v>818</v>
      </c>
      <c r="LU47" t="s">
        <v>818</v>
      </c>
      <c r="LV47" t="s">
        <v>818</v>
      </c>
      <c r="LW47" t="s">
        <v>818</v>
      </c>
      <c r="LX47" t="s">
        <v>817</v>
      </c>
      <c r="MA47" t="s">
        <v>820</v>
      </c>
      <c r="MB47" t="s">
        <v>913</v>
      </c>
      <c r="MC47" t="s">
        <v>875</v>
      </c>
      <c r="MD47" t="s">
        <v>813</v>
      </c>
      <c r="MF47" t="s">
        <v>823</v>
      </c>
      <c r="MI47" t="s">
        <v>817</v>
      </c>
      <c r="MJ47" t="s">
        <v>824</v>
      </c>
      <c r="MK47" t="s">
        <v>813</v>
      </c>
      <c r="ML47" t="s">
        <v>813</v>
      </c>
      <c r="MM47" t="s">
        <v>817</v>
      </c>
      <c r="MN47" t="s">
        <v>817</v>
      </c>
      <c r="MO47" t="s">
        <v>817</v>
      </c>
      <c r="MP47" t="s">
        <v>817</v>
      </c>
      <c r="MQ47" t="s">
        <v>817</v>
      </c>
      <c r="MR47" t="s">
        <v>817</v>
      </c>
      <c r="MS47" t="s">
        <v>817</v>
      </c>
      <c r="MT47" t="s">
        <v>817</v>
      </c>
      <c r="MU47" t="s">
        <v>817</v>
      </c>
      <c r="MV47" t="s">
        <v>817</v>
      </c>
      <c r="MW47" t="s">
        <v>813</v>
      </c>
      <c r="MX47" t="s">
        <v>817</v>
      </c>
      <c r="MY47" t="s">
        <v>817</v>
      </c>
      <c r="MZ47" t="s">
        <v>817</v>
      </c>
      <c r="NA47" t="s">
        <v>817</v>
      </c>
      <c r="NB47" t="s">
        <v>817</v>
      </c>
      <c r="NR47" t="s">
        <v>813</v>
      </c>
      <c r="NS47" t="s">
        <v>817</v>
      </c>
      <c r="NU47" t="s">
        <v>825</v>
      </c>
      <c r="NY47">
        <v>2</v>
      </c>
      <c r="NZ47" t="s">
        <v>903</v>
      </c>
      <c r="OP47" t="s">
        <v>817</v>
      </c>
      <c r="OQ47" t="s">
        <v>827</v>
      </c>
      <c r="OR47" t="s">
        <v>828</v>
      </c>
      <c r="OS47" t="s">
        <v>829</v>
      </c>
      <c r="OT47" t="s">
        <v>813</v>
      </c>
      <c r="OU47" t="s">
        <v>813</v>
      </c>
      <c r="OV47" t="s">
        <v>830</v>
      </c>
      <c r="OW47" t="s">
        <v>864</v>
      </c>
      <c r="OX47" t="s">
        <v>955</v>
      </c>
      <c r="OY47" t="s">
        <v>833</v>
      </c>
      <c r="OZ47" t="s">
        <v>849</v>
      </c>
      <c r="PA47" t="s">
        <v>817</v>
      </c>
      <c r="PB47" t="s">
        <v>817</v>
      </c>
      <c r="PC47" t="s">
        <v>813</v>
      </c>
      <c r="PD47" t="s">
        <v>817</v>
      </c>
      <c r="PE47" t="s">
        <v>817</v>
      </c>
      <c r="PF47" t="s">
        <v>817</v>
      </c>
      <c r="PG47" t="s">
        <v>817</v>
      </c>
      <c r="PH47" t="s">
        <v>817</v>
      </c>
      <c r="PI47" t="s">
        <v>817</v>
      </c>
      <c r="PJ47" t="s">
        <v>817</v>
      </c>
      <c r="PK47" t="s">
        <v>817</v>
      </c>
      <c r="PL47" t="s">
        <v>835</v>
      </c>
      <c r="PM47" t="s">
        <v>879</v>
      </c>
      <c r="PN47" t="s">
        <v>837</v>
      </c>
      <c r="PO47" t="s">
        <v>880</v>
      </c>
      <c r="PP47" t="s">
        <v>867</v>
      </c>
      <c r="PQ47" t="s">
        <v>813</v>
      </c>
      <c r="PR47" t="s">
        <v>813</v>
      </c>
      <c r="PS47" t="s">
        <v>817</v>
      </c>
      <c r="PT47" t="s">
        <v>817</v>
      </c>
      <c r="PU47" t="s">
        <v>817</v>
      </c>
      <c r="PV47" t="s">
        <v>817</v>
      </c>
      <c r="PW47" t="s">
        <v>817</v>
      </c>
      <c r="PX47" t="s">
        <v>817</v>
      </c>
      <c r="PY47" t="s">
        <v>817</v>
      </c>
      <c r="PZ47" t="s">
        <v>840</v>
      </c>
      <c r="QA47" t="s">
        <v>841</v>
      </c>
      <c r="QB47" t="s">
        <v>895</v>
      </c>
      <c r="QC47" t="s">
        <v>985</v>
      </c>
      <c r="QD47" t="s">
        <v>896</v>
      </c>
      <c r="QE47" t="s">
        <v>845</v>
      </c>
      <c r="QF47" t="s">
        <v>813</v>
      </c>
      <c r="QG47" t="s">
        <v>813</v>
      </c>
      <c r="QH47" t="s">
        <v>813</v>
      </c>
      <c r="QI47" t="s">
        <v>813</v>
      </c>
      <c r="QJ47" t="s">
        <v>813</v>
      </c>
      <c r="QK47" t="s">
        <v>813</v>
      </c>
      <c r="QL47" t="s">
        <v>817</v>
      </c>
      <c r="QM47" t="s">
        <v>813</v>
      </c>
      <c r="QN47" t="s">
        <v>817</v>
      </c>
      <c r="QO47" t="s">
        <v>817</v>
      </c>
      <c r="QP47" t="s">
        <v>817</v>
      </c>
      <c r="QQ47" t="s">
        <v>817</v>
      </c>
      <c r="QR47" t="s">
        <v>813</v>
      </c>
      <c r="QS47" t="s">
        <v>813</v>
      </c>
      <c r="QT47" t="s">
        <v>817</v>
      </c>
      <c r="QU47" t="s">
        <v>817</v>
      </c>
      <c r="QV47" t="s">
        <v>817</v>
      </c>
      <c r="QW47" t="s">
        <v>817</v>
      </c>
      <c r="QX47" t="s">
        <v>817</v>
      </c>
      <c r="QY47" t="s">
        <v>817</v>
      </c>
      <c r="QZ47" t="s">
        <v>817</v>
      </c>
      <c r="RA47" t="s">
        <v>817</v>
      </c>
      <c r="RB47" t="s">
        <v>817</v>
      </c>
      <c r="RC47" t="s">
        <v>817</v>
      </c>
      <c r="RD47" t="s">
        <v>817</v>
      </c>
      <c r="RE47" t="s">
        <v>817</v>
      </c>
      <c r="RF47" t="s">
        <v>817</v>
      </c>
      <c r="RG47" t="s">
        <v>817</v>
      </c>
      <c r="RH47" t="s">
        <v>817</v>
      </c>
      <c r="RI47" t="s">
        <v>817</v>
      </c>
      <c r="RJ47" t="s">
        <v>817</v>
      </c>
      <c r="RK47" t="s">
        <v>813</v>
      </c>
      <c r="RL47" t="s">
        <v>813</v>
      </c>
      <c r="RM47" t="s">
        <v>817</v>
      </c>
      <c r="RN47" t="s">
        <v>817</v>
      </c>
      <c r="RO47" t="s">
        <v>817</v>
      </c>
      <c r="RP47" t="s">
        <v>817</v>
      </c>
      <c r="RQ47" t="s">
        <v>817</v>
      </c>
      <c r="RR47" t="s">
        <v>817</v>
      </c>
      <c r="RS47" t="s">
        <v>817</v>
      </c>
      <c r="RT47" t="s">
        <v>817</v>
      </c>
      <c r="RU47" t="s">
        <v>817</v>
      </c>
      <c r="RV47" t="s">
        <v>817</v>
      </c>
      <c r="RW47" t="s">
        <v>817</v>
      </c>
      <c r="RX47" t="s">
        <v>845</v>
      </c>
      <c r="RY47" t="s">
        <v>999</v>
      </c>
      <c r="RZ47" t="s">
        <v>813</v>
      </c>
      <c r="SA47" t="s">
        <v>817</v>
      </c>
      <c r="SB47" t="s">
        <v>813</v>
      </c>
      <c r="SC47" t="s">
        <v>817</v>
      </c>
      <c r="SD47" t="s">
        <v>817</v>
      </c>
      <c r="SE47" t="s">
        <v>817</v>
      </c>
      <c r="SF47" t="s">
        <v>813</v>
      </c>
      <c r="SG47" t="s">
        <v>813</v>
      </c>
      <c r="SH47" t="s">
        <v>817</v>
      </c>
      <c r="SI47" t="s">
        <v>817</v>
      </c>
      <c r="SJ47" t="s">
        <v>817</v>
      </c>
      <c r="SK47" t="s">
        <v>817</v>
      </c>
      <c r="SL47" t="s">
        <v>817</v>
      </c>
      <c r="SM47" t="s">
        <v>817</v>
      </c>
      <c r="SN47" t="s">
        <v>817</v>
      </c>
      <c r="SO47" t="s">
        <v>817</v>
      </c>
      <c r="SP47" t="s">
        <v>813</v>
      </c>
      <c r="SQ47" t="s">
        <v>817</v>
      </c>
      <c r="SR47" t="s">
        <v>813</v>
      </c>
      <c r="SS47" t="s">
        <v>817</v>
      </c>
      <c r="ST47" t="s">
        <v>817</v>
      </c>
      <c r="SU47" t="s">
        <v>817</v>
      </c>
      <c r="SV47" t="s">
        <v>817</v>
      </c>
      <c r="SW47" t="s">
        <v>813</v>
      </c>
      <c r="SX47" t="s">
        <v>817</v>
      </c>
      <c r="SY47" t="s">
        <v>813</v>
      </c>
      <c r="SZ47" t="s">
        <v>817</v>
      </c>
      <c r="TA47" t="s">
        <v>817</v>
      </c>
      <c r="TB47" t="s">
        <v>817</v>
      </c>
      <c r="TC47" t="s">
        <v>817</v>
      </c>
      <c r="TD47" t="s">
        <v>817</v>
      </c>
      <c r="TE47" t="s">
        <v>817</v>
      </c>
      <c r="TF47" t="s">
        <v>817</v>
      </c>
      <c r="TG47" t="s">
        <v>817</v>
      </c>
      <c r="TH47" t="s">
        <v>817</v>
      </c>
      <c r="TI47" t="s">
        <v>817</v>
      </c>
      <c r="TJ47" t="s">
        <v>817</v>
      </c>
      <c r="TU47" t="s">
        <v>817</v>
      </c>
      <c r="TY47" t="s">
        <v>817</v>
      </c>
      <c r="TZ47" t="s">
        <v>817</v>
      </c>
      <c r="UA47" t="s">
        <v>817</v>
      </c>
      <c r="UB47" t="s">
        <v>817</v>
      </c>
      <c r="UC47" t="s">
        <v>817</v>
      </c>
      <c r="UD47" t="s">
        <v>817</v>
      </c>
      <c r="UE47" t="s">
        <v>817</v>
      </c>
      <c r="UF47" t="s">
        <v>817</v>
      </c>
      <c r="UG47" t="s">
        <v>817</v>
      </c>
      <c r="UH47" t="s">
        <v>813</v>
      </c>
      <c r="UI47" t="s">
        <v>817</v>
      </c>
      <c r="UJ47" t="s">
        <v>817</v>
      </c>
      <c r="UK47" t="s">
        <v>817</v>
      </c>
      <c r="UL47" t="s">
        <v>817</v>
      </c>
      <c r="UM47" t="s">
        <v>813</v>
      </c>
      <c r="UN47" t="s">
        <v>817</v>
      </c>
      <c r="UO47" t="s">
        <v>817</v>
      </c>
      <c r="UP47" t="s">
        <v>817</v>
      </c>
      <c r="UQ47" t="s">
        <v>817</v>
      </c>
      <c r="UR47" t="s">
        <v>817</v>
      </c>
      <c r="US47" t="s">
        <v>817</v>
      </c>
      <c r="UT47" t="s">
        <v>817</v>
      </c>
      <c r="UU47" t="s">
        <v>817</v>
      </c>
      <c r="UV47" t="s">
        <v>817</v>
      </c>
      <c r="UW47" t="s">
        <v>813</v>
      </c>
      <c r="UX47" t="s">
        <v>817</v>
      </c>
      <c r="UY47" t="s">
        <v>817</v>
      </c>
      <c r="UZ47" t="s">
        <v>817</v>
      </c>
      <c r="VD47" t="s">
        <v>813</v>
      </c>
      <c r="VE47" t="s">
        <v>817</v>
      </c>
      <c r="VF47" t="s">
        <v>817</v>
      </c>
      <c r="VG47" t="s">
        <v>817</v>
      </c>
      <c r="VH47" t="s">
        <v>817</v>
      </c>
      <c r="VI47" t="s">
        <v>817</v>
      </c>
      <c r="VJ47" t="s">
        <v>817</v>
      </c>
      <c r="VK47" t="s">
        <v>817</v>
      </c>
      <c r="VL47" t="s">
        <v>817</v>
      </c>
      <c r="VM47" t="s">
        <v>817</v>
      </c>
      <c r="VN47" t="s">
        <v>817</v>
      </c>
      <c r="VO47" t="s">
        <v>817</v>
      </c>
      <c r="VP47" t="s">
        <v>817</v>
      </c>
      <c r="VQ47" t="s">
        <v>817</v>
      </c>
      <c r="VY47" t="s">
        <v>817</v>
      </c>
      <c r="VZ47" t="s">
        <v>817</v>
      </c>
      <c r="WA47" t="s">
        <v>817</v>
      </c>
      <c r="WJ47" t="s">
        <v>813</v>
      </c>
      <c r="WK47" t="s">
        <v>813</v>
      </c>
      <c r="WL47" t="s">
        <v>817</v>
      </c>
      <c r="WM47" t="s">
        <v>813</v>
      </c>
      <c r="WN47" t="s">
        <v>813</v>
      </c>
      <c r="WO47" t="s">
        <v>817</v>
      </c>
      <c r="WP47" t="s">
        <v>817</v>
      </c>
      <c r="WQ47" t="s">
        <v>817</v>
      </c>
      <c r="WR47" t="s">
        <v>817</v>
      </c>
      <c r="WS47" t="s">
        <v>849</v>
      </c>
      <c r="WU47" t="s">
        <v>817</v>
      </c>
      <c r="WV47" t="s">
        <v>817</v>
      </c>
      <c r="WW47" t="s">
        <v>817</v>
      </c>
      <c r="WX47" t="s">
        <v>817</v>
      </c>
      <c r="WY47" t="s">
        <v>817</v>
      </c>
      <c r="WZ47" t="s">
        <v>813</v>
      </c>
      <c r="XA47" t="s">
        <v>817</v>
      </c>
      <c r="XB47" t="s">
        <v>817</v>
      </c>
      <c r="XC47" t="s">
        <v>850</v>
      </c>
      <c r="XD47" t="s">
        <v>813</v>
      </c>
      <c r="XE47" t="s">
        <v>817</v>
      </c>
      <c r="XF47" t="s">
        <v>817</v>
      </c>
      <c r="XG47" t="s">
        <v>817</v>
      </c>
      <c r="XH47" t="s">
        <v>817</v>
      </c>
      <c r="XI47" t="s">
        <v>817</v>
      </c>
      <c r="XJ47" t="s">
        <v>817</v>
      </c>
      <c r="XK47" t="s">
        <v>817</v>
      </c>
      <c r="XL47" t="s">
        <v>817</v>
      </c>
      <c r="XM47" t="s">
        <v>813</v>
      </c>
      <c r="XN47" t="s">
        <v>813</v>
      </c>
      <c r="XO47" t="s">
        <v>817</v>
      </c>
      <c r="XP47" t="s">
        <v>817</v>
      </c>
      <c r="XQ47" t="s">
        <v>817</v>
      </c>
      <c r="XR47" t="s">
        <v>813</v>
      </c>
      <c r="XS47" t="s">
        <v>813</v>
      </c>
      <c r="XT47" t="s">
        <v>813</v>
      </c>
      <c r="XU47" t="s">
        <v>813</v>
      </c>
      <c r="XV47" t="s">
        <v>817</v>
      </c>
      <c r="XW47" t="s">
        <v>817</v>
      </c>
      <c r="XX47" t="s">
        <v>817</v>
      </c>
      <c r="XY47" t="s">
        <v>817</v>
      </c>
      <c r="XZ47" t="s">
        <v>813</v>
      </c>
      <c r="YA47" t="s">
        <v>813</v>
      </c>
      <c r="YB47" t="s">
        <v>817</v>
      </c>
      <c r="YC47" t="s">
        <v>817</v>
      </c>
      <c r="YD47" t="s">
        <v>817</v>
      </c>
      <c r="YE47" t="s">
        <v>817</v>
      </c>
      <c r="YF47" t="s">
        <v>817</v>
      </c>
      <c r="YG47" t="s">
        <v>817</v>
      </c>
      <c r="YH47" t="s">
        <v>817</v>
      </c>
      <c r="YI47" t="s">
        <v>817</v>
      </c>
      <c r="YJ47" t="s">
        <v>817</v>
      </c>
      <c r="YK47" t="s">
        <v>817</v>
      </c>
      <c r="YL47" t="s">
        <v>817</v>
      </c>
      <c r="YM47" t="s">
        <v>817</v>
      </c>
      <c r="YN47" t="s">
        <v>813</v>
      </c>
      <c r="YO47" t="s">
        <v>817</v>
      </c>
      <c r="YP47" t="s">
        <v>817</v>
      </c>
      <c r="YQ47" t="s">
        <v>817</v>
      </c>
      <c r="YR47" t="s">
        <v>817</v>
      </c>
      <c r="YS47" t="s">
        <v>817</v>
      </c>
      <c r="YT47" t="s">
        <v>817</v>
      </c>
      <c r="YU47" t="s">
        <v>813</v>
      </c>
      <c r="YW47" t="s">
        <v>817</v>
      </c>
      <c r="ZM47" t="s">
        <v>817</v>
      </c>
      <c r="ZN47" t="s">
        <v>817</v>
      </c>
      <c r="ZO47" t="s">
        <v>817</v>
      </c>
      <c r="ZP47" t="s">
        <v>817</v>
      </c>
      <c r="ZQ47" t="s">
        <v>813</v>
      </c>
      <c r="ZR47" t="s">
        <v>813</v>
      </c>
      <c r="ZS47" t="s">
        <v>817</v>
      </c>
      <c r="ZT47" t="s">
        <v>817</v>
      </c>
      <c r="ZU47" t="s">
        <v>817</v>
      </c>
      <c r="ZV47" t="s">
        <v>817</v>
      </c>
      <c r="ZW47" t="s">
        <v>813</v>
      </c>
      <c r="ZX47" t="s">
        <v>817</v>
      </c>
      <c r="ZY47" t="s">
        <v>817</v>
      </c>
      <c r="ZZ47" t="s">
        <v>817</v>
      </c>
      <c r="AAA47" t="s">
        <v>817</v>
      </c>
      <c r="AAB47" t="s">
        <v>817</v>
      </c>
      <c r="AAC47" t="s">
        <v>817</v>
      </c>
      <c r="AAD47" t="s">
        <v>817</v>
      </c>
      <c r="AAE47" t="s">
        <v>817</v>
      </c>
      <c r="AAF47" t="s">
        <v>817</v>
      </c>
      <c r="AAH47" t="s">
        <v>813</v>
      </c>
      <c r="AAI47" t="s">
        <v>813</v>
      </c>
      <c r="AAJ47" t="s">
        <v>817</v>
      </c>
      <c r="AAK47" t="s">
        <v>817</v>
      </c>
      <c r="AAL47" t="s">
        <v>817</v>
      </c>
      <c r="AAM47" t="s">
        <v>817</v>
      </c>
      <c r="AAN47" t="s">
        <v>813</v>
      </c>
      <c r="AAO47" t="s">
        <v>817</v>
      </c>
      <c r="AAP47" t="s">
        <v>817</v>
      </c>
      <c r="AAQ47" t="s">
        <v>817</v>
      </c>
      <c r="AAR47" t="s">
        <v>817</v>
      </c>
      <c r="AAS47" t="s">
        <v>817</v>
      </c>
      <c r="AAT47" t="s">
        <v>817</v>
      </c>
      <c r="AAV47" t="s">
        <v>817</v>
      </c>
      <c r="AAW47" t="s">
        <v>817</v>
      </c>
      <c r="AAX47" t="s">
        <v>817</v>
      </c>
      <c r="AAY47" t="s">
        <v>817</v>
      </c>
      <c r="AAZ47" t="s">
        <v>817</v>
      </c>
      <c r="ABA47" t="s">
        <v>817</v>
      </c>
      <c r="ABB47" t="s">
        <v>817</v>
      </c>
      <c r="ABC47" t="s">
        <v>817</v>
      </c>
      <c r="ABD47" t="s">
        <v>817</v>
      </c>
      <c r="ABE47" t="s">
        <v>817</v>
      </c>
      <c r="ABF47" t="s">
        <v>817</v>
      </c>
      <c r="ABG47" t="s">
        <v>817</v>
      </c>
      <c r="ABH47" t="s">
        <v>817</v>
      </c>
      <c r="ABI47" t="s">
        <v>817</v>
      </c>
      <c r="ABJ47" t="s">
        <v>817</v>
      </c>
      <c r="ABK47" t="s">
        <v>813</v>
      </c>
      <c r="ABL47" t="s">
        <v>817</v>
      </c>
      <c r="ABM47" t="s">
        <v>817</v>
      </c>
      <c r="ABN47" t="s">
        <v>817</v>
      </c>
      <c r="ABO47" t="s">
        <v>817</v>
      </c>
      <c r="ABP47" t="s">
        <v>817</v>
      </c>
      <c r="ABQ47" t="s">
        <v>817</v>
      </c>
      <c r="ABR47" t="s">
        <v>817</v>
      </c>
      <c r="ABS47" t="s">
        <v>817</v>
      </c>
      <c r="ABT47" t="s">
        <v>817</v>
      </c>
      <c r="ABU47" t="s">
        <v>817</v>
      </c>
      <c r="ABV47" t="s">
        <v>817</v>
      </c>
      <c r="ABW47" t="s">
        <v>817</v>
      </c>
      <c r="ABX47" t="s">
        <v>817</v>
      </c>
      <c r="ABY47" t="s">
        <v>817</v>
      </c>
      <c r="ABZ47" t="s">
        <v>817</v>
      </c>
      <c r="ACA47" t="s">
        <v>817</v>
      </c>
      <c r="ACB47" t="s">
        <v>813</v>
      </c>
      <c r="ACC47" t="s">
        <v>817</v>
      </c>
      <c r="ACD47" t="s">
        <v>817</v>
      </c>
      <c r="ACE47" t="s">
        <v>817</v>
      </c>
      <c r="ACF47" t="s">
        <v>817</v>
      </c>
      <c r="ACG47" t="s">
        <v>817</v>
      </c>
      <c r="ACH47" t="s">
        <v>817</v>
      </c>
      <c r="ACI47" t="s">
        <v>817</v>
      </c>
    </row>
    <row r="48" spans="1:763">
      <c r="A48" t="s">
        <v>1122</v>
      </c>
      <c r="B48" t="s">
        <v>1123</v>
      </c>
      <c r="C48" t="s">
        <v>1124</v>
      </c>
      <c r="D48" t="s">
        <v>885</v>
      </c>
      <c r="E48" t="s">
        <v>885</v>
      </c>
      <c r="P48" t="s">
        <v>886</v>
      </c>
      <c r="Q48">
        <v>0.64514064157430773</v>
      </c>
      <c r="T48">
        <v>32</v>
      </c>
      <c r="V48" t="s">
        <v>813</v>
      </c>
      <c r="X48" t="s">
        <v>813</v>
      </c>
      <c r="Y48" t="s">
        <v>814</v>
      </c>
      <c r="Z48" t="s">
        <v>814</v>
      </c>
      <c r="AA48" t="s">
        <v>920</v>
      </c>
      <c r="AB48" t="s">
        <v>816</v>
      </c>
      <c r="AC48">
        <v>11</v>
      </c>
      <c r="AD48" t="s">
        <v>813</v>
      </c>
      <c r="AE48">
        <v>11</v>
      </c>
      <c r="AF48">
        <v>0</v>
      </c>
      <c r="AG48">
        <v>0</v>
      </c>
      <c r="AH48" t="s">
        <v>818</v>
      </c>
      <c r="AI48" t="s">
        <v>818</v>
      </c>
      <c r="AJ48" t="s">
        <v>818</v>
      </c>
      <c r="AK48" t="s">
        <v>818</v>
      </c>
      <c r="AL48" t="s">
        <v>818</v>
      </c>
      <c r="AM48" t="s">
        <v>818</v>
      </c>
      <c r="AN48" t="s">
        <v>818</v>
      </c>
      <c r="AO48" t="s">
        <v>818</v>
      </c>
      <c r="AP48" t="s">
        <v>818</v>
      </c>
      <c r="AQ48" t="s">
        <v>818</v>
      </c>
      <c r="AR48" t="s">
        <v>818</v>
      </c>
      <c r="AS48" t="s">
        <v>818</v>
      </c>
      <c r="AT48" t="s">
        <v>818</v>
      </c>
      <c r="AU48" t="s">
        <v>818</v>
      </c>
      <c r="AV48" t="s">
        <v>818</v>
      </c>
      <c r="AW48" t="s">
        <v>818</v>
      </c>
      <c r="AX48" t="s">
        <v>818</v>
      </c>
      <c r="AY48" t="s">
        <v>818</v>
      </c>
      <c r="AZ48" t="s">
        <v>818</v>
      </c>
      <c r="BA48" t="s">
        <v>818</v>
      </c>
      <c r="BB48" t="s">
        <v>818</v>
      </c>
      <c r="BC48" t="s">
        <v>818</v>
      </c>
      <c r="BD48" t="s">
        <v>818</v>
      </c>
      <c r="BE48" t="s">
        <v>818</v>
      </c>
      <c r="BF48" t="s">
        <v>818</v>
      </c>
      <c r="BG48" t="s">
        <v>818</v>
      </c>
      <c r="BH48" t="s">
        <v>818</v>
      </c>
      <c r="BI48" t="s">
        <v>818</v>
      </c>
      <c r="BJ48" t="s">
        <v>818</v>
      </c>
      <c r="BK48" t="s">
        <v>818</v>
      </c>
      <c r="BL48" t="s">
        <v>818</v>
      </c>
      <c r="BM48" t="s">
        <v>818</v>
      </c>
      <c r="BN48" t="s">
        <v>818</v>
      </c>
      <c r="BO48" t="s">
        <v>818</v>
      </c>
      <c r="BP48" t="s">
        <v>818</v>
      </c>
      <c r="BQ48" t="s">
        <v>818</v>
      </c>
      <c r="BR48" t="s">
        <v>818</v>
      </c>
      <c r="BS48" t="s">
        <v>818</v>
      </c>
      <c r="BT48" t="s">
        <v>818</v>
      </c>
      <c r="BU48" t="s">
        <v>818</v>
      </c>
      <c r="BV48" t="s">
        <v>818</v>
      </c>
      <c r="BW48" t="s">
        <v>818</v>
      </c>
      <c r="BX48" t="s">
        <v>818</v>
      </c>
      <c r="BY48" t="s">
        <v>818</v>
      </c>
      <c r="BZ48" t="s">
        <v>818</v>
      </c>
      <c r="CA48" t="s">
        <v>818</v>
      </c>
      <c r="CB48" t="s">
        <v>818</v>
      </c>
      <c r="CC48" t="s">
        <v>818</v>
      </c>
      <c r="CD48" t="s">
        <v>818</v>
      </c>
      <c r="CE48" t="s">
        <v>818</v>
      </c>
      <c r="CF48" t="s">
        <v>818</v>
      </c>
      <c r="CG48" t="s">
        <v>818</v>
      </c>
      <c r="CH48" t="s">
        <v>818</v>
      </c>
      <c r="CI48" t="s">
        <v>818</v>
      </c>
      <c r="CJ48" t="s">
        <v>818</v>
      </c>
      <c r="CK48" t="s">
        <v>818</v>
      </c>
      <c r="CL48" t="s">
        <v>818</v>
      </c>
      <c r="CM48" t="s">
        <v>818</v>
      </c>
      <c r="CN48" t="s">
        <v>818</v>
      </c>
      <c r="CO48" t="s">
        <v>818</v>
      </c>
      <c r="CP48" t="s">
        <v>818</v>
      </c>
      <c r="CQ48" t="s">
        <v>818</v>
      </c>
      <c r="CR48" t="s">
        <v>818</v>
      </c>
      <c r="CS48" t="s">
        <v>818</v>
      </c>
      <c r="CT48" t="s">
        <v>818</v>
      </c>
      <c r="CU48" t="s">
        <v>818</v>
      </c>
      <c r="CV48" t="s">
        <v>818</v>
      </c>
      <c r="CW48" t="s">
        <v>818</v>
      </c>
      <c r="CX48" t="s">
        <v>818</v>
      </c>
      <c r="CY48" t="s">
        <v>818</v>
      </c>
      <c r="CZ48" t="s">
        <v>818</v>
      </c>
      <c r="DA48" t="s">
        <v>818</v>
      </c>
      <c r="DB48" t="s">
        <v>818</v>
      </c>
      <c r="DC48" t="s">
        <v>818</v>
      </c>
      <c r="DD48" t="s">
        <v>818</v>
      </c>
      <c r="DE48" t="s">
        <v>818</v>
      </c>
      <c r="DF48" t="s">
        <v>818</v>
      </c>
      <c r="DG48" t="s">
        <v>818</v>
      </c>
      <c r="DH48" t="s">
        <v>818</v>
      </c>
      <c r="DI48" t="s">
        <v>818</v>
      </c>
      <c r="DJ48" t="s">
        <v>818</v>
      </c>
      <c r="DK48" t="s">
        <v>818</v>
      </c>
      <c r="DL48" t="s">
        <v>818</v>
      </c>
      <c r="DM48" t="s">
        <v>818</v>
      </c>
      <c r="DN48" t="s">
        <v>818</v>
      </c>
      <c r="DO48" t="s">
        <v>818</v>
      </c>
      <c r="DP48" t="s">
        <v>818</v>
      </c>
      <c r="DQ48" t="s">
        <v>818</v>
      </c>
      <c r="DR48" t="s">
        <v>818</v>
      </c>
      <c r="DS48" t="s">
        <v>818</v>
      </c>
      <c r="DT48" t="s">
        <v>818</v>
      </c>
      <c r="DU48" t="s">
        <v>818</v>
      </c>
      <c r="DV48" t="s">
        <v>818</v>
      </c>
      <c r="DW48" t="s">
        <v>818</v>
      </c>
      <c r="DX48" t="s">
        <v>818</v>
      </c>
      <c r="DY48" t="s">
        <v>818</v>
      </c>
      <c r="DZ48" t="s">
        <v>818</v>
      </c>
      <c r="EA48" t="s">
        <v>818</v>
      </c>
      <c r="EB48" t="s">
        <v>818</v>
      </c>
      <c r="EC48" t="s">
        <v>818</v>
      </c>
      <c r="ED48" t="s">
        <v>818</v>
      </c>
      <c r="EE48" t="s">
        <v>818</v>
      </c>
      <c r="EF48" t="s">
        <v>818</v>
      </c>
      <c r="EG48" t="s">
        <v>818</v>
      </c>
      <c r="EH48" t="s">
        <v>818</v>
      </c>
      <c r="EI48" t="s">
        <v>818</v>
      </c>
      <c r="EJ48" t="s">
        <v>818</v>
      </c>
      <c r="EK48" t="s">
        <v>818</v>
      </c>
      <c r="EL48" t="s">
        <v>818</v>
      </c>
      <c r="EM48" t="s">
        <v>818</v>
      </c>
      <c r="EN48" t="s">
        <v>818</v>
      </c>
      <c r="EO48" t="s">
        <v>818</v>
      </c>
      <c r="EP48" t="s">
        <v>818</v>
      </c>
      <c r="EQ48" t="s">
        <v>818</v>
      </c>
      <c r="ER48" t="s">
        <v>818</v>
      </c>
      <c r="ES48" t="s">
        <v>818</v>
      </c>
      <c r="ET48" t="s">
        <v>818</v>
      </c>
      <c r="EU48" t="s">
        <v>818</v>
      </c>
      <c r="EV48" t="s">
        <v>818</v>
      </c>
      <c r="EW48" t="s">
        <v>818</v>
      </c>
      <c r="EX48" t="s">
        <v>818</v>
      </c>
      <c r="EY48" t="s">
        <v>818</v>
      </c>
      <c r="EZ48" t="s">
        <v>818</v>
      </c>
      <c r="FA48" t="s">
        <v>818</v>
      </c>
      <c r="FB48" t="s">
        <v>818</v>
      </c>
      <c r="FC48" t="s">
        <v>818</v>
      </c>
      <c r="FD48" t="s">
        <v>818</v>
      </c>
      <c r="FE48" t="s">
        <v>818</v>
      </c>
      <c r="FF48" t="s">
        <v>818</v>
      </c>
      <c r="FG48" t="s">
        <v>818</v>
      </c>
      <c r="FH48" t="s">
        <v>818</v>
      </c>
      <c r="FI48" t="s">
        <v>818</v>
      </c>
      <c r="FJ48" t="s">
        <v>818</v>
      </c>
      <c r="FK48" t="s">
        <v>818</v>
      </c>
      <c r="FL48" t="s">
        <v>818</v>
      </c>
      <c r="FM48" t="s">
        <v>818</v>
      </c>
      <c r="FN48" t="s">
        <v>818</v>
      </c>
      <c r="FO48" t="s">
        <v>818</v>
      </c>
      <c r="FP48" t="s">
        <v>818</v>
      </c>
      <c r="FQ48" t="s">
        <v>818</v>
      </c>
      <c r="FR48" t="s">
        <v>818</v>
      </c>
      <c r="FS48" t="s">
        <v>818</v>
      </c>
      <c r="FT48" t="s">
        <v>818</v>
      </c>
      <c r="FU48" t="s">
        <v>818</v>
      </c>
      <c r="FV48" t="s">
        <v>818</v>
      </c>
      <c r="FW48" t="s">
        <v>818</v>
      </c>
      <c r="FX48" t="s">
        <v>818</v>
      </c>
      <c r="FY48" t="s">
        <v>818</v>
      </c>
      <c r="FZ48" t="s">
        <v>818</v>
      </c>
      <c r="GA48" t="s">
        <v>818</v>
      </c>
      <c r="GB48" t="s">
        <v>818</v>
      </c>
      <c r="GC48" t="s">
        <v>818</v>
      </c>
      <c r="GD48" t="s">
        <v>818</v>
      </c>
      <c r="GE48" t="s">
        <v>818</v>
      </c>
      <c r="GF48" t="s">
        <v>818</v>
      </c>
      <c r="GG48" t="s">
        <v>818</v>
      </c>
      <c r="GH48" t="s">
        <v>818</v>
      </c>
      <c r="GI48" t="s">
        <v>818</v>
      </c>
      <c r="GJ48" t="s">
        <v>818</v>
      </c>
      <c r="GK48" t="s">
        <v>818</v>
      </c>
      <c r="GL48" t="s">
        <v>818</v>
      </c>
      <c r="GM48" t="s">
        <v>818</v>
      </c>
      <c r="GN48" t="s">
        <v>818</v>
      </c>
      <c r="GO48" t="s">
        <v>818</v>
      </c>
      <c r="GP48" t="s">
        <v>818</v>
      </c>
      <c r="GQ48" t="s">
        <v>818</v>
      </c>
      <c r="GR48" t="s">
        <v>818</v>
      </c>
      <c r="GS48" t="s">
        <v>818</v>
      </c>
      <c r="GT48" t="s">
        <v>818</v>
      </c>
      <c r="GU48" t="s">
        <v>818</v>
      </c>
      <c r="GV48" t="s">
        <v>818</v>
      </c>
      <c r="GW48" t="s">
        <v>818</v>
      </c>
      <c r="GX48" t="s">
        <v>818</v>
      </c>
      <c r="GY48" t="s">
        <v>818</v>
      </c>
      <c r="GZ48" t="s">
        <v>818</v>
      </c>
      <c r="HA48" t="s">
        <v>818</v>
      </c>
      <c r="HB48" t="s">
        <v>818</v>
      </c>
      <c r="HC48" t="s">
        <v>818</v>
      </c>
      <c r="HD48" t="s">
        <v>818</v>
      </c>
      <c r="HE48" t="s">
        <v>818</v>
      </c>
      <c r="HF48" t="s">
        <v>818</v>
      </c>
      <c r="HG48" t="s">
        <v>818</v>
      </c>
      <c r="HH48" t="s">
        <v>818</v>
      </c>
      <c r="HI48" t="s">
        <v>818</v>
      </c>
      <c r="HJ48" t="s">
        <v>818</v>
      </c>
      <c r="HK48" t="s">
        <v>818</v>
      </c>
      <c r="HL48" t="s">
        <v>818</v>
      </c>
      <c r="HM48" t="s">
        <v>818</v>
      </c>
      <c r="HN48" t="s">
        <v>818</v>
      </c>
      <c r="HO48" t="s">
        <v>818</v>
      </c>
      <c r="HP48" t="s">
        <v>818</v>
      </c>
      <c r="HQ48" t="s">
        <v>818</v>
      </c>
      <c r="HR48" t="s">
        <v>818</v>
      </c>
      <c r="HS48" t="s">
        <v>818</v>
      </c>
      <c r="HT48" t="s">
        <v>818</v>
      </c>
      <c r="HU48" t="s">
        <v>818</v>
      </c>
      <c r="HV48" t="s">
        <v>818</v>
      </c>
      <c r="HW48" t="s">
        <v>818</v>
      </c>
      <c r="HX48" t="s">
        <v>818</v>
      </c>
      <c r="HY48" t="s">
        <v>818</v>
      </c>
      <c r="HZ48" t="s">
        <v>818</v>
      </c>
      <c r="IA48" t="s">
        <v>818</v>
      </c>
      <c r="IB48" t="s">
        <v>818</v>
      </c>
      <c r="IC48" t="s">
        <v>818</v>
      </c>
      <c r="ID48" t="s">
        <v>818</v>
      </c>
      <c r="IE48" t="s">
        <v>818</v>
      </c>
      <c r="IF48" t="s">
        <v>818</v>
      </c>
      <c r="IG48" t="s">
        <v>818</v>
      </c>
      <c r="IH48" t="s">
        <v>818</v>
      </c>
      <c r="II48" t="s">
        <v>818</v>
      </c>
      <c r="IJ48" t="s">
        <v>818</v>
      </c>
      <c r="IK48" t="s">
        <v>818</v>
      </c>
      <c r="IL48" t="s">
        <v>818</v>
      </c>
      <c r="IM48" t="s">
        <v>818</v>
      </c>
      <c r="IN48" t="s">
        <v>818</v>
      </c>
      <c r="IO48" t="s">
        <v>818</v>
      </c>
      <c r="IP48" t="s">
        <v>818</v>
      </c>
      <c r="IQ48" t="s">
        <v>818</v>
      </c>
      <c r="IR48" t="s">
        <v>818</v>
      </c>
      <c r="IS48" t="s">
        <v>818</v>
      </c>
      <c r="IT48" t="s">
        <v>818</v>
      </c>
      <c r="IU48" t="s">
        <v>818</v>
      </c>
      <c r="IV48" t="s">
        <v>818</v>
      </c>
      <c r="IW48" t="s">
        <v>818</v>
      </c>
      <c r="IX48" t="s">
        <v>818</v>
      </c>
      <c r="IY48" t="s">
        <v>818</v>
      </c>
      <c r="IZ48" t="s">
        <v>818</v>
      </c>
      <c r="JA48" t="s">
        <v>818</v>
      </c>
      <c r="JB48" t="s">
        <v>818</v>
      </c>
      <c r="JC48" t="s">
        <v>818</v>
      </c>
      <c r="JD48" t="s">
        <v>818</v>
      </c>
      <c r="JE48" t="s">
        <v>818</v>
      </c>
      <c r="JF48" t="s">
        <v>818</v>
      </c>
      <c r="JG48" t="s">
        <v>818</v>
      </c>
      <c r="JH48" t="s">
        <v>818</v>
      </c>
      <c r="JI48" t="s">
        <v>818</v>
      </c>
      <c r="JJ48" t="s">
        <v>818</v>
      </c>
      <c r="JK48" t="s">
        <v>818</v>
      </c>
      <c r="JL48" t="s">
        <v>818</v>
      </c>
      <c r="JM48" t="s">
        <v>818</v>
      </c>
      <c r="JN48" t="s">
        <v>818</v>
      </c>
      <c r="JO48" t="s">
        <v>818</v>
      </c>
      <c r="JP48" t="s">
        <v>818</v>
      </c>
      <c r="JQ48" t="s">
        <v>818</v>
      </c>
      <c r="JR48" t="s">
        <v>818</v>
      </c>
      <c r="JS48" t="s">
        <v>818</v>
      </c>
      <c r="JT48" t="s">
        <v>818</v>
      </c>
      <c r="JU48" t="s">
        <v>818</v>
      </c>
      <c r="JV48" t="s">
        <v>818</v>
      </c>
      <c r="JW48" t="s">
        <v>818</v>
      </c>
      <c r="JX48" t="s">
        <v>818</v>
      </c>
      <c r="JY48" t="s">
        <v>818</v>
      </c>
      <c r="JZ48" t="s">
        <v>818</v>
      </c>
      <c r="KA48" t="s">
        <v>818</v>
      </c>
      <c r="KB48" t="s">
        <v>818</v>
      </c>
      <c r="KC48" t="s">
        <v>818</v>
      </c>
      <c r="KD48" t="s">
        <v>818</v>
      </c>
      <c r="KE48" t="s">
        <v>818</v>
      </c>
      <c r="KF48">
        <v>11</v>
      </c>
      <c r="KG48">
        <v>0</v>
      </c>
      <c r="KH48">
        <v>0</v>
      </c>
      <c r="KI48">
        <v>1</v>
      </c>
      <c r="KJ48">
        <v>0</v>
      </c>
      <c r="KK48">
        <v>1</v>
      </c>
      <c r="KL48">
        <v>0</v>
      </c>
      <c r="KM48">
        <v>0</v>
      </c>
      <c r="KN48">
        <v>2</v>
      </c>
      <c r="KO48">
        <v>1</v>
      </c>
      <c r="KP48">
        <v>2</v>
      </c>
      <c r="KQ48">
        <v>3</v>
      </c>
      <c r="KR48">
        <v>0</v>
      </c>
      <c r="KS48">
        <v>0</v>
      </c>
      <c r="KT48">
        <v>1</v>
      </c>
      <c r="KU48">
        <v>1</v>
      </c>
      <c r="KV48">
        <v>2</v>
      </c>
      <c r="KW48">
        <v>0</v>
      </c>
      <c r="KX48">
        <v>2</v>
      </c>
      <c r="KY48">
        <v>0</v>
      </c>
      <c r="KZ48">
        <v>4</v>
      </c>
      <c r="LA48">
        <v>2</v>
      </c>
      <c r="LB48">
        <v>2</v>
      </c>
      <c r="LC48">
        <v>6</v>
      </c>
      <c r="LD48">
        <v>11</v>
      </c>
      <c r="LE48">
        <v>4</v>
      </c>
      <c r="LF48">
        <v>4</v>
      </c>
      <c r="LH48" t="s">
        <v>813</v>
      </c>
      <c r="LI48" t="s">
        <v>817</v>
      </c>
      <c r="LJ48" t="s">
        <v>817</v>
      </c>
      <c r="LK48" t="s">
        <v>817</v>
      </c>
      <c r="LL48" t="s">
        <v>817</v>
      </c>
      <c r="LM48" t="s">
        <v>817</v>
      </c>
      <c r="LN48" t="s">
        <v>813</v>
      </c>
      <c r="LO48" t="s">
        <v>817</v>
      </c>
      <c r="LQ48" t="s">
        <v>817</v>
      </c>
      <c r="LR48" t="s">
        <v>818</v>
      </c>
      <c r="LV48" t="s">
        <v>818</v>
      </c>
      <c r="LX48" t="s">
        <v>817</v>
      </c>
      <c r="MA48" t="s">
        <v>858</v>
      </c>
      <c r="MB48" t="s">
        <v>887</v>
      </c>
      <c r="MC48" t="s">
        <v>875</v>
      </c>
      <c r="MD48" t="s">
        <v>813</v>
      </c>
      <c r="MF48" t="s">
        <v>823</v>
      </c>
      <c r="MI48" t="s">
        <v>813</v>
      </c>
      <c r="MJ48" t="s">
        <v>888</v>
      </c>
      <c r="MU48" t="s">
        <v>817</v>
      </c>
      <c r="MV48" t="s">
        <v>817</v>
      </c>
      <c r="MW48" t="s">
        <v>813</v>
      </c>
      <c r="MX48" t="s">
        <v>817</v>
      </c>
      <c r="MY48" t="s">
        <v>817</v>
      </c>
      <c r="MZ48" t="s">
        <v>817</v>
      </c>
      <c r="NA48" t="s">
        <v>817</v>
      </c>
      <c r="NB48" t="s">
        <v>817</v>
      </c>
      <c r="NR48" t="s">
        <v>813</v>
      </c>
      <c r="NS48" t="s">
        <v>817</v>
      </c>
      <c r="NU48" t="s">
        <v>861</v>
      </c>
      <c r="NV48" t="s">
        <v>813</v>
      </c>
      <c r="NW48" t="s">
        <v>862</v>
      </c>
      <c r="NX48" t="s">
        <v>826</v>
      </c>
      <c r="NY48">
        <v>4</v>
      </c>
      <c r="NZ48" t="s">
        <v>889</v>
      </c>
      <c r="OP48" t="s">
        <v>902</v>
      </c>
      <c r="OQ48" t="s">
        <v>827</v>
      </c>
      <c r="OR48" t="s">
        <v>828</v>
      </c>
      <c r="OS48" t="s">
        <v>878</v>
      </c>
      <c r="OT48" t="s">
        <v>813</v>
      </c>
      <c r="OU48" t="s">
        <v>817</v>
      </c>
      <c r="OV48" t="s">
        <v>830</v>
      </c>
      <c r="OW48" t="s">
        <v>864</v>
      </c>
      <c r="OX48" t="s">
        <v>832</v>
      </c>
      <c r="OY48" t="s">
        <v>833</v>
      </c>
      <c r="OZ48" t="s">
        <v>849</v>
      </c>
      <c r="PA48" t="s">
        <v>813</v>
      </c>
      <c r="PB48" t="s">
        <v>817</v>
      </c>
      <c r="PC48" t="s">
        <v>817</v>
      </c>
      <c r="PD48" t="s">
        <v>817</v>
      </c>
      <c r="PE48" t="s">
        <v>817</v>
      </c>
      <c r="PF48" t="s">
        <v>817</v>
      </c>
      <c r="PG48" t="s">
        <v>817</v>
      </c>
      <c r="PH48" t="s">
        <v>817</v>
      </c>
      <c r="PI48" t="s">
        <v>817</v>
      </c>
      <c r="PJ48" t="s">
        <v>817</v>
      </c>
      <c r="PK48" t="s">
        <v>817</v>
      </c>
      <c r="PL48" t="s">
        <v>835</v>
      </c>
      <c r="PM48" t="s">
        <v>1057</v>
      </c>
      <c r="PN48" t="s">
        <v>879</v>
      </c>
      <c r="PO48" t="s">
        <v>893</v>
      </c>
      <c r="PP48" t="s">
        <v>839</v>
      </c>
      <c r="PQ48" t="s">
        <v>813</v>
      </c>
      <c r="PR48" t="s">
        <v>813</v>
      </c>
      <c r="PS48" t="s">
        <v>817</v>
      </c>
      <c r="PT48" t="s">
        <v>817</v>
      </c>
      <c r="PU48" t="s">
        <v>817</v>
      </c>
      <c r="PV48" t="s">
        <v>817</v>
      </c>
      <c r="PW48" t="s">
        <v>817</v>
      </c>
      <c r="PX48" t="s">
        <v>817</v>
      </c>
      <c r="PY48" t="s">
        <v>817</v>
      </c>
      <c r="PZ48" t="s">
        <v>840</v>
      </c>
      <c r="QA48" t="s">
        <v>841</v>
      </c>
      <c r="QB48" t="s">
        <v>895</v>
      </c>
      <c r="QC48" t="s">
        <v>843</v>
      </c>
      <c r="QD48" t="s">
        <v>896</v>
      </c>
      <c r="QE48" t="s">
        <v>845</v>
      </c>
      <c r="QF48" t="s">
        <v>813</v>
      </c>
      <c r="QG48" t="s">
        <v>813</v>
      </c>
      <c r="QH48" t="s">
        <v>813</v>
      </c>
      <c r="QI48" t="s">
        <v>813</v>
      </c>
      <c r="QJ48" t="s">
        <v>813</v>
      </c>
      <c r="QK48" t="s">
        <v>813</v>
      </c>
      <c r="QL48" t="s">
        <v>813</v>
      </c>
      <c r="QM48" t="s">
        <v>817</v>
      </c>
      <c r="QN48" t="s">
        <v>817</v>
      </c>
      <c r="QO48" t="s">
        <v>817</v>
      </c>
      <c r="QP48" t="s">
        <v>817</v>
      </c>
      <c r="QQ48" t="s">
        <v>817</v>
      </c>
      <c r="QR48" t="s">
        <v>813</v>
      </c>
      <c r="QS48" t="s">
        <v>813</v>
      </c>
      <c r="QT48" t="s">
        <v>817</v>
      </c>
      <c r="QU48" t="s">
        <v>817</v>
      </c>
      <c r="QV48" t="s">
        <v>817</v>
      </c>
      <c r="QW48" t="s">
        <v>817</v>
      </c>
      <c r="QX48" t="s">
        <v>817</v>
      </c>
      <c r="QY48" t="s">
        <v>817</v>
      </c>
      <c r="QZ48" t="s">
        <v>817</v>
      </c>
      <c r="RA48" t="s">
        <v>817</v>
      </c>
      <c r="RB48" t="s">
        <v>817</v>
      </c>
      <c r="RC48" t="s">
        <v>817</v>
      </c>
      <c r="RD48" t="s">
        <v>817</v>
      </c>
      <c r="RE48" t="s">
        <v>817</v>
      </c>
      <c r="RF48" t="s">
        <v>817</v>
      </c>
      <c r="RG48" t="s">
        <v>817</v>
      </c>
      <c r="RH48" t="s">
        <v>817</v>
      </c>
      <c r="RI48" t="s">
        <v>817</v>
      </c>
      <c r="RJ48" t="s">
        <v>817</v>
      </c>
      <c r="RK48" t="s">
        <v>813</v>
      </c>
      <c r="RL48" t="s">
        <v>817</v>
      </c>
      <c r="RM48" t="s">
        <v>813</v>
      </c>
      <c r="RN48" t="s">
        <v>817</v>
      </c>
      <c r="RO48" t="s">
        <v>817</v>
      </c>
      <c r="RP48" t="s">
        <v>817</v>
      </c>
      <c r="RQ48" t="s">
        <v>817</v>
      </c>
      <c r="RR48" t="s">
        <v>817</v>
      </c>
      <c r="RS48" t="s">
        <v>817</v>
      </c>
      <c r="RT48" t="s">
        <v>817</v>
      </c>
      <c r="RU48" t="s">
        <v>817</v>
      </c>
      <c r="RV48" t="s">
        <v>817</v>
      </c>
      <c r="RW48" t="s">
        <v>817</v>
      </c>
      <c r="RX48" t="s">
        <v>837</v>
      </c>
      <c r="RY48" t="s">
        <v>1125</v>
      </c>
      <c r="RZ48" t="s">
        <v>813</v>
      </c>
      <c r="SA48" t="s">
        <v>902</v>
      </c>
      <c r="SB48" t="s">
        <v>817</v>
      </c>
      <c r="SC48" t="s">
        <v>817</v>
      </c>
      <c r="SD48" t="s">
        <v>817</v>
      </c>
      <c r="SE48" t="s">
        <v>817</v>
      </c>
      <c r="SF48" t="s">
        <v>817</v>
      </c>
      <c r="SG48" t="s">
        <v>817</v>
      </c>
      <c r="SH48" t="s">
        <v>817</v>
      </c>
      <c r="SI48" t="s">
        <v>817</v>
      </c>
      <c r="SJ48" t="s">
        <v>817</v>
      </c>
      <c r="SK48" t="s">
        <v>817</v>
      </c>
      <c r="SL48" t="s">
        <v>813</v>
      </c>
      <c r="SM48" t="s">
        <v>817</v>
      </c>
      <c r="SN48" t="s">
        <v>817</v>
      </c>
      <c r="SO48" t="s">
        <v>817</v>
      </c>
      <c r="SP48" t="s">
        <v>817</v>
      </c>
      <c r="SQ48" t="s">
        <v>817</v>
      </c>
      <c r="SR48" t="s">
        <v>817</v>
      </c>
      <c r="SS48" t="s">
        <v>817</v>
      </c>
      <c r="ST48" t="s">
        <v>817</v>
      </c>
      <c r="SU48" t="s">
        <v>817</v>
      </c>
      <c r="SV48" t="s">
        <v>817</v>
      </c>
      <c r="SW48" t="s">
        <v>813</v>
      </c>
      <c r="SX48" t="s">
        <v>817</v>
      </c>
      <c r="SY48" t="s">
        <v>817</v>
      </c>
      <c r="SZ48" t="s">
        <v>817</v>
      </c>
      <c r="TA48" t="s">
        <v>817</v>
      </c>
      <c r="TB48" t="s">
        <v>817</v>
      </c>
      <c r="TC48" t="s">
        <v>817</v>
      </c>
      <c r="TD48" t="s">
        <v>817</v>
      </c>
      <c r="TE48" t="s">
        <v>817</v>
      </c>
      <c r="TF48" t="s">
        <v>817</v>
      </c>
      <c r="TG48" t="s">
        <v>817</v>
      </c>
      <c r="TH48" t="s">
        <v>817</v>
      </c>
      <c r="TI48" t="s">
        <v>817</v>
      </c>
      <c r="TJ48" t="s">
        <v>813</v>
      </c>
      <c r="TK48" t="s">
        <v>817</v>
      </c>
      <c r="TL48" t="s">
        <v>817</v>
      </c>
      <c r="TM48" t="s">
        <v>817</v>
      </c>
      <c r="TN48" t="s">
        <v>817</v>
      </c>
      <c r="TO48" t="s">
        <v>817</v>
      </c>
      <c r="TP48" t="s">
        <v>813</v>
      </c>
      <c r="TQ48" t="s">
        <v>817</v>
      </c>
      <c r="TR48" t="s">
        <v>817</v>
      </c>
      <c r="TS48" t="s">
        <v>817</v>
      </c>
      <c r="TT48" t="s">
        <v>817</v>
      </c>
      <c r="TU48" t="s">
        <v>817</v>
      </c>
      <c r="TV48" t="s">
        <v>817</v>
      </c>
      <c r="TW48" t="s">
        <v>817</v>
      </c>
      <c r="TY48" t="s">
        <v>817</v>
      </c>
      <c r="TZ48" t="s">
        <v>817</v>
      </c>
      <c r="UA48" t="s">
        <v>817</v>
      </c>
      <c r="UB48" t="s">
        <v>817</v>
      </c>
      <c r="UC48" t="s">
        <v>817</v>
      </c>
      <c r="UD48" t="s">
        <v>817</v>
      </c>
      <c r="UE48" t="s">
        <v>817</v>
      </c>
      <c r="UF48" t="s">
        <v>817</v>
      </c>
      <c r="UG48" t="s">
        <v>817</v>
      </c>
      <c r="UH48" t="s">
        <v>817</v>
      </c>
      <c r="UI48" t="s">
        <v>817</v>
      </c>
      <c r="UJ48" t="s">
        <v>813</v>
      </c>
      <c r="UK48" t="s">
        <v>817</v>
      </c>
      <c r="UL48" t="s">
        <v>902</v>
      </c>
      <c r="UM48" t="s">
        <v>902</v>
      </c>
      <c r="UN48" t="s">
        <v>817</v>
      </c>
      <c r="UO48" t="s">
        <v>817</v>
      </c>
      <c r="UP48" t="s">
        <v>817</v>
      </c>
      <c r="UQ48" t="s">
        <v>817</v>
      </c>
      <c r="UR48" t="s">
        <v>817</v>
      </c>
      <c r="US48" t="s">
        <v>817</v>
      </c>
      <c r="UT48" t="s">
        <v>817</v>
      </c>
      <c r="UU48" t="s">
        <v>817</v>
      </c>
      <c r="UV48" t="s">
        <v>817</v>
      </c>
      <c r="UW48" t="s">
        <v>813</v>
      </c>
      <c r="UX48" t="s">
        <v>817</v>
      </c>
      <c r="UY48" t="s">
        <v>817</v>
      </c>
      <c r="UZ48" t="s">
        <v>817</v>
      </c>
      <c r="VD48" t="s">
        <v>813</v>
      </c>
      <c r="VE48" t="s">
        <v>817</v>
      </c>
      <c r="VF48" t="s">
        <v>817</v>
      </c>
      <c r="VG48" t="s">
        <v>817</v>
      </c>
      <c r="VH48" t="s">
        <v>817</v>
      </c>
      <c r="VI48" t="s">
        <v>817</v>
      </c>
      <c r="VJ48" t="s">
        <v>817</v>
      </c>
      <c r="VK48" t="s">
        <v>817</v>
      </c>
      <c r="VL48" t="s">
        <v>817</v>
      </c>
      <c r="VM48" t="s">
        <v>817</v>
      </c>
      <c r="VN48" t="s">
        <v>817</v>
      </c>
      <c r="VO48" t="s">
        <v>817</v>
      </c>
      <c r="VP48" t="s">
        <v>817</v>
      </c>
      <c r="VQ48" t="s">
        <v>817</v>
      </c>
      <c r="VY48" t="s">
        <v>817</v>
      </c>
      <c r="VZ48" t="s">
        <v>813</v>
      </c>
      <c r="WA48" t="s">
        <v>902</v>
      </c>
      <c r="WJ48" t="s">
        <v>813</v>
      </c>
      <c r="WK48" t="s">
        <v>813</v>
      </c>
      <c r="WL48" t="s">
        <v>817</v>
      </c>
      <c r="WM48" t="s">
        <v>817</v>
      </c>
      <c r="WN48" t="s">
        <v>817</v>
      </c>
      <c r="WO48" t="s">
        <v>817</v>
      </c>
      <c r="WP48" t="s">
        <v>817</v>
      </c>
      <c r="WQ48" t="s">
        <v>817</v>
      </c>
      <c r="WR48" t="s">
        <v>817</v>
      </c>
      <c r="WS48" t="s">
        <v>849</v>
      </c>
      <c r="WU48" t="s">
        <v>817</v>
      </c>
      <c r="WV48" t="s">
        <v>817</v>
      </c>
      <c r="WW48" t="s">
        <v>813</v>
      </c>
      <c r="WX48" t="s">
        <v>817</v>
      </c>
      <c r="WY48" t="s">
        <v>817</v>
      </c>
      <c r="WZ48" t="s">
        <v>817</v>
      </c>
      <c r="XA48" t="s">
        <v>817</v>
      </c>
      <c r="XB48" t="s">
        <v>817</v>
      </c>
      <c r="XC48" t="s">
        <v>850</v>
      </c>
      <c r="XD48" t="s">
        <v>813</v>
      </c>
      <c r="XE48" t="s">
        <v>817</v>
      </c>
      <c r="XF48" t="s">
        <v>817</v>
      </c>
      <c r="XG48" t="s">
        <v>817</v>
      </c>
      <c r="XH48" t="s">
        <v>817</v>
      </c>
      <c r="XI48" t="s">
        <v>817</v>
      </c>
      <c r="XJ48" t="s">
        <v>817</v>
      </c>
      <c r="XK48" t="s">
        <v>817</v>
      </c>
      <c r="XL48" t="s">
        <v>817</v>
      </c>
      <c r="XM48" t="s">
        <v>817</v>
      </c>
      <c r="XN48" t="s">
        <v>817</v>
      </c>
      <c r="XO48" t="s">
        <v>817</v>
      </c>
      <c r="XP48" t="s">
        <v>817</v>
      </c>
      <c r="XQ48" t="s">
        <v>817</v>
      </c>
      <c r="XR48" t="s">
        <v>813</v>
      </c>
      <c r="XS48" t="s">
        <v>817</v>
      </c>
      <c r="XT48" t="s">
        <v>817</v>
      </c>
      <c r="XU48" t="s">
        <v>817</v>
      </c>
      <c r="XV48" t="s">
        <v>817</v>
      </c>
      <c r="XW48" t="s">
        <v>817</v>
      </c>
      <c r="XX48" t="s">
        <v>817</v>
      </c>
      <c r="XY48" t="s">
        <v>817</v>
      </c>
      <c r="XZ48" t="s">
        <v>817</v>
      </c>
      <c r="ZM48" t="s">
        <v>817</v>
      </c>
      <c r="ZN48" t="s">
        <v>817</v>
      </c>
      <c r="ZO48" t="s">
        <v>817</v>
      </c>
      <c r="ZP48" t="s">
        <v>817</v>
      </c>
      <c r="ZQ48" t="s">
        <v>813</v>
      </c>
      <c r="ZR48" t="s">
        <v>813</v>
      </c>
      <c r="ZS48" t="s">
        <v>817</v>
      </c>
      <c r="ZT48" t="s">
        <v>817</v>
      </c>
      <c r="ZU48" t="s">
        <v>817</v>
      </c>
      <c r="ZV48" t="s">
        <v>817</v>
      </c>
      <c r="ZW48" t="s">
        <v>817</v>
      </c>
      <c r="ZX48" t="s">
        <v>817</v>
      </c>
      <c r="ZY48" t="s">
        <v>817</v>
      </c>
      <c r="ZZ48" t="s">
        <v>817</v>
      </c>
      <c r="AAA48" t="s">
        <v>813</v>
      </c>
      <c r="AAB48" t="s">
        <v>817</v>
      </c>
      <c r="AAC48" t="s">
        <v>817</v>
      </c>
      <c r="AAD48" t="s">
        <v>817</v>
      </c>
      <c r="AAE48" t="s">
        <v>817</v>
      </c>
      <c r="AAF48" t="s">
        <v>817</v>
      </c>
      <c r="AAH48" t="s">
        <v>813</v>
      </c>
      <c r="AAI48" t="s">
        <v>817</v>
      </c>
      <c r="AAJ48" t="s">
        <v>813</v>
      </c>
      <c r="AAK48" t="s">
        <v>817</v>
      </c>
      <c r="AAL48" t="s">
        <v>817</v>
      </c>
      <c r="AAM48" t="s">
        <v>817</v>
      </c>
      <c r="AAN48" t="s">
        <v>817</v>
      </c>
      <c r="AAO48" t="s">
        <v>817</v>
      </c>
      <c r="AAP48" t="s">
        <v>817</v>
      </c>
      <c r="AAQ48" t="s">
        <v>817</v>
      </c>
      <c r="AAR48" t="s">
        <v>817</v>
      </c>
      <c r="AAS48" t="s">
        <v>817</v>
      </c>
      <c r="AAT48" t="s">
        <v>817</v>
      </c>
      <c r="AAV48" t="s">
        <v>817</v>
      </c>
      <c r="AAW48" t="s">
        <v>817</v>
      </c>
      <c r="AAX48" t="s">
        <v>817</v>
      </c>
      <c r="AAY48" t="s">
        <v>817</v>
      </c>
      <c r="AAZ48" t="s">
        <v>817</v>
      </c>
      <c r="ABA48" t="s">
        <v>813</v>
      </c>
      <c r="ABB48" t="s">
        <v>813</v>
      </c>
      <c r="ABC48" t="s">
        <v>813</v>
      </c>
      <c r="ABD48" t="s">
        <v>817</v>
      </c>
      <c r="ABE48" t="s">
        <v>817</v>
      </c>
      <c r="ABF48" t="s">
        <v>817</v>
      </c>
      <c r="ABG48" t="s">
        <v>817</v>
      </c>
      <c r="ABH48" t="s">
        <v>817</v>
      </c>
      <c r="ABI48" t="s">
        <v>817</v>
      </c>
      <c r="ABJ48" t="s">
        <v>817</v>
      </c>
      <c r="ABK48" t="s">
        <v>817</v>
      </c>
      <c r="ABL48" t="s">
        <v>817</v>
      </c>
      <c r="ABM48" t="s">
        <v>817</v>
      </c>
      <c r="ABN48" t="s">
        <v>817</v>
      </c>
      <c r="ABO48" t="s">
        <v>817</v>
      </c>
      <c r="ABP48" t="s">
        <v>817</v>
      </c>
      <c r="ABQ48" t="s">
        <v>817</v>
      </c>
      <c r="ABR48" t="s">
        <v>817</v>
      </c>
      <c r="ABS48" t="s">
        <v>817</v>
      </c>
      <c r="ABT48" t="s">
        <v>817</v>
      </c>
      <c r="ABU48" t="s">
        <v>817</v>
      </c>
      <c r="ABV48" t="s">
        <v>813</v>
      </c>
      <c r="ABW48" t="s">
        <v>813</v>
      </c>
      <c r="ABX48" t="s">
        <v>817</v>
      </c>
      <c r="ABY48" t="s">
        <v>817</v>
      </c>
      <c r="ABZ48" t="s">
        <v>817</v>
      </c>
      <c r="ACA48" t="s">
        <v>817</v>
      </c>
      <c r="ACB48" t="s">
        <v>817</v>
      </c>
      <c r="ACC48" t="s">
        <v>817</v>
      </c>
      <c r="ACD48" t="s">
        <v>817</v>
      </c>
      <c r="ACE48" t="s">
        <v>817</v>
      </c>
      <c r="ACF48" t="s">
        <v>817</v>
      </c>
      <c r="ACG48" t="s">
        <v>817</v>
      </c>
      <c r="ACH48" t="s">
        <v>817</v>
      </c>
      <c r="ACI48" t="s">
        <v>817</v>
      </c>
    </row>
    <row r="49" spans="1:763">
      <c r="A49" t="s">
        <v>1126</v>
      </c>
      <c r="B49" t="s">
        <v>1127</v>
      </c>
      <c r="C49" t="s">
        <v>1128</v>
      </c>
      <c r="D49" t="s">
        <v>885</v>
      </c>
      <c r="E49" t="s">
        <v>885</v>
      </c>
      <c r="P49" t="s">
        <v>1110</v>
      </c>
      <c r="Q49">
        <v>1.39</v>
      </c>
      <c r="T49">
        <v>31</v>
      </c>
      <c r="V49" t="s">
        <v>813</v>
      </c>
      <c r="X49" t="s">
        <v>813</v>
      </c>
      <c r="Y49" t="s">
        <v>856</v>
      </c>
      <c r="Z49" t="s">
        <v>856</v>
      </c>
      <c r="AA49" t="s">
        <v>815</v>
      </c>
      <c r="AB49" t="s">
        <v>816</v>
      </c>
      <c r="AC49">
        <v>6</v>
      </c>
      <c r="AD49" t="s">
        <v>813</v>
      </c>
      <c r="AE49">
        <v>6</v>
      </c>
      <c r="AF49">
        <v>0</v>
      </c>
      <c r="AG49">
        <v>0</v>
      </c>
      <c r="AH49" t="s">
        <v>818</v>
      </c>
      <c r="AI49" t="s">
        <v>818</v>
      </c>
      <c r="AJ49" t="s">
        <v>818</v>
      </c>
      <c r="AK49" t="s">
        <v>818</v>
      </c>
      <c r="AL49" t="s">
        <v>818</v>
      </c>
      <c r="AM49" t="s">
        <v>818</v>
      </c>
      <c r="AN49" t="s">
        <v>818</v>
      </c>
      <c r="AO49" t="s">
        <v>818</v>
      </c>
      <c r="AP49" t="s">
        <v>818</v>
      </c>
      <c r="AQ49" t="s">
        <v>818</v>
      </c>
      <c r="AR49" t="s">
        <v>818</v>
      </c>
      <c r="AS49" t="s">
        <v>818</v>
      </c>
      <c r="AT49" t="s">
        <v>818</v>
      </c>
      <c r="AU49" t="s">
        <v>818</v>
      </c>
      <c r="AV49" t="s">
        <v>818</v>
      </c>
      <c r="AW49" t="s">
        <v>818</v>
      </c>
      <c r="AX49" t="s">
        <v>818</v>
      </c>
      <c r="AY49" t="s">
        <v>818</v>
      </c>
      <c r="AZ49" t="s">
        <v>818</v>
      </c>
      <c r="BA49" t="s">
        <v>818</v>
      </c>
      <c r="BB49" t="s">
        <v>818</v>
      </c>
      <c r="BC49" t="s">
        <v>818</v>
      </c>
      <c r="BD49" t="s">
        <v>818</v>
      </c>
      <c r="BE49" t="s">
        <v>818</v>
      </c>
      <c r="BF49" t="s">
        <v>818</v>
      </c>
      <c r="BG49" t="s">
        <v>818</v>
      </c>
      <c r="BH49" t="s">
        <v>818</v>
      </c>
      <c r="BI49" t="s">
        <v>818</v>
      </c>
      <c r="BJ49" t="s">
        <v>818</v>
      </c>
      <c r="BK49" t="s">
        <v>818</v>
      </c>
      <c r="BL49" t="s">
        <v>818</v>
      </c>
      <c r="BM49" t="s">
        <v>818</v>
      </c>
      <c r="BN49" t="s">
        <v>818</v>
      </c>
      <c r="BO49" t="s">
        <v>818</v>
      </c>
      <c r="BP49" t="s">
        <v>818</v>
      </c>
      <c r="BQ49" t="s">
        <v>818</v>
      </c>
      <c r="BR49" t="s">
        <v>818</v>
      </c>
      <c r="BS49" t="s">
        <v>818</v>
      </c>
      <c r="BT49" t="s">
        <v>818</v>
      </c>
      <c r="BU49" t="s">
        <v>818</v>
      </c>
      <c r="BV49" t="s">
        <v>818</v>
      </c>
      <c r="BW49" t="s">
        <v>818</v>
      </c>
      <c r="BX49" t="s">
        <v>818</v>
      </c>
      <c r="BY49" t="s">
        <v>818</v>
      </c>
      <c r="BZ49" t="s">
        <v>818</v>
      </c>
      <c r="CA49" t="s">
        <v>818</v>
      </c>
      <c r="CB49" t="s">
        <v>818</v>
      </c>
      <c r="CC49" t="s">
        <v>818</v>
      </c>
      <c r="CD49" t="s">
        <v>818</v>
      </c>
      <c r="CE49" t="s">
        <v>818</v>
      </c>
      <c r="CF49" t="s">
        <v>818</v>
      </c>
      <c r="CG49" t="s">
        <v>818</v>
      </c>
      <c r="CH49" t="s">
        <v>818</v>
      </c>
      <c r="CI49" t="s">
        <v>818</v>
      </c>
      <c r="CJ49" t="s">
        <v>818</v>
      </c>
      <c r="CK49" t="s">
        <v>818</v>
      </c>
      <c r="CL49" t="s">
        <v>818</v>
      </c>
      <c r="CM49" t="s">
        <v>818</v>
      </c>
      <c r="CN49" t="s">
        <v>818</v>
      </c>
      <c r="CO49" t="s">
        <v>818</v>
      </c>
      <c r="CP49" t="s">
        <v>818</v>
      </c>
      <c r="CQ49" t="s">
        <v>818</v>
      </c>
      <c r="CR49" t="s">
        <v>818</v>
      </c>
      <c r="CS49" t="s">
        <v>818</v>
      </c>
      <c r="CT49" t="s">
        <v>818</v>
      </c>
      <c r="CU49" t="s">
        <v>818</v>
      </c>
      <c r="CV49" t="s">
        <v>818</v>
      </c>
      <c r="CW49" t="s">
        <v>818</v>
      </c>
      <c r="CX49" t="s">
        <v>818</v>
      </c>
      <c r="CY49" t="s">
        <v>818</v>
      </c>
      <c r="CZ49" t="s">
        <v>818</v>
      </c>
      <c r="DA49" t="s">
        <v>818</v>
      </c>
      <c r="DB49" t="s">
        <v>818</v>
      </c>
      <c r="DC49" t="s">
        <v>818</v>
      </c>
      <c r="DD49" t="s">
        <v>818</v>
      </c>
      <c r="DE49" t="s">
        <v>818</v>
      </c>
      <c r="DF49" t="s">
        <v>818</v>
      </c>
      <c r="DG49" t="s">
        <v>818</v>
      </c>
      <c r="DH49" t="s">
        <v>818</v>
      </c>
      <c r="DI49" t="s">
        <v>818</v>
      </c>
      <c r="DJ49" t="s">
        <v>818</v>
      </c>
      <c r="DK49" t="s">
        <v>818</v>
      </c>
      <c r="DL49" t="s">
        <v>818</v>
      </c>
      <c r="DM49" t="s">
        <v>818</v>
      </c>
      <c r="DN49" t="s">
        <v>818</v>
      </c>
      <c r="DO49" t="s">
        <v>818</v>
      </c>
      <c r="DP49" t="s">
        <v>818</v>
      </c>
      <c r="DQ49" t="s">
        <v>818</v>
      </c>
      <c r="DR49" t="s">
        <v>818</v>
      </c>
      <c r="DS49" t="s">
        <v>818</v>
      </c>
      <c r="DT49" t="s">
        <v>818</v>
      </c>
      <c r="DU49" t="s">
        <v>818</v>
      </c>
      <c r="DV49" t="s">
        <v>818</v>
      </c>
      <c r="DW49" t="s">
        <v>818</v>
      </c>
      <c r="DX49" t="s">
        <v>818</v>
      </c>
      <c r="DY49" t="s">
        <v>818</v>
      </c>
      <c r="DZ49" t="s">
        <v>818</v>
      </c>
      <c r="EA49" t="s">
        <v>818</v>
      </c>
      <c r="EB49" t="s">
        <v>818</v>
      </c>
      <c r="EC49" t="s">
        <v>818</v>
      </c>
      <c r="ED49" t="s">
        <v>818</v>
      </c>
      <c r="EE49" t="s">
        <v>818</v>
      </c>
      <c r="EF49" t="s">
        <v>818</v>
      </c>
      <c r="EG49" t="s">
        <v>818</v>
      </c>
      <c r="EH49" t="s">
        <v>818</v>
      </c>
      <c r="EI49" t="s">
        <v>818</v>
      </c>
      <c r="EJ49" t="s">
        <v>818</v>
      </c>
      <c r="EK49" t="s">
        <v>818</v>
      </c>
      <c r="EL49" t="s">
        <v>818</v>
      </c>
      <c r="EM49" t="s">
        <v>818</v>
      </c>
      <c r="EN49" t="s">
        <v>818</v>
      </c>
      <c r="EO49" t="s">
        <v>818</v>
      </c>
      <c r="EP49" t="s">
        <v>818</v>
      </c>
      <c r="EQ49" t="s">
        <v>818</v>
      </c>
      <c r="ER49" t="s">
        <v>818</v>
      </c>
      <c r="ES49" t="s">
        <v>818</v>
      </c>
      <c r="ET49" t="s">
        <v>818</v>
      </c>
      <c r="EU49" t="s">
        <v>818</v>
      </c>
      <c r="EV49" t="s">
        <v>818</v>
      </c>
      <c r="EW49" t="s">
        <v>818</v>
      </c>
      <c r="EX49" t="s">
        <v>818</v>
      </c>
      <c r="EY49" t="s">
        <v>818</v>
      </c>
      <c r="EZ49" t="s">
        <v>818</v>
      </c>
      <c r="FA49" t="s">
        <v>818</v>
      </c>
      <c r="FB49" t="s">
        <v>818</v>
      </c>
      <c r="FC49" t="s">
        <v>818</v>
      </c>
      <c r="FD49" t="s">
        <v>818</v>
      </c>
      <c r="FE49" t="s">
        <v>818</v>
      </c>
      <c r="FF49" t="s">
        <v>818</v>
      </c>
      <c r="FG49" t="s">
        <v>818</v>
      </c>
      <c r="FH49" t="s">
        <v>818</v>
      </c>
      <c r="FI49" t="s">
        <v>818</v>
      </c>
      <c r="FJ49" t="s">
        <v>818</v>
      </c>
      <c r="FK49" t="s">
        <v>818</v>
      </c>
      <c r="FL49" t="s">
        <v>818</v>
      </c>
      <c r="FM49" t="s">
        <v>818</v>
      </c>
      <c r="FN49" t="s">
        <v>818</v>
      </c>
      <c r="FO49" t="s">
        <v>818</v>
      </c>
      <c r="FP49" t="s">
        <v>818</v>
      </c>
      <c r="FQ49" t="s">
        <v>818</v>
      </c>
      <c r="FR49" t="s">
        <v>818</v>
      </c>
      <c r="FS49" t="s">
        <v>818</v>
      </c>
      <c r="FT49" t="s">
        <v>818</v>
      </c>
      <c r="FU49" t="s">
        <v>818</v>
      </c>
      <c r="FV49" t="s">
        <v>818</v>
      </c>
      <c r="FW49" t="s">
        <v>818</v>
      </c>
      <c r="FX49" t="s">
        <v>818</v>
      </c>
      <c r="FY49" t="s">
        <v>818</v>
      </c>
      <c r="FZ49" t="s">
        <v>818</v>
      </c>
      <c r="GA49" t="s">
        <v>818</v>
      </c>
      <c r="GB49" t="s">
        <v>818</v>
      </c>
      <c r="GC49" t="s">
        <v>818</v>
      </c>
      <c r="GD49" t="s">
        <v>818</v>
      </c>
      <c r="GE49" t="s">
        <v>818</v>
      </c>
      <c r="GF49" t="s">
        <v>818</v>
      </c>
      <c r="GG49" t="s">
        <v>818</v>
      </c>
      <c r="GH49" t="s">
        <v>818</v>
      </c>
      <c r="GI49" t="s">
        <v>818</v>
      </c>
      <c r="GJ49" t="s">
        <v>818</v>
      </c>
      <c r="GK49" t="s">
        <v>818</v>
      </c>
      <c r="GL49" t="s">
        <v>818</v>
      </c>
      <c r="GM49" t="s">
        <v>818</v>
      </c>
      <c r="GN49" t="s">
        <v>818</v>
      </c>
      <c r="GO49" t="s">
        <v>818</v>
      </c>
      <c r="GP49" t="s">
        <v>818</v>
      </c>
      <c r="GQ49" t="s">
        <v>818</v>
      </c>
      <c r="GR49" t="s">
        <v>818</v>
      </c>
      <c r="GS49" t="s">
        <v>818</v>
      </c>
      <c r="GT49" t="s">
        <v>818</v>
      </c>
      <c r="GU49" t="s">
        <v>818</v>
      </c>
      <c r="GV49" t="s">
        <v>818</v>
      </c>
      <c r="GW49" t="s">
        <v>818</v>
      </c>
      <c r="GX49" t="s">
        <v>818</v>
      </c>
      <c r="GY49" t="s">
        <v>818</v>
      </c>
      <c r="GZ49" t="s">
        <v>818</v>
      </c>
      <c r="HA49" t="s">
        <v>818</v>
      </c>
      <c r="HB49" t="s">
        <v>818</v>
      </c>
      <c r="HC49" t="s">
        <v>818</v>
      </c>
      <c r="HD49" t="s">
        <v>818</v>
      </c>
      <c r="HE49" t="s">
        <v>818</v>
      </c>
      <c r="HF49" t="s">
        <v>818</v>
      </c>
      <c r="HG49" t="s">
        <v>818</v>
      </c>
      <c r="HH49" t="s">
        <v>818</v>
      </c>
      <c r="HI49" t="s">
        <v>818</v>
      </c>
      <c r="HJ49" t="s">
        <v>818</v>
      </c>
      <c r="HK49" t="s">
        <v>818</v>
      </c>
      <c r="HL49" t="s">
        <v>818</v>
      </c>
      <c r="HM49" t="s">
        <v>818</v>
      </c>
      <c r="HN49" t="s">
        <v>818</v>
      </c>
      <c r="HO49" t="s">
        <v>818</v>
      </c>
      <c r="HP49" t="s">
        <v>818</v>
      </c>
      <c r="HQ49" t="s">
        <v>818</v>
      </c>
      <c r="HR49" t="s">
        <v>818</v>
      </c>
      <c r="HS49" t="s">
        <v>818</v>
      </c>
      <c r="HT49" t="s">
        <v>818</v>
      </c>
      <c r="HU49" t="s">
        <v>818</v>
      </c>
      <c r="HV49" t="s">
        <v>818</v>
      </c>
      <c r="HW49" t="s">
        <v>818</v>
      </c>
      <c r="HX49" t="s">
        <v>818</v>
      </c>
      <c r="HY49" t="s">
        <v>818</v>
      </c>
      <c r="HZ49" t="s">
        <v>818</v>
      </c>
      <c r="IA49" t="s">
        <v>818</v>
      </c>
      <c r="IB49" t="s">
        <v>818</v>
      </c>
      <c r="IC49" t="s">
        <v>818</v>
      </c>
      <c r="ID49" t="s">
        <v>818</v>
      </c>
      <c r="IE49" t="s">
        <v>818</v>
      </c>
      <c r="IF49" t="s">
        <v>818</v>
      </c>
      <c r="IG49" t="s">
        <v>818</v>
      </c>
      <c r="IH49" t="s">
        <v>818</v>
      </c>
      <c r="II49" t="s">
        <v>818</v>
      </c>
      <c r="IJ49" t="s">
        <v>818</v>
      </c>
      <c r="IK49" t="s">
        <v>818</v>
      </c>
      <c r="IL49" t="s">
        <v>818</v>
      </c>
      <c r="IM49" t="s">
        <v>818</v>
      </c>
      <c r="IN49" t="s">
        <v>818</v>
      </c>
      <c r="IO49" t="s">
        <v>818</v>
      </c>
      <c r="IP49" t="s">
        <v>818</v>
      </c>
      <c r="IQ49" t="s">
        <v>818</v>
      </c>
      <c r="IR49" t="s">
        <v>818</v>
      </c>
      <c r="IS49" t="s">
        <v>818</v>
      </c>
      <c r="IT49" t="s">
        <v>818</v>
      </c>
      <c r="IU49" t="s">
        <v>818</v>
      </c>
      <c r="IV49" t="s">
        <v>818</v>
      </c>
      <c r="IW49" t="s">
        <v>818</v>
      </c>
      <c r="IX49" t="s">
        <v>818</v>
      </c>
      <c r="IY49" t="s">
        <v>818</v>
      </c>
      <c r="IZ49" t="s">
        <v>818</v>
      </c>
      <c r="JA49" t="s">
        <v>818</v>
      </c>
      <c r="JB49" t="s">
        <v>818</v>
      </c>
      <c r="JC49" t="s">
        <v>818</v>
      </c>
      <c r="JD49" t="s">
        <v>818</v>
      </c>
      <c r="JE49" t="s">
        <v>818</v>
      </c>
      <c r="JF49" t="s">
        <v>818</v>
      </c>
      <c r="JG49" t="s">
        <v>818</v>
      </c>
      <c r="JH49" t="s">
        <v>818</v>
      </c>
      <c r="JI49" t="s">
        <v>818</v>
      </c>
      <c r="JJ49" t="s">
        <v>818</v>
      </c>
      <c r="JK49" t="s">
        <v>818</v>
      </c>
      <c r="JL49" t="s">
        <v>818</v>
      </c>
      <c r="JM49" t="s">
        <v>818</v>
      </c>
      <c r="JN49" t="s">
        <v>818</v>
      </c>
      <c r="JO49" t="s">
        <v>818</v>
      </c>
      <c r="JP49" t="s">
        <v>818</v>
      </c>
      <c r="JQ49" t="s">
        <v>818</v>
      </c>
      <c r="JR49" t="s">
        <v>818</v>
      </c>
      <c r="JS49" t="s">
        <v>818</v>
      </c>
      <c r="JT49" t="s">
        <v>818</v>
      </c>
      <c r="JU49" t="s">
        <v>818</v>
      </c>
      <c r="JV49" t="s">
        <v>818</v>
      </c>
      <c r="JW49" t="s">
        <v>818</v>
      </c>
      <c r="JX49" t="s">
        <v>818</v>
      </c>
      <c r="JY49" t="s">
        <v>818</v>
      </c>
      <c r="JZ49" t="s">
        <v>818</v>
      </c>
      <c r="KA49" t="s">
        <v>818</v>
      </c>
      <c r="KB49" t="s">
        <v>818</v>
      </c>
      <c r="KC49" t="s">
        <v>818</v>
      </c>
      <c r="KD49" t="s">
        <v>818</v>
      </c>
      <c r="KE49" t="s">
        <v>818</v>
      </c>
      <c r="KF49">
        <v>6</v>
      </c>
      <c r="KG49">
        <v>0</v>
      </c>
      <c r="KH49">
        <v>0</v>
      </c>
      <c r="KI49">
        <v>0</v>
      </c>
      <c r="KJ49">
        <v>0</v>
      </c>
      <c r="KK49">
        <v>0</v>
      </c>
      <c r="KL49">
        <v>1</v>
      </c>
      <c r="KM49">
        <v>1</v>
      </c>
      <c r="KN49">
        <v>0</v>
      </c>
      <c r="KO49">
        <v>0</v>
      </c>
      <c r="KP49">
        <v>1</v>
      </c>
      <c r="KQ49">
        <v>1</v>
      </c>
      <c r="KR49">
        <v>0</v>
      </c>
      <c r="KS49">
        <v>0</v>
      </c>
      <c r="KT49">
        <v>0</v>
      </c>
      <c r="KU49">
        <v>0</v>
      </c>
      <c r="KV49">
        <v>1</v>
      </c>
      <c r="KW49">
        <v>1</v>
      </c>
      <c r="KX49">
        <v>2</v>
      </c>
      <c r="KY49">
        <v>0</v>
      </c>
      <c r="KZ49">
        <v>1</v>
      </c>
      <c r="LA49">
        <v>3</v>
      </c>
      <c r="LB49">
        <v>0</v>
      </c>
      <c r="LC49">
        <v>2</v>
      </c>
      <c r="LD49">
        <v>6</v>
      </c>
      <c r="LE49">
        <v>2</v>
      </c>
      <c r="LF49">
        <v>4</v>
      </c>
      <c r="LH49" t="s">
        <v>817</v>
      </c>
      <c r="LI49" t="s">
        <v>817</v>
      </c>
      <c r="LJ49" t="s">
        <v>817</v>
      </c>
      <c r="LK49" t="s">
        <v>817</v>
      </c>
      <c r="LL49" t="s">
        <v>817</v>
      </c>
      <c r="LM49" t="s">
        <v>817</v>
      </c>
      <c r="LO49" t="s">
        <v>813</v>
      </c>
      <c r="LP49" t="s">
        <v>813</v>
      </c>
      <c r="LQ49" t="s">
        <v>817</v>
      </c>
      <c r="LR49" t="s">
        <v>845</v>
      </c>
      <c r="LS49" t="s">
        <v>845</v>
      </c>
      <c r="LV49" t="s">
        <v>837</v>
      </c>
      <c r="LX49" t="s">
        <v>817</v>
      </c>
      <c r="MA49" t="s">
        <v>921</v>
      </c>
      <c r="MB49" t="s">
        <v>821</v>
      </c>
      <c r="MC49" t="s">
        <v>822</v>
      </c>
      <c r="MD49" t="s">
        <v>817</v>
      </c>
      <c r="ME49" t="s">
        <v>876</v>
      </c>
      <c r="MF49" t="s">
        <v>823</v>
      </c>
      <c r="MI49" t="s">
        <v>813</v>
      </c>
      <c r="MJ49" t="s">
        <v>824</v>
      </c>
      <c r="MK49" t="s">
        <v>813</v>
      </c>
      <c r="ML49" t="s">
        <v>817</v>
      </c>
      <c r="MM49" t="s">
        <v>817</v>
      </c>
      <c r="MN49" t="s">
        <v>817</v>
      </c>
      <c r="MO49" t="s">
        <v>817</v>
      </c>
      <c r="MP49" t="s">
        <v>817</v>
      </c>
      <c r="MQ49" t="s">
        <v>813</v>
      </c>
      <c r="MR49" t="s">
        <v>817</v>
      </c>
      <c r="MS49" t="s">
        <v>817</v>
      </c>
      <c r="MT49" t="s">
        <v>817</v>
      </c>
      <c r="MU49" t="s">
        <v>817</v>
      </c>
      <c r="MV49" t="s">
        <v>817</v>
      </c>
      <c r="MW49" t="s">
        <v>813</v>
      </c>
      <c r="MX49" t="s">
        <v>817</v>
      </c>
      <c r="MY49" t="s">
        <v>817</v>
      </c>
      <c r="MZ49" t="s">
        <v>817</v>
      </c>
      <c r="NA49" t="s">
        <v>817</v>
      </c>
      <c r="NB49" t="s">
        <v>817</v>
      </c>
      <c r="NR49" t="s">
        <v>817</v>
      </c>
      <c r="NU49" t="s">
        <v>825</v>
      </c>
      <c r="NY49">
        <v>0</v>
      </c>
      <c r="OA49" t="s">
        <v>813</v>
      </c>
      <c r="OB49" t="s">
        <v>813</v>
      </c>
      <c r="OC49" t="s">
        <v>817</v>
      </c>
      <c r="OD49" t="s">
        <v>817</v>
      </c>
      <c r="OE49" t="s">
        <v>817</v>
      </c>
      <c r="OF49" t="s">
        <v>813</v>
      </c>
      <c r="OG49" t="s">
        <v>817</v>
      </c>
      <c r="OH49" t="s">
        <v>817</v>
      </c>
      <c r="OI49" t="s">
        <v>817</v>
      </c>
      <c r="OJ49" t="s">
        <v>817</v>
      </c>
      <c r="OK49" t="s">
        <v>817</v>
      </c>
      <c r="OL49" t="s">
        <v>817</v>
      </c>
      <c r="OM49" t="s">
        <v>817</v>
      </c>
      <c r="ON49" t="s">
        <v>817</v>
      </c>
      <c r="OP49" t="s">
        <v>817</v>
      </c>
      <c r="OQ49" t="s">
        <v>1056</v>
      </c>
      <c r="OR49" t="s">
        <v>1047</v>
      </c>
      <c r="OS49" t="s">
        <v>1129</v>
      </c>
      <c r="OT49" t="s">
        <v>813</v>
      </c>
      <c r="OU49" t="s">
        <v>813</v>
      </c>
      <c r="OV49" t="s">
        <v>830</v>
      </c>
      <c r="OW49" t="s">
        <v>831</v>
      </c>
      <c r="OX49" t="s">
        <v>832</v>
      </c>
      <c r="OY49" t="s">
        <v>833</v>
      </c>
      <c r="OZ49" t="s">
        <v>849</v>
      </c>
      <c r="PA49" t="s">
        <v>813</v>
      </c>
      <c r="PB49" t="s">
        <v>817</v>
      </c>
      <c r="PC49" t="s">
        <v>813</v>
      </c>
      <c r="PD49" t="s">
        <v>817</v>
      </c>
      <c r="PE49" t="s">
        <v>813</v>
      </c>
      <c r="PF49" t="s">
        <v>817</v>
      </c>
      <c r="PG49" t="s">
        <v>817</v>
      </c>
      <c r="PH49" t="s">
        <v>817</v>
      </c>
      <c r="PI49" t="s">
        <v>817</v>
      </c>
      <c r="PJ49" t="s">
        <v>817</v>
      </c>
      <c r="PK49" t="s">
        <v>817</v>
      </c>
      <c r="PL49" t="s">
        <v>835</v>
      </c>
      <c r="PM49" t="s">
        <v>879</v>
      </c>
      <c r="PN49" t="s">
        <v>837</v>
      </c>
      <c r="PO49" t="s">
        <v>893</v>
      </c>
      <c r="PP49" t="s">
        <v>894</v>
      </c>
      <c r="PQ49" t="s">
        <v>813</v>
      </c>
      <c r="PR49" t="s">
        <v>813</v>
      </c>
      <c r="PS49" t="s">
        <v>813</v>
      </c>
      <c r="PT49" t="s">
        <v>817</v>
      </c>
      <c r="PU49" t="s">
        <v>817</v>
      </c>
      <c r="PV49" t="s">
        <v>817</v>
      </c>
      <c r="PW49" t="s">
        <v>817</v>
      </c>
      <c r="PX49" t="s">
        <v>817</v>
      </c>
      <c r="PY49" t="s">
        <v>817</v>
      </c>
      <c r="PZ49" t="s">
        <v>840</v>
      </c>
      <c r="QA49" t="s">
        <v>841</v>
      </c>
      <c r="QB49" t="s">
        <v>895</v>
      </c>
      <c r="QC49" t="s">
        <v>985</v>
      </c>
      <c r="QD49" t="s">
        <v>844</v>
      </c>
      <c r="QE49" t="s">
        <v>845</v>
      </c>
      <c r="QF49" t="s">
        <v>813</v>
      </c>
      <c r="QG49" t="s">
        <v>817</v>
      </c>
      <c r="QH49" t="s">
        <v>813</v>
      </c>
      <c r="QI49" t="s">
        <v>817</v>
      </c>
      <c r="QJ49" t="s">
        <v>813</v>
      </c>
      <c r="QK49" t="s">
        <v>813</v>
      </c>
      <c r="QL49" t="s">
        <v>817</v>
      </c>
      <c r="QM49" t="s">
        <v>817</v>
      </c>
      <c r="QN49" t="s">
        <v>813</v>
      </c>
      <c r="QO49" t="s">
        <v>817</v>
      </c>
      <c r="QP49" t="s">
        <v>817</v>
      </c>
      <c r="QQ49" t="s">
        <v>817</v>
      </c>
      <c r="QR49" t="s">
        <v>813</v>
      </c>
      <c r="QS49" t="s">
        <v>813</v>
      </c>
      <c r="QT49" t="s">
        <v>817</v>
      </c>
      <c r="QU49" t="s">
        <v>817</v>
      </c>
      <c r="QV49" t="s">
        <v>817</v>
      </c>
      <c r="QW49" t="s">
        <v>817</v>
      </c>
      <c r="QX49" t="s">
        <v>817</v>
      </c>
      <c r="QY49" t="s">
        <v>817</v>
      </c>
      <c r="QZ49" t="s">
        <v>817</v>
      </c>
      <c r="RA49" t="s">
        <v>817</v>
      </c>
      <c r="RB49" t="s">
        <v>817</v>
      </c>
      <c r="RC49" t="s">
        <v>817</v>
      </c>
      <c r="RD49" t="s">
        <v>817</v>
      </c>
      <c r="RE49" t="s">
        <v>817</v>
      </c>
      <c r="RF49" t="s">
        <v>817</v>
      </c>
      <c r="RG49" t="s">
        <v>817</v>
      </c>
      <c r="RH49" t="s">
        <v>817</v>
      </c>
      <c r="RI49" t="s">
        <v>817</v>
      </c>
      <c r="RJ49" t="s">
        <v>817</v>
      </c>
      <c r="RK49" t="s">
        <v>813</v>
      </c>
      <c r="RL49" t="s">
        <v>813</v>
      </c>
      <c r="RM49" t="s">
        <v>817</v>
      </c>
      <c r="RN49" t="s">
        <v>817</v>
      </c>
      <c r="RO49" t="s">
        <v>817</v>
      </c>
      <c r="RP49" t="s">
        <v>817</v>
      </c>
      <c r="RQ49" t="s">
        <v>817</v>
      </c>
      <c r="RR49" t="s">
        <v>817</v>
      </c>
      <c r="RS49" t="s">
        <v>817</v>
      </c>
      <c r="RT49" t="s">
        <v>817</v>
      </c>
      <c r="RU49" t="s">
        <v>813</v>
      </c>
      <c r="RV49" t="s">
        <v>817</v>
      </c>
      <c r="RW49" t="s">
        <v>817</v>
      </c>
      <c r="RX49" t="s">
        <v>818</v>
      </c>
      <c r="RZ49" t="s">
        <v>817</v>
      </c>
      <c r="SB49" t="s">
        <v>813</v>
      </c>
      <c r="SC49" t="s">
        <v>817</v>
      </c>
      <c r="SD49" t="s">
        <v>817</v>
      </c>
      <c r="SE49" t="s">
        <v>817</v>
      </c>
      <c r="SF49" t="s">
        <v>813</v>
      </c>
      <c r="SG49" t="s">
        <v>817</v>
      </c>
      <c r="SH49" t="s">
        <v>817</v>
      </c>
      <c r="SI49" t="s">
        <v>813</v>
      </c>
      <c r="SJ49" t="s">
        <v>817</v>
      </c>
      <c r="SK49" t="s">
        <v>817</v>
      </c>
      <c r="SL49" t="s">
        <v>817</v>
      </c>
      <c r="SM49" t="s">
        <v>817</v>
      </c>
      <c r="SN49" t="s">
        <v>817</v>
      </c>
      <c r="SO49" t="s">
        <v>817</v>
      </c>
      <c r="SP49" t="s">
        <v>813</v>
      </c>
      <c r="SQ49" t="s">
        <v>817</v>
      </c>
      <c r="SR49" t="s">
        <v>817</v>
      </c>
      <c r="SS49" t="s">
        <v>817</v>
      </c>
      <c r="ST49" t="s">
        <v>817</v>
      </c>
      <c r="SU49" t="s">
        <v>817</v>
      </c>
      <c r="SV49" t="s">
        <v>817</v>
      </c>
      <c r="SW49" t="s">
        <v>817</v>
      </c>
      <c r="SX49" t="s">
        <v>817</v>
      </c>
      <c r="SY49" t="s">
        <v>817</v>
      </c>
      <c r="SZ49" t="s">
        <v>817</v>
      </c>
      <c r="TA49" t="s">
        <v>817</v>
      </c>
      <c r="TB49" t="s">
        <v>817</v>
      </c>
      <c r="TC49" t="s">
        <v>817</v>
      </c>
      <c r="TD49" t="s">
        <v>817</v>
      </c>
      <c r="TE49" t="s">
        <v>817</v>
      </c>
      <c r="TF49" t="s">
        <v>817</v>
      </c>
      <c r="TG49" t="s">
        <v>817</v>
      </c>
      <c r="TH49" t="s">
        <v>817</v>
      </c>
      <c r="TI49" t="s">
        <v>817</v>
      </c>
      <c r="TJ49" t="s">
        <v>813</v>
      </c>
      <c r="TK49" t="s">
        <v>817</v>
      </c>
      <c r="TL49" t="s">
        <v>817</v>
      </c>
      <c r="TM49" t="s">
        <v>813</v>
      </c>
      <c r="TN49" t="s">
        <v>817</v>
      </c>
      <c r="TO49" t="s">
        <v>817</v>
      </c>
      <c r="TP49" t="s">
        <v>813</v>
      </c>
      <c r="TQ49" t="s">
        <v>817</v>
      </c>
      <c r="TR49" t="s">
        <v>813</v>
      </c>
      <c r="TS49" t="s">
        <v>817</v>
      </c>
      <c r="TT49" t="s">
        <v>817</v>
      </c>
      <c r="TU49" t="s">
        <v>817</v>
      </c>
      <c r="TV49" t="s">
        <v>817</v>
      </c>
      <c r="TW49" t="s">
        <v>817</v>
      </c>
      <c r="TY49" t="s">
        <v>817</v>
      </c>
      <c r="TZ49" t="s">
        <v>817</v>
      </c>
      <c r="UA49" t="s">
        <v>817</v>
      </c>
      <c r="UB49" t="s">
        <v>817</v>
      </c>
      <c r="UC49" t="s">
        <v>817</v>
      </c>
      <c r="UD49" t="s">
        <v>817</v>
      </c>
      <c r="UE49" t="s">
        <v>817</v>
      </c>
      <c r="UF49" t="s">
        <v>817</v>
      </c>
      <c r="UG49" t="s">
        <v>817</v>
      </c>
      <c r="UH49" t="s">
        <v>813</v>
      </c>
      <c r="UI49" t="s">
        <v>817</v>
      </c>
      <c r="UJ49" t="s">
        <v>817</v>
      </c>
      <c r="UK49" t="s">
        <v>817</v>
      </c>
      <c r="UL49" t="s">
        <v>817</v>
      </c>
      <c r="UM49" t="s">
        <v>817</v>
      </c>
      <c r="UN49" t="s">
        <v>817</v>
      </c>
      <c r="UO49" t="s">
        <v>813</v>
      </c>
      <c r="UP49" t="s">
        <v>817</v>
      </c>
      <c r="UQ49" t="s">
        <v>813</v>
      </c>
      <c r="UR49" t="s">
        <v>817</v>
      </c>
      <c r="US49" t="s">
        <v>817</v>
      </c>
      <c r="UT49" t="s">
        <v>817</v>
      </c>
      <c r="UU49" t="s">
        <v>817</v>
      </c>
      <c r="UV49" t="s">
        <v>817</v>
      </c>
      <c r="UW49" t="s">
        <v>817</v>
      </c>
      <c r="UX49" t="s">
        <v>817</v>
      </c>
      <c r="UY49" t="s">
        <v>817</v>
      </c>
      <c r="UZ49" t="s">
        <v>817</v>
      </c>
      <c r="VD49" t="s">
        <v>817</v>
      </c>
      <c r="VE49" t="s">
        <v>817</v>
      </c>
      <c r="VF49" t="s">
        <v>813</v>
      </c>
      <c r="VG49" t="s">
        <v>817</v>
      </c>
      <c r="VH49" t="s">
        <v>817</v>
      </c>
      <c r="VI49" t="s">
        <v>817</v>
      </c>
      <c r="VJ49" t="s">
        <v>817</v>
      </c>
      <c r="VK49" t="s">
        <v>817</v>
      </c>
      <c r="VL49" t="s">
        <v>813</v>
      </c>
      <c r="VM49" t="s">
        <v>813</v>
      </c>
      <c r="VN49" t="s">
        <v>817</v>
      </c>
      <c r="VO49" t="s">
        <v>817</v>
      </c>
      <c r="VP49" t="s">
        <v>817</v>
      </c>
      <c r="VQ49" t="s">
        <v>817</v>
      </c>
      <c r="VR49" t="s">
        <v>813</v>
      </c>
      <c r="VS49" t="s">
        <v>813</v>
      </c>
      <c r="VT49" t="s">
        <v>817</v>
      </c>
      <c r="VU49" t="s">
        <v>817</v>
      </c>
      <c r="VV49" t="s">
        <v>817</v>
      </c>
      <c r="VW49" t="s">
        <v>817</v>
      </c>
      <c r="VX49" t="s">
        <v>817</v>
      </c>
      <c r="VY49" t="s">
        <v>813</v>
      </c>
      <c r="VZ49" t="s">
        <v>817</v>
      </c>
      <c r="WA49" t="s">
        <v>817</v>
      </c>
      <c r="WJ49" t="s">
        <v>817</v>
      </c>
      <c r="WK49" t="s">
        <v>813</v>
      </c>
      <c r="WL49" t="s">
        <v>817</v>
      </c>
      <c r="WM49" t="s">
        <v>817</v>
      </c>
      <c r="WN49" t="s">
        <v>817</v>
      </c>
      <c r="WO49" t="s">
        <v>817</v>
      </c>
      <c r="WP49" t="s">
        <v>817</v>
      </c>
      <c r="WQ49" t="s">
        <v>817</v>
      </c>
      <c r="WR49" t="s">
        <v>817</v>
      </c>
      <c r="WS49" t="s">
        <v>846</v>
      </c>
      <c r="WU49" t="s">
        <v>817</v>
      </c>
      <c r="WV49" t="s">
        <v>817</v>
      </c>
      <c r="WW49" t="s">
        <v>817</v>
      </c>
      <c r="WX49" t="s">
        <v>817</v>
      </c>
      <c r="WY49" t="s">
        <v>817</v>
      </c>
      <c r="WZ49" t="s">
        <v>813</v>
      </c>
      <c r="XA49" t="s">
        <v>817</v>
      </c>
      <c r="XB49" t="s">
        <v>817</v>
      </c>
      <c r="XC49" t="s">
        <v>869</v>
      </c>
      <c r="XD49" t="s">
        <v>813</v>
      </c>
      <c r="XE49" t="s">
        <v>817</v>
      </c>
      <c r="XF49" t="s">
        <v>817</v>
      </c>
      <c r="XG49" t="s">
        <v>817</v>
      </c>
      <c r="XH49" t="s">
        <v>817</v>
      </c>
      <c r="XI49" t="s">
        <v>817</v>
      </c>
      <c r="XJ49" t="s">
        <v>817</v>
      </c>
      <c r="XK49" t="s">
        <v>813</v>
      </c>
      <c r="XL49" t="s">
        <v>817</v>
      </c>
      <c r="XM49" t="s">
        <v>817</v>
      </c>
      <c r="XN49" t="s">
        <v>817</v>
      </c>
      <c r="XO49" t="s">
        <v>817</v>
      </c>
      <c r="XP49" t="s">
        <v>817</v>
      </c>
      <c r="XQ49" t="s">
        <v>817</v>
      </c>
      <c r="XR49" t="s">
        <v>813</v>
      </c>
      <c r="XS49" t="s">
        <v>813</v>
      </c>
      <c r="XT49" t="s">
        <v>817</v>
      </c>
      <c r="XU49" t="s">
        <v>817</v>
      </c>
      <c r="XV49" t="s">
        <v>817</v>
      </c>
      <c r="XW49" t="s">
        <v>817</v>
      </c>
      <c r="XX49" t="s">
        <v>817</v>
      </c>
      <c r="XY49" t="s">
        <v>817</v>
      </c>
      <c r="XZ49" t="s">
        <v>817</v>
      </c>
      <c r="ZM49" t="s">
        <v>813</v>
      </c>
      <c r="ZN49" t="s">
        <v>817</v>
      </c>
      <c r="ZO49" t="s">
        <v>817</v>
      </c>
      <c r="ZP49" t="s">
        <v>817</v>
      </c>
      <c r="ZQ49" t="s">
        <v>817</v>
      </c>
      <c r="ZR49" t="s">
        <v>813</v>
      </c>
      <c r="ZS49" t="s">
        <v>817</v>
      </c>
      <c r="ZT49" t="s">
        <v>817</v>
      </c>
      <c r="ZU49" t="s">
        <v>817</v>
      </c>
      <c r="ZV49" t="s">
        <v>817</v>
      </c>
      <c r="ZW49" t="s">
        <v>817</v>
      </c>
      <c r="ZX49" t="s">
        <v>817</v>
      </c>
      <c r="ZY49" t="s">
        <v>817</v>
      </c>
      <c r="ZZ49" t="s">
        <v>817</v>
      </c>
      <c r="AAA49" t="s">
        <v>813</v>
      </c>
      <c r="AAB49" t="s">
        <v>817</v>
      </c>
      <c r="AAC49" t="s">
        <v>817</v>
      </c>
      <c r="AAD49" t="s">
        <v>817</v>
      </c>
      <c r="AAE49" t="s">
        <v>817</v>
      </c>
      <c r="AAF49" t="s">
        <v>817</v>
      </c>
      <c r="AAH49" t="s">
        <v>813</v>
      </c>
      <c r="AAI49" t="s">
        <v>817</v>
      </c>
      <c r="AAJ49" t="s">
        <v>813</v>
      </c>
      <c r="AAK49" t="s">
        <v>817</v>
      </c>
      <c r="AAL49" t="s">
        <v>817</v>
      </c>
      <c r="AAM49" t="s">
        <v>817</v>
      </c>
      <c r="AAN49" t="s">
        <v>817</v>
      </c>
      <c r="AAO49" t="s">
        <v>817</v>
      </c>
      <c r="AAP49" t="s">
        <v>817</v>
      </c>
      <c r="AAQ49" t="s">
        <v>817</v>
      </c>
      <c r="AAR49" t="s">
        <v>817</v>
      </c>
      <c r="AAS49" t="s">
        <v>817</v>
      </c>
      <c r="AAT49" t="s">
        <v>817</v>
      </c>
      <c r="AAV49" t="s">
        <v>817</v>
      </c>
      <c r="AAW49" t="s">
        <v>817</v>
      </c>
      <c r="AAX49" t="s">
        <v>817</v>
      </c>
      <c r="AAY49" t="s">
        <v>817</v>
      </c>
      <c r="AAZ49" t="s">
        <v>817</v>
      </c>
      <c r="ABA49" t="s">
        <v>813</v>
      </c>
      <c r="ABB49" t="s">
        <v>813</v>
      </c>
      <c r="ABC49" t="s">
        <v>817</v>
      </c>
      <c r="ABD49" t="s">
        <v>817</v>
      </c>
      <c r="ABE49" t="s">
        <v>817</v>
      </c>
      <c r="ABF49" t="s">
        <v>817</v>
      </c>
      <c r="ABG49" t="s">
        <v>817</v>
      </c>
      <c r="ABH49" t="s">
        <v>817</v>
      </c>
      <c r="ABI49" t="s">
        <v>817</v>
      </c>
      <c r="ABJ49" t="s">
        <v>817</v>
      </c>
      <c r="ABK49" t="s">
        <v>817</v>
      </c>
      <c r="ABL49" t="s">
        <v>817</v>
      </c>
      <c r="ABM49" t="s">
        <v>817</v>
      </c>
      <c r="ABN49" t="s">
        <v>817</v>
      </c>
      <c r="ABO49" t="s">
        <v>817</v>
      </c>
      <c r="ABP49" t="s">
        <v>813</v>
      </c>
      <c r="ABQ49" t="s">
        <v>817</v>
      </c>
      <c r="ABR49" t="s">
        <v>817</v>
      </c>
      <c r="ABS49" t="s">
        <v>817</v>
      </c>
      <c r="ABT49" t="s">
        <v>817</v>
      </c>
      <c r="ABU49" t="s">
        <v>817</v>
      </c>
      <c r="ABV49" t="s">
        <v>813</v>
      </c>
      <c r="ABW49" t="s">
        <v>813</v>
      </c>
      <c r="ABX49" t="s">
        <v>817</v>
      </c>
      <c r="ABY49" t="s">
        <v>817</v>
      </c>
      <c r="ABZ49" t="s">
        <v>817</v>
      </c>
      <c r="ACA49" t="s">
        <v>813</v>
      </c>
      <c r="ACB49" t="s">
        <v>817</v>
      </c>
      <c r="ACC49" t="s">
        <v>817</v>
      </c>
      <c r="ACD49" t="s">
        <v>817</v>
      </c>
      <c r="ACE49" t="s">
        <v>817</v>
      </c>
      <c r="ACF49" t="s">
        <v>817</v>
      </c>
      <c r="ACG49" t="s">
        <v>817</v>
      </c>
      <c r="ACH49" t="s">
        <v>817</v>
      </c>
      <c r="ACI49" t="s">
        <v>817</v>
      </c>
    </row>
    <row r="50" spans="1:763">
      <c r="A50" t="s">
        <v>1130</v>
      </c>
      <c r="B50" t="s">
        <v>1131</v>
      </c>
      <c r="C50" t="s">
        <v>1132</v>
      </c>
      <c r="D50" t="s">
        <v>932</v>
      </c>
      <c r="E50" t="s">
        <v>932</v>
      </c>
      <c r="P50" t="s">
        <v>812</v>
      </c>
      <c r="Q50">
        <v>0.874863865752458</v>
      </c>
      <c r="T50">
        <v>47</v>
      </c>
      <c r="V50" t="s">
        <v>813</v>
      </c>
      <c r="X50" t="s">
        <v>813</v>
      </c>
      <c r="Y50" t="s">
        <v>814</v>
      </c>
      <c r="Z50" t="s">
        <v>814</v>
      </c>
      <c r="AA50" t="s">
        <v>815</v>
      </c>
      <c r="AB50" t="s">
        <v>816</v>
      </c>
      <c r="AC50">
        <v>4</v>
      </c>
      <c r="AD50" t="s">
        <v>817</v>
      </c>
      <c r="AE50">
        <v>4</v>
      </c>
      <c r="AF50">
        <v>0</v>
      </c>
      <c r="AG50">
        <v>0</v>
      </c>
      <c r="AH50" t="s">
        <v>818</v>
      </c>
      <c r="AI50" t="s">
        <v>818</v>
      </c>
      <c r="AJ50" t="s">
        <v>818</v>
      </c>
      <c r="AK50" t="s">
        <v>818</v>
      </c>
      <c r="AL50" t="s">
        <v>818</v>
      </c>
      <c r="AM50" t="s">
        <v>818</v>
      </c>
      <c r="AN50" t="s">
        <v>818</v>
      </c>
      <c r="AO50" t="s">
        <v>818</v>
      </c>
      <c r="AP50" t="s">
        <v>818</v>
      </c>
      <c r="AQ50" t="s">
        <v>818</v>
      </c>
      <c r="AR50" t="s">
        <v>818</v>
      </c>
      <c r="AS50" t="s">
        <v>818</v>
      </c>
      <c r="AT50" t="s">
        <v>818</v>
      </c>
      <c r="AU50" t="s">
        <v>818</v>
      </c>
      <c r="AV50" t="s">
        <v>818</v>
      </c>
      <c r="AW50" t="s">
        <v>818</v>
      </c>
      <c r="AX50" t="s">
        <v>818</v>
      </c>
      <c r="AY50" t="s">
        <v>818</v>
      </c>
      <c r="AZ50" t="s">
        <v>818</v>
      </c>
      <c r="BA50" t="s">
        <v>818</v>
      </c>
      <c r="BB50" t="s">
        <v>818</v>
      </c>
      <c r="BC50" t="s">
        <v>818</v>
      </c>
      <c r="BD50" t="s">
        <v>818</v>
      </c>
      <c r="BE50" t="s">
        <v>818</v>
      </c>
      <c r="BF50" t="s">
        <v>818</v>
      </c>
      <c r="BG50" t="s">
        <v>818</v>
      </c>
      <c r="BH50" t="s">
        <v>818</v>
      </c>
      <c r="BI50" t="s">
        <v>818</v>
      </c>
      <c r="BJ50" t="s">
        <v>818</v>
      </c>
      <c r="BK50" t="s">
        <v>818</v>
      </c>
      <c r="BL50" t="s">
        <v>818</v>
      </c>
      <c r="BM50" t="s">
        <v>818</v>
      </c>
      <c r="BN50" t="s">
        <v>818</v>
      </c>
      <c r="BO50" t="s">
        <v>818</v>
      </c>
      <c r="BP50" t="s">
        <v>818</v>
      </c>
      <c r="BQ50" t="s">
        <v>818</v>
      </c>
      <c r="BR50" t="s">
        <v>818</v>
      </c>
      <c r="BS50" t="s">
        <v>818</v>
      </c>
      <c r="BT50" t="s">
        <v>818</v>
      </c>
      <c r="BU50" t="s">
        <v>818</v>
      </c>
      <c r="BV50" t="s">
        <v>818</v>
      </c>
      <c r="BW50" t="s">
        <v>818</v>
      </c>
      <c r="BX50" t="s">
        <v>818</v>
      </c>
      <c r="BY50" t="s">
        <v>818</v>
      </c>
      <c r="BZ50" t="s">
        <v>818</v>
      </c>
      <c r="CA50" t="s">
        <v>818</v>
      </c>
      <c r="CB50" t="s">
        <v>818</v>
      </c>
      <c r="CC50" t="s">
        <v>818</v>
      </c>
      <c r="CD50" t="s">
        <v>818</v>
      </c>
      <c r="CE50" t="s">
        <v>818</v>
      </c>
      <c r="CF50" t="s">
        <v>818</v>
      </c>
      <c r="CG50" t="s">
        <v>818</v>
      </c>
      <c r="CH50" t="s">
        <v>818</v>
      </c>
      <c r="CI50" t="s">
        <v>818</v>
      </c>
      <c r="CJ50" t="s">
        <v>818</v>
      </c>
      <c r="CK50" t="s">
        <v>818</v>
      </c>
      <c r="CL50" t="s">
        <v>818</v>
      </c>
      <c r="CM50" t="s">
        <v>818</v>
      </c>
      <c r="CN50" t="s">
        <v>818</v>
      </c>
      <c r="CO50" t="s">
        <v>818</v>
      </c>
      <c r="CP50" t="s">
        <v>818</v>
      </c>
      <c r="CQ50" t="s">
        <v>818</v>
      </c>
      <c r="CR50" t="s">
        <v>818</v>
      </c>
      <c r="CS50" t="s">
        <v>818</v>
      </c>
      <c r="CT50" t="s">
        <v>818</v>
      </c>
      <c r="CU50" t="s">
        <v>818</v>
      </c>
      <c r="CV50" t="s">
        <v>818</v>
      </c>
      <c r="CW50" t="s">
        <v>818</v>
      </c>
      <c r="CX50" t="s">
        <v>818</v>
      </c>
      <c r="CY50" t="s">
        <v>818</v>
      </c>
      <c r="CZ50" t="s">
        <v>818</v>
      </c>
      <c r="DA50" t="s">
        <v>818</v>
      </c>
      <c r="DB50" t="s">
        <v>818</v>
      </c>
      <c r="DC50" t="s">
        <v>818</v>
      </c>
      <c r="DD50" t="s">
        <v>818</v>
      </c>
      <c r="DE50" t="s">
        <v>818</v>
      </c>
      <c r="DF50" t="s">
        <v>818</v>
      </c>
      <c r="DG50" t="s">
        <v>818</v>
      </c>
      <c r="DH50" t="s">
        <v>818</v>
      </c>
      <c r="DI50" t="s">
        <v>818</v>
      </c>
      <c r="DJ50" t="s">
        <v>818</v>
      </c>
      <c r="DK50" t="s">
        <v>818</v>
      </c>
      <c r="DL50" t="s">
        <v>818</v>
      </c>
      <c r="DM50" t="s">
        <v>818</v>
      </c>
      <c r="DN50" t="s">
        <v>818</v>
      </c>
      <c r="DO50" t="s">
        <v>818</v>
      </c>
      <c r="DP50" t="s">
        <v>818</v>
      </c>
      <c r="DQ50" t="s">
        <v>818</v>
      </c>
      <c r="DR50" t="s">
        <v>818</v>
      </c>
      <c r="DS50" t="s">
        <v>818</v>
      </c>
      <c r="DT50" t="s">
        <v>818</v>
      </c>
      <c r="DU50" t="s">
        <v>818</v>
      </c>
      <c r="DV50" t="s">
        <v>818</v>
      </c>
      <c r="DW50" t="s">
        <v>818</v>
      </c>
      <c r="DX50" t="s">
        <v>818</v>
      </c>
      <c r="DY50" t="s">
        <v>818</v>
      </c>
      <c r="DZ50" t="s">
        <v>818</v>
      </c>
      <c r="EA50" t="s">
        <v>818</v>
      </c>
      <c r="EB50" t="s">
        <v>818</v>
      </c>
      <c r="EC50" t="s">
        <v>818</v>
      </c>
      <c r="ED50" t="s">
        <v>818</v>
      </c>
      <c r="EE50" t="s">
        <v>818</v>
      </c>
      <c r="EF50" t="s">
        <v>818</v>
      </c>
      <c r="EG50" t="s">
        <v>818</v>
      </c>
      <c r="EH50" t="s">
        <v>818</v>
      </c>
      <c r="EI50" t="s">
        <v>818</v>
      </c>
      <c r="EJ50" t="s">
        <v>818</v>
      </c>
      <c r="EK50" t="s">
        <v>818</v>
      </c>
      <c r="EL50" t="s">
        <v>818</v>
      </c>
      <c r="EM50" t="s">
        <v>818</v>
      </c>
      <c r="EN50" t="s">
        <v>818</v>
      </c>
      <c r="EO50" t="s">
        <v>818</v>
      </c>
      <c r="EP50" t="s">
        <v>818</v>
      </c>
      <c r="EQ50" t="s">
        <v>818</v>
      </c>
      <c r="ER50" t="s">
        <v>818</v>
      </c>
      <c r="ES50" t="s">
        <v>818</v>
      </c>
      <c r="ET50" t="s">
        <v>818</v>
      </c>
      <c r="EU50" t="s">
        <v>818</v>
      </c>
      <c r="EV50" t="s">
        <v>818</v>
      </c>
      <c r="EW50" t="s">
        <v>818</v>
      </c>
      <c r="EX50" t="s">
        <v>818</v>
      </c>
      <c r="EY50" t="s">
        <v>818</v>
      </c>
      <c r="EZ50" t="s">
        <v>818</v>
      </c>
      <c r="FA50" t="s">
        <v>818</v>
      </c>
      <c r="FB50" t="s">
        <v>818</v>
      </c>
      <c r="FC50" t="s">
        <v>818</v>
      </c>
      <c r="FD50" t="s">
        <v>818</v>
      </c>
      <c r="FE50" t="s">
        <v>818</v>
      </c>
      <c r="FF50" t="s">
        <v>818</v>
      </c>
      <c r="FG50" t="s">
        <v>818</v>
      </c>
      <c r="FH50" t="s">
        <v>818</v>
      </c>
      <c r="FI50" t="s">
        <v>818</v>
      </c>
      <c r="FJ50" t="s">
        <v>818</v>
      </c>
      <c r="FK50" t="s">
        <v>818</v>
      </c>
      <c r="FL50" t="s">
        <v>818</v>
      </c>
      <c r="FM50" t="s">
        <v>818</v>
      </c>
      <c r="FN50" t="s">
        <v>818</v>
      </c>
      <c r="FO50" t="s">
        <v>818</v>
      </c>
      <c r="FP50" t="s">
        <v>818</v>
      </c>
      <c r="FQ50" t="s">
        <v>818</v>
      </c>
      <c r="FR50" t="s">
        <v>818</v>
      </c>
      <c r="FS50" t="s">
        <v>818</v>
      </c>
      <c r="FT50" t="s">
        <v>818</v>
      </c>
      <c r="FU50" t="s">
        <v>818</v>
      </c>
      <c r="FV50" t="s">
        <v>818</v>
      </c>
      <c r="FW50" t="s">
        <v>818</v>
      </c>
      <c r="FX50" t="s">
        <v>818</v>
      </c>
      <c r="FY50" t="s">
        <v>818</v>
      </c>
      <c r="FZ50" t="s">
        <v>818</v>
      </c>
      <c r="GA50" t="s">
        <v>818</v>
      </c>
      <c r="GB50" t="s">
        <v>818</v>
      </c>
      <c r="GC50" t="s">
        <v>818</v>
      </c>
      <c r="GD50" t="s">
        <v>818</v>
      </c>
      <c r="GE50" t="s">
        <v>818</v>
      </c>
      <c r="GF50" t="s">
        <v>818</v>
      </c>
      <c r="GG50" t="s">
        <v>818</v>
      </c>
      <c r="GH50" t="s">
        <v>818</v>
      </c>
      <c r="GI50" t="s">
        <v>818</v>
      </c>
      <c r="GJ50" t="s">
        <v>818</v>
      </c>
      <c r="GK50" t="s">
        <v>818</v>
      </c>
      <c r="GL50" t="s">
        <v>818</v>
      </c>
      <c r="GM50" t="s">
        <v>818</v>
      </c>
      <c r="GN50" t="s">
        <v>818</v>
      </c>
      <c r="GO50" t="s">
        <v>818</v>
      </c>
      <c r="GP50" t="s">
        <v>818</v>
      </c>
      <c r="GQ50" t="s">
        <v>818</v>
      </c>
      <c r="GR50" t="s">
        <v>818</v>
      </c>
      <c r="GS50" t="s">
        <v>818</v>
      </c>
      <c r="GT50" t="s">
        <v>818</v>
      </c>
      <c r="GU50" t="s">
        <v>818</v>
      </c>
      <c r="GV50" t="s">
        <v>818</v>
      </c>
      <c r="GW50" t="s">
        <v>818</v>
      </c>
      <c r="GX50" t="s">
        <v>818</v>
      </c>
      <c r="GY50" t="s">
        <v>818</v>
      </c>
      <c r="GZ50" t="s">
        <v>818</v>
      </c>
      <c r="HA50" t="s">
        <v>818</v>
      </c>
      <c r="HB50" t="s">
        <v>818</v>
      </c>
      <c r="HC50" t="s">
        <v>818</v>
      </c>
      <c r="HD50" t="s">
        <v>818</v>
      </c>
      <c r="HE50" t="s">
        <v>818</v>
      </c>
      <c r="HF50" t="s">
        <v>818</v>
      </c>
      <c r="HG50" t="s">
        <v>818</v>
      </c>
      <c r="HH50" t="s">
        <v>818</v>
      </c>
      <c r="HI50" t="s">
        <v>818</v>
      </c>
      <c r="HJ50" t="s">
        <v>818</v>
      </c>
      <c r="HK50" t="s">
        <v>818</v>
      </c>
      <c r="HL50" t="s">
        <v>818</v>
      </c>
      <c r="HM50" t="s">
        <v>818</v>
      </c>
      <c r="HN50" t="s">
        <v>818</v>
      </c>
      <c r="HO50" t="s">
        <v>818</v>
      </c>
      <c r="HP50" t="s">
        <v>818</v>
      </c>
      <c r="HQ50" t="s">
        <v>818</v>
      </c>
      <c r="HR50" t="s">
        <v>818</v>
      </c>
      <c r="HS50" t="s">
        <v>818</v>
      </c>
      <c r="HT50" t="s">
        <v>818</v>
      </c>
      <c r="HU50" t="s">
        <v>818</v>
      </c>
      <c r="HV50" t="s">
        <v>818</v>
      </c>
      <c r="HW50" t="s">
        <v>818</v>
      </c>
      <c r="HX50" t="s">
        <v>818</v>
      </c>
      <c r="HY50" t="s">
        <v>818</v>
      </c>
      <c r="HZ50" t="s">
        <v>818</v>
      </c>
      <c r="IA50" t="s">
        <v>818</v>
      </c>
      <c r="IB50" t="s">
        <v>818</v>
      </c>
      <c r="IC50" t="s">
        <v>818</v>
      </c>
      <c r="ID50" t="s">
        <v>818</v>
      </c>
      <c r="IE50" t="s">
        <v>818</v>
      </c>
      <c r="IF50" t="s">
        <v>818</v>
      </c>
      <c r="IG50" t="s">
        <v>818</v>
      </c>
      <c r="IH50" t="s">
        <v>818</v>
      </c>
      <c r="II50" t="s">
        <v>818</v>
      </c>
      <c r="IJ50" t="s">
        <v>818</v>
      </c>
      <c r="IK50" t="s">
        <v>818</v>
      </c>
      <c r="IL50" t="s">
        <v>818</v>
      </c>
      <c r="IM50" t="s">
        <v>818</v>
      </c>
      <c r="IN50" t="s">
        <v>818</v>
      </c>
      <c r="IO50" t="s">
        <v>818</v>
      </c>
      <c r="IP50" t="s">
        <v>818</v>
      </c>
      <c r="IQ50" t="s">
        <v>818</v>
      </c>
      <c r="IR50" t="s">
        <v>818</v>
      </c>
      <c r="IS50" t="s">
        <v>818</v>
      </c>
      <c r="IT50" t="s">
        <v>818</v>
      </c>
      <c r="IU50" t="s">
        <v>818</v>
      </c>
      <c r="IV50" t="s">
        <v>818</v>
      </c>
      <c r="IW50" t="s">
        <v>818</v>
      </c>
      <c r="IX50" t="s">
        <v>818</v>
      </c>
      <c r="IY50" t="s">
        <v>818</v>
      </c>
      <c r="IZ50" t="s">
        <v>818</v>
      </c>
      <c r="JA50" t="s">
        <v>818</v>
      </c>
      <c r="JB50" t="s">
        <v>818</v>
      </c>
      <c r="JC50" t="s">
        <v>818</v>
      </c>
      <c r="JD50" t="s">
        <v>818</v>
      </c>
      <c r="JE50" t="s">
        <v>818</v>
      </c>
      <c r="JF50" t="s">
        <v>818</v>
      </c>
      <c r="JG50" t="s">
        <v>818</v>
      </c>
      <c r="JH50" t="s">
        <v>818</v>
      </c>
      <c r="JI50" t="s">
        <v>818</v>
      </c>
      <c r="JJ50" t="s">
        <v>818</v>
      </c>
      <c r="JK50" t="s">
        <v>818</v>
      </c>
      <c r="JL50" t="s">
        <v>818</v>
      </c>
      <c r="JM50" t="s">
        <v>818</v>
      </c>
      <c r="JN50" t="s">
        <v>818</v>
      </c>
      <c r="JO50" t="s">
        <v>818</v>
      </c>
      <c r="JP50" t="s">
        <v>818</v>
      </c>
      <c r="JQ50" t="s">
        <v>818</v>
      </c>
      <c r="JR50" t="s">
        <v>818</v>
      </c>
      <c r="JS50" t="s">
        <v>818</v>
      </c>
      <c r="JT50" t="s">
        <v>818</v>
      </c>
      <c r="JU50" t="s">
        <v>818</v>
      </c>
      <c r="JV50" t="s">
        <v>818</v>
      </c>
      <c r="JW50" t="s">
        <v>818</v>
      </c>
      <c r="JX50" t="s">
        <v>818</v>
      </c>
      <c r="JY50" t="s">
        <v>818</v>
      </c>
      <c r="JZ50" t="s">
        <v>818</v>
      </c>
      <c r="KA50" t="s">
        <v>818</v>
      </c>
      <c r="KB50" t="s">
        <v>818</v>
      </c>
      <c r="KC50" t="s">
        <v>818</v>
      </c>
      <c r="KD50" t="s">
        <v>818</v>
      </c>
      <c r="KE50" t="s">
        <v>818</v>
      </c>
      <c r="KF50">
        <v>4</v>
      </c>
      <c r="KG50">
        <v>0</v>
      </c>
      <c r="KH50">
        <v>0</v>
      </c>
      <c r="KI50">
        <v>0</v>
      </c>
      <c r="KJ50">
        <v>0</v>
      </c>
      <c r="KK50">
        <v>0</v>
      </c>
      <c r="KL50">
        <v>1</v>
      </c>
      <c r="KM50">
        <v>0</v>
      </c>
      <c r="KN50">
        <v>1</v>
      </c>
      <c r="KO50">
        <v>0</v>
      </c>
      <c r="KP50">
        <v>1</v>
      </c>
      <c r="KQ50">
        <v>1</v>
      </c>
      <c r="KR50">
        <v>0</v>
      </c>
      <c r="KS50">
        <v>0</v>
      </c>
      <c r="KT50">
        <v>0</v>
      </c>
      <c r="KU50">
        <v>0</v>
      </c>
      <c r="KV50">
        <v>0</v>
      </c>
      <c r="KW50">
        <v>1</v>
      </c>
      <c r="KX50">
        <v>1</v>
      </c>
      <c r="KY50">
        <v>0</v>
      </c>
      <c r="KZ50">
        <v>0</v>
      </c>
      <c r="LA50">
        <v>2</v>
      </c>
      <c r="LB50">
        <v>0</v>
      </c>
      <c r="LC50">
        <v>1</v>
      </c>
      <c r="LD50">
        <v>4</v>
      </c>
      <c r="LE50">
        <v>1</v>
      </c>
      <c r="LF50">
        <v>3</v>
      </c>
      <c r="LH50" t="s">
        <v>817</v>
      </c>
      <c r="LI50" t="s">
        <v>817</v>
      </c>
      <c r="LJ50" t="s">
        <v>817</v>
      </c>
      <c r="LK50" t="s">
        <v>817</v>
      </c>
      <c r="LL50" t="s">
        <v>817</v>
      </c>
      <c r="LM50" t="s">
        <v>817</v>
      </c>
      <c r="LO50" t="s">
        <v>813</v>
      </c>
      <c r="LP50" t="s">
        <v>817</v>
      </c>
      <c r="LQ50" t="s">
        <v>817</v>
      </c>
      <c r="LR50" t="s">
        <v>818</v>
      </c>
      <c r="LS50" t="s">
        <v>818</v>
      </c>
      <c r="LT50" t="s">
        <v>818</v>
      </c>
      <c r="LU50" t="s">
        <v>818</v>
      </c>
      <c r="LV50" t="s">
        <v>818</v>
      </c>
      <c r="LW50" t="s">
        <v>818</v>
      </c>
      <c r="LX50" t="s">
        <v>817</v>
      </c>
      <c r="MA50" t="s">
        <v>998</v>
      </c>
      <c r="MB50" t="s">
        <v>821</v>
      </c>
      <c r="MC50" t="s">
        <v>875</v>
      </c>
      <c r="MD50" t="s">
        <v>813</v>
      </c>
      <c r="MF50" t="s">
        <v>823</v>
      </c>
      <c r="MI50" t="s">
        <v>813</v>
      </c>
      <c r="MJ50" t="s">
        <v>824</v>
      </c>
      <c r="MK50" t="s">
        <v>813</v>
      </c>
      <c r="ML50" t="s">
        <v>817</v>
      </c>
      <c r="MM50" t="s">
        <v>817</v>
      </c>
      <c r="MN50" t="s">
        <v>817</v>
      </c>
      <c r="MO50" t="s">
        <v>817</v>
      </c>
      <c r="MP50" t="s">
        <v>813</v>
      </c>
      <c r="MQ50" t="s">
        <v>817</v>
      </c>
      <c r="MR50" t="s">
        <v>817</v>
      </c>
      <c r="MS50" t="s">
        <v>817</v>
      </c>
      <c r="MT50" t="s">
        <v>817</v>
      </c>
      <c r="MU50" t="s">
        <v>813</v>
      </c>
      <c r="NC50" t="s">
        <v>813</v>
      </c>
      <c r="ND50" t="s">
        <v>817</v>
      </c>
      <c r="NE50" t="s">
        <v>813</v>
      </c>
      <c r="NF50" t="s">
        <v>817</v>
      </c>
      <c r="NG50" t="s">
        <v>813</v>
      </c>
      <c r="NH50" t="s">
        <v>817</v>
      </c>
      <c r="NI50" t="s">
        <v>813</v>
      </c>
      <c r="NJ50" t="s">
        <v>817</v>
      </c>
      <c r="NK50" t="s">
        <v>817</v>
      </c>
      <c r="NL50" t="s">
        <v>813</v>
      </c>
      <c r="NM50" t="s">
        <v>817</v>
      </c>
      <c r="NN50" t="s">
        <v>817</v>
      </c>
      <c r="NO50" t="s">
        <v>817</v>
      </c>
      <c r="NP50" t="s">
        <v>817</v>
      </c>
      <c r="NQ50" t="s">
        <v>817</v>
      </c>
      <c r="NR50" t="s">
        <v>813</v>
      </c>
      <c r="NS50" t="s">
        <v>817</v>
      </c>
      <c r="NU50" t="s">
        <v>825</v>
      </c>
      <c r="NY50">
        <v>0</v>
      </c>
      <c r="OA50" t="s">
        <v>817</v>
      </c>
      <c r="OB50" t="s">
        <v>817</v>
      </c>
      <c r="OC50" t="s">
        <v>817</v>
      </c>
      <c r="OD50" t="s">
        <v>817</v>
      </c>
      <c r="OE50" t="s">
        <v>813</v>
      </c>
      <c r="OF50" t="s">
        <v>813</v>
      </c>
      <c r="OG50" t="s">
        <v>817</v>
      </c>
      <c r="OH50" t="s">
        <v>817</v>
      </c>
      <c r="OI50" t="s">
        <v>817</v>
      </c>
      <c r="OJ50" t="s">
        <v>817</v>
      </c>
      <c r="OK50" t="s">
        <v>817</v>
      </c>
      <c r="OL50" t="s">
        <v>817</v>
      </c>
      <c r="OM50" t="s">
        <v>817</v>
      </c>
      <c r="ON50" t="s">
        <v>817</v>
      </c>
      <c r="OP50" t="s">
        <v>817</v>
      </c>
      <c r="OQ50" t="s">
        <v>827</v>
      </c>
      <c r="OR50" t="s">
        <v>828</v>
      </c>
      <c r="OS50" t="s">
        <v>829</v>
      </c>
      <c r="OT50" t="s">
        <v>813</v>
      </c>
      <c r="OU50" t="s">
        <v>813</v>
      </c>
      <c r="OV50" t="s">
        <v>830</v>
      </c>
      <c r="OW50" t="s">
        <v>905</v>
      </c>
      <c r="OX50" t="s">
        <v>923</v>
      </c>
      <c r="OY50" t="s">
        <v>833</v>
      </c>
      <c r="OZ50" t="s">
        <v>834</v>
      </c>
      <c r="PA50" t="s">
        <v>817</v>
      </c>
      <c r="PB50" t="s">
        <v>817</v>
      </c>
      <c r="PC50" t="s">
        <v>817</v>
      </c>
      <c r="PD50" t="s">
        <v>817</v>
      </c>
      <c r="PE50" t="s">
        <v>817</v>
      </c>
      <c r="PF50" t="s">
        <v>817</v>
      </c>
      <c r="PG50" t="s">
        <v>813</v>
      </c>
      <c r="PH50" t="s">
        <v>817</v>
      </c>
      <c r="PI50" t="s">
        <v>817</v>
      </c>
      <c r="PJ50" t="s">
        <v>817</v>
      </c>
      <c r="PK50" t="s">
        <v>817</v>
      </c>
      <c r="PL50" t="s">
        <v>835</v>
      </c>
      <c r="PM50" t="s">
        <v>836</v>
      </c>
      <c r="PN50" t="s">
        <v>837</v>
      </c>
      <c r="PO50" t="s">
        <v>880</v>
      </c>
      <c r="PP50" t="s">
        <v>839</v>
      </c>
      <c r="PQ50" t="s">
        <v>813</v>
      </c>
      <c r="PR50" t="s">
        <v>813</v>
      </c>
      <c r="PS50" t="s">
        <v>817</v>
      </c>
      <c r="PT50" t="s">
        <v>817</v>
      </c>
      <c r="PU50" t="s">
        <v>817</v>
      </c>
      <c r="PV50" t="s">
        <v>817</v>
      </c>
      <c r="PW50" t="s">
        <v>817</v>
      </c>
      <c r="PX50" t="s">
        <v>817</v>
      </c>
      <c r="PY50" t="s">
        <v>817</v>
      </c>
      <c r="PZ50" t="s">
        <v>840</v>
      </c>
      <c r="QA50" t="s">
        <v>841</v>
      </c>
      <c r="QB50" t="s">
        <v>895</v>
      </c>
      <c r="QC50" t="s">
        <v>985</v>
      </c>
      <c r="QD50" t="s">
        <v>844</v>
      </c>
      <c r="QE50" t="s">
        <v>837</v>
      </c>
      <c r="QF50" t="s">
        <v>813</v>
      </c>
      <c r="QG50" t="s">
        <v>813</v>
      </c>
      <c r="QH50" t="s">
        <v>813</v>
      </c>
      <c r="QI50" t="s">
        <v>813</v>
      </c>
      <c r="QJ50" t="s">
        <v>813</v>
      </c>
      <c r="QK50" t="s">
        <v>813</v>
      </c>
      <c r="QL50" t="s">
        <v>817</v>
      </c>
      <c r="QM50" t="s">
        <v>813</v>
      </c>
      <c r="QN50" t="s">
        <v>817</v>
      </c>
      <c r="QO50" t="s">
        <v>817</v>
      </c>
      <c r="QP50" t="s">
        <v>817</v>
      </c>
      <c r="QQ50" t="s">
        <v>817</v>
      </c>
      <c r="QR50" t="s">
        <v>813</v>
      </c>
      <c r="QS50" t="s">
        <v>817</v>
      </c>
      <c r="QT50" t="s">
        <v>817</v>
      </c>
      <c r="QU50" t="s">
        <v>817</v>
      </c>
      <c r="QV50" t="s">
        <v>817</v>
      </c>
      <c r="QW50" t="s">
        <v>817</v>
      </c>
      <c r="QX50" t="s">
        <v>817</v>
      </c>
      <c r="QY50" t="s">
        <v>817</v>
      </c>
      <c r="QZ50" t="s">
        <v>817</v>
      </c>
      <c r="RA50" t="s">
        <v>817</v>
      </c>
      <c r="RB50" t="s">
        <v>817</v>
      </c>
      <c r="RC50" t="s">
        <v>817</v>
      </c>
      <c r="RD50" t="s">
        <v>817</v>
      </c>
      <c r="RE50" t="s">
        <v>813</v>
      </c>
      <c r="RF50" t="s">
        <v>813</v>
      </c>
      <c r="RG50" t="s">
        <v>817</v>
      </c>
      <c r="RH50" t="s">
        <v>817</v>
      </c>
      <c r="RI50" t="s">
        <v>817</v>
      </c>
      <c r="RJ50" t="s">
        <v>817</v>
      </c>
      <c r="RK50" t="s">
        <v>813</v>
      </c>
      <c r="RL50" t="s">
        <v>817</v>
      </c>
      <c r="RM50" t="s">
        <v>817</v>
      </c>
      <c r="RN50" t="s">
        <v>813</v>
      </c>
      <c r="RO50" t="s">
        <v>813</v>
      </c>
      <c r="RP50" t="s">
        <v>817</v>
      </c>
      <c r="RQ50" t="s">
        <v>817</v>
      </c>
      <c r="RR50" t="s">
        <v>817</v>
      </c>
      <c r="RS50" t="s">
        <v>817</v>
      </c>
      <c r="RT50" t="s">
        <v>817</v>
      </c>
      <c r="RU50" t="s">
        <v>817</v>
      </c>
      <c r="RV50" t="s">
        <v>817</v>
      </c>
      <c r="RW50" t="s">
        <v>817</v>
      </c>
      <c r="RX50" t="s">
        <v>837</v>
      </c>
      <c r="RY50" t="s">
        <v>1037</v>
      </c>
      <c r="RZ50" t="s">
        <v>813</v>
      </c>
      <c r="SA50" t="s">
        <v>813</v>
      </c>
      <c r="SB50" t="s">
        <v>813</v>
      </c>
      <c r="SC50" t="s">
        <v>817</v>
      </c>
      <c r="SD50" t="s">
        <v>817</v>
      </c>
      <c r="SE50" t="s">
        <v>813</v>
      </c>
      <c r="SF50" t="s">
        <v>817</v>
      </c>
      <c r="SG50" t="s">
        <v>817</v>
      </c>
      <c r="SH50" t="s">
        <v>817</v>
      </c>
      <c r="SI50" t="s">
        <v>813</v>
      </c>
      <c r="SJ50" t="s">
        <v>817</v>
      </c>
      <c r="SK50" t="s">
        <v>817</v>
      </c>
      <c r="SL50" t="s">
        <v>817</v>
      </c>
      <c r="SM50" t="s">
        <v>817</v>
      </c>
      <c r="SN50" t="s">
        <v>817</v>
      </c>
      <c r="SO50" t="s">
        <v>817</v>
      </c>
      <c r="SP50" t="s">
        <v>817</v>
      </c>
      <c r="SQ50" t="s">
        <v>817</v>
      </c>
      <c r="SR50" t="s">
        <v>817</v>
      </c>
      <c r="SS50" t="s">
        <v>817</v>
      </c>
      <c r="ST50" t="s">
        <v>817</v>
      </c>
      <c r="SU50" t="s">
        <v>817</v>
      </c>
      <c r="SV50" t="s">
        <v>817</v>
      </c>
      <c r="SW50" t="s">
        <v>817</v>
      </c>
      <c r="SX50" t="s">
        <v>817</v>
      </c>
      <c r="SY50" t="s">
        <v>817</v>
      </c>
      <c r="SZ50" t="s">
        <v>817</v>
      </c>
      <c r="TA50" t="s">
        <v>817</v>
      </c>
      <c r="TB50" t="s">
        <v>817</v>
      </c>
      <c r="TC50" t="s">
        <v>817</v>
      </c>
      <c r="TD50" t="s">
        <v>817</v>
      </c>
      <c r="TE50" t="s">
        <v>817</v>
      </c>
      <c r="TF50" t="s">
        <v>813</v>
      </c>
      <c r="TG50" t="s">
        <v>817</v>
      </c>
      <c r="TH50" t="s">
        <v>817</v>
      </c>
      <c r="TI50" t="s">
        <v>817</v>
      </c>
      <c r="TJ50" t="s">
        <v>813</v>
      </c>
      <c r="TK50" t="s">
        <v>817</v>
      </c>
      <c r="TL50" t="s">
        <v>817</v>
      </c>
      <c r="TM50" t="s">
        <v>813</v>
      </c>
      <c r="TN50" t="s">
        <v>813</v>
      </c>
      <c r="TO50" t="s">
        <v>813</v>
      </c>
      <c r="TP50" t="s">
        <v>817</v>
      </c>
      <c r="TQ50" t="s">
        <v>817</v>
      </c>
      <c r="TR50" t="s">
        <v>817</v>
      </c>
      <c r="TS50" t="s">
        <v>817</v>
      </c>
      <c r="TT50" t="s">
        <v>817</v>
      </c>
      <c r="TU50" t="s">
        <v>817</v>
      </c>
      <c r="TV50" t="s">
        <v>817</v>
      </c>
      <c r="TW50" t="s">
        <v>817</v>
      </c>
      <c r="TY50" t="s">
        <v>817</v>
      </c>
      <c r="TZ50" t="s">
        <v>817</v>
      </c>
      <c r="UA50" t="s">
        <v>817</v>
      </c>
      <c r="UB50" t="s">
        <v>817</v>
      </c>
      <c r="UC50" t="s">
        <v>817</v>
      </c>
      <c r="UD50" t="s">
        <v>817</v>
      </c>
      <c r="UE50" t="s">
        <v>817</v>
      </c>
      <c r="UF50" t="s">
        <v>817</v>
      </c>
      <c r="UG50" t="s">
        <v>817</v>
      </c>
      <c r="UH50" t="s">
        <v>813</v>
      </c>
      <c r="UI50" t="s">
        <v>817</v>
      </c>
      <c r="UJ50" t="s">
        <v>817</v>
      </c>
      <c r="UK50" t="s">
        <v>817</v>
      </c>
      <c r="UL50" t="s">
        <v>817</v>
      </c>
      <c r="UM50" t="s">
        <v>817</v>
      </c>
      <c r="UN50" t="s">
        <v>817</v>
      </c>
      <c r="UO50" t="s">
        <v>817</v>
      </c>
      <c r="UP50" t="s">
        <v>817</v>
      </c>
      <c r="UQ50" t="s">
        <v>817</v>
      </c>
      <c r="UR50" t="s">
        <v>817</v>
      </c>
      <c r="US50" t="s">
        <v>817</v>
      </c>
      <c r="UT50" t="s">
        <v>817</v>
      </c>
      <c r="UU50" t="s">
        <v>817</v>
      </c>
      <c r="UV50" t="s">
        <v>817</v>
      </c>
      <c r="UW50" t="s">
        <v>813</v>
      </c>
      <c r="UX50" t="s">
        <v>817</v>
      </c>
      <c r="UY50" t="s">
        <v>817</v>
      </c>
      <c r="UZ50" t="s">
        <v>817</v>
      </c>
      <c r="VD50" t="s">
        <v>817</v>
      </c>
      <c r="VE50" t="s">
        <v>817</v>
      </c>
      <c r="VF50" t="s">
        <v>813</v>
      </c>
      <c r="VG50" t="s">
        <v>813</v>
      </c>
      <c r="VH50" t="s">
        <v>817</v>
      </c>
      <c r="VI50" t="s">
        <v>817</v>
      </c>
      <c r="VJ50" t="s">
        <v>817</v>
      </c>
      <c r="VK50" t="s">
        <v>817</v>
      </c>
      <c r="VL50" t="s">
        <v>813</v>
      </c>
      <c r="VM50" t="s">
        <v>817</v>
      </c>
      <c r="VN50" t="s">
        <v>817</v>
      </c>
      <c r="VO50" t="s">
        <v>817</v>
      </c>
      <c r="VP50" t="s">
        <v>817</v>
      </c>
      <c r="VQ50" t="s">
        <v>817</v>
      </c>
      <c r="VY50" t="s">
        <v>817</v>
      </c>
      <c r="VZ50" t="s">
        <v>813</v>
      </c>
      <c r="WA50" t="s">
        <v>817</v>
      </c>
      <c r="WJ50" t="s">
        <v>817</v>
      </c>
      <c r="WK50" t="s">
        <v>817</v>
      </c>
      <c r="WL50" t="s">
        <v>817</v>
      </c>
      <c r="WM50" t="s">
        <v>817</v>
      </c>
      <c r="WN50" t="s">
        <v>817</v>
      </c>
      <c r="WO50" t="s">
        <v>813</v>
      </c>
      <c r="WP50" t="s">
        <v>817</v>
      </c>
      <c r="WQ50" t="s">
        <v>817</v>
      </c>
      <c r="WR50" t="s">
        <v>817</v>
      </c>
      <c r="WS50" t="s">
        <v>956</v>
      </c>
      <c r="WU50" t="s">
        <v>813</v>
      </c>
      <c r="WV50" t="s">
        <v>813</v>
      </c>
      <c r="WW50" t="s">
        <v>813</v>
      </c>
      <c r="WX50" t="s">
        <v>817</v>
      </c>
      <c r="WY50" t="s">
        <v>817</v>
      </c>
      <c r="WZ50" t="s">
        <v>817</v>
      </c>
      <c r="XA50" t="s">
        <v>817</v>
      </c>
      <c r="XB50" t="s">
        <v>817</v>
      </c>
      <c r="XC50" t="s">
        <v>850</v>
      </c>
      <c r="XD50" t="s">
        <v>813</v>
      </c>
      <c r="XE50" t="s">
        <v>813</v>
      </c>
      <c r="XF50" t="s">
        <v>817</v>
      </c>
      <c r="XG50" t="s">
        <v>817</v>
      </c>
      <c r="XH50" t="s">
        <v>817</v>
      </c>
      <c r="XI50" t="s">
        <v>817</v>
      </c>
      <c r="XJ50" t="s">
        <v>817</v>
      </c>
      <c r="XK50" t="s">
        <v>817</v>
      </c>
      <c r="XL50" t="s">
        <v>817</v>
      </c>
      <c r="XM50" t="s">
        <v>817</v>
      </c>
      <c r="XN50" t="s">
        <v>817</v>
      </c>
      <c r="XO50" t="s">
        <v>817</v>
      </c>
      <c r="XP50" t="s">
        <v>817</v>
      </c>
      <c r="XQ50" t="s">
        <v>817</v>
      </c>
      <c r="XR50" t="s">
        <v>817</v>
      </c>
      <c r="XS50" t="s">
        <v>817</v>
      </c>
      <c r="XT50" t="s">
        <v>817</v>
      </c>
      <c r="XU50" t="s">
        <v>817</v>
      </c>
      <c r="XV50" t="s">
        <v>817</v>
      </c>
      <c r="XW50" t="s">
        <v>813</v>
      </c>
      <c r="XX50" t="s">
        <v>817</v>
      </c>
      <c r="XY50" t="s">
        <v>817</v>
      </c>
      <c r="XZ50" t="s">
        <v>817</v>
      </c>
      <c r="ZM50" t="s">
        <v>817</v>
      </c>
      <c r="ZN50" t="s">
        <v>817</v>
      </c>
      <c r="ZO50" t="s">
        <v>817</v>
      </c>
      <c r="ZP50" t="s">
        <v>817</v>
      </c>
      <c r="ZQ50" t="s">
        <v>813</v>
      </c>
      <c r="ZR50" t="s">
        <v>817</v>
      </c>
      <c r="ZS50" t="s">
        <v>813</v>
      </c>
      <c r="ZT50" t="s">
        <v>817</v>
      </c>
      <c r="ZU50" t="s">
        <v>817</v>
      </c>
      <c r="ZV50" t="s">
        <v>817</v>
      </c>
      <c r="ZW50" t="s">
        <v>817</v>
      </c>
      <c r="ZX50" t="s">
        <v>817</v>
      </c>
      <c r="ZY50" t="s">
        <v>817</v>
      </c>
      <c r="ZZ50" t="s">
        <v>817</v>
      </c>
      <c r="AAA50" t="s">
        <v>813</v>
      </c>
      <c r="AAB50" t="s">
        <v>817</v>
      </c>
      <c r="AAC50" t="s">
        <v>817</v>
      </c>
      <c r="AAD50" t="s">
        <v>817</v>
      </c>
      <c r="AAE50" t="s">
        <v>817</v>
      </c>
      <c r="AAF50" t="s">
        <v>817</v>
      </c>
      <c r="AAH50" t="s">
        <v>813</v>
      </c>
      <c r="AAI50" t="s">
        <v>817</v>
      </c>
      <c r="AAJ50" t="s">
        <v>817</v>
      </c>
      <c r="AAK50" t="s">
        <v>817</v>
      </c>
      <c r="AAL50" t="s">
        <v>817</v>
      </c>
      <c r="AAM50" t="s">
        <v>817</v>
      </c>
      <c r="AAN50" t="s">
        <v>813</v>
      </c>
      <c r="AAO50" t="s">
        <v>817</v>
      </c>
      <c r="AAP50" t="s">
        <v>817</v>
      </c>
      <c r="AAQ50" t="s">
        <v>813</v>
      </c>
      <c r="AAR50" t="s">
        <v>817</v>
      </c>
      <c r="AAS50" t="s">
        <v>817</v>
      </c>
      <c r="AAT50" t="s">
        <v>817</v>
      </c>
      <c r="AAV50" t="s">
        <v>817</v>
      </c>
      <c r="AAW50" t="s">
        <v>817</v>
      </c>
      <c r="AAX50" t="s">
        <v>817</v>
      </c>
      <c r="AAY50" t="s">
        <v>817</v>
      </c>
      <c r="AAZ50" t="s">
        <v>817</v>
      </c>
      <c r="ABA50" t="s">
        <v>817</v>
      </c>
      <c r="ABB50" t="s">
        <v>813</v>
      </c>
      <c r="ABC50" t="s">
        <v>817</v>
      </c>
      <c r="ABD50" t="s">
        <v>817</v>
      </c>
      <c r="ABE50" t="s">
        <v>817</v>
      </c>
      <c r="ABF50" t="s">
        <v>817</v>
      </c>
      <c r="ABG50" t="s">
        <v>817</v>
      </c>
      <c r="ABH50" t="s">
        <v>813</v>
      </c>
      <c r="ABI50" t="s">
        <v>817</v>
      </c>
      <c r="ABJ50" t="s">
        <v>817</v>
      </c>
      <c r="ABK50" t="s">
        <v>813</v>
      </c>
      <c r="ABL50" t="s">
        <v>817</v>
      </c>
      <c r="ABM50" t="s">
        <v>817</v>
      </c>
      <c r="ABN50" t="s">
        <v>817</v>
      </c>
      <c r="ABO50" t="s">
        <v>817</v>
      </c>
      <c r="ABP50" t="s">
        <v>817</v>
      </c>
      <c r="ABQ50" t="s">
        <v>817</v>
      </c>
      <c r="ABR50" t="s">
        <v>817</v>
      </c>
      <c r="ABS50" t="s">
        <v>817</v>
      </c>
      <c r="ABT50" t="s">
        <v>817</v>
      </c>
      <c r="ABU50" t="s">
        <v>817</v>
      </c>
      <c r="ABV50" t="s">
        <v>817</v>
      </c>
      <c r="ABW50" t="s">
        <v>813</v>
      </c>
      <c r="ABX50" t="s">
        <v>817</v>
      </c>
      <c r="ABY50" t="s">
        <v>817</v>
      </c>
      <c r="ABZ50" t="s">
        <v>817</v>
      </c>
      <c r="ACA50" t="s">
        <v>813</v>
      </c>
      <c r="ACB50" t="s">
        <v>813</v>
      </c>
      <c r="ACC50" t="s">
        <v>817</v>
      </c>
      <c r="ACD50" t="s">
        <v>817</v>
      </c>
      <c r="ACE50" t="s">
        <v>817</v>
      </c>
      <c r="ACF50" t="s">
        <v>817</v>
      </c>
      <c r="ACG50" t="s">
        <v>817</v>
      </c>
      <c r="ACH50" t="s">
        <v>817</v>
      </c>
      <c r="ACI50" t="s">
        <v>817</v>
      </c>
    </row>
    <row r="51" spans="1:763">
      <c r="A51" t="s">
        <v>1133</v>
      </c>
      <c r="B51" t="s">
        <v>1134</v>
      </c>
      <c r="C51" t="s">
        <v>1135</v>
      </c>
      <c r="D51" t="s">
        <v>854</v>
      </c>
      <c r="E51" t="s">
        <v>854</v>
      </c>
      <c r="P51" t="s">
        <v>855</v>
      </c>
      <c r="Q51">
        <v>1.2198080885670051</v>
      </c>
      <c r="T51">
        <v>22</v>
      </c>
      <c r="V51" t="s">
        <v>813</v>
      </c>
      <c r="X51" t="s">
        <v>813</v>
      </c>
      <c r="Y51" t="s">
        <v>814</v>
      </c>
      <c r="Z51" t="s">
        <v>814</v>
      </c>
      <c r="AA51" t="s">
        <v>920</v>
      </c>
      <c r="AB51" t="s">
        <v>816</v>
      </c>
      <c r="AC51">
        <v>5</v>
      </c>
      <c r="AD51" t="s">
        <v>817</v>
      </c>
      <c r="AE51">
        <v>1</v>
      </c>
      <c r="AF51">
        <v>4</v>
      </c>
      <c r="AG51">
        <v>0</v>
      </c>
      <c r="AH51" t="s">
        <v>818</v>
      </c>
      <c r="AI51" t="s">
        <v>818</v>
      </c>
      <c r="AJ51" t="s">
        <v>818</v>
      </c>
      <c r="AK51" t="s">
        <v>818</v>
      </c>
      <c r="AL51" t="s">
        <v>818</v>
      </c>
      <c r="AM51" t="s">
        <v>818</v>
      </c>
      <c r="AN51" t="s">
        <v>818</v>
      </c>
      <c r="AO51" t="s">
        <v>818</v>
      </c>
      <c r="AP51" t="s">
        <v>818</v>
      </c>
      <c r="AQ51" t="s">
        <v>818</v>
      </c>
      <c r="AR51" t="s">
        <v>818</v>
      </c>
      <c r="AS51" t="s">
        <v>818</v>
      </c>
      <c r="AT51" t="s">
        <v>818</v>
      </c>
      <c r="AU51" t="s">
        <v>818</v>
      </c>
      <c r="AV51" t="s">
        <v>818</v>
      </c>
      <c r="AW51" t="s">
        <v>818</v>
      </c>
      <c r="AX51" t="s">
        <v>818</v>
      </c>
      <c r="AY51" t="s">
        <v>818</v>
      </c>
      <c r="AZ51" t="s">
        <v>818</v>
      </c>
      <c r="BA51" t="s">
        <v>818</v>
      </c>
      <c r="BB51" t="s">
        <v>818</v>
      </c>
      <c r="BC51" t="s">
        <v>818</v>
      </c>
      <c r="BD51" t="s">
        <v>818</v>
      </c>
      <c r="BE51" t="s">
        <v>818</v>
      </c>
      <c r="BF51" t="s">
        <v>818</v>
      </c>
      <c r="BG51" t="s">
        <v>818</v>
      </c>
      <c r="BH51" t="s">
        <v>818</v>
      </c>
      <c r="BI51" t="s">
        <v>818</v>
      </c>
      <c r="BJ51" t="s">
        <v>818</v>
      </c>
      <c r="BK51" t="s">
        <v>818</v>
      </c>
      <c r="BL51" t="s">
        <v>818</v>
      </c>
      <c r="BM51" t="s">
        <v>818</v>
      </c>
      <c r="BN51" t="s">
        <v>818</v>
      </c>
      <c r="BO51" t="s">
        <v>818</v>
      </c>
      <c r="BP51" t="s">
        <v>818</v>
      </c>
      <c r="BQ51" t="s">
        <v>818</v>
      </c>
      <c r="BR51" t="s">
        <v>818</v>
      </c>
      <c r="BS51" t="s">
        <v>818</v>
      </c>
      <c r="BT51" t="s">
        <v>818</v>
      </c>
      <c r="BU51" t="s">
        <v>818</v>
      </c>
      <c r="BV51" t="s">
        <v>818</v>
      </c>
      <c r="BW51" t="s">
        <v>818</v>
      </c>
      <c r="BX51" t="s">
        <v>818</v>
      </c>
      <c r="BY51" t="s">
        <v>818</v>
      </c>
      <c r="BZ51" t="s">
        <v>818</v>
      </c>
      <c r="CA51" t="s">
        <v>818</v>
      </c>
      <c r="CB51" t="s">
        <v>818</v>
      </c>
      <c r="CC51" t="s">
        <v>818</v>
      </c>
      <c r="CD51" t="s">
        <v>818</v>
      </c>
      <c r="CE51" t="s">
        <v>818</v>
      </c>
      <c r="CF51" t="s">
        <v>818</v>
      </c>
      <c r="CG51" t="s">
        <v>818</v>
      </c>
      <c r="CH51" t="s">
        <v>818</v>
      </c>
      <c r="CI51" t="s">
        <v>818</v>
      </c>
      <c r="CJ51" t="s">
        <v>818</v>
      </c>
      <c r="CK51" t="s">
        <v>818</v>
      </c>
      <c r="CL51" t="s">
        <v>818</v>
      </c>
      <c r="CM51" t="s">
        <v>818</v>
      </c>
      <c r="CN51" t="s">
        <v>818</v>
      </c>
      <c r="CO51" t="s">
        <v>818</v>
      </c>
      <c r="CP51" t="s">
        <v>818</v>
      </c>
      <c r="CQ51" t="s">
        <v>818</v>
      </c>
      <c r="CR51" t="s">
        <v>818</v>
      </c>
      <c r="CS51" t="s">
        <v>818</v>
      </c>
      <c r="CT51" t="s">
        <v>818</v>
      </c>
      <c r="CU51" t="s">
        <v>818</v>
      </c>
      <c r="CV51" t="s">
        <v>818</v>
      </c>
      <c r="CW51" t="s">
        <v>818</v>
      </c>
      <c r="CX51" t="s">
        <v>818</v>
      </c>
      <c r="CY51" t="s">
        <v>818</v>
      </c>
      <c r="CZ51" t="s">
        <v>818</v>
      </c>
      <c r="DA51" t="s">
        <v>818</v>
      </c>
      <c r="DB51" t="s">
        <v>818</v>
      </c>
      <c r="DC51" t="s">
        <v>818</v>
      </c>
      <c r="DD51" t="s">
        <v>818</v>
      </c>
      <c r="DE51" t="s">
        <v>818</v>
      </c>
      <c r="DF51" t="s">
        <v>818</v>
      </c>
      <c r="DG51" t="s">
        <v>818</v>
      </c>
      <c r="DH51" t="s">
        <v>818</v>
      </c>
      <c r="DI51" t="s">
        <v>818</v>
      </c>
      <c r="DJ51" t="s">
        <v>818</v>
      </c>
      <c r="DK51" t="s">
        <v>818</v>
      </c>
      <c r="DL51" t="s">
        <v>818</v>
      </c>
      <c r="DM51" t="s">
        <v>818</v>
      </c>
      <c r="DN51" t="s">
        <v>818</v>
      </c>
      <c r="DO51" t="s">
        <v>818</v>
      </c>
      <c r="DP51" t="s">
        <v>818</v>
      </c>
      <c r="DQ51" t="s">
        <v>818</v>
      </c>
      <c r="DR51" t="s">
        <v>818</v>
      </c>
      <c r="DS51" t="s">
        <v>818</v>
      </c>
      <c r="DT51" t="s">
        <v>818</v>
      </c>
      <c r="DU51" t="s">
        <v>818</v>
      </c>
      <c r="DV51" t="s">
        <v>818</v>
      </c>
      <c r="DW51" t="s">
        <v>818</v>
      </c>
      <c r="DX51" t="s">
        <v>818</v>
      </c>
      <c r="DY51" t="s">
        <v>818</v>
      </c>
      <c r="DZ51" t="s">
        <v>818</v>
      </c>
      <c r="EA51" t="s">
        <v>818</v>
      </c>
      <c r="EB51" t="s">
        <v>818</v>
      </c>
      <c r="EC51" t="s">
        <v>818</v>
      </c>
      <c r="ED51" t="s">
        <v>818</v>
      </c>
      <c r="EE51" t="s">
        <v>818</v>
      </c>
      <c r="EF51" t="s">
        <v>818</v>
      </c>
      <c r="EG51" t="s">
        <v>818</v>
      </c>
      <c r="EH51" t="s">
        <v>818</v>
      </c>
      <c r="EI51" t="s">
        <v>818</v>
      </c>
      <c r="EJ51" t="s">
        <v>818</v>
      </c>
      <c r="EK51" t="s">
        <v>818</v>
      </c>
      <c r="EL51" t="s">
        <v>818</v>
      </c>
      <c r="EM51" t="s">
        <v>818</v>
      </c>
      <c r="EN51" t="s">
        <v>818</v>
      </c>
      <c r="EO51" t="s">
        <v>818</v>
      </c>
      <c r="EP51" t="s">
        <v>818</v>
      </c>
      <c r="EQ51" t="s">
        <v>818</v>
      </c>
      <c r="ER51" t="s">
        <v>818</v>
      </c>
      <c r="ES51" t="s">
        <v>818</v>
      </c>
      <c r="ET51" t="s">
        <v>818</v>
      </c>
      <c r="EU51" t="s">
        <v>818</v>
      </c>
      <c r="EV51" t="s">
        <v>818</v>
      </c>
      <c r="EW51" t="s">
        <v>818</v>
      </c>
      <c r="EX51" t="s">
        <v>818</v>
      </c>
      <c r="EY51" t="s">
        <v>818</v>
      </c>
      <c r="EZ51" t="s">
        <v>818</v>
      </c>
      <c r="FA51" t="s">
        <v>818</v>
      </c>
      <c r="FB51" t="s">
        <v>818</v>
      </c>
      <c r="FC51" t="s">
        <v>818</v>
      </c>
      <c r="FD51" t="s">
        <v>818</v>
      </c>
      <c r="FE51" t="s">
        <v>818</v>
      </c>
      <c r="FF51" t="s">
        <v>818</v>
      </c>
      <c r="FG51" t="s">
        <v>818</v>
      </c>
      <c r="FH51" t="s">
        <v>818</v>
      </c>
      <c r="FI51" t="s">
        <v>818</v>
      </c>
      <c r="FJ51" t="s">
        <v>818</v>
      </c>
      <c r="FK51" t="s">
        <v>818</v>
      </c>
      <c r="FL51" t="s">
        <v>818</v>
      </c>
      <c r="FM51" t="s">
        <v>818</v>
      </c>
      <c r="FN51" t="s">
        <v>818</v>
      </c>
      <c r="FO51" t="s">
        <v>818</v>
      </c>
      <c r="FP51" t="s">
        <v>818</v>
      </c>
      <c r="FQ51" t="s">
        <v>818</v>
      </c>
      <c r="FR51" t="s">
        <v>818</v>
      </c>
      <c r="FS51" t="s">
        <v>818</v>
      </c>
      <c r="FT51" t="s">
        <v>818</v>
      </c>
      <c r="FU51" t="s">
        <v>818</v>
      </c>
      <c r="FV51" t="s">
        <v>818</v>
      </c>
      <c r="FW51" t="s">
        <v>818</v>
      </c>
      <c r="FX51" t="s">
        <v>818</v>
      </c>
      <c r="FY51" t="s">
        <v>818</v>
      </c>
      <c r="FZ51" t="s">
        <v>818</v>
      </c>
      <c r="GA51" t="s">
        <v>818</v>
      </c>
      <c r="GB51" t="s">
        <v>818</v>
      </c>
      <c r="GC51" t="s">
        <v>818</v>
      </c>
      <c r="GD51" t="s">
        <v>818</v>
      </c>
      <c r="GE51" t="s">
        <v>818</v>
      </c>
      <c r="GF51" t="s">
        <v>818</v>
      </c>
      <c r="GG51" t="s">
        <v>818</v>
      </c>
      <c r="GH51" t="s">
        <v>818</v>
      </c>
      <c r="GI51" t="s">
        <v>818</v>
      </c>
      <c r="GJ51" t="s">
        <v>818</v>
      </c>
      <c r="GK51" t="s">
        <v>818</v>
      </c>
      <c r="GL51" t="s">
        <v>818</v>
      </c>
      <c r="GM51" t="s">
        <v>818</v>
      </c>
      <c r="GN51" t="s">
        <v>818</v>
      </c>
      <c r="GO51" t="s">
        <v>818</v>
      </c>
      <c r="GP51" t="s">
        <v>818</v>
      </c>
      <c r="GQ51" t="s">
        <v>818</v>
      </c>
      <c r="GR51" t="s">
        <v>818</v>
      </c>
      <c r="GS51" t="s">
        <v>818</v>
      </c>
      <c r="GT51" t="s">
        <v>818</v>
      </c>
      <c r="GU51" t="s">
        <v>818</v>
      </c>
      <c r="GV51" t="s">
        <v>818</v>
      </c>
      <c r="GW51" t="s">
        <v>818</v>
      </c>
      <c r="GX51" t="s">
        <v>818</v>
      </c>
      <c r="GY51" t="s">
        <v>818</v>
      </c>
      <c r="GZ51" t="s">
        <v>818</v>
      </c>
      <c r="HA51" t="s">
        <v>818</v>
      </c>
      <c r="HB51" t="s">
        <v>818</v>
      </c>
      <c r="HC51" t="s">
        <v>818</v>
      </c>
      <c r="HD51" t="s">
        <v>818</v>
      </c>
      <c r="HE51" t="s">
        <v>818</v>
      </c>
      <c r="HF51" t="s">
        <v>818</v>
      </c>
      <c r="HG51" t="s">
        <v>818</v>
      </c>
      <c r="HH51" t="s">
        <v>818</v>
      </c>
      <c r="HI51" t="s">
        <v>818</v>
      </c>
      <c r="HJ51" t="s">
        <v>818</v>
      </c>
      <c r="HK51" t="s">
        <v>818</v>
      </c>
      <c r="HL51" t="s">
        <v>818</v>
      </c>
      <c r="HM51" t="s">
        <v>818</v>
      </c>
      <c r="HN51" t="s">
        <v>818</v>
      </c>
      <c r="HO51" t="s">
        <v>818</v>
      </c>
      <c r="HP51" t="s">
        <v>818</v>
      </c>
      <c r="HQ51" t="s">
        <v>818</v>
      </c>
      <c r="HR51" t="s">
        <v>818</v>
      </c>
      <c r="HS51" t="s">
        <v>818</v>
      </c>
      <c r="HT51" t="s">
        <v>818</v>
      </c>
      <c r="HU51" t="s">
        <v>818</v>
      </c>
      <c r="HV51" t="s">
        <v>818</v>
      </c>
      <c r="HW51" t="s">
        <v>818</v>
      </c>
      <c r="HX51" t="s">
        <v>818</v>
      </c>
      <c r="HY51" t="s">
        <v>818</v>
      </c>
      <c r="HZ51" t="s">
        <v>818</v>
      </c>
      <c r="IA51" t="s">
        <v>818</v>
      </c>
      <c r="IB51" t="s">
        <v>818</v>
      </c>
      <c r="IC51" t="s">
        <v>818</v>
      </c>
      <c r="ID51" t="s">
        <v>818</v>
      </c>
      <c r="IE51" t="s">
        <v>818</v>
      </c>
      <c r="IF51" t="s">
        <v>818</v>
      </c>
      <c r="IG51" t="s">
        <v>818</v>
      </c>
      <c r="IH51" t="s">
        <v>818</v>
      </c>
      <c r="II51" t="s">
        <v>818</v>
      </c>
      <c r="IJ51" t="s">
        <v>818</v>
      </c>
      <c r="IK51" t="s">
        <v>818</v>
      </c>
      <c r="IL51" t="s">
        <v>818</v>
      </c>
      <c r="IM51" t="s">
        <v>818</v>
      </c>
      <c r="IN51" t="s">
        <v>818</v>
      </c>
      <c r="IO51" t="s">
        <v>818</v>
      </c>
      <c r="IP51" t="s">
        <v>818</v>
      </c>
      <c r="IQ51" t="s">
        <v>818</v>
      </c>
      <c r="IR51" t="s">
        <v>818</v>
      </c>
      <c r="IS51" t="s">
        <v>818</v>
      </c>
      <c r="IT51" t="s">
        <v>818</v>
      </c>
      <c r="IU51" t="s">
        <v>818</v>
      </c>
      <c r="IV51" t="s">
        <v>818</v>
      </c>
      <c r="IW51" t="s">
        <v>818</v>
      </c>
      <c r="IX51" t="s">
        <v>818</v>
      </c>
      <c r="IY51" t="s">
        <v>818</v>
      </c>
      <c r="IZ51" t="s">
        <v>818</v>
      </c>
      <c r="JA51" t="s">
        <v>818</v>
      </c>
      <c r="JB51" t="s">
        <v>818</v>
      </c>
      <c r="JC51" t="s">
        <v>818</v>
      </c>
      <c r="JD51" t="s">
        <v>818</v>
      </c>
      <c r="JE51" t="s">
        <v>818</v>
      </c>
      <c r="JF51" t="s">
        <v>818</v>
      </c>
      <c r="JG51" t="s">
        <v>818</v>
      </c>
      <c r="JH51" t="s">
        <v>818</v>
      </c>
      <c r="JI51" t="s">
        <v>818</v>
      </c>
      <c r="JJ51" t="s">
        <v>818</v>
      </c>
      <c r="JK51" t="s">
        <v>818</v>
      </c>
      <c r="JL51" t="s">
        <v>818</v>
      </c>
      <c r="JM51" t="s">
        <v>818</v>
      </c>
      <c r="JN51" t="s">
        <v>818</v>
      </c>
      <c r="JO51" t="s">
        <v>818</v>
      </c>
      <c r="JP51" t="s">
        <v>818</v>
      </c>
      <c r="JQ51" t="s">
        <v>818</v>
      </c>
      <c r="JR51" t="s">
        <v>818</v>
      </c>
      <c r="JS51" t="s">
        <v>818</v>
      </c>
      <c r="JT51" t="s">
        <v>818</v>
      </c>
      <c r="JU51" t="s">
        <v>818</v>
      </c>
      <c r="JV51" t="s">
        <v>818</v>
      </c>
      <c r="JW51" t="s">
        <v>818</v>
      </c>
      <c r="JX51" t="s">
        <v>818</v>
      </c>
      <c r="JY51" t="s">
        <v>818</v>
      </c>
      <c r="JZ51" t="s">
        <v>818</v>
      </c>
      <c r="KA51" t="s">
        <v>818</v>
      </c>
      <c r="KB51" t="s">
        <v>818</v>
      </c>
      <c r="KC51" t="s">
        <v>818</v>
      </c>
      <c r="KD51" t="s">
        <v>818</v>
      </c>
      <c r="KE51" t="s">
        <v>818</v>
      </c>
      <c r="KF51">
        <v>5</v>
      </c>
      <c r="KG51">
        <v>0</v>
      </c>
      <c r="KH51">
        <v>1</v>
      </c>
      <c r="KI51">
        <v>0</v>
      </c>
      <c r="KJ51">
        <v>0</v>
      </c>
      <c r="KK51">
        <v>1</v>
      </c>
      <c r="KL51">
        <v>0</v>
      </c>
      <c r="KM51">
        <v>0</v>
      </c>
      <c r="KN51">
        <v>1</v>
      </c>
      <c r="KO51">
        <v>0</v>
      </c>
      <c r="KP51">
        <v>2</v>
      </c>
      <c r="KQ51">
        <v>1</v>
      </c>
      <c r="KR51">
        <v>0</v>
      </c>
      <c r="KS51">
        <v>0</v>
      </c>
      <c r="KT51">
        <v>1</v>
      </c>
      <c r="KU51">
        <v>0</v>
      </c>
      <c r="KV51">
        <v>0</v>
      </c>
      <c r="KW51">
        <v>0</v>
      </c>
      <c r="KX51">
        <v>1</v>
      </c>
      <c r="KY51">
        <v>0</v>
      </c>
      <c r="KZ51">
        <v>1</v>
      </c>
      <c r="LA51">
        <v>1</v>
      </c>
      <c r="LB51">
        <v>2</v>
      </c>
      <c r="LC51">
        <v>3</v>
      </c>
      <c r="LD51">
        <v>5</v>
      </c>
      <c r="LE51">
        <v>1</v>
      </c>
      <c r="LF51">
        <v>2</v>
      </c>
      <c r="LH51" t="s">
        <v>817</v>
      </c>
      <c r="LI51" t="s">
        <v>817</v>
      </c>
      <c r="LJ51" t="s">
        <v>817</v>
      </c>
      <c r="LK51" t="s">
        <v>817</v>
      </c>
      <c r="LL51" t="s">
        <v>817</v>
      </c>
      <c r="LM51" t="s">
        <v>813</v>
      </c>
      <c r="LN51" t="s">
        <v>817</v>
      </c>
      <c r="LO51" t="s">
        <v>817</v>
      </c>
      <c r="LQ51" t="s">
        <v>817</v>
      </c>
      <c r="LR51" t="s">
        <v>818</v>
      </c>
      <c r="LV51" t="s">
        <v>818</v>
      </c>
      <c r="LX51" t="s">
        <v>817</v>
      </c>
      <c r="MU51" t="s">
        <v>813</v>
      </c>
      <c r="NC51" t="s">
        <v>813</v>
      </c>
      <c r="ND51" t="s">
        <v>817</v>
      </c>
      <c r="NE51" t="s">
        <v>813</v>
      </c>
      <c r="NR51" t="s">
        <v>813</v>
      </c>
      <c r="NS51" t="s">
        <v>817</v>
      </c>
      <c r="NU51" t="s">
        <v>861</v>
      </c>
      <c r="NV51" t="s">
        <v>817</v>
      </c>
      <c r="NX51" t="s">
        <v>826</v>
      </c>
      <c r="NY51">
        <v>1</v>
      </c>
      <c r="NZ51" t="s">
        <v>877</v>
      </c>
      <c r="OP51" t="s">
        <v>813</v>
      </c>
      <c r="OQ51" t="s">
        <v>827</v>
      </c>
      <c r="OR51" t="s">
        <v>828</v>
      </c>
      <c r="OS51" t="s">
        <v>878</v>
      </c>
      <c r="OT51" t="s">
        <v>813</v>
      </c>
      <c r="OU51" t="s">
        <v>813</v>
      </c>
      <c r="OV51" t="s">
        <v>830</v>
      </c>
      <c r="OW51" t="s">
        <v>831</v>
      </c>
      <c r="OX51" t="s">
        <v>832</v>
      </c>
      <c r="OY51" t="s">
        <v>833</v>
      </c>
      <c r="OZ51" t="s">
        <v>865</v>
      </c>
      <c r="PA51" t="s">
        <v>817</v>
      </c>
      <c r="PB51" t="s">
        <v>813</v>
      </c>
      <c r="PC51" t="s">
        <v>817</v>
      </c>
      <c r="PD51" t="s">
        <v>817</v>
      </c>
      <c r="PE51" t="s">
        <v>817</v>
      </c>
      <c r="PF51" t="s">
        <v>817</v>
      </c>
      <c r="PG51" t="s">
        <v>817</v>
      </c>
      <c r="PH51" t="s">
        <v>817</v>
      </c>
      <c r="PI51" t="s">
        <v>817</v>
      </c>
      <c r="PJ51" t="s">
        <v>817</v>
      </c>
      <c r="PK51" t="s">
        <v>817</v>
      </c>
      <c r="PL51" t="s">
        <v>835</v>
      </c>
      <c r="PM51" t="s">
        <v>837</v>
      </c>
      <c r="PO51" t="s">
        <v>838</v>
      </c>
      <c r="PP51" t="s">
        <v>839</v>
      </c>
      <c r="PQ51" t="s">
        <v>813</v>
      </c>
      <c r="PR51" t="s">
        <v>813</v>
      </c>
      <c r="PS51" t="s">
        <v>813</v>
      </c>
      <c r="PT51" t="s">
        <v>817</v>
      </c>
      <c r="PU51" t="s">
        <v>817</v>
      </c>
      <c r="PV51" t="s">
        <v>817</v>
      </c>
      <c r="PW51" t="s">
        <v>817</v>
      </c>
      <c r="PX51" t="s">
        <v>817</v>
      </c>
      <c r="PY51" t="s">
        <v>817</v>
      </c>
      <c r="PZ51" t="s">
        <v>840</v>
      </c>
      <c r="QD51" t="s">
        <v>896</v>
      </c>
      <c r="QE51" t="s">
        <v>845</v>
      </c>
      <c r="QF51" t="s">
        <v>813</v>
      </c>
      <c r="QG51" t="s">
        <v>813</v>
      </c>
      <c r="QH51" t="s">
        <v>813</v>
      </c>
      <c r="QI51" t="s">
        <v>817</v>
      </c>
      <c r="QJ51" t="s">
        <v>813</v>
      </c>
      <c r="QK51" t="s">
        <v>813</v>
      </c>
      <c r="QL51" t="s">
        <v>817</v>
      </c>
      <c r="QM51" t="s">
        <v>817</v>
      </c>
      <c r="QN51" t="s">
        <v>813</v>
      </c>
      <c r="QO51" t="s">
        <v>817</v>
      </c>
      <c r="QP51" t="s">
        <v>817</v>
      </c>
      <c r="QQ51" t="s">
        <v>817</v>
      </c>
      <c r="QR51" t="s">
        <v>868</v>
      </c>
      <c r="QS51" t="s">
        <v>817</v>
      </c>
      <c r="QT51" t="s">
        <v>817</v>
      </c>
      <c r="QU51" t="s">
        <v>817</v>
      </c>
      <c r="QV51" t="s">
        <v>817</v>
      </c>
      <c r="QW51" t="s">
        <v>813</v>
      </c>
      <c r="QX51" t="s">
        <v>817</v>
      </c>
      <c r="QY51" t="s">
        <v>817</v>
      </c>
      <c r="QZ51" t="s">
        <v>817</v>
      </c>
      <c r="RA51" t="s">
        <v>817</v>
      </c>
      <c r="RB51" t="s">
        <v>817</v>
      </c>
      <c r="RC51" t="s">
        <v>817</v>
      </c>
      <c r="RD51" t="s">
        <v>817</v>
      </c>
      <c r="RE51" t="s">
        <v>817</v>
      </c>
      <c r="RF51" t="s">
        <v>817</v>
      </c>
      <c r="RG51" t="s">
        <v>817</v>
      </c>
      <c r="RH51" t="s">
        <v>817</v>
      </c>
      <c r="RI51" t="s">
        <v>817</v>
      </c>
      <c r="RJ51" t="s">
        <v>817</v>
      </c>
      <c r="RK51" t="s">
        <v>813</v>
      </c>
      <c r="RL51" t="s">
        <v>813</v>
      </c>
      <c r="RM51" t="s">
        <v>817</v>
      </c>
      <c r="RN51" t="s">
        <v>817</v>
      </c>
      <c r="RO51" t="s">
        <v>817</v>
      </c>
      <c r="RP51" t="s">
        <v>817</v>
      </c>
      <c r="RQ51" t="s">
        <v>817</v>
      </c>
      <c r="RR51" t="s">
        <v>817</v>
      </c>
      <c r="RS51" t="s">
        <v>817</v>
      </c>
      <c r="RT51" t="s">
        <v>817</v>
      </c>
      <c r="RU51" t="s">
        <v>817</v>
      </c>
      <c r="RV51" t="s">
        <v>817</v>
      </c>
      <c r="RW51" t="s">
        <v>817</v>
      </c>
      <c r="RX51" t="s">
        <v>845</v>
      </c>
      <c r="RY51" t="s">
        <v>908</v>
      </c>
      <c r="RZ51" t="s">
        <v>813</v>
      </c>
      <c r="SA51" t="s">
        <v>817</v>
      </c>
      <c r="SB51" t="s">
        <v>817</v>
      </c>
      <c r="SC51" t="s">
        <v>813</v>
      </c>
      <c r="SD51" t="s">
        <v>813</v>
      </c>
      <c r="SE51" t="s">
        <v>817</v>
      </c>
      <c r="SF51" t="s">
        <v>813</v>
      </c>
      <c r="SG51" t="s">
        <v>817</v>
      </c>
      <c r="SH51" t="s">
        <v>817</v>
      </c>
      <c r="SI51" t="s">
        <v>817</v>
      </c>
      <c r="SJ51" t="s">
        <v>817</v>
      </c>
      <c r="SK51" t="s">
        <v>817</v>
      </c>
      <c r="SL51" t="s">
        <v>817</v>
      </c>
      <c r="SM51" t="s">
        <v>817</v>
      </c>
      <c r="SN51" t="s">
        <v>817</v>
      </c>
      <c r="SO51" t="s">
        <v>817</v>
      </c>
      <c r="SP51" t="s">
        <v>817</v>
      </c>
      <c r="SQ51" t="s">
        <v>817</v>
      </c>
      <c r="SR51" t="s">
        <v>813</v>
      </c>
      <c r="SS51" t="s">
        <v>817</v>
      </c>
      <c r="ST51" t="s">
        <v>817</v>
      </c>
      <c r="SU51" t="s">
        <v>817</v>
      </c>
      <c r="SV51" t="s">
        <v>817</v>
      </c>
      <c r="SW51" t="s">
        <v>817</v>
      </c>
      <c r="SX51" t="s">
        <v>817</v>
      </c>
      <c r="SY51" t="s">
        <v>817</v>
      </c>
      <c r="SZ51" t="s">
        <v>817</v>
      </c>
      <c r="TA51" t="s">
        <v>817</v>
      </c>
      <c r="TB51" t="s">
        <v>817</v>
      </c>
      <c r="TC51" t="s">
        <v>817</v>
      </c>
      <c r="TD51" t="s">
        <v>817</v>
      </c>
      <c r="TE51" t="s">
        <v>817</v>
      </c>
      <c r="TF51" t="s">
        <v>817</v>
      </c>
      <c r="TG51" t="s">
        <v>817</v>
      </c>
      <c r="TH51" t="s">
        <v>817</v>
      </c>
      <c r="TI51" t="s">
        <v>817</v>
      </c>
      <c r="TU51" t="s">
        <v>817</v>
      </c>
      <c r="TY51" t="s">
        <v>813</v>
      </c>
      <c r="TZ51" t="s">
        <v>817</v>
      </c>
      <c r="UA51" t="s">
        <v>817</v>
      </c>
      <c r="UB51" t="s">
        <v>813</v>
      </c>
      <c r="UC51" t="s">
        <v>813</v>
      </c>
      <c r="UD51" t="s">
        <v>813</v>
      </c>
      <c r="UE51" t="s">
        <v>813</v>
      </c>
      <c r="UF51" t="s">
        <v>817</v>
      </c>
      <c r="UG51" t="s">
        <v>817</v>
      </c>
      <c r="UH51" t="s">
        <v>817</v>
      </c>
      <c r="UI51" t="s">
        <v>817</v>
      </c>
      <c r="UJ51" t="s">
        <v>817</v>
      </c>
      <c r="UK51" t="s">
        <v>817</v>
      </c>
      <c r="UL51" t="s">
        <v>813</v>
      </c>
      <c r="UM51" t="s">
        <v>817</v>
      </c>
      <c r="UN51" t="s">
        <v>817</v>
      </c>
      <c r="UO51" t="s">
        <v>817</v>
      </c>
      <c r="UP51" t="s">
        <v>813</v>
      </c>
      <c r="UQ51" t="s">
        <v>817</v>
      </c>
      <c r="UR51" t="s">
        <v>817</v>
      </c>
      <c r="US51" t="s">
        <v>817</v>
      </c>
      <c r="UT51" t="s">
        <v>817</v>
      </c>
      <c r="UU51" t="s">
        <v>817</v>
      </c>
      <c r="UV51" t="s">
        <v>817</v>
      </c>
      <c r="UW51" t="s">
        <v>817</v>
      </c>
      <c r="UX51" t="s">
        <v>817</v>
      </c>
      <c r="UY51" t="s">
        <v>817</v>
      </c>
      <c r="UZ51" t="s">
        <v>817</v>
      </c>
      <c r="VD51" t="s">
        <v>817</v>
      </c>
      <c r="VE51" t="s">
        <v>817</v>
      </c>
      <c r="VF51" t="s">
        <v>813</v>
      </c>
      <c r="VG51" t="s">
        <v>817</v>
      </c>
      <c r="VH51" t="s">
        <v>813</v>
      </c>
      <c r="VI51" t="s">
        <v>817</v>
      </c>
      <c r="VJ51" t="s">
        <v>817</v>
      </c>
      <c r="VK51" t="s">
        <v>817</v>
      </c>
      <c r="VL51" t="s">
        <v>817</v>
      </c>
      <c r="VM51" t="s">
        <v>817</v>
      </c>
      <c r="VN51" t="s">
        <v>817</v>
      </c>
      <c r="VO51" t="s">
        <v>817</v>
      </c>
      <c r="VP51" t="s">
        <v>817</v>
      </c>
      <c r="VQ51" t="s">
        <v>817</v>
      </c>
      <c r="VY51" t="s">
        <v>817</v>
      </c>
      <c r="VZ51" t="s">
        <v>813</v>
      </c>
      <c r="WA51" t="s">
        <v>817</v>
      </c>
      <c r="WJ51" t="s">
        <v>813</v>
      </c>
      <c r="WK51" t="s">
        <v>813</v>
      </c>
      <c r="WL51" t="s">
        <v>813</v>
      </c>
      <c r="WM51" t="s">
        <v>813</v>
      </c>
      <c r="WN51" t="s">
        <v>817</v>
      </c>
      <c r="WO51" t="s">
        <v>817</v>
      </c>
      <c r="WP51" t="s">
        <v>817</v>
      </c>
      <c r="WQ51" t="s">
        <v>817</v>
      </c>
      <c r="WR51" t="s">
        <v>817</v>
      </c>
      <c r="WS51" t="s">
        <v>891</v>
      </c>
      <c r="WT51" t="s">
        <v>1061</v>
      </c>
      <c r="WU51" t="s">
        <v>817</v>
      </c>
      <c r="WV51" t="s">
        <v>817</v>
      </c>
      <c r="WW51" t="s">
        <v>817</v>
      </c>
      <c r="WX51" t="s">
        <v>817</v>
      </c>
      <c r="WY51" t="s">
        <v>817</v>
      </c>
      <c r="WZ51" t="s">
        <v>813</v>
      </c>
      <c r="XA51" t="s">
        <v>817</v>
      </c>
      <c r="XB51" t="s">
        <v>817</v>
      </c>
      <c r="XC51" t="s">
        <v>850</v>
      </c>
      <c r="XD51" t="s">
        <v>813</v>
      </c>
      <c r="XE51" t="s">
        <v>813</v>
      </c>
      <c r="XF51" t="s">
        <v>817</v>
      </c>
      <c r="XG51" t="s">
        <v>817</v>
      </c>
      <c r="XH51" t="s">
        <v>817</v>
      </c>
      <c r="XI51" t="s">
        <v>817</v>
      </c>
      <c r="XJ51" t="s">
        <v>817</v>
      </c>
      <c r="XK51" t="s">
        <v>817</v>
      </c>
      <c r="XL51" t="s">
        <v>817</v>
      </c>
      <c r="XM51" t="s">
        <v>817</v>
      </c>
      <c r="XN51" t="s">
        <v>817</v>
      </c>
      <c r="XO51" t="s">
        <v>817</v>
      </c>
      <c r="XP51" t="s">
        <v>817</v>
      </c>
      <c r="XQ51" t="s">
        <v>817</v>
      </c>
      <c r="XR51" t="s">
        <v>813</v>
      </c>
      <c r="XS51" t="s">
        <v>817</v>
      </c>
      <c r="XT51" t="s">
        <v>817</v>
      </c>
      <c r="XU51" t="s">
        <v>813</v>
      </c>
      <c r="XV51" t="s">
        <v>817</v>
      </c>
      <c r="XW51" t="s">
        <v>817</v>
      </c>
      <c r="XX51" t="s">
        <v>817</v>
      </c>
      <c r="XY51" t="s">
        <v>817</v>
      </c>
      <c r="XZ51" t="s">
        <v>817</v>
      </c>
      <c r="ZM51" t="s">
        <v>817</v>
      </c>
      <c r="ZN51" t="s">
        <v>817</v>
      </c>
      <c r="ZO51" t="s">
        <v>813</v>
      </c>
      <c r="ZP51" t="s">
        <v>817</v>
      </c>
      <c r="ZQ51" t="s">
        <v>817</v>
      </c>
      <c r="ZR51" t="s">
        <v>813</v>
      </c>
      <c r="ZS51" t="s">
        <v>813</v>
      </c>
      <c r="ZT51" t="s">
        <v>817</v>
      </c>
      <c r="ZU51" t="s">
        <v>817</v>
      </c>
      <c r="ZV51" t="s">
        <v>817</v>
      </c>
      <c r="ZW51" t="s">
        <v>817</v>
      </c>
      <c r="ZX51" t="s">
        <v>817</v>
      </c>
      <c r="ZY51" t="s">
        <v>817</v>
      </c>
      <c r="ZZ51" t="s">
        <v>817</v>
      </c>
      <c r="AAA51" t="s">
        <v>817</v>
      </c>
      <c r="AAB51" t="s">
        <v>817</v>
      </c>
      <c r="AAC51" t="s">
        <v>817</v>
      </c>
      <c r="AAD51" t="s">
        <v>817</v>
      </c>
      <c r="AAE51" t="s">
        <v>817</v>
      </c>
      <c r="AAF51" t="s">
        <v>817</v>
      </c>
      <c r="AAH51" t="s">
        <v>813</v>
      </c>
      <c r="AAI51" t="s">
        <v>817</v>
      </c>
      <c r="AAJ51" t="s">
        <v>813</v>
      </c>
      <c r="AAK51" t="s">
        <v>817</v>
      </c>
      <c r="AAL51" t="s">
        <v>817</v>
      </c>
      <c r="AAM51" t="s">
        <v>817</v>
      </c>
      <c r="AAN51" t="s">
        <v>817</v>
      </c>
      <c r="AAO51" t="s">
        <v>817</v>
      </c>
      <c r="AAP51" t="s">
        <v>817</v>
      </c>
      <c r="AAQ51" t="s">
        <v>817</v>
      </c>
      <c r="AAR51" t="s">
        <v>817</v>
      </c>
      <c r="AAS51" t="s">
        <v>817</v>
      </c>
      <c r="AAT51" t="s">
        <v>817</v>
      </c>
      <c r="AAV51" t="s">
        <v>813</v>
      </c>
      <c r="AAW51" t="s">
        <v>817</v>
      </c>
      <c r="AAX51" t="s">
        <v>817</v>
      </c>
      <c r="AAY51" t="s">
        <v>817</v>
      </c>
      <c r="AAZ51" t="s">
        <v>817</v>
      </c>
      <c r="ABA51" t="s">
        <v>813</v>
      </c>
      <c r="ABB51" t="s">
        <v>813</v>
      </c>
      <c r="ABC51" t="s">
        <v>817</v>
      </c>
      <c r="ABD51" t="s">
        <v>817</v>
      </c>
      <c r="ABE51" t="s">
        <v>817</v>
      </c>
      <c r="ABF51" t="s">
        <v>817</v>
      </c>
      <c r="ABG51" t="s">
        <v>817</v>
      </c>
      <c r="ABH51" t="s">
        <v>817</v>
      </c>
      <c r="ABI51" t="s">
        <v>817</v>
      </c>
      <c r="ABJ51" t="s">
        <v>817</v>
      </c>
      <c r="ABK51" t="s">
        <v>817</v>
      </c>
      <c r="ABL51" t="s">
        <v>817</v>
      </c>
      <c r="ABM51" t="s">
        <v>817</v>
      </c>
      <c r="ABN51" t="s">
        <v>817</v>
      </c>
      <c r="ABO51" t="s">
        <v>817</v>
      </c>
      <c r="ABP51" t="s">
        <v>817</v>
      </c>
      <c r="ABQ51" t="s">
        <v>817</v>
      </c>
      <c r="ABR51" t="s">
        <v>817</v>
      </c>
      <c r="ABS51" t="s">
        <v>817</v>
      </c>
      <c r="ABT51" t="s">
        <v>817</v>
      </c>
      <c r="ABU51" t="s">
        <v>817</v>
      </c>
      <c r="ABV51" t="s">
        <v>813</v>
      </c>
      <c r="ABW51" t="s">
        <v>813</v>
      </c>
      <c r="ABX51" t="s">
        <v>813</v>
      </c>
      <c r="ABY51" t="s">
        <v>817</v>
      </c>
      <c r="ABZ51" t="s">
        <v>817</v>
      </c>
      <c r="ACA51" t="s">
        <v>817</v>
      </c>
      <c r="ACB51" t="s">
        <v>817</v>
      </c>
      <c r="ACC51" t="s">
        <v>817</v>
      </c>
      <c r="ACD51" t="s">
        <v>817</v>
      </c>
      <c r="ACE51" t="s">
        <v>817</v>
      </c>
      <c r="ACF51" t="s">
        <v>817</v>
      </c>
      <c r="ACG51" t="s">
        <v>817</v>
      </c>
      <c r="ACH51" t="s">
        <v>817</v>
      </c>
      <c r="ACI51" t="s">
        <v>817</v>
      </c>
    </row>
    <row r="52" spans="1:763">
      <c r="A52" t="s">
        <v>1136</v>
      </c>
      <c r="B52" t="s">
        <v>1137</v>
      </c>
      <c r="C52" t="s">
        <v>1138</v>
      </c>
      <c r="D52" t="s">
        <v>941</v>
      </c>
      <c r="E52" t="s">
        <v>941</v>
      </c>
      <c r="P52" t="s">
        <v>812</v>
      </c>
      <c r="Q52">
        <v>0.874863865752458</v>
      </c>
      <c r="T52">
        <v>41</v>
      </c>
      <c r="V52" t="s">
        <v>813</v>
      </c>
      <c r="X52" t="s">
        <v>813</v>
      </c>
      <c r="Y52" t="s">
        <v>814</v>
      </c>
      <c r="Z52" t="s">
        <v>814</v>
      </c>
      <c r="AA52" t="s">
        <v>815</v>
      </c>
      <c r="AB52" t="s">
        <v>816</v>
      </c>
      <c r="AC52">
        <v>8</v>
      </c>
      <c r="AD52" t="s">
        <v>817</v>
      </c>
      <c r="AE52">
        <v>8</v>
      </c>
      <c r="AF52">
        <v>0</v>
      </c>
      <c r="AG52">
        <v>0</v>
      </c>
      <c r="AH52" t="s">
        <v>818</v>
      </c>
      <c r="AI52" t="s">
        <v>818</v>
      </c>
      <c r="AJ52" t="s">
        <v>818</v>
      </c>
      <c r="AK52" t="s">
        <v>818</v>
      </c>
      <c r="AL52" t="s">
        <v>818</v>
      </c>
      <c r="AM52" t="s">
        <v>818</v>
      </c>
      <c r="AN52" t="s">
        <v>818</v>
      </c>
      <c r="AO52" t="s">
        <v>818</v>
      </c>
      <c r="AP52" t="s">
        <v>818</v>
      </c>
      <c r="AQ52" t="s">
        <v>818</v>
      </c>
      <c r="AR52" t="s">
        <v>818</v>
      </c>
      <c r="AS52" t="s">
        <v>818</v>
      </c>
      <c r="AT52" t="s">
        <v>818</v>
      </c>
      <c r="AU52" t="s">
        <v>818</v>
      </c>
      <c r="AV52" t="s">
        <v>818</v>
      </c>
      <c r="AW52" t="s">
        <v>818</v>
      </c>
      <c r="AX52" t="s">
        <v>818</v>
      </c>
      <c r="AY52" t="s">
        <v>818</v>
      </c>
      <c r="AZ52" t="s">
        <v>818</v>
      </c>
      <c r="BA52" t="s">
        <v>818</v>
      </c>
      <c r="BB52" t="s">
        <v>818</v>
      </c>
      <c r="BC52" t="s">
        <v>818</v>
      </c>
      <c r="BD52" t="s">
        <v>818</v>
      </c>
      <c r="BE52" t="s">
        <v>818</v>
      </c>
      <c r="BF52" t="s">
        <v>818</v>
      </c>
      <c r="BG52" t="s">
        <v>818</v>
      </c>
      <c r="BH52" t="s">
        <v>818</v>
      </c>
      <c r="BI52" t="s">
        <v>818</v>
      </c>
      <c r="BJ52" t="s">
        <v>818</v>
      </c>
      <c r="BK52" t="s">
        <v>818</v>
      </c>
      <c r="BL52" t="s">
        <v>818</v>
      </c>
      <c r="BM52" t="s">
        <v>818</v>
      </c>
      <c r="BN52" t="s">
        <v>818</v>
      </c>
      <c r="BO52" t="s">
        <v>818</v>
      </c>
      <c r="BP52" t="s">
        <v>818</v>
      </c>
      <c r="BQ52" t="s">
        <v>818</v>
      </c>
      <c r="BR52" t="s">
        <v>818</v>
      </c>
      <c r="BS52" t="s">
        <v>818</v>
      </c>
      <c r="BT52" t="s">
        <v>818</v>
      </c>
      <c r="BU52" t="s">
        <v>818</v>
      </c>
      <c r="BV52" t="s">
        <v>818</v>
      </c>
      <c r="BW52" t="s">
        <v>818</v>
      </c>
      <c r="BX52" t="s">
        <v>818</v>
      </c>
      <c r="BY52" t="s">
        <v>818</v>
      </c>
      <c r="BZ52" t="s">
        <v>818</v>
      </c>
      <c r="CA52" t="s">
        <v>818</v>
      </c>
      <c r="CB52" t="s">
        <v>818</v>
      </c>
      <c r="CC52" t="s">
        <v>818</v>
      </c>
      <c r="CD52" t="s">
        <v>818</v>
      </c>
      <c r="CE52" t="s">
        <v>818</v>
      </c>
      <c r="CF52" t="s">
        <v>818</v>
      </c>
      <c r="CG52" t="s">
        <v>818</v>
      </c>
      <c r="CH52" t="s">
        <v>818</v>
      </c>
      <c r="CI52" t="s">
        <v>818</v>
      </c>
      <c r="CJ52" t="s">
        <v>818</v>
      </c>
      <c r="CK52" t="s">
        <v>818</v>
      </c>
      <c r="CL52" t="s">
        <v>818</v>
      </c>
      <c r="CM52" t="s">
        <v>818</v>
      </c>
      <c r="CN52" t="s">
        <v>818</v>
      </c>
      <c r="CO52" t="s">
        <v>818</v>
      </c>
      <c r="CP52" t="s">
        <v>818</v>
      </c>
      <c r="CQ52" t="s">
        <v>818</v>
      </c>
      <c r="CR52" t="s">
        <v>818</v>
      </c>
      <c r="CS52" t="s">
        <v>818</v>
      </c>
      <c r="CT52" t="s">
        <v>818</v>
      </c>
      <c r="CU52" t="s">
        <v>818</v>
      </c>
      <c r="CV52" t="s">
        <v>818</v>
      </c>
      <c r="CW52" t="s">
        <v>818</v>
      </c>
      <c r="CX52" t="s">
        <v>818</v>
      </c>
      <c r="CY52" t="s">
        <v>818</v>
      </c>
      <c r="CZ52" t="s">
        <v>818</v>
      </c>
      <c r="DA52" t="s">
        <v>818</v>
      </c>
      <c r="DB52" t="s">
        <v>818</v>
      </c>
      <c r="DC52" t="s">
        <v>818</v>
      </c>
      <c r="DD52" t="s">
        <v>818</v>
      </c>
      <c r="DE52" t="s">
        <v>818</v>
      </c>
      <c r="DF52" t="s">
        <v>818</v>
      </c>
      <c r="DG52" t="s">
        <v>818</v>
      </c>
      <c r="DH52" t="s">
        <v>818</v>
      </c>
      <c r="DI52" t="s">
        <v>818</v>
      </c>
      <c r="DJ52" t="s">
        <v>818</v>
      </c>
      <c r="DK52" t="s">
        <v>818</v>
      </c>
      <c r="DL52" t="s">
        <v>818</v>
      </c>
      <c r="DM52" t="s">
        <v>818</v>
      </c>
      <c r="DN52" t="s">
        <v>818</v>
      </c>
      <c r="DO52" t="s">
        <v>818</v>
      </c>
      <c r="DP52" t="s">
        <v>818</v>
      </c>
      <c r="DQ52" t="s">
        <v>818</v>
      </c>
      <c r="DR52" t="s">
        <v>818</v>
      </c>
      <c r="DS52" t="s">
        <v>818</v>
      </c>
      <c r="DT52" t="s">
        <v>818</v>
      </c>
      <c r="DU52" t="s">
        <v>818</v>
      </c>
      <c r="DV52" t="s">
        <v>818</v>
      </c>
      <c r="DW52" t="s">
        <v>818</v>
      </c>
      <c r="DX52" t="s">
        <v>818</v>
      </c>
      <c r="DY52" t="s">
        <v>818</v>
      </c>
      <c r="DZ52" t="s">
        <v>818</v>
      </c>
      <c r="EA52" t="s">
        <v>818</v>
      </c>
      <c r="EB52" t="s">
        <v>818</v>
      </c>
      <c r="EC52" t="s">
        <v>818</v>
      </c>
      <c r="ED52" t="s">
        <v>818</v>
      </c>
      <c r="EE52" t="s">
        <v>818</v>
      </c>
      <c r="EF52" t="s">
        <v>818</v>
      </c>
      <c r="EG52" t="s">
        <v>818</v>
      </c>
      <c r="EH52" t="s">
        <v>818</v>
      </c>
      <c r="EI52" t="s">
        <v>818</v>
      </c>
      <c r="EJ52" t="s">
        <v>818</v>
      </c>
      <c r="EK52" t="s">
        <v>818</v>
      </c>
      <c r="EL52" t="s">
        <v>818</v>
      </c>
      <c r="EM52" t="s">
        <v>818</v>
      </c>
      <c r="EN52" t="s">
        <v>818</v>
      </c>
      <c r="EO52" t="s">
        <v>818</v>
      </c>
      <c r="EP52" t="s">
        <v>818</v>
      </c>
      <c r="EQ52" t="s">
        <v>818</v>
      </c>
      <c r="ER52" t="s">
        <v>818</v>
      </c>
      <c r="ES52" t="s">
        <v>818</v>
      </c>
      <c r="ET52" t="s">
        <v>818</v>
      </c>
      <c r="EU52" t="s">
        <v>818</v>
      </c>
      <c r="EV52" t="s">
        <v>818</v>
      </c>
      <c r="EW52" t="s">
        <v>818</v>
      </c>
      <c r="EX52" t="s">
        <v>818</v>
      </c>
      <c r="EY52" t="s">
        <v>818</v>
      </c>
      <c r="EZ52" t="s">
        <v>818</v>
      </c>
      <c r="FA52" t="s">
        <v>818</v>
      </c>
      <c r="FB52" t="s">
        <v>818</v>
      </c>
      <c r="FC52" t="s">
        <v>818</v>
      </c>
      <c r="FD52" t="s">
        <v>818</v>
      </c>
      <c r="FE52" t="s">
        <v>818</v>
      </c>
      <c r="FF52" t="s">
        <v>818</v>
      </c>
      <c r="FG52" t="s">
        <v>818</v>
      </c>
      <c r="FH52" t="s">
        <v>818</v>
      </c>
      <c r="FI52" t="s">
        <v>818</v>
      </c>
      <c r="FJ52" t="s">
        <v>818</v>
      </c>
      <c r="FK52" t="s">
        <v>818</v>
      </c>
      <c r="FL52" t="s">
        <v>818</v>
      </c>
      <c r="FM52" t="s">
        <v>818</v>
      </c>
      <c r="FN52" t="s">
        <v>818</v>
      </c>
      <c r="FO52" t="s">
        <v>818</v>
      </c>
      <c r="FP52" t="s">
        <v>818</v>
      </c>
      <c r="FQ52" t="s">
        <v>818</v>
      </c>
      <c r="FR52" t="s">
        <v>818</v>
      </c>
      <c r="FS52" t="s">
        <v>818</v>
      </c>
      <c r="FT52" t="s">
        <v>818</v>
      </c>
      <c r="FU52" t="s">
        <v>818</v>
      </c>
      <c r="FV52" t="s">
        <v>818</v>
      </c>
      <c r="FW52" t="s">
        <v>818</v>
      </c>
      <c r="FX52" t="s">
        <v>818</v>
      </c>
      <c r="FY52" t="s">
        <v>818</v>
      </c>
      <c r="FZ52" t="s">
        <v>818</v>
      </c>
      <c r="GA52" t="s">
        <v>818</v>
      </c>
      <c r="GB52" t="s">
        <v>818</v>
      </c>
      <c r="GC52" t="s">
        <v>818</v>
      </c>
      <c r="GD52" t="s">
        <v>818</v>
      </c>
      <c r="GE52" t="s">
        <v>818</v>
      </c>
      <c r="GF52" t="s">
        <v>818</v>
      </c>
      <c r="GG52" t="s">
        <v>818</v>
      </c>
      <c r="GH52" t="s">
        <v>818</v>
      </c>
      <c r="GI52" t="s">
        <v>818</v>
      </c>
      <c r="GJ52" t="s">
        <v>818</v>
      </c>
      <c r="GK52" t="s">
        <v>818</v>
      </c>
      <c r="GL52" t="s">
        <v>818</v>
      </c>
      <c r="GM52" t="s">
        <v>818</v>
      </c>
      <c r="GN52" t="s">
        <v>818</v>
      </c>
      <c r="GO52" t="s">
        <v>818</v>
      </c>
      <c r="GP52" t="s">
        <v>818</v>
      </c>
      <c r="GQ52" t="s">
        <v>818</v>
      </c>
      <c r="GR52" t="s">
        <v>818</v>
      </c>
      <c r="GS52" t="s">
        <v>818</v>
      </c>
      <c r="GT52" t="s">
        <v>818</v>
      </c>
      <c r="GU52" t="s">
        <v>818</v>
      </c>
      <c r="GV52" t="s">
        <v>818</v>
      </c>
      <c r="GW52" t="s">
        <v>818</v>
      </c>
      <c r="GX52" t="s">
        <v>818</v>
      </c>
      <c r="GY52" t="s">
        <v>818</v>
      </c>
      <c r="GZ52" t="s">
        <v>818</v>
      </c>
      <c r="HA52" t="s">
        <v>818</v>
      </c>
      <c r="HB52" t="s">
        <v>818</v>
      </c>
      <c r="HC52" t="s">
        <v>818</v>
      </c>
      <c r="HD52" t="s">
        <v>818</v>
      </c>
      <c r="HE52" t="s">
        <v>818</v>
      </c>
      <c r="HF52" t="s">
        <v>818</v>
      </c>
      <c r="HG52" t="s">
        <v>818</v>
      </c>
      <c r="HH52" t="s">
        <v>818</v>
      </c>
      <c r="HI52" t="s">
        <v>818</v>
      </c>
      <c r="HJ52" t="s">
        <v>818</v>
      </c>
      <c r="HK52" t="s">
        <v>818</v>
      </c>
      <c r="HL52" t="s">
        <v>818</v>
      </c>
      <c r="HM52" t="s">
        <v>818</v>
      </c>
      <c r="HN52" t="s">
        <v>818</v>
      </c>
      <c r="HO52" t="s">
        <v>818</v>
      </c>
      <c r="HP52" t="s">
        <v>818</v>
      </c>
      <c r="HQ52" t="s">
        <v>818</v>
      </c>
      <c r="HR52" t="s">
        <v>818</v>
      </c>
      <c r="HS52" t="s">
        <v>818</v>
      </c>
      <c r="HT52" t="s">
        <v>818</v>
      </c>
      <c r="HU52" t="s">
        <v>818</v>
      </c>
      <c r="HV52" t="s">
        <v>818</v>
      </c>
      <c r="HW52" t="s">
        <v>818</v>
      </c>
      <c r="HX52" t="s">
        <v>818</v>
      </c>
      <c r="HY52" t="s">
        <v>818</v>
      </c>
      <c r="HZ52" t="s">
        <v>818</v>
      </c>
      <c r="IA52" t="s">
        <v>818</v>
      </c>
      <c r="IB52" t="s">
        <v>818</v>
      </c>
      <c r="IC52" t="s">
        <v>818</v>
      </c>
      <c r="ID52" t="s">
        <v>818</v>
      </c>
      <c r="IE52" t="s">
        <v>818</v>
      </c>
      <c r="IF52" t="s">
        <v>818</v>
      </c>
      <c r="IG52" t="s">
        <v>818</v>
      </c>
      <c r="IH52" t="s">
        <v>818</v>
      </c>
      <c r="II52" t="s">
        <v>818</v>
      </c>
      <c r="IJ52" t="s">
        <v>818</v>
      </c>
      <c r="IK52" t="s">
        <v>818</v>
      </c>
      <c r="IL52" t="s">
        <v>818</v>
      </c>
      <c r="IM52" t="s">
        <v>818</v>
      </c>
      <c r="IN52" t="s">
        <v>818</v>
      </c>
      <c r="IO52" t="s">
        <v>818</v>
      </c>
      <c r="IP52" t="s">
        <v>818</v>
      </c>
      <c r="IQ52" t="s">
        <v>818</v>
      </c>
      <c r="IR52" t="s">
        <v>818</v>
      </c>
      <c r="IS52" t="s">
        <v>818</v>
      </c>
      <c r="IT52" t="s">
        <v>818</v>
      </c>
      <c r="IU52" t="s">
        <v>818</v>
      </c>
      <c r="IV52" t="s">
        <v>818</v>
      </c>
      <c r="IW52" t="s">
        <v>818</v>
      </c>
      <c r="IX52" t="s">
        <v>818</v>
      </c>
      <c r="IY52" t="s">
        <v>818</v>
      </c>
      <c r="IZ52" t="s">
        <v>818</v>
      </c>
      <c r="JA52" t="s">
        <v>818</v>
      </c>
      <c r="JB52" t="s">
        <v>818</v>
      </c>
      <c r="JC52" t="s">
        <v>818</v>
      </c>
      <c r="JD52" t="s">
        <v>818</v>
      </c>
      <c r="JE52" t="s">
        <v>818</v>
      </c>
      <c r="JF52" t="s">
        <v>818</v>
      </c>
      <c r="JG52" t="s">
        <v>818</v>
      </c>
      <c r="JH52" t="s">
        <v>818</v>
      </c>
      <c r="JI52" t="s">
        <v>818</v>
      </c>
      <c r="JJ52" t="s">
        <v>818</v>
      </c>
      <c r="JK52" t="s">
        <v>818</v>
      </c>
      <c r="JL52" t="s">
        <v>818</v>
      </c>
      <c r="JM52" t="s">
        <v>818</v>
      </c>
      <c r="JN52" t="s">
        <v>818</v>
      </c>
      <c r="JO52" t="s">
        <v>818</v>
      </c>
      <c r="JP52" t="s">
        <v>818</v>
      </c>
      <c r="JQ52" t="s">
        <v>818</v>
      </c>
      <c r="JR52" t="s">
        <v>818</v>
      </c>
      <c r="JS52" t="s">
        <v>818</v>
      </c>
      <c r="JT52" t="s">
        <v>818</v>
      </c>
      <c r="JU52" t="s">
        <v>818</v>
      </c>
      <c r="JV52" t="s">
        <v>818</v>
      </c>
      <c r="JW52" t="s">
        <v>818</v>
      </c>
      <c r="JX52" t="s">
        <v>818</v>
      </c>
      <c r="JY52" t="s">
        <v>818</v>
      </c>
      <c r="JZ52" t="s">
        <v>818</v>
      </c>
      <c r="KA52" t="s">
        <v>818</v>
      </c>
      <c r="KB52" t="s">
        <v>818</v>
      </c>
      <c r="KC52" t="s">
        <v>818</v>
      </c>
      <c r="KD52" t="s">
        <v>818</v>
      </c>
      <c r="KE52" t="s">
        <v>818</v>
      </c>
      <c r="KF52">
        <v>8</v>
      </c>
      <c r="KG52">
        <v>0</v>
      </c>
      <c r="KH52">
        <v>0</v>
      </c>
      <c r="KI52">
        <v>0</v>
      </c>
      <c r="KJ52">
        <v>1</v>
      </c>
      <c r="KK52">
        <v>1</v>
      </c>
      <c r="KL52">
        <v>1</v>
      </c>
      <c r="KM52">
        <v>1</v>
      </c>
      <c r="KN52">
        <v>1</v>
      </c>
      <c r="KO52">
        <v>1</v>
      </c>
      <c r="KP52">
        <v>3</v>
      </c>
      <c r="KQ52">
        <v>3</v>
      </c>
      <c r="KR52">
        <v>0</v>
      </c>
      <c r="KS52">
        <v>0</v>
      </c>
      <c r="KT52">
        <v>0</v>
      </c>
      <c r="KU52">
        <v>0</v>
      </c>
      <c r="KV52">
        <v>0</v>
      </c>
      <c r="KW52">
        <v>1</v>
      </c>
      <c r="KX52">
        <v>1</v>
      </c>
      <c r="KY52">
        <v>0</v>
      </c>
      <c r="KZ52">
        <v>0</v>
      </c>
      <c r="LA52">
        <v>2</v>
      </c>
      <c r="LB52">
        <v>1</v>
      </c>
      <c r="LC52">
        <v>3</v>
      </c>
      <c r="LD52">
        <v>8</v>
      </c>
      <c r="LE52">
        <v>2</v>
      </c>
      <c r="LF52">
        <v>4</v>
      </c>
      <c r="LH52" t="s">
        <v>817</v>
      </c>
      <c r="LI52" t="s">
        <v>817</v>
      </c>
      <c r="LJ52" t="s">
        <v>902</v>
      </c>
      <c r="LK52" t="s">
        <v>817</v>
      </c>
      <c r="LL52" t="s">
        <v>817</v>
      </c>
      <c r="LM52" t="s">
        <v>817</v>
      </c>
      <c r="LO52" t="s">
        <v>813</v>
      </c>
      <c r="LP52" t="s">
        <v>813</v>
      </c>
      <c r="LQ52" t="s">
        <v>813</v>
      </c>
      <c r="LR52" t="s">
        <v>818</v>
      </c>
      <c r="LS52" t="s">
        <v>818</v>
      </c>
      <c r="LT52" t="s">
        <v>818</v>
      </c>
      <c r="LU52" t="s">
        <v>818</v>
      </c>
      <c r="LV52" t="s">
        <v>818</v>
      </c>
      <c r="LW52" t="s">
        <v>818</v>
      </c>
      <c r="LX52" t="s">
        <v>817</v>
      </c>
      <c r="MA52" t="s">
        <v>858</v>
      </c>
      <c r="MB52" t="s">
        <v>913</v>
      </c>
      <c r="MC52" t="s">
        <v>875</v>
      </c>
      <c r="MD52" t="s">
        <v>813</v>
      </c>
      <c r="MF52" t="s">
        <v>823</v>
      </c>
      <c r="MI52" t="s">
        <v>813</v>
      </c>
      <c r="MJ52" t="s">
        <v>1139</v>
      </c>
      <c r="MU52" t="s">
        <v>817</v>
      </c>
      <c r="MV52" t="s">
        <v>813</v>
      </c>
      <c r="MW52" t="s">
        <v>813</v>
      </c>
      <c r="MX52" t="s">
        <v>817</v>
      </c>
      <c r="MY52" t="s">
        <v>817</v>
      </c>
      <c r="MZ52" t="s">
        <v>817</v>
      </c>
      <c r="NA52" t="s">
        <v>817</v>
      </c>
      <c r="NB52" t="s">
        <v>817</v>
      </c>
      <c r="NR52" t="s">
        <v>817</v>
      </c>
      <c r="NU52" t="s">
        <v>1140</v>
      </c>
      <c r="NX52" t="s">
        <v>826</v>
      </c>
      <c r="NY52">
        <v>0</v>
      </c>
      <c r="OA52" t="s">
        <v>813</v>
      </c>
      <c r="OB52" t="s">
        <v>817</v>
      </c>
      <c r="OC52" t="s">
        <v>813</v>
      </c>
      <c r="OD52" t="s">
        <v>817</v>
      </c>
      <c r="OE52" t="s">
        <v>817</v>
      </c>
      <c r="OF52" t="s">
        <v>813</v>
      </c>
      <c r="OG52" t="s">
        <v>817</v>
      </c>
      <c r="OH52" t="s">
        <v>817</v>
      </c>
      <c r="OI52" t="s">
        <v>817</v>
      </c>
      <c r="OJ52" t="s">
        <v>817</v>
      </c>
      <c r="OK52" t="s">
        <v>817</v>
      </c>
      <c r="OL52" t="s">
        <v>817</v>
      </c>
      <c r="OM52" t="s">
        <v>817</v>
      </c>
      <c r="ON52" t="s">
        <v>817</v>
      </c>
      <c r="OP52" t="s">
        <v>817</v>
      </c>
      <c r="OQ52" t="s">
        <v>827</v>
      </c>
      <c r="OR52" t="s">
        <v>863</v>
      </c>
      <c r="OS52" t="s">
        <v>829</v>
      </c>
      <c r="OT52" t="s">
        <v>813</v>
      </c>
      <c r="OU52" t="s">
        <v>813</v>
      </c>
      <c r="OV52" t="s">
        <v>830</v>
      </c>
      <c r="OW52" t="s">
        <v>831</v>
      </c>
      <c r="OX52" t="s">
        <v>832</v>
      </c>
      <c r="OY52" t="s">
        <v>833</v>
      </c>
      <c r="OZ52" t="s">
        <v>834</v>
      </c>
      <c r="PA52" t="s">
        <v>817</v>
      </c>
      <c r="PB52" t="s">
        <v>813</v>
      </c>
      <c r="PC52" t="s">
        <v>813</v>
      </c>
      <c r="PD52" t="s">
        <v>817</v>
      </c>
      <c r="PE52" t="s">
        <v>817</v>
      </c>
      <c r="PF52" t="s">
        <v>817</v>
      </c>
      <c r="PG52" t="s">
        <v>817</v>
      </c>
      <c r="PH52" t="s">
        <v>817</v>
      </c>
      <c r="PI52" t="s">
        <v>817</v>
      </c>
      <c r="PJ52" t="s">
        <v>817</v>
      </c>
      <c r="PK52" t="s">
        <v>817</v>
      </c>
      <c r="PL52" t="s">
        <v>835</v>
      </c>
      <c r="PM52" t="s">
        <v>836</v>
      </c>
      <c r="PN52" t="s">
        <v>837</v>
      </c>
      <c r="PO52" t="s">
        <v>893</v>
      </c>
      <c r="PP52" t="s">
        <v>1141</v>
      </c>
      <c r="PQ52" t="s">
        <v>813</v>
      </c>
      <c r="PR52" t="s">
        <v>813</v>
      </c>
      <c r="PS52" t="s">
        <v>813</v>
      </c>
      <c r="PT52" t="s">
        <v>817</v>
      </c>
      <c r="PU52" t="s">
        <v>817</v>
      </c>
      <c r="PV52" t="s">
        <v>817</v>
      </c>
      <c r="PW52" t="s">
        <v>817</v>
      </c>
      <c r="PX52" t="s">
        <v>817</v>
      </c>
      <c r="PY52" t="s">
        <v>817</v>
      </c>
      <c r="PZ52" t="s">
        <v>840</v>
      </c>
      <c r="QA52" t="s">
        <v>841</v>
      </c>
      <c r="QB52" t="s">
        <v>895</v>
      </c>
      <c r="QC52" t="s">
        <v>843</v>
      </c>
      <c r="QD52" t="s">
        <v>896</v>
      </c>
      <c r="QE52" t="s">
        <v>845</v>
      </c>
      <c r="QF52" t="s">
        <v>813</v>
      </c>
      <c r="QG52" t="s">
        <v>813</v>
      </c>
      <c r="QH52" t="s">
        <v>813</v>
      </c>
      <c r="QI52" t="s">
        <v>817</v>
      </c>
      <c r="QJ52" t="s">
        <v>813</v>
      </c>
      <c r="QK52" t="s">
        <v>813</v>
      </c>
      <c r="QL52" t="s">
        <v>817</v>
      </c>
      <c r="QM52" t="s">
        <v>813</v>
      </c>
      <c r="QN52" t="s">
        <v>817</v>
      </c>
      <c r="QO52" t="s">
        <v>813</v>
      </c>
      <c r="QP52" t="s">
        <v>817</v>
      </c>
      <c r="QQ52" t="s">
        <v>817</v>
      </c>
      <c r="QR52" t="s">
        <v>813</v>
      </c>
      <c r="QS52" t="s">
        <v>817</v>
      </c>
      <c r="QT52" t="s">
        <v>813</v>
      </c>
      <c r="QU52" t="s">
        <v>813</v>
      </c>
      <c r="QV52" t="s">
        <v>817</v>
      </c>
      <c r="QW52" t="s">
        <v>813</v>
      </c>
      <c r="QX52" t="s">
        <v>817</v>
      </c>
      <c r="QY52" t="s">
        <v>817</v>
      </c>
      <c r="QZ52" t="s">
        <v>813</v>
      </c>
      <c r="RA52" t="s">
        <v>817</v>
      </c>
      <c r="RB52" t="s">
        <v>817</v>
      </c>
      <c r="RC52" t="s">
        <v>817</v>
      </c>
      <c r="RD52" t="s">
        <v>817</v>
      </c>
      <c r="RE52" t="s">
        <v>817</v>
      </c>
      <c r="RF52" t="s">
        <v>813</v>
      </c>
      <c r="RG52" t="s">
        <v>817</v>
      </c>
      <c r="RH52" t="s">
        <v>817</v>
      </c>
      <c r="RI52" t="s">
        <v>817</v>
      </c>
      <c r="RJ52" t="s">
        <v>817</v>
      </c>
      <c r="RK52" t="s">
        <v>813</v>
      </c>
      <c r="RL52" t="s">
        <v>813</v>
      </c>
      <c r="RM52" t="s">
        <v>817</v>
      </c>
      <c r="RN52" t="s">
        <v>817</v>
      </c>
      <c r="RO52" t="s">
        <v>817</v>
      </c>
      <c r="RP52" t="s">
        <v>813</v>
      </c>
      <c r="RQ52" t="s">
        <v>817</v>
      </c>
      <c r="RR52" t="s">
        <v>817</v>
      </c>
      <c r="RS52" t="s">
        <v>817</v>
      </c>
      <c r="RT52" t="s">
        <v>817</v>
      </c>
      <c r="RU52" t="s">
        <v>817</v>
      </c>
      <c r="RV52" t="s">
        <v>817</v>
      </c>
      <c r="RW52" t="s">
        <v>817</v>
      </c>
      <c r="RX52" t="s">
        <v>879</v>
      </c>
      <c r="RY52" t="s">
        <v>1142</v>
      </c>
      <c r="RZ52" t="s">
        <v>813</v>
      </c>
      <c r="SA52" t="s">
        <v>817</v>
      </c>
      <c r="SB52" t="s">
        <v>813</v>
      </c>
      <c r="SC52" t="s">
        <v>817</v>
      </c>
      <c r="SD52" t="s">
        <v>813</v>
      </c>
      <c r="SE52" t="s">
        <v>817</v>
      </c>
      <c r="SF52" t="s">
        <v>817</v>
      </c>
      <c r="SG52" t="s">
        <v>817</v>
      </c>
      <c r="SH52" t="s">
        <v>817</v>
      </c>
      <c r="SI52" t="s">
        <v>813</v>
      </c>
      <c r="SJ52" t="s">
        <v>817</v>
      </c>
      <c r="SK52" t="s">
        <v>817</v>
      </c>
      <c r="SL52" t="s">
        <v>817</v>
      </c>
      <c r="SM52" t="s">
        <v>817</v>
      </c>
      <c r="SN52" t="s">
        <v>817</v>
      </c>
      <c r="SO52" t="s">
        <v>817</v>
      </c>
      <c r="SP52" t="s">
        <v>817</v>
      </c>
      <c r="SQ52" t="s">
        <v>817</v>
      </c>
      <c r="SR52" t="s">
        <v>817</v>
      </c>
      <c r="SS52" t="s">
        <v>817</v>
      </c>
      <c r="ST52" t="s">
        <v>817</v>
      </c>
      <c r="SU52" t="s">
        <v>817</v>
      </c>
      <c r="SV52" t="s">
        <v>817</v>
      </c>
      <c r="SW52" t="s">
        <v>817</v>
      </c>
      <c r="SX52" t="s">
        <v>817</v>
      </c>
      <c r="SY52" t="s">
        <v>817</v>
      </c>
      <c r="SZ52" t="s">
        <v>817</v>
      </c>
      <c r="TA52" t="s">
        <v>817</v>
      </c>
      <c r="TB52" t="s">
        <v>817</v>
      </c>
      <c r="TC52" t="s">
        <v>817</v>
      </c>
      <c r="TD52" t="s">
        <v>817</v>
      </c>
      <c r="TE52" t="s">
        <v>817</v>
      </c>
      <c r="TF52" t="s">
        <v>813</v>
      </c>
      <c r="TG52" t="s">
        <v>817</v>
      </c>
      <c r="TH52" t="s">
        <v>817</v>
      </c>
      <c r="TI52" t="s">
        <v>817</v>
      </c>
      <c r="TJ52" t="s">
        <v>817</v>
      </c>
      <c r="TU52" t="s">
        <v>817</v>
      </c>
      <c r="TY52" t="s">
        <v>813</v>
      </c>
      <c r="TZ52" t="s">
        <v>817</v>
      </c>
      <c r="UA52" t="s">
        <v>817</v>
      </c>
      <c r="UB52" t="s">
        <v>817</v>
      </c>
      <c r="UC52" t="s">
        <v>813</v>
      </c>
      <c r="UD52" t="s">
        <v>817</v>
      </c>
      <c r="UE52" t="s">
        <v>817</v>
      </c>
      <c r="UF52" t="s">
        <v>817</v>
      </c>
      <c r="UG52" t="s">
        <v>817</v>
      </c>
      <c r="UH52" t="s">
        <v>817</v>
      </c>
      <c r="UI52" t="s">
        <v>817</v>
      </c>
      <c r="UJ52" t="s">
        <v>817</v>
      </c>
      <c r="UK52" t="s">
        <v>817</v>
      </c>
      <c r="UL52" t="s">
        <v>813</v>
      </c>
      <c r="UM52" t="s">
        <v>813</v>
      </c>
      <c r="UN52" t="s">
        <v>817</v>
      </c>
      <c r="UO52" t="s">
        <v>813</v>
      </c>
      <c r="UP52" t="s">
        <v>813</v>
      </c>
      <c r="UQ52" t="s">
        <v>817</v>
      </c>
      <c r="UR52" t="s">
        <v>817</v>
      </c>
      <c r="US52" t="s">
        <v>817</v>
      </c>
      <c r="UT52" t="s">
        <v>817</v>
      </c>
      <c r="UU52" t="s">
        <v>813</v>
      </c>
      <c r="UV52" t="s">
        <v>817</v>
      </c>
      <c r="UW52" t="s">
        <v>817</v>
      </c>
      <c r="UX52" t="s">
        <v>817</v>
      </c>
      <c r="UY52" t="s">
        <v>817</v>
      </c>
      <c r="UZ52" t="s">
        <v>817</v>
      </c>
      <c r="VB52" t="s">
        <v>847</v>
      </c>
      <c r="VC52" t="s">
        <v>963</v>
      </c>
      <c r="VD52" t="s">
        <v>817</v>
      </c>
      <c r="VE52" t="s">
        <v>813</v>
      </c>
      <c r="VF52" t="s">
        <v>817</v>
      </c>
      <c r="VG52" t="s">
        <v>817</v>
      </c>
      <c r="VH52" t="s">
        <v>817</v>
      </c>
      <c r="VI52" t="s">
        <v>817</v>
      </c>
      <c r="VJ52" t="s">
        <v>813</v>
      </c>
      <c r="VK52" t="s">
        <v>817</v>
      </c>
      <c r="VL52" t="s">
        <v>817</v>
      </c>
      <c r="VM52" t="s">
        <v>817</v>
      </c>
      <c r="VN52" t="s">
        <v>817</v>
      </c>
      <c r="VO52" t="s">
        <v>817</v>
      </c>
      <c r="VP52" t="s">
        <v>817</v>
      </c>
      <c r="VQ52" t="s">
        <v>817</v>
      </c>
      <c r="VY52" t="s">
        <v>813</v>
      </c>
      <c r="VZ52" t="s">
        <v>813</v>
      </c>
      <c r="WA52" t="s">
        <v>813</v>
      </c>
      <c r="WB52" t="s">
        <v>813</v>
      </c>
      <c r="WC52" t="s">
        <v>817</v>
      </c>
      <c r="WD52" t="s">
        <v>817</v>
      </c>
      <c r="WE52" t="s">
        <v>817</v>
      </c>
      <c r="WF52" t="s">
        <v>813</v>
      </c>
      <c r="WG52" t="s">
        <v>817</v>
      </c>
      <c r="WH52" t="s">
        <v>817</v>
      </c>
      <c r="WI52" t="s">
        <v>817</v>
      </c>
      <c r="WJ52" t="s">
        <v>813</v>
      </c>
      <c r="WK52" t="s">
        <v>813</v>
      </c>
      <c r="WL52" t="s">
        <v>817</v>
      </c>
      <c r="WM52" t="s">
        <v>817</v>
      </c>
      <c r="WN52" t="s">
        <v>817</v>
      </c>
      <c r="WO52" t="s">
        <v>817</v>
      </c>
      <c r="WP52" t="s">
        <v>817</v>
      </c>
      <c r="WQ52" t="s">
        <v>817</v>
      </c>
      <c r="WR52" t="s">
        <v>817</v>
      </c>
      <c r="WS52" t="s">
        <v>956</v>
      </c>
      <c r="WU52" t="s">
        <v>813</v>
      </c>
      <c r="WV52" t="s">
        <v>813</v>
      </c>
      <c r="WW52" t="s">
        <v>813</v>
      </c>
      <c r="WX52" t="s">
        <v>817</v>
      </c>
      <c r="WY52" t="s">
        <v>817</v>
      </c>
      <c r="WZ52" t="s">
        <v>817</v>
      </c>
      <c r="XA52" t="s">
        <v>817</v>
      </c>
      <c r="XB52" t="s">
        <v>817</v>
      </c>
      <c r="XC52" t="s">
        <v>850</v>
      </c>
      <c r="XD52" t="s">
        <v>813</v>
      </c>
      <c r="XE52" t="s">
        <v>813</v>
      </c>
      <c r="XF52" t="s">
        <v>817</v>
      </c>
      <c r="XG52" t="s">
        <v>817</v>
      </c>
      <c r="XH52" t="s">
        <v>817</v>
      </c>
      <c r="XI52" t="s">
        <v>817</v>
      </c>
      <c r="XJ52" t="s">
        <v>817</v>
      </c>
      <c r="XK52" t="s">
        <v>817</v>
      </c>
      <c r="XL52" t="s">
        <v>817</v>
      </c>
      <c r="XM52" t="s">
        <v>817</v>
      </c>
      <c r="XN52" t="s">
        <v>817</v>
      </c>
      <c r="XO52" t="s">
        <v>817</v>
      </c>
      <c r="XP52" t="s">
        <v>817</v>
      </c>
      <c r="XQ52" t="s">
        <v>817</v>
      </c>
      <c r="XR52" t="s">
        <v>813</v>
      </c>
      <c r="XS52" t="s">
        <v>817</v>
      </c>
      <c r="XT52" t="s">
        <v>813</v>
      </c>
      <c r="XU52" t="s">
        <v>817</v>
      </c>
      <c r="XV52" t="s">
        <v>813</v>
      </c>
      <c r="XW52" t="s">
        <v>817</v>
      </c>
      <c r="XX52" t="s">
        <v>817</v>
      </c>
      <c r="XY52" t="s">
        <v>817</v>
      </c>
      <c r="XZ52" t="s">
        <v>817</v>
      </c>
      <c r="ZM52" t="s">
        <v>817</v>
      </c>
      <c r="ZN52" t="s">
        <v>813</v>
      </c>
      <c r="ZO52" t="s">
        <v>817</v>
      </c>
      <c r="ZP52" t="s">
        <v>817</v>
      </c>
      <c r="ZQ52" t="s">
        <v>813</v>
      </c>
      <c r="ZR52" t="s">
        <v>813</v>
      </c>
      <c r="ZS52" t="s">
        <v>817</v>
      </c>
      <c r="ZT52" t="s">
        <v>817</v>
      </c>
      <c r="ZU52" t="s">
        <v>817</v>
      </c>
      <c r="ZV52" t="s">
        <v>817</v>
      </c>
      <c r="ZW52" t="s">
        <v>817</v>
      </c>
      <c r="ZX52" t="s">
        <v>817</v>
      </c>
      <c r="ZY52" t="s">
        <v>817</v>
      </c>
      <c r="ZZ52" t="s">
        <v>817</v>
      </c>
      <c r="AAA52" t="s">
        <v>817</v>
      </c>
      <c r="AAB52" t="s">
        <v>817</v>
      </c>
      <c r="AAC52" t="s">
        <v>817</v>
      </c>
      <c r="AAD52" t="s">
        <v>817</v>
      </c>
      <c r="AAE52" t="s">
        <v>817</v>
      </c>
      <c r="AAF52" t="s">
        <v>817</v>
      </c>
      <c r="AAH52" t="s">
        <v>813</v>
      </c>
      <c r="AAI52" t="s">
        <v>817</v>
      </c>
      <c r="AAJ52" t="s">
        <v>813</v>
      </c>
      <c r="AAK52" t="s">
        <v>817</v>
      </c>
      <c r="AAL52" t="s">
        <v>813</v>
      </c>
      <c r="AAM52" t="s">
        <v>817</v>
      </c>
      <c r="AAN52" t="s">
        <v>817</v>
      </c>
      <c r="AAO52" t="s">
        <v>817</v>
      </c>
      <c r="AAP52" t="s">
        <v>817</v>
      </c>
      <c r="AAQ52" t="s">
        <v>817</v>
      </c>
      <c r="AAR52" t="s">
        <v>817</v>
      </c>
      <c r="AAS52" t="s">
        <v>817</v>
      </c>
      <c r="AAT52" t="s">
        <v>817</v>
      </c>
      <c r="AAV52" t="s">
        <v>817</v>
      </c>
      <c r="AAW52" t="s">
        <v>817</v>
      </c>
      <c r="AAX52" t="s">
        <v>817</v>
      </c>
      <c r="AAY52" t="s">
        <v>817</v>
      </c>
      <c r="AAZ52" t="s">
        <v>817</v>
      </c>
      <c r="ABA52" t="s">
        <v>817</v>
      </c>
      <c r="ABB52" t="s">
        <v>817</v>
      </c>
      <c r="ABC52" t="s">
        <v>817</v>
      </c>
      <c r="ABD52" t="s">
        <v>817</v>
      </c>
      <c r="ABE52" t="s">
        <v>817</v>
      </c>
      <c r="ABF52" t="s">
        <v>817</v>
      </c>
      <c r="ABG52" t="s">
        <v>817</v>
      </c>
      <c r="ABH52" t="s">
        <v>817</v>
      </c>
      <c r="ABI52" t="s">
        <v>817</v>
      </c>
      <c r="ABJ52" t="s">
        <v>817</v>
      </c>
      <c r="ABK52" t="s">
        <v>817</v>
      </c>
      <c r="ABL52" t="s">
        <v>813</v>
      </c>
      <c r="ABM52" t="s">
        <v>813</v>
      </c>
      <c r="ABN52" t="s">
        <v>813</v>
      </c>
      <c r="ABO52" t="s">
        <v>817</v>
      </c>
      <c r="ABP52" t="s">
        <v>817</v>
      </c>
      <c r="ABQ52" t="s">
        <v>817</v>
      </c>
      <c r="ABR52" t="s">
        <v>817</v>
      </c>
      <c r="ABS52" t="s">
        <v>817</v>
      </c>
      <c r="ABT52" t="s">
        <v>813</v>
      </c>
      <c r="ABU52" t="s">
        <v>817</v>
      </c>
      <c r="ABV52" t="s">
        <v>817</v>
      </c>
      <c r="ABW52" t="s">
        <v>813</v>
      </c>
      <c r="ABX52" t="s">
        <v>817</v>
      </c>
      <c r="ABY52" t="s">
        <v>817</v>
      </c>
      <c r="ABZ52" t="s">
        <v>817</v>
      </c>
      <c r="ACA52" t="s">
        <v>817</v>
      </c>
      <c r="ACB52" t="s">
        <v>813</v>
      </c>
      <c r="ACC52" t="s">
        <v>817</v>
      </c>
      <c r="ACD52" t="s">
        <v>817</v>
      </c>
      <c r="ACE52" t="s">
        <v>817</v>
      </c>
      <c r="ACF52" t="s">
        <v>817</v>
      </c>
      <c r="ACG52" t="s">
        <v>817</v>
      </c>
      <c r="ACH52" t="s">
        <v>817</v>
      </c>
      <c r="ACI52" t="s">
        <v>817</v>
      </c>
    </row>
    <row r="53" spans="1:763">
      <c r="A53" t="s">
        <v>1143</v>
      </c>
      <c r="B53" t="s">
        <v>1144</v>
      </c>
      <c r="C53" t="s">
        <v>1145</v>
      </c>
      <c r="D53" t="s">
        <v>873</v>
      </c>
      <c r="E53" t="s">
        <v>873</v>
      </c>
      <c r="P53" t="s">
        <v>874</v>
      </c>
      <c r="T53">
        <v>38</v>
      </c>
      <c r="V53" t="s">
        <v>813</v>
      </c>
      <c r="X53" t="s">
        <v>813</v>
      </c>
      <c r="Y53" t="s">
        <v>814</v>
      </c>
      <c r="Z53" t="s">
        <v>814</v>
      </c>
      <c r="AA53" t="s">
        <v>815</v>
      </c>
      <c r="AB53" t="s">
        <v>901</v>
      </c>
      <c r="AC53">
        <v>4</v>
      </c>
      <c r="AD53" t="s">
        <v>817</v>
      </c>
      <c r="AE53">
        <v>0</v>
      </c>
      <c r="AF53">
        <v>4</v>
      </c>
      <c r="AG53">
        <v>0</v>
      </c>
      <c r="AH53" t="s">
        <v>818</v>
      </c>
      <c r="AI53" t="s">
        <v>818</v>
      </c>
      <c r="AJ53" t="s">
        <v>818</v>
      </c>
      <c r="AK53" t="s">
        <v>818</v>
      </c>
      <c r="AL53" t="s">
        <v>818</v>
      </c>
      <c r="AM53" t="s">
        <v>818</v>
      </c>
      <c r="AN53" t="s">
        <v>818</v>
      </c>
      <c r="AO53" t="s">
        <v>818</v>
      </c>
      <c r="AP53" t="s">
        <v>818</v>
      </c>
      <c r="AQ53" t="s">
        <v>818</v>
      </c>
      <c r="AR53" t="s">
        <v>818</v>
      </c>
      <c r="AS53" t="s">
        <v>818</v>
      </c>
      <c r="AT53" t="s">
        <v>818</v>
      </c>
      <c r="AU53" t="s">
        <v>818</v>
      </c>
      <c r="AV53" t="s">
        <v>818</v>
      </c>
      <c r="AW53" t="s">
        <v>818</v>
      </c>
      <c r="AX53" t="s">
        <v>818</v>
      </c>
      <c r="AY53" t="s">
        <v>818</v>
      </c>
      <c r="AZ53" t="s">
        <v>818</v>
      </c>
      <c r="BA53" t="s">
        <v>818</v>
      </c>
      <c r="BB53" t="s">
        <v>818</v>
      </c>
      <c r="BC53" t="s">
        <v>818</v>
      </c>
      <c r="BD53" t="s">
        <v>818</v>
      </c>
      <c r="BE53" t="s">
        <v>818</v>
      </c>
      <c r="BF53" t="s">
        <v>818</v>
      </c>
      <c r="BG53" t="s">
        <v>818</v>
      </c>
      <c r="BH53" t="s">
        <v>818</v>
      </c>
      <c r="BI53" t="s">
        <v>818</v>
      </c>
      <c r="BJ53" t="s">
        <v>818</v>
      </c>
      <c r="BK53" t="s">
        <v>818</v>
      </c>
      <c r="BL53" t="s">
        <v>818</v>
      </c>
      <c r="BM53" t="s">
        <v>818</v>
      </c>
      <c r="BN53" t="s">
        <v>818</v>
      </c>
      <c r="BO53" t="s">
        <v>818</v>
      </c>
      <c r="BP53" t="s">
        <v>818</v>
      </c>
      <c r="BQ53" t="s">
        <v>818</v>
      </c>
      <c r="BR53" t="s">
        <v>818</v>
      </c>
      <c r="BS53" t="s">
        <v>818</v>
      </c>
      <c r="BT53" t="s">
        <v>818</v>
      </c>
      <c r="BU53" t="s">
        <v>818</v>
      </c>
      <c r="BV53" t="s">
        <v>818</v>
      </c>
      <c r="BW53" t="s">
        <v>818</v>
      </c>
      <c r="BX53" t="s">
        <v>818</v>
      </c>
      <c r="BY53" t="s">
        <v>818</v>
      </c>
      <c r="BZ53" t="s">
        <v>818</v>
      </c>
      <c r="CA53" t="s">
        <v>818</v>
      </c>
      <c r="CB53" t="s">
        <v>818</v>
      </c>
      <c r="CC53" t="s">
        <v>818</v>
      </c>
      <c r="CD53" t="s">
        <v>818</v>
      </c>
      <c r="CE53" t="s">
        <v>818</v>
      </c>
      <c r="CF53" t="s">
        <v>818</v>
      </c>
      <c r="CG53" t="s">
        <v>818</v>
      </c>
      <c r="CH53" t="s">
        <v>818</v>
      </c>
      <c r="CI53" t="s">
        <v>818</v>
      </c>
      <c r="CJ53" t="s">
        <v>818</v>
      </c>
      <c r="CK53" t="s">
        <v>818</v>
      </c>
      <c r="CL53" t="s">
        <v>818</v>
      </c>
      <c r="CM53" t="s">
        <v>818</v>
      </c>
      <c r="CN53" t="s">
        <v>818</v>
      </c>
      <c r="CO53" t="s">
        <v>818</v>
      </c>
      <c r="CP53" t="s">
        <v>818</v>
      </c>
      <c r="CQ53" t="s">
        <v>818</v>
      </c>
      <c r="CR53" t="s">
        <v>818</v>
      </c>
      <c r="CS53" t="s">
        <v>818</v>
      </c>
      <c r="CT53" t="s">
        <v>818</v>
      </c>
      <c r="CU53" t="s">
        <v>818</v>
      </c>
      <c r="CV53" t="s">
        <v>818</v>
      </c>
      <c r="CW53" t="s">
        <v>818</v>
      </c>
      <c r="CX53" t="s">
        <v>818</v>
      </c>
      <c r="CY53" t="s">
        <v>818</v>
      </c>
      <c r="CZ53" t="s">
        <v>818</v>
      </c>
      <c r="DA53" t="s">
        <v>818</v>
      </c>
      <c r="DB53" t="s">
        <v>818</v>
      </c>
      <c r="DC53" t="s">
        <v>818</v>
      </c>
      <c r="DD53" t="s">
        <v>818</v>
      </c>
      <c r="DE53" t="s">
        <v>818</v>
      </c>
      <c r="DF53" t="s">
        <v>818</v>
      </c>
      <c r="DG53" t="s">
        <v>818</v>
      </c>
      <c r="DH53" t="s">
        <v>818</v>
      </c>
      <c r="DI53" t="s">
        <v>818</v>
      </c>
      <c r="DJ53" t="s">
        <v>818</v>
      </c>
      <c r="DK53" t="s">
        <v>818</v>
      </c>
      <c r="DL53" t="s">
        <v>818</v>
      </c>
      <c r="DM53" t="s">
        <v>818</v>
      </c>
      <c r="DN53" t="s">
        <v>818</v>
      </c>
      <c r="DO53" t="s">
        <v>818</v>
      </c>
      <c r="DP53" t="s">
        <v>818</v>
      </c>
      <c r="DQ53" t="s">
        <v>818</v>
      </c>
      <c r="DR53" t="s">
        <v>818</v>
      </c>
      <c r="DS53" t="s">
        <v>818</v>
      </c>
      <c r="DT53" t="s">
        <v>818</v>
      </c>
      <c r="DU53" t="s">
        <v>818</v>
      </c>
      <c r="DV53" t="s">
        <v>818</v>
      </c>
      <c r="DW53" t="s">
        <v>818</v>
      </c>
      <c r="DX53" t="s">
        <v>818</v>
      </c>
      <c r="DY53" t="s">
        <v>818</v>
      </c>
      <c r="DZ53" t="s">
        <v>818</v>
      </c>
      <c r="EA53" t="s">
        <v>818</v>
      </c>
      <c r="EB53" t="s">
        <v>818</v>
      </c>
      <c r="EC53" t="s">
        <v>818</v>
      </c>
      <c r="ED53" t="s">
        <v>818</v>
      </c>
      <c r="EE53" t="s">
        <v>818</v>
      </c>
      <c r="EF53" t="s">
        <v>818</v>
      </c>
      <c r="EG53" t="s">
        <v>818</v>
      </c>
      <c r="EH53" t="s">
        <v>818</v>
      </c>
      <c r="EI53" t="s">
        <v>818</v>
      </c>
      <c r="EJ53" t="s">
        <v>818</v>
      </c>
      <c r="EK53" t="s">
        <v>818</v>
      </c>
      <c r="EL53" t="s">
        <v>818</v>
      </c>
      <c r="EM53" t="s">
        <v>818</v>
      </c>
      <c r="EN53" t="s">
        <v>818</v>
      </c>
      <c r="EO53" t="s">
        <v>818</v>
      </c>
      <c r="EP53" t="s">
        <v>818</v>
      </c>
      <c r="EQ53" t="s">
        <v>818</v>
      </c>
      <c r="ER53" t="s">
        <v>818</v>
      </c>
      <c r="ES53" t="s">
        <v>818</v>
      </c>
      <c r="ET53" t="s">
        <v>818</v>
      </c>
      <c r="EU53" t="s">
        <v>818</v>
      </c>
      <c r="EV53" t="s">
        <v>818</v>
      </c>
      <c r="EW53" t="s">
        <v>818</v>
      </c>
      <c r="EX53" t="s">
        <v>818</v>
      </c>
      <c r="EY53" t="s">
        <v>818</v>
      </c>
      <c r="EZ53" t="s">
        <v>818</v>
      </c>
      <c r="FA53" t="s">
        <v>818</v>
      </c>
      <c r="FB53" t="s">
        <v>818</v>
      </c>
      <c r="FC53" t="s">
        <v>818</v>
      </c>
      <c r="FD53" t="s">
        <v>818</v>
      </c>
      <c r="FE53" t="s">
        <v>818</v>
      </c>
      <c r="FF53" t="s">
        <v>818</v>
      </c>
      <c r="FG53" t="s">
        <v>818</v>
      </c>
      <c r="FH53" t="s">
        <v>818</v>
      </c>
      <c r="FI53" t="s">
        <v>818</v>
      </c>
      <c r="FJ53" t="s">
        <v>818</v>
      </c>
      <c r="FK53" t="s">
        <v>818</v>
      </c>
      <c r="FL53" t="s">
        <v>818</v>
      </c>
      <c r="FM53" t="s">
        <v>818</v>
      </c>
      <c r="FN53" t="s">
        <v>818</v>
      </c>
      <c r="FO53" t="s">
        <v>818</v>
      </c>
      <c r="FP53" t="s">
        <v>818</v>
      </c>
      <c r="FQ53" t="s">
        <v>818</v>
      </c>
      <c r="FR53" t="s">
        <v>818</v>
      </c>
      <c r="FS53" t="s">
        <v>818</v>
      </c>
      <c r="FT53" t="s">
        <v>818</v>
      </c>
      <c r="FU53" t="s">
        <v>818</v>
      </c>
      <c r="FV53" t="s">
        <v>818</v>
      </c>
      <c r="FW53" t="s">
        <v>818</v>
      </c>
      <c r="FX53" t="s">
        <v>818</v>
      </c>
      <c r="FY53" t="s">
        <v>818</v>
      </c>
      <c r="FZ53" t="s">
        <v>818</v>
      </c>
      <c r="GA53" t="s">
        <v>818</v>
      </c>
      <c r="GB53" t="s">
        <v>818</v>
      </c>
      <c r="GC53" t="s">
        <v>818</v>
      </c>
      <c r="GD53" t="s">
        <v>818</v>
      </c>
      <c r="GE53" t="s">
        <v>818</v>
      </c>
      <c r="GF53" t="s">
        <v>818</v>
      </c>
      <c r="GG53" t="s">
        <v>818</v>
      </c>
      <c r="GH53" t="s">
        <v>818</v>
      </c>
      <c r="GI53" t="s">
        <v>818</v>
      </c>
      <c r="GJ53" t="s">
        <v>818</v>
      </c>
      <c r="GK53" t="s">
        <v>818</v>
      </c>
      <c r="GL53" t="s">
        <v>818</v>
      </c>
      <c r="GM53" t="s">
        <v>818</v>
      </c>
      <c r="GN53" t="s">
        <v>818</v>
      </c>
      <c r="GO53" t="s">
        <v>818</v>
      </c>
      <c r="GP53" t="s">
        <v>818</v>
      </c>
      <c r="GQ53" t="s">
        <v>818</v>
      </c>
      <c r="GR53" t="s">
        <v>818</v>
      </c>
      <c r="GS53" t="s">
        <v>818</v>
      </c>
      <c r="GT53" t="s">
        <v>818</v>
      </c>
      <c r="GU53" t="s">
        <v>818</v>
      </c>
      <c r="GV53" t="s">
        <v>818</v>
      </c>
      <c r="GW53" t="s">
        <v>818</v>
      </c>
      <c r="GX53" t="s">
        <v>818</v>
      </c>
      <c r="GY53" t="s">
        <v>818</v>
      </c>
      <c r="GZ53" t="s">
        <v>818</v>
      </c>
      <c r="HA53" t="s">
        <v>818</v>
      </c>
      <c r="HB53" t="s">
        <v>818</v>
      </c>
      <c r="HC53" t="s">
        <v>818</v>
      </c>
      <c r="HD53" t="s">
        <v>818</v>
      </c>
      <c r="HE53" t="s">
        <v>818</v>
      </c>
      <c r="HF53" t="s">
        <v>818</v>
      </c>
      <c r="HG53" t="s">
        <v>818</v>
      </c>
      <c r="HH53" t="s">
        <v>818</v>
      </c>
      <c r="HI53" t="s">
        <v>818</v>
      </c>
      <c r="HJ53" t="s">
        <v>818</v>
      </c>
      <c r="HK53" t="s">
        <v>818</v>
      </c>
      <c r="HL53" t="s">
        <v>818</v>
      </c>
      <c r="HM53" t="s">
        <v>818</v>
      </c>
      <c r="HN53" t="s">
        <v>818</v>
      </c>
      <c r="HO53" t="s">
        <v>818</v>
      </c>
      <c r="HP53" t="s">
        <v>818</v>
      </c>
      <c r="HQ53" t="s">
        <v>818</v>
      </c>
      <c r="HR53" t="s">
        <v>818</v>
      </c>
      <c r="HS53" t="s">
        <v>818</v>
      </c>
      <c r="HT53" t="s">
        <v>818</v>
      </c>
      <c r="HU53" t="s">
        <v>818</v>
      </c>
      <c r="HV53" t="s">
        <v>818</v>
      </c>
      <c r="HW53" t="s">
        <v>818</v>
      </c>
      <c r="HX53" t="s">
        <v>818</v>
      </c>
      <c r="HY53" t="s">
        <v>818</v>
      </c>
      <c r="HZ53" t="s">
        <v>818</v>
      </c>
      <c r="IA53" t="s">
        <v>818</v>
      </c>
      <c r="IB53" t="s">
        <v>818</v>
      </c>
      <c r="IC53" t="s">
        <v>818</v>
      </c>
      <c r="ID53" t="s">
        <v>818</v>
      </c>
      <c r="IE53" t="s">
        <v>818</v>
      </c>
      <c r="IF53" t="s">
        <v>818</v>
      </c>
      <c r="IG53" t="s">
        <v>818</v>
      </c>
      <c r="IH53" t="s">
        <v>818</v>
      </c>
      <c r="II53" t="s">
        <v>818</v>
      </c>
      <c r="IJ53" t="s">
        <v>818</v>
      </c>
      <c r="IK53" t="s">
        <v>818</v>
      </c>
      <c r="IL53" t="s">
        <v>818</v>
      </c>
      <c r="IM53" t="s">
        <v>818</v>
      </c>
      <c r="IN53" t="s">
        <v>818</v>
      </c>
      <c r="IO53" t="s">
        <v>818</v>
      </c>
      <c r="IP53" t="s">
        <v>818</v>
      </c>
      <c r="IQ53" t="s">
        <v>818</v>
      </c>
      <c r="IR53" t="s">
        <v>818</v>
      </c>
      <c r="IS53" t="s">
        <v>818</v>
      </c>
      <c r="IT53" t="s">
        <v>818</v>
      </c>
      <c r="IU53" t="s">
        <v>818</v>
      </c>
      <c r="IV53" t="s">
        <v>818</v>
      </c>
      <c r="IW53" t="s">
        <v>818</v>
      </c>
      <c r="IX53" t="s">
        <v>818</v>
      </c>
      <c r="IY53" t="s">
        <v>818</v>
      </c>
      <c r="IZ53" t="s">
        <v>818</v>
      </c>
      <c r="JA53" t="s">
        <v>818</v>
      </c>
      <c r="JB53" t="s">
        <v>818</v>
      </c>
      <c r="JC53" t="s">
        <v>818</v>
      </c>
      <c r="JD53" t="s">
        <v>818</v>
      </c>
      <c r="JE53" t="s">
        <v>818</v>
      </c>
      <c r="JF53" t="s">
        <v>818</v>
      </c>
      <c r="JG53" t="s">
        <v>818</v>
      </c>
      <c r="JH53" t="s">
        <v>818</v>
      </c>
      <c r="JI53" t="s">
        <v>818</v>
      </c>
      <c r="JJ53" t="s">
        <v>818</v>
      </c>
      <c r="JK53" t="s">
        <v>818</v>
      </c>
      <c r="JL53" t="s">
        <v>818</v>
      </c>
      <c r="JM53" t="s">
        <v>818</v>
      </c>
      <c r="JN53" t="s">
        <v>818</v>
      </c>
      <c r="JO53" t="s">
        <v>818</v>
      </c>
      <c r="JP53" t="s">
        <v>818</v>
      </c>
      <c r="JQ53" t="s">
        <v>818</v>
      </c>
      <c r="JR53" t="s">
        <v>818</v>
      </c>
      <c r="JS53" t="s">
        <v>818</v>
      </c>
      <c r="JT53" t="s">
        <v>818</v>
      </c>
      <c r="JU53" t="s">
        <v>818</v>
      </c>
      <c r="JV53" t="s">
        <v>818</v>
      </c>
      <c r="JW53" t="s">
        <v>818</v>
      </c>
      <c r="JX53" t="s">
        <v>818</v>
      </c>
      <c r="JY53" t="s">
        <v>818</v>
      </c>
      <c r="JZ53" t="s">
        <v>818</v>
      </c>
      <c r="KA53" t="s">
        <v>818</v>
      </c>
      <c r="KB53" t="s">
        <v>818</v>
      </c>
      <c r="KC53" t="s">
        <v>818</v>
      </c>
      <c r="KD53" t="s">
        <v>818</v>
      </c>
      <c r="KE53" t="s">
        <v>818</v>
      </c>
      <c r="KF53">
        <v>4</v>
      </c>
      <c r="KG53">
        <v>0</v>
      </c>
      <c r="KH53">
        <v>0</v>
      </c>
      <c r="KI53">
        <v>0</v>
      </c>
      <c r="KJ53">
        <v>0</v>
      </c>
      <c r="KK53">
        <v>0</v>
      </c>
      <c r="KL53">
        <v>0</v>
      </c>
      <c r="KM53">
        <v>1</v>
      </c>
      <c r="KN53">
        <v>1</v>
      </c>
      <c r="KO53">
        <v>0</v>
      </c>
      <c r="KP53">
        <v>0</v>
      </c>
      <c r="KQ53">
        <v>2</v>
      </c>
      <c r="KR53">
        <v>0</v>
      </c>
      <c r="KS53">
        <v>1</v>
      </c>
      <c r="KT53">
        <v>0</v>
      </c>
      <c r="KU53">
        <v>0</v>
      </c>
      <c r="KV53">
        <v>0</v>
      </c>
      <c r="KW53">
        <v>0</v>
      </c>
      <c r="KX53">
        <v>1</v>
      </c>
      <c r="KY53">
        <v>0</v>
      </c>
      <c r="KZ53">
        <v>1</v>
      </c>
      <c r="LA53">
        <v>1</v>
      </c>
      <c r="LB53">
        <v>1</v>
      </c>
      <c r="LC53">
        <v>1</v>
      </c>
      <c r="LD53">
        <v>4</v>
      </c>
      <c r="LE53">
        <v>0</v>
      </c>
      <c r="LF53">
        <v>3</v>
      </c>
      <c r="LH53" t="s">
        <v>813</v>
      </c>
      <c r="LI53" t="s">
        <v>817</v>
      </c>
      <c r="LJ53" t="s">
        <v>817</v>
      </c>
      <c r="LK53" t="s">
        <v>817</v>
      </c>
      <c r="LL53" t="s">
        <v>817</v>
      </c>
      <c r="LM53" t="s">
        <v>817</v>
      </c>
      <c r="LN53" t="s">
        <v>817</v>
      </c>
      <c r="LO53" t="s">
        <v>813</v>
      </c>
      <c r="LP53" t="s">
        <v>813</v>
      </c>
      <c r="LQ53" t="s">
        <v>817</v>
      </c>
      <c r="LR53" t="s">
        <v>845</v>
      </c>
      <c r="LV53" t="s">
        <v>845</v>
      </c>
      <c r="LX53" t="s">
        <v>817</v>
      </c>
      <c r="MU53" t="s">
        <v>813</v>
      </c>
      <c r="NC53" t="s">
        <v>813</v>
      </c>
      <c r="ND53" t="s">
        <v>817</v>
      </c>
      <c r="NE53" t="s">
        <v>813</v>
      </c>
      <c r="NR53" t="s">
        <v>817</v>
      </c>
      <c r="NU53" t="s">
        <v>1051</v>
      </c>
      <c r="NX53" t="s">
        <v>826</v>
      </c>
      <c r="NY53">
        <v>0</v>
      </c>
      <c r="OP53" t="s">
        <v>817</v>
      </c>
      <c r="OQ53" t="s">
        <v>827</v>
      </c>
      <c r="OR53" t="s">
        <v>828</v>
      </c>
      <c r="OS53" t="s">
        <v>878</v>
      </c>
      <c r="OT53" t="s">
        <v>813</v>
      </c>
      <c r="OU53" t="s">
        <v>813</v>
      </c>
      <c r="OV53" t="s">
        <v>1004</v>
      </c>
      <c r="PA53" t="s">
        <v>813</v>
      </c>
      <c r="PB53" t="s">
        <v>817</v>
      </c>
      <c r="PC53" t="s">
        <v>817</v>
      </c>
      <c r="PD53" t="s">
        <v>817</v>
      </c>
      <c r="PE53" t="s">
        <v>817</v>
      </c>
      <c r="PF53" t="s">
        <v>817</v>
      </c>
      <c r="PG53" t="s">
        <v>817</v>
      </c>
      <c r="PH53" t="s">
        <v>817</v>
      </c>
      <c r="PI53" t="s">
        <v>817</v>
      </c>
      <c r="PJ53" t="s">
        <v>817</v>
      </c>
      <c r="PM53" t="s">
        <v>879</v>
      </c>
      <c r="PN53" t="s">
        <v>837</v>
      </c>
      <c r="PO53" t="s">
        <v>893</v>
      </c>
      <c r="PP53" t="s">
        <v>839</v>
      </c>
      <c r="PQ53" t="s">
        <v>813</v>
      </c>
      <c r="PR53" t="s">
        <v>813</v>
      </c>
      <c r="PS53" t="s">
        <v>817</v>
      </c>
      <c r="PT53" t="s">
        <v>817</v>
      </c>
      <c r="PU53" t="s">
        <v>817</v>
      </c>
      <c r="PV53" t="s">
        <v>817</v>
      </c>
      <c r="PW53" t="s">
        <v>817</v>
      </c>
      <c r="PX53" t="s">
        <v>817</v>
      </c>
      <c r="PY53" t="s">
        <v>817</v>
      </c>
      <c r="PZ53" t="s">
        <v>1058</v>
      </c>
      <c r="QA53" t="s">
        <v>841</v>
      </c>
      <c r="QB53" t="s">
        <v>895</v>
      </c>
      <c r="QC53" t="s">
        <v>843</v>
      </c>
      <c r="QD53" t="s">
        <v>1006</v>
      </c>
      <c r="QE53" t="s">
        <v>845</v>
      </c>
      <c r="QF53" t="s">
        <v>813</v>
      </c>
      <c r="QG53" t="s">
        <v>813</v>
      </c>
      <c r="QH53" t="s">
        <v>813</v>
      </c>
      <c r="QI53" t="s">
        <v>817</v>
      </c>
      <c r="QJ53" t="s">
        <v>817</v>
      </c>
      <c r="QK53" t="s">
        <v>813</v>
      </c>
      <c r="QL53" t="s">
        <v>817</v>
      </c>
      <c r="QM53" t="s">
        <v>817</v>
      </c>
      <c r="QN53" t="s">
        <v>817</v>
      </c>
      <c r="QO53" t="s">
        <v>817</v>
      </c>
      <c r="QP53" t="s">
        <v>817</v>
      </c>
      <c r="QQ53" t="s">
        <v>817</v>
      </c>
      <c r="QR53" t="s">
        <v>813</v>
      </c>
      <c r="QS53" t="s">
        <v>813</v>
      </c>
      <c r="QT53" t="s">
        <v>817</v>
      </c>
      <c r="QU53" t="s">
        <v>817</v>
      </c>
      <c r="QV53" t="s">
        <v>817</v>
      </c>
      <c r="QW53" t="s">
        <v>817</v>
      </c>
      <c r="QX53" t="s">
        <v>817</v>
      </c>
      <c r="QY53" t="s">
        <v>817</v>
      </c>
      <c r="QZ53" t="s">
        <v>817</v>
      </c>
      <c r="RA53" t="s">
        <v>817</v>
      </c>
      <c r="RB53" t="s">
        <v>817</v>
      </c>
      <c r="RC53" t="s">
        <v>817</v>
      </c>
      <c r="RD53" t="s">
        <v>817</v>
      </c>
      <c r="RE53" t="s">
        <v>817</v>
      </c>
      <c r="RF53" t="s">
        <v>817</v>
      </c>
      <c r="RG53" t="s">
        <v>817</v>
      </c>
      <c r="RH53" t="s">
        <v>817</v>
      </c>
      <c r="RI53" t="s">
        <v>817</v>
      </c>
      <c r="RJ53" t="s">
        <v>817</v>
      </c>
      <c r="RK53" t="s">
        <v>813</v>
      </c>
      <c r="RL53" t="s">
        <v>813</v>
      </c>
      <c r="RM53" t="s">
        <v>817</v>
      </c>
      <c r="RN53" t="s">
        <v>817</v>
      </c>
      <c r="RO53" t="s">
        <v>817</v>
      </c>
      <c r="RP53" t="s">
        <v>817</v>
      </c>
      <c r="RQ53" t="s">
        <v>817</v>
      </c>
      <c r="RR53" t="s">
        <v>817</v>
      </c>
      <c r="RS53" t="s">
        <v>817</v>
      </c>
      <c r="RT53" t="s">
        <v>817</v>
      </c>
      <c r="RU53" t="s">
        <v>817</v>
      </c>
      <c r="RV53" t="s">
        <v>817</v>
      </c>
      <c r="RW53" t="s">
        <v>817</v>
      </c>
      <c r="RX53" t="s">
        <v>845</v>
      </c>
      <c r="RY53" t="s">
        <v>891</v>
      </c>
      <c r="RZ53" t="s">
        <v>813</v>
      </c>
      <c r="SA53" t="s">
        <v>817</v>
      </c>
      <c r="SB53" t="s">
        <v>817</v>
      </c>
      <c r="SC53" t="s">
        <v>817</v>
      </c>
      <c r="SD53" t="s">
        <v>813</v>
      </c>
      <c r="SE53" t="s">
        <v>817</v>
      </c>
      <c r="SF53" t="s">
        <v>817</v>
      </c>
      <c r="SG53" t="s">
        <v>817</v>
      </c>
      <c r="SH53" t="s">
        <v>817</v>
      </c>
      <c r="SI53" t="s">
        <v>817</v>
      </c>
      <c r="SJ53" t="s">
        <v>817</v>
      </c>
      <c r="SK53" t="s">
        <v>817</v>
      </c>
      <c r="SL53" t="s">
        <v>817</v>
      </c>
      <c r="SM53" t="s">
        <v>813</v>
      </c>
      <c r="SN53" t="s">
        <v>817</v>
      </c>
      <c r="SO53" t="s">
        <v>817</v>
      </c>
      <c r="SP53" t="s">
        <v>817</v>
      </c>
      <c r="SQ53" t="s">
        <v>817</v>
      </c>
      <c r="SR53" t="s">
        <v>813</v>
      </c>
      <c r="SS53" t="s">
        <v>817</v>
      </c>
      <c r="ST53" t="s">
        <v>817</v>
      </c>
      <c r="SU53" t="s">
        <v>813</v>
      </c>
      <c r="SV53" t="s">
        <v>817</v>
      </c>
      <c r="SW53" t="s">
        <v>813</v>
      </c>
      <c r="SX53" t="s">
        <v>817</v>
      </c>
      <c r="SY53" t="s">
        <v>817</v>
      </c>
      <c r="SZ53" t="s">
        <v>817</v>
      </c>
      <c r="TA53" t="s">
        <v>817</v>
      </c>
      <c r="TB53" t="s">
        <v>817</v>
      </c>
      <c r="TC53" t="s">
        <v>817</v>
      </c>
      <c r="TD53" t="s">
        <v>817</v>
      </c>
      <c r="TE53" t="s">
        <v>817</v>
      </c>
      <c r="TF53" t="s">
        <v>817</v>
      </c>
      <c r="TG53" t="s">
        <v>817</v>
      </c>
      <c r="TH53" t="s">
        <v>817</v>
      </c>
      <c r="TI53" t="s">
        <v>817</v>
      </c>
      <c r="TU53" t="s">
        <v>817</v>
      </c>
      <c r="TY53" t="s">
        <v>817</v>
      </c>
      <c r="TZ53" t="s">
        <v>817</v>
      </c>
      <c r="UA53" t="s">
        <v>817</v>
      </c>
      <c r="UB53" t="s">
        <v>817</v>
      </c>
      <c r="UC53" t="s">
        <v>817</v>
      </c>
      <c r="UD53" t="s">
        <v>817</v>
      </c>
      <c r="UE53" t="s">
        <v>817</v>
      </c>
      <c r="UF53" t="s">
        <v>817</v>
      </c>
      <c r="UG53" t="s">
        <v>817</v>
      </c>
      <c r="UH53" t="s">
        <v>813</v>
      </c>
      <c r="UI53" t="s">
        <v>817</v>
      </c>
      <c r="UJ53" t="s">
        <v>817</v>
      </c>
      <c r="UK53" t="s">
        <v>817</v>
      </c>
      <c r="UL53" t="s">
        <v>813</v>
      </c>
      <c r="UM53" t="s">
        <v>813</v>
      </c>
      <c r="UN53" t="s">
        <v>817</v>
      </c>
      <c r="UO53" t="s">
        <v>817</v>
      </c>
      <c r="UP53" t="s">
        <v>817</v>
      </c>
      <c r="UQ53" t="s">
        <v>817</v>
      </c>
      <c r="UR53" t="s">
        <v>813</v>
      </c>
      <c r="US53" t="s">
        <v>817</v>
      </c>
      <c r="UT53" t="s">
        <v>817</v>
      </c>
      <c r="UU53" t="s">
        <v>817</v>
      </c>
      <c r="UV53" t="s">
        <v>817</v>
      </c>
      <c r="UW53" t="s">
        <v>817</v>
      </c>
      <c r="UX53" t="s">
        <v>817</v>
      </c>
      <c r="UY53" t="s">
        <v>817</v>
      </c>
      <c r="UZ53" t="s">
        <v>813</v>
      </c>
      <c r="VA53" t="s">
        <v>1146</v>
      </c>
      <c r="VB53" t="s">
        <v>1065</v>
      </c>
      <c r="VD53" t="s">
        <v>817</v>
      </c>
      <c r="VE53" t="s">
        <v>817</v>
      </c>
      <c r="VF53" t="s">
        <v>813</v>
      </c>
      <c r="VG53" t="s">
        <v>813</v>
      </c>
      <c r="VH53" t="s">
        <v>813</v>
      </c>
      <c r="VI53" t="s">
        <v>817</v>
      </c>
      <c r="VJ53" t="s">
        <v>817</v>
      </c>
      <c r="VK53" t="s">
        <v>817</v>
      </c>
      <c r="VL53" t="s">
        <v>817</v>
      </c>
      <c r="VM53" t="s">
        <v>817</v>
      </c>
      <c r="VN53" t="s">
        <v>817</v>
      </c>
      <c r="VO53" t="s">
        <v>817</v>
      </c>
      <c r="VP53" t="s">
        <v>817</v>
      </c>
      <c r="VQ53" t="s">
        <v>817</v>
      </c>
      <c r="VR53" t="s">
        <v>817</v>
      </c>
      <c r="VY53" t="s">
        <v>813</v>
      </c>
      <c r="VZ53" t="s">
        <v>817</v>
      </c>
      <c r="WA53" t="s">
        <v>817</v>
      </c>
      <c r="WJ53" t="s">
        <v>817</v>
      </c>
      <c r="WK53" t="s">
        <v>813</v>
      </c>
      <c r="WL53" t="s">
        <v>817</v>
      </c>
      <c r="WM53" t="s">
        <v>817</v>
      </c>
      <c r="WN53" t="s">
        <v>817</v>
      </c>
      <c r="WO53" t="s">
        <v>817</v>
      </c>
      <c r="WP53" t="s">
        <v>817</v>
      </c>
      <c r="WQ53" t="s">
        <v>817</v>
      </c>
      <c r="WR53" t="s">
        <v>817</v>
      </c>
      <c r="WS53" t="s">
        <v>928</v>
      </c>
      <c r="WU53" t="s">
        <v>817</v>
      </c>
      <c r="WV53" t="s">
        <v>817</v>
      </c>
      <c r="WW53" t="s">
        <v>813</v>
      </c>
      <c r="WX53" t="s">
        <v>817</v>
      </c>
      <c r="WY53" t="s">
        <v>817</v>
      </c>
      <c r="WZ53" t="s">
        <v>817</v>
      </c>
      <c r="XA53" t="s">
        <v>817</v>
      </c>
      <c r="XB53" t="s">
        <v>817</v>
      </c>
      <c r="XC53" t="s">
        <v>850</v>
      </c>
      <c r="XD53" t="s">
        <v>813</v>
      </c>
      <c r="XE53" t="s">
        <v>817</v>
      </c>
      <c r="XF53" t="s">
        <v>817</v>
      </c>
      <c r="XG53" t="s">
        <v>817</v>
      </c>
      <c r="XH53" t="s">
        <v>817</v>
      </c>
      <c r="XI53" t="s">
        <v>817</v>
      </c>
      <c r="XJ53" t="s">
        <v>817</v>
      </c>
      <c r="XK53" t="s">
        <v>817</v>
      </c>
      <c r="XL53" t="s">
        <v>817</v>
      </c>
      <c r="XM53" t="s">
        <v>817</v>
      </c>
      <c r="XN53" t="s">
        <v>813</v>
      </c>
      <c r="XO53" t="s">
        <v>817</v>
      </c>
      <c r="XP53" t="s">
        <v>817</v>
      </c>
      <c r="XQ53" t="s">
        <v>817</v>
      </c>
      <c r="XR53" t="s">
        <v>813</v>
      </c>
      <c r="XS53" t="s">
        <v>817</v>
      </c>
      <c r="XT53" t="s">
        <v>817</v>
      </c>
      <c r="XU53" t="s">
        <v>817</v>
      </c>
      <c r="XV53" t="s">
        <v>817</v>
      </c>
      <c r="XW53" t="s">
        <v>817</v>
      </c>
      <c r="XX53" t="s">
        <v>817</v>
      </c>
      <c r="XY53" t="s">
        <v>817</v>
      </c>
      <c r="XZ53" t="s">
        <v>817</v>
      </c>
      <c r="ZM53" t="s">
        <v>817</v>
      </c>
      <c r="ZN53" t="s">
        <v>817</v>
      </c>
      <c r="ZO53" t="s">
        <v>817</v>
      </c>
      <c r="ZP53" t="s">
        <v>817</v>
      </c>
      <c r="ZQ53" t="s">
        <v>813</v>
      </c>
      <c r="ZR53" t="s">
        <v>813</v>
      </c>
      <c r="ZS53" t="s">
        <v>813</v>
      </c>
      <c r="ZT53" t="s">
        <v>817</v>
      </c>
      <c r="ZU53" t="s">
        <v>817</v>
      </c>
      <c r="ZV53" t="s">
        <v>817</v>
      </c>
      <c r="ZW53" t="s">
        <v>817</v>
      </c>
      <c r="ZX53" t="s">
        <v>817</v>
      </c>
      <c r="ZY53" t="s">
        <v>817</v>
      </c>
      <c r="ZZ53" t="s">
        <v>817</v>
      </c>
      <c r="AAA53" t="s">
        <v>817</v>
      </c>
      <c r="AAB53" t="s">
        <v>817</v>
      </c>
      <c r="AAC53" t="s">
        <v>817</v>
      </c>
      <c r="AAD53" t="s">
        <v>817</v>
      </c>
      <c r="AAE53" t="s">
        <v>817</v>
      </c>
      <c r="AAF53" t="s">
        <v>817</v>
      </c>
      <c r="AAH53" t="s">
        <v>813</v>
      </c>
      <c r="AAI53" t="s">
        <v>817</v>
      </c>
      <c r="AAJ53" t="s">
        <v>813</v>
      </c>
      <c r="AAK53" t="s">
        <v>817</v>
      </c>
      <c r="AAL53" t="s">
        <v>813</v>
      </c>
      <c r="AAM53" t="s">
        <v>817</v>
      </c>
      <c r="AAN53" t="s">
        <v>817</v>
      </c>
      <c r="AAO53" t="s">
        <v>817</v>
      </c>
      <c r="AAP53" t="s">
        <v>817</v>
      </c>
      <c r="AAQ53" t="s">
        <v>817</v>
      </c>
      <c r="AAR53" t="s">
        <v>817</v>
      </c>
      <c r="AAS53" t="s">
        <v>817</v>
      </c>
      <c r="AAT53" t="s">
        <v>817</v>
      </c>
      <c r="AAV53" t="s">
        <v>817</v>
      </c>
      <c r="AAW53" t="s">
        <v>817</v>
      </c>
      <c r="AAX53" t="s">
        <v>817</v>
      </c>
      <c r="AAY53" t="s">
        <v>817</v>
      </c>
      <c r="AAZ53" t="s">
        <v>817</v>
      </c>
      <c r="ABA53" t="s">
        <v>813</v>
      </c>
      <c r="ABB53" t="s">
        <v>813</v>
      </c>
      <c r="ABC53" t="s">
        <v>817</v>
      </c>
      <c r="ABD53" t="s">
        <v>817</v>
      </c>
      <c r="ABE53" t="s">
        <v>817</v>
      </c>
      <c r="ABF53" t="s">
        <v>817</v>
      </c>
      <c r="ABG53" t="s">
        <v>817</v>
      </c>
      <c r="ABH53" t="s">
        <v>817</v>
      </c>
      <c r="ABI53" t="s">
        <v>817</v>
      </c>
      <c r="ABJ53" t="s">
        <v>817</v>
      </c>
      <c r="ABK53" t="s">
        <v>813</v>
      </c>
      <c r="ABL53" t="s">
        <v>817</v>
      </c>
      <c r="ABM53" t="s">
        <v>817</v>
      </c>
      <c r="ABN53" t="s">
        <v>817</v>
      </c>
      <c r="ABO53" t="s">
        <v>817</v>
      </c>
      <c r="ABP53" t="s">
        <v>817</v>
      </c>
      <c r="ABQ53" t="s">
        <v>817</v>
      </c>
      <c r="ABR53" t="s">
        <v>817</v>
      </c>
      <c r="ABS53" t="s">
        <v>817</v>
      </c>
      <c r="ABT53" t="s">
        <v>817</v>
      </c>
      <c r="ABU53" t="s">
        <v>817</v>
      </c>
      <c r="ABV53" t="s">
        <v>817</v>
      </c>
      <c r="ABW53" t="s">
        <v>813</v>
      </c>
      <c r="ABX53" t="s">
        <v>813</v>
      </c>
      <c r="ABY53" t="s">
        <v>817</v>
      </c>
      <c r="ABZ53" t="s">
        <v>817</v>
      </c>
      <c r="ACA53" t="s">
        <v>817</v>
      </c>
      <c r="ACB53" t="s">
        <v>817</v>
      </c>
      <c r="ACC53" t="s">
        <v>817</v>
      </c>
      <c r="ACD53" t="s">
        <v>817</v>
      </c>
      <c r="ACE53" t="s">
        <v>817</v>
      </c>
      <c r="ACF53" t="s">
        <v>817</v>
      </c>
      <c r="ACG53" t="s">
        <v>817</v>
      </c>
      <c r="ACH53" t="s">
        <v>817</v>
      </c>
      <c r="ACI53" t="s">
        <v>817</v>
      </c>
    </row>
    <row r="54" spans="1:763">
      <c r="A54" t="s">
        <v>1147</v>
      </c>
      <c r="B54" t="s">
        <v>1148</v>
      </c>
      <c r="C54" t="s">
        <v>1149</v>
      </c>
      <c r="D54" t="s">
        <v>1028</v>
      </c>
      <c r="E54" t="s">
        <v>1028</v>
      </c>
      <c r="P54" t="s">
        <v>855</v>
      </c>
      <c r="T54">
        <v>25</v>
      </c>
      <c r="V54" t="s">
        <v>813</v>
      </c>
      <c r="X54" t="s">
        <v>817</v>
      </c>
      <c r="Y54" t="s">
        <v>814</v>
      </c>
      <c r="Z54" t="s">
        <v>856</v>
      </c>
      <c r="AA54" t="s">
        <v>815</v>
      </c>
      <c r="AB54" t="s">
        <v>901</v>
      </c>
      <c r="AC54">
        <v>4</v>
      </c>
      <c r="AD54" t="s">
        <v>817</v>
      </c>
      <c r="AE54">
        <v>0</v>
      </c>
      <c r="AF54">
        <v>4</v>
      </c>
      <c r="AG54">
        <v>0</v>
      </c>
      <c r="AH54" t="s">
        <v>818</v>
      </c>
      <c r="AI54" t="s">
        <v>818</v>
      </c>
      <c r="AJ54" t="s">
        <v>818</v>
      </c>
      <c r="AK54" t="s">
        <v>818</v>
      </c>
      <c r="AL54" t="s">
        <v>818</v>
      </c>
      <c r="AM54" t="s">
        <v>818</v>
      </c>
      <c r="AN54" t="s">
        <v>818</v>
      </c>
      <c r="AO54" t="s">
        <v>818</v>
      </c>
      <c r="AP54" t="s">
        <v>818</v>
      </c>
      <c r="AQ54" t="s">
        <v>818</v>
      </c>
      <c r="AR54" t="s">
        <v>818</v>
      </c>
      <c r="AS54" t="s">
        <v>818</v>
      </c>
      <c r="AT54" t="s">
        <v>818</v>
      </c>
      <c r="AU54" t="s">
        <v>818</v>
      </c>
      <c r="AV54" t="s">
        <v>818</v>
      </c>
      <c r="AW54" t="s">
        <v>818</v>
      </c>
      <c r="AX54" t="s">
        <v>818</v>
      </c>
      <c r="AY54" t="s">
        <v>818</v>
      </c>
      <c r="AZ54" t="s">
        <v>818</v>
      </c>
      <c r="BA54" t="s">
        <v>818</v>
      </c>
      <c r="BB54" t="s">
        <v>818</v>
      </c>
      <c r="BC54" t="s">
        <v>818</v>
      </c>
      <c r="BD54" t="s">
        <v>818</v>
      </c>
      <c r="BE54" t="s">
        <v>818</v>
      </c>
      <c r="BF54" t="s">
        <v>818</v>
      </c>
      <c r="BG54" t="s">
        <v>818</v>
      </c>
      <c r="BH54" t="s">
        <v>818</v>
      </c>
      <c r="BI54" t="s">
        <v>818</v>
      </c>
      <c r="BJ54" t="s">
        <v>818</v>
      </c>
      <c r="BK54" t="s">
        <v>818</v>
      </c>
      <c r="BL54" t="s">
        <v>818</v>
      </c>
      <c r="BM54" t="s">
        <v>818</v>
      </c>
      <c r="BN54" t="s">
        <v>818</v>
      </c>
      <c r="BO54" t="s">
        <v>818</v>
      </c>
      <c r="BP54" t="s">
        <v>818</v>
      </c>
      <c r="BQ54" t="s">
        <v>818</v>
      </c>
      <c r="BR54" t="s">
        <v>818</v>
      </c>
      <c r="BS54" t="s">
        <v>818</v>
      </c>
      <c r="BT54" t="s">
        <v>818</v>
      </c>
      <c r="BU54" t="s">
        <v>818</v>
      </c>
      <c r="BV54" t="s">
        <v>818</v>
      </c>
      <c r="BW54" t="s">
        <v>818</v>
      </c>
      <c r="BX54" t="s">
        <v>818</v>
      </c>
      <c r="BY54" t="s">
        <v>818</v>
      </c>
      <c r="BZ54" t="s">
        <v>818</v>
      </c>
      <c r="CA54" t="s">
        <v>818</v>
      </c>
      <c r="CB54" t="s">
        <v>818</v>
      </c>
      <c r="CC54" t="s">
        <v>818</v>
      </c>
      <c r="CD54" t="s">
        <v>818</v>
      </c>
      <c r="CE54" t="s">
        <v>818</v>
      </c>
      <c r="CF54" t="s">
        <v>818</v>
      </c>
      <c r="CG54" t="s">
        <v>818</v>
      </c>
      <c r="CH54" t="s">
        <v>818</v>
      </c>
      <c r="CI54" t="s">
        <v>818</v>
      </c>
      <c r="CJ54" t="s">
        <v>818</v>
      </c>
      <c r="CK54" t="s">
        <v>818</v>
      </c>
      <c r="CL54" t="s">
        <v>818</v>
      </c>
      <c r="CM54" t="s">
        <v>818</v>
      </c>
      <c r="CN54" t="s">
        <v>818</v>
      </c>
      <c r="CO54" t="s">
        <v>818</v>
      </c>
      <c r="CP54" t="s">
        <v>818</v>
      </c>
      <c r="CQ54" t="s">
        <v>818</v>
      </c>
      <c r="CR54" t="s">
        <v>818</v>
      </c>
      <c r="CS54" t="s">
        <v>818</v>
      </c>
      <c r="CT54" t="s">
        <v>818</v>
      </c>
      <c r="CU54" t="s">
        <v>818</v>
      </c>
      <c r="CV54" t="s">
        <v>818</v>
      </c>
      <c r="CW54" t="s">
        <v>818</v>
      </c>
      <c r="CX54" t="s">
        <v>818</v>
      </c>
      <c r="CY54" t="s">
        <v>818</v>
      </c>
      <c r="CZ54" t="s">
        <v>818</v>
      </c>
      <c r="DA54" t="s">
        <v>818</v>
      </c>
      <c r="DB54" t="s">
        <v>818</v>
      </c>
      <c r="DC54" t="s">
        <v>818</v>
      </c>
      <c r="DD54" t="s">
        <v>818</v>
      </c>
      <c r="DE54" t="s">
        <v>818</v>
      </c>
      <c r="DF54" t="s">
        <v>818</v>
      </c>
      <c r="DG54" t="s">
        <v>818</v>
      </c>
      <c r="DH54" t="s">
        <v>818</v>
      </c>
      <c r="DI54" t="s">
        <v>818</v>
      </c>
      <c r="DJ54" t="s">
        <v>818</v>
      </c>
      <c r="DK54" t="s">
        <v>818</v>
      </c>
      <c r="DL54" t="s">
        <v>818</v>
      </c>
      <c r="DM54" t="s">
        <v>818</v>
      </c>
      <c r="DN54" t="s">
        <v>818</v>
      </c>
      <c r="DO54" t="s">
        <v>818</v>
      </c>
      <c r="DP54" t="s">
        <v>818</v>
      </c>
      <c r="DQ54" t="s">
        <v>818</v>
      </c>
      <c r="DR54" t="s">
        <v>818</v>
      </c>
      <c r="DS54" t="s">
        <v>818</v>
      </c>
      <c r="DT54" t="s">
        <v>818</v>
      </c>
      <c r="DU54" t="s">
        <v>818</v>
      </c>
      <c r="DV54" t="s">
        <v>818</v>
      </c>
      <c r="DW54" t="s">
        <v>818</v>
      </c>
      <c r="DX54" t="s">
        <v>818</v>
      </c>
      <c r="DY54" t="s">
        <v>818</v>
      </c>
      <c r="DZ54" t="s">
        <v>818</v>
      </c>
      <c r="EA54" t="s">
        <v>818</v>
      </c>
      <c r="EB54" t="s">
        <v>818</v>
      </c>
      <c r="EC54" t="s">
        <v>818</v>
      </c>
      <c r="ED54" t="s">
        <v>818</v>
      </c>
      <c r="EE54" t="s">
        <v>818</v>
      </c>
      <c r="EF54" t="s">
        <v>818</v>
      </c>
      <c r="EG54" t="s">
        <v>818</v>
      </c>
      <c r="EH54" t="s">
        <v>818</v>
      </c>
      <c r="EI54" t="s">
        <v>818</v>
      </c>
      <c r="EJ54" t="s">
        <v>818</v>
      </c>
      <c r="EK54" t="s">
        <v>818</v>
      </c>
      <c r="EL54" t="s">
        <v>818</v>
      </c>
      <c r="EM54" t="s">
        <v>818</v>
      </c>
      <c r="EN54" t="s">
        <v>818</v>
      </c>
      <c r="EO54" t="s">
        <v>818</v>
      </c>
      <c r="EP54" t="s">
        <v>818</v>
      </c>
      <c r="EQ54" t="s">
        <v>818</v>
      </c>
      <c r="ER54" t="s">
        <v>818</v>
      </c>
      <c r="ES54" t="s">
        <v>818</v>
      </c>
      <c r="ET54" t="s">
        <v>818</v>
      </c>
      <c r="EU54" t="s">
        <v>818</v>
      </c>
      <c r="EV54" t="s">
        <v>818</v>
      </c>
      <c r="EW54" t="s">
        <v>818</v>
      </c>
      <c r="EX54" t="s">
        <v>818</v>
      </c>
      <c r="EY54" t="s">
        <v>818</v>
      </c>
      <c r="EZ54" t="s">
        <v>818</v>
      </c>
      <c r="FA54" t="s">
        <v>818</v>
      </c>
      <c r="FB54" t="s">
        <v>818</v>
      </c>
      <c r="FC54" t="s">
        <v>818</v>
      </c>
      <c r="FD54" t="s">
        <v>818</v>
      </c>
      <c r="FE54" t="s">
        <v>818</v>
      </c>
      <c r="FF54" t="s">
        <v>818</v>
      </c>
      <c r="FG54" t="s">
        <v>818</v>
      </c>
      <c r="FH54" t="s">
        <v>818</v>
      </c>
      <c r="FI54" t="s">
        <v>818</v>
      </c>
      <c r="FJ54" t="s">
        <v>818</v>
      </c>
      <c r="FK54" t="s">
        <v>818</v>
      </c>
      <c r="FL54" t="s">
        <v>818</v>
      </c>
      <c r="FM54" t="s">
        <v>818</v>
      </c>
      <c r="FN54" t="s">
        <v>818</v>
      </c>
      <c r="FO54" t="s">
        <v>818</v>
      </c>
      <c r="FP54" t="s">
        <v>818</v>
      </c>
      <c r="FQ54" t="s">
        <v>818</v>
      </c>
      <c r="FR54" t="s">
        <v>818</v>
      </c>
      <c r="FS54" t="s">
        <v>818</v>
      </c>
      <c r="FT54" t="s">
        <v>818</v>
      </c>
      <c r="FU54" t="s">
        <v>818</v>
      </c>
      <c r="FV54" t="s">
        <v>818</v>
      </c>
      <c r="FW54" t="s">
        <v>818</v>
      </c>
      <c r="FX54" t="s">
        <v>818</v>
      </c>
      <c r="FY54" t="s">
        <v>818</v>
      </c>
      <c r="FZ54" t="s">
        <v>818</v>
      </c>
      <c r="GA54" t="s">
        <v>818</v>
      </c>
      <c r="GB54" t="s">
        <v>818</v>
      </c>
      <c r="GC54" t="s">
        <v>818</v>
      </c>
      <c r="GD54" t="s">
        <v>818</v>
      </c>
      <c r="GE54" t="s">
        <v>818</v>
      </c>
      <c r="GF54" t="s">
        <v>818</v>
      </c>
      <c r="GG54" t="s">
        <v>818</v>
      </c>
      <c r="GH54" t="s">
        <v>818</v>
      </c>
      <c r="GI54" t="s">
        <v>818</v>
      </c>
      <c r="GJ54" t="s">
        <v>818</v>
      </c>
      <c r="GK54" t="s">
        <v>818</v>
      </c>
      <c r="GL54" t="s">
        <v>818</v>
      </c>
      <c r="GM54" t="s">
        <v>818</v>
      </c>
      <c r="GN54" t="s">
        <v>818</v>
      </c>
      <c r="GO54" t="s">
        <v>818</v>
      </c>
      <c r="GP54" t="s">
        <v>818</v>
      </c>
      <c r="GQ54" t="s">
        <v>818</v>
      </c>
      <c r="GR54" t="s">
        <v>818</v>
      </c>
      <c r="GS54" t="s">
        <v>818</v>
      </c>
      <c r="GT54" t="s">
        <v>818</v>
      </c>
      <c r="GU54" t="s">
        <v>818</v>
      </c>
      <c r="GV54" t="s">
        <v>818</v>
      </c>
      <c r="GW54" t="s">
        <v>818</v>
      </c>
      <c r="GX54" t="s">
        <v>818</v>
      </c>
      <c r="GY54" t="s">
        <v>818</v>
      </c>
      <c r="GZ54" t="s">
        <v>818</v>
      </c>
      <c r="HA54" t="s">
        <v>818</v>
      </c>
      <c r="HB54" t="s">
        <v>818</v>
      </c>
      <c r="HC54" t="s">
        <v>818</v>
      </c>
      <c r="HD54" t="s">
        <v>818</v>
      </c>
      <c r="HE54" t="s">
        <v>818</v>
      </c>
      <c r="HF54" t="s">
        <v>818</v>
      </c>
      <c r="HG54" t="s">
        <v>818</v>
      </c>
      <c r="HH54" t="s">
        <v>818</v>
      </c>
      <c r="HI54" t="s">
        <v>818</v>
      </c>
      <c r="HJ54" t="s">
        <v>818</v>
      </c>
      <c r="HK54" t="s">
        <v>818</v>
      </c>
      <c r="HL54" t="s">
        <v>818</v>
      </c>
      <c r="HM54" t="s">
        <v>818</v>
      </c>
      <c r="HN54" t="s">
        <v>818</v>
      </c>
      <c r="HO54" t="s">
        <v>818</v>
      </c>
      <c r="HP54" t="s">
        <v>818</v>
      </c>
      <c r="HQ54" t="s">
        <v>818</v>
      </c>
      <c r="HR54" t="s">
        <v>818</v>
      </c>
      <c r="HS54" t="s">
        <v>818</v>
      </c>
      <c r="HT54" t="s">
        <v>818</v>
      </c>
      <c r="HU54" t="s">
        <v>818</v>
      </c>
      <c r="HV54" t="s">
        <v>818</v>
      </c>
      <c r="HW54" t="s">
        <v>818</v>
      </c>
      <c r="HX54" t="s">
        <v>818</v>
      </c>
      <c r="HY54" t="s">
        <v>818</v>
      </c>
      <c r="HZ54" t="s">
        <v>818</v>
      </c>
      <c r="IA54" t="s">
        <v>818</v>
      </c>
      <c r="IB54" t="s">
        <v>818</v>
      </c>
      <c r="IC54" t="s">
        <v>818</v>
      </c>
      <c r="ID54" t="s">
        <v>818</v>
      </c>
      <c r="IE54" t="s">
        <v>818</v>
      </c>
      <c r="IF54" t="s">
        <v>818</v>
      </c>
      <c r="IG54" t="s">
        <v>818</v>
      </c>
      <c r="IH54" t="s">
        <v>818</v>
      </c>
      <c r="II54" t="s">
        <v>818</v>
      </c>
      <c r="IJ54" t="s">
        <v>818</v>
      </c>
      <c r="IK54" t="s">
        <v>818</v>
      </c>
      <c r="IL54" t="s">
        <v>818</v>
      </c>
      <c r="IM54" t="s">
        <v>818</v>
      </c>
      <c r="IN54" t="s">
        <v>818</v>
      </c>
      <c r="IO54" t="s">
        <v>818</v>
      </c>
      <c r="IP54" t="s">
        <v>818</v>
      </c>
      <c r="IQ54" t="s">
        <v>818</v>
      </c>
      <c r="IR54" t="s">
        <v>818</v>
      </c>
      <c r="IS54" t="s">
        <v>818</v>
      </c>
      <c r="IT54" t="s">
        <v>818</v>
      </c>
      <c r="IU54" t="s">
        <v>818</v>
      </c>
      <c r="IV54" t="s">
        <v>818</v>
      </c>
      <c r="IW54" t="s">
        <v>818</v>
      </c>
      <c r="IX54" t="s">
        <v>818</v>
      </c>
      <c r="IY54" t="s">
        <v>818</v>
      </c>
      <c r="IZ54" t="s">
        <v>818</v>
      </c>
      <c r="JA54" t="s">
        <v>818</v>
      </c>
      <c r="JB54" t="s">
        <v>818</v>
      </c>
      <c r="JC54" t="s">
        <v>818</v>
      </c>
      <c r="JD54" t="s">
        <v>818</v>
      </c>
      <c r="JE54" t="s">
        <v>818</v>
      </c>
      <c r="JF54" t="s">
        <v>818</v>
      </c>
      <c r="JG54" t="s">
        <v>818</v>
      </c>
      <c r="JH54" t="s">
        <v>818</v>
      </c>
      <c r="JI54" t="s">
        <v>818</v>
      </c>
      <c r="JJ54" t="s">
        <v>818</v>
      </c>
      <c r="JK54" t="s">
        <v>818</v>
      </c>
      <c r="JL54" t="s">
        <v>818</v>
      </c>
      <c r="JM54" t="s">
        <v>818</v>
      </c>
      <c r="JN54" t="s">
        <v>818</v>
      </c>
      <c r="JO54" t="s">
        <v>818</v>
      </c>
      <c r="JP54" t="s">
        <v>818</v>
      </c>
      <c r="JQ54" t="s">
        <v>818</v>
      </c>
      <c r="JR54" t="s">
        <v>818</v>
      </c>
      <c r="JS54" t="s">
        <v>818</v>
      </c>
      <c r="JT54" t="s">
        <v>818</v>
      </c>
      <c r="JU54" t="s">
        <v>818</v>
      </c>
      <c r="JV54" t="s">
        <v>818</v>
      </c>
      <c r="JW54" t="s">
        <v>818</v>
      </c>
      <c r="JX54" t="s">
        <v>818</v>
      </c>
      <c r="JY54" t="s">
        <v>818</v>
      </c>
      <c r="JZ54" t="s">
        <v>818</v>
      </c>
      <c r="KA54" t="s">
        <v>818</v>
      </c>
      <c r="KB54" t="s">
        <v>818</v>
      </c>
      <c r="KC54" t="s">
        <v>818</v>
      </c>
      <c r="KD54" t="s">
        <v>818</v>
      </c>
      <c r="KE54" t="s">
        <v>818</v>
      </c>
      <c r="KF54">
        <v>4</v>
      </c>
      <c r="KG54">
        <v>0</v>
      </c>
      <c r="KH54">
        <v>0</v>
      </c>
      <c r="KI54">
        <v>0</v>
      </c>
      <c r="KJ54">
        <v>0</v>
      </c>
      <c r="KK54">
        <v>0</v>
      </c>
      <c r="KL54">
        <v>0</v>
      </c>
      <c r="KM54">
        <v>1</v>
      </c>
      <c r="KN54">
        <v>0</v>
      </c>
      <c r="KO54">
        <v>0</v>
      </c>
      <c r="KP54">
        <v>0</v>
      </c>
      <c r="KQ54">
        <v>1</v>
      </c>
      <c r="KR54">
        <v>0</v>
      </c>
      <c r="KS54">
        <v>1</v>
      </c>
      <c r="KT54">
        <v>1</v>
      </c>
      <c r="KU54">
        <v>0</v>
      </c>
      <c r="KV54">
        <v>0</v>
      </c>
      <c r="KW54">
        <v>0</v>
      </c>
      <c r="KX54">
        <v>1</v>
      </c>
      <c r="KY54">
        <v>0</v>
      </c>
      <c r="KZ54">
        <v>2</v>
      </c>
      <c r="LA54">
        <v>1</v>
      </c>
      <c r="LB54">
        <v>2</v>
      </c>
      <c r="LC54">
        <v>2</v>
      </c>
      <c r="LD54">
        <v>4</v>
      </c>
      <c r="LE54">
        <v>0</v>
      </c>
      <c r="LF54">
        <v>2</v>
      </c>
      <c r="LH54" t="s">
        <v>817</v>
      </c>
      <c r="LI54" t="s">
        <v>817</v>
      </c>
      <c r="LJ54" t="s">
        <v>817</v>
      </c>
      <c r="LK54" t="s">
        <v>817</v>
      </c>
      <c r="LL54" t="s">
        <v>817</v>
      </c>
      <c r="LM54" t="s">
        <v>817</v>
      </c>
      <c r="LO54" t="s">
        <v>817</v>
      </c>
      <c r="LQ54" t="s">
        <v>817</v>
      </c>
      <c r="LR54" t="s">
        <v>818</v>
      </c>
      <c r="LV54" t="s">
        <v>818</v>
      </c>
      <c r="LX54" t="s">
        <v>817</v>
      </c>
      <c r="MU54" t="s">
        <v>813</v>
      </c>
      <c r="NC54" t="s">
        <v>813</v>
      </c>
      <c r="ND54" t="s">
        <v>817</v>
      </c>
      <c r="NE54" t="s">
        <v>813</v>
      </c>
      <c r="NF54" t="s">
        <v>817</v>
      </c>
      <c r="NG54" t="s">
        <v>817</v>
      </c>
      <c r="NH54" t="s">
        <v>817</v>
      </c>
      <c r="NI54" t="s">
        <v>817</v>
      </c>
      <c r="NJ54" t="s">
        <v>817</v>
      </c>
      <c r="NK54" t="s">
        <v>817</v>
      </c>
      <c r="NL54" t="s">
        <v>813</v>
      </c>
      <c r="NM54" t="s">
        <v>817</v>
      </c>
      <c r="NN54" t="s">
        <v>817</v>
      </c>
      <c r="NO54" t="s">
        <v>817</v>
      </c>
      <c r="NP54" t="s">
        <v>817</v>
      </c>
      <c r="NQ54" t="s">
        <v>817</v>
      </c>
      <c r="NR54" t="s">
        <v>813</v>
      </c>
      <c r="NS54" t="s">
        <v>813</v>
      </c>
      <c r="NT54" t="s">
        <v>848</v>
      </c>
      <c r="NU54" t="s">
        <v>861</v>
      </c>
      <c r="NV54" t="s">
        <v>817</v>
      </c>
      <c r="NX54" t="s">
        <v>826</v>
      </c>
      <c r="NY54">
        <v>0</v>
      </c>
      <c r="OP54" t="s">
        <v>813</v>
      </c>
      <c r="OQ54" t="s">
        <v>827</v>
      </c>
      <c r="OR54" t="s">
        <v>863</v>
      </c>
      <c r="OS54" t="s">
        <v>878</v>
      </c>
      <c r="OT54" t="s">
        <v>813</v>
      </c>
      <c r="OU54" t="s">
        <v>813</v>
      </c>
      <c r="OV54" t="s">
        <v>830</v>
      </c>
      <c r="OW54" t="s">
        <v>905</v>
      </c>
      <c r="OX54" t="s">
        <v>923</v>
      </c>
      <c r="OY54" t="s">
        <v>833</v>
      </c>
      <c r="OZ54" t="s">
        <v>849</v>
      </c>
      <c r="PA54" t="s">
        <v>817</v>
      </c>
      <c r="PB54" t="s">
        <v>817</v>
      </c>
      <c r="PC54" t="s">
        <v>817</v>
      </c>
      <c r="PD54" t="s">
        <v>817</v>
      </c>
      <c r="PE54" t="s">
        <v>817</v>
      </c>
      <c r="PF54" t="s">
        <v>813</v>
      </c>
      <c r="PG54" t="s">
        <v>817</v>
      </c>
      <c r="PH54" t="s">
        <v>817</v>
      </c>
      <c r="PI54" t="s">
        <v>817</v>
      </c>
      <c r="PJ54" t="s">
        <v>817</v>
      </c>
      <c r="PK54" t="s">
        <v>817</v>
      </c>
      <c r="PL54" t="s">
        <v>835</v>
      </c>
      <c r="PM54" t="s">
        <v>836</v>
      </c>
      <c r="PN54" t="s">
        <v>837</v>
      </c>
      <c r="PO54" t="s">
        <v>880</v>
      </c>
      <c r="PP54" t="s">
        <v>839</v>
      </c>
      <c r="PQ54" t="s">
        <v>813</v>
      </c>
      <c r="PR54" t="s">
        <v>813</v>
      </c>
      <c r="PS54" t="s">
        <v>817</v>
      </c>
      <c r="PT54" t="s">
        <v>817</v>
      </c>
      <c r="PU54" t="s">
        <v>817</v>
      </c>
      <c r="PV54" t="s">
        <v>817</v>
      </c>
      <c r="PW54" t="s">
        <v>817</v>
      </c>
      <c r="PX54" t="s">
        <v>817</v>
      </c>
      <c r="PY54" t="s">
        <v>817</v>
      </c>
      <c r="PZ54" t="s">
        <v>840</v>
      </c>
      <c r="QA54" t="s">
        <v>841</v>
      </c>
      <c r="QB54" t="s">
        <v>971</v>
      </c>
      <c r="QC54" t="s">
        <v>843</v>
      </c>
      <c r="QD54" t="s">
        <v>896</v>
      </c>
      <c r="QE54" t="s">
        <v>845</v>
      </c>
      <c r="QF54" t="s">
        <v>813</v>
      </c>
      <c r="QG54" t="s">
        <v>813</v>
      </c>
      <c r="QH54" t="s">
        <v>813</v>
      </c>
      <c r="QI54" t="s">
        <v>817</v>
      </c>
      <c r="QJ54" t="s">
        <v>817</v>
      </c>
      <c r="QK54" t="s">
        <v>817</v>
      </c>
      <c r="QL54" t="s">
        <v>817</v>
      </c>
      <c r="QM54" t="s">
        <v>813</v>
      </c>
      <c r="QN54" t="s">
        <v>817</v>
      </c>
      <c r="QO54" t="s">
        <v>817</v>
      </c>
      <c r="QP54" t="s">
        <v>817</v>
      </c>
      <c r="QQ54" t="s">
        <v>817</v>
      </c>
      <c r="QR54" t="s">
        <v>813</v>
      </c>
      <c r="QS54" t="s">
        <v>813</v>
      </c>
      <c r="QT54" t="s">
        <v>817</v>
      </c>
      <c r="QU54" t="s">
        <v>817</v>
      </c>
      <c r="QV54" t="s">
        <v>817</v>
      </c>
      <c r="QW54" t="s">
        <v>817</v>
      </c>
      <c r="QX54" t="s">
        <v>817</v>
      </c>
      <c r="QY54" t="s">
        <v>817</v>
      </c>
      <c r="QZ54" t="s">
        <v>817</v>
      </c>
      <c r="RA54" t="s">
        <v>817</v>
      </c>
      <c r="RB54" t="s">
        <v>817</v>
      </c>
      <c r="RC54" t="s">
        <v>817</v>
      </c>
      <c r="RD54" t="s">
        <v>817</v>
      </c>
      <c r="RE54" t="s">
        <v>817</v>
      </c>
      <c r="RF54" t="s">
        <v>817</v>
      </c>
      <c r="RG54" t="s">
        <v>817</v>
      </c>
      <c r="RH54" t="s">
        <v>817</v>
      </c>
      <c r="RI54" t="s">
        <v>817</v>
      </c>
      <c r="RJ54" t="s">
        <v>817</v>
      </c>
      <c r="RK54" t="s">
        <v>813</v>
      </c>
      <c r="RL54" t="s">
        <v>817</v>
      </c>
      <c r="RM54" t="s">
        <v>813</v>
      </c>
      <c r="RN54" t="s">
        <v>817</v>
      </c>
      <c r="RO54" t="s">
        <v>817</v>
      </c>
      <c r="RP54" t="s">
        <v>817</v>
      </c>
      <c r="RQ54" t="s">
        <v>817</v>
      </c>
      <c r="RR54" t="s">
        <v>817</v>
      </c>
      <c r="RS54" t="s">
        <v>817</v>
      </c>
      <c r="RT54" t="s">
        <v>817</v>
      </c>
      <c r="RU54" t="s">
        <v>817</v>
      </c>
      <c r="RV54" t="s">
        <v>817</v>
      </c>
      <c r="RW54" t="s">
        <v>817</v>
      </c>
      <c r="RX54" t="s">
        <v>837</v>
      </c>
      <c r="RY54" t="s">
        <v>1150</v>
      </c>
      <c r="RZ54" t="s">
        <v>813</v>
      </c>
      <c r="SA54" t="s">
        <v>817</v>
      </c>
      <c r="SB54" t="s">
        <v>817</v>
      </c>
      <c r="SC54" t="s">
        <v>817</v>
      </c>
      <c r="SD54" t="s">
        <v>817</v>
      </c>
      <c r="SE54" t="s">
        <v>817</v>
      </c>
      <c r="SF54" t="s">
        <v>817</v>
      </c>
      <c r="SG54" t="s">
        <v>817</v>
      </c>
      <c r="SH54" t="s">
        <v>817</v>
      </c>
      <c r="SI54" t="s">
        <v>817</v>
      </c>
      <c r="SJ54" t="s">
        <v>813</v>
      </c>
      <c r="SK54" t="s">
        <v>817</v>
      </c>
      <c r="SL54" t="s">
        <v>817</v>
      </c>
      <c r="SM54" t="s">
        <v>817</v>
      </c>
      <c r="SN54" t="s">
        <v>817</v>
      </c>
      <c r="SO54" t="s">
        <v>817</v>
      </c>
      <c r="SP54" t="s">
        <v>817</v>
      </c>
      <c r="SQ54" t="s">
        <v>817</v>
      </c>
      <c r="SR54" t="s">
        <v>817</v>
      </c>
      <c r="SS54" t="s">
        <v>817</v>
      </c>
      <c r="ST54" t="s">
        <v>817</v>
      </c>
      <c r="SU54" t="s">
        <v>817</v>
      </c>
      <c r="SV54" t="s">
        <v>817</v>
      </c>
      <c r="SW54" t="s">
        <v>817</v>
      </c>
      <c r="SX54" t="s">
        <v>817</v>
      </c>
      <c r="SY54" t="s">
        <v>817</v>
      </c>
      <c r="SZ54" t="s">
        <v>817</v>
      </c>
      <c r="TA54" t="s">
        <v>817</v>
      </c>
      <c r="TB54" t="s">
        <v>817</v>
      </c>
      <c r="TC54" t="s">
        <v>817</v>
      </c>
      <c r="TD54" t="s">
        <v>817</v>
      </c>
      <c r="TE54" t="s">
        <v>817</v>
      </c>
      <c r="TF54" t="s">
        <v>813</v>
      </c>
      <c r="TG54" t="s">
        <v>817</v>
      </c>
      <c r="TH54" t="s">
        <v>817</v>
      </c>
      <c r="TI54" t="s">
        <v>817</v>
      </c>
      <c r="TU54" t="s">
        <v>817</v>
      </c>
      <c r="TY54" t="s">
        <v>813</v>
      </c>
      <c r="TZ54" t="s">
        <v>817</v>
      </c>
      <c r="UA54" t="s">
        <v>817</v>
      </c>
      <c r="UB54" t="s">
        <v>817</v>
      </c>
      <c r="UC54" t="s">
        <v>817</v>
      </c>
      <c r="UD54" t="s">
        <v>817</v>
      </c>
      <c r="UE54" t="s">
        <v>817</v>
      </c>
      <c r="UF54" t="s">
        <v>817</v>
      </c>
      <c r="UG54" t="s">
        <v>817</v>
      </c>
      <c r="UH54" t="s">
        <v>817</v>
      </c>
      <c r="UI54" t="s">
        <v>817</v>
      </c>
      <c r="UJ54" t="s">
        <v>817</v>
      </c>
      <c r="UK54" t="s">
        <v>817</v>
      </c>
      <c r="UL54" t="s">
        <v>813</v>
      </c>
      <c r="UM54" t="s">
        <v>902</v>
      </c>
      <c r="UN54" t="s">
        <v>817</v>
      </c>
      <c r="UO54" t="s">
        <v>817</v>
      </c>
      <c r="UP54" t="s">
        <v>817</v>
      </c>
      <c r="UQ54" t="s">
        <v>817</v>
      </c>
      <c r="UR54" t="s">
        <v>817</v>
      </c>
      <c r="US54" t="s">
        <v>817</v>
      </c>
      <c r="UT54" t="s">
        <v>813</v>
      </c>
      <c r="UU54" t="s">
        <v>817</v>
      </c>
      <c r="UV54" t="s">
        <v>817</v>
      </c>
      <c r="UW54" t="s">
        <v>817</v>
      </c>
      <c r="UX54" t="s">
        <v>817</v>
      </c>
      <c r="UY54" t="s">
        <v>817</v>
      </c>
      <c r="UZ54" t="s">
        <v>817</v>
      </c>
      <c r="VB54" t="s">
        <v>909</v>
      </c>
      <c r="VC54" t="s">
        <v>848</v>
      </c>
      <c r="VD54" t="s">
        <v>813</v>
      </c>
      <c r="VE54" t="s">
        <v>817</v>
      </c>
      <c r="VF54" t="s">
        <v>817</v>
      </c>
      <c r="VG54" t="s">
        <v>817</v>
      </c>
      <c r="VH54" t="s">
        <v>817</v>
      </c>
      <c r="VI54" t="s">
        <v>817</v>
      </c>
      <c r="VJ54" t="s">
        <v>817</v>
      </c>
      <c r="VK54" t="s">
        <v>817</v>
      </c>
      <c r="VL54" t="s">
        <v>817</v>
      </c>
      <c r="VM54" t="s">
        <v>817</v>
      </c>
      <c r="VN54" t="s">
        <v>817</v>
      </c>
      <c r="VO54" t="s">
        <v>817</v>
      </c>
      <c r="VP54" t="s">
        <v>817</v>
      </c>
      <c r="VQ54" t="s">
        <v>817</v>
      </c>
      <c r="VY54" t="s">
        <v>817</v>
      </c>
      <c r="VZ54" t="s">
        <v>813</v>
      </c>
      <c r="WA54" t="s">
        <v>817</v>
      </c>
      <c r="WJ54" t="s">
        <v>817</v>
      </c>
      <c r="WK54" t="s">
        <v>813</v>
      </c>
      <c r="WL54" t="s">
        <v>817</v>
      </c>
      <c r="WM54" t="s">
        <v>817</v>
      </c>
      <c r="WN54" t="s">
        <v>817</v>
      </c>
      <c r="WO54" t="s">
        <v>817</v>
      </c>
      <c r="WP54" t="s">
        <v>817</v>
      </c>
      <c r="WQ54" t="s">
        <v>817</v>
      </c>
      <c r="WR54" t="s">
        <v>817</v>
      </c>
      <c r="WS54" t="s">
        <v>949</v>
      </c>
      <c r="WU54" t="s">
        <v>813</v>
      </c>
      <c r="WV54" t="s">
        <v>813</v>
      </c>
      <c r="WW54" t="s">
        <v>813</v>
      </c>
      <c r="WX54" t="s">
        <v>813</v>
      </c>
      <c r="WY54" t="s">
        <v>817</v>
      </c>
      <c r="WZ54" t="s">
        <v>817</v>
      </c>
      <c r="XA54" t="s">
        <v>817</v>
      </c>
      <c r="XB54" t="s">
        <v>817</v>
      </c>
      <c r="XC54" t="s">
        <v>850</v>
      </c>
      <c r="XD54" t="s">
        <v>813</v>
      </c>
      <c r="XE54" t="s">
        <v>817</v>
      </c>
      <c r="XF54" t="s">
        <v>817</v>
      </c>
      <c r="XG54" t="s">
        <v>817</v>
      </c>
      <c r="XH54" t="s">
        <v>817</v>
      </c>
      <c r="XI54" t="s">
        <v>817</v>
      </c>
      <c r="XJ54" t="s">
        <v>817</v>
      </c>
      <c r="XK54" t="s">
        <v>817</v>
      </c>
      <c r="XL54" t="s">
        <v>817</v>
      </c>
      <c r="XM54" t="s">
        <v>817</v>
      </c>
      <c r="XN54" t="s">
        <v>817</v>
      </c>
      <c r="XO54" t="s">
        <v>817</v>
      </c>
      <c r="XP54" t="s">
        <v>817</v>
      </c>
      <c r="XQ54" t="s">
        <v>817</v>
      </c>
      <c r="XR54" t="s">
        <v>817</v>
      </c>
      <c r="XS54" t="s">
        <v>817</v>
      </c>
      <c r="XT54" t="s">
        <v>817</v>
      </c>
      <c r="XU54" t="s">
        <v>817</v>
      </c>
      <c r="XV54" t="s">
        <v>817</v>
      </c>
      <c r="XW54" t="s">
        <v>813</v>
      </c>
      <c r="XX54" t="s">
        <v>817</v>
      </c>
      <c r="XY54" t="s">
        <v>817</v>
      </c>
      <c r="XZ54" t="s">
        <v>817</v>
      </c>
      <c r="ZM54" t="s">
        <v>817</v>
      </c>
      <c r="ZN54" t="s">
        <v>813</v>
      </c>
      <c r="ZO54" t="s">
        <v>817</v>
      </c>
      <c r="ZP54" t="s">
        <v>817</v>
      </c>
      <c r="ZQ54" t="s">
        <v>817</v>
      </c>
      <c r="ZR54" t="s">
        <v>817</v>
      </c>
      <c r="ZS54" t="s">
        <v>817</v>
      </c>
      <c r="ZT54" t="s">
        <v>817</v>
      </c>
      <c r="ZU54" t="s">
        <v>817</v>
      </c>
      <c r="ZV54" t="s">
        <v>817</v>
      </c>
      <c r="ZW54" t="s">
        <v>817</v>
      </c>
      <c r="ZX54" t="s">
        <v>817</v>
      </c>
      <c r="ZY54" t="s">
        <v>817</v>
      </c>
      <c r="ZZ54" t="s">
        <v>817</v>
      </c>
      <c r="AAA54" t="s">
        <v>817</v>
      </c>
      <c r="AAB54" t="s">
        <v>817</v>
      </c>
      <c r="AAC54" t="s">
        <v>817</v>
      </c>
      <c r="AAD54" t="s">
        <v>817</v>
      </c>
      <c r="AAE54" t="s">
        <v>817</v>
      </c>
      <c r="AAF54" t="s">
        <v>817</v>
      </c>
      <c r="AAH54" t="s">
        <v>817</v>
      </c>
      <c r="AAI54" t="s">
        <v>817</v>
      </c>
      <c r="AAJ54" t="s">
        <v>817</v>
      </c>
      <c r="AAK54" t="s">
        <v>817</v>
      </c>
      <c r="AAL54" t="s">
        <v>813</v>
      </c>
      <c r="AAM54" t="s">
        <v>817</v>
      </c>
      <c r="AAN54" t="s">
        <v>817</v>
      </c>
      <c r="AAO54" t="s">
        <v>817</v>
      </c>
      <c r="AAP54" t="s">
        <v>817</v>
      </c>
      <c r="AAQ54" t="s">
        <v>817</v>
      </c>
      <c r="AAR54" t="s">
        <v>817</v>
      </c>
      <c r="AAS54" t="s">
        <v>817</v>
      </c>
      <c r="AAT54" t="s">
        <v>817</v>
      </c>
      <c r="AAV54" t="s">
        <v>817</v>
      </c>
      <c r="AAW54" t="s">
        <v>817</v>
      </c>
      <c r="AAX54" t="s">
        <v>813</v>
      </c>
      <c r="AAY54" t="s">
        <v>817</v>
      </c>
      <c r="AAZ54" t="s">
        <v>817</v>
      </c>
      <c r="ABA54" t="s">
        <v>817</v>
      </c>
      <c r="ABB54" t="s">
        <v>813</v>
      </c>
      <c r="ABC54" t="s">
        <v>817</v>
      </c>
      <c r="ABD54" t="s">
        <v>817</v>
      </c>
      <c r="ABE54" t="s">
        <v>817</v>
      </c>
      <c r="ABF54" t="s">
        <v>817</v>
      </c>
      <c r="ABG54" t="s">
        <v>817</v>
      </c>
      <c r="ABH54" t="s">
        <v>817</v>
      </c>
      <c r="ABI54" t="s">
        <v>817</v>
      </c>
      <c r="ABJ54" t="s">
        <v>817</v>
      </c>
      <c r="ABK54" t="s">
        <v>817</v>
      </c>
      <c r="ABL54" t="s">
        <v>817</v>
      </c>
      <c r="ABM54" t="s">
        <v>817</v>
      </c>
      <c r="ABN54" t="s">
        <v>817</v>
      </c>
      <c r="ABO54" t="s">
        <v>817</v>
      </c>
      <c r="ABP54" t="s">
        <v>817</v>
      </c>
      <c r="ABQ54" t="s">
        <v>817</v>
      </c>
      <c r="ABR54" t="s">
        <v>817</v>
      </c>
      <c r="ABS54" t="s">
        <v>817</v>
      </c>
      <c r="ABT54" t="s">
        <v>817</v>
      </c>
      <c r="ABU54" t="s">
        <v>817</v>
      </c>
      <c r="ABV54" t="s">
        <v>817</v>
      </c>
      <c r="ABW54" t="s">
        <v>813</v>
      </c>
      <c r="ABX54" t="s">
        <v>817</v>
      </c>
      <c r="ABY54" t="s">
        <v>817</v>
      </c>
      <c r="ABZ54" t="s">
        <v>817</v>
      </c>
      <c r="ACA54" t="s">
        <v>817</v>
      </c>
      <c r="ACB54" t="s">
        <v>817</v>
      </c>
      <c r="ACC54" t="s">
        <v>817</v>
      </c>
      <c r="ACD54" t="s">
        <v>817</v>
      </c>
      <c r="ACE54" t="s">
        <v>813</v>
      </c>
      <c r="ACF54" t="s">
        <v>817</v>
      </c>
      <c r="ACG54" t="s">
        <v>817</v>
      </c>
      <c r="ACH54" t="s">
        <v>817</v>
      </c>
      <c r="ACI54" t="s">
        <v>817</v>
      </c>
    </row>
    <row r="55" spans="1:763">
      <c r="A55" t="s">
        <v>1151</v>
      </c>
      <c r="B55" t="s">
        <v>1152</v>
      </c>
      <c r="C55" t="s">
        <v>1153</v>
      </c>
      <c r="D55" t="s">
        <v>941</v>
      </c>
      <c r="E55" t="s">
        <v>941</v>
      </c>
      <c r="P55" t="s">
        <v>812</v>
      </c>
      <c r="T55">
        <v>60</v>
      </c>
      <c r="V55" t="s">
        <v>813</v>
      </c>
      <c r="X55" t="s">
        <v>813</v>
      </c>
      <c r="Y55" t="s">
        <v>814</v>
      </c>
      <c r="Z55" t="s">
        <v>814</v>
      </c>
      <c r="AA55" t="s">
        <v>857</v>
      </c>
      <c r="AB55" t="s">
        <v>901</v>
      </c>
      <c r="AC55">
        <v>3</v>
      </c>
      <c r="AD55" t="s">
        <v>817</v>
      </c>
      <c r="AE55">
        <v>0</v>
      </c>
      <c r="AF55">
        <v>3</v>
      </c>
      <c r="AG55">
        <v>0</v>
      </c>
      <c r="AH55" t="s">
        <v>818</v>
      </c>
      <c r="AI55" t="s">
        <v>818</v>
      </c>
      <c r="AJ55" t="s">
        <v>818</v>
      </c>
      <c r="AK55" t="s">
        <v>818</v>
      </c>
      <c r="AL55" t="s">
        <v>818</v>
      </c>
      <c r="AM55" t="s">
        <v>818</v>
      </c>
      <c r="AN55" t="s">
        <v>818</v>
      </c>
      <c r="AO55" t="s">
        <v>818</v>
      </c>
      <c r="AP55" t="s">
        <v>818</v>
      </c>
      <c r="AQ55" t="s">
        <v>818</v>
      </c>
      <c r="AR55" t="s">
        <v>818</v>
      </c>
      <c r="AS55" t="s">
        <v>818</v>
      </c>
      <c r="AT55" t="s">
        <v>818</v>
      </c>
      <c r="AU55" t="s">
        <v>818</v>
      </c>
      <c r="AV55" t="s">
        <v>818</v>
      </c>
      <c r="AW55" t="s">
        <v>818</v>
      </c>
      <c r="AX55" t="s">
        <v>818</v>
      </c>
      <c r="AY55" t="s">
        <v>818</v>
      </c>
      <c r="AZ55" t="s">
        <v>818</v>
      </c>
      <c r="BA55" t="s">
        <v>818</v>
      </c>
      <c r="BB55" t="s">
        <v>818</v>
      </c>
      <c r="BC55" t="s">
        <v>818</v>
      </c>
      <c r="BD55" t="s">
        <v>818</v>
      </c>
      <c r="BE55" t="s">
        <v>818</v>
      </c>
      <c r="BF55" t="s">
        <v>818</v>
      </c>
      <c r="BG55" t="s">
        <v>818</v>
      </c>
      <c r="BH55" t="s">
        <v>818</v>
      </c>
      <c r="BI55" t="s">
        <v>818</v>
      </c>
      <c r="BJ55" t="s">
        <v>818</v>
      </c>
      <c r="BK55" t="s">
        <v>818</v>
      </c>
      <c r="BL55" t="s">
        <v>818</v>
      </c>
      <c r="BM55" t="s">
        <v>818</v>
      </c>
      <c r="BN55" t="s">
        <v>818</v>
      </c>
      <c r="BO55" t="s">
        <v>818</v>
      </c>
      <c r="BP55" t="s">
        <v>818</v>
      </c>
      <c r="BQ55" t="s">
        <v>818</v>
      </c>
      <c r="BR55" t="s">
        <v>818</v>
      </c>
      <c r="BS55" t="s">
        <v>818</v>
      </c>
      <c r="BT55" t="s">
        <v>818</v>
      </c>
      <c r="BU55" t="s">
        <v>818</v>
      </c>
      <c r="BV55" t="s">
        <v>818</v>
      </c>
      <c r="BW55" t="s">
        <v>818</v>
      </c>
      <c r="BX55" t="s">
        <v>818</v>
      </c>
      <c r="BY55" t="s">
        <v>818</v>
      </c>
      <c r="BZ55" t="s">
        <v>818</v>
      </c>
      <c r="CA55" t="s">
        <v>818</v>
      </c>
      <c r="CB55" t="s">
        <v>818</v>
      </c>
      <c r="CC55" t="s">
        <v>818</v>
      </c>
      <c r="CD55" t="s">
        <v>818</v>
      </c>
      <c r="CE55" t="s">
        <v>818</v>
      </c>
      <c r="CF55" t="s">
        <v>818</v>
      </c>
      <c r="CG55" t="s">
        <v>818</v>
      </c>
      <c r="CH55" t="s">
        <v>818</v>
      </c>
      <c r="CI55" t="s">
        <v>818</v>
      </c>
      <c r="CJ55" t="s">
        <v>818</v>
      </c>
      <c r="CK55" t="s">
        <v>818</v>
      </c>
      <c r="CL55" t="s">
        <v>818</v>
      </c>
      <c r="CM55" t="s">
        <v>818</v>
      </c>
      <c r="CN55" t="s">
        <v>818</v>
      </c>
      <c r="CO55" t="s">
        <v>818</v>
      </c>
      <c r="CP55" t="s">
        <v>818</v>
      </c>
      <c r="CQ55" t="s">
        <v>818</v>
      </c>
      <c r="CR55" t="s">
        <v>818</v>
      </c>
      <c r="CS55" t="s">
        <v>818</v>
      </c>
      <c r="CT55" t="s">
        <v>818</v>
      </c>
      <c r="CU55" t="s">
        <v>818</v>
      </c>
      <c r="CV55" t="s">
        <v>818</v>
      </c>
      <c r="CW55" t="s">
        <v>818</v>
      </c>
      <c r="CX55" t="s">
        <v>818</v>
      </c>
      <c r="CY55" t="s">
        <v>818</v>
      </c>
      <c r="CZ55" t="s">
        <v>818</v>
      </c>
      <c r="DA55" t="s">
        <v>818</v>
      </c>
      <c r="DB55" t="s">
        <v>818</v>
      </c>
      <c r="DC55" t="s">
        <v>818</v>
      </c>
      <c r="DD55" t="s">
        <v>818</v>
      </c>
      <c r="DE55" t="s">
        <v>818</v>
      </c>
      <c r="DF55" t="s">
        <v>818</v>
      </c>
      <c r="DG55" t="s">
        <v>818</v>
      </c>
      <c r="DH55" t="s">
        <v>818</v>
      </c>
      <c r="DI55" t="s">
        <v>818</v>
      </c>
      <c r="DJ55" t="s">
        <v>818</v>
      </c>
      <c r="DK55" t="s">
        <v>818</v>
      </c>
      <c r="DL55" t="s">
        <v>818</v>
      </c>
      <c r="DM55" t="s">
        <v>818</v>
      </c>
      <c r="DN55" t="s">
        <v>818</v>
      </c>
      <c r="DO55" t="s">
        <v>818</v>
      </c>
      <c r="DP55" t="s">
        <v>818</v>
      </c>
      <c r="DQ55" t="s">
        <v>818</v>
      </c>
      <c r="DR55" t="s">
        <v>818</v>
      </c>
      <c r="DS55" t="s">
        <v>818</v>
      </c>
      <c r="DT55" t="s">
        <v>818</v>
      </c>
      <c r="DU55" t="s">
        <v>818</v>
      </c>
      <c r="DV55" t="s">
        <v>818</v>
      </c>
      <c r="DW55" t="s">
        <v>818</v>
      </c>
      <c r="DX55" t="s">
        <v>818</v>
      </c>
      <c r="DY55" t="s">
        <v>818</v>
      </c>
      <c r="DZ55" t="s">
        <v>818</v>
      </c>
      <c r="EA55" t="s">
        <v>818</v>
      </c>
      <c r="EB55" t="s">
        <v>818</v>
      </c>
      <c r="EC55" t="s">
        <v>818</v>
      </c>
      <c r="ED55" t="s">
        <v>818</v>
      </c>
      <c r="EE55" t="s">
        <v>818</v>
      </c>
      <c r="EF55" t="s">
        <v>818</v>
      </c>
      <c r="EG55" t="s">
        <v>818</v>
      </c>
      <c r="EH55" t="s">
        <v>818</v>
      </c>
      <c r="EI55" t="s">
        <v>818</v>
      </c>
      <c r="EJ55" t="s">
        <v>818</v>
      </c>
      <c r="EK55" t="s">
        <v>818</v>
      </c>
      <c r="EL55" t="s">
        <v>818</v>
      </c>
      <c r="EM55" t="s">
        <v>818</v>
      </c>
      <c r="EN55" t="s">
        <v>818</v>
      </c>
      <c r="EO55" t="s">
        <v>818</v>
      </c>
      <c r="EP55" t="s">
        <v>818</v>
      </c>
      <c r="EQ55" t="s">
        <v>818</v>
      </c>
      <c r="ER55" t="s">
        <v>818</v>
      </c>
      <c r="ES55" t="s">
        <v>818</v>
      </c>
      <c r="ET55" t="s">
        <v>818</v>
      </c>
      <c r="EU55" t="s">
        <v>818</v>
      </c>
      <c r="EV55" t="s">
        <v>818</v>
      </c>
      <c r="EW55" t="s">
        <v>818</v>
      </c>
      <c r="EX55" t="s">
        <v>818</v>
      </c>
      <c r="EY55" t="s">
        <v>818</v>
      </c>
      <c r="EZ55" t="s">
        <v>818</v>
      </c>
      <c r="FA55" t="s">
        <v>818</v>
      </c>
      <c r="FB55" t="s">
        <v>818</v>
      </c>
      <c r="FC55" t="s">
        <v>818</v>
      </c>
      <c r="FD55" t="s">
        <v>818</v>
      </c>
      <c r="FE55" t="s">
        <v>818</v>
      </c>
      <c r="FF55" t="s">
        <v>818</v>
      </c>
      <c r="FG55" t="s">
        <v>818</v>
      </c>
      <c r="FH55" t="s">
        <v>818</v>
      </c>
      <c r="FI55" t="s">
        <v>818</v>
      </c>
      <c r="FJ55" t="s">
        <v>818</v>
      </c>
      <c r="FK55" t="s">
        <v>818</v>
      </c>
      <c r="FL55" t="s">
        <v>818</v>
      </c>
      <c r="FM55" t="s">
        <v>818</v>
      </c>
      <c r="FN55" t="s">
        <v>818</v>
      </c>
      <c r="FO55" t="s">
        <v>818</v>
      </c>
      <c r="FP55" t="s">
        <v>818</v>
      </c>
      <c r="FQ55" t="s">
        <v>818</v>
      </c>
      <c r="FR55" t="s">
        <v>818</v>
      </c>
      <c r="FS55" t="s">
        <v>818</v>
      </c>
      <c r="FT55" t="s">
        <v>818</v>
      </c>
      <c r="FU55" t="s">
        <v>818</v>
      </c>
      <c r="FV55" t="s">
        <v>818</v>
      </c>
      <c r="FW55" t="s">
        <v>818</v>
      </c>
      <c r="FX55" t="s">
        <v>818</v>
      </c>
      <c r="FY55" t="s">
        <v>818</v>
      </c>
      <c r="FZ55" t="s">
        <v>818</v>
      </c>
      <c r="GA55" t="s">
        <v>818</v>
      </c>
      <c r="GB55" t="s">
        <v>818</v>
      </c>
      <c r="GC55" t="s">
        <v>818</v>
      </c>
      <c r="GD55" t="s">
        <v>818</v>
      </c>
      <c r="GE55" t="s">
        <v>818</v>
      </c>
      <c r="GF55" t="s">
        <v>818</v>
      </c>
      <c r="GG55" t="s">
        <v>818</v>
      </c>
      <c r="GH55" t="s">
        <v>818</v>
      </c>
      <c r="GI55" t="s">
        <v>818</v>
      </c>
      <c r="GJ55" t="s">
        <v>818</v>
      </c>
      <c r="GK55" t="s">
        <v>818</v>
      </c>
      <c r="GL55" t="s">
        <v>818</v>
      </c>
      <c r="GM55" t="s">
        <v>818</v>
      </c>
      <c r="GN55" t="s">
        <v>818</v>
      </c>
      <c r="GO55" t="s">
        <v>818</v>
      </c>
      <c r="GP55" t="s">
        <v>818</v>
      </c>
      <c r="GQ55" t="s">
        <v>818</v>
      </c>
      <c r="GR55" t="s">
        <v>818</v>
      </c>
      <c r="GS55" t="s">
        <v>818</v>
      </c>
      <c r="GT55" t="s">
        <v>818</v>
      </c>
      <c r="GU55" t="s">
        <v>818</v>
      </c>
      <c r="GV55" t="s">
        <v>818</v>
      </c>
      <c r="GW55" t="s">
        <v>818</v>
      </c>
      <c r="GX55" t="s">
        <v>818</v>
      </c>
      <c r="GY55" t="s">
        <v>818</v>
      </c>
      <c r="GZ55" t="s">
        <v>818</v>
      </c>
      <c r="HA55" t="s">
        <v>818</v>
      </c>
      <c r="HB55" t="s">
        <v>818</v>
      </c>
      <c r="HC55" t="s">
        <v>818</v>
      </c>
      <c r="HD55" t="s">
        <v>818</v>
      </c>
      <c r="HE55" t="s">
        <v>818</v>
      </c>
      <c r="HF55" t="s">
        <v>818</v>
      </c>
      <c r="HG55" t="s">
        <v>818</v>
      </c>
      <c r="HH55" t="s">
        <v>818</v>
      </c>
      <c r="HI55" t="s">
        <v>818</v>
      </c>
      <c r="HJ55" t="s">
        <v>818</v>
      </c>
      <c r="HK55" t="s">
        <v>818</v>
      </c>
      <c r="HL55" t="s">
        <v>818</v>
      </c>
      <c r="HM55" t="s">
        <v>818</v>
      </c>
      <c r="HN55" t="s">
        <v>818</v>
      </c>
      <c r="HO55" t="s">
        <v>818</v>
      </c>
      <c r="HP55" t="s">
        <v>818</v>
      </c>
      <c r="HQ55" t="s">
        <v>818</v>
      </c>
      <c r="HR55" t="s">
        <v>818</v>
      </c>
      <c r="HS55" t="s">
        <v>818</v>
      </c>
      <c r="HT55" t="s">
        <v>818</v>
      </c>
      <c r="HU55" t="s">
        <v>818</v>
      </c>
      <c r="HV55" t="s">
        <v>818</v>
      </c>
      <c r="HW55" t="s">
        <v>818</v>
      </c>
      <c r="HX55" t="s">
        <v>818</v>
      </c>
      <c r="HY55" t="s">
        <v>818</v>
      </c>
      <c r="HZ55" t="s">
        <v>818</v>
      </c>
      <c r="IA55" t="s">
        <v>818</v>
      </c>
      <c r="IB55" t="s">
        <v>818</v>
      </c>
      <c r="IC55" t="s">
        <v>818</v>
      </c>
      <c r="ID55" t="s">
        <v>818</v>
      </c>
      <c r="IE55" t="s">
        <v>818</v>
      </c>
      <c r="IF55" t="s">
        <v>818</v>
      </c>
      <c r="IG55" t="s">
        <v>818</v>
      </c>
      <c r="IH55" t="s">
        <v>818</v>
      </c>
      <c r="II55" t="s">
        <v>818</v>
      </c>
      <c r="IJ55" t="s">
        <v>818</v>
      </c>
      <c r="IK55" t="s">
        <v>818</v>
      </c>
      <c r="IL55" t="s">
        <v>818</v>
      </c>
      <c r="IM55" t="s">
        <v>818</v>
      </c>
      <c r="IN55" t="s">
        <v>818</v>
      </c>
      <c r="IO55" t="s">
        <v>818</v>
      </c>
      <c r="IP55" t="s">
        <v>818</v>
      </c>
      <c r="IQ55" t="s">
        <v>818</v>
      </c>
      <c r="IR55" t="s">
        <v>818</v>
      </c>
      <c r="IS55" t="s">
        <v>818</v>
      </c>
      <c r="IT55" t="s">
        <v>818</v>
      </c>
      <c r="IU55" t="s">
        <v>818</v>
      </c>
      <c r="IV55" t="s">
        <v>818</v>
      </c>
      <c r="IW55" t="s">
        <v>818</v>
      </c>
      <c r="IX55" t="s">
        <v>818</v>
      </c>
      <c r="IY55" t="s">
        <v>818</v>
      </c>
      <c r="IZ55" t="s">
        <v>818</v>
      </c>
      <c r="JA55" t="s">
        <v>818</v>
      </c>
      <c r="JB55" t="s">
        <v>818</v>
      </c>
      <c r="JC55" t="s">
        <v>818</v>
      </c>
      <c r="JD55" t="s">
        <v>818</v>
      </c>
      <c r="JE55" t="s">
        <v>818</v>
      </c>
      <c r="JF55" t="s">
        <v>818</v>
      </c>
      <c r="JG55" t="s">
        <v>818</v>
      </c>
      <c r="JH55" t="s">
        <v>818</v>
      </c>
      <c r="JI55" t="s">
        <v>818</v>
      </c>
      <c r="JJ55" t="s">
        <v>818</v>
      </c>
      <c r="JK55" t="s">
        <v>818</v>
      </c>
      <c r="JL55" t="s">
        <v>818</v>
      </c>
      <c r="JM55" t="s">
        <v>818</v>
      </c>
      <c r="JN55" t="s">
        <v>818</v>
      </c>
      <c r="JO55" t="s">
        <v>818</v>
      </c>
      <c r="JP55" t="s">
        <v>818</v>
      </c>
      <c r="JQ55" t="s">
        <v>818</v>
      </c>
      <c r="JR55" t="s">
        <v>818</v>
      </c>
      <c r="JS55" t="s">
        <v>818</v>
      </c>
      <c r="JT55" t="s">
        <v>818</v>
      </c>
      <c r="JU55" t="s">
        <v>818</v>
      </c>
      <c r="JV55" t="s">
        <v>818</v>
      </c>
      <c r="JW55" t="s">
        <v>818</v>
      </c>
      <c r="JX55" t="s">
        <v>818</v>
      </c>
      <c r="JY55" t="s">
        <v>818</v>
      </c>
      <c r="JZ55" t="s">
        <v>818</v>
      </c>
      <c r="KA55" t="s">
        <v>818</v>
      </c>
      <c r="KB55" t="s">
        <v>818</v>
      </c>
      <c r="KC55" t="s">
        <v>818</v>
      </c>
      <c r="KD55" t="s">
        <v>818</v>
      </c>
      <c r="KE55" t="s">
        <v>818</v>
      </c>
      <c r="KF55">
        <v>3</v>
      </c>
      <c r="KG55">
        <v>0</v>
      </c>
      <c r="KH55">
        <v>0</v>
      </c>
      <c r="KI55">
        <v>0</v>
      </c>
      <c r="KJ55">
        <v>0</v>
      </c>
      <c r="KK55">
        <v>0</v>
      </c>
      <c r="KL55">
        <v>0</v>
      </c>
      <c r="KM55">
        <v>0</v>
      </c>
      <c r="KN55">
        <v>1</v>
      </c>
      <c r="KO55">
        <v>1</v>
      </c>
      <c r="KP55">
        <v>0</v>
      </c>
      <c r="KQ55">
        <v>2</v>
      </c>
      <c r="KR55">
        <v>0</v>
      </c>
      <c r="KS55">
        <v>0</v>
      </c>
      <c r="KT55">
        <v>0</v>
      </c>
      <c r="KU55">
        <v>0</v>
      </c>
      <c r="KV55">
        <v>0</v>
      </c>
      <c r="KW55">
        <v>1</v>
      </c>
      <c r="KX55">
        <v>0</v>
      </c>
      <c r="KY55">
        <v>0</v>
      </c>
      <c r="KZ55">
        <v>0</v>
      </c>
      <c r="LA55">
        <v>1</v>
      </c>
      <c r="LB55">
        <v>0</v>
      </c>
      <c r="LC55">
        <v>0</v>
      </c>
      <c r="LD55">
        <v>3</v>
      </c>
      <c r="LE55">
        <v>0</v>
      </c>
      <c r="LF55">
        <v>2</v>
      </c>
      <c r="LH55" t="s">
        <v>817</v>
      </c>
      <c r="LI55" t="s">
        <v>817</v>
      </c>
      <c r="LJ55" t="s">
        <v>817</v>
      </c>
      <c r="LK55" t="s">
        <v>817</v>
      </c>
      <c r="LL55" t="s">
        <v>817</v>
      </c>
      <c r="LM55" t="s">
        <v>817</v>
      </c>
      <c r="LO55" t="s">
        <v>813</v>
      </c>
      <c r="LP55" t="s">
        <v>813</v>
      </c>
      <c r="LQ55" t="s">
        <v>817</v>
      </c>
      <c r="LR55" t="s">
        <v>818</v>
      </c>
      <c r="LS55" t="s">
        <v>818</v>
      </c>
      <c r="LT55" t="s">
        <v>818</v>
      </c>
      <c r="LU55" t="s">
        <v>818</v>
      </c>
      <c r="LV55" t="s">
        <v>818</v>
      </c>
      <c r="LW55" t="s">
        <v>818</v>
      </c>
      <c r="LX55" t="s">
        <v>817</v>
      </c>
      <c r="MU55" t="s">
        <v>813</v>
      </c>
      <c r="NC55" t="s">
        <v>813</v>
      </c>
      <c r="ND55" t="s">
        <v>817</v>
      </c>
      <c r="NE55" t="s">
        <v>817</v>
      </c>
      <c r="NF55" t="s">
        <v>813</v>
      </c>
      <c r="NG55" t="s">
        <v>817</v>
      </c>
      <c r="NH55" t="s">
        <v>817</v>
      </c>
      <c r="NI55" t="s">
        <v>817</v>
      </c>
      <c r="NJ55" t="s">
        <v>817</v>
      </c>
      <c r="NK55" t="s">
        <v>817</v>
      </c>
      <c r="NL55" t="s">
        <v>817</v>
      </c>
      <c r="NM55" t="s">
        <v>817</v>
      </c>
      <c r="NN55" t="s">
        <v>817</v>
      </c>
      <c r="NO55" t="s">
        <v>817</v>
      </c>
      <c r="NP55" t="s">
        <v>817</v>
      </c>
      <c r="NQ55" t="s">
        <v>817</v>
      </c>
      <c r="NR55" t="s">
        <v>813</v>
      </c>
      <c r="NS55" t="s">
        <v>817</v>
      </c>
      <c r="NU55" t="s">
        <v>1051</v>
      </c>
      <c r="NY55">
        <v>0</v>
      </c>
      <c r="OP55" t="s">
        <v>817</v>
      </c>
      <c r="OQ55" t="s">
        <v>1036</v>
      </c>
      <c r="OR55" t="s">
        <v>863</v>
      </c>
      <c r="OS55" t="s">
        <v>829</v>
      </c>
      <c r="OT55" t="s">
        <v>813</v>
      </c>
      <c r="OU55" t="s">
        <v>817</v>
      </c>
      <c r="OV55" t="s">
        <v>830</v>
      </c>
      <c r="OW55" t="s">
        <v>864</v>
      </c>
      <c r="OX55" t="s">
        <v>832</v>
      </c>
      <c r="OY55" t="s">
        <v>833</v>
      </c>
      <c r="OZ55" t="s">
        <v>1011</v>
      </c>
      <c r="PA55" t="s">
        <v>813</v>
      </c>
      <c r="PB55" t="s">
        <v>813</v>
      </c>
      <c r="PC55" t="s">
        <v>817</v>
      </c>
      <c r="PD55" t="s">
        <v>817</v>
      </c>
      <c r="PE55" t="s">
        <v>817</v>
      </c>
      <c r="PF55" t="s">
        <v>817</v>
      </c>
      <c r="PG55" t="s">
        <v>817</v>
      </c>
      <c r="PH55" t="s">
        <v>817</v>
      </c>
      <c r="PI55" t="s">
        <v>817</v>
      </c>
      <c r="PJ55" t="s">
        <v>817</v>
      </c>
      <c r="PK55" t="s">
        <v>813</v>
      </c>
      <c r="PL55" t="s">
        <v>927</v>
      </c>
      <c r="PM55" t="s">
        <v>837</v>
      </c>
      <c r="PN55" t="s">
        <v>845</v>
      </c>
      <c r="PO55" t="s">
        <v>893</v>
      </c>
      <c r="PP55" t="s">
        <v>839</v>
      </c>
      <c r="PQ55" t="s">
        <v>813</v>
      </c>
      <c r="PR55" t="s">
        <v>813</v>
      </c>
      <c r="PS55" t="s">
        <v>817</v>
      </c>
      <c r="PT55" t="s">
        <v>817</v>
      </c>
      <c r="PU55" t="s">
        <v>817</v>
      </c>
      <c r="PV55" t="s">
        <v>817</v>
      </c>
      <c r="PW55" t="s">
        <v>817</v>
      </c>
      <c r="PX55" t="s">
        <v>817</v>
      </c>
      <c r="PY55" t="s">
        <v>817</v>
      </c>
      <c r="PZ55" t="s">
        <v>840</v>
      </c>
      <c r="QA55" t="s">
        <v>841</v>
      </c>
      <c r="QB55" t="s">
        <v>895</v>
      </c>
      <c r="QC55" t="s">
        <v>843</v>
      </c>
      <c r="QD55" t="s">
        <v>844</v>
      </c>
      <c r="QE55" t="s">
        <v>845</v>
      </c>
      <c r="QF55" t="s">
        <v>813</v>
      </c>
      <c r="QG55" t="s">
        <v>817</v>
      </c>
      <c r="QH55" t="s">
        <v>813</v>
      </c>
      <c r="QI55" t="s">
        <v>817</v>
      </c>
      <c r="QJ55" t="s">
        <v>817</v>
      </c>
      <c r="QK55" t="s">
        <v>813</v>
      </c>
      <c r="QL55" t="s">
        <v>817</v>
      </c>
      <c r="QM55" t="s">
        <v>817</v>
      </c>
      <c r="QN55" t="s">
        <v>817</v>
      </c>
      <c r="QO55" t="s">
        <v>817</v>
      </c>
      <c r="QP55" t="s">
        <v>817</v>
      </c>
      <c r="QQ55" t="s">
        <v>817</v>
      </c>
      <c r="QR55" t="s">
        <v>817</v>
      </c>
      <c r="QS55" t="s">
        <v>813</v>
      </c>
      <c r="QT55" t="s">
        <v>817</v>
      </c>
      <c r="QU55" t="s">
        <v>817</v>
      </c>
      <c r="QV55" t="s">
        <v>817</v>
      </c>
      <c r="QW55" t="s">
        <v>817</v>
      </c>
      <c r="QX55" t="s">
        <v>817</v>
      </c>
      <c r="QY55" t="s">
        <v>817</v>
      </c>
      <c r="QZ55" t="s">
        <v>817</v>
      </c>
      <c r="RA55" t="s">
        <v>817</v>
      </c>
      <c r="RB55" t="s">
        <v>817</v>
      </c>
      <c r="RC55" t="s">
        <v>817</v>
      </c>
      <c r="RD55" t="s">
        <v>817</v>
      </c>
      <c r="RE55" t="s">
        <v>817</v>
      </c>
      <c r="RF55" t="s">
        <v>817</v>
      </c>
      <c r="RG55" t="s">
        <v>817</v>
      </c>
      <c r="RH55" t="s">
        <v>817</v>
      </c>
      <c r="RI55" t="s">
        <v>817</v>
      </c>
      <c r="RJ55" t="s">
        <v>817</v>
      </c>
      <c r="RK55" t="s">
        <v>813</v>
      </c>
      <c r="RL55" t="s">
        <v>813</v>
      </c>
      <c r="RM55" t="s">
        <v>817</v>
      </c>
      <c r="RN55" t="s">
        <v>817</v>
      </c>
      <c r="RO55" t="s">
        <v>817</v>
      </c>
      <c r="RP55" t="s">
        <v>817</v>
      </c>
      <c r="RQ55" t="s">
        <v>817</v>
      </c>
      <c r="RR55" t="s">
        <v>817</v>
      </c>
      <c r="RS55" t="s">
        <v>817</v>
      </c>
      <c r="RT55" t="s">
        <v>817</v>
      </c>
      <c r="RU55" t="s">
        <v>817</v>
      </c>
      <c r="RV55" t="s">
        <v>817</v>
      </c>
      <c r="RW55" t="s">
        <v>817</v>
      </c>
      <c r="RX55" t="s">
        <v>837</v>
      </c>
      <c r="RY55" t="s">
        <v>846</v>
      </c>
      <c r="RZ55" t="s">
        <v>813</v>
      </c>
      <c r="SA55" t="s">
        <v>817</v>
      </c>
      <c r="SB55" t="s">
        <v>817</v>
      </c>
      <c r="SC55" t="s">
        <v>817</v>
      </c>
      <c r="SD55" t="s">
        <v>817</v>
      </c>
      <c r="SE55" t="s">
        <v>817</v>
      </c>
      <c r="SF55" t="s">
        <v>817</v>
      </c>
      <c r="SG55" t="s">
        <v>817</v>
      </c>
      <c r="SH55" t="s">
        <v>817</v>
      </c>
      <c r="SI55" t="s">
        <v>817</v>
      </c>
      <c r="SJ55" t="s">
        <v>817</v>
      </c>
      <c r="SK55" t="s">
        <v>817</v>
      </c>
      <c r="SL55" t="s">
        <v>813</v>
      </c>
      <c r="SM55" t="s">
        <v>817</v>
      </c>
      <c r="SN55" t="s">
        <v>817</v>
      </c>
      <c r="SO55" t="s">
        <v>817</v>
      </c>
      <c r="SP55" t="s">
        <v>817</v>
      </c>
      <c r="SQ55" t="s">
        <v>817</v>
      </c>
      <c r="SR55" t="s">
        <v>817</v>
      </c>
      <c r="SS55" t="s">
        <v>817</v>
      </c>
      <c r="ST55" t="s">
        <v>813</v>
      </c>
      <c r="SU55" t="s">
        <v>817</v>
      </c>
      <c r="SV55" t="s">
        <v>817</v>
      </c>
      <c r="SW55" t="s">
        <v>813</v>
      </c>
      <c r="SX55" t="s">
        <v>817</v>
      </c>
      <c r="SY55" t="s">
        <v>817</v>
      </c>
      <c r="SZ55" t="s">
        <v>817</v>
      </c>
      <c r="TA55" t="s">
        <v>817</v>
      </c>
      <c r="TB55" t="s">
        <v>817</v>
      </c>
      <c r="TC55" t="s">
        <v>817</v>
      </c>
      <c r="TD55" t="s">
        <v>817</v>
      </c>
      <c r="TE55" t="s">
        <v>817</v>
      </c>
      <c r="TF55" t="s">
        <v>817</v>
      </c>
      <c r="TG55" t="s">
        <v>817</v>
      </c>
      <c r="TH55" t="s">
        <v>817</v>
      </c>
      <c r="TI55" t="s">
        <v>817</v>
      </c>
      <c r="TU55" t="s">
        <v>817</v>
      </c>
      <c r="TY55" t="s">
        <v>817</v>
      </c>
      <c r="TZ55" t="s">
        <v>817</v>
      </c>
      <c r="UA55" t="s">
        <v>817</v>
      </c>
      <c r="UB55" t="s">
        <v>817</v>
      </c>
      <c r="UC55" t="s">
        <v>817</v>
      </c>
      <c r="UD55" t="s">
        <v>817</v>
      </c>
      <c r="UE55" t="s">
        <v>817</v>
      </c>
      <c r="UF55" t="s">
        <v>817</v>
      </c>
      <c r="UG55" t="s">
        <v>817</v>
      </c>
      <c r="UH55" t="s">
        <v>813</v>
      </c>
      <c r="UI55" t="s">
        <v>817</v>
      </c>
      <c r="UJ55" t="s">
        <v>817</v>
      </c>
      <c r="UK55" t="s">
        <v>817</v>
      </c>
      <c r="UL55" t="s">
        <v>817</v>
      </c>
      <c r="UM55" t="s">
        <v>817</v>
      </c>
      <c r="UN55" t="s">
        <v>813</v>
      </c>
      <c r="UO55" t="s">
        <v>817</v>
      </c>
      <c r="UP55" t="s">
        <v>817</v>
      </c>
      <c r="UQ55" t="s">
        <v>817</v>
      </c>
      <c r="UR55" t="s">
        <v>817</v>
      </c>
      <c r="US55" t="s">
        <v>817</v>
      </c>
      <c r="UT55" t="s">
        <v>817</v>
      </c>
      <c r="UU55" t="s">
        <v>817</v>
      </c>
      <c r="UV55" t="s">
        <v>817</v>
      </c>
      <c r="UW55" t="s">
        <v>817</v>
      </c>
      <c r="UX55" t="s">
        <v>817</v>
      </c>
      <c r="UY55" t="s">
        <v>817</v>
      </c>
      <c r="UZ55" t="s">
        <v>817</v>
      </c>
      <c r="VB55" t="s">
        <v>847</v>
      </c>
      <c r="VC55" t="s">
        <v>963</v>
      </c>
      <c r="VD55" t="s">
        <v>817</v>
      </c>
      <c r="VE55" t="s">
        <v>813</v>
      </c>
      <c r="VF55" t="s">
        <v>817</v>
      </c>
      <c r="VG55" t="s">
        <v>817</v>
      </c>
      <c r="VH55" t="s">
        <v>817</v>
      </c>
      <c r="VI55" t="s">
        <v>817</v>
      </c>
      <c r="VJ55" t="s">
        <v>817</v>
      </c>
      <c r="VK55" t="s">
        <v>817</v>
      </c>
      <c r="VL55" t="s">
        <v>817</v>
      </c>
      <c r="VM55" t="s">
        <v>817</v>
      </c>
      <c r="VN55" t="s">
        <v>817</v>
      </c>
      <c r="VO55" t="s">
        <v>817</v>
      </c>
      <c r="VP55" t="s">
        <v>817</v>
      </c>
      <c r="VQ55" t="s">
        <v>817</v>
      </c>
      <c r="VY55" t="s">
        <v>817</v>
      </c>
      <c r="VZ55" t="s">
        <v>813</v>
      </c>
      <c r="WA55" t="s">
        <v>817</v>
      </c>
      <c r="WJ55" t="s">
        <v>813</v>
      </c>
      <c r="WK55" t="s">
        <v>817</v>
      </c>
      <c r="WL55" t="s">
        <v>817</v>
      </c>
      <c r="WM55" t="s">
        <v>817</v>
      </c>
      <c r="WN55" t="s">
        <v>817</v>
      </c>
      <c r="WO55" t="s">
        <v>817</v>
      </c>
      <c r="WP55" t="s">
        <v>817</v>
      </c>
      <c r="WQ55" t="s">
        <v>817</v>
      </c>
      <c r="WR55" t="s">
        <v>817</v>
      </c>
      <c r="WS55" t="s">
        <v>908</v>
      </c>
      <c r="WU55" t="s">
        <v>817</v>
      </c>
      <c r="WV55" t="s">
        <v>817</v>
      </c>
      <c r="WW55" t="s">
        <v>817</v>
      </c>
      <c r="WX55" t="s">
        <v>817</v>
      </c>
      <c r="WY55" t="s">
        <v>817</v>
      </c>
      <c r="WZ55" t="s">
        <v>813</v>
      </c>
      <c r="XA55" t="s">
        <v>817</v>
      </c>
      <c r="XB55" t="s">
        <v>817</v>
      </c>
      <c r="XC55" t="s">
        <v>869</v>
      </c>
      <c r="XD55" t="s">
        <v>813</v>
      </c>
      <c r="XE55" t="s">
        <v>817</v>
      </c>
      <c r="XF55" t="s">
        <v>817</v>
      </c>
      <c r="XG55" t="s">
        <v>817</v>
      </c>
      <c r="XH55" t="s">
        <v>817</v>
      </c>
      <c r="XI55" t="s">
        <v>817</v>
      </c>
      <c r="XJ55" t="s">
        <v>817</v>
      </c>
      <c r="XK55" t="s">
        <v>817</v>
      </c>
      <c r="XL55" t="s">
        <v>817</v>
      </c>
      <c r="XM55" t="s">
        <v>813</v>
      </c>
      <c r="XN55" t="s">
        <v>817</v>
      </c>
      <c r="XO55" t="s">
        <v>817</v>
      </c>
      <c r="XP55" t="s">
        <v>817</v>
      </c>
      <c r="XQ55" t="s">
        <v>817</v>
      </c>
      <c r="XR55" t="s">
        <v>813</v>
      </c>
      <c r="XS55" t="s">
        <v>817</v>
      </c>
      <c r="XT55" t="s">
        <v>813</v>
      </c>
      <c r="XU55" t="s">
        <v>817</v>
      </c>
      <c r="XV55" t="s">
        <v>817</v>
      </c>
      <c r="XW55" t="s">
        <v>817</v>
      </c>
      <c r="XX55" t="s">
        <v>817</v>
      </c>
      <c r="XY55" t="s">
        <v>817</v>
      </c>
      <c r="XZ55" t="s">
        <v>817</v>
      </c>
      <c r="ZM55" t="s">
        <v>817</v>
      </c>
      <c r="ZN55" t="s">
        <v>817</v>
      </c>
      <c r="ZO55" t="s">
        <v>817</v>
      </c>
      <c r="ZP55" t="s">
        <v>817</v>
      </c>
      <c r="ZQ55" t="s">
        <v>817</v>
      </c>
      <c r="ZR55" t="s">
        <v>813</v>
      </c>
      <c r="ZS55" t="s">
        <v>817</v>
      </c>
      <c r="ZT55" t="s">
        <v>817</v>
      </c>
      <c r="ZU55" t="s">
        <v>817</v>
      </c>
      <c r="ZV55" t="s">
        <v>817</v>
      </c>
      <c r="ZW55" t="s">
        <v>813</v>
      </c>
      <c r="ZX55" t="s">
        <v>817</v>
      </c>
      <c r="ZY55" t="s">
        <v>817</v>
      </c>
      <c r="ZZ55" t="s">
        <v>817</v>
      </c>
      <c r="AAA55" t="s">
        <v>817</v>
      </c>
      <c r="AAB55" t="s">
        <v>817</v>
      </c>
      <c r="AAC55" t="s">
        <v>817</v>
      </c>
      <c r="AAD55" t="s">
        <v>817</v>
      </c>
      <c r="AAE55" t="s">
        <v>817</v>
      </c>
      <c r="AAF55" t="s">
        <v>817</v>
      </c>
      <c r="AAH55" t="s">
        <v>813</v>
      </c>
      <c r="AAI55" t="s">
        <v>817</v>
      </c>
      <c r="AAJ55" t="s">
        <v>817</v>
      </c>
      <c r="AAK55" t="s">
        <v>817</v>
      </c>
      <c r="AAL55" t="s">
        <v>817</v>
      </c>
      <c r="AAM55" t="s">
        <v>817</v>
      </c>
      <c r="AAN55" t="s">
        <v>817</v>
      </c>
      <c r="AAO55" t="s">
        <v>817</v>
      </c>
      <c r="AAP55" t="s">
        <v>817</v>
      </c>
      <c r="AAQ55" t="s">
        <v>817</v>
      </c>
      <c r="AAR55" t="s">
        <v>817</v>
      </c>
      <c r="AAS55" t="s">
        <v>817</v>
      </c>
      <c r="AAT55" t="s">
        <v>817</v>
      </c>
      <c r="AAV55" t="s">
        <v>817</v>
      </c>
      <c r="AAW55" t="s">
        <v>817</v>
      </c>
      <c r="AAX55" t="s">
        <v>817</v>
      </c>
      <c r="AAY55" t="s">
        <v>817</v>
      </c>
      <c r="AAZ55" t="s">
        <v>817</v>
      </c>
      <c r="ABA55" t="s">
        <v>817</v>
      </c>
      <c r="ABB55" t="s">
        <v>813</v>
      </c>
      <c r="ABC55" t="s">
        <v>817</v>
      </c>
      <c r="ABD55" t="s">
        <v>817</v>
      </c>
      <c r="ABE55" t="s">
        <v>817</v>
      </c>
      <c r="ABF55" t="s">
        <v>817</v>
      </c>
      <c r="ABG55" t="s">
        <v>817</v>
      </c>
      <c r="ABH55" t="s">
        <v>817</v>
      </c>
      <c r="ABI55" t="s">
        <v>817</v>
      </c>
      <c r="ABJ55" t="s">
        <v>817</v>
      </c>
      <c r="ABK55" t="s">
        <v>817</v>
      </c>
      <c r="ABL55" t="s">
        <v>817</v>
      </c>
      <c r="ABM55" t="s">
        <v>817</v>
      </c>
      <c r="ABN55" t="s">
        <v>817</v>
      </c>
      <c r="ABO55" t="s">
        <v>817</v>
      </c>
      <c r="ABP55" t="s">
        <v>817</v>
      </c>
      <c r="ABQ55" t="s">
        <v>817</v>
      </c>
      <c r="ABR55" t="s">
        <v>817</v>
      </c>
      <c r="ABS55" t="s">
        <v>817</v>
      </c>
      <c r="ABT55" t="s">
        <v>817</v>
      </c>
      <c r="ABU55" t="s">
        <v>817</v>
      </c>
      <c r="ABV55" t="s">
        <v>817</v>
      </c>
      <c r="ABW55" t="s">
        <v>817</v>
      </c>
      <c r="ABX55" t="s">
        <v>817</v>
      </c>
      <c r="ABY55" t="s">
        <v>813</v>
      </c>
      <c r="ABZ55" t="s">
        <v>817</v>
      </c>
      <c r="ACA55" t="s">
        <v>817</v>
      </c>
      <c r="ACB55" t="s">
        <v>817</v>
      </c>
      <c r="ACC55" t="s">
        <v>817</v>
      </c>
      <c r="ACD55" t="s">
        <v>817</v>
      </c>
      <c r="ACE55" t="s">
        <v>817</v>
      </c>
      <c r="ACF55" t="s">
        <v>817</v>
      </c>
      <c r="ACG55" t="s">
        <v>817</v>
      </c>
      <c r="ACH55" t="s">
        <v>817</v>
      </c>
      <c r="ACI55" t="s">
        <v>817</v>
      </c>
    </row>
    <row r="56" spans="1:763">
      <c r="A56" t="s">
        <v>1154</v>
      </c>
      <c r="B56" t="s">
        <v>1155</v>
      </c>
      <c r="C56" t="s">
        <v>1156</v>
      </c>
      <c r="D56" t="s">
        <v>1028</v>
      </c>
      <c r="E56" t="s">
        <v>1028</v>
      </c>
      <c r="P56" t="s">
        <v>886</v>
      </c>
      <c r="Q56">
        <v>0.64514064157430773</v>
      </c>
      <c r="T56">
        <v>63</v>
      </c>
      <c r="V56" t="s">
        <v>813</v>
      </c>
      <c r="X56" t="s">
        <v>813</v>
      </c>
      <c r="Y56" t="s">
        <v>814</v>
      </c>
      <c r="Z56" t="s">
        <v>814</v>
      </c>
      <c r="AA56" t="s">
        <v>857</v>
      </c>
      <c r="AB56" t="s">
        <v>816</v>
      </c>
      <c r="AC56">
        <v>2</v>
      </c>
      <c r="AD56" t="s">
        <v>817</v>
      </c>
      <c r="AE56">
        <v>2</v>
      </c>
      <c r="AF56">
        <v>0</v>
      </c>
      <c r="AG56">
        <v>0</v>
      </c>
      <c r="AH56" t="s">
        <v>818</v>
      </c>
      <c r="AI56" t="s">
        <v>818</v>
      </c>
      <c r="AJ56" t="s">
        <v>818</v>
      </c>
      <c r="AK56" t="s">
        <v>818</v>
      </c>
      <c r="AL56" t="s">
        <v>818</v>
      </c>
      <c r="AM56" t="s">
        <v>818</v>
      </c>
      <c r="AN56" t="s">
        <v>818</v>
      </c>
      <c r="AO56" t="s">
        <v>818</v>
      </c>
      <c r="AP56" t="s">
        <v>818</v>
      </c>
      <c r="AQ56" t="s">
        <v>818</v>
      </c>
      <c r="AR56" t="s">
        <v>818</v>
      </c>
      <c r="AS56" t="s">
        <v>818</v>
      </c>
      <c r="AT56" t="s">
        <v>818</v>
      </c>
      <c r="AU56" t="s">
        <v>818</v>
      </c>
      <c r="AV56" t="s">
        <v>818</v>
      </c>
      <c r="AW56" t="s">
        <v>818</v>
      </c>
      <c r="AX56" t="s">
        <v>818</v>
      </c>
      <c r="AY56" t="s">
        <v>818</v>
      </c>
      <c r="AZ56" t="s">
        <v>818</v>
      </c>
      <c r="BA56" t="s">
        <v>818</v>
      </c>
      <c r="BB56" t="s">
        <v>818</v>
      </c>
      <c r="BC56" t="s">
        <v>818</v>
      </c>
      <c r="BD56" t="s">
        <v>818</v>
      </c>
      <c r="BE56" t="s">
        <v>818</v>
      </c>
      <c r="BF56" t="s">
        <v>818</v>
      </c>
      <c r="BG56" t="s">
        <v>818</v>
      </c>
      <c r="BH56" t="s">
        <v>818</v>
      </c>
      <c r="BI56" t="s">
        <v>818</v>
      </c>
      <c r="BJ56" t="s">
        <v>818</v>
      </c>
      <c r="BK56" t="s">
        <v>818</v>
      </c>
      <c r="BL56" t="s">
        <v>818</v>
      </c>
      <c r="BM56" t="s">
        <v>818</v>
      </c>
      <c r="BN56" t="s">
        <v>818</v>
      </c>
      <c r="BO56" t="s">
        <v>818</v>
      </c>
      <c r="BP56" t="s">
        <v>818</v>
      </c>
      <c r="BQ56" t="s">
        <v>818</v>
      </c>
      <c r="BR56" t="s">
        <v>818</v>
      </c>
      <c r="BS56" t="s">
        <v>818</v>
      </c>
      <c r="BT56" t="s">
        <v>818</v>
      </c>
      <c r="BU56" t="s">
        <v>818</v>
      </c>
      <c r="BV56" t="s">
        <v>818</v>
      </c>
      <c r="BW56" t="s">
        <v>818</v>
      </c>
      <c r="BX56" t="s">
        <v>818</v>
      </c>
      <c r="BY56" t="s">
        <v>818</v>
      </c>
      <c r="BZ56" t="s">
        <v>818</v>
      </c>
      <c r="CA56" t="s">
        <v>818</v>
      </c>
      <c r="CB56" t="s">
        <v>818</v>
      </c>
      <c r="CC56" t="s">
        <v>818</v>
      </c>
      <c r="CD56" t="s">
        <v>818</v>
      </c>
      <c r="CE56" t="s">
        <v>818</v>
      </c>
      <c r="CF56" t="s">
        <v>818</v>
      </c>
      <c r="CG56" t="s">
        <v>818</v>
      </c>
      <c r="CH56" t="s">
        <v>818</v>
      </c>
      <c r="CI56" t="s">
        <v>818</v>
      </c>
      <c r="CJ56" t="s">
        <v>818</v>
      </c>
      <c r="CK56" t="s">
        <v>818</v>
      </c>
      <c r="CL56" t="s">
        <v>818</v>
      </c>
      <c r="CM56" t="s">
        <v>818</v>
      </c>
      <c r="CN56" t="s">
        <v>818</v>
      </c>
      <c r="CO56" t="s">
        <v>818</v>
      </c>
      <c r="CP56" t="s">
        <v>818</v>
      </c>
      <c r="CQ56" t="s">
        <v>818</v>
      </c>
      <c r="CR56" t="s">
        <v>818</v>
      </c>
      <c r="CS56" t="s">
        <v>818</v>
      </c>
      <c r="CT56" t="s">
        <v>818</v>
      </c>
      <c r="CU56" t="s">
        <v>818</v>
      </c>
      <c r="CV56" t="s">
        <v>818</v>
      </c>
      <c r="CW56" t="s">
        <v>818</v>
      </c>
      <c r="CX56" t="s">
        <v>818</v>
      </c>
      <c r="CY56" t="s">
        <v>818</v>
      </c>
      <c r="CZ56" t="s">
        <v>818</v>
      </c>
      <c r="DA56" t="s">
        <v>818</v>
      </c>
      <c r="DB56" t="s">
        <v>818</v>
      </c>
      <c r="DC56" t="s">
        <v>818</v>
      </c>
      <c r="DD56" t="s">
        <v>818</v>
      </c>
      <c r="DE56" t="s">
        <v>818</v>
      </c>
      <c r="DF56" t="s">
        <v>818</v>
      </c>
      <c r="DG56" t="s">
        <v>818</v>
      </c>
      <c r="DH56" t="s">
        <v>818</v>
      </c>
      <c r="DI56" t="s">
        <v>818</v>
      </c>
      <c r="DJ56" t="s">
        <v>818</v>
      </c>
      <c r="DK56" t="s">
        <v>818</v>
      </c>
      <c r="DL56" t="s">
        <v>818</v>
      </c>
      <c r="DM56" t="s">
        <v>818</v>
      </c>
      <c r="DN56" t="s">
        <v>818</v>
      </c>
      <c r="DO56" t="s">
        <v>818</v>
      </c>
      <c r="DP56" t="s">
        <v>818</v>
      </c>
      <c r="DQ56" t="s">
        <v>818</v>
      </c>
      <c r="DR56" t="s">
        <v>818</v>
      </c>
      <c r="DS56" t="s">
        <v>818</v>
      </c>
      <c r="DT56" t="s">
        <v>818</v>
      </c>
      <c r="DU56" t="s">
        <v>818</v>
      </c>
      <c r="DV56" t="s">
        <v>818</v>
      </c>
      <c r="DW56" t="s">
        <v>818</v>
      </c>
      <c r="DX56" t="s">
        <v>818</v>
      </c>
      <c r="DY56" t="s">
        <v>818</v>
      </c>
      <c r="DZ56" t="s">
        <v>818</v>
      </c>
      <c r="EA56" t="s">
        <v>818</v>
      </c>
      <c r="EB56" t="s">
        <v>818</v>
      </c>
      <c r="EC56" t="s">
        <v>818</v>
      </c>
      <c r="ED56" t="s">
        <v>818</v>
      </c>
      <c r="EE56" t="s">
        <v>818</v>
      </c>
      <c r="EF56" t="s">
        <v>818</v>
      </c>
      <c r="EG56" t="s">
        <v>818</v>
      </c>
      <c r="EH56" t="s">
        <v>818</v>
      </c>
      <c r="EI56" t="s">
        <v>818</v>
      </c>
      <c r="EJ56" t="s">
        <v>818</v>
      </c>
      <c r="EK56" t="s">
        <v>818</v>
      </c>
      <c r="EL56" t="s">
        <v>818</v>
      </c>
      <c r="EM56" t="s">
        <v>818</v>
      </c>
      <c r="EN56" t="s">
        <v>818</v>
      </c>
      <c r="EO56" t="s">
        <v>818</v>
      </c>
      <c r="EP56" t="s">
        <v>818</v>
      </c>
      <c r="EQ56" t="s">
        <v>818</v>
      </c>
      <c r="ER56" t="s">
        <v>818</v>
      </c>
      <c r="ES56" t="s">
        <v>818</v>
      </c>
      <c r="ET56" t="s">
        <v>818</v>
      </c>
      <c r="EU56" t="s">
        <v>818</v>
      </c>
      <c r="EV56" t="s">
        <v>818</v>
      </c>
      <c r="EW56" t="s">
        <v>818</v>
      </c>
      <c r="EX56" t="s">
        <v>818</v>
      </c>
      <c r="EY56" t="s">
        <v>818</v>
      </c>
      <c r="EZ56" t="s">
        <v>818</v>
      </c>
      <c r="FA56" t="s">
        <v>818</v>
      </c>
      <c r="FB56" t="s">
        <v>818</v>
      </c>
      <c r="FC56" t="s">
        <v>818</v>
      </c>
      <c r="FD56" t="s">
        <v>818</v>
      </c>
      <c r="FE56" t="s">
        <v>818</v>
      </c>
      <c r="FF56" t="s">
        <v>818</v>
      </c>
      <c r="FG56" t="s">
        <v>818</v>
      </c>
      <c r="FH56" t="s">
        <v>818</v>
      </c>
      <c r="FI56" t="s">
        <v>818</v>
      </c>
      <c r="FJ56" t="s">
        <v>818</v>
      </c>
      <c r="FK56" t="s">
        <v>818</v>
      </c>
      <c r="FL56" t="s">
        <v>818</v>
      </c>
      <c r="FM56" t="s">
        <v>818</v>
      </c>
      <c r="FN56" t="s">
        <v>818</v>
      </c>
      <c r="FO56" t="s">
        <v>818</v>
      </c>
      <c r="FP56" t="s">
        <v>818</v>
      </c>
      <c r="FQ56" t="s">
        <v>818</v>
      </c>
      <c r="FR56" t="s">
        <v>818</v>
      </c>
      <c r="FS56" t="s">
        <v>818</v>
      </c>
      <c r="FT56" t="s">
        <v>818</v>
      </c>
      <c r="FU56" t="s">
        <v>818</v>
      </c>
      <c r="FV56" t="s">
        <v>818</v>
      </c>
      <c r="FW56" t="s">
        <v>818</v>
      </c>
      <c r="FX56" t="s">
        <v>818</v>
      </c>
      <c r="FY56" t="s">
        <v>818</v>
      </c>
      <c r="FZ56" t="s">
        <v>818</v>
      </c>
      <c r="GA56" t="s">
        <v>818</v>
      </c>
      <c r="GB56" t="s">
        <v>818</v>
      </c>
      <c r="GC56" t="s">
        <v>818</v>
      </c>
      <c r="GD56" t="s">
        <v>818</v>
      </c>
      <c r="GE56" t="s">
        <v>818</v>
      </c>
      <c r="GF56" t="s">
        <v>818</v>
      </c>
      <c r="GG56" t="s">
        <v>818</v>
      </c>
      <c r="GH56" t="s">
        <v>818</v>
      </c>
      <c r="GI56" t="s">
        <v>818</v>
      </c>
      <c r="GJ56" t="s">
        <v>818</v>
      </c>
      <c r="GK56" t="s">
        <v>818</v>
      </c>
      <c r="GL56" t="s">
        <v>818</v>
      </c>
      <c r="GM56" t="s">
        <v>818</v>
      </c>
      <c r="GN56" t="s">
        <v>818</v>
      </c>
      <c r="GO56" t="s">
        <v>818</v>
      </c>
      <c r="GP56" t="s">
        <v>818</v>
      </c>
      <c r="GQ56" t="s">
        <v>818</v>
      </c>
      <c r="GR56" t="s">
        <v>818</v>
      </c>
      <c r="GS56" t="s">
        <v>818</v>
      </c>
      <c r="GT56" t="s">
        <v>818</v>
      </c>
      <c r="GU56" t="s">
        <v>818</v>
      </c>
      <c r="GV56" t="s">
        <v>818</v>
      </c>
      <c r="GW56" t="s">
        <v>818</v>
      </c>
      <c r="GX56" t="s">
        <v>818</v>
      </c>
      <c r="GY56" t="s">
        <v>818</v>
      </c>
      <c r="GZ56" t="s">
        <v>818</v>
      </c>
      <c r="HA56" t="s">
        <v>818</v>
      </c>
      <c r="HB56" t="s">
        <v>818</v>
      </c>
      <c r="HC56" t="s">
        <v>818</v>
      </c>
      <c r="HD56" t="s">
        <v>818</v>
      </c>
      <c r="HE56" t="s">
        <v>818</v>
      </c>
      <c r="HF56" t="s">
        <v>818</v>
      </c>
      <c r="HG56" t="s">
        <v>818</v>
      </c>
      <c r="HH56" t="s">
        <v>818</v>
      </c>
      <c r="HI56" t="s">
        <v>818</v>
      </c>
      <c r="HJ56" t="s">
        <v>818</v>
      </c>
      <c r="HK56" t="s">
        <v>818</v>
      </c>
      <c r="HL56" t="s">
        <v>818</v>
      </c>
      <c r="HM56" t="s">
        <v>818</v>
      </c>
      <c r="HN56" t="s">
        <v>818</v>
      </c>
      <c r="HO56" t="s">
        <v>818</v>
      </c>
      <c r="HP56" t="s">
        <v>818</v>
      </c>
      <c r="HQ56" t="s">
        <v>818</v>
      </c>
      <c r="HR56" t="s">
        <v>818</v>
      </c>
      <c r="HS56" t="s">
        <v>818</v>
      </c>
      <c r="HT56" t="s">
        <v>818</v>
      </c>
      <c r="HU56" t="s">
        <v>818</v>
      </c>
      <c r="HV56" t="s">
        <v>818</v>
      </c>
      <c r="HW56" t="s">
        <v>818</v>
      </c>
      <c r="HX56" t="s">
        <v>818</v>
      </c>
      <c r="HY56" t="s">
        <v>818</v>
      </c>
      <c r="HZ56" t="s">
        <v>818</v>
      </c>
      <c r="IA56" t="s">
        <v>818</v>
      </c>
      <c r="IB56" t="s">
        <v>818</v>
      </c>
      <c r="IC56" t="s">
        <v>818</v>
      </c>
      <c r="ID56" t="s">
        <v>818</v>
      </c>
      <c r="IE56" t="s">
        <v>818</v>
      </c>
      <c r="IF56" t="s">
        <v>818</v>
      </c>
      <c r="IG56" t="s">
        <v>818</v>
      </c>
      <c r="IH56" t="s">
        <v>818</v>
      </c>
      <c r="II56" t="s">
        <v>818</v>
      </c>
      <c r="IJ56" t="s">
        <v>818</v>
      </c>
      <c r="IK56" t="s">
        <v>818</v>
      </c>
      <c r="IL56" t="s">
        <v>818</v>
      </c>
      <c r="IM56" t="s">
        <v>818</v>
      </c>
      <c r="IN56" t="s">
        <v>818</v>
      </c>
      <c r="IO56" t="s">
        <v>818</v>
      </c>
      <c r="IP56" t="s">
        <v>818</v>
      </c>
      <c r="IQ56" t="s">
        <v>818</v>
      </c>
      <c r="IR56" t="s">
        <v>818</v>
      </c>
      <c r="IS56" t="s">
        <v>818</v>
      </c>
      <c r="IT56" t="s">
        <v>818</v>
      </c>
      <c r="IU56" t="s">
        <v>818</v>
      </c>
      <c r="IV56" t="s">
        <v>818</v>
      </c>
      <c r="IW56" t="s">
        <v>818</v>
      </c>
      <c r="IX56" t="s">
        <v>818</v>
      </c>
      <c r="IY56" t="s">
        <v>818</v>
      </c>
      <c r="IZ56" t="s">
        <v>818</v>
      </c>
      <c r="JA56" t="s">
        <v>818</v>
      </c>
      <c r="JB56" t="s">
        <v>818</v>
      </c>
      <c r="JC56" t="s">
        <v>818</v>
      </c>
      <c r="JD56" t="s">
        <v>818</v>
      </c>
      <c r="JE56" t="s">
        <v>818</v>
      </c>
      <c r="JF56" t="s">
        <v>818</v>
      </c>
      <c r="JG56" t="s">
        <v>818</v>
      </c>
      <c r="JH56" t="s">
        <v>818</v>
      </c>
      <c r="JI56" t="s">
        <v>818</v>
      </c>
      <c r="JJ56" t="s">
        <v>818</v>
      </c>
      <c r="JK56" t="s">
        <v>818</v>
      </c>
      <c r="JL56" t="s">
        <v>818</v>
      </c>
      <c r="JM56" t="s">
        <v>818</v>
      </c>
      <c r="JN56" t="s">
        <v>818</v>
      </c>
      <c r="JO56" t="s">
        <v>818</v>
      </c>
      <c r="JP56" t="s">
        <v>818</v>
      </c>
      <c r="JQ56" t="s">
        <v>818</v>
      </c>
      <c r="JR56" t="s">
        <v>818</v>
      </c>
      <c r="JS56" t="s">
        <v>818</v>
      </c>
      <c r="JT56" t="s">
        <v>818</v>
      </c>
      <c r="JU56" t="s">
        <v>818</v>
      </c>
      <c r="JV56" t="s">
        <v>818</v>
      </c>
      <c r="JW56" t="s">
        <v>818</v>
      </c>
      <c r="JX56" t="s">
        <v>818</v>
      </c>
      <c r="JY56" t="s">
        <v>818</v>
      </c>
      <c r="JZ56" t="s">
        <v>818</v>
      </c>
      <c r="KA56" t="s">
        <v>818</v>
      </c>
      <c r="KB56" t="s">
        <v>818</v>
      </c>
      <c r="KC56" t="s">
        <v>818</v>
      </c>
      <c r="KD56" t="s">
        <v>818</v>
      </c>
      <c r="KE56" t="s">
        <v>818</v>
      </c>
      <c r="KF56">
        <v>2</v>
      </c>
      <c r="KG56">
        <v>0</v>
      </c>
      <c r="KH56">
        <v>0</v>
      </c>
      <c r="KI56">
        <v>0</v>
      </c>
      <c r="KJ56">
        <v>0</v>
      </c>
      <c r="KK56">
        <v>0</v>
      </c>
      <c r="KL56">
        <v>0</v>
      </c>
      <c r="KM56">
        <v>0</v>
      </c>
      <c r="KN56">
        <v>0</v>
      </c>
      <c r="KO56">
        <v>1</v>
      </c>
      <c r="KP56">
        <v>0</v>
      </c>
      <c r="KQ56">
        <v>1</v>
      </c>
      <c r="KR56">
        <v>0</v>
      </c>
      <c r="KS56">
        <v>0</v>
      </c>
      <c r="KT56">
        <v>0</v>
      </c>
      <c r="KU56">
        <v>0</v>
      </c>
      <c r="KV56">
        <v>0</v>
      </c>
      <c r="KW56">
        <v>0</v>
      </c>
      <c r="KX56">
        <v>1</v>
      </c>
      <c r="KY56">
        <v>0</v>
      </c>
      <c r="KZ56">
        <v>0</v>
      </c>
      <c r="LA56">
        <v>1</v>
      </c>
      <c r="LB56">
        <v>0</v>
      </c>
      <c r="LC56">
        <v>0</v>
      </c>
      <c r="LD56">
        <v>2</v>
      </c>
      <c r="LE56">
        <v>0</v>
      </c>
      <c r="LF56">
        <v>1</v>
      </c>
      <c r="LH56" t="s">
        <v>813</v>
      </c>
      <c r="LI56" t="s">
        <v>817</v>
      </c>
      <c r="LJ56" t="s">
        <v>813</v>
      </c>
      <c r="LK56" t="s">
        <v>817</v>
      </c>
      <c r="LL56" t="s">
        <v>817</v>
      </c>
      <c r="LM56" t="s">
        <v>817</v>
      </c>
      <c r="LN56" t="s">
        <v>817</v>
      </c>
      <c r="LO56" t="s">
        <v>817</v>
      </c>
      <c r="LQ56" t="s">
        <v>817</v>
      </c>
      <c r="LR56" t="s">
        <v>818</v>
      </c>
      <c r="LV56" t="s">
        <v>818</v>
      </c>
      <c r="LX56" t="s">
        <v>817</v>
      </c>
      <c r="MA56" t="s">
        <v>858</v>
      </c>
      <c r="MB56" t="s">
        <v>954</v>
      </c>
      <c r="MC56" t="s">
        <v>822</v>
      </c>
      <c r="MD56" t="s">
        <v>813</v>
      </c>
      <c r="MF56" t="s">
        <v>823</v>
      </c>
      <c r="MI56" t="s">
        <v>813</v>
      </c>
      <c r="MJ56" t="s">
        <v>824</v>
      </c>
      <c r="MK56" t="s">
        <v>813</v>
      </c>
      <c r="ML56" t="s">
        <v>817</v>
      </c>
      <c r="MM56" t="s">
        <v>817</v>
      </c>
      <c r="MN56" t="s">
        <v>817</v>
      </c>
      <c r="MO56" t="s">
        <v>817</v>
      </c>
      <c r="MP56" t="s">
        <v>817</v>
      </c>
      <c r="MQ56" t="s">
        <v>817</v>
      </c>
      <c r="MR56" t="s">
        <v>813</v>
      </c>
      <c r="MS56" t="s">
        <v>817</v>
      </c>
      <c r="MT56" t="s">
        <v>817</v>
      </c>
      <c r="MU56" t="s">
        <v>813</v>
      </c>
      <c r="NC56" t="s">
        <v>813</v>
      </c>
      <c r="ND56" t="s">
        <v>817</v>
      </c>
      <c r="NE56" t="s">
        <v>813</v>
      </c>
      <c r="NF56" t="s">
        <v>817</v>
      </c>
      <c r="NG56" t="s">
        <v>817</v>
      </c>
      <c r="NH56" t="s">
        <v>817</v>
      </c>
      <c r="NI56" t="s">
        <v>817</v>
      </c>
      <c r="NJ56" t="s">
        <v>817</v>
      </c>
      <c r="NK56" t="s">
        <v>817</v>
      </c>
      <c r="NL56" t="s">
        <v>813</v>
      </c>
      <c r="NM56" t="s">
        <v>813</v>
      </c>
      <c r="NN56" t="s">
        <v>813</v>
      </c>
      <c r="NO56" t="s">
        <v>817</v>
      </c>
      <c r="NP56" t="s">
        <v>817</v>
      </c>
      <c r="NQ56" t="s">
        <v>817</v>
      </c>
      <c r="NR56" t="s">
        <v>813</v>
      </c>
      <c r="NS56" t="s">
        <v>817</v>
      </c>
      <c r="NU56" t="s">
        <v>1157</v>
      </c>
      <c r="NY56">
        <v>0</v>
      </c>
      <c r="OP56" t="s">
        <v>817</v>
      </c>
      <c r="OQ56" t="s">
        <v>827</v>
      </c>
      <c r="OR56" t="s">
        <v>828</v>
      </c>
      <c r="OS56" t="s">
        <v>878</v>
      </c>
      <c r="OT56" t="s">
        <v>813</v>
      </c>
      <c r="OU56" t="s">
        <v>813</v>
      </c>
      <c r="OV56" t="s">
        <v>830</v>
      </c>
      <c r="OW56" t="s">
        <v>905</v>
      </c>
      <c r="OX56" t="s">
        <v>832</v>
      </c>
      <c r="OY56" t="s">
        <v>833</v>
      </c>
      <c r="OZ56" t="s">
        <v>849</v>
      </c>
      <c r="PA56" t="s">
        <v>813</v>
      </c>
      <c r="PB56" t="s">
        <v>817</v>
      </c>
      <c r="PC56" t="s">
        <v>817</v>
      </c>
      <c r="PD56" t="s">
        <v>813</v>
      </c>
      <c r="PE56" t="s">
        <v>817</v>
      </c>
      <c r="PF56" t="s">
        <v>817</v>
      </c>
      <c r="PG56" t="s">
        <v>817</v>
      </c>
      <c r="PH56" t="s">
        <v>817</v>
      </c>
      <c r="PI56" t="s">
        <v>817</v>
      </c>
      <c r="PJ56" t="s">
        <v>817</v>
      </c>
      <c r="PK56" t="s">
        <v>813</v>
      </c>
      <c r="PL56" t="s">
        <v>835</v>
      </c>
      <c r="PM56" t="s">
        <v>879</v>
      </c>
      <c r="PN56" t="s">
        <v>845</v>
      </c>
      <c r="PO56" t="s">
        <v>880</v>
      </c>
      <c r="PP56" t="s">
        <v>839</v>
      </c>
      <c r="PQ56" t="s">
        <v>813</v>
      </c>
      <c r="PR56" t="s">
        <v>813</v>
      </c>
      <c r="PS56" t="s">
        <v>817</v>
      </c>
      <c r="PT56" t="s">
        <v>817</v>
      </c>
      <c r="PU56" t="s">
        <v>817</v>
      </c>
      <c r="PV56" t="s">
        <v>817</v>
      </c>
      <c r="PW56" t="s">
        <v>817</v>
      </c>
      <c r="PX56" t="s">
        <v>817</v>
      </c>
      <c r="PY56" t="s">
        <v>817</v>
      </c>
      <c r="PZ56" t="s">
        <v>840</v>
      </c>
      <c r="QA56" t="s">
        <v>841</v>
      </c>
      <c r="QB56" t="s">
        <v>895</v>
      </c>
      <c r="QC56" t="s">
        <v>972</v>
      </c>
      <c r="QD56" t="s">
        <v>844</v>
      </c>
      <c r="QE56" t="s">
        <v>845</v>
      </c>
      <c r="QF56" t="s">
        <v>813</v>
      </c>
      <c r="QG56" t="s">
        <v>813</v>
      </c>
      <c r="QH56" t="s">
        <v>813</v>
      </c>
      <c r="QI56" t="s">
        <v>813</v>
      </c>
      <c r="QJ56" t="s">
        <v>813</v>
      </c>
      <c r="QK56" t="s">
        <v>813</v>
      </c>
      <c r="QL56" t="s">
        <v>813</v>
      </c>
      <c r="QM56" t="s">
        <v>817</v>
      </c>
      <c r="QN56" t="s">
        <v>817</v>
      </c>
      <c r="QO56" t="s">
        <v>817</v>
      </c>
      <c r="QP56" t="s">
        <v>817</v>
      </c>
      <c r="QQ56" t="s">
        <v>817</v>
      </c>
      <c r="QR56" t="s">
        <v>868</v>
      </c>
      <c r="QS56" t="s">
        <v>813</v>
      </c>
      <c r="QT56" t="s">
        <v>817</v>
      </c>
      <c r="QU56" t="s">
        <v>817</v>
      </c>
      <c r="QV56" t="s">
        <v>817</v>
      </c>
      <c r="QW56" t="s">
        <v>817</v>
      </c>
      <c r="QX56" t="s">
        <v>817</v>
      </c>
      <c r="QY56" t="s">
        <v>817</v>
      </c>
      <c r="QZ56" t="s">
        <v>817</v>
      </c>
      <c r="RA56" t="s">
        <v>817</v>
      </c>
      <c r="RB56" t="s">
        <v>817</v>
      </c>
      <c r="RC56" t="s">
        <v>817</v>
      </c>
      <c r="RD56" t="s">
        <v>817</v>
      </c>
      <c r="RE56" t="s">
        <v>817</v>
      </c>
      <c r="RF56" t="s">
        <v>817</v>
      </c>
      <c r="RG56" t="s">
        <v>817</v>
      </c>
      <c r="RH56" t="s">
        <v>817</v>
      </c>
      <c r="RI56" t="s">
        <v>817</v>
      </c>
      <c r="RJ56" t="s">
        <v>817</v>
      </c>
      <c r="RK56" t="s">
        <v>813</v>
      </c>
      <c r="RL56" t="s">
        <v>813</v>
      </c>
      <c r="RM56" t="s">
        <v>817</v>
      </c>
      <c r="RN56" t="s">
        <v>817</v>
      </c>
      <c r="RO56" t="s">
        <v>813</v>
      </c>
      <c r="RP56" t="s">
        <v>817</v>
      </c>
      <c r="RQ56" t="s">
        <v>817</v>
      </c>
      <c r="RR56" t="s">
        <v>817</v>
      </c>
      <c r="RS56" t="s">
        <v>817</v>
      </c>
      <c r="RT56" t="s">
        <v>817</v>
      </c>
      <c r="RU56" t="s">
        <v>817</v>
      </c>
      <c r="RV56" t="s">
        <v>817</v>
      </c>
      <c r="RW56" t="s">
        <v>817</v>
      </c>
      <c r="RX56" t="s">
        <v>845</v>
      </c>
      <c r="RY56" t="s">
        <v>849</v>
      </c>
      <c r="RZ56" t="s">
        <v>817</v>
      </c>
      <c r="SB56" t="s">
        <v>813</v>
      </c>
      <c r="SC56" t="s">
        <v>817</v>
      </c>
      <c r="SD56" t="s">
        <v>817</v>
      </c>
      <c r="SE56" t="s">
        <v>817</v>
      </c>
      <c r="SF56" t="s">
        <v>813</v>
      </c>
      <c r="SG56" t="s">
        <v>813</v>
      </c>
      <c r="SH56" t="s">
        <v>817</v>
      </c>
      <c r="SI56" t="s">
        <v>813</v>
      </c>
      <c r="SJ56" t="s">
        <v>817</v>
      </c>
      <c r="SK56" t="s">
        <v>817</v>
      </c>
      <c r="SL56" t="s">
        <v>817</v>
      </c>
      <c r="SM56" t="s">
        <v>817</v>
      </c>
      <c r="SN56" t="s">
        <v>817</v>
      </c>
      <c r="SO56" t="s">
        <v>817</v>
      </c>
      <c r="SP56" t="s">
        <v>813</v>
      </c>
      <c r="SQ56" t="s">
        <v>817</v>
      </c>
      <c r="SR56" t="s">
        <v>817</v>
      </c>
      <c r="SS56" t="s">
        <v>817</v>
      </c>
      <c r="ST56" t="s">
        <v>817</v>
      </c>
      <c r="SU56" t="s">
        <v>817</v>
      </c>
      <c r="SV56" t="s">
        <v>813</v>
      </c>
      <c r="SW56" t="s">
        <v>817</v>
      </c>
      <c r="SX56" t="s">
        <v>817</v>
      </c>
      <c r="SY56" t="s">
        <v>813</v>
      </c>
      <c r="SZ56" t="s">
        <v>817</v>
      </c>
      <c r="TA56" t="s">
        <v>817</v>
      </c>
      <c r="TB56" t="s">
        <v>817</v>
      </c>
      <c r="TC56" t="s">
        <v>817</v>
      </c>
      <c r="TD56" t="s">
        <v>817</v>
      </c>
      <c r="TE56" t="s">
        <v>817</v>
      </c>
      <c r="TF56" t="s">
        <v>817</v>
      </c>
      <c r="TG56" t="s">
        <v>817</v>
      </c>
      <c r="TH56" t="s">
        <v>817</v>
      </c>
      <c r="TI56" t="s">
        <v>817</v>
      </c>
      <c r="TJ56" t="s">
        <v>813</v>
      </c>
      <c r="TK56" t="s">
        <v>817</v>
      </c>
      <c r="TL56" t="s">
        <v>817</v>
      </c>
      <c r="TM56" t="s">
        <v>813</v>
      </c>
      <c r="TN56" t="s">
        <v>813</v>
      </c>
      <c r="TO56" t="s">
        <v>813</v>
      </c>
      <c r="TP56" t="s">
        <v>817</v>
      </c>
      <c r="TQ56" t="s">
        <v>817</v>
      </c>
      <c r="TR56" t="s">
        <v>817</v>
      </c>
      <c r="TS56" t="s">
        <v>817</v>
      </c>
      <c r="TT56" t="s">
        <v>817</v>
      </c>
      <c r="TU56" t="s">
        <v>817</v>
      </c>
      <c r="TV56" t="s">
        <v>817</v>
      </c>
      <c r="TW56" t="s">
        <v>817</v>
      </c>
      <c r="TY56" t="s">
        <v>813</v>
      </c>
      <c r="TZ56" t="s">
        <v>817</v>
      </c>
      <c r="UA56" t="s">
        <v>817</v>
      </c>
      <c r="UB56" t="s">
        <v>813</v>
      </c>
      <c r="UC56" t="s">
        <v>817</v>
      </c>
      <c r="UD56" t="s">
        <v>817</v>
      </c>
      <c r="UE56" t="s">
        <v>817</v>
      </c>
      <c r="UF56" t="s">
        <v>813</v>
      </c>
      <c r="UG56" t="s">
        <v>817</v>
      </c>
      <c r="UH56" t="s">
        <v>817</v>
      </c>
      <c r="UI56" t="s">
        <v>817</v>
      </c>
      <c r="UJ56" t="s">
        <v>817</v>
      </c>
      <c r="UK56" t="s">
        <v>817</v>
      </c>
      <c r="UL56" t="s">
        <v>813</v>
      </c>
      <c r="UM56" t="s">
        <v>902</v>
      </c>
      <c r="UN56" t="s">
        <v>817</v>
      </c>
      <c r="UO56" t="s">
        <v>813</v>
      </c>
      <c r="UP56" t="s">
        <v>817</v>
      </c>
      <c r="UQ56" t="s">
        <v>817</v>
      </c>
      <c r="UR56" t="s">
        <v>817</v>
      </c>
      <c r="US56" t="s">
        <v>817</v>
      </c>
      <c r="UT56" t="s">
        <v>817</v>
      </c>
      <c r="UU56" t="s">
        <v>817</v>
      </c>
      <c r="UV56" t="s">
        <v>817</v>
      </c>
      <c r="UW56" t="s">
        <v>817</v>
      </c>
      <c r="UX56" t="s">
        <v>817</v>
      </c>
      <c r="UY56" t="s">
        <v>817</v>
      </c>
      <c r="UZ56" t="s">
        <v>817</v>
      </c>
      <c r="VB56" t="s">
        <v>1065</v>
      </c>
      <c r="VD56" t="s">
        <v>817</v>
      </c>
      <c r="VE56" t="s">
        <v>817</v>
      </c>
      <c r="VF56" t="s">
        <v>813</v>
      </c>
      <c r="VG56" t="s">
        <v>813</v>
      </c>
      <c r="VH56" t="s">
        <v>817</v>
      </c>
      <c r="VI56" t="s">
        <v>817</v>
      </c>
      <c r="VJ56" t="s">
        <v>817</v>
      </c>
      <c r="VK56" t="s">
        <v>817</v>
      </c>
      <c r="VL56" t="s">
        <v>813</v>
      </c>
      <c r="VM56" t="s">
        <v>813</v>
      </c>
      <c r="VN56" t="s">
        <v>817</v>
      </c>
      <c r="VO56" t="s">
        <v>817</v>
      </c>
      <c r="VP56" t="s">
        <v>817</v>
      </c>
      <c r="VQ56" t="s">
        <v>817</v>
      </c>
      <c r="VY56" t="s">
        <v>813</v>
      </c>
      <c r="VZ56" t="s">
        <v>813</v>
      </c>
      <c r="WA56" t="s">
        <v>817</v>
      </c>
      <c r="WJ56" t="s">
        <v>813</v>
      </c>
      <c r="WK56" t="s">
        <v>817</v>
      </c>
      <c r="WL56" t="s">
        <v>817</v>
      </c>
      <c r="WM56" t="s">
        <v>817</v>
      </c>
      <c r="WN56" t="s">
        <v>817</v>
      </c>
      <c r="WO56" t="s">
        <v>817</v>
      </c>
      <c r="WP56" t="s">
        <v>817</v>
      </c>
      <c r="WQ56" t="s">
        <v>817</v>
      </c>
      <c r="WR56" t="s">
        <v>817</v>
      </c>
      <c r="WS56" t="s">
        <v>908</v>
      </c>
      <c r="WU56" t="s">
        <v>817</v>
      </c>
      <c r="WV56" t="s">
        <v>817</v>
      </c>
      <c r="WW56" t="s">
        <v>813</v>
      </c>
      <c r="WX56" t="s">
        <v>817</v>
      </c>
      <c r="WY56" t="s">
        <v>817</v>
      </c>
      <c r="WZ56" t="s">
        <v>817</v>
      </c>
      <c r="XA56" t="s">
        <v>817</v>
      </c>
      <c r="XB56" t="s">
        <v>817</v>
      </c>
      <c r="XC56" t="s">
        <v>869</v>
      </c>
      <c r="XD56" t="s">
        <v>813</v>
      </c>
      <c r="XE56" t="s">
        <v>817</v>
      </c>
      <c r="XF56" t="s">
        <v>817</v>
      </c>
      <c r="XG56" t="s">
        <v>817</v>
      </c>
      <c r="XH56" t="s">
        <v>817</v>
      </c>
      <c r="XI56" t="s">
        <v>817</v>
      </c>
      <c r="XJ56" t="s">
        <v>817</v>
      </c>
      <c r="XK56" t="s">
        <v>817</v>
      </c>
      <c r="XL56" t="s">
        <v>817</v>
      </c>
      <c r="XM56" t="s">
        <v>813</v>
      </c>
      <c r="XN56" t="s">
        <v>817</v>
      </c>
      <c r="XO56" t="s">
        <v>817</v>
      </c>
      <c r="XP56" t="s">
        <v>817</v>
      </c>
      <c r="XQ56" t="s">
        <v>817</v>
      </c>
      <c r="XR56" t="s">
        <v>817</v>
      </c>
      <c r="XS56" t="s">
        <v>813</v>
      </c>
      <c r="XT56" t="s">
        <v>817</v>
      </c>
      <c r="XU56" t="s">
        <v>813</v>
      </c>
      <c r="XV56" t="s">
        <v>817</v>
      </c>
      <c r="XW56" t="s">
        <v>817</v>
      </c>
      <c r="XX56" t="s">
        <v>817</v>
      </c>
      <c r="XY56" t="s">
        <v>817</v>
      </c>
      <c r="XZ56" t="s">
        <v>813</v>
      </c>
      <c r="YA56" t="s">
        <v>817</v>
      </c>
      <c r="YB56" t="s">
        <v>817</v>
      </c>
      <c r="YC56" t="s">
        <v>817</v>
      </c>
      <c r="YD56" t="s">
        <v>813</v>
      </c>
      <c r="YE56" t="s">
        <v>817</v>
      </c>
      <c r="YF56" t="s">
        <v>817</v>
      </c>
      <c r="YG56" t="s">
        <v>817</v>
      </c>
      <c r="YH56" t="s">
        <v>817</v>
      </c>
      <c r="YI56" t="s">
        <v>817</v>
      </c>
      <c r="YJ56" t="s">
        <v>817</v>
      </c>
      <c r="YK56" t="s">
        <v>817</v>
      </c>
      <c r="YL56" t="s">
        <v>817</v>
      </c>
      <c r="YM56" t="s">
        <v>817</v>
      </c>
      <c r="YN56" t="s">
        <v>813</v>
      </c>
      <c r="YO56" t="s">
        <v>813</v>
      </c>
      <c r="YP56" t="s">
        <v>817</v>
      </c>
      <c r="YQ56" t="s">
        <v>817</v>
      </c>
      <c r="YR56" t="s">
        <v>817</v>
      </c>
      <c r="YS56" t="s">
        <v>817</v>
      </c>
      <c r="YT56" t="s">
        <v>817</v>
      </c>
      <c r="YU56" t="s">
        <v>813</v>
      </c>
      <c r="YW56" t="s">
        <v>817</v>
      </c>
      <c r="ZM56" t="s">
        <v>817</v>
      </c>
      <c r="ZN56" t="s">
        <v>817</v>
      </c>
      <c r="ZO56" t="s">
        <v>817</v>
      </c>
      <c r="ZP56" t="s">
        <v>817</v>
      </c>
      <c r="ZQ56" t="s">
        <v>813</v>
      </c>
      <c r="ZR56" t="s">
        <v>813</v>
      </c>
      <c r="ZS56" t="s">
        <v>813</v>
      </c>
      <c r="ZT56" t="s">
        <v>817</v>
      </c>
      <c r="ZU56" t="s">
        <v>817</v>
      </c>
      <c r="ZV56" t="s">
        <v>817</v>
      </c>
      <c r="ZW56" t="s">
        <v>817</v>
      </c>
      <c r="ZX56" t="s">
        <v>817</v>
      </c>
      <c r="ZY56" t="s">
        <v>817</v>
      </c>
      <c r="ZZ56" t="s">
        <v>817</v>
      </c>
      <c r="AAA56" t="s">
        <v>817</v>
      </c>
      <c r="AAB56" t="s">
        <v>817</v>
      </c>
      <c r="AAC56" t="s">
        <v>817</v>
      </c>
      <c r="AAD56" t="s">
        <v>817</v>
      </c>
      <c r="AAE56" t="s">
        <v>817</v>
      </c>
      <c r="AAF56" t="s">
        <v>817</v>
      </c>
      <c r="AAH56" t="s">
        <v>813</v>
      </c>
      <c r="AAI56" t="s">
        <v>817</v>
      </c>
      <c r="AAJ56" t="s">
        <v>813</v>
      </c>
      <c r="AAK56" t="s">
        <v>817</v>
      </c>
      <c r="AAL56" t="s">
        <v>813</v>
      </c>
      <c r="AAM56" t="s">
        <v>817</v>
      </c>
      <c r="AAN56" t="s">
        <v>817</v>
      </c>
      <c r="AAO56" t="s">
        <v>817</v>
      </c>
      <c r="AAP56" t="s">
        <v>817</v>
      </c>
      <c r="AAQ56" t="s">
        <v>817</v>
      </c>
      <c r="AAR56" t="s">
        <v>817</v>
      </c>
      <c r="AAS56" t="s">
        <v>817</v>
      </c>
      <c r="AAT56" t="s">
        <v>817</v>
      </c>
      <c r="AAV56" t="s">
        <v>817</v>
      </c>
      <c r="AAW56" t="s">
        <v>817</v>
      </c>
      <c r="AAX56" t="s">
        <v>817</v>
      </c>
      <c r="AAY56" t="s">
        <v>817</v>
      </c>
      <c r="AAZ56" t="s">
        <v>817</v>
      </c>
      <c r="ABA56" t="s">
        <v>817</v>
      </c>
      <c r="ABB56" t="s">
        <v>813</v>
      </c>
      <c r="ABC56" t="s">
        <v>817</v>
      </c>
      <c r="ABD56" t="s">
        <v>817</v>
      </c>
      <c r="ABE56" t="s">
        <v>817</v>
      </c>
      <c r="ABF56" t="s">
        <v>817</v>
      </c>
      <c r="ABG56" t="s">
        <v>817</v>
      </c>
      <c r="ABH56" t="s">
        <v>817</v>
      </c>
      <c r="ABI56" t="s">
        <v>817</v>
      </c>
      <c r="ABJ56" t="s">
        <v>817</v>
      </c>
      <c r="ABK56" t="s">
        <v>813</v>
      </c>
      <c r="ABL56" t="s">
        <v>813</v>
      </c>
      <c r="ABM56" t="s">
        <v>813</v>
      </c>
      <c r="ABN56" t="s">
        <v>817</v>
      </c>
      <c r="ABO56" t="s">
        <v>817</v>
      </c>
      <c r="ABP56" t="s">
        <v>817</v>
      </c>
      <c r="ABQ56" t="s">
        <v>817</v>
      </c>
      <c r="ABR56" t="s">
        <v>817</v>
      </c>
      <c r="ABS56" t="s">
        <v>817</v>
      </c>
      <c r="ABT56" t="s">
        <v>813</v>
      </c>
      <c r="ABU56" t="s">
        <v>817</v>
      </c>
      <c r="ABV56" t="s">
        <v>817</v>
      </c>
      <c r="ABW56" t="s">
        <v>813</v>
      </c>
      <c r="ABX56" t="s">
        <v>817</v>
      </c>
      <c r="ABY56" t="s">
        <v>817</v>
      </c>
      <c r="ABZ56" t="s">
        <v>817</v>
      </c>
      <c r="ACA56" t="s">
        <v>813</v>
      </c>
      <c r="ACB56" t="s">
        <v>817</v>
      </c>
      <c r="ACC56" t="s">
        <v>817</v>
      </c>
      <c r="ACD56" t="s">
        <v>817</v>
      </c>
      <c r="ACE56" t="s">
        <v>817</v>
      </c>
      <c r="ACF56" t="s">
        <v>817</v>
      </c>
      <c r="ACG56" t="s">
        <v>817</v>
      </c>
      <c r="ACH56" t="s">
        <v>817</v>
      </c>
      <c r="ACI56" t="s">
        <v>817</v>
      </c>
    </row>
    <row r="57" spans="1:763">
      <c r="A57" t="s">
        <v>1158</v>
      </c>
      <c r="B57" t="s">
        <v>1159</v>
      </c>
      <c r="C57" t="s">
        <v>1160</v>
      </c>
      <c r="D57" t="s">
        <v>873</v>
      </c>
      <c r="E57" t="s">
        <v>873</v>
      </c>
      <c r="P57" t="s">
        <v>874</v>
      </c>
      <c r="Q57">
        <v>1.2475828181962281</v>
      </c>
      <c r="T57">
        <v>37</v>
      </c>
      <c r="V57" t="s">
        <v>813</v>
      </c>
      <c r="X57" t="s">
        <v>813</v>
      </c>
      <c r="Y57" t="s">
        <v>814</v>
      </c>
      <c r="Z57" t="s">
        <v>814</v>
      </c>
      <c r="AA57" t="s">
        <v>920</v>
      </c>
      <c r="AB57" t="s">
        <v>816</v>
      </c>
      <c r="AC57">
        <v>7</v>
      </c>
      <c r="AD57" t="s">
        <v>813</v>
      </c>
      <c r="AE57">
        <v>7</v>
      </c>
      <c r="AF57">
        <v>0</v>
      </c>
      <c r="AG57">
        <v>0</v>
      </c>
      <c r="AH57" t="s">
        <v>818</v>
      </c>
      <c r="AI57" t="s">
        <v>818</v>
      </c>
      <c r="AJ57" t="s">
        <v>818</v>
      </c>
      <c r="AK57" t="s">
        <v>818</v>
      </c>
      <c r="AL57" t="s">
        <v>818</v>
      </c>
      <c r="AM57" t="s">
        <v>818</v>
      </c>
      <c r="AN57" t="s">
        <v>818</v>
      </c>
      <c r="AO57" t="s">
        <v>818</v>
      </c>
      <c r="AP57" t="s">
        <v>818</v>
      </c>
      <c r="AQ57" t="s">
        <v>818</v>
      </c>
      <c r="AR57" t="s">
        <v>818</v>
      </c>
      <c r="AS57" t="s">
        <v>818</v>
      </c>
      <c r="AT57" t="s">
        <v>818</v>
      </c>
      <c r="AU57" t="s">
        <v>818</v>
      </c>
      <c r="AV57" t="s">
        <v>818</v>
      </c>
      <c r="AW57" t="s">
        <v>818</v>
      </c>
      <c r="AX57" t="s">
        <v>818</v>
      </c>
      <c r="AY57" t="s">
        <v>818</v>
      </c>
      <c r="AZ57" t="s">
        <v>818</v>
      </c>
      <c r="BA57" t="s">
        <v>818</v>
      </c>
      <c r="BB57" t="s">
        <v>818</v>
      </c>
      <c r="BC57" t="s">
        <v>818</v>
      </c>
      <c r="BD57" t="s">
        <v>818</v>
      </c>
      <c r="BE57" t="s">
        <v>818</v>
      </c>
      <c r="BF57" t="s">
        <v>818</v>
      </c>
      <c r="BG57" t="s">
        <v>818</v>
      </c>
      <c r="BH57" t="s">
        <v>818</v>
      </c>
      <c r="BI57" t="s">
        <v>818</v>
      </c>
      <c r="BJ57" t="s">
        <v>818</v>
      </c>
      <c r="BK57" t="s">
        <v>818</v>
      </c>
      <c r="BL57" t="s">
        <v>818</v>
      </c>
      <c r="BM57" t="s">
        <v>818</v>
      </c>
      <c r="BN57" t="s">
        <v>818</v>
      </c>
      <c r="BO57" t="s">
        <v>818</v>
      </c>
      <c r="BP57" t="s">
        <v>818</v>
      </c>
      <c r="BQ57" t="s">
        <v>818</v>
      </c>
      <c r="BR57" t="s">
        <v>818</v>
      </c>
      <c r="BS57" t="s">
        <v>818</v>
      </c>
      <c r="BT57" t="s">
        <v>818</v>
      </c>
      <c r="BU57" t="s">
        <v>818</v>
      </c>
      <c r="BV57" t="s">
        <v>818</v>
      </c>
      <c r="BW57" t="s">
        <v>818</v>
      </c>
      <c r="BX57" t="s">
        <v>818</v>
      </c>
      <c r="BY57" t="s">
        <v>818</v>
      </c>
      <c r="BZ57" t="s">
        <v>818</v>
      </c>
      <c r="CA57" t="s">
        <v>818</v>
      </c>
      <c r="CB57" t="s">
        <v>818</v>
      </c>
      <c r="CC57" t="s">
        <v>818</v>
      </c>
      <c r="CD57" t="s">
        <v>818</v>
      </c>
      <c r="CE57" t="s">
        <v>818</v>
      </c>
      <c r="CF57" t="s">
        <v>818</v>
      </c>
      <c r="CG57" t="s">
        <v>818</v>
      </c>
      <c r="CH57" t="s">
        <v>818</v>
      </c>
      <c r="CI57" t="s">
        <v>818</v>
      </c>
      <c r="CJ57" t="s">
        <v>818</v>
      </c>
      <c r="CK57" t="s">
        <v>818</v>
      </c>
      <c r="CL57" t="s">
        <v>818</v>
      </c>
      <c r="CM57" t="s">
        <v>818</v>
      </c>
      <c r="CN57" t="s">
        <v>818</v>
      </c>
      <c r="CO57" t="s">
        <v>818</v>
      </c>
      <c r="CP57" t="s">
        <v>818</v>
      </c>
      <c r="CQ57" t="s">
        <v>818</v>
      </c>
      <c r="CR57" t="s">
        <v>818</v>
      </c>
      <c r="CS57" t="s">
        <v>818</v>
      </c>
      <c r="CT57" t="s">
        <v>818</v>
      </c>
      <c r="CU57" t="s">
        <v>818</v>
      </c>
      <c r="CV57" t="s">
        <v>818</v>
      </c>
      <c r="CW57" t="s">
        <v>818</v>
      </c>
      <c r="CX57" t="s">
        <v>818</v>
      </c>
      <c r="CY57" t="s">
        <v>818</v>
      </c>
      <c r="CZ57" t="s">
        <v>818</v>
      </c>
      <c r="DA57" t="s">
        <v>818</v>
      </c>
      <c r="DB57" t="s">
        <v>818</v>
      </c>
      <c r="DC57" t="s">
        <v>818</v>
      </c>
      <c r="DD57" t="s">
        <v>818</v>
      </c>
      <c r="DE57" t="s">
        <v>818</v>
      </c>
      <c r="DF57" t="s">
        <v>818</v>
      </c>
      <c r="DG57" t="s">
        <v>818</v>
      </c>
      <c r="DH57" t="s">
        <v>818</v>
      </c>
      <c r="DI57" t="s">
        <v>818</v>
      </c>
      <c r="DJ57" t="s">
        <v>818</v>
      </c>
      <c r="DK57" t="s">
        <v>818</v>
      </c>
      <c r="DL57" t="s">
        <v>818</v>
      </c>
      <c r="DM57" t="s">
        <v>818</v>
      </c>
      <c r="DN57" t="s">
        <v>818</v>
      </c>
      <c r="DO57" t="s">
        <v>818</v>
      </c>
      <c r="DP57" t="s">
        <v>818</v>
      </c>
      <c r="DQ57" t="s">
        <v>818</v>
      </c>
      <c r="DR57" t="s">
        <v>818</v>
      </c>
      <c r="DS57" t="s">
        <v>818</v>
      </c>
      <c r="DT57" t="s">
        <v>818</v>
      </c>
      <c r="DU57" t="s">
        <v>818</v>
      </c>
      <c r="DV57" t="s">
        <v>818</v>
      </c>
      <c r="DW57" t="s">
        <v>818</v>
      </c>
      <c r="DX57" t="s">
        <v>818</v>
      </c>
      <c r="DY57" t="s">
        <v>818</v>
      </c>
      <c r="DZ57" t="s">
        <v>818</v>
      </c>
      <c r="EA57" t="s">
        <v>818</v>
      </c>
      <c r="EB57" t="s">
        <v>818</v>
      </c>
      <c r="EC57" t="s">
        <v>818</v>
      </c>
      <c r="ED57" t="s">
        <v>818</v>
      </c>
      <c r="EE57" t="s">
        <v>818</v>
      </c>
      <c r="EF57" t="s">
        <v>818</v>
      </c>
      <c r="EG57" t="s">
        <v>818</v>
      </c>
      <c r="EH57" t="s">
        <v>818</v>
      </c>
      <c r="EI57" t="s">
        <v>818</v>
      </c>
      <c r="EJ57" t="s">
        <v>818</v>
      </c>
      <c r="EK57" t="s">
        <v>818</v>
      </c>
      <c r="EL57" t="s">
        <v>818</v>
      </c>
      <c r="EM57" t="s">
        <v>818</v>
      </c>
      <c r="EN57" t="s">
        <v>818</v>
      </c>
      <c r="EO57" t="s">
        <v>818</v>
      </c>
      <c r="EP57" t="s">
        <v>818</v>
      </c>
      <c r="EQ57" t="s">
        <v>818</v>
      </c>
      <c r="ER57" t="s">
        <v>818</v>
      </c>
      <c r="ES57" t="s">
        <v>818</v>
      </c>
      <c r="ET57" t="s">
        <v>818</v>
      </c>
      <c r="EU57" t="s">
        <v>818</v>
      </c>
      <c r="EV57" t="s">
        <v>818</v>
      </c>
      <c r="EW57" t="s">
        <v>818</v>
      </c>
      <c r="EX57" t="s">
        <v>818</v>
      </c>
      <c r="EY57" t="s">
        <v>818</v>
      </c>
      <c r="EZ57" t="s">
        <v>818</v>
      </c>
      <c r="FA57" t="s">
        <v>818</v>
      </c>
      <c r="FB57" t="s">
        <v>818</v>
      </c>
      <c r="FC57" t="s">
        <v>818</v>
      </c>
      <c r="FD57" t="s">
        <v>818</v>
      </c>
      <c r="FE57" t="s">
        <v>818</v>
      </c>
      <c r="FF57" t="s">
        <v>818</v>
      </c>
      <c r="FG57" t="s">
        <v>818</v>
      </c>
      <c r="FH57" t="s">
        <v>818</v>
      </c>
      <c r="FI57" t="s">
        <v>818</v>
      </c>
      <c r="FJ57" t="s">
        <v>818</v>
      </c>
      <c r="FK57" t="s">
        <v>818</v>
      </c>
      <c r="FL57" t="s">
        <v>818</v>
      </c>
      <c r="FM57" t="s">
        <v>818</v>
      </c>
      <c r="FN57" t="s">
        <v>818</v>
      </c>
      <c r="FO57" t="s">
        <v>818</v>
      </c>
      <c r="FP57" t="s">
        <v>818</v>
      </c>
      <c r="FQ57" t="s">
        <v>818</v>
      </c>
      <c r="FR57" t="s">
        <v>818</v>
      </c>
      <c r="FS57" t="s">
        <v>818</v>
      </c>
      <c r="FT57" t="s">
        <v>818</v>
      </c>
      <c r="FU57" t="s">
        <v>818</v>
      </c>
      <c r="FV57" t="s">
        <v>818</v>
      </c>
      <c r="FW57" t="s">
        <v>818</v>
      </c>
      <c r="FX57" t="s">
        <v>818</v>
      </c>
      <c r="FY57" t="s">
        <v>818</v>
      </c>
      <c r="FZ57" t="s">
        <v>818</v>
      </c>
      <c r="GA57" t="s">
        <v>818</v>
      </c>
      <c r="GB57" t="s">
        <v>818</v>
      </c>
      <c r="GC57" t="s">
        <v>818</v>
      </c>
      <c r="GD57" t="s">
        <v>818</v>
      </c>
      <c r="GE57" t="s">
        <v>818</v>
      </c>
      <c r="GF57" t="s">
        <v>818</v>
      </c>
      <c r="GG57" t="s">
        <v>818</v>
      </c>
      <c r="GH57" t="s">
        <v>818</v>
      </c>
      <c r="GI57" t="s">
        <v>818</v>
      </c>
      <c r="GJ57" t="s">
        <v>818</v>
      </c>
      <c r="GK57" t="s">
        <v>818</v>
      </c>
      <c r="GL57" t="s">
        <v>818</v>
      </c>
      <c r="GM57" t="s">
        <v>818</v>
      </c>
      <c r="GN57" t="s">
        <v>818</v>
      </c>
      <c r="GO57" t="s">
        <v>818</v>
      </c>
      <c r="GP57" t="s">
        <v>818</v>
      </c>
      <c r="GQ57" t="s">
        <v>818</v>
      </c>
      <c r="GR57" t="s">
        <v>818</v>
      </c>
      <c r="GS57" t="s">
        <v>818</v>
      </c>
      <c r="GT57" t="s">
        <v>818</v>
      </c>
      <c r="GU57" t="s">
        <v>818</v>
      </c>
      <c r="GV57" t="s">
        <v>818</v>
      </c>
      <c r="GW57" t="s">
        <v>818</v>
      </c>
      <c r="GX57" t="s">
        <v>818</v>
      </c>
      <c r="GY57" t="s">
        <v>818</v>
      </c>
      <c r="GZ57" t="s">
        <v>818</v>
      </c>
      <c r="HA57" t="s">
        <v>818</v>
      </c>
      <c r="HB57" t="s">
        <v>818</v>
      </c>
      <c r="HC57" t="s">
        <v>818</v>
      </c>
      <c r="HD57" t="s">
        <v>818</v>
      </c>
      <c r="HE57" t="s">
        <v>818</v>
      </c>
      <c r="HF57" t="s">
        <v>818</v>
      </c>
      <c r="HG57" t="s">
        <v>818</v>
      </c>
      <c r="HH57" t="s">
        <v>818</v>
      </c>
      <c r="HI57" t="s">
        <v>818</v>
      </c>
      <c r="HJ57" t="s">
        <v>818</v>
      </c>
      <c r="HK57" t="s">
        <v>818</v>
      </c>
      <c r="HL57" t="s">
        <v>818</v>
      </c>
      <c r="HM57" t="s">
        <v>818</v>
      </c>
      <c r="HN57" t="s">
        <v>818</v>
      </c>
      <c r="HO57" t="s">
        <v>818</v>
      </c>
      <c r="HP57" t="s">
        <v>818</v>
      </c>
      <c r="HQ57" t="s">
        <v>818</v>
      </c>
      <c r="HR57" t="s">
        <v>818</v>
      </c>
      <c r="HS57" t="s">
        <v>818</v>
      </c>
      <c r="HT57" t="s">
        <v>818</v>
      </c>
      <c r="HU57" t="s">
        <v>818</v>
      </c>
      <c r="HV57" t="s">
        <v>818</v>
      </c>
      <c r="HW57" t="s">
        <v>818</v>
      </c>
      <c r="HX57" t="s">
        <v>818</v>
      </c>
      <c r="HY57" t="s">
        <v>818</v>
      </c>
      <c r="HZ57" t="s">
        <v>818</v>
      </c>
      <c r="IA57" t="s">
        <v>818</v>
      </c>
      <c r="IB57" t="s">
        <v>818</v>
      </c>
      <c r="IC57" t="s">
        <v>818</v>
      </c>
      <c r="ID57" t="s">
        <v>818</v>
      </c>
      <c r="IE57" t="s">
        <v>818</v>
      </c>
      <c r="IF57" t="s">
        <v>818</v>
      </c>
      <c r="IG57" t="s">
        <v>818</v>
      </c>
      <c r="IH57" t="s">
        <v>818</v>
      </c>
      <c r="II57" t="s">
        <v>818</v>
      </c>
      <c r="IJ57" t="s">
        <v>818</v>
      </c>
      <c r="IK57" t="s">
        <v>818</v>
      </c>
      <c r="IL57" t="s">
        <v>818</v>
      </c>
      <c r="IM57" t="s">
        <v>818</v>
      </c>
      <c r="IN57" t="s">
        <v>818</v>
      </c>
      <c r="IO57" t="s">
        <v>818</v>
      </c>
      <c r="IP57" t="s">
        <v>818</v>
      </c>
      <c r="IQ57" t="s">
        <v>818</v>
      </c>
      <c r="IR57" t="s">
        <v>818</v>
      </c>
      <c r="IS57" t="s">
        <v>818</v>
      </c>
      <c r="IT57" t="s">
        <v>818</v>
      </c>
      <c r="IU57" t="s">
        <v>818</v>
      </c>
      <c r="IV57" t="s">
        <v>818</v>
      </c>
      <c r="IW57" t="s">
        <v>818</v>
      </c>
      <c r="IX57" t="s">
        <v>818</v>
      </c>
      <c r="IY57" t="s">
        <v>818</v>
      </c>
      <c r="IZ57" t="s">
        <v>818</v>
      </c>
      <c r="JA57" t="s">
        <v>818</v>
      </c>
      <c r="JB57" t="s">
        <v>818</v>
      </c>
      <c r="JC57" t="s">
        <v>818</v>
      </c>
      <c r="JD57" t="s">
        <v>818</v>
      </c>
      <c r="JE57" t="s">
        <v>818</v>
      </c>
      <c r="JF57" t="s">
        <v>818</v>
      </c>
      <c r="JG57" t="s">
        <v>818</v>
      </c>
      <c r="JH57" t="s">
        <v>818</v>
      </c>
      <c r="JI57" t="s">
        <v>818</v>
      </c>
      <c r="JJ57" t="s">
        <v>818</v>
      </c>
      <c r="JK57" t="s">
        <v>818</v>
      </c>
      <c r="JL57" t="s">
        <v>818</v>
      </c>
      <c r="JM57" t="s">
        <v>818</v>
      </c>
      <c r="JN57" t="s">
        <v>818</v>
      </c>
      <c r="JO57" t="s">
        <v>818</v>
      </c>
      <c r="JP57" t="s">
        <v>818</v>
      </c>
      <c r="JQ57" t="s">
        <v>818</v>
      </c>
      <c r="JR57" t="s">
        <v>818</v>
      </c>
      <c r="JS57" t="s">
        <v>818</v>
      </c>
      <c r="JT57" t="s">
        <v>818</v>
      </c>
      <c r="JU57" t="s">
        <v>818</v>
      </c>
      <c r="JV57" t="s">
        <v>818</v>
      </c>
      <c r="JW57" t="s">
        <v>818</v>
      </c>
      <c r="JX57" t="s">
        <v>818</v>
      </c>
      <c r="JY57" t="s">
        <v>818</v>
      </c>
      <c r="JZ57" t="s">
        <v>818</v>
      </c>
      <c r="KA57" t="s">
        <v>818</v>
      </c>
      <c r="KB57" t="s">
        <v>818</v>
      </c>
      <c r="KC57" t="s">
        <v>818</v>
      </c>
      <c r="KD57" t="s">
        <v>818</v>
      </c>
      <c r="KE57" t="s">
        <v>818</v>
      </c>
      <c r="KF57">
        <v>7</v>
      </c>
      <c r="KG57">
        <v>0</v>
      </c>
      <c r="KH57">
        <v>0</v>
      </c>
      <c r="KI57">
        <v>0</v>
      </c>
      <c r="KJ57">
        <v>1</v>
      </c>
      <c r="KK57">
        <v>0</v>
      </c>
      <c r="KL57">
        <v>0</v>
      </c>
      <c r="KM57">
        <v>2</v>
      </c>
      <c r="KN57">
        <v>1</v>
      </c>
      <c r="KO57">
        <v>0</v>
      </c>
      <c r="KP57">
        <v>1</v>
      </c>
      <c r="KQ57">
        <v>3</v>
      </c>
      <c r="KR57">
        <v>0</v>
      </c>
      <c r="KS57">
        <v>0</v>
      </c>
      <c r="KT57">
        <v>0</v>
      </c>
      <c r="KU57">
        <v>1</v>
      </c>
      <c r="KV57">
        <v>0</v>
      </c>
      <c r="KW57">
        <v>1</v>
      </c>
      <c r="KX57">
        <v>1</v>
      </c>
      <c r="KY57">
        <v>0</v>
      </c>
      <c r="KZ57">
        <v>1</v>
      </c>
      <c r="LA57">
        <v>2</v>
      </c>
      <c r="LB57">
        <v>1</v>
      </c>
      <c r="LC57">
        <v>2</v>
      </c>
      <c r="LD57">
        <v>7</v>
      </c>
      <c r="LE57">
        <v>1</v>
      </c>
      <c r="LF57">
        <v>5</v>
      </c>
      <c r="LH57" t="s">
        <v>817</v>
      </c>
      <c r="LI57" t="s">
        <v>817</v>
      </c>
      <c r="LJ57" t="s">
        <v>817</v>
      </c>
      <c r="LK57" t="s">
        <v>817</v>
      </c>
      <c r="LL57" t="s">
        <v>817</v>
      </c>
      <c r="LM57" t="s">
        <v>817</v>
      </c>
      <c r="LO57" t="s">
        <v>813</v>
      </c>
      <c r="LP57" t="s">
        <v>817</v>
      </c>
      <c r="LQ57" t="s">
        <v>817</v>
      </c>
      <c r="LR57" t="s">
        <v>818</v>
      </c>
      <c r="LV57" t="s">
        <v>818</v>
      </c>
      <c r="LX57" t="s">
        <v>817</v>
      </c>
      <c r="MA57" t="s">
        <v>921</v>
      </c>
      <c r="MB57" t="s">
        <v>887</v>
      </c>
      <c r="MC57" t="s">
        <v>875</v>
      </c>
      <c r="MD57" t="s">
        <v>813</v>
      </c>
      <c r="MF57" t="s">
        <v>1069</v>
      </c>
      <c r="MI57" t="s">
        <v>813</v>
      </c>
      <c r="MJ57" t="s">
        <v>824</v>
      </c>
      <c r="MK57" t="s">
        <v>813</v>
      </c>
      <c r="ML57" t="s">
        <v>817</v>
      </c>
      <c r="MM57" t="s">
        <v>817</v>
      </c>
      <c r="MN57" t="s">
        <v>817</v>
      </c>
      <c r="MO57" t="s">
        <v>817</v>
      </c>
      <c r="MP57" t="s">
        <v>817</v>
      </c>
      <c r="MQ57" t="s">
        <v>817</v>
      </c>
      <c r="MR57" t="s">
        <v>813</v>
      </c>
      <c r="MS57" t="s">
        <v>817</v>
      </c>
      <c r="MT57" t="s">
        <v>817</v>
      </c>
      <c r="MU57" t="s">
        <v>817</v>
      </c>
      <c r="MV57" t="s">
        <v>817</v>
      </c>
      <c r="MW57" t="s">
        <v>817</v>
      </c>
      <c r="MX57" t="s">
        <v>817</v>
      </c>
      <c r="MY57" t="s">
        <v>813</v>
      </c>
      <c r="MZ57" t="s">
        <v>817</v>
      </c>
      <c r="NA57" t="s">
        <v>817</v>
      </c>
      <c r="NB57" t="s">
        <v>817</v>
      </c>
      <c r="NR57" t="s">
        <v>813</v>
      </c>
      <c r="NS57" t="s">
        <v>817</v>
      </c>
      <c r="NU57" t="s">
        <v>825</v>
      </c>
      <c r="NX57" t="s">
        <v>983</v>
      </c>
      <c r="NY57">
        <v>0</v>
      </c>
      <c r="OA57" t="s">
        <v>817</v>
      </c>
      <c r="OB57" t="s">
        <v>817</v>
      </c>
      <c r="OC57" t="s">
        <v>817</v>
      </c>
      <c r="OD57" t="s">
        <v>817</v>
      </c>
      <c r="OE57" t="s">
        <v>817</v>
      </c>
      <c r="OF57" t="s">
        <v>813</v>
      </c>
      <c r="OG57" t="s">
        <v>817</v>
      </c>
      <c r="OH57" t="s">
        <v>817</v>
      </c>
      <c r="OI57" t="s">
        <v>817</v>
      </c>
      <c r="OJ57" t="s">
        <v>817</v>
      </c>
      <c r="OK57" t="s">
        <v>817</v>
      </c>
      <c r="OL57" t="s">
        <v>817</v>
      </c>
      <c r="OM57" t="s">
        <v>817</v>
      </c>
      <c r="ON57" t="s">
        <v>817</v>
      </c>
      <c r="OP57" t="s">
        <v>817</v>
      </c>
      <c r="OQ57" t="s">
        <v>827</v>
      </c>
      <c r="OR57" t="s">
        <v>863</v>
      </c>
      <c r="OS57" t="s">
        <v>829</v>
      </c>
      <c r="OT57" t="s">
        <v>813</v>
      </c>
      <c r="OU57" t="s">
        <v>813</v>
      </c>
      <c r="OV57" t="s">
        <v>830</v>
      </c>
      <c r="OW57" t="s">
        <v>864</v>
      </c>
      <c r="OX57" t="s">
        <v>832</v>
      </c>
      <c r="OY57" t="s">
        <v>833</v>
      </c>
      <c r="OZ57" t="s">
        <v>928</v>
      </c>
      <c r="PA57" t="s">
        <v>817</v>
      </c>
      <c r="PB57" t="s">
        <v>817</v>
      </c>
      <c r="PC57" t="s">
        <v>817</v>
      </c>
      <c r="PD57" t="s">
        <v>817</v>
      </c>
      <c r="PE57" t="s">
        <v>817</v>
      </c>
      <c r="PF57" t="s">
        <v>813</v>
      </c>
      <c r="PG57" t="s">
        <v>817</v>
      </c>
      <c r="PH57" t="s">
        <v>817</v>
      </c>
      <c r="PI57" t="s">
        <v>817</v>
      </c>
      <c r="PJ57" t="s">
        <v>817</v>
      </c>
      <c r="PK57" t="s">
        <v>813</v>
      </c>
      <c r="PL57" t="s">
        <v>835</v>
      </c>
      <c r="PM57" t="s">
        <v>836</v>
      </c>
      <c r="PN57" t="s">
        <v>879</v>
      </c>
      <c r="PO57" t="s">
        <v>893</v>
      </c>
      <c r="PP57" t="s">
        <v>839</v>
      </c>
      <c r="PQ57" t="s">
        <v>813</v>
      </c>
      <c r="PR57" t="s">
        <v>813</v>
      </c>
      <c r="PS57" t="s">
        <v>817</v>
      </c>
      <c r="PT57" t="s">
        <v>817</v>
      </c>
      <c r="PU57" t="s">
        <v>817</v>
      </c>
      <c r="PV57" t="s">
        <v>817</v>
      </c>
      <c r="PW57" t="s">
        <v>817</v>
      </c>
      <c r="PX57" t="s">
        <v>817</v>
      </c>
      <c r="PY57" t="s">
        <v>817</v>
      </c>
      <c r="PZ57" t="s">
        <v>840</v>
      </c>
      <c r="QA57" t="s">
        <v>841</v>
      </c>
      <c r="QB57" t="s">
        <v>895</v>
      </c>
      <c r="QC57" t="s">
        <v>843</v>
      </c>
      <c r="QD57" t="s">
        <v>896</v>
      </c>
      <c r="QE57" t="s">
        <v>845</v>
      </c>
      <c r="QF57" t="s">
        <v>813</v>
      </c>
      <c r="QG57" t="s">
        <v>813</v>
      </c>
      <c r="QH57" t="s">
        <v>813</v>
      </c>
      <c r="QI57" t="s">
        <v>817</v>
      </c>
      <c r="QJ57" t="s">
        <v>813</v>
      </c>
      <c r="QK57" t="s">
        <v>813</v>
      </c>
      <c r="QL57" t="s">
        <v>817</v>
      </c>
      <c r="QM57" t="s">
        <v>817</v>
      </c>
      <c r="QN57" t="s">
        <v>817</v>
      </c>
      <c r="QO57" t="s">
        <v>817</v>
      </c>
      <c r="QP57" t="s">
        <v>817</v>
      </c>
      <c r="QQ57" t="s">
        <v>817</v>
      </c>
      <c r="QR57" t="s">
        <v>813</v>
      </c>
      <c r="QS57" t="s">
        <v>813</v>
      </c>
      <c r="QT57" t="s">
        <v>817</v>
      </c>
      <c r="QU57" t="s">
        <v>817</v>
      </c>
      <c r="QV57" t="s">
        <v>817</v>
      </c>
      <c r="QW57" t="s">
        <v>817</v>
      </c>
      <c r="QX57" t="s">
        <v>817</v>
      </c>
      <c r="QY57" t="s">
        <v>817</v>
      </c>
      <c r="QZ57" t="s">
        <v>817</v>
      </c>
      <c r="RA57" t="s">
        <v>817</v>
      </c>
      <c r="RB57" t="s">
        <v>817</v>
      </c>
      <c r="RC57" t="s">
        <v>817</v>
      </c>
      <c r="RD57" t="s">
        <v>817</v>
      </c>
      <c r="RE57" t="s">
        <v>817</v>
      </c>
      <c r="RF57" t="s">
        <v>817</v>
      </c>
      <c r="RG57" t="s">
        <v>817</v>
      </c>
      <c r="RH57" t="s">
        <v>817</v>
      </c>
      <c r="RI57" t="s">
        <v>817</v>
      </c>
      <c r="RJ57" t="s">
        <v>817</v>
      </c>
      <c r="RK57" t="s">
        <v>813</v>
      </c>
      <c r="RL57" t="s">
        <v>813</v>
      </c>
      <c r="RM57" t="s">
        <v>817</v>
      </c>
      <c r="RN57" t="s">
        <v>817</v>
      </c>
      <c r="RO57" t="s">
        <v>817</v>
      </c>
      <c r="RP57" t="s">
        <v>817</v>
      </c>
      <c r="RQ57" t="s">
        <v>817</v>
      </c>
      <c r="RR57" t="s">
        <v>817</v>
      </c>
      <c r="RS57" t="s">
        <v>817</v>
      </c>
      <c r="RT57" t="s">
        <v>817</v>
      </c>
      <c r="RU57" t="s">
        <v>817</v>
      </c>
      <c r="RV57" t="s">
        <v>817</v>
      </c>
      <c r="RW57" t="s">
        <v>817</v>
      </c>
      <c r="RX57" t="s">
        <v>837</v>
      </c>
      <c r="RY57" t="s">
        <v>973</v>
      </c>
      <c r="RZ57" t="s">
        <v>817</v>
      </c>
      <c r="SB57" t="s">
        <v>817</v>
      </c>
      <c r="SC57" t="s">
        <v>817</v>
      </c>
      <c r="SD57" t="s">
        <v>817</v>
      </c>
      <c r="SE57" t="s">
        <v>817</v>
      </c>
      <c r="SF57" t="s">
        <v>817</v>
      </c>
      <c r="SG57" t="s">
        <v>817</v>
      </c>
      <c r="SH57" t="s">
        <v>817</v>
      </c>
      <c r="SI57" t="s">
        <v>817</v>
      </c>
      <c r="SJ57" t="s">
        <v>817</v>
      </c>
      <c r="SK57" t="s">
        <v>817</v>
      </c>
      <c r="SL57" t="s">
        <v>817</v>
      </c>
      <c r="SM57" t="s">
        <v>817</v>
      </c>
      <c r="SN57" t="s">
        <v>813</v>
      </c>
      <c r="SO57" t="s">
        <v>817</v>
      </c>
      <c r="SP57" t="s">
        <v>817</v>
      </c>
      <c r="SQ57" t="s">
        <v>813</v>
      </c>
      <c r="SR57" t="s">
        <v>817</v>
      </c>
      <c r="SS57" t="s">
        <v>817</v>
      </c>
      <c r="ST57" t="s">
        <v>817</v>
      </c>
      <c r="SU57" t="s">
        <v>817</v>
      </c>
      <c r="SV57" t="s">
        <v>817</v>
      </c>
      <c r="SW57" t="s">
        <v>817</v>
      </c>
      <c r="SX57" t="s">
        <v>817</v>
      </c>
      <c r="SY57" t="s">
        <v>817</v>
      </c>
      <c r="SZ57" t="s">
        <v>817</v>
      </c>
      <c r="TA57" t="s">
        <v>817</v>
      </c>
      <c r="TB57" t="s">
        <v>817</v>
      </c>
      <c r="TC57" t="s">
        <v>817</v>
      </c>
      <c r="TD57" t="s">
        <v>817</v>
      </c>
      <c r="TE57" t="s">
        <v>817</v>
      </c>
      <c r="TF57" t="s">
        <v>817</v>
      </c>
      <c r="TG57" t="s">
        <v>817</v>
      </c>
      <c r="TH57" t="s">
        <v>817</v>
      </c>
      <c r="TI57" t="s">
        <v>817</v>
      </c>
      <c r="TJ57" t="s">
        <v>813</v>
      </c>
      <c r="TK57" t="s">
        <v>817</v>
      </c>
      <c r="TL57" t="s">
        <v>817</v>
      </c>
      <c r="TM57" t="s">
        <v>817</v>
      </c>
      <c r="TN57" t="s">
        <v>817</v>
      </c>
      <c r="TO57" t="s">
        <v>813</v>
      </c>
      <c r="TP57" t="s">
        <v>817</v>
      </c>
      <c r="TQ57" t="s">
        <v>813</v>
      </c>
      <c r="TR57" t="s">
        <v>817</v>
      </c>
      <c r="TS57" t="s">
        <v>817</v>
      </c>
      <c r="TT57" t="s">
        <v>817</v>
      </c>
      <c r="TU57" t="s">
        <v>817</v>
      </c>
      <c r="TV57" t="s">
        <v>817</v>
      </c>
      <c r="TW57" t="s">
        <v>817</v>
      </c>
      <c r="TY57" t="s">
        <v>817</v>
      </c>
      <c r="TZ57" t="s">
        <v>817</v>
      </c>
      <c r="UA57" t="s">
        <v>817</v>
      </c>
      <c r="UB57" t="s">
        <v>817</v>
      </c>
      <c r="UC57" t="s">
        <v>817</v>
      </c>
      <c r="UD57" t="s">
        <v>817</v>
      </c>
      <c r="UE57" t="s">
        <v>817</v>
      </c>
      <c r="UF57" t="s">
        <v>817</v>
      </c>
      <c r="UG57" t="s">
        <v>817</v>
      </c>
      <c r="UH57" t="s">
        <v>813</v>
      </c>
      <c r="UI57" t="s">
        <v>817</v>
      </c>
      <c r="UJ57" t="s">
        <v>817</v>
      </c>
      <c r="UK57" t="s">
        <v>817</v>
      </c>
      <c r="UL57" t="s">
        <v>817</v>
      </c>
      <c r="UM57" t="s">
        <v>817</v>
      </c>
      <c r="UN57" t="s">
        <v>817</v>
      </c>
      <c r="UO57" t="s">
        <v>817</v>
      </c>
      <c r="UP57" t="s">
        <v>817</v>
      </c>
      <c r="UQ57" t="s">
        <v>817</v>
      </c>
      <c r="UR57" t="s">
        <v>817</v>
      </c>
      <c r="US57" t="s">
        <v>817</v>
      </c>
      <c r="UT57" t="s">
        <v>817</v>
      </c>
      <c r="UU57" t="s">
        <v>817</v>
      </c>
      <c r="UV57" t="s">
        <v>817</v>
      </c>
      <c r="UW57" t="s">
        <v>813</v>
      </c>
      <c r="UX57" t="s">
        <v>817</v>
      </c>
      <c r="UY57" t="s">
        <v>817</v>
      </c>
      <c r="UZ57" t="s">
        <v>817</v>
      </c>
      <c r="VD57" t="s">
        <v>813</v>
      </c>
      <c r="VE57" t="s">
        <v>817</v>
      </c>
      <c r="VF57" t="s">
        <v>817</v>
      </c>
      <c r="VG57" t="s">
        <v>817</v>
      </c>
      <c r="VH57" t="s">
        <v>817</v>
      </c>
      <c r="VI57" t="s">
        <v>817</v>
      </c>
      <c r="VJ57" t="s">
        <v>817</v>
      </c>
      <c r="VK57" t="s">
        <v>817</v>
      </c>
      <c r="VL57" t="s">
        <v>817</v>
      </c>
      <c r="VM57" t="s">
        <v>817</v>
      </c>
      <c r="VN57" t="s">
        <v>817</v>
      </c>
      <c r="VO57" t="s">
        <v>817</v>
      </c>
      <c r="VP57" t="s">
        <v>817</v>
      </c>
      <c r="VQ57" t="s">
        <v>817</v>
      </c>
      <c r="VY57" t="s">
        <v>817</v>
      </c>
      <c r="VZ57" t="s">
        <v>817</v>
      </c>
      <c r="WA57" t="s">
        <v>817</v>
      </c>
      <c r="WJ57" t="s">
        <v>813</v>
      </c>
      <c r="WK57" t="s">
        <v>813</v>
      </c>
      <c r="WL57" t="s">
        <v>817</v>
      </c>
      <c r="WM57" t="s">
        <v>817</v>
      </c>
      <c r="WN57" t="s">
        <v>817</v>
      </c>
      <c r="WO57" t="s">
        <v>817</v>
      </c>
      <c r="WP57" t="s">
        <v>817</v>
      </c>
      <c r="WQ57" t="s">
        <v>817</v>
      </c>
      <c r="WR57" t="s">
        <v>817</v>
      </c>
      <c r="WS57" t="s">
        <v>891</v>
      </c>
      <c r="WU57" t="s">
        <v>817</v>
      </c>
      <c r="WV57" t="s">
        <v>817</v>
      </c>
      <c r="WW57" t="s">
        <v>817</v>
      </c>
      <c r="WX57" t="s">
        <v>817</v>
      </c>
      <c r="WY57" t="s">
        <v>817</v>
      </c>
      <c r="WZ57" t="s">
        <v>813</v>
      </c>
      <c r="XA57" t="s">
        <v>817</v>
      </c>
      <c r="XB57" t="s">
        <v>817</v>
      </c>
      <c r="XC57" t="s">
        <v>850</v>
      </c>
      <c r="XD57" t="s">
        <v>813</v>
      </c>
      <c r="XE57" t="s">
        <v>817</v>
      </c>
      <c r="XF57" t="s">
        <v>817</v>
      </c>
      <c r="XG57" t="s">
        <v>817</v>
      </c>
      <c r="XH57" t="s">
        <v>817</v>
      </c>
      <c r="XI57" t="s">
        <v>817</v>
      </c>
      <c r="XJ57" t="s">
        <v>817</v>
      </c>
      <c r="XK57" t="s">
        <v>817</v>
      </c>
      <c r="XL57" t="s">
        <v>817</v>
      </c>
      <c r="XM57" t="s">
        <v>817</v>
      </c>
      <c r="XN57" t="s">
        <v>813</v>
      </c>
      <c r="XO57" t="s">
        <v>817</v>
      </c>
      <c r="XP57" t="s">
        <v>817</v>
      </c>
      <c r="XQ57" t="s">
        <v>817</v>
      </c>
      <c r="XR57" t="s">
        <v>817</v>
      </c>
      <c r="XS57" t="s">
        <v>817</v>
      </c>
      <c r="XT57" t="s">
        <v>817</v>
      </c>
      <c r="XU57" t="s">
        <v>817</v>
      </c>
      <c r="XV57" t="s">
        <v>817</v>
      </c>
      <c r="XW57" t="s">
        <v>813</v>
      </c>
      <c r="XX57" t="s">
        <v>817</v>
      </c>
      <c r="XY57" t="s">
        <v>817</v>
      </c>
      <c r="XZ57" t="s">
        <v>817</v>
      </c>
      <c r="ZM57" t="s">
        <v>817</v>
      </c>
      <c r="ZN57" t="s">
        <v>813</v>
      </c>
      <c r="ZO57" t="s">
        <v>817</v>
      </c>
      <c r="ZP57" t="s">
        <v>817</v>
      </c>
      <c r="ZQ57" t="s">
        <v>813</v>
      </c>
      <c r="ZR57" t="s">
        <v>817</v>
      </c>
      <c r="ZS57" t="s">
        <v>817</v>
      </c>
      <c r="ZT57" t="s">
        <v>817</v>
      </c>
      <c r="ZU57" t="s">
        <v>817</v>
      </c>
      <c r="ZV57" t="s">
        <v>817</v>
      </c>
      <c r="ZW57" t="s">
        <v>817</v>
      </c>
      <c r="ZX57" t="s">
        <v>817</v>
      </c>
      <c r="ZY57" t="s">
        <v>817</v>
      </c>
      <c r="ZZ57" t="s">
        <v>817</v>
      </c>
      <c r="AAA57" t="s">
        <v>817</v>
      </c>
      <c r="AAB57" t="s">
        <v>817</v>
      </c>
      <c r="AAC57" t="s">
        <v>817</v>
      </c>
      <c r="AAD57" t="s">
        <v>817</v>
      </c>
      <c r="AAE57" t="s">
        <v>817</v>
      </c>
      <c r="AAF57" t="s">
        <v>817</v>
      </c>
      <c r="AAH57" t="s">
        <v>813</v>
      </c>
      <c r="AAI57" t="s">
        <v>817</v>
      </c>
      <c r="AAJ57" t="s">
        <v>817</v>
      </c>
      <c r="AAK57" t="s">
        <v>817</v>
      </c>
      <c r="AAL57" t="s">
        <v>813</v>
      </c>
      <c r="AAM57" t="s">
        <v>817</v>
      </c>
      <c r="AAN57" t="s">
        <v>817</v>
      </c>
      <c r="AAO57" t="s">
        <v>817</v>
      </c>
      <c r="AAP57" t="s">
        <v>817</v>
      </c>
      <c r="AAQ57" t="s">
        <v>813</v>
      </c>
      <c r="AAR57" t="s">
        <v>817</v>
      </c>
      <c r="AAS57" t="s">
        <v>817</v>
      </c>
      <c r="AAT57" t="s">
        <v>817</v>
      </c>
      <c r="AAV57" t="s">
        <v>817</v>
      </c>
      <c r="AAW57" t="s">
        <v>817</v>
      </c>
      <c r="AAX57" t="s">
        <v>817</v>
      </c>
      <c r="AAY57" t="s">
        <v>817</v>
      </c>
      <c r="AAZ57" t="s">
        <v>817</v>
      </c>
      <c r="ABA57" t="s">
        <v>817</v>
      </c>
      <c r="ABB57" t="s">
        <v>813</v>
      </c>
      <c r="ABC57" t="s">
        <v>817</v>
      </c>
      <c r="ABD57" t="s">
        <v>817</v>
      </c>
      <c r="ABE57" t="s">
        <v>817</v>
      </c>
      <c r="ABF57" t="s">
        <v>817</v>
      </c>
      <c r="ABG57" t="s">
        <v>817</v>
      </c>
      <c r="ABH57" t="s">
        <v>817</v>
      </c>
      <c r="ABI57" t="s">
        <v>817</v>
      </c>
      <c r="ABJ57" t="s">
        <v>817</v>
      </c>
      <c r="ABK57" t="s">
        <v>817</v>
      </c>
      <c r="ABL57" t="s">
        <v>817</v>
      </c>
      <c r="ABM57" t="s">
        <v>817</v>
      </c>
      <c r="ABN57" t="s">
        <v>817</v>
      </c>
      <c r="ABO57" t="s">
        <v>817</v>
      </c>
      <c r="ABP57" t="s">
        <v>817</v>
      </c>
      <c r="ABQ57" t="s">
        <v>817</v>
      </c>
      <c r="ABR57" t="s">
        <v>817</v>
      </c>
      <c r="ABS57" t="s">
        <v>817</v>
      </c>
      <c r="ABT57" t="s">
        <v>817</v>
      </c>
      <c r="ABU57" t="s">
        <v>817</v>
      </c>
      <c r="ABV57" t="s">
        <v>817</v>
      </c>
      <c r="ABW57" t="s">
        <v>813</v>
      </c>
      <c r="ABX57" t="s">
        <v>817</v>
      </c>
      <c r="ABY57" t="s">
        <v>817</v>
      </c>
      <c r="ABZ57" t="s">
        <v>817</v>
      </c>
      <c r="ACA57" t="s">
        <v>817</v>
      </c>
      <c r="ACB57" t="s">
        <v>817</v>
      </c>
      <c r="ACC57" t="s">
        <v>817</v>
      </c>
      <c r="ACD57" t="s">
        <v>817</v>
      </c>
      <c r="ACE57" t="s">
        <v>817</v>
      </c>
      <c r="ACF57" t="s">
        <v>817</v>
      </c>
      <c r="ACG57" t="s">
        <v>817</v>
      </c>
      <c r="ACH57" t="s">
        <v>817</v>
      </c>
      <c r="ACI57" t="s">
        <v>817</v>
      </c>
    </row>
    <row r="58" spans="1:763">
      <c r="A58" t="s">
        <v>1161</v>
      </c>
      <c r="B58" t="s">
        <v>1162</v>
      </c>
      <c r="C58" t="s">
        <v>1163</v>
      </c>
      <c r="D58" t="s">
        <v>854</v>
      </c>
      <c r="E58" t="s">
        <v>854</v>
      </c>
      <c r="P58" t="s">
        <v>855</v>
      </c>
      <c r="T58">
        <v>26</v>
      </c>
      <c r="V58" t="s">
        <v>813</v>
      </c>
      <c r="X58" t="s">
        <v>813</v>
      </c>
      <c r="Y58" t="s">
        <v>856</v>
      </c>
      <c r="Z58" t="s">
        <v>856</v>
      </c>
      <c r="AA58" t="s">
        <v>815</v>
      </c>
      <c r="AB58" t="s">
        <v>901</v>
      </c>
      <c r="AC58">
        <v>2</v>
      </c>
      <c r="AD58" t="s">
        <v>817</v>
      </c>
      <c r="AE58">
        <v>0</v>
      </c>
      <c r="AF58">
        <v>2</v>
      </c>
      <c r="AG58">
        <v>0</v>
      </c>
      <c r="AH58" t="s">
        <v>818</v>
      </c>
      <c r="AI58" t="s">
        <v>818</v>
      </c>
      <c r="AJ58" t="s">
        <v>818</v>
      </c>
      <c r="AK58" t="s">
        <v>818</v>
      </c>
      <c r="AL58" t="s">
        <v>818</v>
      </c>
      <c r="AM58" t="s">
        <v>818</v>
      </c>
      <c r="AN58" t="s">
        <v>818</v>
      </c>
      <c r="AO58" t="s">
        <v>818</v>
      </c>
      <c r="AP58" t="s">
        <v>818</v>
      </c>
      <c r="AQ58" t="s">
        <v>818</v>
      </c>
      <c r="AR58" t="s">
        <v>818</v>
      </c>
      <c r="AS58" t="s">
        <v>818</v>
      </c>
      <c r="AT58" t="s">
        <v>818</v>
      </c>
      <c r="AU58" t="s">
        <v>818</v>
      </c>
      <c r="AV58" t="s">
        <v>818</v>
      </c>
      <c r="AW58" t="s">
        <v>818</v>
      </c>
      <c r="AX58" t="s">
        <v>818</v>
      </c>
      <c r="AY58" t="s">
        <v>818</v>
      </c>
      <c r="AZ58" t="s">
        <v>818</v>
      </c>
      <c r="BA58" t="s">
        <v>818</v>
      </c>
      <c r="BB58" t="s">
        <v>818</v>
      </c>
      <c r="BC58" t="s">
        <v>818</v>
      </c>
      <c r="BD58" t="s">
        <v>818</v>
      </c>
      <c r="BE58" t="s">
        <v>818</v>
      </c>
      <c r="BF58" t="s">
        <v>818</v>
      </c>
      <c r="BG58" t="s">
        <v>818</v>
      </c>
      <c r="BH58" t="s">
        <v>818</v>
      </c>
      <c r="BI58" t="s">
        <v>818</v>
      </c>
      <c r="BJ58" t="s">
        <v>818</v>
      </c>
      <c r="BK58" t="s">
        <v>818</v>
      </c>
      <c r="BL58" t="s">
        <v>818</v>
      </c>
      <c r="BM58" t="s">
        <v>818</v>
      </c>
      <c r="BN58" t="s">
        <v>818</v>
      </c>
      <c r="BO58" t="s">
        <v>818</v>
      </c>
      <c r="BP58" t="s">
        <v>818</v>
      </c>
      <c r="BQ58" t="s">
        <v>818</v>
      </c>
      <c r="BR58" t="s">
        <v>818</v>
      </c>
      <c r="BS58" t="s">
        <v>818</v>
      </c>
      <c r="BT58" t="s">
        <v>818</v>
      </c>
      <c r="BU58" t="s">
        <v>818</v>
      </c>
      <c r="BV58" t="s">
        <v>818</v>
      </c>
      <c r="BW58" t="s">
        <v>818</v>
      </c>
      <c r="BX58" t="s">
        <v>818</v>
      </c>
      <c r="BY58" t="s">
        <v>818</v>
      </c>
      <c r="BZ58" t="s">
        <v>818</v>
      </c>
      <c r="CA58" t="s">
        <v>818</v>
      </c>
      <c r="CB58" t="s">
        <v>818</v>
      </c>
      <c r="CC58" t="s">
        <v>818</v>
      </c>
      <c r="CD58" t="s">
        <v>818</v>
      </c>
      <c r="CE58" t="s">
        <v>818</v>
      </c>
      <c r="CF58" t="s">
        <v>818</v>
      </c>
      <c r="CG58" t="s">
        <v>818</v>
      </c>
      <c r="CH58" t="s">
        <v>818</v>
      </c>
      <c r="CI58" t="s">
        <v>818</v>
      </c>
      <c r="CJ58" t="s">
        <v>818</v>
      </c>
      <c r="CK58" t="s">
        <v>818</v>
      </c>
      <c r="CL58" t="s">
        <v>818</v>
      </c>
      <c r="CM58" t="s">
        <v>818</v>
      </c>
      <c r="CN58" t="s">
        <v>818</v>
      </c>
      <c r="CO58" t="s">
        <v>818</v>
      </c>
      <c r="CP58" t="s">
        <v>818</v>
      </c>
      <c r="CQ58" t="s">
        <v>818</v>
      </c>
      <c r="CR58" t="s">
        <v>818</v>
      </c>
      <c r="CS58" t="s">
        <v>818</v>
      </c>
      <c r="CT58" t="s">
        <v>818</v>
      </c>
      <c r="CU58" t="s">
        <v>818</v>
      </c>
      <c r="CV58" t="s">
        <v>818</v>
      </c>
      <c r="CW58" t="s">
        <v>818</v>
      </c>
      <c r="CX58" t="s">
        <v>818</v>
      </c>
      <c r="CY58" t="s">
        <v>818</v>
      </c>
      <c r="CZ58" t="s">
        <v>818</v>
      </c>
      <c r="DA58" t="s">
        <v>818</v>
      </c>
      <c r="DB58" t="s">
        <v>818</v>
      </c>
      <c r="DC58" t="s">
        <v>818</v>
      </c>
      <c r="DD58" t="s">
        <v>818</v>
      </c>
      <c r="DE58" t="s">
        <v>818</v>
      </c>
      <c r="DF58" t="s">
        <v>818</v>
      </c>
      <c r="DG58" t="s">
        <v>818</v>
      </c>
      <c r="DH58" t="s">
        <v>818</v>
      </c>
      <c r="DI58" t="s">
        <v>818</v>
      </c>
      <c r="DJ58" t="s">
        <v>818</v>
      </c>
      <c r="DK58" t="s">
        <v>818</v>
      </c>
      <c r="DL58" t="s">
        <v>818</v>
      </c>
      <c r="DM58" t="s">
        <v>818</v>
      </c>
      <c r="DN58" t="s">
        <v>818</v>
      </c>
      <c r="DO58" t="s">
        <v>818</v>
      </c>
      <c r="DP58" t="s">
        <v>818</v>
      </c>
      <c r="DQ58" t="s">
        <v>818</v>
      </c>
      <c r="DR58" t="s">
        <v>818</v>
      </c>
      <c r="DS58" t="s">
        <v>818</v>
      </c>
      <c r="DT58" t="s">
        <v>818</v>
      </c>
      <c r="DU58" t="s">
        <v>818</v>
      </c>
      <c r="DV58" t="s">
        <v>818</v>
      </c>
      <c r="DW58" t="s">
        <v>818</v>
      </c>
      <c r="DX58" t="s">
        <v>818</v>
      </c>
      <c r="DY58" t="s">
        <v>818</v>
      </c>
      <c r="DZ58" t="s">
        <v>818</v>
      </c>
      <c r="EA58" t="s">
        <v>818</v>
      </c>
      <c r="EB58" t="s">
        <v>818</v>
      </c>
      <c r="EC58" t="s">
        <v>818</v>
      </c>
      <c r="ED58" t="s">
        <v>818</v>
      </c>
      <c r="EE58" t="s">
        <v>818</v>
      </c>
      <c r="EF58" t="s">
        <v>818</v>
      </c>
      <c r="EG58" t="s">
        <v>818</v>
      </c>
      <c r="EH58" t="s">
        <v>818</v>
      </c>
      <c r="EI58" t="s">
        <v>818</v>
      </c>
      <c r="EJ58" t="s">
        <v>818</v>
      </c>
      <c r="EK58" t="s">
        <v>818</v>
      </c>
      <c r="EL58" t="s">
        <v>818</v>
      </c>
      <c r="EM58" t="s">
        <v>818</v>
      </c>
      <c r="EN58" t="s">
        <v>818</v>
      </c>
      <c r="EO58" t="s">
        <v>818</v>
      </c>
      <c r="EP58" t="s">
        <v>818</v>
      </c>
      <c r="EQ58" t="s">
        <v>818</v>
      </c>
      <c r="ER58" t="s">
        <v>818</v>
      </c>
      <c r="ES58" t="s">
        <v>818</v>
      </c>
      <c r="ET58" t="s">
        <v>818</v>
      </c>
      <c r="EU58" t="s">
        <v>818</v>
      </c>
      <c r="EV58" t="s">
        <v>818</v>
      </c>
      <c r="EW58" t="s">
        <v>818</v>
      </c>
      <c r="EX58" t="s">
        <v>818</v>
      </c>
      <c r="EY58" t="s">
        <v>818</v>
      </c>
      <c r="EZ58" t="s">
        <v>818</v>
      </c>
      <c r="FA58" t="s">
        <v>818</v>
      </c>
      <c r="FB58" t="s">
        <v>818</v>
      </c>
      <c r="FC58" t="s">
        <v>818</v>
      </c>
      <c r="FD58" t="s">
        <v>818</v>
      </c>
      <c r="FE58" t="s">
        <v>818</v>
      </c>
      <c r="FF58" t="s">
        <v>818</v>
      </c>
      <c r="FG58" t="s">
        <v>818</v>
      </c>
      <c r="FH58" t="s">
        <v>818</v>
      </c>
      <c r="FI58" t="s">
        <v>818</v>
      </c>
      <c r="FJ58" t="s">
        <v>818</v>
      </c>
      <c r="FK58" t="s">
        <v>818</v>
      </c>
      <c r="FL58" t="s">
        <v>818</v>
      </c>
      <c r="FM58" t="s">
        <v>818</v>
      </c>
      <c r="FN58" t="s">
        <v>818</v>
      </c>
      <c r="FO58" t="s">
        <v>818</v>
      </c>
      <c r="FP58" t="s">
        <v>818</v>
      </c>
      <c r="FQ58" t="s">
        <v>818</v>
      </c>
      <c r="FR58" t="s">
        <v>818</v>
      </c>
      <c r="FS58" t="s">
        <v>818</v>
      </c>
      <c r="FT58" t="s">
        <v>818</v>
      </c>
      <c r="FU58" t="s">
        <v>818</v>
      </c>
      <c r="FV58" t="s">
        <v>818</v>
      </c>
      <c r="FW58" t="s">
        <v>818</v>
      </c>
      <c r="FX58" t="s">
        <v>818</v>
      </c>
      <c r="FY58" t="s">
        <v>818</v>
      </c>
      <c r="FZ58" t="s">
        <v>818</v>
      </c>
      <c r="GA58" t="s">
        <v>818</v>
      </c>
      <c r="GB58" t="s">
        <v>818</v>
      </c>
      <c r="GC58" t="s">
        <v>818</v>
      </c>
      <c r="GD58" t="s">
        <v>818</v>
      </c>
      <c r="GE58" t="s">
        <v>818</v>
      </c>
      <c r="GF58" t="s">
        <v>818</v>
      </c>
      <c r="GG58" t="s">
        <v>818</v>
      </c>
      <c r="GH58" t="s">
        <v>818</v>
      </c>
      <c r="GI58" t="s">
        <v>818</v>
      </c>
      <c r="GJ58" t="s">
        <v>818</v>
      </c>
      <c r="GK58" t="s">
        <v>818</v>
      </c>
      <c r="GL58" t="s">
        <v>818</v>
      </c>
      <c r="GM58" t="s">
        <v>818</v>
      </c>
      <c r="GN58" t="s">
        <v>818</v>
      </c>
      <c r="GO58" t="s">
        <v>818</v>
      </c>
      <c r="GP58" t="s">
        <v>818</v>
      </c>
      <c r="GQ58" t="s">
        <v>818</v>
      </c>
      <c r="GR58" t="s">
        <v>818</v>
      </c>
      <c r="GS58" t="s">
        <v>818</v>
      </c>
      <c r="GT58" t="s">
        <v>818</v>
      </c>
      <c r="GU58" t="s">
        <v>818</v>
      </c>
      <c r="GV58" t="s">
        <v>818</v>
      </c>
      <c r="GW58" t="s">
        <v>818</v>
      </c>
      <c r="GX58" t="s">
        <v>818</v>
      </c>
      <c r="GY58" t="s">
        <v>818</v>
      </c>
      <c r="GZ58" t="s">
        <v>818</v>
      </c>
      <c r="HA58" t="s">
        <v>818</v>
      </c>
      <c r="HB58" t="s">
        <v>818</v>
      </c>
      <c r="HC58" t="s">
        <v>818</v>
      </c>
      <c r="HD58" t="s">
        <v>818</v>
      </c>
      <c r="HE58" t="s">
        <v>818</v>
      </c>
      <c r="HF58" t="s">
        <v>818</v>
      </c>
      <c r="HG58" t="s">
        <v>818</v>
      </c>
      <c r="HH58" t="s">
        <v>818</v>
      </c>
      <c r="HI58" t="s">
        <v>818</v>
      </c>
      <c r="HJ58" t="s">
        <v>818</v>
      </c>
      <c r="HK58" t="s">
        <v>818</v>
      </c>
      <c r="HL58" t="s">
        <v>818</v>
      </c>
      <c r="HM58" t="s">
        <v>818</v>
      </c>
      <c r="HN58" t="s">
        <v>818</v>
      </c>
      <c r="HO58" t="s">
        <v>818</v>
      </c>
      <c r="HP58" t="s">
        <v>818</v>
      </c>
      <c r="HQ58" t="s">
        <v>818</v>
      </c>
      <c r="HR58" t="s">
        <v>818</v>
      </c>
      <c r="HS58" t="s">
        <v>818</v>
      </c>
      <c r="HT58" t="s">
        <v>818</v>
      </c>
      <c r="HU58" t="s">
        <v>818</v>
      </c>
      <c r="HV58" t="s">
        <v>818</v>
      </c>
      <c r="HW58" t="s">
        <v>818</v>
      </c>
      <c r="HX58" t="s">
        <v>818</v>
      </c>
      <c r="HY58" t="s">
        <v>818</v>
      </c>
      <c r="HZ58" t="s">
        <v>818</v>
      </c>
      <c r="IA58" t="s">
        <v>818</v>
      </c>
      <c r="IB58" t="s">
        <v>818</v>
      </c>
      <c r="IC58" t="s">
        <v>818</v>
      </c>
      <c r="ID58" t="s">
        <v>818</v>
      </c>
      <c r="IE58" t="s">
        <v>818</v>
      </c>
      <c r="IF58" t="s">
        <v>818</v>
      </c>
      <c r="IG58" t="s">
        <v>818</v>
      </c>
      <c r="IH58" t="s">
        <v>818</v>
      </c>
      <c r="II58" t="s">
        <v>818</v>
      </c>
      <c r="IJ58" t="s">
        <v>818</v>
      </c>
      <c r="IK58" t="s">
        <v>818</v>
      </c>
      <c r="IL58" t="s">
        <v>818</v>
      </c>
      <c r="IM58" t="s">
        <v>818</v>
      </c>
      <c r="IN58" t="s">
        <v>818</v>
      </c>
      <c r="IO58" t="s">
        <v>818</v>
      </c>
      <c r="IP58" t="s">
        <v>818</v>
      </c>
      <c r="IQ58" t="s">
        <v>818</v>
      </c>
      <c r="IR58" t="s">
        <v>818</v>
      </c>
      <c r="IS58" t="s">
        <v>818</v>
      </c>
      <c r="IT58" t="s">
        <v>818</v>
      </c>
      <c r="IU58" t="s">
        <v>818</v>
      </c>
      <c r="IV58" t="s">
        <v>818</v>
      </c>
      <c r="IW58" t="s">
        <v>818</v>
      </c>
      <c r="IX58" t="s">
        <v>818</v>
      </c>
      <c r="IY58" t="s">
        <v>818</v>
      </c>
      <c r="IZ58" t="s">
        <v>818</v>
      </c>
      <c r="JA58" t="s">
        <v>818</v>
      </c>
      <c r="JB58" t="s">
        <v>818</v>
      </c>
      <c r="JC58" t="s">
        <v>818</v>
      </c>
      <c r="JD58" t="s">
        <v>818</v>
      </c>
      <c r="JE58" t="s">
        <v>818</v>
      </c>
      <c r="JF58" t="s">
        <v>818</v>
      </c>
      <c r="JG58" t="s">
        <v>818</v>
      </c>
      <c r="JH58" t="s">
        <v>818</v>
      </c>
      <c r="JI58" t="s">
        <v>818</v>
      </c>
      <c r="JJ58" t="s">
        <v>818</v>
      </c>
      <c r="JK58" t="s">
        <v>818</v>
      </c>
      <c r="JL58" t="s">
        <v>818</v>
      </c>
      <c r="JM58" t="s">
        <v>818</v>
      </c>
      <c r="JN58" t="s">
        <v>818</v>
      </c>
      <c r="JO58" t="s">
        <v>818</v>
      </c>
      <c r="JP58" t="s">
        <v>818</v>
      </c>
      <c r="JQ58" t="s">
        <v>818</v>
      </c>
      <c r="JR58" t="s">
        <v>818</v>
      </c>
      <c r="JS58" t="s">
        <v>818</v>
      </c>
      <c r="JT58" t="s">
        <v>818</v>
      </c>
      <c r="JU58" t="s">
        <v>818</v>
      </c>
      <c r="JV58" t="s">
        <v>818</v>
      </c>
      <c r="JW58" t="s">
        <v>818</v>
      </c>
      <c r="JX58" t="s">
        <v>818</v>
      </c>
      <c r="JY58" t="s">
        <v>818</v>
      </c>
      <c r="JZ58" t="s">
        <v>818</v>
      </c>
      <c r="KA58" t="s">
        <v>818</v>
      </c>
      <c r="KB58" t="s">
        <v>818</v>
      </c>
      <c r="KC58" t="s">
        <v>818</v>
      </c>
      <c r="KD58" t="s">
        <v>818</v>
      </c>
      <c r="KE58" t="s">
        <v>818</v>
      </c>
      <c r="KF58">
        <v>2</v>
      </c>
      <c r="KG58">
        <v>0</v>
      </c>
      <c r="KH58">
        <v>0</v>
      </c>
      <c r="KI58">
        <v>0</v>
      </c>
      <c r="KJ58">
        <v>0</v>
      </c>
      <c r="KK58">
        <v>0</v>
      </c>
      <c r="KL58">
        <v>0</v>
      </c>
      <c r="KM58">
        <v>0</v>
      </c>
      <c r="KN58">
        <v>1</v>
      </c>
      <c r="KO58">
        <v>0</v>
      </c>
      <c r="KP58">
        <v>0</v>
      </c>
      <c r="KQ58">
        <v>1</v>
      </c>
      <c r="KR58">
        <v>0</v>
      </c>
      <c r="KS58">
        <v>0</v>
      </c>
      <c r="KT58">
        <v>0</v>
      </c>
      <c r="KU58">
        <v>0</v>
      </c>
      <c r="KV58">
        <v>0</v>
      </c>
      <c r="KW58">
        <v>1</v>
      </c>
      <c r="KX58">
        <v>0</v>
      </c>
      <c r="KY58">
        <v>0</v>
      </c>
      <c r="KZ58">
        <v>0</v>
      </c>
      <c r="LA58">
        <v>1</v>
      </c>
      <c r="LB58">
        <v>0</v>
      </c>
      <c r="LC58">
        <v>0</v>
      </c>
      <c r="LD58">
        <v>2</v>
      </c>
      <c r="LE58">
        <v>0</v>
      </c>
      <c r="LF58">
        <v>2</v>
      </c>
      <c r="LH58" t="s">
        <v>817</v>
      </c>
      <c r="LI58" t="s">
        <v>817</v>
      </c>
      <c r="LJ58" t="s">
        <v>817</v>
      </c>
      <c r="LK58" t="s">
        <v>817</v>
      </c>
      <c r="LL58" t="s">
        <v>817</v>
      </c>
      <c r="LM58" t="s">
        <v>817</v>
      </c>
      <c r="LO58" t="s">
        <v>817</v>
      </c>
      <c r="LQ58" t="s">
        <v>817</v>
      </c>
      <c r="LR58" t="s">
        <v>818</v>
      </c>
      <c r="LV58" t="s">
        <v>818</v>
      </c>
      <c r="LX58" t="s">
        <v>813</v>
      </c>
      <c r="LY58" t="s">
        <v>1034</v>
      </c>
      <c r="LZ58" t="s">
        <v>1164</v>
      </c>
      <c r="MU58" t="s">
        <v>813</v>
      </c>
      <c r="NC58" t="s">
        <v>813</v>
      </c>
      <c r="ND58" t="s">
        <v>817</v>
      </c>
      <c r="NE58" t="s">
        <v>813</v>
      </c>
      <c r="NR58" t="s">
        <v>813</v>
      </c>
      <c r="NS58" t="s">
        <v>817</v>
      </c>
      <c r="NU58" t="s">
        <v>825</v>
      </c>
      <c r="NY58">
        <v>0</v>
      </c>
      <c r="OP58" t="s">
        <v>813</v>
      </c>
      <c r="OQ58" t="s">
        <v>827</v>
      </c>
      <c r="OR58" t="s">
        <v>828</v>
      </c>
      <c r="OS58" t="s">
        <v>1020</v>
      </c>
      <c r="OT58" t="s">
        <v>813</v>
      </c>
      <c r="OU58" t="s">
        <v>817</v>
      </c>
      <c r="OV58" t="s">
        <v>830</v>
      </c>
      <c r="OW58" t="s">
        <v>905</v>
      </c>
      <c r="OX58" t="s">
        <v>923</v>
      </c>
      <c r="OY58" t="s">
        <v>833</v>
      </c>
      <c r="OZ58" t="s">
        <v>865</v>
      </c>
      <c r="PA58" t="s">
        <v>817</v>
      </c>
      <c r="PB58" t="s">
        <v>817</v>
      </c>
      <c r="PC58" t="s">
        <v>813</v>
      </c>
      <c r="PD58" t="s">
        <v>817</v>
      </c>
      <c r="PE58" t="s">
        <v>817</v>
      </c>
      <c r="PF58" t="s">
        <v>817</v>
      </c>
      <c r="PG58" t="s">
        <v>817</v>
      </c>
      <c r="PH58" t="s">
        <v>817</v>
      </c>
      <c r="PI58" t="s">
        <v>817</v>
      </c>
      <c r="PJ58" t="s">
        <v>817</v>
      </c>
      <c r="PK58" t="s">
        <v>817</v>
      </c>
      <c r="PL58" t="s">
        <v>927</v>
      </c>
      <c r="PM58" t="s">
        <v>879</v>
      </c>
      <c r="PO58" t="s">
        <v>880</v>
      </c>
      <c r="PP58" t="s">
        <v>839</v>
      </c>
      <c r="PQ58" t="s">
        <v>813</v>
      </c>
      <c r="PR58" t="s">
        <v>813</v>
      </c>
      <c r="PS58" t="s">
        <v>817</v>
      </c>
      <c r="PT58" t="s">
        <v>817</v>
      </c>
      <c r="PU58" t="s">
        <v>817</v>
      </c>
      <c r="PV58" t="s">
        <v>817</v>
      </c>
      <c r="PW58" t="s">
        <v>817</v>
      </c>
      <c r="PX58" t="s">
        <v>817</v>
      </c>
      <c r="PY58" t="s">
        <v>817</v>
      </c>
      <c r="PZ58" t="s">
        <v>840</v>
      </c>
      <c r="QD58" t="s">
        <v>844</v>
      </c>
      <c r="QE58" t="s">
        <v>845</v>
      </c>
      <c r="QF58" t="s">
        <v>813</v>
      </c>
      <c r="QG58" t="s">
        <v>813</v>
      </c>
      <c r="QH58" t="s">
        <v>813</v>
      </c>
      <c r="QI58" t="s">
        <v>813</v>
      </c>
      <c r="QJ58" t="s">
        <v>813</v>
      </c>
      <c r="QK58" t="s">
        <v>813</v>
      </c>
      <c r="QL58" t="s">
        <v>817</v>
      </c>
      <c r="QM58" t="s">
        <v>817</v>
      </c>
      <c r="QN58" t="s">
        <v>817</v>
      </c>
      <c r="QO58" t="s">
        <v>817</v>
      </c>
      <c r="QP58" t="s">
        <v>817</v>
      </c>
      <c r="QQ58" t="s">
        <v>817</v>
      </c>
      <c r="QR58" t="s">
        <v>817</v>
      </c>
      <c r="QS58" t="s">
        <v>817</v>
      </c>
      <c r="QT58" t="s">
        <v>817</v>
      </c>
      <c r="QU58" t="s">
        <v>817</v>
      </c>
      <c r="QV58" t="s">
        <v>813</v>
      </c>
      <c r="QW58" t="s">
        <v>813</v>
      </c>
      <c r="QX58" t="s">
        <v>813</v>
      </c>
      <c r="QY58" t="s">
        <v>817</v>
      </c>
      <c r="QZ58" t="s">
        <v>817</v>
      </c>
      <c r="RA58" t="s">
        <v>817</v>
      </c>
      <c r="RB58" t="s">
        <v>817</v>
      </c>
      <c r="RC58" t="s">
        <v>817</v>
      </c>
      <c r="RD58" t="s">
        <v>817</v>
      </c>
      <c r="RE58" t="s">
        <v>817</v>
      </c>
      <c r="RF58" t="s">
        <v>813</v>
      </c>
      <c r="RG58" t="s">
        <v>817</v>
      </c>
      <c r="RH58" t="s">
        <v>817</v>
      </c>
      <c r="RI58" t="s">
        <v>817</v>
      </c>
      <c r="RJ58" t="s">
        <v>817</v>
      </c>
      <c r="RK58" t="s">
        <v>813</v>
      </c>
      <c r="RL58" t="s">
        <v>817</v>
      </c>
      <c r="RM58" t="s">
        <v>813</v>
      </c>
      <c r="RN58" t="s">
        <v>817</v>
      </c>
      <c r="RO58" t="s">
        <v>817</v>
      </c>
      <c r="RP58" t="s">
        <v>817</v>
      </c>
      <c r="RQ58" t="s">
        <v>817</v>
      </c>
      <c r="RR58" t="s">
        <v>817</v>
      </c>
      <c r="RS58" t="s">
        <v>817</v>
      </c>
      <c r="RT58" t="s">
        <v>817</v>
      </c>
      <c r="RU58" t="s">
        <v>817</v>
      </c>
      <c r="RV58" t="s">
        <v>817</v>
      </c>
      <c r="RW58" t="s">
        <v>817</v>
      </c>
      <c r="RX58" t="s">
        <v>837</v>
      </c>
      <c r="RY58" t="s">
        <v>846</v>
      </c>
      <c r="RZ58" t="s">
        <v>813</v>
      </c>
      <c r="SA58" t="s">
        <v>817</v>
      </c>
      <c r="SB58" t="s">
        <v>817</v>
      </c>
      <c r="SC58" t="s">
        <v>817</v>
      </c>
      <c r="SD58" t="s">
        <v>817</v>
      </c>
      <c r="SE58" t="s">
        <v>817</v>
      </c>
      <c r="SF58" t="s">
        <v>817</v>
      </c>
      <c r="SG58" t="s">
        <v>817</v>
      </c>
      <c r="SH58" t="s">
        <v>817</v>
      </c>
      <c r="SI58" t="s">
        <v>817</v>
      </c>
      <c r="SJ58" t="s">
        <v>817</v>
      </c>
      <c r="SK58" t="s">
        <v>813</v>
      </c>
      <c r="SL58" t="s">
        <v>817</v>
      </c>
      <c r="SM58" t="s">
        <v>817</v>
      </c>
      <c r="SN58" t="s">
        <v>817</v>
      </c>
      <c r="SO58" t="s">
        <v>817</v>
      </c>
      <c r="SP58" t="s">
        <v>817</v>
      </c>
      <c r="SQ58" t="s">
        <v>817</v>
      </c>
      <c r="SR58" t="s">
        <v>817</v>
      </c>
      <c r="SS58" t="s">
        <v>817</v>
      </c>
      <c r="ST58" t="s">
        <v>817</v>
      </c>
      <c r="SU58" t="s">
        <v>817</v>
      </c>
      <c r="SV58" t="s">
        <v>813</v>
      </c>
      <c r="SW58" t="s">
        <v>813</v>
      </c>
      <c r="SX58" t="s">
        <v>817</v>
      </c>
      <c r="SY58" t="s">
        <v>813</v>
      </c>
      <c r="SZ58" t="s">
        <v>817</v>
      </c>
      <c r="TA58" t="s">
        <v>817</v>
      </c>
      <c r="TB58" t="s">
        <v>817</v>
      </c>
      <c r="TC58" t="s">
        <v>817</v>
      </c>
      <c r="TD58" t="s">
        <v>817</v>
      </c>
      <c r="TE58" t="s">
        <v>817</v>
      </c>
      <c r="TF58" t="s">
        <v>817</v>
      </c>
      <c r="TG58" t="s">
        <v>817</v>
      </c>
      <c r="TH58" t="s">
        <v>817</v>
      </c>
      <c r="TI58" t="s">
        <v>817</v>
      </c>
      <c r="TU58" t="s">
        <v>817</v>
      </c>
      <c r="TY58" t="s">
        <v>813</v>
      </c>
      <c r="TZ58" t="s">
        <v>817</v>
      </c>
      <c r="UA58" t="s">
        <v>817</v>
      </c>
      <c r="UB58" t="s">
        <v>813</v>
      </c>
      <c r="UC58" t="s">
        <v>817</v>
      </c>
      <c r="UD58" t="s">
        <v>817</v>
      </c>
      <c r="UE58" t="s">
        <v>817</v>
      </c>
      <c r="UF58" t="s">
        <v>817</v>
      </c>
      <c r="UG58" t="s">
        <v>813</v>
      </c>
      <c r="UH58" t="s">
        <v>817</v>
      </c>
      <c r="UI58" t="s">
        <v>817</v>
      </c>
      <c r="UJ58" t="s">
        <v>817</v>
      </c>
      <c r="UK58" t="s">
        <v>817</v>
      </c>
      <c r="UL58" t="s">
        <v>813</v>
      </c>
      <c r="UM58" t="s">
        <v>817</v>
      </c>
      <c r="UN58" t="s">
        <v>817</v>
      </c>
      <c r="UO58" t="s">
        <v>817</v>
      </c>
      <c r="UP58" t="s">
        <v>813</v>
      </c>
      <c r="UQ58" t="s">
        <v>817</v>
      </c>
      <c r="UR58" t="s">
        <v>813</v>
      </c>
      <c r="US58" t="s">
        <v>813</v>
      </c>
      <c r="UT58" t="s">
        <v>817</v>
      </c>
      <c r="UU58" t="s">
        <v>817</v>
      </c>
      <c r="UV58" t="s">
        <v>817</v>
      </c>
      <c r="UW58" t="s">
        <v>817</v>
      </c>
      <c r="UX58" t="s">
        <v>817</v>
      </c>
      <c r="UY58" t="s">
        <v>817</v>
      </c>
      <c r="UZ58" t="s">
        <v>817</v>
      </c>
      <c r="VD58" t="s">
        <v>813</v>
      </c>
      <c r="VE58" t="s">
        <v>817</v>
      </c>
      <c r="VF58" t="s">
        <v>817</v>
      </c>
      <c r="VG58" t="s">
        <v>817</v>
      </c>
      <c r="VH58" t="s">
        <v>817</v>
      </c>
      <c r="VI58" t="s">
        <v>817</v>
      </c>
      <c r="VJ58" t="s">
        <v>817</v>
      </c>
      <c r="VK58" t="s">
        <v>817</v>
      </c>
      <c r="VL58" t="s">
        <v>817</v>
      </c>
      <c r="VM58" t="s">
        <v>817</v>
      </c>
      <c r="VN58" t="s">
        <v>817</v>
      </c>
      <c r="VO58" t="s">
        <v>817</v>
      </c>
      <c r="VP58" t="s">
        <v>817</v>
      </c>
      <c r="VQ58" t="s">
        <v>817</v>
      </c>
      <c r="VY58" t="s">
        <v>817</v>
      </c>
      <c r="VZ58" t="s">
        <v>813</v>
      </c>
      <c r="WA58" t="s">
        <v>817</v>
      </c>
      <c r="WJ58" t="s">
        <v>813</v>
      </c>
      <c r="WK58" t="s">
        <v>813</v>
      </c>
      <c r="WL58" t="s">
        <v>817</v>
      </c>
      <c r="WM58" t="s">
        <v>813</v>
      </c>
      <c r="WN58" t="s">
        <v>817</v>
      </c>
      <c r="WO58" t="s">
        <v>817</v>
      </c>
      <c r="WP58" t="s">
        <v>817</v>
      </c>
      <c r="WQ58" t="s">
        <v>817</v>
      </c>
      <c r="WR58" t="s">
        <v>817</v>
      </c>
      <c r="WS58" t="s">
        <v>908</v>
      </c>
      <c r="WU58" t="s">
        <v>813</v>
      </c>
      <c r="WV58" t="s">
        <v>817</v>
      </c>
      <c r="WW58" t="s">
        <v>817</v>
      </c>
      <c r="WX58" t="s">
        <v>817</v>
      </c>
      <c r="WY58" t="s">
        <v>817</v>
      </c>
      <c r="WZ58" t="s">
        <v>817</v>
      </c>
      <c r="XA58" t="s">
        <v>817</v>
      </c>
      <c r="XB58" t="s">
        <v>817</v>
      </c>
      <c r="XC58" t="s">
        <v>869</v>
      </c>
      <c r="XD58" t="s">
        <v>813</v>
      </c>
      <c r="XE58" t="s">
        <v>817</v>
      </c>
      <c r="XF58" t="s">
        <v>817</v>
      </c>
      <c r="XG58" t="s">
        <v>817</v>
      </c>
      <c r="XH58" t="s">
        <v>817</v>
      </c>
      <c r="XI58" t="s">
        <v>817</v>
      </c>
      <c r="XJ58" t="s">
        <v>817</v>
      </c>
      <c r="XK58" t="s">
        <v>817</v>
      </c>
      <c r="XL58" t="s">
        <v>817</v>
      </c>
      <c r="XM58" t="s">
        <v>817</v>
      </c>
      <c r="XN58" t="s">
        <v>817</v>
      </c>
      <c r="XO58" t="s">
        <v>817</v>
      </c>
      <c r="XP58" t="s">
        <v>817</v>
      </c>
      <c r="XQ58" t="s">
        <v>817</v>
      </c>
      <c r="XR58" t="s">
        <v>817</v>
      </c>
      <c r="XS58" t="s">
        <v>817</v>
      </c>
      <c r="XT58" t="s">
        <v>813</v>
      </c>
      <c r="XU58" t="s">
        <v>813</v>
      </c>
      <c r="XV58" t="s">
        <v>817</v>
      </c>
      <c r="XW58" t="s">
        <v>817</v>
      </c>
      <c r="XX58" t="s">
        <v>817</v>
      </c>
      <c r="XY58" t="s">
        <v>817</v>
      </c>
      <c r="XZ58" t="s">
        <v>817</v>
      </c>
      <c r="ZM58" t="s">
        <v>817</v>
      </c>
      <c r="ZN58" t="s">
        <v>817</v>
      </c>
      <c r="ZO58" t="s">
        <v>817</v>
      </c>
      <c r="ZP58" t="s">
        <v>817</v>
      </c>
      <c r="ZQ58" t="s">
        <v>817</v>
      </c>
      <c r="ZR58" t="s">
        <v>813</v>
      </c>
      <c r="ZS58" t="s">
        <v>813</v>
      </c>
      <c r="ZT58" t="s">
        <v>817</v>
      </c>
      <c r="ZU58" t="s">
        <v>817</v>
      </c>
      <c r="ZV58" t="s">
        <v>817</v>
      </c>
      <c r="ZW58" t="s">
        <v>817</v>
      </c>
      <c r="ZX58" t="s">
        <v>817</v>
      </c>
      <c r="ZY58" t="s">
        <v>817</v>
      </c>
      <c r="ZZ58" t="s">
        <v>817</v>
      </c>
      <c r="AAA58" t="s">
        <v>813</v>
      </c>
      <c r="AAB58" t="s">
        <v>817</v>
      </c>
      <c r="AAC58" t="s">
        <v>817</v>
      </c>
      <c r="AAD58" t="s">
        <v>817</v>
      </c>
      <c r="AAE58" t="s">
        <v>817</v>
      </c>
      <c r="AAF58" t="s">
        <v>817</v>
      </c>
      <c r="AAH58" t="s">
        <v>813</v>
      </c>
      <c r="AAI58" t="s">
        <v>817</v>
      </c>
      <c r="AAJ58" t="s">
        <v>813</v>
      </c>
      <c r="AAK58" t="s">
        <v>817</v>
      </c>
      <c r="AAL58" t="s">
        <v>813</v>
      </c>
      <c r="AAM58" t="s">
        <v>817</v>
      </c>
      <c r="AAN58" t="s">
        <v>817</v>
      </c>
      <c r="AAO58" t="s">
        <v>817</v>
      </c>
      <c r="AAP58" t="s">
        <v>817</v>
      </c>
      <c r="AAQ58" t="s">
        <v>817</v>
      </c>
      <c r="AAR58" t="s">
        <v>817</v>
      </c>
      <c r="AAS58" t="s">
        <v>817</v>
      </c>
      <c r="AAT58" t="s">
        <v>817</v>
      </c>
      <c r="AAV58" t="s">
        <v>813</v>
      </c>
      <c r="AAW58" t="s">
        <v>817</v>
      </c>
      <c r="AAX58" t="s">
        <v>817</v>
      </c>
      <c r="AAY58" t="s">
        <v>817</v>
      </c>
      <c r="AAZ58" t="s">
        <v>817</v>
      </c>
      <c r="ABA58" t="s">
        <v>813</v>
      </c>
      <c r="ABB58" t="s">
        <v>813</v>
      </c>
      <c r="ABC58" t="s">
        <v>817</v>
      </c>
      <c r="ABD58" t="s">
        <v>813</v>
      </c>
      <c r="ABE58" t="s">
        <v>817</v>
      </c>
      <c r="ABF58" t="s">
        <v>817</v>
      </c>
      <c r="ABG58" t="s">
        <v>817</v>
      </c>
      <c r="ABH58" t="s">
        <v>817</v>
      </c>
      <c r="ABI58" t="s">
        <v>817</v>
      </c>
      <c r="ABJ58" t="s">
        <v>817</v>
      </c>
      <c r="ABK58" t="s">
        <v>817</v>
      </c>
      <c r="ABL58" t="s">
        <v>817</v>
      </c>
      <c r="ABM58" t="s">
        <v>817</v>
      </c>
      <c r="ABN58" t="s">
        <v>817</v>
      </c>
      <c r="ABO58" t="s">
        <v>817</v>
      </c>
      <c r="ABP58" t="s">
        <v>817</v>
      </c>
      <c r="ABQ58" t="s">
        <v>817</v>
      </c>
      <c r="ABR58" t="s">
        <v>817</v>
      </c>
      <c r="ABS58" t="s">
        <v>817</v>
      </c>
      <c r="ABT58" t="s">
        <v>813</v>
      </c>
      <c r="ABU58" t="s">
        <v>817</v>
      </c>
      <c r="ABV58" t="s">
        <v>817</v>
      </c>
      <c r="ABW58" t="s">
        <v>813</v>
      </c>
      <c r="ABX58" t="s">
        <v>817</v>
      </c>
      <c r="ABY58" t="s">
        <v>817</v>
      </c>
      <c r="ABZ58" t="s">
        <v>817</v>
      </c>
      <c r="ACA58" t="s">
        <v>813</v>
      </c>
      <c r="ACB58" t="s">
        <v>817</v>
      </c>
      <c r="ACC58" t="s">
        <v>817</v>
      </c>
      <c r="ACD58" t="s">
        <v>817</v>
      </c>
      <c r="ACE58" t="s">
        <v>817</v>
      </c>
      <c r="ACF58" t="s">
        <v>817</v>
      </c>
      <c r="ACG58" t="s">
        <v>817</v>
      </c>
      <c r="ACH58" t="s">
        <v>817</v>
      </c>
      <c r="ACI58" t="s">
        <v>817</v>
      </c>
    </row>
    <row r="59" spans="1:763">
      <c r="A59" t="s">
        <v>1165</v>
      </c>
      <c r="B59" t="s">
        <v>1166</v>
      </c>
      <c r="C59" t="s">
        <v>1167</v>
      </c>
      <c r="D59" t="s">
        <v>1028</v>
      </c>
      <c r="E59" t="s">
        <v>1028</v>
      </c>
      <c r="P59" t="s">
        <v>855</v>
      </c>
      <c r="T59">
        <v>23</v>
      </c>
      <c r="V59" t="s">
        <v>813</v>
      </c>
      <c r="X59" t="s">
        <v>813</v>
      </c>
      <c r="Y59" t="s">
        <v>814</v>
      </c>
      <c r="Z59" t="s">
        <v>814</v>
      </c>
      <c r="AA59" t="s">
        <v>857</v>
      </c>
      <c r="AB59" t="s">
        <v>901</v>
      </c>
      <c r="AC59">
        <v>4</v>
      </c>
      <c r="AD59" t="s">
        <v>817</v>
      </c>
      <c r="AE59">
        <v>0</v>
      </c>
      <c r="AF59">
        <v>4</v>
      </c>
      <c r="AG59">
        <v>0</v>
      </c>
      <c r="AH59" t="s">
        <v>818</v>
      </c>
      <c r="AI59" t="s">
        <v>818</v>
      </c>
      <c r="AJ59" t="s">
        <v>818</v>
      </c>
      <c r="AK59" t="s">
        <v>818</v>
      </c>
      <c r="AL59" t="s">
        <v>818</v>
      </c>
      <c r="AM59" t="s">
        <v>818</v>
      </c>
      <c r="AN59" t="s">
        <v>818</v>
      </c>
      <c r="AO59" t="s">
        <v>818</v>
      </c>
      <c r="AP59" t="s">
        <v>818</v>
      </c>
      <c r="AQ59" t="s">
        <v>818</v>
      </c>
      <c r="AR59" t="s">
        <v>818</v>
      </c>
      <c r="AS59" t="s">
        <v>818</v>
      </c>
      <c r="AT59" t="s">
        <v>818</v>
      </c>
      <c r="AU59" t="s">
        <v>818</v>
      </c>
      <c r="AV59" t="s">
        <v>818</v>
      </c>
      <c r="AW59" t="s">
        <v>818</v>
      </c>
      <c r="AX59" t="s">
        <v>818</v>
      </c>
      <c r="AY59" t="s">
        <v>818</v>
      </c>
      <c r="AZ59" t="s">
        <v>818</v>
      </c>
      <c r="BA59" t="s">
        <v>818</v>
      </c>
      <c r="BB59" t="s">
        <v>818</v>
      </c>
      <c r="BC59" t="s">
        <v>818</v>
      </c>
      <c r="BD59" t="s">
        <v>818</v>
      </c>
      <c r="BE59" t="s">
        <v>818</v>
      </c>
      <c r="BF59" t="s">
        <v>818</v>
      </c>
      <c r="BG59" t="s">
        <v>818</v>
      </c>
      <c r="BH59" t="s">
        <v>818</v>
      </c>
      <c r="BI59" t="s">
        <v>818</v>
      </c>
      <c r="BJ59" t="s">
        <v>818</v>
      </c>
      <c r="BK59" t="s">
        <v>818</v>
      </c>
      <c r="BL59" t="s">
        <v>818</v>
      </c>
      <c r="BM59" t="s">
        <v>818</v>
      </c>
      <c r="BN59" t="s">
        <v>818</v>
      </c>
      <c r="BO59" t="s">
        <v>818</v>
      </c>
      <c r="BP59" t="s">
        <v>818</v>
      </c>
      <c r="BQ59" t="s">
        <v>818</v>
      </c>
      <c r="BR59" t="s">
        <v>818</v>
      </c>
      <c r="BS59" t="s">
        <v>818</v>
      </c>
      <c r="BT59" t="s">
        <v>818</v>
      </c>
      <c r="BU59" t="s">
        <v>818</v>
      </c>
      <c r="BV59" t="s">
        <v>818</v>
      </c>
      <c r="BW59" t="s">
        <v>818</v>
      </c>
      <c r="BX59" t="s">
        <v>818</v>
      </c>
      <c r="BY59" t="s">
        <v>818</v>
      </c>
      <c r="BZ59" t="s">
        <v>818</v>
      </c>
      <c r="CA59" t="s">
        <v>818</v>
      </c>
      <c r="CB59" t="s">
        <v>818</v>
      </c>
      <c r="CC59" t="s">
        <v>818</v>
      </c>
      <c r="CD59" t="s">
        <v>818</v>
      </c>
      <c r="CE59" t="s">
        <v>818</v>
      </c>
      <c r="CF59" t="s">
        <v>818</v>
      </c>
      <c r="CG59" t="s">
        <v>818</v>
      </c>
      <c r="CH59" t="s">
        <v>818</v>
      </c>
      <c r="CI59" t="s">
        <v>818</v>
      </c>
      <c r="CJ59" t="s">
        <v>818</v>
      </c>
      <c r="CK59" t="s">
        <v>818</v>
      </c>
      <c r="CL59" t="s">
        <v>818</v>
      </c>
      <c r="CM59" t="s">
        <v>818</v>
      </c>
      <c r="CN59" t="s">
        <v>818</v>
      </c>
      <c r="CO59" t="s">
        <v>818</v>
      </c>
      <c r="CP59" t="s">
        <v>818</v>
      </c>
      <c r="CQ59" t="s">
        <v>818</v>
      </c>
      <c r="CR59" t="s">
        <v>818</v>
      </c>
      <c r="CS59" t="s">
        <v>818</v>
      </c>
      <c r="CT59" t="s">
        <v>818</v>
      </c>
      <c r="CU59" t="s">
        <v>818</v>
      </c>
      <c r="CV59" t="s">
        <v>818</v>
      </c>
      <c r="CW59" t="s">
        <v>818</v>
      </c>
      <c r="CX59" t="s">
        <v>818</v>
      </c>
      <c r="CY59" t="s">
        <v>818</v>
      </c>
      <c r="CZ59" t="s">
        <v>818</v>
      </c>
      <c r="DA59" t="s">
        <v>818</v>
      </c>
      <c r="DB59" t="s">
        <v>818</v>
      </c>
      <c r="DC59" t="s">
        <v>818</v>
      </c>
      <c r="DD59" t="s">
        <v>818</v>
      </c>
      <c r="DE59" t="s">
        <v>818</v>
      </c>
      <c r="DF59" t="s">
        <v>818</v>
      </c>
      <c r="DG59" t="s">
        <v>818</v>
      </c>
      <c r="DH59" t="s">
        <v>818</v>
      </c>
      <c r="DI59" t="s">
        <v>818</v>
      </c>
      <c r="DJ59" t="s">
        <v>818</v>
      </c>
      <c r="DK59" t="s">
        <v>818</v>
      </c>
      <c r="DL59" t="s">
        <v>818</v>
      </c>
      <c r="DM59" t="s">
        <v>818</v>
      </c>
      <c r="DN59" t="s">
        <v>818</v>
      </c>
      <c r="DO59" t="s">
        <v>818</v>
      </c>
      <c r="DP59" t="s">
        <v>818</v>
      </c>
      <c r="DQ59" t="s">
        <v>818</v>
      </c>
      <c r="DR59" t="s">
        <v>818</v>
      </c>
      <c r="DS59" t="s">
        <v>818</v>
      </c>
      <c r="DT59" t="s">
        <v>818</v>
      </c>
      <c r="DU59" t="s">
        <v>818</v>
      </c>
      <c r="DV59" t="s">
        <v>818</v>
      </c>
      <c r="DW59" t="s">
        <v>818</v>
      </c>
      <c r="DX59" t="s">
        <v>818</v>
      </c>
      <c r="DY59" t="s">
        <v>818</v>
      </c>
      <c r="DZ59" t="s">
        <v>818</v>
      </c>
      <c r="EA59" t="s">
        <v>818</v>
      </c>
      <c r="EB59" t="s">
        <v>818</v>
      </c>
      <c r="EC59" t="s">
        <v>818</v>
      </c>
      <c r="ED59" t="s">
        <v>818</v>
      </c>
      <c r="EE59" t="s">
        <v>818</v>
      </c>
      <c r="EF59" t="s">
        <v>818</v>
      </c>
      <c r="EG59" t="s">
        <v>818</v>
      </c>
      <c r="EH59" t="s">
        <v>818</v>
      </c>
      <c r="EI59" t="s">
        <v>818</v>
      </c>
      <c r="EJ59" t="s">
        <v>818</v>
      </c>
      <c r="EK59" t="s">
        <v>818</v>
      </c>
      <c r="EL59" t="s">
        <v>818</v>
      </c>
      <c r="EM59" t="s">
        <v>818</v>
      </c>
      <c r="EN59" t="s">
        <v>818</v>
      </c>
      <c r="EO59" t="s">
        <v>818</v>
      </c>
      <c r="EP59" t="s">
        <v>818</v>
      </c>
      <c r="EQ59" t="s">
        <v>818</v>
      </c>
      <c r="ER59" t="s">
        <v>818</v>
      </c>
      <c r="ES59" t="s">
        <v>818</v>
      </c>
      <c r="ET59" t="s">
        <v>818</v>
      </c>
      <c r="EU59" t="s">
        <v>818</v>
      </c>
      <c r="EV59" t="s">
        <v>818</v>
      </c>
      <c r="EW59" t="s">
        <v>818</v>
      </c>
      <c r="EX59" t="s">
        <v>818</v>
      </c>
      <c r="EY59" t="s">
        <v>818</v>
      </c>
      <c r="EZ59" t="s">
        <v>818</v>
      </c>
      <c r="FA59" t="s">
        <v>818</v>
      </c>
      <c r="FB59" t="s">
        <v>818</v>
      </c>
      <c r="FC59" t="s">
        <v>818</v>
      </c>
      <c r="FD59" t="s">
        <v>818</v>
      </c>
      <c r="FE59" t="s">
        <v>818</v>
      </c>
      <c r="FF59" t="s">
        <v>818</v>
      </c>
      <c r="FG59" t="s">
        <v>818</v>
      </c>
      <c r="FH59" t="s">
        <v>818</v>
      </c>
      <c r="FI59" t="s">
        <v>818</v>
      </c>
      <c r="FJ59" t="s">
        <v>818</v>
      </c>
      <c r="FK59" t="s">
        <v>818</v>
      </c>
      <c r="FL59" t="s">
        <v>818</v>
      </c>
      <c r="FM59" t="s">
        <v>818</v>
      </c>
      <c r="FN59" t="s">
        <v>818</v>
      </c>
      <c r="FO59" t="s">
        <v>818</v>
      </c>
      <c r="FP59" t="s">
        <v>818</v>
      </c>
      <c r="FQ59" t="s">
        <v>818</v>
      </c>
      <c r="FR59" t="s">
        <v>818</v>
      </c>
      <c r="FS59" t="s">
        <v>818</v>
      </c>
      <c r="FT59" t="s">
        <v>818</v>
      </c>
      <c r="FU59" t="s">
        <v>818</v>
      </c>
      <c r="FV59" t="s">
        <v>818</v>
      </c>
      <c r="FW59" t="s">
        <v>818</v>
      </c>
      <c r="FX59" t="s">
        <v>818</v>
      </c>
      <c r="FY59" t="s">
        <v>818</v>
      </c>
      <c r="FZ59" t="s">
        <v>818</v>
      </c>
      <c r="GA59" t="s">
        <v>818</v>
      </c>
      <c r="GB59" t="s">
        <v>818</v>
      </c>
      <c r="GC59" t="s">
        <v>818</v>
      </c>
      <c r="GD59" t="s">
        <v>818</v>
      </c>
      <c r="GE59" t="s">
        <v>818</v>
      </c>
      <c r="GF59" t="s">
        <v>818</v>
      </c>
      <c r="GG59" t="s">
        <v>818</v>
      </c>
      <c r="GH59" t="s">
        <v>818</v>
      </c>
      <c r="GI59" t="s">
        <v>818</v>
      </c>
      <c r="GJ59" t="s">
        <v>818</v>
      </c>
      <c r="GK59" t="s">
        <v>818</v>
      </c>
      <c r="GL59" t="s">
        <v>818</v>
      </c>
      <c r="GM59" t="s">
        <v>818</v>
      </c>
      <c r="GN59" t="s">
        <v>818</v>
      </c>
      <c r="GO59" t="s">
        <v>818</v>
      </c>
      <c r="GP59" t="s">
        <v>818</v>
      </c>
      <c r="GQ59" t="s">
        <v>818</v>
      </c>
      <c r="GR59" t="s">
        <v>818</v>
      </c>
      <c r="GS59" t="s">
        <v>818</v>
      </c>
      <c r="GT59" t="s">
        <v>818</v>
      </c>
      <c r="GU59" t="s">
        <v>818</v>
      </c>
      <c r="GV59" t="s">
        <v>818</v>
      </c>
      <c r="GW59" t="s">
        <v>818</v>
      </c>
      <c r="GX59" t="s">
        <v>818</v>
      </c>
      <c r="GY59" t="s">
        <v>818</v>
      </c>
      <c r="GZ59" t="s">
        <v>818</v>
      </c>
      <c r="HA59" t="s">
        <v>818</v>
      </c>
      <c r="HB59" t="s">
        <v>818</v>
      </c>
      <c r="HC59" t="s">
        <v>818</v>
      </c>
      <c r="HD59" t="s">
        <v>818</v>
      </c>
      <c r="HE59" t="s">
        <v>818</v>
      </c>
      <c r="HF59" t="s">
        <v>818</v>
      </c>
      <c r="HG59" t="s">
        <v>818</v>
      </c>
      <c r="HH59" t="s">
        <v>818</v>
      </c>
      <c r="HI59" t="s">
        <v>818</v>
      </c>
      <c r="HJ59" t="s">
        <v>818</v>
      </c>
      <c r="HK59" t="s">
        <v>818</v>
      </c>
      <c r="HL59" t="s">
        <v>818</v>
      </c>
      <c r="HM59" t="s">
        <v>818</v>
      </c>
      <c r="HN59" t="s">
        <v>818</v>
      </c>
      <c r="HO59" t="s">
        <v>818</v>
      </c>
      <c r="HP59" t="s">
        <v>818</v>
      </c>
      <c r="HQ59" t="s">
        <v>818</v>
      </c>
      <c r="HR59" t="s">
        <v>818</v>
      </c>
      <c r="HS59" t="s">
        <v>818</v>
      </c>
      <c r="HT59" t="s">
        <v>818</v>
      </c>
      <c r="HU59" t="s">
        <v>818</v>
      </c>
      <c r="HV59" t="s">
        <v>818</v>
      </c>
      <c r="HW59" t="s">
        <v>818</v>
      </c>
      <c r="HX59" t="s">
        <v>818</v>
      </c>
      <c r="HY59" t="s">
        <v>818</v>
      </c>
      <c r="HZ59" t="s">
        <v>818</v>
      </c>
      <c r="IA59" t="s">
        <v>818</v>
      </c>
      <c r="IB59" t="s">
        <v>818</v>
      </c>
      <c r="IC59" t="s">
        <v>818</v>
      </c>
      <c r="ID59" t="s">
        <v>818</v>
      </c>
      <c r="IE59" t="s">
        <v>818</v>
      </c>
      <c r="IF59" t="s">
        <v>818</v>
      </c>
      <c r="IG59" t="s">
        <v>818</v>
      </c>
      <c r="IH59" t="s">
        <v>818</v>
      </c>
      <c r="II59" t="s">
        <v>818</v>
      </c>
      <c r="IJ59" t="s">
        <v>818</v>
      </c>
      <c r="IK59" t="s">
        <v>818</v>
      </c>
      <c r="IL59" t="s">
        <v>818</v>
      </c>
      <c r="IM59" t="s">
        <v>818</v>
      </c>
      <c r="IN59" t="s">
        <v>818</v>
      </c>
      <c r="IO59" t="s">
        <v>818</v>
      </c>
      <c r="IP59" t="s">
        <v>818</v>
      </c>
      <c r="IQ59" t="s">
        <v>818</v>
      </c>
      <c r="IR59" t="s">
        <v>818</v>
      </c>
      <c r="IS59" t="s">
        <v>818</v>
      </c>
      <c r="IT59" t="s">
        <v>818</v>
      </c>
      <c r="IU59" t="s">
        <v>818</v>
      </c>
      <c r="IV59" t="s">
        <v>818</v>
      </c>
      <c r="IW59" t="s">
        <v>818</v>
      </c>
      <c r="IX59" t="s">
        <v>818</v>
      </c>
      <c r="IY59" t="s">
        <v>818</v>
      </c>
      <c r="IZ59" t="s">
        <v>818</v>
      </c>
      <c r="JA59" t="s">
        <v>818</v>
      </c>
      <c r="JB59" t="s">
        <v>818</v>
      </c>
      <c r="JC59" t="s">
        <v>818</v>
      </c>
      <c r="JD59" t="s">
        <v>818</v>
      </c>
      <c r="JE59" t="s">
        <v>818</v>
      </c>
      <c r="JF59" t="s">
        <v>818</v>
      </c>
      <c r="JG59" t="s">
        <v>818</v>
      </c>
      <c r="JH59" t="s">
        <v>818</v>
      </c>
      <c r="JI59" t="s">
        <v>818</v>
      </c>
      <c r="JJ59" t="s">
        <v>818</v>
      </c>
      <c r="JK59" t="s">
        <v>818</v>
      </c>
      <c r="JL59" t="s">
        <v>818</v>
      </c>
      <c r="JM59" t="s">
        <v>818</v>
      </c>
      <c r="JN59" t="s">
        <v>818</v>
      </c>
      <c r="JO59" t="s">
        <v>818</v>
      </c>
      <c r="JP59" t="s">
        <v>818</v>
      </c>
      <c r="JQ59" t="s">
        <v>818</v>
      </c>
      <c r="JR59" t="s">
        <v>818</v>
      </c>
      <c r="JS59" t="s">
        <v>818</v>
      </c>
      <c r="JT59" t="s">
        <v>818</v>
      </c>
      <c r="JU59" t="s">
        <v>818</v>
      </c>
      <c r="JV59" t="s">
        <v>818</v>
      </c>
      <c r="JW59" t="s">
        <v>818</v>
      </c>
      <c r="JX59" t="s">
        <v>818</v>
      </c>
      <c r="JY59" t="s">
        <v>818</v>
      </c>
      <c r="JZ59" t="s">
        <v>818</v>
      </c>
      <c r="KA59" t="s">
        <v>818</v>
      </c>
      <c r="KB59" t="s">
        <v>818</v>
      </c>
      <c r="KC59" t="s">
        <v>818</v>
      </c>
      <c r="KD59" t="s">
        <v>818</v>
      </c>
      <c r="KE59" t="s">
        <v>818</v>
      </c>
      <c r="KF59">
        <v>4</v>
      </c>
      <c r="KG59">
        <v>0</v>
      </c>
      <c r="KH59">
        <v>0</v>
      </c>
      <c r="KI59">
        <v>1</v>
      </c>
      <c r="KJ59">
        <v>0</v>
      </c>
      <c r="KK59">
        <v>1</v>
      </c>
      <c r="KL59">
        <v>0</v>
      </c>
      <c r="KM59">
        <v>1</v>
      </c>
      <c r="KN59">
        <v>0</v>
      </c>
      <c r="KO59">
        <v>0</v>
      </c>
      <c r="KP59">
        <v>2</v>
      </c>
      <c r="KQ59">
        <v>1</v>
      </c>
      <c r="KR59">
        <v>0</v>
      </c>
      <c r="KS59">
        <v>0</v>
      </c>
      <c r="KT59">
        <v>0</v>
      </c>
      <c r="KU59">
        <v>0</v>
      </c>
      <c r="KV59">
        <v>1</v>
      </c>
      <c r="KW59">
        <v>0</v>
      </c>
      <c r="KX59">
        <v>0</v>
      </c>
      <c r="KY59">
        <v>0</v>
      </c>
      <c r="KZ59">
        <v>1</v>
      </c>
      <c r="LA59">
        <v>0</v>
      </c>
      <c r="LB59">
        <v>1</v>
      </c>
      <c r="LC59">
        <v>3</v>
      </c>
      <c r="LD59">
        <v>4</v>
      </c>
      <c r="LE59">
        <v>2</v>
      </c>
      <c r="LF59">
        <v>1</v>
      </c>
      <c r="LH59" t="s">
        <v>817</v>
      </c>
      <c r="LI59" t="s">
        <v>817</v>
      </c>
      <c r="LJ59" t="s">
        <v>817</v>
      </c>
      <c r="LK59" t="s">
        <v>817</v>
      </c>
      <c r="LL59" t="s">
        <v>817</v>
      </c>
      <c r="LM59" t="s">
        <v>817</v>
      </c>
      <c r="LO59" t="s">
        <v>817</v>
      </c>
      <c r="LQ59" t="s">
        <v>817</v>
      </c>
      <c r="LR59" t="s">
        <v>818</v>
      </c>
      <c r="LV59" t="s">
        <v>818</v>
      </c>
      <c r="LX59" t="s">
        <v>817</v>
      </c>
      <c r="MU59" t="s">
        <v>813</v>
      </c>
      <c r="NC59" t="s">
        <v>813</v>
      </c>
      <c r="ND59" t="s">
        <v>817</v>
      </c>
      <c r="NE59" t="s">
        <v>813</v>
      </c>
      <c r="NF59" t="s">
        <v>813</v>
      </c>
      <c r="NG59" t="s">
        <v>817</v>
      </c>
      <c r="NH59" t="s">
        <v>817</v>
      </c>
      <c r="NI59" t="s">
        <v>813</v>
      </c>
      <c r="NJ59" t="s">
        <v>817</v>
      </c>
      <c r="NK59" t="s">
        <v>817</v>
      </c>
      <c r="NL59" t="s">
        <v>817</v>
      </c>
      <c r="NM59" t="s">
        <v>817</v>
      </c>
      <c r="NN59" t="s">
        <v>813</v>
      </c>
      <c r="NO59" t="s">
        <v>817</v>
      </c>
      <c r="NP59" t="s">
        <v>817</v>
      </c>
      <c r="NQ59" t="s">
        <v>817</v>
      </c>
      <c r="NR59" t="s">
        <v>813</v>
      </c>
      <c r="NS59" t="s">
        <v>813</v>
      </c>
      <c r="NT59" t="s">
        <v>848</v>
      </c>
      <c r="NU59" t="s">
        <v>825</v>
      </c>
      <c r="NX59" t="s">
        <v>826</v>
      </c>
      <c r="NY59">
        <v>2</v>
      </c>
      <c r="NZ59" t="s">
        <v>889</v>
      </c>
      <c r="OP59" t="s">
        <v>813</v>
      </c>
      <c r="OQ59" t="s">
        <v>827</v>
      </c>
      <c r="OR59" t="s">
        <v>828</v>
      </c>
      <c r="OS59" t="s">
        <v>829</v>
      </c>
      <c r="OT59" t="s">
        <v>813</v>
      </c>
      <c r="OU59" t="s">
        <v>813</v>
      </c>
      <c r="OV59" t="s">
        <v>830</v>
      </c>
      <c r="OW59" t="s">
        <v>905</v>
      </c>
      <c r="OX59" t="s">
        <v>923</v>
      </c>
      <c r="OY59" t="s">
        <v>833</v>
      </c>
      <c r="OZ59" t="s">
        <v>849</v>
      </c>
      <c r="PA59" t="s">
        <v>817</v>
      </c>
      <c r="PB59" t="s">
        <v>817</v>
      </c>
      <c r="PC59" t="s">
        <v>817</v>
      </c>
      <c r="PD59" t="s">
        <v>817</v>
      </c>
      <c r="PE59" t="s">
        <v>817</v>
      </c>
      <c r="PF59" t="s">
        <v>813</v>
      </c>
      <c r="PG59" t="s">
        <v>817</v>
      </c>
      <c r="PH59" t="s">
        <v>817</v>
      </c>
      <c r="PI59" t="s">
        <v>817</v>
      </c>
      <c r="PJ59" t="s">
        <v>817</v>
      </c>
      <c r="PK59" t="s">
        <v>817</v>
      </c>
      <c r="PL59" t="s">
        <v>835</v>
      </c>
      <c r="PM59" t="s">
        <v>837</v>
      </c>
      <c r="PN59" t="s">
        <v>845</v>
      </c>
      <c r="PO59" t="s">
        <v>838</v>
      </c>
      <c r="PP59" t="s">
        <v>839</v>
      </c>
      <c r="PQ59" t="s">
        <v>813</v>
      </c>
      <c r="PR59" t="s">
        <v>813</v>
      </c>
      <c r="PS59" t="s">
        <v>817</v>
      </c>
      <c r="PT59" t="s">
        <v>817</v>
      </c>
      <c r="PU59" t="s">
        <v>817</v>
      </c>
      <c r="PV59" t="s">
        <v>817</v>
      </c>
      <c r="PW59" t="s">
        <v>817</v>
      </c>
      <c r="PX59" t="s">
        <v>817</v>
      </c>
      <c r="PY59" t="s">
        <v>817</v>
      </c>
      <c r="PZ59" t="s">
        <v>840</v>
      </c>
      <c r="QA59" t="s">
        <v>841</v>
      </c>
      <c r="QB59" t="s">
        <v>895</v>
      </c>
      <c r="QC59" t="s">
        <v>843</v>
      </c>
      <c r="QD59" t="s">
        <v>844</v>
      </c>
      <c r="QE59" t="s">
        <v>845</v>
      </c>
      <c r="QF59" t="s">
        <v>813</v>
      </c>
      <c r="QG59" t="s">
        <v>813</v>
      </c>
      <c r="QH59" t="s">
        <v>813</v>
      </c>
      <c r="QI59" t="s">
        <v>813</v>
      </c>
      <c r="QJ59" t="s">
        <v>813</v>
      </c>
      <c r="QK59" t="s">
        <v>813</v>
      </c>
      <c r="QL59" t="s">
        <v>817</v>
      </c>
      <c r="QM59" t="s">
        <v>813</v>
      </c>
      <c r="QN59" t="s">
        <v>817</v>
      </c>
      <c r="QO59" t="s">
        <v>817</v>
      </c>
      <c r="QP59" t="s">
        <v>817</v>
      </c>
      <c r="QQ59" t="s">
        <v>817</v>
      </c>
      <c r="QR59" t="s">
        <v>813</v>
      </c>
      <c r="QS59" t="s">
        <v>817</v>
      </c>
      <c r="QT59" t="s">
        <v>817</v>
      </c>
      <c r="QU59" t="s">
        <v>817</v>
      </c>
      <c r="QV59" t="s">
        <v>817</v>
      </c>
      <c r="QW59" t="s">
        <v>817</v>
      </c>
      <c r="QX59" t="s">
        <v>817</v>
      </c>
      <c r="QY59" t="s">
        <v>817</v>
      </c>
      <c r="QZ59" t="s">
        <v>817</v>
      </c>
      <c r="RA59" t="s">
        <v>813</v>
      </c>
      <c r="RB59" t="s">
        <v>817</v>
      </c>
      <c r="RC59" t="s">
        <v>817</v>
      </c>
      <c r="RD59" t="s">
        <v>817</v>
      </c>
      <c r="RE59" t="s">
        <v>817</v>
      </c>
      <c r="RF59" t="s">
        <v>813</v>
      </c>
      <c r="RG59" t="s">
        <v>817</v>
      </c>
      <c r="RH59" t="s">
        <v>817</v>
      </c>
      <c r="RI59" t="s">
        <v>817</v>
      </c>
      <c r="RJ59" t="s">
        <v>817</v>
      </c>
      <c r="RK59" t="s">
        <v>813</v>
      </c>
      <c r="RL59" t="s">
        <v>813</v>
      </c>
      <c r="RM59" t="s">
        <v>817</v>
      </c>
      <c r="RN59" t="s">
        <v>817</v>
      </c>
      <c r="RO59" t="s">
        <v>817</v>
      </c>
      <c r="RP59" t="s">
        <v>817</v>
      </c>
      <c r="RQ59" t="s">
        <v>817</v>
      </c>
      <c r="RR59" t="s">
        <v>817</v>
      </c>
      <c r="RS59" t="s">
        <v>817</v>
      </c>
      <c r="RT59" t="s">
        <v>817</v>
      </c>
      <c r="RU59" t="s">
        <v>813</v>
      </c>
      <c r="RV59" t="s">
        <v>817</v>
      </c>
      <c r="RW59" t="s">
        <v>817</v>
      </c>
      <c r="RX59" t="s">
        <v>845</v>
      </c>
      <c r="RY59" t="s">
        <v>999</v>
      </c>
      <c r="RZ59" t="s">
        <v>817</v>
      </c>
      <c r="SB59" t="s">
        <v>817</v>
      </c>
      <c r="SC59" t="s">
        <v>817</v>
      </c>
      <c r="SD59" t="s">
        <v>813</v>
      </c>
      <c r="SE59" t="s">
        <v>817</v>
      </c>
      <c r="SF59" t="s">
        <v>817</v>
      </c>
      <c r="SG59" t="s">
        <v>813</v>
      </c>
      <c r="SH59" t="s">
        <v>817</v>
      </c>
      <c r="SI59" t="s">
        <v>817</v>
      </c>
      <c r="SJ59" t="s">
        <v>817</v>
      </c>
      <c r="SK59" t="s">
        <v>817</v>
      </c>
      <c r="SL59" t="s">
        <v>817</v>
      </c>
      <c r="SM59" t="s">
        <v>817</v>
      </c>
      <c r="SN59" t="s">
        <v>817</v>
      </c>
      <c r="SO59" t="s">
        <v>817</v>
      </c>
      <c r="SP59" t="s">
        <v>817</v>
      </c>
      <c r="SQ59" t="s">
        <v>817</v>
      </c>
      <c r="SR59" t="s">
        <v>817</v>
      </c>
      <c r="SS59" t="s">
        <v>817</v>
      </c>
      <c r="ST59" t="s">
        <v>817</v>
      </c>
      <c r="SU59" t="s">
        <v>817</v>
      </c>
      <c r="SV59" t="s">
        <v>817</v>
      </c>
      <c r="SW59" t="s">
        <v>817</v>
      </c>
      <c r="SX59" t="s">
        <v>817</v>
      </c>
      <c r="SY59" t="s">
        <v>817</v>
      </c>
      <c r="SZ59" t="s">
        <v>817</v>
      </c>
      <c r="TA59" t="s">
        <v>817</v>
      </c>
      <c r="TB59" t="s">
        <v>817</v>
      </c>
      <c r="TC59" t="s">
        <v>817</v>
      </c>
      <c r="TD59" t="s">
        <v>817</v>
      </c>
      <c r="TE59" t="s">
        <v>817</v>
      </c>
      <c r="TF59" t="s">
        <v>813</v>
      </c>
      <c r="TG59" t="s">
        <v>817</v>
      </c>
      <c r="TH59" t="s">
        <v>817</v>
      </c>
      <c r="TI59" t="s">
        <v>817</v>
      </c>
      <c r="TU59" t="s">
        <v>817</v>
      </c>
      <c r="TY59" t="s">
        <v>813</v>
      </c>
      <c r="TZ59" t="s">
        <v>813</v>
      </c>
      <c r="UA59" t="s">
        <v>813</v>
      </c>
      <c r="UB59" t="s">
        <v>817</v>
      </c>
      <c r="UC59" t="s">
        <v>817</v>
      </c>
      <c r="UD59" t="s">
        <v>817</v>
      </c>
      <c r="UE59" t="s">
        <v>817</v>
      </c>
      <c r="UF59" t="s">
        <v>817</v>
      </c>
      <c r="UG59" t="s">
        <v>817</v>
      </c>
      <c r="UH59" t="s">
        <v>817</v>
      </c>
      <c r="UI59" t="s">
        <v>817</v>
      </c>
      <c r="UJ59" t="s">
        <v>817</v>
      </c>
      <c r="UK59" t="s">
        <v>817</v>
      </c>
      <c r="UL59" t="s">
        <v>813</v>
      </c>
      <c r="UM59" t="s">
        <v>813</v>
      </c>
      <c r="UN59" t="s">
        <v>817</v>
      </c>
      <c r="UO59" t="s">
        <v>817</v>
      </c>
      <c r="UP59" t="s">
        <v>817</v>
      </c>
      <c r="UQ59" t="s">
        <v>817</v>
      </c>
      <c r="UR59" t="s">
        <v>813</v>
      </c>
      <c r="US59" t="s">
        <v>817</v>
      </c>
      <c r="UT59" t="s">
        <v>813</v>
      </c>
      <c r="UU59" t="s">
        <v>817</v>
      </c>
      <c r="UV59" t="s">
        <v>817</v>
      </c>
      <c r="UW59" t="s">
        <v>817</v>
      </c>
      <c r="UX59" t="s">
        <v>817</v>
      </c>
      <c r="UY59" t="s">
        <v>817</v>
      </c>
      <c r="UZ59" t="s">
        <v>817</v>
      </c>
      <c r="VB59" t="s">
        <v>847</v>
      </c>
      <c r="VC59" t="s">
        <v>990</v>
      </c>
      <c r="VD59" t="s">
        <v>817</v>
      </c>
      <c r="VE59" t="s">
        <v>817</v>
      </c>
      <c r="VF59" t="s">
        <v>813</v>
      </c>
      <c r="VG59" t="s">
        <v>813</v>
      </c>
      <c r="VH59" t="s">
        <v>817</v>
      </c>
      <c r="VI59" t="s">
        <v>817</v>
      </c>
      <c r="VJ59" t="s">
        <v>817</v>
      </c>
      <c r="VK59" t="s">
        <v>817</v>
      </c>
      <c r="VL59" t="s">
        <v>817</v>
      </c>
      <c r="VM59" t="s">
        <v>813</v>
      </c>
      <c r="VN59" t="s">
        <v>817</v>
      </c>
      <c r="VO59" t="s">
        <v>817</v>
      </c>
      <c r="VP59" t="s">
        <v>817</v>
      </c>
      <c r="VQ59" t="s">
        <v>817</v>
      </c>
      <c r="VY59" t="s">
        <v>817</v>
      </c>
      <c r="VZ59" t="s">
        <v>813</v>
      </c>
      <c r="WA59" t="s">
        <v>813</v>
      </c>
      <c r="WB59" t="s">
        <v>817</v>
      </c>
      <c r="WJ59" t="s">
        <v>813</v>
      </c>
      <c r="WK59" t="s">
        <v>813</v>
      </c>
      <c r="WL59" t="s">
        <v>817</v>
      </c>
      <c r="WM59" t="s">
        <v>813</v>
      </c>
      <c r="WN59" t="s">
        <v>817</v>
      </c>
      <c r="WO59" t="s">
        <v>817</v>
      </c>
      <c r="WP59" t="s">
        <v>817</v>
      </c>
      <c r="WQ59" t="s">
        <v>817</v>
      </c>
      <c r="WR59" t="s">
        <v>817</v>
      </c>
      <c r="WS59" t="s">
        <v>908</v>
      </c>
      <c r="WU59" t="s">
        <v>817</v>
      </c>
      <c r="WV59" t="s">
        <v>813</v>
      </c>
      <c r="WW59" t="s">
        <v>813</v>
      </c>
      <c r="WX59" t="s">
        <v>817</v>
      </c>
      <c r="WY59" t="s">
        <v>817</v>
      </c>
      <c r="WZ59" t="s">
        <v>817</v>
      </c>
      <c r="XA59" t="s">
        <v>817</v>
      </c>
      <c r="XB59" t="s">
        <v>817</v>
      </c>
      <c r="XC59" t="s">
        <v>850</v>
      </c>
      <c r="XD59" t="s">
        <v>813</v>
      </c>
      <c r="XE59" t="s">
        <v>817</v>
      </c>
      <c r="XF59" t="s">
        <v>817</v>
      </c>
      <c r="XG59" t="s">
        <v>817</v>
      </c>
      <c r="XH59" t="s">
        <v>817</v>
      </c>
      <c r="XI59" t="s">
        <v>813</v>
      </c>
      <c r="XJ59" t="s">
        <v>817</v>
      </c>
      <c r="XK59" t="s">
        <v>817</v>
      </c>
      <c r="XL59" t="s">
        <v>817</v>
      </c>
      <c r="XM59" t="s">
        <v>813</v>
      </c>
      <c r="XN59" t="s">
        <v>817</v>
      </c>
      <c r="XO59" t="s">
        <v>817</v>
      </c>
      <c r="XP59" t="s">
        <v>817</v>
      </c>
      <c r="XQ59" t="s">
        <v>817</v>
      </c>
      <c r="XR59" t="s">
        <v>813</v>
      </c>
      <c r="XS59" t="s">
        <v>813</v>
      </c>
      <c r="XT59" t="s">
        <v>817</v>
      </c>
      <c r="XU59" t="s">
        <v>817</v>
      </c>
      <c r="XV59" t="s">
        <v>817</v>
      </c>
      <c r="XW59" t="s">
        <v>817</v>
      </c>
      <c r="XX59" t="s">
        <v>817</v>
      </c>
      <c r="XY59" t="s">
        <v>817</v>
      </c>
      <c r="XZ59" t="s">
        <v>817</v>
      </c>
      <c r="ZM59" t="s">
        <v>817</v>
      </c>
      <c r="ZN59" t="s">
        <v>817</v>
      </c>
      <c r="ZO59" t="s">
        <v>817</v>
      </c>
      <c r="ZP59" t="s">
        <v>817</v>
      </c>
      <c r="ZQ59" t="s">
        <v>817</v>
      </c>
      <c r="ZR59" t="s">
        <v>813</v>
      </c>
      <c r="ZS59" t="s">
        <v>813</v>
      </c>
      <c r="ZT59" t="s">
        <v>817</v>
      </c>
      <c r="ZU59" t="s">
        <v>817</v>
      </c>
      <c r="ZV59" t="s">
        <v>817</v>
      </c>
      <c r="ZW59" t="s">
        <v>813</v>
      </c>
      <c r="ZX59" t="s">
        <v>817</v>
      </c>
      <c r="ZY59" t="s">
        <v>817</v>
      </c>
      <c r="ZZ59" t="s">
        <v>817</v>
      </c>
      <c r="AAA59" t="s">
        <v>817</v>
      </c>
      <c r="AAB59" t="s">
        <v>817</v>
      </c>
      <c r="AAC59" t="s">
        <v>817</v>
      </c>
      <c r="AAD59" t="s">
        <v>817</v>
      </c>
      <c r="AAE59" t="s">
        <v>817</v>
      </c>
      <c r="AAF59" t="s">
        <v>817</v>
      </c>
      <c r="AAH59" t="s">
        <v>813</v>
      </c>
      <c r="AAI59" t="s">
        <v>817</v>
      </c>
      <c r="AAJ59" t="s">
        <v>813</v>
      </c>
      <c r="AAK59" t="s">
        <v>817</v>
      </c>
      <c r="AAL59" t="s">
        <v>817</v>
      </c>
      <c r="AAM59" t="s">
        <v>817</v>
      </c>
      <c r="AAN59" t="s">
        <v>813</v>
      </c>
      <c r="AAO59" t="s">
        <v>817</v>
      </c>
      <c r="AAP59" t="s">
        <v>817</v>
      </c>
      <c r="AAQ59" t="s">
        <v>817</v>
      </c>
      <c r="AAR59" t="s">
        <v>817</v>
      </c>
      <c r="AAS59" t="s">
        <v>817</v>
      </c>
      <c r="AAT59" t="s">
        <v>817</v>
      </c>
      <c r="AAV59" t="s">
        <v>813</v>
      </c>
      <c r="AAW59" t="s">
        <v>817</v>
      </c>
      <c r="AAX59" t="s">
        <v>817</v>
      </c>
      <c r="AAY59" t="s">
        <v>817</v>
      </c>
      <c r="AAZ59" t="s">
        <v>817</v>
      </c>
      <c r="ABA59" t="s">
        <v>817</v>
      </c>
      <c r="ABB59" t="s">
        <v>813</v>
      </c>
      <c r="ABC59" t="s">
        <v>817</v>
      </c>
      <c r="ABD59" t="s">
        <v>813</v>
      </c>
      <c r="ABE59" t="s">
        <v>817</v>
      </c>
      <c r="ABF59" t="s">
        <v>817</v>
      </c>
      <c r="ABG59" t="s">
        <v>817</v>
      </c>
      <c r="ABH59" t="s">
        <v>817</v>
      </c>
      <c r="ABI59" t="s">
        <v>817</v>
      </c>
      <c r="ABJ59" t="s">
        <v>817</v>
      </c>
      <c r="ABK59" t="s">
        <v>817</v>
      </c>
      <c r="ABL59" t="s">
        <v>817</v>
      </c>
      <c r="ABM59" t="s">
        <v>817</v>
      </c>
      <c r="ABN59" t="s">
        <v>817</v>
      </c>
      <c r="ABO59" t="s">
        <v>817</v>
      </c>
      <c r="ABP59" t="s">
        <v>817</v>
      </c>
      <c r="ABQ59" t="s">
        <v>817</v>
      </c>
      <c r="ABR59" t="s">
        <v>817</v>
      </c>
      <c r="ABS59" t="s">
        <v>817</v>
      </c>
      <c r="ABT59" t="s">
        <v>813</v>
      </c>
      <c r="ABU59" t="s">
        <v>817</v>
      </c>
      <c r="ABV59" t="s">
        <v>817</v>
      </c>
      <c r="ABW59" t="s">
        <v>817</v>
      </c>
      <c r="ABX59" t="s">
        <v>813</v>
      </c>
      <c r="ABY59" t="s">
        <v>817</v>
      </c>
      <c r="ABZ59" t="s">
        <v>817</v>
      </c>
      <c r="ACA59" t="s">
        <v>813</v>
      </c>
      <c r="ACB59" t="s">
        <v>817</v>
      </c>
      <c r="ACC59" t="s">
        <v>817</v>
      </c>
      <c r="ACD59" t="s">
        <v>817</v>
      </c>
      <c r="ACE59" t="s">
        <v>817</v>
      </c>
      <c r="ACF59" t="s">
        <v>817</v>
      </c>
      <c r="ACG59" t="s">
        <v>817</v>
      </c>
      <c r="ACH59" t="s">
        <v>817</v>
      </c>
      <c r="ACI59" t="s">
        <v>817</v>
      </c>
    </row>
    <row r="60" spans="1:763">
      <c r="A60" t="s">
        <v>1168</v>
      </c>
      <c r="B60" t="s">
        <v>1169</v>
      </c>
      <c r="C60" t="s">
        <v>1170</v>
      </c>
      <c r="D60" t="s">
        <v>932</v>
      </c>
      <c r="E60" t="s">
        <v>932</v>
      </c>
      <c r="P60" t="s">
        <v>874</v>
      </c>
      <c r="Q60">
        <v>1.2475828181962281</v>
      </c>
      <c r="T60">
        <v>32</v>
      </c>
      <c r="V60" t="s">
        <v>813</v>
      </c>
      <c r="X60" t="s">
        <v>813</v>
      </c>
      <c r="Y60" t="s">
        <v>814</v>
      </c>
      <c r="Z60" t="s">
        <v>814</v>
      </c>
      <c r="AA60" t="s">
        <v>920</v>
      </c>
      <c r="AB60" t="s">
        <v>816</v>
      </c>
      <c r="AC60">
        <v>6</v>
      </c>
      <c r="AD60" t="s">
        <v>817</v>
      </c>
      <c r="AE60">
        <v>6</v>
      </c>
      <c r="AF60">
        <v>0</v>
      </c>
      <c r="AG60">
        <v>0</v>
      </c>
      <c r="AH60" t="s">
        <v>818</v>
      </c>
      <c r="AI60" t="s">
        <v>818</v>
      </c>
      <c r="AJ60" t="s">
        <v>818</v>
      </c>
      <c r="AK60" t="s">
        <v>818</v>
      </c>
      <c r="AL60" t="s">
        <v>818</v>
      </c>
      <c r="AM60" t="s">
        <v>818</v>
      </c>
      <c r="AN60" t="s">
        <v>818</v>
      </c>
      <c r="AO60" t="s">
        <v>818</v>
      </c>
      <c r="AP60" t="s">
        <v>818</v>
      </c>
      <c r="AQ60" t="s">
        <v>818</v>
      </c>
      <c r="AR60" t="s">
        <v>818</v>
      </c>
      <c r="AS60" t="s">
        <v>818</v>
      </c>
      <c r="AT60" t="s">
        <v>818</v>
      </c>
      <c r="AU60" t="s">
        <v>818</v>
      </c>
      <c r="AV60" t="s">
        <v>818</v>
      </c>
      <c r="AW60" t="s">
        <v>818</v>
      </c>
      <c r="AX60" t="s">
        <v>818</v>
      </c>
      <c r="AY60" t="s">
        <v>818</v>
      </c>
      <c r="AZ60" t="s">
        <v>818</v>
      </c>
      <c r="BA60" t="s">
        <v>818</v>
      </c>
      <c r="BB60" t="s">
        <v>818</v>
      </c>
      <c r="BC60" t="s">
        <v>818</v>
      </c>
      <c r="BD60" t="s">
        <v>818</v>
      </c>
      <c r="BE60" t="s">
        <v>818</v>
      </c>
      <c r="BF60" t="s">
        <v>818</v>
      </c>
      <c r="BG60" t="s">
        <v>818</v>
      </c>
      <c r="BH60" t="s">
        <v>818</v>
      </c>
      <c r="BI60" t="s">
        <v>818</v>
      </c>
      <c r="BJ60" t="s">
        <v>818</v>
      </c>
      <c r="BK60" t="s">
        <v>818</v>
      </c>
      <c r="BL60" t="s">
        <v>818</v>
      </c>
      <c r="BM60" t="s">
        <v>818</v>
      </c>
      <c r="BN60" t="s">
        <v>818</v>
      </c>
      <c r="BO60" t="s">
        <v>818</v>
      </c>
      <c r="BP60" t="s">
        <v>818</v>
      </c>
      <c r="BQ60" t="s">
        <v>818</v>
      </c>
      <c r="BR60" t="s">
        <v>818</v>
      </c>
      <c r="BS60" t="s">
        <v>818</v>
      </c>
      <c r="BT60" t="s">
        <v>818</v>
      </c>
      <c r="BU60" t="s">
        <v>818</v>
      </c>
      <c r="BV60" t="s">
        <v>818</v>
      </c>
      <c r="BW60" t="s">
        <v>818</v>
      </c>
      <c r="BX60" t="s">
        <v>818</v>
      </c>
      <c r="BY60" t="s">
        <v>818</v>
      </c>
      <c r="BZ60" t="s">
        <v>818</v>
      </c>
      <c r="CA60" t="s">
        <v>818</v>
      </c>
      <c r="CB60" t="s">
        <v>818</v>
      </c>
      <c r="CC60" t="s">
        <v>818</v>
      </c>
      <c r="CD60" t="s">
        <v>818</v>
      </c>
      <c r="CE60" t="s">
        <v>818</v>
      </c>
      <c r="CF60" t="s">
        <v>818</v>
      </c>
      <c r="CG60" t="s">
        <v>818</v>
      </c>
      <c r="CH60" t="s">
        <v>818</v>
      </c>
      <c r="CI60" t="s">
        <v>818</v>
      </c>
      <c r="CJ60" t="s">
        <v>818</v>
      </c>
      <c r="CK60" t="s">
        <v>818</v>
      </c>
      <c r="CL60" t="s">
        <v>818</v>
      </c>
      <c r="CM60" t="s">
        <v>818</v>
      </c>
      <c r="CN60" t="s">
        <v>818</v>
      </c>
      <c r="CO60" t="s">
        <v>818</v>
      </c>
      <c r="CP60" t="s">
        <v>818</v>
      </c>
      <c r="CQ60" t="s">
        <v>818</v>
      </c>
      <c r="CR60" t="s">
        <v>818</v>
      </c>
      <c r="CS60" t="s">
        <v>818</v>
      </c>
      <c r="CT60" t="s">
        <v>818</v>
      </c>
      <c r="CU60" t="s">
        <v>818</v>
      </c>
      <c r="CV60" t="s">
        <v>818</v>
      </c>
      <c r="CW60" t="s">
        <v>818</v>
      </c>
      <c r="CX60" t="s">
        <v>818</v>
      </c>
      <c r="CY60" t="s">
        <v>818</v>
      </c>
      <c r="CZ60" t="s">
        <v>818</v>
      </c>
      <c r="DA60" t="s">
        <v>818</v>
      </c>
      <c r="DB60" t="s">
        <v>818</v>
      </c>
      <c r="DC60" t="s">
        <v>818</v>
      </c>
      <c r="DD60" t="s">
        <v>818</v>
      </c>
      <c r="DE60" t="s">
        <v>818</v>
      </c>
      <c r="DF60" t="s">
        <v>818</v>
      </c>
      <c r="DG60" t="s">
        <v>818</v>
      </c>
      <c r="DH60" t="s">
        <v>818</v>
      </c>
      <c r="DI60" t="s">
        <v>818</v>
      </c>
      <c r="DJ60" t="s">
        <v>818</v>
      </c>
      <c r="DK60" t="s">
        <v>818</v>
      </c>
      <c r="DL60" t="s">
        <v>818</v>
      </c>
      <c r="DM60" t="s">
        <v>818</v>
      </c>
      <c r="DN60" t="s">
        <v>818</v>
      </c>
      <c r="DO60" t="s">
        <v>818</v>
      </c>
      <c r="DP60" t="s">
        <v>818</v>
      </c>
      <c r="DQ60" t="s">
        <v>818</v>
      </c>
      <c r="DR60" t="s">
        <v>818</v>
      </c>
      <c r="DS60" t="s">
        <v>818</v>
      </c>
      <c r="DT60" t="s">
        <v>818</v>
      </c>
      <c r="DU60" t="s">
        <v>818</v>
      </c>
      <c r="DV60" t="s">
        <v>818</v>
      </c>
      <c r="DW60" t="s">
        <v>818</v>
      </c>
      <c r="DX60" t="s">
        <v>818</v>
      </c>
      <c r="DY60" t="s">
        <v>818</v>
      </c>
      <c r="DZ60" t="s">
        <v>818</v>
      </c>
      <c r="EA60" t="s">
        <v>818</v>
      </c>
      <c r="EB60" t="s">
        <v>818</v>
      </c>
      <c r="EC60" t="s">
        <v>818</v>
      </c>
      <c r="ED60" t="s">
        <v>818</v>
      </c>
      <c r="EE60" t="s">
        <v>818</v>
      </c>
      <c r="EF60" t="s">
        <v>818</v>
      </c>
      <c r="EG60" t="s">
        <v>818</v>
      </c>
      <c r="EH60" t="s">
        <v>818</v>
      </c>
      <c r="EI60" t="s">
        <v>818</v>
      </c>
      <c r="EJ60" t="s">
        <v>818</v>
      </c>
      <c r="EK60" t="s">
        <v>818</v>
      </c>
      <c r="EL60" t="s">
        <v>818</v>
      </c>
      <c r="EM60" t="s">
        <v>818</v>
      </c>
      <c r="EN60" t="s">
        <v>818</v>
      </c>
      <c r="EO60" t="s">
        <v>818</v>
      </c>
      <c r="EP60" t="s">
        <v>818</v>
      </c>
      <c r="EQ60" t="s">
        <v>818</v>
      </c>
      <c r="ER60" t="s">
        <v>818</v>
      </c>
      <c r="ES60" t="s">
        <v>818</v>
      </c>
      <c r="ET60" t="s">
        <v>818</v>
      </c>
      <c r="EU60" t="s">
        <v>818</v>
      </c>
      <c r="EV60" t="s">
        <v>818</v>
      </c>
      <c r="EW60" t="s">
        <v>818</v>
      </c>
      <c r="EX60" t="s">
        <v>818</v>
      </c>
      <c r="EY60" t="s">
        <v>818</v>
      </c>
      <c r="EZ60" t="s">
        <v>818</v>
      </c>
      <c r="FA60" t="s">
        <v>818</v>
      </c>
      <c r="FB60" t="s">
        <v>818</v>
      </c>
      <c r="FC60" t="s">
        <v>818</v>
      </c>
      <c r="FD60" t="s">
        <v>818</v>
      </c>
      <c r="FE60" t="s">
        <v>818</v>
      </c>
      <c r="FF60" t="s">
        <v>818</v>
      </c>
      <c r="FG60" t="s">
        <v>818</v>
      </c>
      <c r="FH60" t="s">
        <v>818</v>
      </c>
      <c r="FI60" t="s">
        <v>818</v>
      </c>
      <c r="FJ60" t="s">
        <v>818</v>
      </c>
      <c r="FK60" t="s">
        <v>818</v>
      </c>
      <c r="FL60" t="s">
        <v>818</v>
      </c>
      <c r="FM60" t="s">
        <v>818</v>
      </c>
      <c r="FN60" t="s">
        <v>818</v>
      </c>
      <c r="FO60" t="s">
        <v>818</v>
      </c>
      <c r="FP60" t="s">
        <v>818</v>
      </c>
      <c r="FQ60" t="s">
        <v>818</v>
      </c>
      <c r="FR60" t="s">
        <v>818</v>
      </c>
      <c r="FS60" t="s">
        <v>818</v>
      </c>
      <c r="FT60" t="s">
        <v>818</v>
      </c>
      <c r="FU60" t="s">
        <v>818</v>
      </c>
      <c r="FV60" t="s">
        <v>818</v>
      </c>
      <c r="FW60" t="s">
        <v>818</v>
      </c>
      <c r="FX60" t="s">
        <v>818</v>
      </c>
      <c r="FY60" t="s">
        <v>818</v>
      </c>
      <c r="FZ60" t="s">
        <v>818</v>
      </c>
      <c r="GA60" t="s">
        <v>818</v>
      </c>
      <c r="GB60" t="s">
        <v>818</v>
      </c>
      <c r="GC60" t="s">
        <v>818</v>
      </c>
      <c r="GD60" t="s">
        <v>818</v>
      </c>
      <c r="GE60" t="s">
        <v>818</v>
      </c>
      <c r="GF60" t="s">
        <v>818</v>
      </c>
      <c r="GG60" t="s">
        <v>818</v>
      </c>
      <c r="GH60" t="s">
        <v>818</v>
      </c>
      <c r="GI60" t="s">
        <v>818</v>
      </c>
      <c r="GJ60" t="s">
        <v>818</v>
      </c>
      <c r="GK60" t="s">
        <v>818</v>
      </c>
      <c r="GL60" t="s">
        <v>818</v>
      </c>
      <c r="GM60" t="s">
        <v>818</v>
      </c>
      <c r="GN60" t="s">
        <v>818</v>
      </c>
      <c r="GO60" t="s">
        <v>818</v>
      </c>
      <c r="GP60" t="s">
        <v>818</v>
      </c>
      <c r="GQ60" t="s">
        <v>818</v>
      </c>
      <c r="GR60" t="s">
        <v>818</v>
      </c>
      <c r="GS60" t="s">
        <v>818</v>
      </c>
      <c r="GT60" t="s">
        <v>818</v>
      </c>
      <c r="GU60" t="s">
        <v>818</v>
      </c>
      <c r="GV60" t="s">
        <v>818</v>
      </c>
      <c r="GW60" t="s">
        <v>818</v>
      </c>
      <c r="GX60" t="s">
        <v>818</v>
      </c>
      <c r="GY60" t="s">
        <v>818</v>
      </c>
      <c r="GZ60" t="s">
        <v>818</v>
      </c>
      <c r="HA60" t="s">
        <v>818</v>
      </c>
      <c r="HB60" t="s">
        <v>818</v>
      </c>
      <c r="HC60" t="s">
        <v>818</v>
      </c>
      <c r="HD60" t="s">
        <v>818</v>
      </c>
      <c r="HE60" t="s">
        <v>818</v>
      </c>
      <c r="HF60" t="s">
        <v>818</v>
      </c>
      <c r="HG60" t="s">
        <v>818</v>
      </c>
      <c r="HH60" t="s">
        <v>818</v>
      </c>
      <c r="HI60" t="s">
        <v>818</v>
      </c>
      <c r="HJ60" t="s">
        <v>818</v>
      </c>
      <c r="HK60" t="s">
        <v>818</v>
      </c>
      <c r="HL60" t="s">
        <v>818</v>
      </c>
      <c r="HM60" t="s">
        <v>818</v>
      </c>
      <c r="HN60" t="s">
        <v>818</v>
      </c>
      <c r="HO60" t="s">
        <v>818</v>
      </c>
      <c r="HP60" t="s">
        <v>818</v>
      </c>
      <c r="HQ60" t="s">
        <v>818</v>
      </c>
      <c r="HR60" t="s">
        <v>818</v>
      </c>
      <c r="HS60" t="s">
        <v>818</v>
      </c>
      <c r="HT60" t="s">
        <v>818</v>
      </c>
      <c r="HU60" t="s">
        <v>818</v>
      </c>
      <c r="HV60" t="s">
        <v>818</v>
      </c>
      <c r="HW60" t="s">
        <v>818</v>
      </c>
      <c r="HX60" t="s">
        <v>818</v>
      </c>
      <c r="HY60" t="s">
        <v>818</v>
      </c>
      <c r="HZ60" t="s">
        <v>818</v>
      </c>
      <c r="IA60" t="s">
        <v>818</v>
      </c>
      <c r="IB60" t="s">
        <v>818</v>
      </c>
      <c r="IC60" t="s">
        <v>818</v>
      </c>
      <c r="ID60" t="s">
        <v>818</v>
      </c>
      <c r="IE60" t="s">
        <v>818</v>
      </c>
      <c r="IF60" t="s">
        <v>818</v>
      </c>
      <c r="IG60" t="s">
        <v>818</v>
      </c>
      <c r="IH60" t="s">
        <v>818</v>
      </c>
      <c r="II60" t="s">
        <v>818</v>
      </c>
      <c r="IJ60" t="s">
        <v>818</v>
      </c>
      <c r="IK60" t="s">
        <v>818</v>
      </c>
      <c r="IL60" t="s">
        <v>818</v>
      </c>
      <c r="IM60" t="s">
        <v>818</v>
      </c>
      <c r="IN60" t="s">
        <v>818</v>
      </c>
      <c r="IO60" t="s">
        <v>818</v>
      </c>
      <c r="IP60" t="s">
        <v>818</v>
      </c>
      <c r="IQ60" t="s">
        <v>818</v>
      </c>
      <c r="IR60" t="s">
        <v>818</v>
      </c>
      <c r="IS60" t="s">
        <v>818</v>
      </c>
      <c r="IT60" t="s">
        <v>818</v>
      </c>
      <c r="IU60" t="s">
        <v>818</v>
      </c>
      <c r="IV60" t="s">
        <v>818</v>
      </c>
      <c r="IW60" t="s">
        <v>818</v>
      </c>
      <c r="IX60" t="s">
        <v>818</v>
      </c>
      <c r="IY60" t="s">
        <v>818</v>
      </c>
      <c r="IZ60" t="s">
        <v>818</v>
      </c>
      <c r="JA60" t="s">
        <v>818</v>
      </c>
      <c r="JB60" t="s">
        <v>818</v>
      </c>
      <c r="JC60" t="s">
        <v>818</v>
      </c>
      <c r="JD60" t="s">
        <v>818</v>
      </c>
      <c r="JE60" t="s">
        <v>818</v>
      </c>
      <c r="JF60" t="s">
        <v>818</v>
      </c>
      <c r="JG60" t="s">
        <v>818</v>
      </c>
      <c r="JH60" t="s">
        <v>818</v>
      </c>
      <c r="JI60" t="s">
        <v>818</v>
      </c>
      <c r="JJ60" t="s">
        <v>818</v>
      </c>
      <c r="JK60" t="s">
        <v>818</v>
      </c>
      <c r="JL60" t="s">
        <v>818</v>
      </c>
      <c r="JM60" t="s">
        <v>818</v>
      </c>
      <c r="JN60" t="s">
        <v>818</v>
      </c>
      <c r="JO60" t="s">
        <v>818</v>
      </c>
      <c r="JP60" t="s">
        <v>818</v>
      </c>
      <c r="JQ60" t="s">
        <v>818</v>
      </c>
      <c r="JR60" t="s">
        <v>818</v>
      </c>
      <c r="JS60" t="s">
        <v>818</v>
      </c>
      <c r="JT60" t="s">
        <v>818</v>
      </c>
      <c r="JU60" t="s">
        <v>818</v>
      </c>
      <c r="JV60" t="s">
        <v>818</v>
      </c>
      <c r="JW60" t="s">
        <v>818</v>
      </c>
      <c r="JX60" t="s">
        <v>818</v>
      </c>
      <c r="JY60" t="s">
        <v>818</v>
      </c>
      <c r="JZ60" t="s">
        <v>818</v>
      </c>
      <c r="KA60" t="s">
        <v>818</v>
      </c>
      <c r="KB60" t="s">
        <v>818</v>
      </c>
      <c r="KC60" t="s">
        <v>818</v>
      </c>
      <c r="KD60" t="s">
        <v>818</v>
      </c>
      <c r="KE60" t="s">
        <v>818</v>
      </c>
      <c r="KF60">
        <v>6</v>
      </c>
      <c r="KG60">
        <v>0</v>
      </c>
      <c r="KH60">
        <v>0</v>
      </c>
      <c r="KI60">
        <v>1</v>
      </c>
      <c r="KJ60">
        <v>0</v>
      </c>
      <c r="KK60">
        <v>1</v>
      </c>
      <c r="KL60">
        <v>0</v>
      </c>
      <c r="KM60">
        <v>0</v>
      </c>
      <c r="KN60">
        <v>1</v>
      </c>
      <c r="KO60">
        <v>0</v>
      </c>
      <c r="KP60">
        <v>2</v>
      </c>
      <c r="KQ60">
        <v>1</v>
      </c>
      <c r="KR60">
        <v>0</v>
      </c>
      <c r="KS60">
        <v>0</v>
      </c>
      <c r="KT60">
        <v>0</v>
      </c>
      <c r="KU60">
        <v>1</v>
      </c>
      <c r="KV60">
        <v>1</v>
      </c>
      <c r="KW60">
        <v>0</v>
      </c>
      <c r="KX60">
        <v>1</v>
      </c>
      <c r="KY60">
        <v>0</v>
      </c>
      <c r="KZ60">
        <v>2</v>
      </c>
      <c r="LA60">
        <v>1</v>
      </c>
      <c r="LB60">
        <v>1</v>
      </c>
      <c r="LC60">
        <v>4</v>
      </c>
      <c r="LD60">
        <v>6</v>
      </c>
      <c r="LE60">
        <v>3</v>
      </c>
      <c r="LF60">
        <v>2</v>
      </c>
      <c r="LH60" t="s">
        <v>817</v>
      </c>
      <c r="LI60" t="s">
        <v>817</v>
      </c>
      <c r="LJ60" t="s">
        <v>817</v>
      </c>
      <c r="LK60" t="s">
        <v>817</v>
      </c>
      <c r="LL60" t="s">
        <v>817</v>
      </c>
      <c r="LM60" t="s">
        <v>817</v>
      </c>
      <c r="LO60" t="s">
        <v>813</v>
      </c>
      <c r="LP60" t="s">
        <v>817</v>
      </c>
      <c r="LQ60" t="s">
        <v>817</v>
      </c>
      <c r="LR60" t="s">
        <v>818</v>
      </c>
      <c r="LS60" t="s">
        <v>818</v>
      </c>
      <c r="LT60" t="s">
        <v>845</v>
      </c>
      <c r="LU60" t="s">
        <v>818</v>
      </c>
      <c r="LV60" t="s">
        <v>818</v>
      </c>
      <c r="LW60" t="s">
        <v>845</v>
      </c>
      <c r="LX60" t="s">
        <v>817</v>
      </c>
      <c r="MA60" t="s">
        <v>994</v>
      </c>
      <c r="MB60" t="s">
        <v>913</v>
      </c>
      <c r="MC60" t="s">
        <v>822</v>
      </c>
      <c r="MD60" t="s">
        <v>813</v>
      </c>
      <c r="MF60" t="s">
        <v>823</v>
      </c>
      <c r="MI60" t="s">
        <v>813</v>
      </c>
      <c r="MJ60" t="s">
        <v>824</v>
      </c>
      <c r="MK60" t="s">
        <v>813</v>
      </c>
      <c r="ML60" t="s">
        <v>817</v>
      </c>
      <c r="MM60" t="s">
        <v>817</v>
      </c>
      <c r="MN60" t="s">
        <v>817</v>
      </c>
      <c r="MO60" t="s">
        <v>817</v>
      </c>
      <c r="MP60" t="s">
        <v>817</v>
      </c>
      <c r="MQ60" t="s">
        <v>817</v>
      </c>
      <c r="MR60" t="s">
        <v>813</v>
      </c>
      <c r="MS60" t="s">
        <v>817</v>
      </c>
      <c r="MT60" t="s">
        <v>817</v>
      </c>
      <c r="MU60" t="s">
        <v>813</v>
      </c>
      <c r="NC60" t="s">
        <v>813</v>
      </c>
      <c r="ND60" t="s">
        <v>817</v>
      </c>
      <c r="NE60" t="s">
        <v>813</v>
      </c>
      <c r="NF60" t="s">
        <v>817</v>
      </c>
      <c r="NG60" t="s">
        <v>817</v>
      </c>
      <c r="NH60" t="s">
        <v>817</v>
      </c>
      <c r="NI60" t="s">
        <v>817</v>
      </c>
      <c r="NJ60" t="s">
        <v>817</v>
      </c>
      <c r="NK60" t="s">
        <v>817</v>
      </c>
      <c r="NL60" t="s">
        <v>813</v>
      </c>
      <c r="NM60" t="s">
        <v>817</v>
      </c>
      <c r="NN60" t="s">
        <v>817</v>
      </c>
      <c r="NO60" t="s">
        <v>817</v>
      </c>
      <c r="NP60" t="s">
        <v>817</v>
      </c>
      <c r="NQ60" t="s">
        <v>817</v>
      </c>
      <c r="NR60" t="s">
        <v>817</v>
      </c>
      <c r="NU60" t="s">
        <v>825</v>
      </c>
      <c r="NX60" t="s">
        <v>826</v>
      </c>
      <c r="NY60">
        <v>2</v>
      </c>
      <c r="NZ60" t="s">
        <v>889</v>
      </c>
      <c r="OP60" t="s">
        <v>817</v>
      </c>
      <c r="OQ60" t="s">
        <v>827</v>
      </c>
      <c r="OR60" t="s">
        <v>828</v>
      </c>
      <c r="OS60" t="s">
        <v>878</v>
      </c>
      <c r="OT60" t="s">
        <v>813</v>
      </c>
      <c r="OU60" t="s">
        <v>817</v>
      </c>
      <c r="OV60" t="s">
        <v>830</v>
      </c>
      <c r="OW60" t="s">
        <v>864</v>
      </c>
      <c r="OX60" t="s">
        <v>955</v>
      </c>
      <c r="OY60" t="s">
        <v>833</v>
      </c>
      <c r="OZ60" t="s">
        <v>908</v>
      </c>
      <c r="PA60" t="s">
        <v>813</v>
      </c>
      <c r="PB60" t="s">
        <v>817</v>
      </c>
      <c r="PC60" t="s">
        <v>817</v>
      </c>
      <c r="PD60" t="s">
        <v>817</v>
      </c>
      <c r="PE60" t="s">
        <v>817</v>
      </c>
      <c r="PF60" t="s">
        <v>817</v>
      </c>
      <c r="PG60" t="s">
        <v>817</v>
      </c>
      <c r="PH60" t="s">
        <v>817</v>
      </c>
      <c r="PI60" t="s">
        <v>817</v>
      </c>
      <c r="PJ60" t="s">
        <v>817</v>
      </c>
      <c r="PK60" t="s">
        <v>817</v>
      </c>
      <c r="PL60" t="s">
        <v>835</v>
      </c>
      <c r="PM60" t="s">
        <v>836</v>
      </c>
      <c r="PN60" t="s">
        <v>837</v>
      </c>
      <c r="PO60" t="s">
        <v>866</v>
      </c>
      <c r="PP60" t="s">
        <v>839</v>
      </c>
      <c r="PQ60" t="s">
        <v>813</v>
      </c>
      <c r="PR60" t="s">
        <v>813</v>
      </c>
      <c r="PS60" t="s">
        <v>817</v>
      </c>
      <c r="PT60" t="s">
        <v>817</v>
      </c>
      <c r="PU60" t="s">
        <v>817</v>
      </c>
      <c r="PV60" t="s">
        <v>817</v>
      </c>
      <c r="PW60" t="s">
        <v>817</v>
      </c>
      <c r="PX60" t="s">
        <v>817</v>
      </c>
      <c r="PY60" t="s">
        <v>817</v>
      </c>
      <c r="PZ60" t="s">
        <v>840</v>
      </c>
      <c r="QA60" t="s">
        <v>841</v>
      </c>
      <c r="QB60" t="s">
        <v>895</v>
      </c>
      <c r="QC60" t="s">
        <v>843</v>
      </c>
      <c r="QD60" t="s">
        <v>844</v>
      </c>
      <c r="QE60" t="s">
        <v>845</v>
      </c>
      <c r="QF60" t="s">
        <v>813</v>
      </c>
      <c r="QG60" t="s">
        <v>813</v>
      </c>
      <c r="QH60" t="s">
        <v>813</v>
      </c>
      <c r="QI60" t="s">
        <v>813</v>
      </c>
      <c r="QJ60" t="s">
        <v>817</v>
      </c>
      <c r="QK60" t="s">
        <v>813</v>
      </c>
      <c r="QL60" t="s">
        <v>817</v>
      </c>
      <c r="QM60" t="s">
        <v>817</v>
      </c>
      <c r="QN60" t="s">
        <v>817</v>
      </c>
      <c r="QO60" t="s">
        <v>817</v>
      </c>
      <c r="QP60" t="s">
        <v>817</v>
      </c>
      <c r="QQ60" t="s">
        <v>817</v>
      </c>
      <c r="QR60" t="s">
        <v>813</v>
      </c>
      <c r="QS60" t="s">
        <v>813</v>
      </c>
      <c r="QT60" t="s">
        <v>817</v>
      </c>
      <c r="QU60" t="s">
        <v>817</v>
      </c>
      <c r="QV60" t="s">
        <v>817</v>
      </c>
      <c r="QW60" t="s">
        <v>817</v>
      </c>
      <c r="QX60" t="s">
        <v>817</v>
      </c>
      <c r="QY60" t="s">
        <v>817</v>
      </c>
      <c r="QZ60" t="s">
        <v>817</v>
      </c>
      <c r="RA60" t="s">
        <v>817</v>
      </c>
      <c r="RB60" t="s">
        <v>817</v>
      </c>
      <c r="RC60" t="s">
        <v>817</v>
      </c>
      <c r="RD60" t="s">
        <v>817</v>
      </c>
      <c r="RE60" t="s">
        <v>817</v>
      </c>
      <c r="RF60" t="s">
        <v>817</v>
      </c>
      <c r="RG60" t="s">
        <v>817</v>
      </c>
      <c r="RH60" t="s">
        <v>817</v>
      </c>
      <c r="RI60" t="s">
        <v>817</v>
      </c>
      <c r="RJ60" t="s">
        <v>817</v>
      </c>
      <c r="RK60" t="s">
        <v>813</v>
      </c>
      <c r="RL60" t="s">
        <v>813</v>
      </c>
      <c r="RM60" t="s">
        <v>817</v>
      </c>
      <c r="RN60" t="s">
        <v>817</v>
      </c>
      <c r="RO60" t="s">
        <v>817</v>
      </c>
      <c r="RP60" t="s">
        <v>817</v>
      </c>
      <c r="RQ60" t="s">
        <v>817</v>
      </c>
      <c r="RR60" t="s">
        <v>817</v>
      </c>
      <c r="RS60" t="s">
        <v>817</v>
      </c>
      <c r="RT60" t="s">
        <v>817</v>
      </c>
      <c r="RU60" t="s">
        <v>817</v>
      </c>
      <c r="RV60" t="s">
        <v>817</v>
      </c>
      <c r="RW60" t="s">
        <v>817</v>
      </c>
      <c r="RX60" t="s">
        <v>837</v>
      </c>
      <c r="RY60" t="s">
        <v>1111</v>
      </c>
      <c r="RZ60" t="s">
        <v>813</v>
      </c>
      <c r="SA60" t="s">
        <v>813</v>
      </c>
      <c r="SB60" t="s">
        <v>813</v>
      </c>
      <c r="SC60" t="s">
        <v>817</v>
      </c>
      <c r="SD60" t="s">
        <v>817</v>
      </c>
      <c r="SE60" t="s">
        <v>817</v>
      </c>
      <c r="SF60" t="s">
        <v>813</v>
      </c>
      <c r="SG60" t="s">
        <v>813</v>
      </c>
      <c r="SH60" t="s">
        <v>817</v>
      </c>
      <c r="SI60" t="s">
        <v>817</v>
      </c>
      <c r="SJ60" t="s">
        <v>817</v>
      </c>
      <c r="SK60" t="s">
        <v>817</v>
      </c>
      <c r="SL60" t="s">
        <v>817</v>
      </c>
      <c r="SM60" t="s">
        <v>813</v>
      </c>
      <c r="SN60" t="s">
        <v>817</v>
      </c>
      <c r="SO60" t="s">
        <v>817</v>
      </c>
      <c r="SP60" t="s">
        <v>817</v>
      </c>
      <c r="SQ60" t="s">
        <v>817</v>
      </c>
      <c r="SR60" t="s">
        <v>817</v>
      </c>
      <c r="SS60" t="s">
        <v>817</v>
      </c>
      <c r="ST60" t="s">
        <v>817</v>
      </c>
      <c r="SU60" t="s">
        <v>817</v>
      </c>
      <c r="SV60" t="s">
        <v>817</v>
      </c>
      <c r="SW60" t="s">
        <v>817</v>
      </c>
      <c r="SX60" t="s">
        <v>817</v>
      </c>
      <c r="SY60" t="s">
        <v>817</v>
      </c>
      <c r="SZ60" t="s">
        <v>817</v>
      </c>
      <c r="TA60" t="s">
        <v>817</v>
      </c>
      <c r="TB60" t="s">
        <v>817</v>
      </c>
      <c r="TC60" t="s">
        <v>817</v>
      </c>
      <c r="TD60" t="s">
        <v>817</v>
      </c>
      <c r="TE60" t="s">
        <v>817</v>
      </c>
      <c r="TF60" t="s">
        <v>813</v>
      </c>
      <c r="TG60" t="s">
        <v>817</v>
      </c>
      <c r="TH60" t="s">
        <v>817</v>
      </c>
      <c r="TI60" t="s">
        <v>817</v>
      </c>
      <c r="TJ60" t="s">
        <v>813</v>
      </c>
      <c r="TK60" t="s">
        <v>817</v>
      </c>
      <c r="TL60" t="s">
        <v>817</v>
      </c>
      <c r="TM60" t="s">
        <v>817</v>
      </c>
      <c r="TN60" t="s">
        <v>817</v>
      </c>
      <c r="TO60" t="s">
        <v>817</v>
      </c>
      <c r="TP60" t="s">
        <v>817</v>
      </c>
      <c r="TQ60" t="s">
        <v>813</v>
      </c>
      <c r="TR60" t="s">
        <v>817</v>
      </c>
      <c r="TS60" t="s">
        <v>817</v>
      </c>
      <c r="TT60" t="s">
        <v>817</v>
      </c>
      <c r="TU60" t="s">
        <v>817</v>
      </c>
      <c r="TV60" t="s">
        <v>817</v>
      </c>
      <c r="TW60" t="s">
        <v>817</v>
      </c>
      <c r="TY60" t="s">
        <v>817</v>
      </c>
      <c r="TZ60" t="s">
        <v>817</v>
      </c>
      <c r="UA60" t="s">
        <v>817</v>
      </c>
      <c r="UB60" t="s">
        <v>817</v>
      </c>
      <c r="UC60" t="s">
        <v>817</v>
      </c>
      <c r="UD60" t="s">
        <v>817</v>
      </c>
      <c r="UE60" t="s">
        <v>817</v>
      </c>
      <c r="UF60" t="s">
        <v>817</v>
      </c>
      <c r="UG60" t="s">
        <v>817</v>
      </c>
      <c r="UH60" t="s">
        <v>813</v>
      </c>
      <c r="UI60" t="s">
        <v>817</v>
      </c>
      <c r="UJ60" t="s">
        <v>817</v>
      </c>
      <c r="UK60" t="s">
        <v>817</v>
      </c>
      <c r="UL60" t="s">
        <v>817</v>
      </c>
      <c r="UM60" t="s">
        <v>817</v>
      </c>
      <c r="UN60" t="s">
        <v>817</v>
      </c>
      <c r="UO60" t="s">
        <v>813</v>
      </c>
      <c r="UP60" t="s">
        <v>817</v>
      </c>
      <c r="UQ60" t="s">
        <v>817</v>
      </c>
      <c r="UR60" t="s">
        <v>817</v>
      </c>
      <c r="US60" t="s">
        <v>817</v>
      </c>
      <c r="UT60" t="s">
        <v>817</v>
      </c>
      <c r="UU60" t="s">
        <v>817</v>
      </c>
      <c r="UV60" t="s">
        <v>817</v>
      </c>
      <c r="UW60" t="s">
        <v>817</v>
      </c>
      <c r="UX60" t="s">
        <v>817</v>
      </c>
      <c r="UY60" t="s">
        <v>817</v>
      </c>
      <c r="UZ60" t="s">
        <v>817</v>
      </c>
      <c r="VB60" t="s">
        <v>1065</v>
      </c>
      <c r="VD60" t="s">
        <v>817</v>
      </c>
      <c r="VE60" t="s">
        <v>817</v>
      </c>
      <c r="VF60" t="s">
        <v>813</v>
      </c>
      <c r="VG60" t="s">
        <v>813</v>
      </c>
      <c r="VH60" t="s">
        <v>817</v>
      </c>
      <c r="VI60" t="s">
        <v>817</v>
      </c>
      <c r="VJ60" t="s">
        <v>817</v>
      </c>
      <c r="VK60" t="s">
        <v>817</v>
      </c>
      <c r="VL60" t="s">
        <v>813</v>
      </c>
      <c r="VM60" t="s">
        <v>813</v>
      </c>
      <c r="VN60" t="s">
        <v>817</v>
      </c>
      <c r="VO60" t="s">
        <v>817</v>
      </c>
      <c r="VP60" t="s">
        <v>817</v>
      </c>
      <c r="VQ60" t="s">
        <v>817</v>
      </c>
      <c r="VY60" t="s">
        <v>813</v>
      </c>
      <c r="VZ60" t="s">
        <v>817</v>
      </c>
      <c r="WA60" t="s">
        <v>817</v>
      </c>
      <c r="WJ60" t="s">
        <v>817</v>
      </c>
      <c r="WK60" t="s">
        <v>813</v>
      </c>
      <c r="WL60" t="s">
        <v>817</v>
      </c>
      <c r="WM60" t="s">
        <v>817</v>
      </c>
      <c r="WN60" t="s">
        <v>817</v>
      </c>
      <c r="WO60" t="s">
        <v>817</v>
      </c>
      <c r="WP60" t="s">
        <v>813</v>
      </c>
      <c r="WQ60" t="s">
        <v>817</v>
      </c>
      <c r="WR60" t="s">
        <v>817</v>
      </c>
      <c r="WS60" t="s">
        <v>949</v>
      </c>
      <c r="WU60" t="s">
        <v>817</v>
      </c>
      <c r="WV60" t="s">
        <v>817</v>
      </c>
      <c r="WW60" t="s">
        <v>817</v>
      </c>
      <c r="WX60" t="s">
        <v>817</v>
      </c>
      <c r="WY60" t="s">
        <v>817</v>
      </c>
      <c r="WZ60" t="s">
        <v>813</v>
      </c>
      <c r="XA60" t="s">
        <v>817</v>
      </c>
      <c r="XB60" t="s">
        <v>817</v>
      </c>
      <c r="XC60" t="s">
        <v>850</v>
      </c>
      <c r="XD60" t="s">
        <v>813</v>
      </c>
      <c r="XE60" t="s">
        <v>817</v>
      </c>
      <c r="XF60" t="s">
        <v>817</v>
      </c>
      <c r="XG60" t="s">
        <v>817</v>
      </c>
      <c r="XH60" t="s">
        <v>817</v>
      </c>
      <c r="XI60" t="s">
        <v>817</v>
      </c>
      <c r="XJ60" t="s">
        <v>817</v>
      </c>
      <c r="XK60" t="s">
        <v>817</v>
      </c>
      <c r="XL60" t="s">
        <v>817</v>
      </c>
      <c r="XM60" t="s">
        <v>817</v>
      </c>
      <c r="XN60" t="s">
        <v>817</v>
      </c>
      <c r="XO60" t="s">
        <v>817</v>
      </c>
      <c r="XP60" t="s">
        <v>817</v>
      </c>
      <c r="XQ60" t="s">
        <v>817</v>
      </c>
      <c r="XR60" t="s">
        <v>817</v>
      </c>
      <c r="XS60" t="s">
        <v>817</v>
      </c>
      <c r="XT60" t="s">
        <v>817</v>
      </c>
      <c r="XU60" t="s">
        <v>817</v>
      </c>
      <c r="XV60" t="s">
        <v>817</v>
      </c>
      <c r="XW60" t="s">
        <v>813</v>
      </c>
      <c r="XX60" t="s">
        <v>817</v>
      </c>
      <c r="XY60" t="s">
        <v>817</v>
      </c>
      <c r="XZ60" t="s">
        <v>817</v>
      </c>
      <c r="ZM60" t="s">
        <v>817</v>
      </c>
      <c r="ZN60" t="s">
        <v>817</v>
      </c>
      <c r="ZO60" t="s">
        <v>817</v>
      </c>
      <c r="ZP60" t="s">
        <v>817</v>
      </c>
      <c r="ZQ60" t="s">
        <v>813</v>
      </c>
      <c r="ZR60" t="s">
        <v>817</v>
      </c>
      <c r="ZS60" t="s">
        <v>813</v>
      </c>
      <c r="ZT60" t="s">
        <v>817</v>
      </c>
      <c r="ZU60" t="s">
        <v>817</v>
      </c>
      <c r="ZV60" t="s">
        <v>817</v>
      </c>
      <c r="ZW60" t="s">
        <v>817</v>
      </c>
      <c r="ZX60" t="s">
        <v>817</v>
      </c>
      <c r="ZY60" t="s">
        <v>813</v>
      </c>
      <c r="ZZ60" t="s">
        <v>817</v>
      </c>
      <c r="AAA60" t="s">
        <v>817</v>
      </c>
      <c r="AAB60" t="s">
        <v>817</v>
      </c>
      <c r="AAC60" t="s">
        <v>817</v>
      </c>
      <c r="AAD60" t="s">
        <v>817</v>
      </c>
      <c r="AAE60" t="s">
        <v>817</v>
      </c>
      <c r="AAF60" t="s">
        <v>817</v>
      </c>
      <c r="AAH60" t="s">
        <v>817</v>
      </c>
      <c r="AAI60" t="s">
        <v>817</v>
      </c>
      <c r="AAJ60" t="s">
        <v>813</v>
      </c>
      <c r="AAK60" t="s">
        <v>817</v>
      </c>
      <c r="AAL60" t="s">
        <v>817</v>
      </c>
      <c r="AAM60" t="s">
        <v>817</v>
      </c>
      <c r="AAN60" t="s">
        <v>813</v>
      </c>
      <c r="AAO60" t="s">
        <v>817</v>
      </c>
      <c r="AAP60" t="s">
        <v>817</v>
      </c>
      <c r="AAQ60" t="s">
        <v>817</v>
      </c>
      <c r="AAR60" t="s">
        <v>817</v>
      </c>
      <c r="AAS60" t="s">
        <v>817</v>
      </c>
      <c r="AAT60" t="s">
        <v>817</v>
      </c>
      <c r="AAV60" t="s">
        <v>817</v>
      </c>
      <c r="AAW60" t="s">
        <v>817</v>
      </c>
      <c r="AAX60" t="s">
        <v>817</v>
      </c>
      <c r="AAY60" t="s">
        <v>817</v>
      </c>
      <c r="AAZ60" t="s">
        <v>817</v>
      </c>
      <c r="ABA60" t="s">
        <v>817</v>
      </c>
      <c r="ABB60" t="s">
        <v>817</v>
      </c>
      <c r="ABC60" t="s">
        <v>817</v>
      </c>
      <c r="ABD60" t="s">
        <v>817</v>
      </c>
      <c r="ABE60" t="s">
        <v>817</v>
      </c>
      <c r="ABF60" t="s">
        <v>817</v>
      </c>
      <c r="ABG60" t="s">
        <v>817</v>
      </c>
      <c r="ABH60" t="s">
        <v>817</v>
      </c>
      <c r="ABI60" t="s">
        <v>817</v>
      </c>
      <c r="ABJ60" t="s">
        <v>817</v>
      </c>
      <c r="ABK60" t="s">
        <v>817</v>
      </c>
      <c r="ABL60" t="s">
        <v>813</v>
      </c>
      <c r="ABM60" t="s">
        <v>817</v>
      </c>
      <c r="ABN60" t="s">
        <v>817</v>
      </c>
      <c r="ABO60" t="s">
        <v>817</v>
      </c>
      <c r="ABP60" t="s">
        <v>817</v>
      </c>
      <c r="ABQ60" t="s">
        <v>817</v>
      </c>
      <c r="ABR60" t="s">
        <v>817</v>
      </c>
      <c r="ABS60" t="s">
        <v>817</v>
      </c>
      <c r="ABT60" t="s">
        <v>817</v>
      </c>
      <c r="ABU60" t="s">
        <v>817</v>
      </c>
      <c r="ABV60" t="s">
        <v>817</v>
      </c>
      <c r="ABW60" t="s">
        <v>817</v>
      </c>
      <c r="ABX60" t="s">
        <v>817</v>
      </c>
      <c r="ABY60" t="s">
        <v>817</v>
      </c>
      <c r="ABZ60" t="s">
        <v>817</v>
      </c>
      <c r="ACA60" t="s">
        <v>817</v>
      </c>
      <c r="ACB60" t="s">
        <v>813</v>
      </c>
      <c r="ACC60" t="s">
        <v>817</v>
      </c>
      <c r="ACD60" t="s">
        <v>817</v>
      </c>
      <c r="ACE60" t="s">
        <v>817</v>
      </c>
      <c r="ACF60" t="s">
        <v>817</v>
      </c>
      <c r="ACG60" t="s">
        <v>817</v>
      </c>
      <c r="ACH60" t="s">
        <v>817</v>
      </c>
      <c r="ACI60" t="s">
        <v>817</v>
      </c>
    </row>
    <row r="61" spans="1:763">
      <c r="A61" t="s">
        <v>1171</v>
      </c>
      <c r="B61" t="s">
        <v>1172</v>
      </c>
      <c r="C61" t="s">
        <v>1173</v>
      </c>
      <c r="D61" t="s">
        <v>941</v>
      </c>
      <c r="E61" t="s">
        <v>941</v>
      </c>
      <c r="P61" t="s">
        <v>812</v>
      </c>
      <c r="T61">
        <v>32</v>
      </c>
      <c r="V61" t="s">
        <v>813</v>
      </c>
      <c r="X61" t="s">
        <v>813</v>
      </c>
      <c r="Y61" t="s">
        <v>814</v>
      </c>
      <c r="Z61" t="s">
        <v>814</v>
      </c>
      <c r="AA61" t="s">
        <v>857</v>
      </c>
      <c r="AB61" t="s">
        <v>901</v>
      </c>
      <c r="AC61">
        <v>4</v>
      </c>
      <c r="AD61" t="s">
        <v>817</v>
      </c>
      <c r="AE61">
        <v>0</v>
      </c>
      <c r="AF61">
        <v>4</v>
      </c>
      <c r="AG61">
        <v>0</v>
      </c>
      <c r="AH61" t="s">
        <v>818</v>
      </c>
      <c r="AI61" t="s">
        <v>818</v>
      </c>
      <c r="AJ61" t="s">
        <v>818</v>
      </c>
      <c r="AK61" t="s">
        <v>818</v>
      </c>
      <c r="AL61" t="s">
        <v>818</v>
      </c>
      <c r="AM61" t="s">
        <v>818</v>
      </c>
      <c r="AN61" t="s">
        <v>818</v>
      </c>
      <c r="AO61" t="s">
        <v>818</v>
      </c>
      <c r="AP61" t="s">
        <v>818</v>
      </c>
      <c r="AQ61" t="s">
        <v>818</v>
      </c>
      <c r="AR61" t="s">
        <v>818</v>
      </c>
      <c r="AS61" t="s">
        <v>818</v>
      </c>
      <c r="AT61" t="s">
        <v>818</v>
      </c>
      <c r="AU61" t="s">
        <v>818</v>
      </c>
      <c r="AV61" t="s">
        <v>818</v>
      </c>
      <c r="AW61" t="s">
        <v>818</v>
      </c>
      <c r="AX61" t="s">
        <v>818</v>
      </c>
      <c r="AY61" t="s">
        <v>818</v>
      </c>
      <c r="AZ61" t="s">
        <v>818</v>
      </c>
      <c r="BA61" t="s">
        <v>818</v>
      </c>
      <c r="BB61" t="s">
        <v>818</v>
      </c>
      <c r="BC61" t="s">
        <v>818</v>
      </c>
      <c r="BD61" t="s">
        <v>818</v>
      </c>
      <c r="BE61" t="s">
        <v>818</v>
      </c>
      <c r="BF61" t="s">
        <v>818</v>
      </c>
      <c r="BG61" t="s">
        <v>818</v>
      </c>
      <c r="BH61" t="s">
        <v>818</v>
      </c>
      <c r="BI61" t="s">
        <v>818</v>
      </c>
      <c r="BJ61" t="s">
        <v>818</v>
      </c>
      <c r="BK61" t="s">
        <v>818</v>
      </c>
      <c r="BL61" t="s">
        <v>818</v>
      </c>
      <c r="BM61" t="s">
        <v>818</v>
      </c>
      <c r="BN61" t="s">
        <v>818</v>
      </c>
      <c r="BO61" t="s">
        <v>818</v>
      </c>
      <c r="BP61" t="s">
        <v>818</v>
      </c>
      <c r="BQ61" t="s">
        <v>818</v>
      </c>
      <c r="BR61" t="s">
        <v>818</v>
      </c>
      <c r="BS61" t="s">
        <v>818</v>
      </c>
      <c r="BT61" t="s">
        <v>818</v>
      </c>
      <c r="BU61" t="s">
        <v>818</v>
      </c>
      <c r="BV61" t="s">
        <v>818</v>
      </c>
      <c r="BW61" t="s">
        <v>818</v>
      </c>
      <c r="BX61" t="s">
        <v>818</v>
      </c>
      <c r="BY61" t="s">
        <v>818</v>
      </c>
      <c r="BZ61" t="s">
        <v>818</v>
      </c>
      <c r="CA61" t="s">
        <v>818</v>
      </c>
      <c r="CB61" t="s">
        <v>818</v>
      </c>
      <c r="CC61" t="s">
        <v>818</v>
      </c>
      <c r="CD61" t="s">
        <v>818</v>
      </c>
      <c r="CE61" t="s">
        <v>818</v>
      </c>
      <c r="CF61" t="s">
        <v>818</v>
      </c>
      <c r="CG61" t="s">
        <v>818</v>
      </c>
      <c r="CH61" t="s">
        <v>818</v>
      </c>
      <c r="CI61" t="s">
        <v>818</v>
      </c>
      <c r="CJ61" t="s">
        <v>818</v>
      </c>
      <c r="CK61" t="s">
        <v>818</v>
      </c>
      <c r="CL61" t="s">
        <v>818</v>
      </c>
      <c r="CM61" t="s">
        <v>818</v>
      </c>
      <c r="CN61" t="s">
        <v>818</v>
      </c>
      <c r="CO61" t="s">
        <v>818</v>
      </c>
      <c r="CP61" t="s">
        <v>818</v>
      </c>
      <c r="CQ61" t="s">
        <v>818</v>
      </c>
      <c r="CR61" t="s">
        <v>818</v>
      </c>
      <c r="CS61" t="s">
        <v>818</v>
      </c>
      <c r="CT61" t="s">
        <v>818</v>
      </c>
      <c r="CU61" t="s">
        <v>818</v>
      </c>
      <c r="CV61" t="s">
        <v>818</v>
      </c>
      <c r="CW61" t="s">
        <v>818</v>
      </c>
      <c r="CX61" t="s">
        <v>818</v>
      </c>
      <c r="CY61" t="s">
        <v>818</v>
      </c>
      <c r="CZ61" t="s">
        <v>818</v>
      </c>
      <c r="DA61" t="s">
        <v>818</v>
      </c>
      <c r="DB61" t="s">
        <v>818</v>
      </c>
      <c r="DC61" t="s">
        <v>818</v>
      </c>
      <c r="DD61" t="s">
        <v>818</v>
      </c>
      <c r="DE61" t="s">
        <v>818</v>
      </c>
      <c r="DF61" t="s">
        <v>818</v>
      </c>
      <c r="DG61" t="s">
        <v>818</v>
      </c>
      <c r="DH61" t="s">
        <v>818</v>
      </c>
      <c r="DI61" t="s">
        <v>818</v>
      </c>
      <c r="DJ61" t="s">
        <v>818</v>
      </c>
      <c r="DK61" t="s">
        <v>818</v>
      </c>
      <c r="DL61" t="s">
        <v>818</v>
      </c>
      <c r="DM61" t="s">
        <v>818</v>
      </c>
      <c r="DN61" t="s">
        <v>818</v>
      </c>
      <c r="DO61" t="s">
        <v>818</v>
      </c>
      <c r="DP61" t="s">
        <v>818</v>
      </c>
      <c r="DQ61" t="s">
        <v>818</v>
      </c>
      <c r="DR61" t="s">
        <v>818</v>
      </c>
      <c r="DS61" t="s">
        <v>818</v>
      </c>
      <c r="DT61" t="s">
        <v>818</v>
      </c>
      <c r="DU61" t="s">
        <v>818</v>
      </c>
      <c r="DV61" t="s">
        <v>818</v>
      </c>
      <c r="DW61" t="s">
        <v>818</v>
      </c>
      <c r="DX61" t="s">
        <v>818</v>
      </c>
      <c r="DY61" t="s">
        <v>818</v>
      </c>
      <c r="DZ61" t="s">
        <v>818</v>
      </c>
      <c r="EA61" t="s">
        <v>818</v>
      </c>
      <c r="EB61" t="s">
        <v>818</v>
      </c>
      <c r="EC61" t="s">
        <v>818</v>
      </c>
      <c r="ED61" t="s">
        <v>818</v>
      </c>
      <c r="EE61" t="s">
        <v>818</v>
      </c>
      <c r="EF61" t="s">
        <v>818</v>
      </c>
      <c r="EG61" t="s">
        <v>818</v>
      </c>
      <c r="EH61" t="s">
        <v>818</v>
      </c>
      <c r="EI61" t="s">
        <v>818</v>
      </c>
      <c r="EJ61" t="s">
        <v>818</v>
      </c>
      <c r="EK61" t="s">
        <v>818</v>
      </c>
      <c r="EL61" t="s">
        <v>818</v>
      </c>
      <c r="EM61" t="s">
        <v>818</v>
      </c>
      <c r="EN61" t="s">
        <v>818</v>
      </c>
      <c r="EO61" t="s">
        <v>818</v>
      </c>
      <c r="EP61" t="s">
        <v>818</v>
      </c>
      <c r="EQ61" t="s">
        <v>818</v>
      </c>
      <c r="ER61" t="s">
        <v>818</v>
      </c>
      <c r="ES61" t="s">
        <v>818</v>
      </c>
      <c r="ET61" t="s">
        <v>818</v>
      </c>
      <c r="EU61" t="s">
        <v>818</v>
      </c>
      <c r="EV61" t="s">
        <v>818</v>
      </c>
      <c r="EW61" t="s">
        <v>818</v>
      </c>
      <c r="EX61" t="s">
        <v>818</v>
      </c>
      <c r="EY61" t="s">
        <v>818</v>
      </c>
      <c r="EZ61" t="s">
        <v>818</v>
      </c>
      <c r="FA61" t="s">
        <v>818</v>
      </c>
      <c r="FB61" t="s">
        <v>818</v>
      </c>
      <c r="FC61" t="s">
        <v>818</v>
      </c>
      <c r="FD61" t="s">
        <v>818</v>
      </c>
      <c r="FE61" t="s">
        <v>818</v>
      </c>
      <c r="FF61" t="s">
        <v>818</v>
      </c>
      <c r="FG61" t="s">
        <v>818</v>
      </c>
      <c r="FH61" t="s">
        <v>818</v>
      </c>
      <c r="FI61" t="s">
        <v>818</v>
      </c>
      <c r="FJ61" t="s">
        <v>818</v>
      </c>
      <c r="FK61" t="s">
        <v>818</v>
      </c>
      <c r="FL61" t="s">
        <v>818</v>
      </c>
      <c r="FM61" t="s">
        <v>818</v>
      </c>
      <c r="FN61" t="s">
        <v>818</v>
      </c>
      <c r="FO61" t="s">
        <v>818</v>
      </c>
      <c r="FP61" t="s">
        <v>818</v>
      </c>
      <c r="FQ61" t="s">
        <v>818</v>
      </c>
      <c r="FR61" t="s">
        <v>818</v>
      </c>
      <c r="FS61" t="s">
        <v>818</v>
      </c>
      <c r="FT61" t="s">
        <v>818</v>
      </c>
      <c r="FU61" t="s">
        <v>818</v>
      </c>
      <c r="FV61" t="s">
        <v>818</v>
      </c>
      <c r="FW61" t="s">
        <v>818</v>
      </c>
      <c r="FX61" t="s">
        <v>818</v>
      </c>
      <c r="FY61" t="s">
        <v>818</v>
      </c>
      <c r="FZ61" t="s">
        <v>818</v>
      </c>
      <c r="GA61" t="s">
        <v>818</v>
      </c>
      <c r="GB61" t="s">
        <v>818</v>
      </c>
      <c r="GC61" t="s">
        <v>818</v>
      </c>
      <c r="GD61" t="s">
        <v>818</v>
      </c>
      <c r="GE61" t="s">
        <v>818</v>
      </c>
      <c r="GF61" t="s">
        <v>818</v>
      </c>
      <c r="GG61" t="s">
        <v>818</v>
      </c>
      <c r="GH61" t="s">
        <v>818</v>
      </c>
      <c r="GI61" t="s">
        <v>818</v>
      </c>
      <c r="GJ61" t="s">
        <v>818</v>
      </c>
      <c r="GK61" t="s">
        <v>818</v>
      </c>
      <c r="GL61" t="s">
        <v>818</v>
      </c>
      <c r="GM61" t="s">
        <v>818</v>
      </c>
      <c r="GN61" t="s">
        <v>818</v>
      </c>
      <c r="GO61" t="s">
        <v>818</v>
      </c>
      <c r="GP61" t="s">
        <v>818</v>
      </c>
      <c r="GQ61" t="s">
        <v>818</v>
      </c>
      <c r="GR61" t="s">
        <v>818</v>
      </c>
      <c r="GS61" t="s">
        <v>818</v>
      </c>
      <c r="GT61" t="s">
        <v>818</v>
      </c>
      <c r="GU61" t="s">
        <v>818</v>
      </c>
      <c r="GV61" t="s">
        <v>818</v>
      </c>
      <c r="GW61" t="s">
        <v>818</v>
      </c>
      <c r="GX61" t="s">
        <v>818</v>
      </c>
      <c r="GY61" t="s">
        <v>818</v>
      </c>
      <c r="GZ61" t="s">
        <v>818</v>
      </c>
      <c r="HA61" t="s">
        <v>818</v>
      </c>
      <c r="HB61" t="s">
        <v>818</v>
      </c>
      <c r="HC61" t="s">
        <v>818</v>
      </c>
      <c r="HD61" t="s">
        <v>818</v>
      </c>
      <c r="HE61" t="s">
        <v>818</v>
      </c>
      <c r="HF61" t="s">
        <v>818</v>
      </c>
      <c r="HG61" t="s">
        <v>818</v>
      </c>
      <c r="HH61" t="s">
        <v>818</v>
      </c>
      <c r="HI61" t="s">
        <v>818</v>
      </c>
      <c r="HJ61" t="s">
        <v>818</v>
      </c>
      <c r="HK61" t="s">
        <v>818</v>
      </c>
      <c r="HL61" t="s">
        <v>818</v>
      </c>
      <c r="HM61" t="s">
        <v>818</v>
      </c>
      <c r="HN61" t="s">
        <v>818</v>
      </c>
      <c r="HO61" t="s">
        <v>818</v>
      </c>
      <c r="HP61" t="s">
        <v>818</v>
      </c>
      <c r="HQ61" t="s">
        <v>818</v>
      </c>
      <c r="HR61" t="s">
        <v>818</v>
      </c>
      <c r="HS61" t="s">
        <v>818</v>
      </c>
      <c r="HT61" t="s">
        <v>818</v>
      </c>
      <c r="HU61" t="s">
        <v>818</v>
      </c>
      <c r="HV61" t="s">
        <v>818</v>
      </c>
      <c r="HW61" t="s">
        <v>818</v>
      </c>
      <c r="HX61" t="s">
        <v>818</v>
      </c>
      <c r="HY61" t="s">
        <v>818</v>
      </c>
      <c r="HZ61" t="s">
        <v>818</v>
      </c>
      <c r="IA61" t="s">
        <v>818</v>
      </c>
      <c r="IB61" t="s">
        <v>818</v>
      </c>
      <c r="IC61" t="s">
        <v>818</v>
      </c>
      <c r="ID61" t="s">
        <v>818</v>
      </c>
      <c r="IE61" t="s">
        <v>818</v>
      </c>
      <c r="IF61" t="s">
        <v>818</v>
      </c>
      <c r="IG61" t="s">
        <v>818</v>
      </c>
      <c r="IH61" t="s">
        <v>818</v>
      </c>
      <c r="II61" t="s">
        <v>818</v>
      </c>
      <c r="IJ61" t="s">
        <v>818</v>
      </c>
      <c r="IK61" t="s">
        <v>818</v>
      </c>
      <c r="IL61" t="s">
        <v>818</v>
      </c>
      <c r="IM61" t="s">
        <v>818</v>
      </c>
      <c r="IN61" t="s">
        <v>818</v>
      </c>
      <c r="IO61" t="s">
        <v>818</v>
      </c>
      <c r="IP61" t="s">
        <v>818</v>
      </c>
      <c r="IQ61" t="s">
        <v>818</v>
      </c>
      <c r="IR61" t="s">
        <v>818</v>
      </c>
      <c r="IS61" t="s">
        <v>818</v>
      </c>
      <c r="IT61" t="s">
        <v>818</v>
      </c>
      <c r="IU61" t="s">
        <v>818</v>
      </c>
      <c r="IV61" t="s">
        <v>818</v>
      </c>
      <c r="IW61" t="s">
        <v>818</v>
      </c>
      <c r="IX61" t="s">
        <v>818</v>
      </c>
      <c r="IY61" t="s">
        <v>818</v>
      </c>
      <c r="IZ61" t="s">
        <v>818</v>
      </c>
      <c r="JA61" t="s">
        <v>818</v>
      </c>
      <c r="JB61" t="s">
        <v>818</v>
      </c>
      <c r="JC61" t="s">
        <v>818</v>
      </c>
      <c r="JD61" t="s">
        <v>818</v>
      </c>
      <c r="JE61" t="s">
        <v>818</v>
      </c>
      <c r="JF61" t="s">
        <v>818</v>
      </c>
      <c r="JG61" t="s">
        <v>818</v>
      </c>
      <c r="JH61" t="s">
        <v>818</v>
      </c>
      <c r="JI61" t="s">
        <v>818</v>
      </c>
      <c r="JJ61" t="s">
        <v>818</v>
      </c>
      <c r="JK61" t="s">
        <v>818</v>
      </c>
      <c r="JL61" t="s">
        <v>818</v>
      </c>
      <c r="JM61" t="s">
        <v>818</v>
      </c>
      <c r="JN61" t="s">
        <v>818</v>
      </c>
      <c r="JO61" t="s">
        <v>818</v>
      </c>
      <c r="JP61" t="s">
        <v>818</v>
      </c>
      <c r="JQ61" t="s">
        <v>818</v>
      </c>
      <c r="JR61" t="s">
        <v>818</v>
      </c>
      <c r="JS61" t="s">
        <v>818</v>
      </c>
      <c r="JT61" t="s">
        <v>818</v>
      </c>
      <c r="JU61" t="s">
        <v>818</v>
      </c>
      <c r="JV61" t="s">
        <v>818</v>
      </c>
      <c r="JW61" t="s">
        <v>818</v>
      </c>
      <c r="JX61" t="s">
        <v>818</v>
      </c>
      <c r="JY61" t="s">
        <v>818</v>
      </c>
      <c r="JZ61" t="s">
        <v>818</v>
      </c>
      <c r="KA61" t="s">
        <v>818</v>
      </c>
      <c r="KB61" t="s">
        <v>818</v>
      </c>
      <c r="KC61" t="s">
        <v>818</v>
      </c>
      <c r="KD61" t="s">
        <v>818</v>
      </c>
      <c r="KE61" t="s">
        <v>818</v>
      </c>
      <c r="KF61">
        <v>4</v>
      </c>
      <c r="KG61">
        <v>0</v>
      </c>
      <c r="KH61">
        <v>0</v>
      </c>
      <c r="KI61">
        <v>0</v>
      </c>
      <c r="KJ61">
        <v>0</v>
      </c>
      <c r="KK61">
        <v>1</v>
      </c>
      <c r="KL61">
        <v>1</v>
      </c>
      <c r="KM61">
        <v>0</v>
      </c>
      <c r="KN61">
        <v>1</v>
      </c>
      <c r="KO61">
        <v>0</v>
      </c>
      <c r="KP61">
        <v>2</v>
      </c>
      <c r="KQ61">
        <v>1</v>
      </c>
      <c r="KR61">
        <v>0</v>
      </c>
      <c r="KS61">
        <v>1</v>
      </c>
      <c r="KT61">
        <v>0</v>
      </c>
      <c r="KU61">
        <v>0</v>
      </c>
      <c r="KV61">
        <v>0</v>
      </c>
      <c r="KW61">
        <v>0</v>
      </c>
      <c r="KX61">
        <v>0</v>
      </c>
      <c r="KY61">
        <v>0</v>
      </c>
      <c r="KZ61">
        <v>1</v>
      </c>
      <c r="LA61">
        <v>0</v>
      </c>
      <c r="LB61">
        <v>1</v>
      </c>
      <c r="LC61">
        <v>3</v>
      </c>
      <c r="LD61">
        <v>4</v>
      </c>
      <c r="LE61">
        <v>2</v>
      </c>
      <c r="LF61">
        <v>1</v>
      </c>
      <c r="LH61" t="s">
        <v>817</v>
      </c>
      <c r="LI61" t="s">
        <v>817</v>
      </c>
      <c r="LJ61" t="s">
        <v>817</v>
      </c>
      <c r="LK61" t="s">
        <v>817</v>
      </c>
      <c r="LL61" t="s">
        <v>817</v>
      </c>
      <c r="LM61" t="s">
        <v>817</v>
      </c>
      <c r="LO61" t="s">
        <v>813</v>
      </c>
      <c r="LP61" t="s">
        <v>813</v>
      </c>
      <c r="LQ61" t="s">
        <v>817</v>
      </c>
      <c r="LR61" t="s">
        <v>845</v>
      </c>
      <c r="LS61" t="s">
        <v>818</v>
      </c>
      <c r="LT61" t="s">
        <v>845</v>
      </c>
      <c r="LU61" t="s">
        <v>818</v>
      </c>
      <c r="LV61" t="s">
        <v>845</v>
      </c>
      <c r="LW61" t="s">
        <v>845</v>
      </c>
      <c r="LX61" t="s">
        <v>817</v>
      </c>
      <c r="MU61" t="s">
        <v>813</v>
      </c>
      <c r="NC61" t="s">
        <v>813</v>
      </c>
      <c r="ND61" t="s">
        <v>817</v>
      </c>
      <c r="NE61" t="s">
        <v>813</v>
      </c>
      <c r="NF61" t="s">
        <v>817</v>
      </c>
      <c r="NG61" t="s">
        <v>817</v>
      </c>
      <c r="NH61" t="s">
        <v>817</v>
      </c>
      <c r="NI61" t="s">
        <v>817</v>
      </c>
      <c r="NJ61" t="s">
        <v>813</v>
      </c>
      <c r="NK61" t="s">
        <v>817</v>
      </c>
      <c r="NL61" t="s">
        <v>817</v>
      </c>
      <c r="NM61" t="s">
        <v>817</v>
      </c>
      <c r="NN61" t="s">
        <v>817</v>
      </c>
      <c r="NO61" t="s">
        <v>817</v>
      </c>
      <c r="NP61" t="s">
        <v>817</v>
      </c>
      <c r="NQ61" t="s">
        <v>817</v>
      </c>
      <c r="NR61" t="s">
        <v>813</v>
      </c>
      <c r="NS61" t="s">
        <v>817</v>
      </c>
      <c r="NU61" t="s">
        <v>1010</v>
      </c>
      <c r="NX61" t="s">
        <v>826</v>
      </c>
      <c r="NY61">
        <v>2</v>
      </c>
      <c r="NZ61" t="s">
        <v>889</v>
      </c>
      <c r="OP61" t="s">
        <v>813</v>
      </c>
      <c r="OQ61" t="s">
        <v>827</v>
      </c>
      <c r="OR61" t="s">
        <v>828</v>
      </c>
      <c r="OS61" t="s">
        <v>878</v>
      </c>
      <c r="OT61" t="s">
        <v>813</v>
      </c>
      <c r="OU61" t="s">
        <v>817</v>
      </c>
      <c r="OV61" t="s">
        <v>830</v>
      </c>
      <c r="OW61" t="s">
        <v>831</v>
      </c>
      <c r="OX61" t="s">
        <v>832</v>
      </c>
      <c r="OY61" t="s">
        <v>833</v>
      </c>
      <c r="OZ61" t="s">
        <v>928</v>
      </c>
      <c r="PA61" t="s">
        <v>813</v>
      </c>
      <c r="PB61" t="s">
        <v>817</v>
      </c>
      <c r="PC61" t="s">
        <v>817</v>
      </c>
      <c r="PD61" t="s">
        <v>817</v>
      </c>
      <c r="PE61" t="s">
        <v>817</v>
      </c>
      <c r="PF61" t="s">
        <v>817</v>
      </c>
      <c r="PG61" t="s">
        <v>817</v>
      </c>
      <c r="PH61" t="s">
        <v>817</v>
      </c>
      <c r="PI61" t="s">
        <v>817</v>
      </c>
      <c r="PJ61" t="s">
        <v>817</v>
      </c>
      <c r="PK61" t="s">
        <v>817</v>
      </c>
      <c r="PL61" t="s">
        <v>835</v>
      </c>
      <c r="PM61" t="s">
        <v>879</v>
      </c>
      <c r="PN61" t="s">
        <v>837</v>
      </c>
      <c r="PO61" t="s">
        <v>880</v>
      </c>
      <c r="PP61" t="s">
        <v>867</v>
      </c>
      <c r="PQ61" t="s">
        <v>813</v>
      </c>
      <c r="PR61" t="s">
        <v>813</v>
      </c>
      <c r="PS61" t="s">
        <v>817</v>
      </c>
      <c r="PT61" t="s">
        <v>817</v>
      </c>
      <c r="PU61" t="s">
        <v>817</v>
      </c>
      <c r="PV61" t="s">
        <v>817</v>
      </c>
      <c r="PW61" t="s">
        <v>817</v>
      </c>
      <c r="PX61" t="s">
        <v>817</v>
      </c>
      <c r="PY61" t="s">
        <v>817</v>
      </c>
      <c r="PZ61" t="s">
        <v>840</v>
      </c>
      <c r="QA61" t="s">
        <v>841</v>
      </c>
      <c r="QB61" t="s">
        <v>971</v>
      </c>
      <c r="QC61" t="s">
        <v>843</v>
      </c>
      <c r="QD61" t="s">
        <v>896</v>
      </c>
      <c r="QE61" t="s">
        <v>845</v>
      </c>
      <c r="QF61" t="s">
        <v>813</v>
      </c>
      <c r="QG61" t="s">
        <v>813</v>
      </c>
      <c r="QH61" t="s">
        <v>813</v>
      </c>
      <c r="QI61" t="s">
        <v>817</v>
      </c>
      <c r="QJ61" t="s">
        <v>817</v>
      </c>
      <c r="QK61" t="s">
        <v>817</v>
      </c>
      <c r="QL61" t="s">
        <v>817</v>
      </c>
      <c r="QM61" t="s">
        <v>813</v>
      </c>
      <c r="QN61" t="s">
        <v>817</v>
      </c>
      <c r="QO61" t="s">
        <v>817</v>
      </c>
      <c r="QP61" t="s">
        <v>817</v>
      </c>
      <c r="QQ61" t="s">
        <v>817</v>
      </c>
      <c r="QR61" t="s">
        <v>813</v>
      </c>
      <c r="QS61" t="s">
        <v>817</v>
      </c>
      <c r="QT61" t="s">
        <v>817</v>
      </c>
      <c r="QU61" t="s">
        <v>817</v>
      </c>
      <c r="QV61" t="s">
        <v>817</v>
      </c>
      <c r="QW61" t="s">
        <v>813</v>
      </c>
      <c r="QX61" t="s">
        <v>817</v>
      </c>
      <c r="QY61" t="s">
        <v>817</v>
      </c>
      <c r="QZ61" t="s">
        <v>813</v>
      </c>
      <c r="RA61" t="s">
        <v>817</v>
      </c>
      <c r="RB61" t="s">
        <v>817</v>
      </c>
      <c r="RC61" t="s">
        <v>817</v>
      </c>
      <c r="RD61" t="s">
        <v>817</v>
      </c>
      <c r="RE61" t="s">
        <v>817</v>
      </c>
      <c r="RF61" t="s">
        <v>817</v>
      </c>
      <c r="RG61" t="s">
        <v>817</v>
      </c>
      <c r="RH61" t="s">
        <v>817</v>
      </c>
      <c r="RI61" t="s">
        <v>817</v>
      </c>
      <c r="RJ61" t="s">
        <v>817</v>
      </c>
      <c r="RK61" t="s">
        <v>813</v>
      </c>
      <c r="RL61" t="s">
        <v>813</v>
      </c>
      <c r="RM61" t="s">
        <v>817</v>
      </c>
      <c r="RN61" t="s">
        <v>817</v>
      </c>
      <c r="RO61" t="s">
        <v>817</v>
      </c>
      <c r="RP61" t="s">
        <v>817</v>
      </c>
      <c r="RQ61" t="s">
        <v>817</v>
      </c>
      <c r="RR61" t="s">
        <v>817</v>
      </c>
      <c r="RS61" t="s">
        <v>817</v>
      </c>
      <c r="RT61" t="s">
        <v>817</v>
      </c>
      <c r="RU61" t="s">
        <v>817</v>
      </c>
      <c r="RV61" t="s">
        <v>817</v>
      </c>
      <c r="RW61" t="s">
        <v>817</v>
      </c>
      <c r="RX61" t="s">
        <v>845</v>
      </c>
      <c r="RY61" t="s">
        <v>949</v>
      </c>
      <c r="RZ61" t="s">
        <v>813</v>
      </c>
      <c r="SA61" t="s">
        <v>817</v>
      </c>
      <c r="SB61" t="s">
        <v>817</v>
      </c>
      <c r="SC61" t="s">
        <v>813</v>
      </c>
      <c r="SD61" t="s">
        <v>817</v>
      </c>
      <c r="SE61" t="s">
        <v>817</v>
      </c>
      <c r="SF61" t="s">
        <v>817</v>
      </c>
      <c r="SG61" t="s">
        <v>813</v>
      </c>
      <c r="SH61" t="s">
        <v>813</v>
      </c>
      <c r="SI61" t="s">
        <v>817</v>
      </c>
      <c r="SJ61" t="s">
        <v>817</v>
      </c>
      <c r="SK61" t="s">
        <v>817</v>
      </c>
      <c r="SL61" t="s">
        <v>817</v>
      </c>
      <c r="SM61" t="s">
        <v>817</v>
      </c>
      <c r="SN61" t="s">
        <v>817</v>
      </c>
      <c r="SO61" t="s">
        <v>817</v>
      </c>
      <c r="SP61" t="s">
        <v>817</v>
      </c>
      <c r="SQ61" t="s">
        <v>817</v>
      </c>
      <c r="SR61" t="s">
        <v>813</v>
      </c>
      <c r="SS61" t="s">
        <v>817</v>
      </c>
      <c r="ST61" t="s">
        <v>817</v>
      </c>
      <c r="SU61" t="s">
        <v>817</v>
      </c>
      <c r="SV61" t="s">
        <v>817</v>
      </c>
      <c r="SW61" t="s">
        <v>813</v>
      </c>
      <c r="SX61" t="s">
        <v>813</v>
      </c>
      <c r="SY61" t="s">
        <v>817</v>
      </c>
      <c r="SZ61" t="s">
        <v>817</v>
      </c>
      <c r="TA61" t="s">
        <v>817</v>
      </c>
      <c r="TB61" t="s">
        <v>817</v>
      </c>
      <c r="TC61" t="s">
        <v>817</v>
      </c>
      <c r="TD61" t="s">
        <v>817</v>
      </c>
      <c r="TE61" t="s">
        <v>817</v>
      </c>
      <c r="TF61" t="s">
        <v>817</v>
      </c>
      <c r="TG61" t="s">
        <v>817</v>
      </c>
      <c r="TH61" t="s">
        <v>817</v>
      </c>
      <c r="TI61" t="s">
        <v>817</v>
      </c>
      <c r="TU61" t="s">
        <v>817</v>
      </c>
      <c r="TY61" t="s">
        <v>813</v>
      </c>
      <c r="TZ61" t="s">
        <v>817</v>
      </c>
      <c r="UA61" t="s">
        <v>817</v>
      </c>
      <c r="UB61" t="s">
        <v>817</v>
      </c>
      <c r="UC61" t="s">
        <v>817</v>
      </c>
      <c r="UD61" t="s">
        <v>817</v>
      </c>
      <c r="UE61" t="s">
        <v>817</v>
      </c>
      <c r="UF61" t="s">
        <v>817</v>
      </c>
      <c r="UG61" t="s">
        <v>817</v>
      </c>
      <c r="UH61" t="s">
        <v>817</v>
      </c>
      <c r="UI61" t="s">
        <v>817</v>
      </c>
      <c r="UJ61" t="s">
        <v>817</v>
      </c>
      <c r="UK61" t="s">
        <v>817</v>
      </c>
      <c r="UL61" t="s">
        <v>813</v>
      </c>
      <c r="UM61" t="s">
        <v>813</v>
      </c>
      <c r="UN61" t="s">
        <v>817</v>
      </c>
      <c r="UO61" t="s">
        <v>813</v>
      </c>
      <c r="UP61" t="s">
        <v>817</v>
      </c>
      <c r="UQ61" t="s">
        <v>817</v>
      </c>
      <c r="UR61" t="s">
        <v>813</v>
      </c>
      <c r="US61" t="s">
        <v>817</v>
      </c>
      <c r="UT61" t="s">
        <v>817</v>
      </c>
      <c r="UU61" t="s">
        <v>817</v>
      </c>
      <c r="UV61" t="s">
        <v>817</v>
      </c>
      <c r="UW61" t="s">
        <v>817</v>
      </c>
      <c r="UX61" t="s">
        <v>817</v>
      </c>
      <c r="UY61" t="s">
        <v>817</v>
      </c>
      <c r="UZ61" t="s">
        <v>817</v>
      </c>
      <c r="VB61" t="s">
        <v>909</v>
      </c>
      <c r="VC61" t="s">
        <v>848</v>
      </c>
      <c r="VD61" t="s">
        <v>813</v>
      </c>
      <c r="VE61" t="s">
        <v>817</v>
      </c>
      <c r="VF61" t="s">
        <v>817</v>
      </c>
      <c r="VG61" t="s">
        <v>817</v>
      </c>
      <c r="VH61" t="s">
        <v>817</v>
      </c>
      <c r="VI61" t="s">
        <v>817</v>
      </c>
      <c r="VJ61" t="s">
        <v>817</v>
      </c>
      <c r="VK61" t="s">
        <v>817</v>
      </c>
      <c r="VL61" t="s">
        <v>817</v>
      </c>
      <c r="VM61" t="s">
        <v>817</v>
      </c>
      <c r="VN61" t="s">
        <v>817</v>
      </c>
      <c r="VO61" t="s">
        <v>817</v>
      </c>
      <c r="VP61" t="s">
        <v>817</v>
      </c>
      <c r="VQ61" t="s">
        <v>817</v>
      </c>
      <c r="VR61" t="s">
        <v>817</v>
      </c>
      <c r="VY61" t="s">
        <v>817</v>
      </c>
      <c r="VZ61" t="s">
        <v>813</v>
      </c>
      <c r="WA61" t="s">
        <v>813</v>
      </c>
      <c r="WB61" t="s">
        <v>817</v>
      </c>
      <c r="WJ61" t="s">
        <v>813</v>
      </c>
      <c r="WK61" t="s">
        <v>813</v>
      </c>
      <c r="WL61" t="s">
        <v>817</v>
      </c>
      <c r="WM61" t="s">
        <v>817</v>
      </c>
      <c r="WN61" t="s">
        <v>817</v>
      </c>
      <c r="WO61" t="s">
        <v>817</v>
      </c>
      <c r="WP61" t="s">
        <v>817</v>
      </c>
      <c r="WQ61" t="s">
        <v>817</v>
      </c>
      <c r="WR61" t="s">
        <v>817</v>
      </c>
      <c r="WS61" t="s">
        <v>891</v>
      </c>
      <c r="WU61" t="s">
        <v>813</v>
      </c>
      <c r="WV61" t="s">
        <v>813</v>
      </c>
      <c r="WW61" t="s">
        <v>813</v>
      </c>
      <c r="WX61" t="s">
        <v>817</v>
      </c>
      <c r="WY61" t="s">
        <v>817</v>
      </c>
      <c r="WZ61" t="s">
        <v>817</v>
      </c>
      <c r="XA61" t="s">
        <v>817</v>
      </c>
      <c r="XB61" t="s">
        <v>817</v>
      </c>
      <c r="XC61" t="s">
        <v>850</v>
      </c>
      <c r="XD61" t="s">
        <v>813</v>
      </c>
      <c r="XE61" t="s">
        <v>817</v>
      </c>
      <c r="XF61" t="s">
        <v>817</v>
      </c>
      <c r="XG61" t="s">
        <v>817</v>
      </c>
      <c r="XH61" t="s">
        <v>817</v>
      </c>
      <c r="XI61" t="s">
        <v>817</v>
      </c>
      <c r="XJ61" t="s">
        <v>817</v>
      </c>
      <c r="XK61" t="s">
        <v>817</v>
      </c>
      <c r="XL61" t="s">
        <v>817</v>
      </c>
      <c r="XM61" t="s">
        <v>817</v>
      </c>
      <c r="XN61" t="s">
        <v>817</v>
      </c>
      <c r="XO61" t="s">
        <v>817</v>
      </c>
      <c r="XP61" t="s">
        <v>817</v>
      </c>
      <c r="XQ61" t="s">
        <v>817</v>
      </c>
      <c r="XR61" t="s">
        <v>813</v>
      </c>
      <c r="XS61" t="s">
        <v>813</v>
      </c>
      <c r="XT61" t="s">
        <v>817</v>
      </c>
      <c r="XU61" t="s">
        <v>813</v>
      </c>
      <c r="XV61" t="s">
        <v>817</v>
      </c>
      <c r="XW61" t="s">
        <v>817</v>
      </c>
      <c r="XX61" t="s">
        <v>817</v>
      </c>
      <c r="XY61" t="s">
        <v>817</v>
      </c>
      <c r="XZ61" t="s">
        <v>817</v>
      </c>
      <c r="ZM61" t="s">
        <v>817</v>
      </c>
      <c r="ZN61" t="s">
        <v>817</v>
      </c>
      <c r="ZO61" t="s">
        <v>817</v>
      </c>
      <c r="ZP61" t="s">
        <v>817</v>
      </c>
      <c r="ZQ61" t="s">
        <v>813</v>
      </c>
      <c r="ZR61" t="s">
        <v>813</v>
      </c>
      <c r="ZS61" t="s">
        <v>817</v>
      </c>
      <c r="ZT61" t="s">
        <v>817</v>
      </c>
      <c r="ZU61" t="s">
        <v>817</v>
      </c>
      <c r="ZV61" t="s">
        <v>817</v>
      </c>
      <c r="ZW61" t="s">
        <v>817</v>
      </c>
      <c r="ZX61" t="s">
        <v>817</v>
      </c>
      <c r="ZY61" t="s">
        <v>817</v>
      </c>
      <c r="ZZ61" t="s">
        <v>817</v>
      </c>
      <c r="AAA61" t="s">
        <v>813</v>
      </c>
      <c r="AAB61" t="s">
        <v>817</v>
      </c>
      <c r="AAC61" t="s">
        <v>817</v>
      </c>
      <c r="AAD61" t="s">
        <v>817</v>
      </c>
      <c r="AAE61" t="s">
        <v>817</v>
      </c>
      <c r="AAF61" t="s">
        <v>817</v>
      </c>
      <c r="AAH61" t="s">
        <v>817</v>
      </c>
      <c r="AAI61" t="s">
        <v>817</v>
      </c>
      <c r="AAJ61" t="s">
        <v>817</v>
      </c>
      <c r="AAK61" t="s">
        <v>817</v>
      </c>
      <c r="AAL61" t="s">
        <v>817</v>
      </c>
      <c r="AAM61" t="s">
        <v>817</v>
      </c>
      <c r="AAN61" t="s">
        <v>817</v>
      </c>
      <c r="AAO61" t="s">
        <v>817</v>
      </c>
      <c r="AAP61" t="s">
        <v>817</v>
      </c>
      <c r="AAQ61" t="s">
        <v>817</v>
      </c>
      <c r="AAR61" t="s">
        <v>813</v>
      </c>
      <c r="AAS61" t="s">
        <v>817</v>
      </c>
      <c r="AAT61" t="s">
        <v>817</v>
      </c>
      <c r="AAU61" t="s">
        <v>1174</v>
      </c>
      <c r="AAV61" t="s">
        <v>813</v>
      </c>
      <c r="AAW61" t="s">
        <v>817</v>
      </c>
      <c r="AAX61" t="s">
        <v>817</v>
      </c>
      <c r="AAY61" t="s">
        <v>817</v>
      </c>
      <c r="AAZ61" t="s">
        <v>817</v>
      </c>
      <c r="ABA61" t="s">
        <v>813</v>
      </c>
      <c r="ABB61" t="s">
        <v>813</v>
      </c>
      <c r="ABC61" t="s">
        <v>817</v>
      </c>
      <c r="ABD61" t="s">
        <v>817</v>
      </c>
      <c r="ABE61" t="s">
        <v>817</v>
      </c>
      <c r="ABF61" t="s">
        <v>817</v>
      </c>
      <c r="ABG61" t="s">
        <v>817</v>
      </c>
      <c r="ABH61" t="s">
        <v>817</v>
      </c>
      <c r="ABI61" t="s">
        <v>817</v>
      </c>
      <c r="ABJ61" t="s">
        <v>817</v>
      </c>
      <c r="ABK61" t="s">
        <v>817</v>
      </c>
      <c r="ABL61" t="s">
        <v>817</v>
      </c>
      <c r="ABM61" t="s">
        <v>817</v>
      </c>
      <c r="ABN61" t="s">
        <v>817</v>
      </c>
      <c r="ABO61" t="s">
        <v>817</v>
      </c>
      <c r="ABP61" t="s">
        <v>817</v>
      </c>
      <c r="ABQ61" t="s">
        <v>817</v>
      </c>
      <c r="ABR61" t="s">
        <v>817</v>
      </c>
      <c r="ABS61" t="s">
        <v>817</v>
      </c>
      <c r="ABT61" t="s">
        <v>817</v>
      </c>
      <c r="ABU61" t="s">
        <v>817</v>
      </c>
      <c r="ABV61" t="s">
        <v>813</v>
      </c>
      <c r="ABW61" t="s">
        <v>813</v>
      </c>
      <c r="ABX61" t="s">
        <v>817</v>
      </c>
      <c r="ABY61" t="s">
        <v>817</v>
      </c>
      <c r="ABZ61" t="s">
        <v>817</v>
      </c>
      <c r="ACA61" t="s">
        <v>817</v>
      </c>
      <c r="ACB61" t="s">
        <v>817</v>
      </c>
      <c r="ACC61" t="s">
        <v>817</v>
      </c>
      <c r="ACD61" t="s">
        <v>817</v>
      </c>
      <c r="ACE61" t="s">
        <v>817</v>
      </c>
      <c r="ACF61" t="s">
        <v>817</v>
      </c>
      <c r="ACG61" t="s">
        <v>817</v>
      </c>
      <c r="ACH61" t="s">
        <v>817</v>
      </c>
      <c r="ACI61" t="s">
        <v>817</v>
      </c>
    </row>
    <row r="62" spans="1:763">
      <c r="A62" t="s">
        <v>1175</v>
      </c>
      <c r="B62" t="s">
        <v>1176</v>
      </c>
      <c r="C62" t="s">
        <v>1177</v>
      </c>
      <c r="D62" t="s">
        <v>885</v>
      </c>
      <c r="E62" t="s">
        <v>885</v>
      </c>
      <c r="P62" t="s">
        <v>1015</v>
      </c>
      <c r="Q62">
        <v>1.5359010936757009</v>
      </c>
      <c r="T62">
        <v>37</v>
      </c>
      <c r="V62" t="s">
        <v>813</v>
      </c>
      <c r="X62" t="s">
        <v>813</v>
      </c>
      <c r="Y62" t="s">
        <v>814</v>
      </c>
      <c r="Z62" t="s">
        <v>814</v>
      </c>
      <c r="AA62" t="s">
        <v>920</v>
      </c>
      <c r="AB62" t="s">
        <v>816</v>
      </c>
      <c r="AC62">
        <v>6</v>
      </c>
      <c r="AD62" t="s">
        <v>817</v>
      </c>
      <c r="AE62">
        <v>6</v>
      </c>
      <c r="AF62">
        <v>0</v>
      </c>
      <c r="AG62">
        <v>0</v>
      </c>
      <c r="AH62" t="s">
        <v>818</v>
      </c>
      <c r="AI62" t="s">
        <v>818</v>
      </c>
      <c r="AJ62" t="s">
        <v>818</v>
      </c>
      <c r="AK62" t="s">
        <v>818</v>
      </c>
      <c r="AL62" t="s">
        <v>818</v>
      </c>
      <c r="AM62" t="s">
        <v>818</v>
      </c>
      <c r="AN62" t="s">
        <v>818</v>
      </c>
      <c r="AO62" t="s">
        <v>818</v>
      </c>
      <c r="AP62" t="s">
        <v>818</v>
      </c>
      <c r="AQ62" t="s">
        <v>818</v>
      </c>
      <c r="AR62" t="s">
        <v>818</v>
      </c>
      <c r="AS62" t="s">
        <v>818</v>
      </c>
      <c r="AT62" t="s">
        <v>818</v>
      </c>
      <c r="AU62" t="s">
        <v>818</v>
      </c>
      <c r="AV62" t="s">
        <v>818</v>
      </c>
      <c r="AW62" t="s">
        <v>818</v>
      </c>
      <c r="AX62" t="s">
        <v>818</v>
      </c>
      <c r="AY62" t="s">
        <v>818</v>
      </c>
      <c r="AZ62" t="s">
        <v>818</v>
      </c>
      <c r="BA62" t="s">
        <v>818</v>
      </c>
      <c r="BB62" t="s">
        <v>818</v>
      </c>
      <c r="BC62" t="s">
        <v>818</v>
      </c>
      <c r="BD62" t="s">
        <v>818</v>
      </c>
      <c r="BE62" t="s">
        <v>818</v>
      </c>
      <c r="BF62" t="s">
        <v>818</v>
      </c>
      <c r="BG62" t="s">
        <v>818</v>
      </c>
      <c r="BH62" t="s">
        <v>818</v>
      </c>
      <c r="BI62" t="s">
        <v>818</v>
      </c>
      <c r="BJ62" t="s">
        <v>818</v>
      </c>
      <c r="BK62" t="s">
        <v>818</v>
      </c>
      <c r="BL62" t="s">
        <v>818</v>
      </c>
      <c r="BM62" t="s">
        <v>818</v>
      </c>
      <c r="BN62" t="s">
        <v>818</v>
      </c>
      <c r="BO62" t="s">
        <v>818</v>
      </c>
      <c r="BP62" t="s">
        <v>818</v>
      </c>
      <c r="BQ62" t="s">
        <v>818</v>
      </c>
      <c r="BR62" t="s">
        <v>818</v>
      </c>
      <c r="BS62" t="s">
        <v>818</v>
      </c>
      <c r="BT62" t="s">
        <v>818</v>
      </c>
      <c r="BU62" t="s">
        <v>818</v>
      </c>
      <c r="BV62" t="s">
        <v>818</v>
      </c>
      <c r="BW62" t="s">
        <v>818</v>
      </c>
      <c r="BX62" t="s">
        <v>818</v>
      </c>
      <c r="BY62" t="s">
        <v>818</v>
      </c>
      <c r="BZ62" t="s">
        <v>818</v>
      </c>
      <c r="CA62" t="s">
        <v>818</v>
      </c>
      <c r="CB62" t="s">
        <v>818</v>
      </c>
      <c r="CC62" t="s">
        <v>818</v>
      </c>
      <c r="CD62" t="s">
        <v>818</v>
      </c>
      <c r="CE62" t="s">
        <v>818</v>
      </c>
      <c r="CF62" t="s">
        <v>818</v>
      </c>
      <c r="CG62" t="s">
        <v>818</v>
      </c>
      <c r="CH62" t="s">
        <v>818</v>
      </c>
      <c r="CI62" t="s">
        <v>818</v>
      </c>
      <c r="CJ62" t="s">
        <v>818</v>
      </c>
      <c r="CK62" t="s">
        <v>818</v>
      </c>
      <c r="CL62" t="s">
        <v>818</v>
      </c>
      <c r="CM62" t="s">
        <v>818</v>
      </c>
      <c r="CN62" t="s">
        <v>818</v>
      </c>
      <c r="CO62" t="s">
        <v>818</v>
      </c>
      <c r="CP62" t="s">
        <v>818</v>
      </c>
      <c r="CQ62" t="s">
        <v>818</v>
      </c>
      <c r="CR62" t="s">
        <v>818</v>
      </c>
      <c r="CS62" t="s">
        <v>818</v>
      </c>
      <c r="CT62" t="s">
        <v>818</v>
      </c>
      <c r="CU62" t="s">
        <v>818</v>
      </c>
      <c r="CV62" t="s">
        <v>818</v>
      </c>
      <c r="CW62" t="s">
        <v>818</v>
      </c>
      <c r="CX62" t="s">
        <v>818</v>
      </c>
      <c r="CY62" t="s">
        <v>818</v>
      </c>
      <c r="CZ62" t="s">
        <v>818</v>
      </c>
      <c r="DA62" t="s">
        <v>818</v>
      </c>
      <c r="DB62" t="s">
        <v>818</v>
      </c>
      <c r="DC62" t="s">
        <v>818</v>
      </c>
      <c r="DD62" t="s">
        <v>818</v>
      </c>
      <c r="DE62" t="s">
        <v>818</v>
      </c>
      <c r="DF62" t="s">
        <v>818</v>
      </c>
      <c r="DG62" t="s">
        <v>818</v>
      </c>
      <c r="DH62" t="s">
        <v>818</v>
      </c>
      <c r="DI62" t="s">
        <v>818</v>
      </c>
      <c r="DJ62" t="s">
        <v>818</v>
      </c>
      <c r="DK62" t="s">
        <v>818</v>
      </c>
      <c r="DL62" t="s">
        <v>818</v>
      </c>
      <c r="DM62" t="s">
        <v>818</v>
      </c>
      <c r="DN62" t="s">
        <v>818</v>
      </c>
      <c r="DO62" t="s">
        <v>818</v>
      </c>
      <c r="DP62" t="s">
        <v>818</v>
      </c>
      <c r="DQ62" t="s">
        <v>818</v>
      </c>
      <c r="DR62" t="s">
        <v>818</v>
      </c>
      <c r="DS62" t="s">
        <v>818</v>
      </c>
      <c r="DT62" t="s">
        <v>818</v>
      </c>
      <c r="DU62" t="s">
        <v>818</v>
      </c>
      <c r="DV62" t="s">
        <v>818</v>
      </c>
      <c r="DW62" t="s">
        <v>818</v>
      </c>
      <c r="DX62" t="s">
        <v>818</v>
      </c>
      <c r="DY62" t="s">
        <v>818</v>
      </c>
      <c r="DZ62" t="s">
        <v>818</v>
      </c>
      <c r="EA62" t="s">
        <v>818</v>
      </c>
      <c r="EB62" t="s">
        <v>818</v>
      </c>
      <c r="EC62" t="s">
        <v>818</v>
      </c>
      <c r="ED62" t="s">
        <v>818</v>
      </c>
      <c r="EE62" t="s">
        <v>818</v>
      </c>
      <c r="EF62" t="s">
        <v>818</v>
      </c>
      <c r="EG62" t="s">
        <v>818</v>
      </c>
      <c r="EH62" t="s">
        <v>818</v>
      </c>
      <c r="EI62" t="s">
        <v>818</v>
      </c>
      <c r="EJ62" t="s">
        <v>818</v>
      </c>
      <c r="EK62" t="s">
        <v>818</v>
      </c>
      <c r="EL62" t="s">
        <v>818</v>
      </c>
      <c r="EM62" t="s">
        <v>818</v>
      </c>
      <c r="EN62" t="s">
        <v>818</v>
      </c>
      <c r="EO62" t="s">
        <v>818</v>
      </c>
      <c r="EP62" t="s">
        <v>818</v>
      </c>
      <c r="EQ62" t="s">
        <v>818</v>
      </c>
      <c r="ER62" t="s">
        <v>818</v>
      </c>
      <c r="ES62" t="s">
        <v>818</v>
      </c>
      <c r="ET62" t="s">
        <v>818</v>
      </c>
      <c r="EU62" t="s">
        <v>818</v>
      </c>
      <c r="EV62" t="s">
        <v>818</v>
      </c>
      <c r="EW62" t="s">
        <v>818</v>
      </c>
      <c r="EX62" t="s">
        <v>818</v>
      </c>
      <c r="EY62" t="s">
        <v>818</v>
      </c>
      <c r="EZ62" t="s">
        <v>818</v>
      </c>
      <c r="FA62" t="s">
        <v>818</v>
      </c>
      <c r="FB62" t="s">
        <v>818</v>
      </c>
      <c r="FC62" t="s">
        <v>818</v>
      </c>
      <c r="FD62" t="s">
        <v>818</v>
      </c>
      <c r="FE62" t="s">
        <v>818</v>
      </c>
      <c r="FF62" t="s">
        <v>818</v>
      </c>
      <c r="FG62" t="s">
        <v>818</v>
      </c>
      <c r="FH62" t="s">
        <v>818</v>
      </c>
      <c r="FI62" t="s">
        <v>818</v>
      </c>
      <c r="FJ62" t="s">
        <v>818</v>
      </c>
      <c r="FK62" t="s">
        <v>818</v>
      </c>
      <c r="FL62" t="s">
        <v>818</v>
      </c>
      <c r="FM62" t="s">
        <v>818</v>
      </c>
      <c r="FN62" t="s">
        <v>818</v>
      </c>
      <c r="FO62" t="s">
        <v>818</v>
      </c>
      <c r="FP62" t="s">
        <v>818</v>
      </c>
      <c r="FQ62" t="s">
        <v>818</v>
      </c>
      <c r="FR62" t="s">
        <v>818</v>
      </c>
      <c r="FS62" t="s">
        <v>818</v>
      </c>
      <c r="FT62" t="s">
        <v>818</v>
      </c>
      <c r="FU62" t="s">
        <v>818</v>
      </c>
      <c r="FV62" t="s">
        <v>818</v>
      </c>
      <c r="FW62" t="s">
        <v>818</v>
      </c>
      <c r="FX62" t="s">
        <v>818</v>
      </c>
      <c r="FY62" t="s">
        <v>818</v>
      </c>
      <c r="FZ62" t="s">
        <v>818</v>
      </c>
      <c r="GA62" t="s">
        <v>818</v>
      </c>
      <c r="GB62" t="s">
        <v>818</v>
      </c>
      <c r="GC62" t="s">
        <v>818</v>
      </c>
      <c r="GD62" t="s">
        <v>818</v>
      </c>
      <c r="GE62" t="s">
        <v>818</v>
      </c>
      <c r="GF62" t="s">
        <v>818</v>
      </c>
      <c r="GG62" t="s">
        <v>818</v>
      </c>
      <c r="GH62" t="s">
        <v>818</v>
      </c>
      <c r="GI62" t="s">
        <v>818</v>
      </c>
      <c r="GJ62" t="s">
        <v>818</v>
      </c>
      <c r="GK62" t="s">
        <v>818</v>
      </c>
      <c r="GL62" t="s">
        <v>818</v>
      </c>
      <c r="GM62" t="s">
        <v>818</v>
      </c>
      <c r="GN62" t="s">
        <v>818</v>
      </c>
      <c r="GO62" t="s">
        <v>818</v>
      </c>
      <c r="GP62" t="s">
        <v>818</v>
      </c>
      <c r="GQ62" t="s">
        <v>818</v>
      </c>
      <c r="GR62" t="s">
        <v>818</v>
      </c>
      <c r="GS62" t="s">
        <v>818</v>
      </c>
      <c r="GT62" t="s">
        <v>818</v>
      </c>
      <c r="GU62" t="s">
        <v>818</v>
      </c>
      <c r="GV62" t="s">
        <v>818</v>
      </c>
      <c r="GW62" t="s">
        <v>818</v>
      </c>
      <c r="GX62" t="s">
        <v>818</v>
      </c>
      <c r="GY62" t="s">
        <v>818</v>
      </c>
      <c r="GZ62" t="s">
        <v>818</v>
      </c>
      <c r="HA62" t="s">
        <v>818</v>
      </c>
      <c r="HB62" t="s">
        <v>818</v>
      </c>
      <c r="HC62" t="s">
        <v>818</v>
      </c>
      <c r="HD62" t="s">
        <v>818</v>
      </c>
      <c r="HE62" t="s">
        <v>818</v>
      </c>
      <c r="HF62" t="s">
        <v>818</v>
      </c>
      <c r="HG62" t="s">
        <v>818</v>
      </c>
      <c r="HH62" t="s">
        <v>818</v>
      </c>
      <c r="HI62" t="s">
        <v>818</v>
      </c>
      <c r="HJ62" t="s">
        <v>818</v>
      </c>
      <c r="HK62" t="s">
        <v>818</v>
      </c>
      <c r="HL62" t="s">
        <v>818</v>
      </c>
      <c r="HM62" t="s">
        <v>818</v>
      </c>
      <c r="HN62" t="s">
        <v>818</v>
      </c>
      <c r="HO62" t="s">
        <v>818</v>
      </c>
      <c r="HP62" t="s">
        <v>818</v>
      </c>
      <c r="HQ62" t="s">
        <v>818</v>
      </c>
      <c r="HR62" t="s">
        <v>818</v>
      </c>
      <c r="HS62" t="s">
        <v>818</v>
      </c>
      <c r="HT62" t="s">
        <v>818</v>
      </c>
      <c r="HU62" t="s">
        <v>818</v>
      </c>
      <c r="HV62" t="s">
        <v>818</v>
      </c>
      <c r="HW62" t="s">
        <v>818</v>
      </c>
      <c r="HX62" t="s">
        <v>818</v>
      </c>
      <c r="HY62" t="s">
        <v>818</v>
      </c>
      <c r="HZ62" t="s">
        <v>818</v>
      </c>
      <c r="IA62" t="s">
        <v>818</v>
      </c>
      <c r="IB62" t="s">
        <v>818</v>
      </c>
      <c r="IC62" t="s">
        <v>818</v>
      </c>
      <c r="ID62" t="s">
        <v>818</v>
      </c>
      <c r="IE62" t="s">
        <v>818</v>
      </c>
      <c r="IF62" t="s">
        <v>818</v>
      </c>
      <c r="IG62" t="s">
        <v>818</v>
      </c>
      <c r="IH62" t="s">
        <v>818</v>
      </c>
      <c r="II62" t="s">
        <v>818</v>
      </c>
      <c r="IJ62" t="s">
        <v>818</v>
      </c>
      <c r="IK62" t="s">
        <v>818</v>
      </c>
      <c r="IL62" t="s">
        <v>818</v>
      </c>
      <c r="IM62" t="s">
        <v>818</v>
      </c>
      <c r="IN62" t="s">
        <v>818</v>
      </c>
      <c r="IO62" t="s">
        <v>818</v>
      </c>
      <c r="IP62" t="s">
        <v>818</v>
      </c>
      <c r="IQ62" t="s">
        <v>818</v>
      </c>
      <c r="IR62" t="s">
        <v>818</v>
      </c>
      <c r="IS62" t="s">
        <v>818</v>
      </c>
      <c r="IT62" t="s">
        <v>818</v>
      </c>
      <c r="IU62" t="s">
        <v>818</v>
      </c>
      <c r="IV62" t="s">
        <v>818</v>
      </c>
      <c r="IW62" t="s">
        <v>818</v>
      </c>
      <c r="IX62" t="s">
        <v>818</v>
      </c>
      <c r="IY62" t="s">
        <v>818</v>
      </c>
      <c r="IZ62" t="s">
        <v>818</v>
      </c>
      <c r="JA62" t="s">
        <v>818</v>
      </c>
      <c r="JB62" t="s">
        <v>818</v>
      </c>
      <c r="JC62" t="s">
        <v>818</v>
      </c>
      <c r="JD62" t="s">
        <v>818</v>
      </c>
      <c r="JE62" t="s">
        <v>818</v>
      </c>
      <c r="JF62" t="s">
        <v>818</v>
      </c>
      <c r="JG62" t="s">
        <v>818</v>
      </c>
      <c r="JH62" t="s">
        <v>818</v>
      </c>
      <c r="JI62" t="s">
        <v>818</v>
      </c>
      <c r="JJ62" t="s">
        <v>818</v>
      </c>
      <c r="JK62" t="s">
        <v>818</v>
      </c>
      <c r="JL62" t="s">
        <v>818</v>
      </c>
      <c r="JM62" t="s">
        <v>818</v>
      </c>
      <c r="JN62" t="s">
        <v>818</v>
      </c>
      <c r="JO62" t="s">
        <v>818</v>
      </c>
      <c r="JP62" t="s">
        <v>818</v>
      </c>
      <c r="JQ62" t="s">
        <v>818</v>
      </c>
      <c r="JR62" t="s">
        <v>818</v>
      </c>
      <c r="JS62" t="s">
        <v>818</v>
      </c>
      <c r="JT62" t="s">
        <v>818</v>
      </c>
      <c r="JU62" t="s">
        <v>818</v>
      </c>
      <c r="JV62" t="s">
        <v>818</v>
      </c>
      <c r="JW62" t="s">
        <v>818</v>
      </c>
      <c r="JX62" t="s">
        <v>818</v>
      </c>
      <c r="JY62" t="s">
        <v>818</v>
      </c>
      <c r="JZ62" t="s">
        <v>818</v>
      </c>
      <c r="KA62" t="s">
        <v>818</v>
      </c>
      <c r="KB62" t="s">
        <v>818</v>
      </c>
      <c r="KC62" t="s">
        <v>818</v>
      </c>
      <c r="KD62" t="s">
        <v>818</v>
      </c>
      <c r="KE62" t="s">
        <v>818</v>
      </c>
      <c r="KF62">
        <v>6</v>
      </c>
      <c r="KG62">
        <v>0</v>
      </c>
      <c r="KH62">
        <v>0</v>
      </c>
      <c r="KI62">
        <v>0</v>
      </c>
      <c r="KJ62">
        <v>0</v>
      </c>
      <c r="KK62">
        <v>0</v>
      </c>
      <c r="KL62">
        <v>0</v>
      </c>
      <c r="KM62">
        <v>1</v>
      </c>
      <c r="KN62">
        <v>2</v>
      </c>
      <c r="KO62">
        <v>0</v>
      </c>
      <c r="KP62">
        <v>0</v>
      </c>
      <c r="KQ62">
        <v>3</v>
      </c>
      <c r="KR62">
        <v>0</v>
      </c>
      <c r="KS62">
        <v>0</v>
      </c>
      <c r="KT62">
        <v>0</v>
      </c>
      <c r="KU62">
        <v>0</v>
      </c>
      <c r="KV62">
        <v>1</v>
      </c>
      <c r="KW62">
        <v>1</v>
      </c>
      <c r="KX62">
        <v>1</v>
      </c>
      <c r="KY62">
        <v>0</v>
      </c>
      <c r="KZ62">
        <v>1</v>
      </c>
      <c r="LA62">
        <v>2</v>
      </c>
      <c r="LB62">
        <v>0</v>
      </c>
      <c r="LC62">
        <v>1</v>
      </c>
      <c r="LD62">
        <v>6</v>
      </c>
      <c r="LE62">
        <v>1</v>
      </c>
      <c r="LF62">
        <v>5</v>
      </c>
      <c r="LH62" t="s">
        <v>813</v>
      </c>
      <c r="LI62" t="s">
        <v>817</v>
      </c>
      <c r="LJ62" t="s">
        <v>817</v>
      </c>
      <c r="LK62" t="s">
        <v>813</v>
      </c>
      <c r="LL62" t="s">
        <v>817</v>
      </c>
      <c r="LM62" t="s">
        <v>813</v>
      </c>
      <c r="LN62" t="s">
        <v>817</v>
      </c>
      <c r="LO62" t="s">
        <v>813</v>
      </c>
      <c r="LP62" t="s">
        <v>817</v>
      </c>
      <c r="LQ62" t="s">
        <v>817</v>
      </c>
      <c r="LR62" t="s">
        <v>879</v>
      </c>
      <c r="LV62" t="s">
        <v>879</v>
      </c>
      <c r="LX62" t="s">
        <v>817</v>
      </c>
      <c r="MA62" t="s">
        <v>858</v>
      </c>
      <c r="MB62" t="s">
        <v>913</v>
      </c>
      <c r="MC62" t="s">
        <v>822</v>
      </c>
      <c r="MD62" t="s">
        <v>813</v>
      </c>
      <c r="MF62" t="s">
        <v>823</v>
      </c>
      <c r="MI62" t="s">
        <v>813</v>
      </c>
      <c r="MJ62" t="s">
        <v>824</v>
      </c>
      <c r="MK62" t="s">
        <v>813</v>
      </c>
      <c r="ML62" t="s">
        <v>813</v>
      </c>
      <c r="MM62" t="s">
        <v>817</v>
      </c>
      <c r="MN62" t="s">
        <v>817</v>
      </c>
      <c r="MO62" t="s">
        <v>817</v>
      </c>
      <c r="MP62" t="s">
        <v>817</v>
      </c>
      <c r="MQ62" t="s">
        <v>817</v>
      </c>
      <c r="MR62" t="s">
        <v>817</v>
      </c>
      <c r="MS62" t="s">
        <v>817</v>
      </c>
      <c r="MT62" t="s">
        <v>817</v>
      </c>
      <c r="MU62" t="s">
        <v>813</v>
      </c>
      <c r="NC62" t="s">
        <v>813</v>
      </c>
      <c r="ND62" t="s">
        <v>817</v>
      </c>
      <c r="NE62" t="s">
        <v>817</v>
      </c>
      <c r="NR62" t="s">
        <v>813</v>
      </c>
      <c r="NS62" t="s">
        <v>817</v>
      </c>
      <c r="NU62" t="s">
        <v>1051</v>
      </c>
      <c r="NY62">
        <v>1</v>
      </c>
      <c r="NZ62" t="s">
        <v>970</v>
      </c>
      <c r="OP62" t="s">
        <v>817</v>
      </c>
      <c r="OQ62" t="s">
        <v>915</v>
      </c>
      <c r="OR62" t="s">
        <v>1047</v>
      </c>
      <c r="OS62" t="s">
        <v>1129</v>
      </c>
      <c r="OT62" t="s">
        <v>817</v>
      </c>
      <c r="OU62" t="s">
        <v>813</v>
      </c>
      <c r="OV62" t="s">
        <v>979</v>
      </c>
      <c r="PA62" t="s">
        <v>813</v>
      </c>
      <c r="PB62" t="s">
        <v>817</v>
      </c>
      <c r="PC62" t="s">
        <v>813</v>
      </c>
      <c r="PD62" t="s">
        <v>817</v>
      </c>
      <c r="PE62" t="s">
        <v>813</v>
      </c>
      <c r="PF62" t="s">
        <v>817</v>
      </c>
      <c r="PG62" t="s">
        <v>817</v>
      </c>
      <c r="PH62" t="s">
        <v>817</v>
      </c>
      <c r="PI62" t="s">
        <v>817</v>
      </c>
      <c r="PJ62" t="s">
        <v>817</v>
      </c>
      <c r="PL62" t="s">
        <v>1178</v>
      </c>
      <c r="PM62" t="s">
        <v>837</v>
      </c>
      <c r="PN62" t="s">
        <v>845</v>
      </c>
      <c r="PO62" t="s">
        <v>880</v>
      </c>
      <c r="PP62" t="s">
        <v>894</v>
      </c>
      <c r="PQ62" t="s">
        <v>817</v>
      </c>
      <c r="PR62" t="s">
        <v>813</v>
      </c>
      <c r="PS62" t="s">
        <v>813</v>
      </c>
      <c r="PT62" t="s">
        <v>817</v>
      </c>
      <c r="PU62" t="s">
        <v>817</v>
      </c>
      <c r="PV62" t="s">
        <v>817</v>
      </c>
      <c r="PW62" t="s">
        <v>817</v>
      </c>
      <c r="PX62" t="s">
        <v>817</v>
      </c>
      <c r="PY62" t="s">
        <v>817</v>
      </c>
      <c r="PZ62" t="s">
        <v>1179</v>
      </c>
      <c r="QA62" t="s">
        <v>1180</v>
      </c>
      <c r="QB62" t="s">
        <v>895</v>
      </c>
      <c r="QC62" t="s">
        <v>972</v>
      </c>
      <c r="QD62" t="s">
        <v>1042</v>
      </c>
      <c r="QE62" t="s">
        <v>845</v>
      </c>
      <c r="QF62" t="s">
        <v>813</v>
      </c>
      <c r="QG62" t="s">
        <v>817</v>
      </c>
      <c r="QH62" t="s">
        <v>813</v>
      </c>
      <c r="QI62" t="s">
        <v>817</v>
      </c>
      <c r="QJ62" t="s">
        <v>817</v>
      </c>
      <c r="QK62" t="s">
        <v>813</v>
      </c>
      <c r="QL62" t="s">
        <v>817</v>
      </c>
      <c r="QM62" t="s">
        <v>817</v>
      </c>
      <c r="QN62" t="s">
        <v>817</v>
      </c>
      <c r="QO62" t="s">
        <v>817</v>
      </c>
      <c r="QP62" t="s">
        <v>817</v>
      </c>
      <c r="QQ62" t="s">
        <v>817</v>
      </c>
      <c r="QR62" t="s">
        <v>813</v>
      </c>
      <c r="QS62" t="s">
        <v>817</v>
      </c>
      <c r="QT62" t="s">
        <v>813</v>
      </c>
      <c r="QU62" t="s">
        <v>813</v>
      </c>
      <c r="QV62" t="s">
        <v>817</v>
      </c>
      <c r="QW62" t="s">
        <v>817</v>
      </c>
      <c r="QX62" t="s">
        <v>817</v>
      </c>
      <c r="QY62" t="s">
        <v>817</v>
      </c>
      <c r="QZ62" t="s">
        <v>817</v>
      </c>
      <c r="RA62" t="s">
        <v>817</v>
      </c>
      <c r="RB62" t="s">
        <v>817</v>
      </c>
      <c r="RC62" t="s">
        <v>817</v>
      </c>
      <c r="RD62" t="s">
        <v>813</v>
      </c>
      <c r="RE62" t="s">
        <v>817</v>
      </c>
      <c r="RF62" t="s">
        <v>817</v>
      </c>
      <c r="RG62" t="s">
        <v>817</v>
      </c>
      <c r="RH62" t="s">
        <v>817</v>
      </c>
      <c r="RI62" t="s">
        <v>817</v>
      </c>
      <c r="RJ62" t="s">
        <v>817</v>
      </c>
      <c r="RK62" t="s">
        <v>813</v>
      </c>
      <c r="RL62" t="s">
        <v>813</v>
      </c>
      <c r="RM62" t="s">
        <v>817</v>
      </c>
      <c r="RN62" t="s">
        <v>817</v>
      </c>
      <c r="RO62" t="s">
        <v>817</v>
      </c>
      <c r="RP62" t="s">
        <v>817</v>
      </c>
      <c r="RQ62" t="s">
        <v>817</v>
      </c>
      <c r="RR62" t="s">
        <v>817</v>
      </c>
      <c r="RS62" t="s">
        <v>817</v>
      </c>
      <c r="RT62" t="s">
        <v>817</v>
      </c>
      <c r="RU62" t="s">
        <v>817</v>
      </c>
      <c r="RV62" t="s">
        <v>817</v>
      </c>
      <c r="RW62" t="s">
        <v>817</v>
      </c>
      <c r="RX62" t="s">
        <v>845</v>
      </c>
      <c r="RY62" t="s">
        <v>928</v>
      </c>
      <c r="RZ62" t="s">
        <v>817</v>
      </c>
      <c r="SB62" t="s">
        <v>813</v>
      </c>
      <c r="SC62" t="s">
        <v>817</v>
      </c>
      <c r="SD62" t="s">
        <v>817</v>
      </c>
      <c r="SE62" t="s">
        <v>813</v>
      </c>
      <c r="SF62" t="s">
        <v>817</v>
      </c>
      <c r="SG62" t="s">
        <v>813</v>
      </c>
      <c r="SH62" t="s">
        <v>817</v>
      </c>
      <c r="SI62" t="s">
        <v>813</v>
      </c>
      <c r="SJ62" t="s">
        <v>817</v>
      </c>
      <c r="SK62" t="s">
        <v>817</v>
      </c>
      <c r="SL62" t="s">
        <v>817</v>
      </c>
      <c r="SM62" t="s">
        <v>817</v>
      </c>
      <c r="SN62" t="s">
        <v>817</v>
      </c>
      <c r="SO62" t="s">
        <v>817</v>
      </c>
      <c r="SP62" t="s">
        <v>813</v>
      </c>
      <c r="SQ62" t="s">
        <v>817</v>
      </c>
      <c r="SR62" t="s">
        <v>817</v>
      </c>
      <c r="SS62" t="s">
        <v>817</v>
      </c>
      <c r="ST62" t="s">
        <v>817</v>
      </c>
      <c r="SU62" t="s">
        <v>813</v>
      </c>
      <c r="SV62" t="s">
        <v>817</v>
      </c>
      <c r="SW62" t="s">
        <v>813</v>
      </c>
      <c r="SX62" t="s">
        <v>817</v>
      </c>
      <c r="SY62" t="s">
        <v>817</v>
      </c>
      <c r="SZ62" t="s">
        <v>817</v>
      </c>
      <c r="TA62" t="s">
        <v>817</v>
      </c>
      <c r="TB62" t="s">
        <v>817</v>
      </c>
      <c r="TC62" t="s">
        <v>813</v>
      </c>
      <c r="TD62" t="s">
        <v>817</v>
      </c>
      <c r="TE62" t="s">
        <v>817</v>
      </c>
      <c r="TF62" t="s">
        <v>817</v>
      </c>
      <c r="TG62" t="s">
        <v>817</v>
      </c>
      <c r="TH62" t="s">
        <v>817</v>
      </c>
      <c r="TI62" t="s">
        <v>817</v>
      </c>
      <c r="TJ62" t="s">
        <v>813</v>
      </c>
      <c r="TK62" t="s">
        <v>817</v>
      </c>
      <c r="TL62" t="s">
        <v>817</v>
      </c>
      <c r="TM62" t="s">
        <v>813</v>
      </c>
      <c r="TN62" t="s">
        <v>817</v>
      </c>
      <c r="TO62" t="s">
        <v>817</v>
      </c>
      <c r="TP62" t="s">
        <v>813</v>
      </c>
      <c r="TQ62" t="s">
        <v>817</v>
      </c>
      <c r="TR62" t="s">
        <v>813</v>
      </c>
      <c r="TS62" t="s">
        <v>817</v>
      </c>
      <c r="TT62" t="s">
        <v>817</v>
      </c>
      <c r="TU62" t="s">
        <v>817</v>
      </c>
      <c r="TV62" t="s">
        <v>817</v>
      </c>
      <c r="TW62" t="s">
        <v>817</v>
      </c>
      <c r="TY62" t="s">
        <v>817</v>
      </c>
      <c r="TZ62" t="s">
        <v>817</v>
      </c>
      <c r="UA62" t="s">
        <v>817</v>
      </c>
      <c r="UB62" t="s">
        <v>817</v>
      </c>
      <c r="UC62" t="s">
        <v>817</v>
      </c>
      <c r="UD62" t="s">
        <v>817</v>
      </c>
      <c r="UE62" t="s">
        <v>817</v>
      </c>
      <c r="UF62" t="s">
        <v>813</v>
      </c>
      <c r="UG62" t="s">
        <v>813</v>
      </c>
      <c r="UH62" t="s">
        <v>817</v>
      </c>
      <c r="UI62" t="s">
        <v>817</v>
      </c>
      <c r="UJ62" t="s">
        <v>817</v>
      </c>
      <c r="UK62" t="s">
        <v>817</v>
      </c>
      <c r="UL62" t="s">
        <v>813</v>
      </c>
      <c r="UM62" t="s">
        <v>817</v>
      </c>
      <c r="UN62" t="s">
        <v>813</v>
      </c>
      <c r="UO62" t="s">
        <v>813</v>
      </c>
      <c r="UP62" t="s">
        <v>817</v>
      </c>
      <c r="UQ62" t="s">
        <v>817</v>
      </c>
      <c r="UR62" t="s">
        <v>817</v>
      </c>
      <c r="US62" t="s">
        <v>817</v>
      </c>
      <c r="UT62" t="s">
        <v>817</v>
      </c>
      <c r="UU62" t="s">
        <v>817</v>
      </c>
      <c r="UV62" t="s">
        <v>817</v>
      </c>
      <c r="UW62" t="s">
        <v>817</v>
      </c>
      <c r="UX62" t="s">
        <v>817</v>
      </c>
      <c r="UY62" t="s">
        <v>817</v>
      </c>
      <c r="UZ62" t="s">
        <v>817</v>
      </c>
      <c r="VD62" t="s">
        <v>817</v>
      </c>
      <c r="VE62" t="s">
        <v>813</v>
      </c>
      <c r="VF62" t="s">
        <v>813</v>
      </c>
      <c r="VG62" t="s">
        <v>817</v>
      </c>
      <c r="VH62" t="s">
        <v>813</v>
      </c>
      <c r="VI62" t="s">
        <v>817</v>
      </c>
      <c r="VJ62" t="s">
        <v>817</v>
      </c>
      <c r="VK62" t="s">
        <v>817</v>
      </c>
      <c r="VL62" t="s">
        <v>817</v>
      </c>
      <c r="VM62" t="s">
        <v>817</v>
      </c>
      <c r="VN62" t="s">
        <v>817</v>
      </c>
      <c r="VO62" t="s">
        <v>817</v>
      </c>
      <c r="VP62" t="s">
        <v>817</v>
      </c>
      <c r="VQ62" t="s">
        <v>817</v>
      </c>
      <c r="VR62" t="s">
        <v>817</v>
      </c>
      <c r="VY62" t="s">
        <v>813</v>
      </c>
      <c r="VZ62" t="s">
        <v>817</v>
      </c>
      <c r="WA62" t="s">
        <v>817</v>
      </c>
      <c r="WJ62" t="s">
        <v>813</v>
      </c>
      <c r="WK62" t="s">
        <v>813</v>
      </c>
      <c r="WL62" t="s">
        <v>817</v>
      </c>
      <c r="WM62" t="s">
        <v>817</v>
      </c>
      <c r="WN62" t="s">
        <v>817</v>
      </c>
      <c r="WO62" t="s">
        <v>817</v>
      </c>
      <c r="WP62" t="s">
        <v>817</v>
      </c>
      <c r="WQ62" t="s">
        <v>817</v>
      </c>
      <c r="WR62" t="s">
        <v>817</v>
      </c>
      <c r="WS62" t="s">
        <v>849</v>
      </c>
      <c r="WU62" t="s">
        <v>817</v>
      </c>
      <c r="WV62" t="s">
        <v>813</v>
      </c>
      <c r="WW62" t="s">
        <v>813</v>
      </c>
      <c r="WX62" t="s">
        <v>817</v>
      </c>
      <c r="WY62" t="s">
        <v>817</v>
      </c>
      <c r="WZ62" t="s">
        <v>817</v>
      </c>
      <c r="XA62" t="s">
        <v>817</v>
      </c>
      <c r="XB62" t="s">
        <v>817</v>
      </c>
      <c r="XC62" t="s">
        <v>869</v>
      </c>
      <c r="XD62" t="s">
        <v>813</v>
      </c>
      <c r="XE62" t="s">
        <v>817</v>
      </c>
      <c r="XF62" t="s">
        <v>817</v>
      </c>
      <c r="XG62" t="s">
        <v>817</v>
      </c>
      <c r="XH62" t="s">
        <v>817</v>
      </c>
      <c r="XI62" t="s">
        <v>813</v>
      </c>
      <c r="XJ62" t="s">
        <v>817</v>
      </c>
      <c r="XK62" t="s">
        <v>817</v>
      </c>
      <c r="XL62" t="s">
        <v>817</v>
      </c>
      <c r="XM62" t="s">
        <v>813</v>
      </c>
      <c r="XN62" t="s">
        <v>817</v>
      </c>
      <c r="XO62" t="s">
        <v>817</v>
      </c>
      <c r="XP62" t="s">
        <v>817</v>
      </c>
      <c r="XQ62" t="s">
        <v>817</v>
      </c>
      <c r="XR62" t="s">
        <v>813</v>
      </c>
      <c r="XS62" t="s">
        <v>813</v>
      </c>
      <c r="XT62" t="s">
        <v>813</v>
      </c>
      <c r="XU62" t="s">
        <v>817</v>
      </c>
      <c r="XV62" t="s">
        <v>817</v>
      </c>
      <c r="XW62" t="s">
        <v>817</v>
      </c>
      <c r="XX62" t="s">
        <v>817</v>
      </c>
      <c r="XY62" t="s">
        <v>817</v>
      </c>
      <c r="XZ62" t="s">
        <v>817</v>
      </c>
      <c r="ZM62" t="s">
        <v>817</v>
      </c>
      <c r="ZN62" t="s">
        <v>817</v>
      </c>
      <c r="ZO62" t="s">
        <v>817</v>
      </c>
      <c r="ZP62" t="s">
        <v>817</v>
      </c>
      <c r="ZQ62" t="s">
        <v>817</v>
      </c>
      <c r="ZR62" t="s">
        <v>813</v>
      </c>
      <c r="ZS62" t="s">
        <v>813</v>
      </c>
      <c r="ZT62" t="s">
        <v>817</v>
      </c>
      <c r="ZU62" t="s">
        <v>817</v>
      </c>
      <c r="ZV62" t="s">
        <v>813</v>
      </c>
      <c r="ZW62" t="s">
        <v>817</v>
      </c>
      <c r="ZX62" t="s">
        <v>817</v>
      </c>
      <c r="ZY62" t="s">
        <v>817</v>
      </c>
      <c r="ZZ62" t="s">
        <v>817</v>
      </c>
      <c r="AAA62" t="s">
        <v>817</v>
      </c>
      <c r="AAB62" t="s">
        <v>817</v>
      </c>
      <c r="AAC62" t="s">
        <v>817</v>
      </c>
      <c r="AAD62" t="s">
        <v>817</v>
      </c>
      <c r="AAE62" t="s">
        <v>817</v>
      </c>
      <c r="AAF62" t="s">
        <v>817</v>
      </c>
      <c r="AAH62" t="s">
        <v>813</v>
      </c>
      <c r="AAI62" t="s">
        <v>817</v>
      </c>
      <c r="AAJ62" t="s">
        <v>813</v>
      </c>
      <c r="AAK62" t="s">
        <v>817</v>
      </c>
      <c r="AAL62" t="s">
        <v>817</v>
      </c>
      <c r="AAM62" t="s">
        <v>817</v>
      </c>
      <c r="AAN62" t="s">
        <v>817</v>
      </c>
      <c r="AAO62" t="s">
        <v>817</v>
      </c>
      <c r="AAP62" t="s">
        <v>817</v>
      </c>
      <c r="AAQ62" t="s">
        <v>813</v>
      </c>
      <c r="AAR62" t="s">
        <v>817</v>
      </c>
      <c r="AAS62" t="s">
        <v>817</v>
      </c>
      <c r="AAT62" t="s">
        <v>817</v>
      </c>
      <c r="AAV62" t="s">
        <v>817</v>
      </c>
      <c r="AAW62" t="s">
        <v>817</v>
      </c>
      <c r="AAX62" t="s">
        <v>817</v>
      </c>
      <c r="AAY62" t="s">
        <v>817</v>
      </c>
      <c r="AAZ62" t="s">
        <v>817</v>
      </c>
      <c r="ABA62" t="s">
        <v>817</v>
      </c>
      <c r="ABB62" t="s">
        <v>817</v>
      </c>
      <c r="ABC62" t="s">
        <v>817</v>
      </c>
      <c r="ABD62" t="s">
        <v>817</v>
      </c>
      <c r="ABE62" t="s">
        <v>817</v>
      </c>
      <c r="ABF62" t="s">
        <v>817</v>
      </c>
      <c r="ABG62" t="s">
        <v>817</v>
      </c>
      <c r="ABH62" t="s">
        <v>817</v>
      </c>
      <c r="ABI62" t="s">
        <v>817</v>
      </c>
      <c r="ABJ62" t="s">
        <v>817</v>
      </c>
      <c r="ABK62" t="s">
        <v>813</v>
      </c>
      <c r="ABL62" t="s">
        <v>817</v>
      </c>
      <c r="ABM62" t="s">
        <v>817</v>
      </c>
      <c r="ABN62" t="s">
        <v>817</v>
      </c>
      <c r="ABO62" t="s">
        <v>817</v>
      </c>
      <c r="ABP62" t="s">
        <v>813</v>
      </c>
      <c r="ABQ62" t="s">
        <v>817</v>
      </c>
      <c r="ABR62" t="s">
        <v>817</v>
      </c>
      <c r="ABS62" t="s">
        <v>817</v>
      </c>
      <c r="ABT62" t="s">
        <v>817</v>
      </c>
      <c r="ABU62" t="s">
        <v>817</v>
      </c>
      <c r="ABV62" t="s">
        <v>813</v>
      </c>
      <c r="ABW62" t="s">
        <v>813</v>
      </c>
      <c r="ABX62" t="s">
        <v>813</v>
      </c>
      <c r="ABY62" t="s">
        <v>817</v>
      </c>
      <c r="ABZ62" t="s">
        <v>817</v>
      </c>
      <c r="ACA62" t="s">
        <v>817</v>
      </c>
      <c r="ACB62" t="s">
        <v>817</v>
      </c>
      <c r="ACC62" t="s">
        <v>817</v>
      </c>
      <c r="ACD62" t="s">
        <v>817</v>
      </c>
      <c r="ACE62" t="s">
        <v>817</v>
      </c>
      <c r="ACF62" t="s">
        <v>817</v>
      </c>
      <c r="ACG62" t="s">
        <v>817</v>
      </c>
      <c r="ACH62" t="s">
        <v>817</v>
      </c>
      <c r="ACI62" t="s">
        <v>817</v>
      </c>
    </row>
    <row r="63" spans="1:763">
      <c r="A63" t="s">
        <v>1181</v>
      </c>
      <c r="B63" t="s">
        <v>1182</v>
      </c>
      <c r="C63" t="s">
        <v>1183</v>
      </c>
      <c r="D63" t="s">
        <v>1028</v>
      </c>
      <c r="E63" t="s">
        <v>1028</v>
      </c>
      <c r="P63" t="s">
        <v>886</v>
      </c>
      <c r="T63">
        <v>40</v>
      </c>
      <c r="V63" t="s">
        <v>813</v>
      </c>
      <c r="X63" t="s">
        <v>813</v>
      </c>
      <c r="Y63" t="s">
        <v>814</v>
      </c>
      <c r="Z63" t="s">
        <v>814</v>
      </c>
      <c r="AA63" t="s">
        <v>857</v>
      </c>
      <c r="AB63" t="s">
        <v>901</v>
      </c>
      <c r="AC63">
        <v>4</v>
      </c>
      <c r="AD63" t="s">
        <v>817</v>
      </c>
      <c r="AE63">
        <v>0</v>
      </c>
      <c r="AF63">
        <v>4</v>
      </c>
      <c r="AG63">
        <v>0</v>
      </c>
      <c r="AH63" t="s">
        <v>818</v>
      </c>
      <c r="AI63" t="s">
        <v>818</v>
      </c>
      <c r="AJ63" t="s">
        <v>818</v>
      </c>
      <c r="AK63" t="s">
        <v>818</v>
      </c>
      <c r="AL63" t="s">
        <v>818</v>
      </c>
      <c r="AM63" t="s">
        <v>818</v>
      </c>
      <c r="AN63" t="s">
        <v>818</v>
      </c>
      <c r="AO63" t="s">
        <v>818</v>
      </c>
      <c r="AP63" t="s">
        <v>818</v>
      </c>
      <c r="AQ63" t="s">
        <v>818</v>
      </c>
      <c r="AR63" t="s">
        <v>818</v>
      </c>
      <c r="AS63" t="s">
        <v>818</v>
      </c>
      <c r="AT63" t="s">
        <v>818</v>
      </c>
      <c r="AU63" t="s">
        <v>818</v>
      </c>
      <c r="AV63" t="s">
        <v>818</v>
      </c>
      <c r="AW63" t="s">
        <v>818</v>
      </c>
      <c r="AX63" t="s">
        <v>818</v>
      </c>
      <c r="AY63" t="s">
        <v>818</v>
      </c>
      <c r="AZ63" t="s">
        <v>818</v>
      </c>
      <c r="BA63" t="s">
        <v>818</v>
      </c>
      <c r="BB63" t="s">
        <v>818</v>
      </c>
      <c r="BC63" t="s">
        <v>818</v>
      </c>
      <c r="BD63" t="s">
        <v>818</v>
      </c>
      <c r="BE63" t="s">
        <v>818</v>
      </c>
      <c r="BF63" t="s">
        <v>818</v>
      </c>
      <c r="BG63" t="s">
        <v>818</v>
      </c>
      <c r="BH63" t="s">
        <v>818</v>
      </c>
      <c r="BI63" t="s">
        <v>818</v>
      </c>
      <c r="BJ63" t="s">
        <v>818</v>
      </c>
      <c r="BK63" t="s">
        <v>818</v>
      </c>
      <c r="BL63" t="s">
        <v>818</v>
      </c>
      <c r="BM63" t="s">
        <v>818</v>
      </c>
      <c r="BN63" t="s">
        <v>818</v>
      </c>
      <c r="BO63" t="s">
        <v>818</v>
      </c>
      <c r="BP63" t="s">
        <v>818</v>
      </c>
      <c r="BQ63" t="s">
        <v>818</v>
      </c>
      <c r="BR63" t="s">
        <v>818</v>
      </c>
      <c r="BS63" t="s">
        <v>818</v>
      </c>
      <c r="BT63" t="s">
        <v>818</v>
      </c>
      <c r="BU63" t="s">
        <v>818</v>
      </c>
      <c r="BV63" t="s">
        <v>818</v>
      </c>
      <c r="BW63" t="s">
        <v>818</v>
      </c>
      <c r="BX63" t="s">
        <v>818</v>
      </c>
      <c r="BY63" t="s">
        <v>818</v>
      </c>
      <c r="BZ63" t="s">
        <v>818</v>
      </c>
      <c r="CA63" t="s">
        <v>818</v>
      </c>
      <c r="CB63" t="s">
        <v>818</v>
      </c>
      <c r="CC63" t="s">
        <v>818</v>
      </c>
      <c r="CD63" t="s">
        <v>818</v>
      </c>
      <c r="CE63" t="s">
        <v>818</v>
      </c>
      <c r="CF63" t="s">
        <v>818</v>
      </c>
      <c r="CG63" t="s">
        <v>818</v>
      </c>
      <c r="CH63" t="s">
        <v>818</v>
      </c>
      <c r="CI63" t="s">
        <v>818</v>
      </c>
      <c r="CJ63" t="s">
        <v>818</v>
      </c>
      <c r="CK63" t="s">
        <v>818</v>
      </c>
      <c r="CL63" t="s">
        <v>818</v>
      </c>
      <c r="CM63" t="s">
        <v>818</v>
      </c>
      <c r="CN63" t="s">
        <v>818</v>
      </c>
      <c r="CO63" t="s">
        <v>818</v>
      </c>
      <c r="CP63" t="s">
        <v>818</v>
      </c>
      <c r="CQ63" t="s">
        <v>818</v>
      </c>
      <c r="CR63" t="s">
        <v>818</v>
      </c>
      <c r="CS63" t="s">
        <v>818</v>
      </c>
      <c r="CT63" t="s">
        <v>818</v>
      </c>
      <c r="CU63" t="s">
        <v>818</v>
      </c>
      <c r="CV63" t="s">
        <v>818</v>
      </c>
      <c r="CW63" t="s">
        <v>818</v>
      </c>
      <c r="CX63" t="s">
        <v>818</v>
      </c>
      <c r="CY63" t="s">
        <v>818</v>
      </c>
      <c r="CZ63" t="s">
        <v>818</v>
      </c>
      <c r="DA63" t="s">
        <v>818</v>
      </c>
      <c r="DB63" t="s">
        <v>818</v>
      </c>
      <c r="DC63" t="s">
        <v>818</v>
      </c>
      <c r="DD63" t="s">
        <v>818</v>
      </c>
      <c r="DE63" t="s">
        <v>818</v>
      </c>
      <c r="DF63" t="s">
        <v>818</v>
      </c>
      <c r="DG63" t="s">
        <v>818</v>
      </c>
      <c r="DH63" t="s">
        <v>818</v>
      </c>
      <c r="DI63" t="s">
        <v>818</v>
      </c>
      <c r="DJ63" t="s">
        <v>818</v>
      </c>
      <c r="DK63" t="s">
        <v>818</v>
      </c>
      <c r="DL63" t="s">
        <v>818</v>
      </c>
      <c r="DM63" t="s">
        <v>818</v>
      </c>
      <c r="DN63" t="s">
        <v>818</v>
      </c>
      <c r="DO63" t="s">
        <v>818</v>
      </c>
      <c r="DP63" t="s">
        <v>818</v>
      </c>
      <c r="DQ63" t="s">
        <v>818</v>
      </c>
      <c r="DR63" t="s">
        <v>818</v>
      </c>
      <c r="DS63" t="s">
        <v>818</v>
      </c>
      <c r="DT63" t="s">
        <v>818</v>
      </c>
      <c r="DU63" t="s">
        <v>818</v>
      </c>
      <c r="DV63" t="s">
        <v>818</v>
      </c>
      <c r="DW63" t="s">
        <v>818</v>
      </c>
      <c r="DX63" t="s">
        <v>818</v>
      </c>
      <c r="DY63" t="s">
        <v>818</v>
      </c>
      <c r="DZ63" t="s">
        <v>818</v>
      </c>
      <c r="EA63" t="s">
        <v>818</v>
      </c>
      <c r="EB63" t="s">
        <v>818</v>
      </c>
      <c r="EC63" t="s">
        <v>818</v>
      </c>
      <c r="ED63" t="s">
        <v>818</v>
      </c>
      <c r="EE63" t="s">
        <v>818</v>
      </c>
      <c r="EF63" t="s">
        <v>818</v>
      </c>
      <c r="EG63" t="s">
        <v>818</v>
      </c>
      <c r="EH63" t="s">
        <v>818</v>
      </c>
      <c r="EI63" t="s">
        <v>818</v>
      </c>
      <c r="EJ63" t="s">
        <v>818</v>
      </c>
      <c r="EK63" t="s">
        <v>818</v>
      </c>
      <c r="EL63" t="s">
        <v>818</v>
      </c>
      <c r="EM63" t="s">
        <v>818</v>
      </c>
      <c r="EN63" t="s">
        <v>818</v>
      </c>
      <c r="EO63" t="s">
        <v>818</v>
      </c>
      <c r="EP63" t="s">
        <v>818</v>
      </c>
      <c r="EQ63" t="s">
        <v>818</v>
      </c>
      <c r="ER63" t="s">
        <v>818</v>
      </c>
      <c r="ES63" t="s">
        <v>818</v>
      </c>
      <c r="ET63" t="s">
        <v>818</v>
      </c>
      <c r="EU63" t="s">
        <v>818</v>
      </c>
      <c r="EV63" t="s">
        <v>818</v>
      </c>
      <c r="EW63" t="s">
        <v>818</v>
      </c>
      <c r="EX63" t="s">
        <v>818</v>
      </c>
      <c r="EY63" t="s">
        <v>818</v>
      </c>
      <c r="EZ63" t="s">
        <v>818</v>
      </c>
      <c r="FA63" t="s">
        <v>818</v>
      </c>
      <c r="FB63" t="s">
        <v>818</v>
      </c>
      <c r="FC63" t="s">
        <v>818</v>
      </c>
      <c r="FD63" t="s">
        <v>818</v>
      </c>
      <c r="FE63" t="s">
        <v>818</v>
      </c>
      <c r="FF63" t="s">
        <v>818</v>
      </c>
      <c r="FG63" t="s">
        <v>818</v>
      </c>
      <c r="FH63" t="s">
        <v>818</v>
      </c>
      <c r="FI63" t="s">
        <v>818</v>
      </c>
      <c r="FJ63" t="s">
        <v>818</v>
      </c>
      <c r="FK63" t="s">
        <v>818</v>
      </c>
      <c r="FL63" t="s">
        <v>818</v>
      </c>
      <c r="FM63" t="s">
        <v>818</v>
      </c>
      <c r="FN63" t="s">
        <v>818</v>
      </c>
      <c r="FO63" t="s">
        <v>818</v>
      </c>
      <c r="FP63" t="s">
        <v>818</v>
      </c>
      <c r="FQ63" t="s">
        <v>818</v>
      </c>
      <c r="FR63" t="s">
        <v>818</v>
      </c>
      <c r="FS63" t="s">
        <v>818</v>
      </c>
      <c r="FT63" t="s">
        <v>818</v>
      </c>
      <c r="FU63" t="s">
        <v>818</v>
      </c>
      <c r="FV63" t="s">
        <v>818</v>
      </c>
      <c r="FW63" t="s">
        <v>818</v>
      </c>
      <c r="FX63" t="s">
        <v>818</v>
      </c>
      <c r="FY63" t="s">
        <v>818</v>
      </c>
      <c r="FZ63" t="s">
        <v>818</v>
      </c>
      <c r="GA63" t="s">
        <v>818</v>
      </c>
      <c r="GB63" t="s">
        <v>818</v>
      </c>
      <c r="GC63" t="s">
        <v>818</v>
      </c>
      <c r="GD63" t="s">
        <v>818</v>
      </c>
      <c r="GE63" t="s">
        <v>818</v>
      </c>
      <c r="GF63" t="s">
        <v>818</v>
      </c>
      <c r="GG63" t="s">
        <v>818</v>
      </c>
      <c r="GH63" t="s">
        <v>818</v>
      </c>
      <c r="GI63" t="s">
        <v>818</v>
      </c>
      <c r="GJ63" t="s">
        <v>818</v>
      </c>
      <c r="GK63" t="s">
        <v>818</v>
      </c>
      <c r="GL63" t="s">
        <v>818</v>
      </c>
      <c r="GM63" t="s">
        <v>818</v>
      </c>
      <c r="GN63" t="s">
        <v>818</v>
      </c>
      <c r="GO63" t="s">
        <v>818</v>
      </c>
      <c r="GP63" t="s">
        <v>818</v>
      </c>
      <c r="GQ63" t="s">
        <v>818</v>
      </c>
      <c r="GR63" t="s">
        <v>818</v>
      </c>
      <c r="GS63" t="s">
        <v>818</v>
      </c>
      <c r="GT63" t="s">
        <v>818</v>
      </c>
      <c r="GU63" t="s">
        <v>818</v>
      </c>
      <c r="GV63" t="s">
        <v>818</v>
      </c>
      <c r="GW63" t="s">
        <v>818</v>
      </c>
      <c r="GX63" t="s">
        <v>818</v>
      </c>
      <c r="GY63" t="s">
        <v>818</v>
      </c>
      <c r="GZ63" t="s">
        <v>818</v>
      </c>
      <c r="HA63" t="s">
        <v>818</v>
      </c>
      <c r="HB63" t="s">
        <v>818</v>
      </c>
      <c r="HC63" t="s">
        <v>818</v>
      </c>
      <c r="HD63" t="s">
        <v>818</v>
      </c>
      <c r="HE63" t="s">
        <v>818</v>
      </c>
      <c r="HF63" t="s">
        <v>818</v>
      </c>
      <c r="HG63" t="s">
        <v>818</v>
      </c>
      <c r="HH63" t="s">
        <v>818</v>
      </c>
      <c r="HI63" t="s">
        <v>818</v>
      </c>
      <c r="HJ63" t="s">
        <v>818</v>
      </c>
      <c r="HK63" t="s">
        <v>818</v>
      </c>
      <c r="HL63" t="s">
        <v>818</v>
      </c>
      <c r="HM63" t="s">
        <v>818</v>
      </c>
      <c r="HN63" t="s">
        <v>818</v>
      </c>
      <c r="HO63" t="s">
        <v>818</v>
      </c>
      <c r="HP63" t="s">
        <v>818</v>
      </c>
      <c r="HQ63" t="s">
        <v>818</v>
      </c>
      <c r="HR63" t="s">
        <v>818</v>
      </c>
      <c r="HS63" t="s">
        <v>818</v>
      </c>
      <c r="HT63" t="s">
        <v>818</v>
      </c>
      <c r="HU63" t="s">
        <v>818</v>
      </c>
      <c r="HV63" t="s">
        <v>818</v>
      </c>
      <c r="HW63" t="s">
        <v>818</v>
      </c>
      <c r="HX63" t="s">
        <v>818</v>
      </c>
      <c r="HY63" t="s">
        <v>818</v>
      </c>
      <c r="HZ63" t="s">
        <v>818</v>
      </c>
      <c r="IA63" t="s">
        <v>818</v>
      </c>
      <c r="IB63" t="s">
        <v>818</v>
      </c>
      <c r="IC63" t="s">
        <v>818</v>
      </c>
      <c r="ID63" t="s">
        <v>818</v>
      </c>
      <c r="IE63" t="s">
        <v>818</v>
      </c>
      <c r="IF63" t="s">
        <v>818</v>
      </c>
      <c r="IG63" t="s">
        <v>818</v>
      </c>
      <c r="IH63" t="s">
        <v>818</v>
      </c>
      <c r="II63" t="s">
        <v>818</v>
      </c>
      <c r="IJ63" t="s">
        <v>818</v>
      </c>
      <c r="IK63" t="s">
        <v>818</v>
      </c>
      <c r="IL63" t="s">
        <v>818</v>
      </c>
      <c r="IM63" t="s">
        <v>818</v>
      </c>
      <c r="IN63" t="s">
        <v>818</v>
      </c>
      <c r="IO63" t="s">
        <v>818</v>
      </c>
      <c r="IP63" t="s">
        <v>818</v>
      </c>
      <c r="IQ63" t="s">
        <v>818</v>
      </c>
      <c r="IR63" t="s">
        <v>818</v>
      </c>
      <c r="IS63" t="s">
        <v>818</v>
      </c>
      <c r="IT63" t="s">
        <v>818</v>
      </c>
      <c r="IU63" t="s">
        <v>818</v>
      </c>
      <c r="IV63" t="s">
        <v>818</v>
      </c>
      <c r="IW63" t="s">
        <v>818</v>
      </c>
      <c r="IX63" t="s">
        <v>818</v>
      </c>
      <c r="IY63" t="s">
        <v>818</v>
      </c>
      <c r="IZ63" t="s">
        <v>818</v>
      </c>
      <c r="JA63" t="s">
        <v>818</v>
      </c>
      <c r="JB63" t="s">
        <v>818</v>
      </c>
      <c r="JC63" t="s">
        <v>818</v>
      </c>
      <c r="JD63" t="s">
        <v>818</v>
      </c>
      <c r="JE63" t="s">
        <v>818</v>
      </c>
      <c r="JF63" t="s">
        <v>818</v>
      </c>
      <c r="JG63" t="s">
        <v>818</v>
      </c>
      <c r="JH63" t="s">
        <v>818</v>
      </c>
      <c r="JI63" t="s">
        <v>818</v>
      </c>
      <c r="JJ63" t="s">
        <v>818</v>
      </c>
      <c r="JK63" t="s">
        <v>818</v>
      </c>
      <c r="JL63" t="s">
        <v>818</v>
      </c>
      <c r="JM63" t="s">
        <v>818</v>
      </c>
      <c r="JN63" t="s">
        <v>818</v>
      </c>
      <c r="JO63" t="s">
        <v>818</v>
      </c>
      <c r="JP63" t="s">
        <v>818</v>
      </c>
      <c r="JQ63" t="s">
        <v>818</v>
      </c>
      <c r="JR63" t="s">
        <v>818</v>
      </c>
      <c r="JS63" t="s">
        <v>818</v>
      </c>
      <c r="JT63" t="s">
        <v>818</v>
      </c>
      <c r="JU63" t="s">
        <v>818</v>
      </c>
      <c r="JV63" t="s">
        <v>818</v>
      </c>
      <c r="JW63" t="s">
        <v>818</v>
      </c>
      <c r="JX63" t="s">
        <v>818</v>
      </c>
      <c r="JY63" t="s">
        <v>818</v>
      </c>
      <c r="JZ63" t="s">
        <v>818</v>
      </c>
      <c r="KA63" t="s">
        <v>818</v>
      </c>
      <c r="KB63" t="s">
        <v>818</v>
      </c>
      <c r="KC63" t="s">
        <v>818</v>
      </c>
      <c r="KD63" t="s">
        <v>818</v>
      </c>
      <c r="KE63" t="s">
        <v>818</v>
      </c>
      <c r="KF63">
        <v>4</v>
      </c>
      <c r="KG63">
        <v>0</v>
      </c>
      <c r="KH63">
        <v>0</v>
      </c>
      <c r="KI63">
        <v>0</v>
      </c>
      <c r="KJ63">
        <v>1</v>
      </c>
      <c r="KK63">
        <v>0</v>
      </c>
      <c r="KL63">
        <v>1</v>
      </c>
      <c r="KM63">
        <v>0</v>
      </c>
      <c r="KN63">
        <v>1</v>
      </c>
      <c r="KO63">
        <v>0</v>
      </c>
      <c r="KP63">
        <v>2</v>
      </c>
      <c r="KQ63">
        <v>1</v>
      </c>
      <c r="KR63">
        <v>0</v>
      </c>
      <c r="KS63">
        <v>0</v>
      </c>
      <c r="KT63">
        <v>1</v>
      </c>
      <c r="KU63">
        <v>0</v>
      </c>
      <c r="KV63">
        <v>0</v>
      </c>
      <c r="KW63">
        <v>0</v>
      </c>
      <c r="KX63">
        <v>0</v>
      </c>
      <c r="KY63">
        <v>0</v>
      </c>
      <c r="KZ63">
        <v>1</v>
      </c>
      <c r="LA63">
        <v>0</v>
      </c>
      <c r="LB63">
        <v>2</v>
      </c>
      <c r="LC63">
        <v>3</v>
      </c>
      <c r="LD63">
        <v>4</v>
      </c>
      <c r="LE63">
        <v>1</v>
      </c>
      <c r="LF63">
        <v>1</v>
      </c>
      <c r="LH63" t="s">
        <v>813</v>
      </c>
      <c r="LI63" t="s">
        <v>813</v>
      </c>
      <c r="LJ63" t="s">
        <v>1184</v>
      </c>
      <c r="LK63" t="s">
        <v>813</v>
      </c>
      <c r="LL63" t="s">
        <v>817</v>
      </c>
      <c r="LM63" t="s">
        <v>817</v>
      </c>
      <c r="LN63" t="s">
        <v>813</v>
      </c>
      <c r="LO63" t="s">
        <v>817</v>
      </c>
      <c r="LQ63" t="s">
        <v>817</v>
      </c>
      <c r="LR63" t="s">
        <v>818</v>
      </c>
      <c r="LS63" t="s">
        <v>818</v>
      </c>
      <c r="LV63" t="s">
        <v>818</v>
      </c>
      <c r="LX63" t="s">
        <v>817</v>
      </c>
      <c r="MU63" t="s">
        <v>813</v>
      </c>
      <c r="NC63" t="s">
        <v>813</v>
      </c>
      <c r="ND63" t="s">
        <v>817</v>
      </c>
      <c r="NE63" t="s">
        <v>813</v>
      </c>
      <c r="NF63" t="s">
        <v>813</v>
      </c>
      <c r="NG63" t="s">
        <v>817</v>
      </c>
      <c r="NH63" t="s">
        <v>817</v>
      </c>
      <c r="NI63" t="s">
        <v>813</v>
      </c>
      <c r="NJ63" t="s">
        <v>817</v>
      </c>
      <c r="NK63" t="s">
        <v>817</v>
      </c>
      <c r="NL63" t="s">
        <v>817</v>
      </c>
      <c r="NM63" t="s">
        <v>817</v>
      </c>
      <c r="NN63" t="s">
        <v>817</v>
      </c>
      <c r="NO63" t="s">
        <v>817</v>
      </c>
      <c r="NP63" t="s">
        <v>817</v>
      </c>
      <c r="NQ63" t="s">
        <v>817</v>
      </c>
      <c r="NR63" t="s">
        <v>813</v>
      </c>
      <c r="NS63" t="s">
        <v>817</v>
      </c>
      <c r="NU63" t="s">
        <v>1051</v>
      </c>
      <c r="NX63" t="s">
        <v>826</v>
      </c>
      <c r="NY63">
        <v>1</v>
      </c>
      <c r="NZ63" t="s">
        <v>903</v>
      </c>
      <c r="OP63" t="s">
        <v>817</v>
      </c>
      <c r="OQ63" t="s">
        <v>827</v>
      </c>
      <c r="OR63" t="s">
        <v>863</v>
      </c>
      <c r="OS63" t="s">
        <v>829</v>
      </c>
      <c r="OT63" t="s">
        <v>813</v>
      </c>
      <c r="OU63" t="s">
        <v>817</v>
      </c>
      <c r="OV63" t="s">
        <v>1041</v>
      </c>
      <c r="PA63" t="s">
        <v>813</v>
      </c>
      <c r="PB63" t="s">
        <v>817</v>
      </c>
      <c r="PC63" t="s">
        <v>813</v>
      </c>
      <c r="PD63" t="s">
        <v>817</v>
      </c>
      <c r="PE63" t="s">
        <v>817</v>
      </c>
      <c r="PF63" t="s">
        <v>817</v>
      </c>
      <c r="PG63" t="s">
        <v>817</v>
      </c>
      <c r="PH63" t="s">
        <v>817</v>
      </c>
      <c r="PI63" t="s">
        <v>817</v>
      </c>
      <c r="PJ63" t="s">
        <v>817</v>
      </c>
      <c r="PL63" t="s">
        <v>927</v>
      </c>
      <c r="PM63" t="s">
        <v>879</v>
      </c>
      <c r="PN63" t="s">
        <v>845</v>
      </c>
      <c r="PO63" t="s">
        <v>838</v>
      </c>
      <c r="PP63" t="s">
        <v>839</v>
      </c>
      <c r="PQ63" t="s">
        <v>813</v>
      </c>
      <c r="PR63" t="s">
        <v>813</v>
      </c>
      <c r="PS63" t="s">
        <v>817</v>
      </c>
      <c r="PT63" t="s">
        <v>817</v>
      </c>
      <c r="PU63" t="s">
        <v>817</v>
      </c>
      <c r="PV63" t="s">
        <v>817</v>
      </c>
      <c r="PW63" t="s">
        <v>817</v>
      </c>
      <c r="PX63" t="s">
        <v>817</v>
      </c>
      <c r="PY63" t="s">
        <v>817</v>
      </c>
      <c r="PZ63" t="s">
        <v>840</v>
      </c>
      <c r="QA63" t="s">
        <v>841</v>
      </c>
      <c r="QB63" t="s">
        <v>895</v>
      </c>
      <c r="QC63" t="s">
        <v>843</v>
      </c>
      <c r="QD63" t="s">
        <v>844</v>
      </c>
      <c r="QE63" t="s">
        <v>845</v>
      </c>
      <c r="QF63" t="s">
        <v>813</v>
      </c>
      <c r="QG63" t="s">
        <v>813</v>
      </c>
      <c r="QH63" t="s">
        <v>817</v>
      </c>
      <c r="QI63" t="s">
        <v>813</v>
      </c>
      <c r="QJ63" t="s">
        <v>813</v>
      </c>
      <c r="QK63" t="s">
        <v>813</v>
      </c>
      <c r="QL63" t="s">
        <v>817</v>
      </c>
      <c r="QM63" t="s">
        <v>817</v>
      </c>
      <c r="QN63" t="s">
        <v>813</v>
      </c>
      <c r="QO63" t="s">
        <v>817</v>
      </c>
      <c r="QP63" t="s">
        <v>817</v>
      </c>
      <c r="QQ63" t="s">
        <v>817</v>
      </c>
      <c r="QR63" t="s">
        <v>817</v>
      </c>
      <c r="QS63" t="s">
        <v>817</v>
      </c>
      <c r="QT63" t="s">
        <v>817</v>
      </c>
      <c r="QU63" t="s">
        <v>817</v>
      </c>
      <c r="QV63" t="s">
        <v>817</v>
      </c>
      <c r="QW63" t="s">
        <v>813</v>
      </c>
      <c r="QX63" t="s">
        <v>817</v>
      </c>
      <c r="QY63" t="s">
        <v>817</v>
      </c>
      <c r="QZ63" t="s">
        <v>817</v>
      </c>
      <c r="RA63" t="s">
        <v>817</v>
      </c>
      <c r="RB63" t="s">
        <v>817</v>
      </c>
      <c r="RC63" t="s">
        <v>817</v>
      </c>
      <c r="RD63" t="s">
        <v>817</v>
      </c>
      <c r="RE63" t="s">
        <v>817</v>
      </c>
      <c r="RF63" t="s">
        <v>817</v>
      </c>
      <c r="RG63" t="s">
        <v>817</v>
      </c>
      <c r="RH63" t="s">
        <v>817</v>
      </c>
      <c r="RI63" t="s">
        <v>817</v>
      </c>
      <c r="RJ63" t="s">
        <v>817</v>
      </c>
      <c r="RK63" t="s">
        <v>817</v>
      </c>
      <c r="RZ63" t="s">
        <v>813</v>
      </c>
      <c r="SA63" t="s">
        <v>817</v>
      </c>
      <c r="SB63" t="s">
        <v>817</v>
      </c>
      <c r="SC63" t="s">
        <v>813</v>
      </c>
      <c r="SD63" t="s">
        <v>817</v>
      </c>
      <c r="SE63" t="s">
        <v>817</v>
      </c>
      <c r="SF63" t="s">
        <v>817</v>
      </c>
      <c r="SG63" t="s">
        <v>817</v>
      </c>
      <c r="SH63" t="s">
        <v>817</v>
      </c>
      <c r="SI63" t="s">
        <v>817</v>
      </c>
      <c r="SJ63" t="s">
        <v>817</v>
      </c>
      <c r="SK63" t="s">
        <v>817</v>
      </c>
      <c r="SL63" t="s">
        <v>817</v>
      </c>
      <c r="SM63" t="s">
        <v>817</v>
      </c>
      <c r="SN63" t="s">
        <v>817</v>
      </c>
      <c r="SO63" t="s">
        <v>817</v>
      </c>
      <c r="SP63" t="s">
        <v>817</v>
      </c>
      <c r="SQ63" t="s">
        <v>813</v>
      </c>
      <c r="SR63" t="s">
        <v>813</v>
      </c>
      <c r="SS63" t="s">
        <v>817</v>
      </c>
      <c r="ST63" t="s">
        <v>817</v>
      </c>
      <c r="SU63" t="s">
        <v>813</v>
      </c>
      <c r="SV63" t="s">
        <v>817</v>
      </c>
      <c r="SW63" t="s">
        <v>817</v>
      </c>
      <c r="SX63" t="s">
        <v>817</v>
      </c>
      <c r="SY63" t="s">
        <v>817</v>
      </c>
      <c r="SZ63" t="s">
        <v>813</v>
      </c>
      <c r="TA63" t="s">
        <v>817</v>
      </c>
      <c r="TB63" t="s">
        <v>817</v>
      </c>
      <c r="TC63" t="s">
        <v>817</v>
      </c>
      <c r="TD63" t="s">
        <v>817</v>
      </c>
      <c r="TE63" t="s">
        <v>817</v>
      </c>
      <c r="TF63" t="s">
        <v>817</v>
      </c>
      <c r="TG63" t="s">
        <v>817</v>
      </c>
      <c r="TH63" t="s">
        <v>817</v>
      </c>
      <c r="TI63" t="s">
        <v>817</v>
      </c>
      <c r="TU63" t="s">
        <v>817</v>
      </c>
      <c r="TY63" t="s">
        <v>813</v>
      </c>
      <c r="TZ63" t="s">
        <v>813</v>
      </c>
      <c r="UA63" t="s">
        <v>817</v>
      </c>
      <c r="UB63" t="s">
        <v>817</v>
      </c>
      <c r="UC63" t="s">
        <v>817</v>
      </c>
      <c r="UD63" t="s">
        <v>817</v>
      </c>
      <c r="UE63" t="s">
        <v>817</v>
      </c>
      <c r="UF63" t="s">
        <v>817</v>
      </c>
      <c r="UG63" t="s">
        <v>817</v>
      </c>
      <c r="UH63" t="s">
        <v>817</v>
      </c>
      <c r="UI63" t="s">
        <v>817</v>
      </c>
      <c r="UJ63" t="s">
        <v>817</v>
      </c>
      <c r="UK63" t="s">
        <v>817</v>
      </c>
      <c r="UL63" t="s">
        <v>813</v>
      </c>
      <c r="UM63" t="s">
        <v>817</v>
      </c>
      <c r="UN63" t="s">
        <v>817</v>
      </c>
      <c r="UO63" t="s">
        <v>817</v>
      </c>
      <c r="UP63" t="s">
        <v>817</v>
      </c>
      <c r="UQ63" t="s">
        <v>817</v>
      </c>
      <c r="UR63" t="s">
        <v>817</v>
      </c>
      <c r="US63" t="s">
        <v>817</v>
      </c>
      <c r="UT63" t="s">
        <v>817</v>
      </c>
      <c r="UU63" t="s">
        <v>817</v>
      </c>
      <c r="UV63" t="s">
        <v>817</v>
      </c>
      <c r="UW63" t="s">
        <v>813</v>
      </c>
      <c r="UX63" t="s">
        <v>817</v>
      </c>
      <c r="UY63" t="s">
        <v>817</v>
      </c>
      <c r="UZ63" t="s">
        <v>817</v>
      </c>
      <c r="VD63" t="s">
        <v>817</v>
      </c>
      <c r="VE63" t="s">
        <v>817</v>
      </c>
      <c r="VF63" t="s">
        <v>813</v>
      </c>
      <c r="VG63" t="s">
        <v>817</v>
      </c>
      <c r="VH63" t="s">
        <v>817</v>
      </c>
      <c r="VI63" t="s">
        <v>817</v>
      </c>
      <c r="VJ63" t="s">
        <v>817</v>
      </c>
      <c r="VK63" t="s">
        <v>817</v>
      </c>
      <c r="VL63" t="s">
        <v>817</v>
      </c>
      <c r="VM63" t="s">
        <v>817</v>
      </c>
      <c r="VN63" t="s">
        <v>817</v>
      </c>
      <c r="VO63" t="s">
        <v>817</v>
      </c>
      <c r="VP63" t="s">
        <v>817</v>
      </c>
      <c r="VQ63" t="s">
        <v>817</v>
      </c>
      <c r="VY63" t="s">
        <v>817</v>
      </c>
      <c r="VZ63" t="s">
        <v>817</v>
      </c>
      <c r="WA63" t="s">
        <v>817</v>
      </c>
      <c r="WJ63" t="s">
        <v>813</v>
      </c>
      <c r="WK63" t="s">
        <v>817</v>
      </c>
      <c r="WL63" t="s">
        <v>817</v>
      </c>
      <c r="WM63" t="s">
        <v>817</v>
      </c>
      <c r="WN63" t="s">
        <v>817</v>
      </c>
      <c r="WO63" t="s">
        <v>817</v>
      </c>
      <c r="WP63" t="s">
        <v>817</v>
      </c>
      <c r="WQ63" t="s">
        <v>817</v>
      </c>
      <c r="WR63" t="s">
        <v>817</v>
      </c>
      <c r="WS63" t="s">
        <v>865</v>
      </c>
      <c r="WU63" t="s">
        <v>817</v>
      </c>
      <c r="WV63" t="s">
        <v>817</v>
      </c>
      <c r="WW63" t="s">
        <v>817</v>
      </c>
      <c r="WX63" t="s">
        <v>817</v>
      </c>
      <c r="WY63" t="s">
        <v>817</v>
      </c>
      <c r="WZ63" t="s">
        <v>813</v>
      </c>
      <c r="XA63" t="s">
        <v>817</v>
      </c>
      <c r="XB63" t="s">
        <v>817</v>
      </c>
      <c r="XC63" t="s">
        <v>869</v>
      </c>
      <c r="XD63" t="s">
        <v>817</v>
      </c>
      <c r="XE63" t="s">
        <v>817</v>
      </c>
      <c r="XF63" t="s">
        <v>817</v>
      </c>
      <c r="XG63" t="s">
        <v>817</v>
      </c>
      <c r="XH63" t="s">
        <v>817</v>
      </c>
      <c r="XI63" t="s">
        <v>817</v>
      </c>
      <c r="XJ63" t="s">
        <v>817</v>
      </c>
      <c r="XK63" t="s">
        <v>817</v>
      </c>
      <c r="XL63" t="s">
        <v>817</v>
      </c>
      <c r="XM63" t="s">
        <v>817</v>
      </c>
      <c r="XN63" t="s">
        <v>817</v>
      </c>
      <c r="XO63" t="s">
        <v>813</v>
      </c>
      <c r="XP63" t="s">
        <v>817</v>
      </c>
      <c r="XQ63" t="s">
        <v>817</v>
      </c>
      <c r="XR63" t="s">
        <v>817</v>
      </c>
      <c r="XS63" t="s">
        <v>817</v>
      </c>
      <c r="XT63" t="s">
        <v>813</v>
      </c>
      <c r="XU63" t="s">
        <v>813</v>
      </c>
      <c r="XV63" t="s">
        <v>817</v>
      </c>
      <c r="XW63" t="s">
        <v>817</v>
      </c>
      <c r="XX63" t="s">
        <v>817</v>
      </c>
      <c r="XY63" t="s">
        <v>817</v>
      </c>
      <c r="XZ63" t="s">
        <v>817</v>
      </c>
      <c r="ZM63" t="s">
        <v>817</v>
      </c>
      <c r="ZN63" t="s">
        <v>813</v>
      </c>
      <c r="ZO63" t="s">
        <v>817</v>
      </c>
      <c r="ZP63" t="s">
        <v>817</v>
      </c>
      <c r="ZQ63" t="s">
        <v>813</v>
      </c>
      <c r="ZR63" t="s">
        <v>813</v>
      </c>
      <c r="ZS63" t="s">
        <v>817</v>
      </c>
      <c r="ZT63" t="s">
        <v>817</v>
      </c>
      <c r="ZU63" t="s">
        <v>817</v>
      </c>
      <c r="ZV63" t="s">
        <v>817</v>
      </c>
      <c r="ZW63" t="s">
        <v>817</v>
      </c>
      <c r="ZX63" t="s">
        <v>817</v>
      </c>
      <c r="ZY63" t="s">
        <v>817</v>
      </c>
      <c r="ZZ63" t="s">
        <v>817</v>
      </c>
      <c r="AAA63" t="s">
        <v>817</v>
      </c>
      <c r="AAB63" t="s">
        <v>817</v>
      </c>
      <c r="AAC63" t="s">
        <v>817</v>
      </c>
      <c r="AAD63" t="s">
        <v>817</v>
      </c>
      <c r="AAE63" t="s">
        <v>817</v>
      </c>
      <c r="AAF63" t="s">
        <v>817</v>
      </c>
      <c r="AAH63" t="s">
        <v>813</v>
      </c>
      <c r="AAI63" t="s">
        <v>817</v>
      </c>
      <c r="AAJ63" t="s">
        <v>813</v>
      </c>
      <c r="AAK63" t="s">
        <v>817</v>
      </c>
      <c r="AAL63" t="s">
        <v>817</v>
      </c>
      <c r="AAM63" t="s">
        <v>817</v>
      </c>
      <c r="AAN63" t="s">
        <v>817</v>
      </c>
      <c r="AAO63" t="s">
        <v>817</v>
      </c>
      <c r="AAP63" t="s">
        <v>817</v>
      </c>
      <c r="AAQ63" t="s">
        <v>817</v>
      </c>
      <c r="AAR63" t="s">
        <v>817</v>
      </c>
      <c r="AAS63" t="s">
        <v>817</v>
      </c>
      <c r="AAT63" t="s">
        <v>817</v>
      </c>
      <c r="AAV63" t="s">
        <v>813</v>
      </c>
      <c r="AAW63" t="s">
        <v>817</v>
      </c>
      <c r="AAX63" t="s">
        <v>817</v>
      </c>
      <c r="AAY63" t="s">
        <v>817</v>
      </c>
      <c r="AAZ63" t="s">
        <v>817</v>
      </c>
      <c r="ABA63" t="s">
        <v>813</v>
      </c>
      <c r="ABB63" t="s">
        <v>813</v>
      </c>
      <c r="ABC63" t="s">
        <v>817</v>
      </c>
      <c r="ABD63" t="s">
        <v>817</v>
      </c>
      <c r="ABE63" t="s">
        <v>817</v>
      </c>
      <c r="ABF63" t="s">
        <v>817</v>
      </c>
      <c r="ABG63" t="s">
        <v>817</v>
      </c>
      <c r="ABH63" t="s">
        <v>817</v>
      </c>
      <c r="ABI63" t="s">
        <v>817</v>
      </c>
      <c r="ABJ63" t="s">
        <v>817</v>
      </c>
      <c r="ABK63" t="s">
        <v>817</v>
      </c>
      <c r="ABL63" t="s">
        <v>817</v>
      </c>
      <c r="ABM63" t="s">
        <v>817</v>
      </c>
      <c r="ABN63" t="s">
        <v>817</v>
      </c>
      <c r="ABO63" t="s">
        <v>817</v>
      </c>
      <c r="ABP63" t="s">
        <v>817</v>
      </c>
      <c r="ABQ63" t="s">
        <v>817</v>
      </c>
      <c r="ABR63" t="s">
        <v>817</v>
      </c>
      <c r="ABS63" t="s">
        <v>817</v>
      </c>
      <c r="ABT63" t="s">
        <v>813</v>
      </c>
      <c r="ABU63" t="s">
        <v>817</v>
      </c>
      <c r="ABV63" t="s">
        <v>817</v>
      </c>
      <c r="ABW63" t="s">
        <v>817</v>
      </c>
      <c r="ABX63" t="s">
        <v>813</v>
      </c>
      <c r="ABY63" t="s">
        <v>817</v>
      </c>
      <c r="ABZ63" t="s">
        <v>817</v>
      </c>
      <c r="ACA63" t="s">
        <v>817</v>
      </c>
      <c r="ACB63" t="s">
        <v>817</v>
      </c>
      <c r="ACC63" t="s">
        <v>817</v>
      </c>
      <c r="ACD63" t="s">
        <v>817</v>
      </c>
      <c r="ACE63" t="s">
        <v>817</v>
      </c>
      <c r="ACF63" t="s">
        <v>817</v>
      </c>
      <c r="ACG63" t="s">
        <v>817</v>
      </c>
      <c r="ACH63" t="s">
        <v>817</v>
      </c>
      <c r="ACI63" t="s">
        <v>817</v>
      </c>
    </row>
    <row r="64" spans="1:763">
      <c r="A64" t="s">
        <v>1185</v>
      </c>
      <c r="B64" t="s">
        <v>1186</v>
      </c>
      <c r="C64" t="s">
        <v>1187</v>
      </c>
      <c r="D64" t="s">
        <v>854</v>
      </c>
      <c r="E64" t="s">
        <v>854</v>
      </c>
      <c r="P64" t="s">
        <v>855</v>
      </c>
      <c r="Q64">
        <v>1.2198080885670051</v>
      </c>
      <c r="T64">
        <v>37</v>
      </c>
      <c r="V64" t="s">
        <v>813</v>
      </c>
      <c r="X64" t="s">
        <v>817</v>
      </c>
      <c r="Y64" t="s">
        <v>814</v>
      </c>
      <c r="Z64" t="s">
        <v>856</v>
      </c>
      <c r="AA64" t="s">
        <v>815</v>
      </c>
      <c r="AB64" t="s">
        <v>816</v>
      </c>
      <c r="AC64">
        <v>9</v>
      </c>
      <c r="AD64" t="s">
        <v>813</v>
      </c>
      <c r="AE64">
        <v>7</v>
      </c>
      <c r="AF64">
        <v>2</v>
      </c>
      <c r="AG64">
        <v>0</v>
      </c>
      <c r="AH64" t="s">
        <v>818</v>
      </c>
      <c r="AI64" t="s">
        <v>818</v>
      </c>
      <c r="AJ64" t="s">
        <v>818</v>
      </c>
      <c r="AK64" t="s">
        <v>818</v>
      </c>
      <c r="AL64" t="s">
        <v>818</v>
      </c>
      <c r="AM64" t="s">
        <v>818</v>
      </c>
      <c r="AN64" t="s">
        <v>818</v>
      </c>
      <c r="AO64" t="s">
        <v>818</v>
      </c>
      <c r="AP64" t="s">
        <v>818</v>
      </c>
      <c r="AQ64" t="s">
        <v>818</v>
      </c>
      <c r="AR64" t="s">
        <v>818</v>
      </c>
      <c r="AS64" t="s">
        <v>818</v>
      </c>
      <c r="AT64" t="s">
        <v>818</v>
      </c>
      <c r="AU64" t="s">
        <v>818</v>
      </c>
      <c r="AV64" t="s">
        <v>818</v>
      </c>
      <c r="AW64" t="s">
        <v>818</v>
      </c>
      <c r="AX64" t="s">
        <v>818</v>
      </c>
      <c r="AY64" t="s">
        <v>818</v>
      </c>
      <c r="AZ64" t="s">
        <v>818</v>
      </c>
      <c r="BA64" t="s">
        <v>818</v>
      </c>
      <c r="BB64" t="s">
        <v>818</v>
      </c>
      <c r="BC64" t="s">
        <v>818</v>
      </c>
      <c r="BD64" t="s">
        <v>818</v>
      </c>
      <c r="BE64" t="s">
        <v>818</v>
      </c>
      <c r="BF64" t="s">
        <v>818</v>
      </c>
      <c r="BG64" t="s">
        <v>818</v>
      </c>
      <c r="BH64" t="s">
        <v>818</v>
      </c>
      <c r="BI64" t="s">
        <v>818</v>
      </c>
      <c r="BJ64" t="s">
        <v>818</v>
      </c>
      <c r="BK64" t="s">
        <v>818</v>
      </c>
      <c r="BL64" t="s">
        <v>818</v>
      </c>
      <c r="BM64" t="s">
        <v>818</v>
      </c>
      <c r="BN64" t="s">
        <v>818</v>
      </c>
      <c r="BO64" t="s">
        <v>818</v>
      </c>
      <c r="BP64" t="s">
        <v>818</v>
      </c>
      <c r="BQ64" t="s">
        <v>818</v>
      </c>
      <c r="BR64" t="s">
        <v>818</v>
      </c>
      <c r="BS64" t="s">
        <v>818</v>
      </c>
      <c r="BT64" t="s">
        <v>818</v>
      </c>
      <c r="BU64" t="s">
        <v>818</v>
      </c>
      <c r="BV64" t="s">
        <v>818</v>
      </c>
      <c r="BW64" t="s">
        <v>818</v>
      </c>
      <c r="BX64" t="s">
        <v>818</v>
      </c>
      <c r="BY64" t="s">
        <v>818</v>
      </c>
      <c r="BZ64" t="s">
        <v>818</v>
      </c>
      <c r="CA64" t="s">
        <v>818</v>
      </c>
      <c r="CB64" t="s">
        <v>818</v>
      </c>
      <c r="CC64" t="s">
        <v>818</v>
      </c>
      <c r="CD64" t="s">
        <v>818</v>
      </c>
      <c r="CE64" t="s">
        <v>818</v>
      </c>
      <c r="CF64" t="s">
        <v>818</v>
      </c>
      <c r="CG64" t="s">
        <v>818</v>
      </c>
      <c r="CH64" t="s">
        <v>818</v>
      </c>
      <c r="CI64" t="s">
        <v>818</v>
      </c>
      <c r="CJ64" t="s">
        <v>818</v>
      </c>
      <c r="CK64" t="s">
        <v>818</v>
      </c>
      <c r="CL64" t="s">
        <v>818</v>
      </c>
      <c r="CM64" t="s">
        <v>818</v>
      </c>
      <c r="CN64" t="s">
        <v>818</v>
      </c>
      <c r="CO64" t="s">
        <v>818</v>
      </c>
      <c r="CP64" t="s">
        <v>818</v>
      </c>
      <c r="CQ64" t="s">
        <v>818</v>
      </c>
      <c r="CR64" t="s">
        <v>818</v>
      </c>
      <c r="CS64" t="s">
        <v>818</v>
      </c>
      <c r="CT64" t="s">
        <v>818</v>
      </c>
      <c r="CU64" t="s">
        <v>818</v>
      </c>
      <c r="CV64" t="s">
        <v>818</v>
      </c>
      <c r="CW64" t="s">
        <v>818</v>
      </c>
      <c r="CX64" t="s">
        <v>818</v>
      </c>
      <c r="CY64" t="s">
        <v>818</v>
      </c>
      <c r="CZ64" t="s">
        <v>818</v>
      </c>
      <c r="DA64" t="s">
        <v>818</v>
      </c>
      <c r="DB64" t="s">
        <v>818</v>
      </c>
      <c r="DC64" t="s">
        <v>818</v>
      </c>
      <c r="DD64" t="s">
        <v>818</v>
      </c>
      <c r="DE64" t="s">
        <v>818</v>
      </c>
      <c r="DF64" t="s">
        <v>818</v>
      </c>
      <c r="DG64" t="s">
        <v>818</v>
      </c>
      <c r="DH64" t="s">
        <v>818</v>
      </c>
      <c r="DI64" t="s">
        <v>818</v>
      </c>
      <c r="DJ64" t="s">
        <v>818</v>
      </c>
      <c r="DK64" t="s">
        <v>818</v>
      </c>
      <c r="DL64" t="s">
        <v>818</v>
      </c>
      <c r="DM64" t="s">
        <v>818</v>
      </c>
      <c r="DN64" t="s">
        <v>818</v>
      </c>
      <c r="DO64" t="s">
        <v>818</v>
      </c>
      <c r="DP64" t="s">
        <v>818</v>
      </c>
      <c r="DQ64" t="s">
        <v>818</v>
      </c>
      <c r="DR64" t="s">
        <v>818</v>
      </c>
      <c r="DS64" t="s">
        <v>818</v>
      </c>
      <c r="DT64" t="s">
        <v>818</v>
      </c>
      <c r="DU64" t="s">
        <v>818</v>
      </c>
      <c r="DV64" t="s">
        <v>818</v>
      </c>
      <c r="DW64" t="s">
        <v>818</v>
      </c>
      <c r="DX64" t="s">
        <v>818</v>
      </c>
      <c r="DY64" t="s">
        <v>818</v>
      </c>
      <c r="DZ64" t="s">
        <v>818</v>
      </c>
      <c r="EA64" t="s">
        <v>818</v>
      </c>
      <c r="EB64" t="s">
        <v>818</v>
      </c>
      <c r="EC64" t="s">
        <v>818</v>
      </c>
      <c r="ED64" t="s">
        <v>818</v>
      </c>
      <c r="EE64" t="s">
        <v>818</v>
      </c>
      <c r="EF64" t="s">
        <v>818</v>
      </c>
      <c r="EG64" t="s">
        <v>818</v>
      </c>
      <c r="EH64" t="s">
        <v>818</v>
      </c>
      <c r="EI64" t="s">
        <v>818</v>
      </c>
      <c r="EJ64" t="s">
        <v>818</v>
      </c>
      <c r="EK64" t="s">
        <v>818</v>
      </c>
      <c r="EL64" t="s">
        <v>818</v>
      </c>
      <c r="EM64" t="s">
        <v>818</v>
      </c>
      <c r="EN64" t="s">
        <v>818</v>
      </c>
      <c r="EO64" t="s">
        <v>818</v>
      </c>
      <c r="EP64" t="s">
        <v>818</v>
      </c>
      <c r="EQ64" t="s">
        <v>818</v>
      </c>
      <c r="ER64" t="s">
        <v>818</v>
      </c>
      <c r="ES64" t="s">
        <v>818</v>
      </c>
      <c r="ET64" t="s">
        <v>818</v>
      </c>
      <c r="EU64" t="s">
        <v>818</v>
      </c>
      <c r="EV64" t="s">
        <v>818</v>
      </c>
      <c r="EW64" t="s">
        <v>818</v>
      </c>
      <c r="EX64" t="s">
        <v>818</v>
      </c>
      <c r="EY64" t="s">
        <v>818</v>
      </c>
      <c r="EZ64" t="s">
        <v>818</v>
      </c>
      <c r="FA64" t="s">
        <v>818</v>
      </c>
      <c r="FB64" t="s">
        <v>818</v>
      </c>
      <c r="FC64" t="s">
        <v>818</v>
      </c>
      <c r="FD64" t="s">
        <v>818</v>
      </c>
      <c r="FE64" t="s">
        <v>818</v>
      </c>
      <c r="FF64" t="s">
        <v>818</v>
      </c>
      <c r="FG64" t="s">
        <v>818</v>
      </c>
      <c r="FH64" t="s">
        <v>818</v>
      </c>
      <c r="FI64" t="s">
        <v>818</v>
      </c>
      <c r="FJ64" t="s">
        <v>818</v>
      </c>
      <c r="FK64" t="s">
        <v>818</v>
      </c>
      <c r="FL64" t="s">
        <v>818</v>
      </c>
      <c r="FM64" t="s">
        <v>818</v>
      </c>
      <c r="FN64" t="s">
        <v>818</v>
      </c>
      <c r="FO64" t="s">
        <v>818</v>
      </c>
      <c r="FP64" t="s">
        <v>818</v>
      </c>
      <c r="FQ64" t="s">
        <v>818</v>
      </c>
      <c r="FR64" t="s">
        <v>818</v>
      </c>
      <c r="FS64" t="s">
        <v>818</v>
      </c>
      <c r="FT64" t="s">
        <v>818</v>
      </c>
      <c r="FU64" t="s">
        <v>818</v>
      </c>
      <c r="FV64" t="s">
        <v>818</v>
      </c>
      <c r="FW64" t="s">
        <v>818</v>
      </c>
      <c r="FX64" t="s">
        <v>818</v>
      </c>
      <c r="FY64" t="s">
        <v>818</v>
      </c>
      <c r="FZ64" t="s">
        <v>818</v>
      </c>
      <c r="GA64" t="s">
        <v>818</v>
      </c>
      <c r="GB64" t="s">
        <v>818</v>
      </c>
      <c r="GC64" t="s">
        <v>818</v>
      </c>
      <c r="GD64" t="s">
        <v>818</v>
      </c>
      <c r="GE64" t="s">
        <v>818</v>
      </c>
      <c r="GF64" t="s">
        <v>818</v>
      </c>
      <c r="GG64" t="s">
        <v>818</v>
      </c>
      <c r="GH64" t="s">
        <v>818</v>
      </c>
      <c r="GI64" t="s">
        <v>818</v>
      </c>
      <c r="GJ64" t="s">
        <v>818</v>
      </c>
      <c r="GK64" t="s">
        <v>818</v>
      </c>
      <c r="GL64" t="s">
        <v>818</v>
      </c>
      <c r="GM64" t="s">
        <v>818</v>
      </c>
      <c r="GN64" t="s">
        <v>818</v>
      </c>
      <c r="GO64" t="s">
        <v>818</v>
      </c>
      <c r="GP64" t="s">
        <v>818</v>
      </c>
      <c r="GQ64" t="s">
        <v>818</v>
      </c>
      <c r="GR64" t="s">
        <v>818</v>
      </c>
      <c r="GS64" t="s">
        <v>818</v>
      </c>
      <c r="GT64" t="s">
        <v>818</v>
      </c>
      <c r="GU64" t="s">
        <v>818</v>
      </c>
      <c r="GV64" t="s">
        <v>818</v>
      </c>
      <c r="GW64" t="s">
        <v>818</v>
      </c>
      <c r="GX64" t="s">
        <v>818</v>
      </c>
      <c r="GY64" t="s">
        <v>818</v>
      </c>
      <c r="GZ64" t="s">
        <v>818</v>
      </c>
      <c r="HA64" t="s">
        <v>818</v>
      </c>
      <c r="HB64" t="s">
        <v>818</v>
      </c>
      <c r="HC64" t="s">
        <v>818</v>
      </c>
      <c r="HD64" t="s">
        <v>818</v>
      </c>
      <c r="HE64" t="s">
        <v>818</v>
      </c>
      <c r="HF64" t="s">
        <v>818</v>
      </c>
      <c r="HG64" t="s">
        <v>818</v>
      </c>
      <c r="HH64" t="s">
        <v>818</v>
      </c>
      <c r="HI64" t="s">
        <v>818</v>
      </c>
      <c r="HJ64" t="s">
        <v>818</v>
      </c>
      <c r="HK64" t="s">
        <v>818</v>
      </c>
      <c r="HL64" t="s">
        <v>818</v>
      </c>
      <c r="HM64" t="s">
        <v>818</v>
      </c>
      <c r="HN64" t="s">
        <v>818</v>
      </c>
      <c r="HO64" t="s">
        <v>818</v>
      </c>
      <c r="HP64" t="s">
        <v>818</v>
      </c>
      <c r="HQ64" t="s">
        <v>818</v>
      </c>
      <c r="HR64" t="s">
        <v>818</v>
      </c>
      <c r="HS64" t="s">
        <v>818</v>
      </c>
      <c r="HT64" t="s">
        <v>818</v>
      </c>
      <c r="HU64" t="s">
        <v>818</v>
      </c>
      <c r="HV64" t="s">
        <v>818</v>
      </c>
      <c r="HW64" t="s">
        <v>818</v>
      </c>
      <c r="HX64" t="s">
        <v>818</v>
      </c>
      <c r="HY64" t="s">
        <v>818</v>
      </c>
      <c r="HZ64" t="s">
        <v>818</v>
      </c>
      <c r="IA64" t="s">
        <v>818</v>
      </c>
      <c r="IB64" t="s">
        <v>818</v>
      </c>
      <c r="IC64" t="s">
        <v>818</v>
      </c>
      <c r="ID64" t="s">
        <v>818</v>
      </c>
      <c r="IE64" t="s">
        <v>818</v>
      </c>
      <c r="IF64" t="s">
        <v>818</v>
      </c>
      <c r="IG64" t="s">
        <v>818</v>
      </c>
      <c r="IH64" t="s">
        <v>818</v>
      </c>
      <c r="II64" t="s">
        <v>818</v>
      </c>
      <c r="IJ64" t="s">
        <v>818</v>
      </c>
      <c r="IK64" t="s">
        <v>818</v>
      </c>
      <c r="IL64" t="s">
        <v>818</v>
      </c>
      <c r="IM64" t="s">
        <v>818</v>
      </c>
      <c r="IN64" t="s">
        <v>818</v>
      </c>
      <c r="IO64" t="s">
        <v>818</v>
      </c>
      <c r="IP64" t="s">
        <v>818</v>
      </c>
      <c r="IQ64" t="s">
        <v>818</v>
      </c>
      <c r="IR64" t="s">
        <v>818</v>
      </c>
      <c r="IS64" t="s">
        <v>818</v>
      </c>
      <c r="IT64" t="s">
        <v>818</v>
      </c>
      <c r="IU64" t="s">
        <v>818</v>
      </c>
      <c r="IV64" t="s">
        <v>818</v>
      </c>
      <c r="IW64" t="s">
        <v>818</v>
      </c>
      <c r="IX64" t="s">
        <v>818</v>
      </c>
      <c r="IY64" t="s">
        <v>818</v>
      </c>
      <c r="IZ64" t="s">
        <v>818</v>
      </c>
      <c r="JA64" t="s">
        <v>818</v>
      </c>
      <c r="JB64" t="s">
        <v>818</v>
      </c>
      <c r="JC64" t="s">
        <v>818</v>
      </c>
      <c r="JD64" t="s">
        <v>818</v>
      </c>
      <c r="JE64" t="s">
        <v>818</v>
      </c>
      <c r="JF64" t="s">
        <v>818</v>
      </c>
      <c r="JG64" t="s">
        <v>818</v>
      </c>
      <c r="JH64" t="s">
        <v>818</v>
      </c>
      <c r="JI64" t="s">
        <v>818</v>
      </c>
      <c r="JJ64" t="s">
        <v>818</v>
      </c>
      <c r="JK64" t="s">
        <v>818</v>
      </c>
      <c r="JL64" t="s">
        <v>818</v>
      </c>
      <c r="JM64" t="s">
        <v>818</v>
      </c>
      <c r="JN64" t="s">
        <v>818</v>
      </c>
      <c r="JO64" t="s">
        <v>818</v>
      </c>
      <c r="JP64" t="s">
        <v>818</v>
      </c>
      <c r="JQ64" t="s">
        <v>818</v>
      </c>
      <c r="JR64" t="s">
        <v>818</v>
      </c>
      <c r="JS64" t="s">
        <v>818</v>
      </c>
      <c r="JT64" t="s">
        <v>818</v>
      </c>
      <c r="JU64" t="s">
        <v>818</v>
      </c>
      <c r="JV64" t="s">
        <v>818</v>
      </c>
      <c r="JW64" t="s">
        <v>818</v>
      </c>
      <c r="JX64" t="s">
        <v>818</v>
      </c>
      <c r="JY64" t="s">
        <v>818</v>
      </c>
      <c r="JZ64" t="s">
        <v>818</v>
      </c>
      <c r="KA64" t="s">
        <v>818</v>
      </c>
      <c r="KB64" t="s">
        <v>818</v>
      </c>
      <c r="KC64" t="s">
        <v>818</v>
      </c>
      <c r="KD64" t="s">
        <v>818</v>
      </c>
      <c r="KE64" t="s">
        <v>818</v>
      </c>
      <c r="KF64">
        <v>9</v>
      </c>
      <c r="KG64">
        <v>0</v>
      </c>
      <c r="KH64">
        <v>0</v>
      </c>
      <c r="KI64">
        <v>0</v>
      </c>
      <c r="KJ64">
        <v>1</v>
      </c>
      <c r="KK64">
        <v>1</v>
      </c>
      <c r="KL64">
        <v>0</v>
      </c>
      <c r="KM64">
        <v>1</v>
      </c>
      <c r="KN64">
        <v>3</v>
      </c>
      <c r="KO64">
        <v>0</v>
      </c>
      <c r="KP64">
        <v>2</v>
      </c>
      <c r="KQ64">
        <v>4</v>
      </c>
      <c r="KR64">
        <v>0</v>
      </c>
      <c r="KS64">
        <v>1</v>
      </c>
      <c r="KT64">
        <v>0</v>
      </c>
      <c r="KU64">
        <v>0</v>
      </c>
      <c r="KV64">
        <v>0</v>
      </c>
      <c r="KW64">
        <v>0</v>
      </c>
      <c r="KX64">
        <v>1</v>
      </c>
      <c r="KY64">
        <v>1</v>
      </c>
      <c r="KZ64">
        <v>1</v>
      </c>
      <c r="LA64">
        <v>2</v>
      </c>
      <c r="LB64">
        <v>2</v>
      </c>
      <c r="LC64">
        <v>3</v>
      </c>
      <c r="LD64">
        <v>9</v>
      </c>
      <c r="LE64">
        <v>1</v>
      </c>
      <c r="LF64">
        <v>5</v>
      </c>
      <c r="LH64" t="s">
        <v>817</v>
      </c>
      <c r="LI64" t="s">
        <v>813</v>
      </c>
      <c r="LJ64" t="s">
        <v>817</v>
      </c>
      <c r="LK64" t="s">
        <v>817</v>
      </c>
      <c r="LL64" t="s">
        <v>817</v>
      </c>
      <c r="LM64" t="s">
        <v>817</v>
      </c>
      <c r="LN64" t="s">
        <v>817</v>
      </c>
      <c r="LO64" t="s">
        <v>813</v>
      </c>
      <c r="LP64" t="s">
        <v>817</v>
      </c>
      <c r="LQ64" t="s">
        <v>817</v>
      </c>
      <c r="LR64" t="s">
        <v>845</v>
      </c>
      <c r="LV64" t="s">
        <v>845</v>
      </c>
      <c r="LX64" t="s">
        <v>813</v>
      </c>
      <c r="LY64" t="s">
        <v>1188</v>
      </c>
      <c r="MA64" t="s">
        <v>858</v>
      </c>
      <c r="MB64" t="s">
        <v>942</v>
      </c>
      <c r="MC64" t="s">
        <v>943</v>
      </c>
      <c r="MD64" t="s">
        <v>813</v>
      </c>
      <c r="MF64" t="s">
        <v>823</v>
      </c>
      <c r="MI64" t="s">
        <v>813</v>
      </c>
      <c r="MJ64" t="s">
        <v>824</v>
      </c>
      <c r="MK64" t="s">
        <v>813</v>
      </c>
      <c r="ML64" t="s">
        <v>813</v>
      </c>
      <c r="MM64" t="s">
        <v>813</v>
      </c>
      <c r="MN64" t="s">
        <v>817</v>
      </c>
      <c r="MO64" t="s">
        <v>817</v>
      </c>
      <c r="MP64" t="s">
        <v>817</v>
      </c>
      <c r="MQ64" t="s">
        <v>817</v>
      </c>
      <c r="MR64" t="s">
        <v>817</v>
      </c>
      <c r="MS64" t="s">
        <v>817</v>
      </c>
      <c r="MT64" t="s">
        <v>817</v>
      </c>
      <c r="MU64" t="s">
        <v>813</v>
      </c>
      <c r="NC64" t="s">
        <v>813</v>
      </c>
      <c r="ND64" t="s">
        <v>817</v>
      </c>
      <c r="NE64" t="s">
        <v>813</v>
      </c>
      <c r="NR64" t="s">
        <v>813</v>
      </c>
      <c r="NS64" t="s">
        <v>817</v>
      </c>
      <c r="NU64" t="s">
        <v>1118</v>
      </c>
      <c r="NV64" t="s">
        <v>813</v>
      </c>
      <c r="NW64" t="s">
        <v>862</v>
      </c>
      <c r="NX64" t="s">
        <v>962</v>
      </c>
      <c r="NY64">
        <v>1</v>
      </c>
      <c r="NZ64" t="s">
        <v>889</v>
      </c>
      <c r="OP64" t="s">
        <v>817</v>
      </c>
      <c r="OQ64" t="s">
        <v>827</v>
      </c>
      <c r="OR64" t="s">
        <v>828</v>
      </c>
      <c r="OS64" t="s">
        <v>829</v>
      </c>
      <c r="OT64" t="s">
        <v>813</v>
      </c>
      <c r="OU64" t="s">
        <v>813</v>
      </c>
      <c r="OV64" t="s">
        <v>830</v>
      </c>
      <c r="OW64" t="s">
        <v>905</v>
      </c>
      <c r="OX64" t="s">
        <v>923</v>
      </c>
      <c r="OY64" t="s">
        <v>833</v>
      </c>
      <c r="OZ64" t="s">
        <v>907</v>
      </c>
      <c r="PA64" t="s">
        <v>813</v>
      </c>
      <c r="PB64" t="s">
        <v>817</v>
      </c>
      <c r="PC64" t="s">
        <v>817</v>
      </c>
      <c r="PD64" t="s">
        <v>813</v>
      </c>
      <c r="PE64" t="s">
        <v>813</v>
      </c>
      <c r="PF64" t="s">
        <v>817</v>
      </c>
      <c r="PG64" t="s">
        <v>817</v>
      </c>
      <c r="PH64" t="s">
        <v>817</v>
      </c>
      <c r="PI64" t="s">
        <v>817</v>
      </c>
      <c r="PJ64" t="s">
        <v>817</v>
      </c>
      <c r="PK64" t="s">
        <v>813</v>
      </c>
      <c r="PL64" t="s">
        <v>835</v>
      </c>
      <c r="PM64" t="s">
        <v>836</v>
      </c>
      <c r="PN64" t="s">
        <v>837</v>
      </c>
      <c r="PO64" t="s">
        <v>880</v>
      </c>
      <c r="PP64" t="s">
        <v>839</v>
      </c>
      <c r="PQ64" t="s">
        <v>813</v>
      </c>
      <c r="PR64" t="s">
        <v>813</v>
      </c>
      <c r="PS64" t="s">
        <v>817</v>
      </c>
      <c r="PT64" t="s">
        <v>817</v>
      </c>
      <c r="PU64" t="s">
        <v>817</v>
      </c>
      <c r="PV64" t="s">
        <v>817</v>
      </c>
      <c r="PW64" t="s">
        <v>817</v>
      </c>
      <c r="PX64" t="s">
        <v>817</v>
      </c>
      <c r="PY64" t="s">
        <v>817</v>
      </c>
      <c r="PZ64" t="s">
        <v>840</v>
      </c>
      <c r="QD64" t="s">
        <v>902</v>
      </c>
      <c r="QE64" t="s">
        <v>845</v>
      </c>
      <c r="QF64" t="s">
        <v>817</v>
      </c>
      <c r="QG64" t="s">
        <v>813</v>
      </c>
      <c r="QH64" t="s">
        <v>813</v>
      </c>
      <c r="QI64" t="s">
        <v>817</v>
      </c>
      <c r="QJ64" t="s">
        <v>813</v>
      </c>
      <c r="QK64" t="s">
        <v>813</v>
      </c>
      <c r="QL64" t="s">
        <v>813</v>
      </c>
      <c r="QM64" t="s">
        <v>817</v>
      </c>
      <c r="QN64" t="s">
        <v>817</v>
      </c>
      <c r="QO64" t="s">
        <v>817</v>
      </c>
      <c r="QP64" t="s">
        <v>817</v>
      </c>
      <c r="QQ64" t="s">
        <v>817</v>
      </c>
      <c r="QR64" t="s">
        <v>813</v>
      </c>
      <c r="QS64" t="s">
        <v>817</v>
      </c>
      <c r="QT64" t="s">
        <v>817</v>
      </c>
      <c r="QU64" t="s">
        <v>817</v>
      </c>
      <c r="QV64" t="s">
        <v>817</v>
      </c>
      <c r="QW64" t="s">
        <v>817</v>
      </c>
      <c r="QX64" t="s">
        <v>817</v>
      </c>
      <c r="QY64" t="s">
        <v>817</v>
      </c>
      <c r="QZ64" t="s">
        <v>817</v>
      </c>
      <c r="RA64" t="s">
        <v>813</v>
      </c>
      <c r="RB64" t="s">
        <v>817</v>
      </c>
      <c r="RC64" t="s">
        <v>817</v>
      </c>
      <c r="RD64" t="s">
        <v>817</v>
      </c>
      <c r="RE64" t="s">
        <v>817</v>
      </c>
      <c r="RF64" t="s">
        <v>817</v>
      </c>
      <c r="RG64" t="s">
        <v>817</v>
      </c>
      <c r="RH64" t="s">
        <v>817</v>
      </c>
      <c r="RI64" t="s">
        <v>817</v>
      </c>
      <c r="RJ64" t="s">
        <v>817</v>
      </c>
      <c r="RK64" t="s">
        <v>813</v>
      </c>
      <c r="RL64" t="s">
        <v>817</v>
      </c>
      <c r="RM64" t="s">
        <v>813</v>
      </c>
      <c r="RN64" t="s">
        <v>817</v>
      </c>
      <c r="RO64" t="s">
        <v>813</v>
      </c>
      <c r="RP64" t="s">
        <v>817</v>
      </c>
      <c r="RQ64" t="s">
        <v>817</v>
      </c>
      <c r="RR64" t="s">
        <v>817</v>
      </c>
      <c r="RS64" t="s">
        <v>817</v>
      </c>
      <c r="RT64" t="s">
        <v>817</v>
      </c>
      <c r="RU64" t="s">
        <v>817</v>
      </c>
      <c r="RV64" t="s">
        <v>817</v>
      </c>
      <c r="RW64" t="s">
        <v>817</v>
      </c>
      <c r="RX64" t="s">
        <v>836</v>
      </c>
      <c r="RY64" t="s">
        <v>897</v>
      </c>
      <c r="RZ64" t="s">
        <v>813</v>
      </c>
      <c r="SA64" t="s">
        <v>817</v>
      </c>
      <c r="SB64" t="s">
        <v>817</v>
      </c>
      <c r="SC64" t="s">
        <v>817</v>
      </c>
      <c r="SD64" t="s">
        <v>813</v>
      </c>
      <c r="SE64" t="s">
        <v>813</v>
      </c>
      <c r="SF64" t="s">
        <v>817</v>
      </c>
      <c r="SG64" t="s">
        <v>817</v>
      </c>
      <c r="SH64" t="s">
        <v>817</v>
      </c>
      <c r="SI64" t="s">
        <v>817</v>
      </c>
      <c r="SJ64" t="s">
        <v>817</v>
      </c>
      <c r="SK64" t="s">
        <v>817</v>
      </c>
      <c r="SL64" t="s">
        <v>817</v>
      </c>
      <c r="SM64" t="s">
        <v>817</v>
      </c>
      <c r="SN64" t="s">
        <v>817</v>
      </c>
      <c r="SO64" t="s">
        <v>817</v>
      </c>
      <c r="SP64" t="s">
        <v>817</v>
      </c>
      <c r="SQ64" t="s">
        <v>813</v>
      </c>
      <c r="SR64" t="s">
        <v>813</v>
      </c>
      <c r="SS64" t="s">
        <v>817</v>
      </c>
      <c r="ST64" t="s">
        <v>817</v>
      </c>
      <c r="SU64" t="s">
        <v>817</v>
      </c>
      <c r="SV64" t="s">
        <v>817</v>
      </c>
      <c r="SW64" t="s">
        <v>813</v>
      </c>
      <c r="SX64" t="s">
        <v>817</v>
      </c>
      <c r="SY64" t="s">
        <v>817</v>
      </c>
      <c r="SZ64" t="s">
        <v>817</v>
      </c>
      <c r="TA64" t="s">
        <v>817</v>
      </c>
      <c r="TB64" t="s">
        <v>817</v>
      </c>
      <c r="TC64" t="s">
        <v>817</v>
      </c>
      <c r="TD64" t="s">
        <v>817</v>
      </c>
      <c r="TE64" t="s">
        <v>817</v>
      </c>
      <c r="TF64" t="s">
        <v>817</v>
      </c>
      <c r="TG64" t="s">
        <v>817</v>
      </c>
      <c r="TH64" t="s">
        <v>817</v>
      </c>
      <c r="TI64" t="s">
        <v>817</v>
      </c>
      <c r="TJ64" t="s">
        <v>817</v>
      </c>
      <c r="TU64" t="s">
        <v>817</v>
      </c>
      <c r="TY64" t="s">
        <v>817</v>
      </c>
      <c r="TZ64" t="s">
        <v>817</v>
      </c>
      <c r="UA64" t="s">
        <v>817</v>
      </c>
      <c r="UB64" t="s">
        <v>817</v>
      </c>
      <c r="UC64" t="s">
        <v>817</v>
      </c>
      <c r="UD64" t="s">
        <v>817</v>
      </c>
      <c r="UE64" t="s">
        <v>817</v>
      </c>
      <c r="UF64" t="s">
        <v>817</v>
      </c>
      <c r="UG64" t="s">
        <v>817</v>
      </c>
      <c r="UH64" t="s">
        <v>813</v>
      </c>
      <c r="UI64" t="s">
        <v>817</v>
      </c>
      <c r="UJ64" t="s">
        <v>817</v>
      </c>
      <c r="UK64" t="s">
        <v>817</v>
      </c>
      <c r="UL64" t="s">
        <v>813</v>
      </c>
      <c r="UM64" t="s">
        <v>817</v>
      </c>
      <c r="UN64" t="s">
        <v>817</v>
      </c>
      <c r="UO64" t="s">
        <v>813</v>
      </c>
      <c r="UP64" t="s">
        <v>817</v>
      </c>
      <c r="UQ64" t="s">
        <v>813</v>
      </c>
      <c r="UR64" t="s">
        <v>813</v>
      </c>
      <c r="US64" t="s">
        <v>817</v>
      </c>
      <c r="UT64" t="s">
        <v>817</v>
      </c>
      <c r="UU64" t="s">
        <v>817</v>
      </c>
      <c r="UV64" t="s">
        <v>817</v>
      </c>
      <c r="UW64" t="s">
        <v>817</v>
      </c>
      <c r="UX64" t="s">
        <v>817</v>
      </c>
      <c r="UY64" t="s">
        <v>817</v>
      </c>
      <c r="UZ64" t="s">
        <v>817</v>
      </c>
      <c r="VD64" t="s">
        <v>817</v>
      </c>
      <c r="VE64" t="s">
        <v>817</v>
      </c>
      <c r="VF64" t="s">
        <v>813</v>
      </c>
      <c r="VG64" t="s">
        <v>817</v>
      </c>
      <c r="VH64" t="s">
        <v>813</v>
      </c>
      <c r="VI64" t="s">
        <v>817</v>
      </c>
      <c r="VJ64" t="s">
        <v>817</v>
      </c>
      <c r="VK64" t="s">
        <v>817</v>
      </c>
      <c r="VL64" t="s">
        <v>817</v>
      </c>
      <c r="VM64" t="s">
        <v>817</v>
      </c>
      <c r="VN64" t="s">
        <v>817</v>
      </c>
      <c r="VO64" t="s">
        <v>817</v>
      </c>
      <c r="VP64" t="s">
        <v>817</v>
      </c>
      <c r="VQ64" t="s">
        <v>817</v>
      </c>
      <c r="VR64" t="s">
        <v>817</v>
      </c>
      <c r="VY64" t="s">
        <v>813</v>
      </c>
      <c r="VZ64" t="s">
        <v>813</v>
      </c>
      <c r="WA64" t="s">
        <v>817</v>
      </c>
      <c r="WJ64" t="s">
        <v>813</v>
      </c>
      <c r="WK64" t="s">
        <v>813</v>
      </c>
      <c r="WL64" t="s">
        <v>817</v>
      </c>
      <c r="WM64" t="s">
        <v>817</v>
      </c>
      <c r="WN64" t="s">
        <v>817</v>
      </c>
      <c r="WO64" t="s">
        <v>817</v>
      </c>
      <c r="WP64" t="s">
        <v>817</v>
      </c>
      <c r="WQ64" t="s">
        <v>817</v>
      </c>
      <c r="WR64" t="s">
        <v>817</v>
      </c>
      <c r="WS64" t="s">
        <v>846</v>
      </c>
      <c r="WU64" t="s">
        <v>813</v>
      </c>
      <c r="WV64" t="s">
        <v>813</v>
      </c>
      <c r="WW64" t="s">
        <v>813</v>
      </c>
      <c r="WX64" t="s">
        <v>817</v>
      </c>
      <c r="WY64" t="s">
        <v>817</v>
      </c>
      <c r="WZ64" t="s">
        <v>817</v>
      </c>
      <c r="XA64" t="s">
        <v>817</v>
      </c>
      <c r="XB64" t="s">
        <v>817</v>
      </c>
      <c r="XC64" t="s">
        <v>850</v>
      </c>
      <c r="XD64" t="s">
        <v>813</v>
      </c>
      <c r="XE64" t="s">
        <v>817</v>
      </c>
      <c r="XF64" t="s">
        <v>817</v>
      </c>
      <c r="XG64" t="s">
        <v>817</v>
      </c>
      <c r="XH64" t="s">
        <v>817</v>
      </c>
      <c r="XI64" t="s">
        <v>817</v>
      </c>
      <c r="XJ64" t="s">
        <v>813</v>
      </c>
      <c r="XK64" t="s">
        <v>817</v>
      </c>
      <c r="XL64" t="s">
        <v>817</v>
      </c>
      <c r="XM64" t="s">
        <v>817</v>
      </c>
      <c r="XN64" t="s">
        <v>817</v>
      </c>
      <c r="XO64" t="s">
        <v>817</v>
      </c>
      <c r="XP64" t="s">
        <v>817</v>
      </c>
      <c r="XQ64" t="s">
        <v>817</v>
      </c>
      <c r="XR64" t="s">
        <v>813</v>
      </c>
      <c r="XS64" t="s">
        <v>817</v>
      </c>
      <c r="XT64" t="s">
        <v>817</v>
      </c>
      <c r="XU64" t="s">
        <v>813</v>
      </c>
      <c r="XV64" t="s">
        <v>817</v>
      </c>
      <c r="XW64" t="s">
        <v>817</v>
      </c>
      <c r="XX64" t="s">
        <v>817</v>
      </c>
      <c r="XY64" t="s">
        <v>817</v>
      </c>
      <c r="XZ64" t="s">
        <v>817</v>
      </c>
      <c r="ZM64" t="s">
        <v>817</v>
      </c>
      <c r="ZN64" t="s">
        <v>817</v>
      </c>
      <c r="ZO64" t="s">
        <v>817</v>
      </c>
      <c r="ZP64" t="s">
        <v>817</v>
      </c>
      <c r="ZQ64" t="s">
        <v>817</v>
      </c>
      <c r="ZR64" t="s">
        <v>813</v>
      </c>
      <c r="ZS64" t="s">
        <v>817</v>
      </c>
      <c r="ZT64" t="s">
        <v>817</v>
      </c>
      <c r="ZU64" t="s">
        <v>817</v>
      </c>
      <c r="ZV64" t="s">
        <v>817</v>
      </c>
      <c r="ZW64" t="s">
        <v>813</v>
      </c>
      <c r="ZX64" t="s">
        <v>817</v>
      </c>
      <c r="ZY64" t="s">
        <v>817</v>
      </c>
      <c r="ZZ64" t="s">
        <v>813</v>
      </c>
      <c r="AAA64" t="s">
        <v>817</v>
      </c>
      <c r="AAB64" t="s">
        <v>817</v>
      </c>
      <c r="AAC64" t="s">
        <v>817</v>
      </c>
      <c r="AAD64" t="s">
        <v>817</v>
      </c>
      <c r="AAE64" t="s">
        <v>817</v>
      </c>
      <c r="AAF64" t="s">
        <v>817</v>
      </c>
      <c r="AAH64" t="s">
        <v>813</v>
      </c>
      <c r="AAI64" t="s">
        <v>817</v>
      </c>
      <c r="AAJ64" t="s">
        <v>817</v>
      </c>
      <c r="AAK64" t="s">
        <v>817</v>
      </c>
      <c r="AAL64" t="s">
        <v>817</v>
      </c>
      <c r="AAM64" t="s">
        <v>817</v>
      </c>
      <c r="AAN64" t="s">
        <v>817</v>
      </c>
      <c r="AAO64" t="s">
        <v>817</v>
      </c>
      <c r="AAP64" t="s">
        <v>817</v>
      </c>
      <c r="AAQ64" t="s">
        <v>817</v>
      </c>
      <c r="AAR64" t="s">
        <v>817</v>
      </c>
      <c r="AAS64" t="s">
        <v>813</v>
      </c>
      <c r="AAT64" t="s">
        <v>817</v>
      </c>
      <c r="AAV64" t="s">
        <v>817</v>
      </c>
      <c r="AAW64" t="s">
        <v>817</v>
      </c>
      <c r="AAX64" t="s">
        <v>817</v>
      </c>
      <c r="AAY64" t="s">
        <v>817</v>
      </c>
      <c r="AAZ64" t="s">
        <v>817</v>
      </c>
      <c r="ABA64" t="s">
        <v>813</v>
      </c>
      <c r="ABB64" t="s">
        <v>813</v>
      </c>
      <c r="ABC64" t="s">
        <v>817</v>
      </c>
      <c r="ABD64" t="s">
        <v>817</v>
      </c>
      <c r="ABE64" t="s">
        <v>817</v>
      </c>
      <c r="ABF64" t="s">
        <v>817</v>
      </c>
      <c r="ABG64" t="s">
        <v>817</v>
      </c>
      <c r="ABH64" t="s">
        <v>817</v>
      </c>
      <c r="ABI64" t="s">
        <v>817</v>
      </c>
      <c r="ABJ64" t="s">
        <v>817</v>
      </c>
      <c r="ABK64" t="s">
        <v>813</v>
      </c>
      <c r="ABL64" t="s">
        <v>817</v>
      </c>
      <c r="ABM64" t="s">
        <v>817</v>
      </c>
      <c r="ABN64" t="s">
        <v>817</v>
      </c>
      <c r="ABO64" t="s">
        <v>817</v>
      </c>
      <c r="ABP64" t="s">
        <v>817</v>
      </c>
      <c r="ABQ64" t="s">
        <v>817</v>
      </c>
      <c r="ABR64" t="s">
        <v>817</v>
      </c>
      <c r="ABS64" t="s">
        <v>817</v>
      </c>
      <c r="ABT64" t="s">
        <v>817</v>
      </c>
      <c r="ABU64" t="s">
        <v>817</v>
      </c>
      <c r="ABV64" t="s">
        <v>817</v>
      </c>
      <c r="ABW64" t="s">
        <v>813</v>
      </c>
      <c r="ABX64" t="s">
        <v>817</v>
      </c>
      <c r="ABY64" t="s">
        <v>813</v>
      </c>
      <c r="ABZ64" t="s">
        <v>817</v>
      </c>
      <c r="ACA64" t="s">
        <v>817</v>
      </c>
      <c r="ACB64" t="s">
        <v>813</v>
      </c>
      <c r="ACC64" t="s">
        <v>817</v>
      </c>
      <c r="ACD64" t="s">
        <v>817</v>
      </c>
      <c r="ACE64" t="s">
        <v>817</v>
      </c>
      <c r="ACF64" t="s">
        <v>817</v>
      </c>
      <c r="ACG64" t="s">
        <v>817</v>
      </c>
      <c r="ACH64" t="s">
        <v>817</v>
      </c>
      <c r="ACI64" t="s">
        <v>817</v>
      </c>
    </row>
    <row r="65" spans="1:763">
      <c r="A65" t="s">
        <v>1189</v>
      </c>
      <c r="B65" t="s">
        <v>1190</v>
      </c>
      <c r="C65" t="s">
        <v>1191</v>
      </c>
      <c r="D65" t="s">
        <v>941</v>
      </c>
      <c r="E65" t="s">
        <v>941</v>
      </c>
      <c r="P65" t="s">
        <v>874</v>
      </c>
      <c r="Q65">
        <v>1.2475828181962281</v>
      </c>
      <c r="T65">
        <v>29</v>
      </c>
      <c r="V65" t="s">
        <v>813</v>
      </c>
      <c r="X65" t="s">
        <v>813</v>
      </c>
      <c r="Y65" t="s">
        <v>814</v>
      </c>
      <c r="Z65" t="s">
        <v>814</v>
      </c>
      <c r="AA65" t="s">
        <v>857</v>
      </c>
      <c r="AB65" t="s">
        <v>816</v>
      </c>
      <c r="AC65">
        <v>9</v>
      </c>
      <c r="AD65" t="s">
        <v>813</v>
      </c>
      <c r="AE65">
        <v>9</v>
      </c>
      <c r="AF65">
        <v>0</v>
      </c>
      <c r="AG65">
        <v>0</v>
      </c>
      <c r="AH65" t="s">
        <v>818</v>
      </c>
      <c r="AI65" t="s">
        <v>818</v>
      </c>
      <c r="AJ65" t="s">
        <v>818</v>
      </c>
      <c r="AK65" t="s">
        <v>818</v>
      </c>
      <c r="AL65" t="s">
        <v>818</v>
      </c>
      <c r="AM65" t="s">
        <v>818</v>
      </c>
      <c r="AN65" t="s">
        <v>818</v>
      </c>
      <c r="AO65" t="s">
        <v>818</v>
      </c>
      <c r="AP65" t="s">
        <v>818</v>
      </c>
      <c r="AQ65" t="s">
        <v>818</v>
      </c>
      <c r="AR65" t="s">
        <v>818</v>
      </c>
      <c r="AS65" t="s">
        <v>818</v>
      </c>
      <c r="AT65" t="s">
        <v>818</v>
      </c>
      <c r="AU65" t="s">
        <v>818</v>
      </c>
      <c r="AV65" t="s">
        <v>818</v>
      </c>
      <c r="AW65" t="s">
        <v>818</v>
      </c>
      <c r="AX65" t="s">
        <v>818</v>
      </c>
      <c r="AY65" t="s">
        <v>818</v>
      </c>
      <c r="AZ65" t="s">
        <v>818</v>
      </c>
      <c r="BA65" t="s">
        <v>818</v>
      </c>
      <c r="BB65" t="s">
        <v>818</v>
      </c>
      <c r="BC65" t="s">
        <v>818</v>
      </c>
      <c r="BD65" t="s">
        <v>818</v>
      </c>
      <c r="BE65" t="s">
        <v>818</v>
      </c>
      <c r="BF65" t="s">
        <v>818</v>
      </c>
      <c r="BG65" t="s">
        <v>818</v>
      </c>
      <c r="BH65" t="s">
        <v>818</v>
      </c>
      <c r="BI65" t="s">
        <v>818</v>
      </c>
      <c r="BJ65" t="s">
        <v>818</v>
      </c>
      <c r="BK65" t="s">
        <v>818</v>
      </c>
      <c r="BL65" t="s">
        <v>818</v>
      </c>
      <c r="BM65" t="s">
        <v>818</v>
      </c>
      <c r="BN65" t="s">
        <v>818</v>
      </c>
      <c r="BO65" t="s">
        <v>818</v>
      </c>
      <c r="BP65" t="s">
        <v>818</v>
      </c>
      <c r="BQ65" t="s">
        <v>818</v>
      </c>
      <c r="BR65" t="s">
        <v>818</v>
      </c>
      <c r="BS65" t="s">
        <v>818</v>
      </c>
      <c r="BT65" t="s">
        <v>818</v>
      </c>
      <c r="BU65" t="s">
        <v>818</v>
      </c>
      <c r="BV65" t="s">
        <v>818</v>
      </c>
      <c r="BW65" t="s">
        <v>818</v>
      </c>
      <c r="BX65" t="s">
        <v>818</v>
      </c>
      <c r="BY65" t="s">
        <v>818</v>
      </c>
      <c r="BZ65" t="s">
        <v>818</v>
      </c>
      <c r="CA65" t="s">
        <v>818</v>
      </c>
      <c r="CB65" t="s">
        <v>818</v>
      </c>
      <c r="CC65" t="s">
        <v>818</v>
      </c>
      <c r="CD65" t="s">
        <v>818</v>
      </c>
      <c r="CE65" t="s">
        <v>818</v>
      </c>
      <c r="CF65" t="s">
        <v>818</v>
      </c>
      <c r="CG65" t="s">
        <v>818</v>
      </c>
      <c r="CH65" t="s">
        <v>818</v>
      </c>
      <c r="CI65" t="s">
        <v>818</v>
      </c>
      <c r="CJ65" t="s">
        <v>818</v>
      </c>
      <c r="CK65" t="s">
        <v>818</v>
      </c>
      <c r="CL65" t="s">
        <v>818</v>
      </c>
      <c r="CM65" t="s">
        <v>818</v>
      </c>
      <c r="CN65" t="s">
        <v>818</v>
      </c>
      <c r="CO65" t="s">
        <v>818</v>
      </c>
      <c r="CP65" t="s">
        <v>818</v>
      </c>
      <c r="CQ65" t="s">
        <v>818</v>
      </c>
      <c r="CR65" t="s">
        <v>818</v>
      </c>
      <c r="CS65" t="s">
        <v>818</v>
      </c>
      <c r="CT65" t="s">
        <v>818</v>
      </c>
      <c r="CU65" t="s">
        <v>818</v>
      </c>
      <c r="CV65" t="s">
        <v>818</v>
      </c>
      <c r="CW65" t="s">
        <v>818</v>
      </c>
      <c r="CX65" t="s">
        <v>818</v>
      </c>
      <c r="CY65" t="s">
        <v>818</v>
      </c>
      <c r="CZ65" t="s">
        <v>818</v>
      </c>
      <c r="DA65" t="s">
        <v>818</v>
      </c>
      <c r="DB65" t="s">
        <v>818</v>
      </c>
      <c r="DC65" t="s">
        <v>818</v>
      </c>
      <c r="DD65" t="s">
        <v>818</v>
      </c>
      <c r="DE65" t="s">
        <v>818</v>
      </c>
      <c r="DF65" t="s">
        <v>818</v>
      </c>
      <c r="DG65" t="s">
        <v>818</v>
      </c>
      <c r="DH65" t="s">
        <v>818</v>
      </c>
      <c r="DI65" t="s">
        <v>818</v>
      </c>
      <c r="DJ65" t="s">
        <v>818</v>
      </c>
      <c r="DK65" t="s">
        <v>818</v>
      </c>
      <c r="DL65" t="s">
        <v>818</v>
      </c>
      <c r="DM65" t="s">
        <v>818</v>
      </c>
      <c r="DN65" t="s">
        <v>818</v>
      </c>
      <c r="DO65" t="s">
        <v>818</v>
      </c>
      <c r="DP65" t="s">
        <v>818</v>
      </c>
      <c r="DQ65" t="s">
        <v>818</v>
      </c>
      <c r="DR65" t="s">
        <v>818</v>
      </c>
      <c r="DS65" t="s">
        <v>818</v>
      </c>
      <c r="DT65" t="s">
        <v>818</v>
      </c>
      <c r="DU65" t="s">
        <v>818</v>
      </c>
      <c r="DV65" t="s">
        <v>818</v>
      </c>
      <c r="DW65" t="s">
        <v>818</v>
      </c>
      <c r="DX65" t="s">
        <v>818</v>
      </c>
      <c r="DY65" t="s">
        <v>818</v>
      </c>
      <c r="DZ65" t="s">
        <v>818</v>
      </c>
      <c r="EA65" t="s">
        <v>818</v>
      </c>
      <c r="EB65" t="s">
        <v>818</v>
      </c>
      <c r="EC65" t="s">
        <v>818</v>
      </c>
      <c r="ED65" t="s">
        <v>818</v>
      </c>
      <c r="EE65" t="s">
        <v>818</v>
      </c>
      <c r="EF65" t="s">
        <v>818</v>
      </c>
      <c r="EG65" t="s">
        <v>818</v>
      </c>
      <c r="EH65" t="s">
        <v>818</v>
      </c>
      <c r="EI65" t="s">
        <v>818</v>
      </c>
      <c r="EJ65" t="s">
        <v>818</v>
      </c>
      <c r="EK65" t="s">
        <v>818</v>
      </c>
      <c r="EL65" t="s">
        <v>818</v>
      </c>
      <c r="EM65" t="s">
        <v>818</v>
      </c>
      <c r="EN65" t="s">
        <v>818</v>
      </c>
      <c r="EO65" t="s">
        <v>818</v>
      </c>
      <c r="EP65" t="s">
        <v>818</v>
      </c>
      <c r="EQ65" t="s">
        <v>818</v>
      </c>
      <c r="ER65" t="s">
        <v>818</v>
      </c>
      <c r="ES65" t="s">
        <v>818</v>
      </c>
      <c r="ET65" t="s">
        <v>818</v>
      </c>
      <c r="EU65" t="s">
        <v>818</v>
      </c>
      <c r="EV65" t="s">
        <v>818</v>
      </c>
      <c r="EW65" t="s">
        <v>818</v>
      </c>
      <c r="EX65" t="s">
        <v>818</v>
      </c>
      <c r="EY65" t="s">
        <v>818</v>
      </c>
      <c r="EZ65" t="s">
        <v>818</v>
      </c>
      <c r="FA65" t="s">
        <v>818</v>
      </c>
      <c r="FB65" t="s">
        <v>818</v>
      </c>
      <c r="FC65" t="s">
        <v>818</v>
      </c>
      <c r="FD65" t="s">
        <v>818</v>
      </c>
      <c r="FE65" t="s">
        <v>818</v>
      </c>
      <c r="FF65" t="s">
        <v>818</v>
      </c>
      <c r="FG65" t="s">
        <v>818</v>
      </c>
      <c r="FH65" t="s">
        <v>818</v>
      </c>
      <c r="FI65" t="s">
        <v>818</v>
      </c>
      <c r="FJ65" t="s">
        <v>818</v>
      </c>
      <c r="FK65" t="s">
        <v>818</v>
      </c>
      <c r="FL65" t="s">
        <v>818</v>
      </c>
      <c r="FM65" t="s">
        <v>818</v>
      </c>
      <c r="FN65" t="s">
        <v>818</v>
      </c>
      <c r="FO65" t="s">
        <v>818</v>
      </c>
      <c r="FP65" t="s">
        <v>818</v>
      </c>
      <c r="FQ65" t="s">
        <v>818</v>
      </c>
      <c r="FR65" t="s">
        <v>818</v>
      </c>
      <c r="FS65" t="s">
        <v>818</v>
      </c>
      <c r="FT65" t="s">
        <v>818</v>
      </c>
      <c r="FU65" t="s">
        <v>818</v>
      </c>
      <c r="FV65" t="s">
        <v>818</v>
      </c>
      <c r="FW65" t="s">
        <v>818</v>
      </c>
      <c r="FX65" t="s">
        <v>818</v>
      </c>
      <c r="FY65" t="s">
        <v>818</v>
      </c>
      <c r="FZ65" t="s">
        <v>818</v>
      </c>
      <c r="GA65" t="s">
        <v>818</v>
      </c>
      <c r="GB65" t="s">
        <v>818</v>
      </c>
      <c r="GC65" t="s">
        <v>818</v>
      </c>
      <c r="GD65" t="s">
        <v>818</v>
      </c>
      <c r="GE65" t="s">
        <v>818</v>
      </c>
      <c r="GF65" t="s">
        <v>818</v>
      </c>
      <c r="GG65" t="s">
        <v>818</v>
      </c>
      <c r="GH65" t="s">
        <v>818</v>
      </c>
      <c r="GI65" t="s">
        <v>818</v>
      </c>
      <c r="GJ65" t="s">
        <v>818</v>
      </c>
      <c r="GK65" t="s">
        <v>818</v>
      </c>
      <c r="GL65" t="s">
        <v>818</v>
      </c>
      <c r="GM65" t="s">
        <v>818</v>
      </c>
      <c r="GN65" t="s">
        <v>818</v>
      </c>
      <c r="GO65" t="s">
        <v>818</v>
      </c>
      <c r="GP65" t="s">
        <v>818</v>
      </c>
      <c r="GQ65" t="s">
        <v>818</v>
      </c>
      <c r="GR65" t="s">
        <v>818</v>
      </c>
      <c r="GS65" t="s">
        <v>818</v>
      </c>
      <c r="GT65" t="s">
        <v>818</v>
      </c>
      <c r="GU65" t="s">
        <v>818</v>
      </c>
      <c r="GV65" t="s">
        <v>818</v>
      </c>
      <c r="GW65" t="s">
        <v>818</v>
      </c>
      <c r="GX65" t="s">
        <v>818</v>
      </c>
      <c r="GY65" t="s">
        <v>818</v>
      </c>
      <c r="GZ65" t="s">
        <v>818</v>
      </c>
      <c r="HA65" t="s">
        <v>818</v>
      </c>
      <c r="HB65" t="s">
        <v>818</v>
      </c>
      <c r="HC65" t="s">
        <v>818</v>
      </c>
      <c r="HD65" t="s">
        <v>818</v>
      </c>
      <c r="HE65" t="s">
        <v>818</v>
      </c>
      <c r="HF65" t="s">
        <v>818</v>
      </c>
      <c r="HG65" t="s">
        <v>818</v>
      </c>
      <c r="HH65" t="s">
        <v>818</v>
      </c>
      <c r="HI65" t="s">
        <v>818</v>
      </c>
      <c r="HJ65" t="s">
        <v>818</v>
      </c>
      <c r="HK65" t="s">
        <v>818</v>
      </c>
      <c r="HL65" t="s">
        <v>818</v>
      </c>
      <c r="HM65" t="s">
        <v>818</v>
      </c>
      <c r="HN65" t="s">
        <v>818</v>
      </c>
      <c r="HO65" t="s">
        <v>818</v>
      </c>
      <c r="HP65" t="s">
        <v>818</v>
      </c>
      <c r="HQ65" t="s">
        <v>818</v>
      </c>
      <c r="HR65" t="s">
        <v>818</v>
      </c>
      <c r="HS65" t="s">
        <v>818</v>
      </c>
      <c r="HT65" t="s">
        <v>818</v>
      </c>
      <c r="HU65" t="s">
        <v>818</v>
      </c>
      <c r="HV65" t="s">
        <v>818</v>
      </c>
      <c r="HW65" t="s">
        <v>818</v>
      </c>
      <c r="HX65" t="s">
        <v>818</v>
      </c>
      <c r="HY65" t="s">
        <v>818</v>
      </c>
      <c r="HZ65" t="s">
        <v>818</v>
      </c>
      <c r="IA65" t="s">
        <v>818</v>
      </c>
      <c r="IB65" t="s">
        <v>818</v>
      </c>
      <c r="IC65" t="s">
        <v>818</v>
      </c>
      <c r="ID65" t="s">
        <v>818</v>
      </c>
      <c r="IE65" t="s">
        <v>818</v>
      </c>
      <c r="IF65" t="s">
        <v>818</v>
      </c>
      <c r="IG65" t="s">
        <v>818</v>
      </c>
      <c r="IH65" t="s">
        <v>818</v>
      </c>
      <c r="II65" t="s">
        <v>818</v>
      </c>
      <c r="IJ65" t="s">
        <v>818</v>
      </c>
      <c r="IK65" t="s">
        <v>818</v>
      </c>
      <c r="IL65" t="s">
        <v>818</v>
      </c>
      <c r="IM65" t="s">
        <v>818</v>
      </c>
      <c r="IN65" t="s">
        <v>818</v>
      </c>
      <c r="IO65" t="s">
        <v>818</v>
      </c>
      <c r="IP65" t="s">
        <v>818</v>
      </c>
      <c r="IQ65" t="s">
        <v>818</v>
      </c>
      <c r="IR65" t="s">
        <v>818</v>
      </c>
      <c r="IS65" t="s">
        <v>818</v>
      </c>
      <c r="IT65" t="s">
        <v>818</v>
      </c>
      <c r="IU65" t="s">
        <v>818</v>
      </c>
      <c r="IV65" t="s">
        <v>818</v>
      </c>
      <c r="IW65" t="s">
        <v>818</v>
      </c>
      <c r="IX65" t="s">
        <v>818</v>
      </c>
      <c r="IY65" t="s">
        <v>818</v>
      </c>
      <c r="IZ65" t="s">
        <v>818</v>
      </c>
      <c r="JA65" t="s">
        <v>818</v>
      </c>
      <c r="JB65" t="s">
        <v>818</v>
      </c>
      <c r="JC65" t="s">
        <v>818</v>
      </c>
      <c r="JD65" t="s">
        <v>818</v>
      </c>
      <c r="JE65" t="s">
        <v>818</v>
      </c>
      <c r="JF65" t="s">
        <v>818</v>
      </c>
      <c r="JG65" t="s">
        <v>818</v>
      </c>
      <c r="JH65" t="s">
        <v>818</v>
      </c>
      <c r="JI65" t="s">
        <v>818</v>
      </c>
      <c r="JJ65" t="s">
        <v>818</v>
      </c>
      <c r="JK65" t="s">
        <v>818</v>
      </c>
      <c r="JL65" t="s">
        <v>818</v>
      </c>
      <c r="JM65" t="s">
        <v>818</v>
      </c>
      <c r="JN65" t="s">
        <v>818</v>
      </c>
      <c r="JO65" t="s">
        <v>818</v>
      </c>
      <c r="JP65" t="s">
        <v>818</v>
      </c>
      <c r="JQ65" t="s">
        <v>818</v>
      </c>
      <c r="JR65" t="s">
        <v>818</v>
      </c>
      <c r="JS65" t="s">
        <v>818</v>
      </c>
      <c r="JT65" t="s">
        <v>818</v>
      </c>
      <c r="JU65" t="s">
        <v>818</v>
      </c>
      <c r="JV65" t="s">
        <v>818</v>
      </c>
      <c r="JW65" t="s">
        <v>818</v>
      </c>
      <c r="JX65" t="s">
        <v>818</v>
      </c>
      <c r="JY65" t="s">
        <v>818</v>
      </c>
      <c r="JZ65" t="s">
        <v>818</v>
      </c>
      <c r="KA65" t="s">
        <v>818</v>
      </c>
      <c r="KB65" t="s">
        <v>818</v>
      </c>
      <c r="KC65" t="s">
        <v>818</v>
      </c>
      <c r="KD65" t="s">
        <v>818</v>
      </c>
      <c r="KE65" t="s">
        <v>818</v>
      </c>
      <c r="KF65">
        <v>9</v>
      </c>
      <c r="KG65">
        <v>0</v>
      </c>
      <c r="KH65">
        <v>0</v>
      </c>
      <c r="KI65">
        <v>0</v>
      </c>
      <c r="KJ65">
        <v>0</v>
      </c>
      <c r="KK65">
        <v>2</v>
      </c>
      <c r="KL65">
        <v>1</v>
      </c>
      <c r="KM65">
        <v>0</v>
      </c>
      <c r="KN65">
        <v>2</v>
      </c>
      <c r="KO65">
        <v>0</v>
      </c>
      <c r="KP65">
        <v>3</v>
      </c>
      <c r="KQ65">
        <v>2</v>
      </c>
      <c r="KR65">
        <v>0</v>
      </c>
      <c r="KS65">
        <v>0</v>
      </c>
      <c r="KT65">
        <v>0</v>
      </c>
      <c r="KU65">
        <v>0</v>
      </c>
      <c r="KV65">
        <v>2</v>
      </c>
      <c r="KW65">
        <v>1</v>
      </c>
      <c r="KX65">
        <v>1</v>
      </c>
      <c r="KY65">
        <v>0</v>
      </c>
      <c r="KZ65">
        <v>2</v>
      </c>
      <c r="LA65">
        <v>2</v>
      </c>
      <c r="LB65">
        <v>0</v>
      </c>
      <c r="LC65">
        <v>5</v>
      </c>
      <c r="LD65">
        <v>9</v>
      </c>
      <c r="LE65">
        <v>5</v>
      </c>
      <c r="LF65">
        <v>4</v>
      </c>
      <c r="LH65" t="s">
        <v>817</v>
      </c>
      <c r="LI65" t="s">
        <v>817</v>
      </c>
      <c r="LJ65" t="s">
        <v>817</v>
      </c>
      <c r="LK65" t="s">
        <v>817</v>
      </c>
      <c r="LL65" t="s">
        <v>817</v>
      </c>
      <c r="LM65" t="s">
        <v>817</v>
      </c>
      <c r="LO65" t="s">
        <v>813</v>
      </c>
      <c r="LP65" t="s">
        <v>817</v>
      </c>
      <c r="LQ65" t="s">
        <v>817</v>
      </c>
      <c r="LR65" t="s">
        <v>818</v>
      </c>
      <c r="LS65" t="s">
        <v>818</v>
      </c>
      <c r="LV65" t="s">
        <v>818</v>
      </c>
      <c r="LX65" t="s">
        <v>817</v>
      </c>
      <c r="MA65" t="s">
        <v>858</v>
      </c>
      <c r="MB65" t="s">
        <v>913</v>
      </c>
      <c r="MC65" t="s">
        <v>943</v>
      </c>
      <c r="MD65" t="s">
        <v>813</v>
      </c>
      <c r="MF65" t="s">
        <v>934</v>
      </c>
      <c r="MH65" t="s">
        <v>1192</v>
      </c>
      <c r="MI65" t="s">
        <v>813</v>
      </c>
      <c r="MJ65" t="s">
        <v>888</v>
      </c>
      <c r="MU65" t="s">
        <v>817</v>
      </c>
      <c r="MV65" t="s">
        <v>817</v>
      </c>
      <c r="MW65" t="s">
        <v>813</v>
      </c>
      <c r="MX65" t="s">
        <v>817</v>
      </c>
      <c r="MY65" t="s">
        <v>817</v>
      </c>
      <c r="MZ65" t="s">
        <v>817</v>
      </c>
      <c r="NA65" t="s">
        <v>817</v>
      </c>
      <c r="NB65" t="s">
        <v>817</v>
      </c>
      <c r="NR65" t="s">
        <v>813</v>
      </c>
      <c r="NS65" t="s">
        <v>817</v>
      </c>
      <c r="NU65" t="s">
        <v>825</v>
      </c>
      <c r="NY65">
        <v>3</v>
      </c>
      <c r="NZ65" t="s">
        <v>903</v>
      </c>
      <c r="OP65" t="s">
        <v>902</v>
      </c>
      <c r="OQ65" t="s">
        <v>827</v>
      </c>
      <c r="OR65" t="s">
        <v>828</v>
      </c>
      <c r="OS65" t="s">
        <v>878</v>
      </c>
      <c r="OT65" t="s">
        <v>813</v>
      </c>
      <c r="OU65" t="s">
        <v>817</v>
      </c>
      <c r="OV65" t="s">
        <v>830</v>
      </c>
      <c r="OW65" t="s">
        <v>831</v>
      </c>
      <c r="OX65" t="s">
        <v>832</v>
      </c>
      <c r="OY65" t="s">
        <v>833</v>
      </c>
      <c r="OZ65" t="s">
        <v>908</v>
      </c>
      <c r="PA65" t="s">
        <v>817</v>
      </c>
      <c r="PB65" t="s">
        <v>817</v>
      </c>
      <c r="PC65" t="s">
        <v>817</v>
      </c>
      <c r="PD65" t="s">
        <v>817</v>
      </c>
      <c r="PE65" t="s">
        <v>817</v>
      </c>
      <c r="PF65" t="s">
        <v>813</v>
      </c>
      <c r="PG65" t="s">
        <v>817</v>
      </c>
      <c r="PH65" t="s">
        <v>817</v>
      </c>
      <c r="PI65" t="s">
        <v>817</v>
      </c>
      <c r="PJ65" t="s">
        <v>817</v>
      </c>
      <c r="PK65" t="s">
        <v>813</v>
      </c>
      <c r="PL65" t="s">
        <v>927</v>
      </c>
      <c r="PM65" t="s">
        <v>879</v>
      </c>
      <c r="PN65" t="s">
        <v>837</v>
      </c>
      <c r="PO65" t="s">
        <v>880</v>
      </c>
      <c r="PP65" t="s">
        <v>839</v>
      </c>
      <c r="PQ65" t="s">
        <v>813</v>
      </c>
      <c r="PR65" t="s">
        <v>813</v>
      </c>
      <c r="PS65" t="s">
        <v>817</v>
      </c>
      <c r="PT65" t="s">
        <v>817</v>
      </c>
      <c r="PU65" t="s">
        <v>817</v>
      </c>
      <c r="PV65" t="s">
        <v>817</v>
      </c>
      <c r="PW65" t="s">
        <v>817</v>
      </c>
      <c r="PX65" t="s">
        <v>817</v>
      </c>
      <c r="PY65" t="s">
        <v>817</v>
      </c>
      <c r="PZ65" t="s">
        <v>840</v>
      </c>
      <c r="QA65" t="s">
        <v>841</v>
      </c>
      <c r="QB65" t="s">
        <v>895</v>
      </c>
      <c r="QC65" t="s">
        <v>843</v>
      </c>
      <c r="QD65" t="s">
        <v>896</v>
      </c>
      <c r="QE65" t="s">
        <v>845</v>
      </c>
      <c r="QF65" t="s">
        <v>813</v>
      </c>
      <c r="QG65" t="s">
        <v>813</v>
      </c>
      <c r="QH65" t="s">
        <v>813</v>
      </c>
      <c r="QI65" t="s">
        <v>817</v>
      </c>
      <c r="QJ65" t="s">
        <v>813</v>
      </c>
      <c r="QK65" t="s">
        <v>813</v>
      </c>
      <c r="QL65" t="s">
        <v>817</v>
      </c>
      <c r="QM65" t="s">
        <v>817</v>
      </c>
      <c r="QN65" t="s">
        <v>817</v>
      </c>
      <c r="QO65" t="s">
        <v>817</v>
      </c>
      <c r="QP65" t="s">
        <v>817</v>
      </c>
      <c r="QQ65" t="s">
        <v>817</v>
      </c>
      <c r="QR65" t="s">
        <v>813</v>
      </c>
      <c r="QS65" t="s">
        <v>817</v>
      </c>
      <c r="QT65" t="s">
        <v>817</v>
      </c>
      <c r="QU65" t="s">
        <v>817</v>
      </c>
      <c r="QV65" t="s">
        <v>817</v>
      </c>
      <c r="QW65" t="s">
        <v>817</v>
      </c>
      <c r="QX65" t="s">
        <v>817</v>
      </c>
      <c r="QY65" t="s">
        <v>817</v>
      </c>
      <c r="QZ65" t="s">
        <v>813</v>
      </c>
      <c r="RA65" t="s">
        <v>817</v>
      </c>
      <c r="RB65" t="s">
        <v>817</v>
      </c>
      <c r="RC65" t="s">
        <v>817</v>
      </c>
      <c r="RD65" t="s">
        <v>817</v>
      </c>
      <c r="RE65" t="s">
        <v>817</v>
      </c>
      <c r="RF65" t="s">
        <v>817</v>
      </c>
      <c r="RG65" t="s">
        <v>817</v>
      </c>
      <c r="RH65" t="s">
        <v>817</v>
      </c>
      <c r="RI65" t="s">
        <v>817</v>
      </c>
      <c r="RJ65" t="s">
        <v>817</v>
      </c>
      <c r="RK65" t="s">
        <v>813</v>
      </c>
      <c r="RL65" t="s">
        <v>813</v>
      </c>
      <c r="RM65" t="s">
        <v>817</v>
      </c>
      <c r="RN65" t="s">
        <v>817</v>
      </c>
      <c r="RO65" t="s">
        <v>817</v>
      </c>
      <c r="RP65" t="s">
        <v>817</v>
      </c>
      <c r="RQ65" t="s">
        <v>817</v>
      </c>
      <c r="RR65" t="s">
        <v>817</v>
      </c>
      <c r="RS65" t="s">
        <v>817</v>
      </c>
      <c r="RT65" t="s">
        <v>817</v>
      </c>
      <c r="RU65" t="s">
        <v>817</v>
      </c>
      <c r="RV65" t="s">
        <v>817</v>
      </c>
      <c r="RW65" t="s">
        <v>817</v>
      </c>
      <c r="RX65" t="s">
        <v>837</v>
      </c>
      <c r="RY65" t="s">
        <v>908</v>
      </c>
      <c r="RZ65" t="s">
        <v>813</v>
      </c>
      <c r="SA65" t="s">
        <v>902</v>
      </c>
      <c r="SB65" t="s">
        <v>817</v>
      </c>
      <c r="SC65" t="s">
        <v>817</v>
      </c>
      <c r="SD65" t="s">
        <v>817</v>
      </c>
      <c r="SE65" t="s">
        <v>817</v>
      </c>
      <c r="SF65" t="s">
        <v>813</v>
      </c>
      <c r="SG65" t="s">
        <v>817</v>
      </c>
      <c r="SH65" t="s">
        <v>817</v>
      </c>
      <c r="SI65" t="s">
        <v>817</v>
      </c>
      <c r="SJ65" t="s">
        <v>817</v>
      </c>
      <c r="SK65" t="s">
        <v>817</v>
      </c>
      <c r="SL65" t="s">
        <v>817</v>
      </c>
      <c r="SM65" t="s">
        <v>817</v>
      </c>
      <c r="SN65" t="s">
        <v>817</v>
      </c>
      <c r="SO65" t="s">
        <v>817</v>
      </c>
      <c r="SP65" t="s">
        <v>817</v>
      </c>
      <c r="SQ65" t="s">
        <v>813</v>
      </c>
      <c r="SR65" t="s">
        <v>817</v>
      </c>
      <c r="SS65" t="s">
        <v>817</v>
      </c>
      <c r="ST65" t="s">
        <v>817</v>
      </c>
      <c r="SU65" t="s">
        <v>817</v>
      </c>
      <c r="SV65" t="s">
        <v>817</v>
      </c>
      <c r="SW65" t="s">
        <v>817</v>
      </c>
      <c r="SX65" t="s">
        <v>817</v>
      </c>
      <c r="SY65" t="s">
        <v>817</v>
      </c>
      <c r="SZ65" t="s">
        <v>817</v>
      </c>
      <c r="TA65" t="s">
        <v>817</v>
      </c>
      <c r="TB65" t="s">
        <v>817</v>
      </c>
      <c r="TC65" t="s">
        <v>817</v>
      </c>
      <c r="TD65" t="s">
        <v>817</v>
      </c>
      <c r="TE65" t="s">
        <v>817</v>
      </c>
      <c r="TF65" t="s">
        <v>817</v>
      </c>
      <c r="TG65" t="s">
        <v>817</v>
      </c>
      <c r="TH65" t="s">
        <v>817</v>
      </c>
      <c r="TI65" t="s">
        <v>817</v>
      </c>
      <c r="TJ65" t="s">
        <v>813</v>
      </c>
      <c r="TK65" t="s">
        <v>817</v>
      </c>
      <c r="TL65" t="s">
        <v>817</v>
      </c>
      <c r="TM65" t="s">
        <v>817</v>
      </c>
      <c r="TN65" t="s">
        <v>817</v>
      </c>
      <c r="TO65" t="s">
        <v>813</v>
      </c>
      <c r="TP65" t="s">
        <v>817</v>
      </c>
      <c r="TQ65" t="s">
        <v>817</v>
      </c>
      <c r="TR65" t="s">
        <v>817</v>
      </c>
      <c r="TS65" t="s">
        <v>817</v>
      </c>
      <c r="TT65" t="s">
        <v>817</v>
      </c>
      <c r="TU65" t="s">
        <v>817</v>
      </c>
      <c r="TV65" t="s">
        <v>817</v>
      </c>
      <c r="TW65" t="s">
        <v>817</v>
      </c>
      <c r="TY65" t="s">
        <v>817</v>
      </c>
      <c r="TZ65" t="s">
        <v>817</v>
      </c>
      <c r="UA65" t="s">
        <v>817</v>
      </c>
      <c r="UB65" t="s">
        <v>817</v>
      </c>
      <c r="UC65" t="s">
        <v>817</v>
      </c>
      <c r="UD65" t="s">
        <v>817</v>
      </c>
      <c r="UE65" t="s">
        <v>817</v>
      </c>
      <c r="UF65" t="s">
        <v>817</v>
      </c>
      <c r="UG65" t="s">
        <v>817</v>
      </c>
      <c r="UH65" t="s">
        <v>817</v>
      </c>
      <c r="UI65" t="s">
        <v>817</v>
      </c>
      <c r="UJ65" t="s">
        <v>813</v>
      </c>
      <c r="UK65" t="s">
        <v>817</v>
      </c>
      <c r="UL65" t="s">
        <v>902</v>
      </c>
      <c r="UM65" t="s">
        <v>902</v>
      </c>
      <c r="UN65" t="s">
        <v>817</v>
      </c>
      <c r="UO65" t="s">
        <v>813</v>
      </c>
      <c r="UP65" t="s">
        <v>817</v>
      </c>
      <c r="UQ65" t="s">
        <v>817</v>
      </c>
      <c r="UR65" t="s">
        <v>817</v>
      </c>
      <c r="US65" t="s">
        <v>817</v>
      </c>
      <c r="UT65" t="s">
        <v>817</v>
      </c>
      <c r="UU65" t="s">
        <v>817</v>
      </c>
      <c r="UV65" t="s">
        <v>817</v>
      </c>
      <c r="UW65" t="s">
        <v>817</v>
      </c>
      <c r="UX65" t="s">
        <v>817</v>
      </c>
      <c r="UY65" t="s">
        <v>817</v>
      </c>
      <c r="UZ65" t="s">
        <v>817</v>
      </c>
      <c r="VB65" t="s">
        <v>909</v>
      </c>
      <c r="VC65" t="s">
        <v>848</v>
      </c>
      <c r="VD65" t="s">
        <v>813</v>
      </c>
      <c r="VE65" t="s">
        <v>817</v>
      </c>
      <c r="VF65" t="s">
        <v>817</v>
      </c>
      <c r="VG65" t="s">
        <v>817</v>
      </c>
      <c r="VH65" t="s">
        <v>817</v>
      </c>
      <c r="VI65" t="s">
        <v>817</v>
      </c>
      <c r="VJ65" t="s">
        <v>817</v>
      </c>
      <c r="VK65" t="s">
        <v>817</v>
      </c>
      <c r="VL65" t="s">
        <v>817</v>
      </c>
      <c r="VM65" t="s">
        <v>817</v>
      </c>
      <c r="VN65" t="s">
        <v>817</v>
      </c>
      <c r="VO65" t="s">
        <v>817</v>
      </c>
      <c r="VP65" t="s">
        <v>817</v>
      </c>
      <c r="VQ65" t="s">
        <v>817</v>
      </c>
      <c r="VY65" t="s">
        <v>817</v>
      </c>
      <c r="VZ65" t="s">
        <v>817</v>
      </c>
      <c r="WA65" t="s">
        <v>902</v>
      </c>
      <c r="WJ65" t="s">
        <v>817</v>
      </c>
      <c r="WK65" t="s">
        <v>813</v>
      </c>
      <c r="WL65" t="s">
        <v>817</v>
      </c>
      <c r="WM65" t="s">
        <v>817</v>
      </c>
      <c r="WN65" t="s">
        <v>817</v>
      </c>
      <c r="WO65" t="s">
        <v>817</v>
      </c>
      <c r="WP65" t="s">
        <v>817</v>
      </c>
      <c r="WQ65" t="s">
        <v>817</v>
      </c>
      <c r="WR65" t="s">
        <v>817</v>
      </c>
      <c r="WS65" t="s">
        <v>902</v>
      </c>
      <c r="WU65" t="s">
        <v>817</v>
      </c>
      <c r="WV65" t="s">
        <v>817</v>
      </c>
      <c r="WW65" t="s">
        <v>817</v>
      </c>
      <c r="WX65" t="s">
        <v>817</v>
      </c>
      <c r="WY65" t="s">
        <v>817</v>
      </c>
      <c r="WZ65" t="s">
        <v>813</v>
      </c>
      <c r="XA65" t="s">
        <v>817</v>
      </c>
      <c r="XB65" t="s">
        <v>817</v>
      </c>
      <c r="XC65" t="s">
        <v>850</v>
      </c>
      <c r="XD65" t="s">
        <v>813</v>
      </c>
      <c r="XE65" t="s">
        <v>817</v>
      </c>
      <c r="XF65" t="s">
        <v>817</v>
      </c>
      <c r="XG65" t="s">
        <v>817</v>
      </c>
      <c r="XH65" t="s">
        <v>817</v>
      </c>
      <c r="XI65" t="s">
        <v>817</v>
      </c>
      <c r="XJ65" t="s">
        <v>817</v>
      </c>
      <c r="XK65" t="s">
        <v>817</v>
      </c>
      <c r="XL65" t="s">
        <v>817</v>
      </c>
      <c r="XM65" t="s">
        <v>817</v>
      </c>
      <c r="XN65" t="s">
        <v>817</v>
      </c>
      <c r="XO65" t="s">
        <v>817</v>
      </c>
      <c r="XP65" t="s">
        <v>817</v>
      </c>
      <c r="XQ65" t="s">
        <v>817</v>
      </c>
      <c r="XR65" t="s">
        <v>813</v>
      </c>
      <c r="XS65" t="s">
        <v>813</v>
      </c>
      <c r="XT65" t="s">
        <v>817</v>
      </c>
      <c r="XU65" t="s">
        <v>813</v>
      </c>
      <c r="XV65" t="s">
        <v>817</v>
      </c>
      <c r="XW65" t="s">
        <v>817</v>
      </c>
      <c r="XX65" t="s">
        <v>817</v>
      </c>
      <c r="XY65" t="s">
        <v>817</v>
      </c>
      <c r="XZ65" t="s">
        <v>817</v>
      </c>
      <c r="ZM65" t="s">
        <v>817</v>
      </c>
      <c r="ZN65" t="s">
        <v>817</v>
      </c>
      <c r="ZO65" t="s">
        <v>817</v>
      </c>
      <c r="ZP65" t="s">
        <v>817</v>
      </c>
      <c r="ZQ65" t="s">
        <v>813</v>
      </c>
      <c r="ZR65" t="s">
        <v>817</v>
      </c>
      <c r="ZS65" t="s">
        <v>817</v>
      </c>
      <c r="ZT65" t="s">
        <v>817</v>
      </c>
      <c r="ZU65" t="s">
        <v>817</v>
      </c>
      <c r="ZV65" t="s">
        <v>817</v>
      </c>
      <c r="ZW65" t="s">
        <v>817</v>
      </c>
      <c r="ZX65" t="s">
        <v>817</v>
      </c>
      <c r="ZY65" t="s">
        <v>817</v>
      </c>
      <c r="ZZ65" t="s">
        <v>817</v>
      </c>
      <c r="AAA65" t="s">
        <v>817</v>
      </c>
      <c r="AAB65" t="s">
        <v>817</v>
      </c>
      <c r="AAC65" t="s">
        <v>817</v>
      </c>
      <c r="AAD65" t="s">
        <v>817</v>
      </c>
      <c r="AAE65" t="s">
        <v>817</v>
      </c>
      <c r="AAF65" t="s">
        <v>817</v>
      </c>
      <c r="AAH65" t="s">
        <v>817</v>
      </c>
      <c r="AAI65" t="s">
        <v>817</v>
      </c>
      <c r="AAJ65" t="s">
        <v>817</v>
      </c>
      <c r="AAK65" t="s">
        <v>817</v>
      </c>
      <c r="AAL65" t="s">
        <v>813</v>
      </c>
      <c r="AAM65" t="s">
        <v>817</v>
      </c>
      <c r="AAN65" t="s">
        <v>817</v>
      </c>
      <c r="AAO65" t="s">
        <v>817</v>
      </c>
      <c r="AAP65" t="s">
        <v>817</v>
      </c>
      <c r="AAQ65" t="s">
        <v>817</v>
      </c>
      <c r="AAR65" t="s">
        <v>817</v>
      </c>
      <c r="AAS65" t="s">
        <v>817</v>
      </c>
      <c r="AAT65" t="s">
        <v>817</v>
      </c>
      <c r="AAV65" t="s">
        <v>817</v>
      </c>
      <c r="AAW65" t="s">
        <v>817</v>
      </c>
      <c r="AAX65" t="s">
        <v>817</v>
      </c>
      <c r="AAY65" t="s">
        <v>817</v>
      </c>
      <c r="AAZ65" t="s">
        <v>817</v>
      </c>
      <c r="ABA65" t="s">
        <v>813</v>
      </c>
      <c r="ABB65" t="s">
        <v>813</v>
      </c>
      <c r="ABC65" t="s">
        <v>813</v>
      </c>
      <c r="ABD65" t="s">
        <v>817</v>
      </c>
      <c r="ABE65" t="s">
        <v>817</v>
      </c>
      <c r="ABF65" t="s">
        <v>817</v>
      </c>
      <c r="ABG65" t="s">
        <v>817</v>
      </c>
      <c r="ABH65" t="s">
        <v>817</v>
      </c>
      <c r="ABI65" t="s">
        <v>817</v>
      </c>
      <c r="ABJ65" t="s">
        <v>817</v>
      </c>
      <c r="ABK65" t="s">
        <v>817</v>
      </c>
      <c r="ABL65" t="s">
        <v>817</v>
      </c>
      <c r="ABM65" t="s">
        <v>817</v>
      </c>
      <c r="ABN65" t="s">
        <v>817</v>
      </c>
      <c r="ABO65" t="s">
        <v>817</v>
      </c>
      <c r="ABP65" t="s">
        <v>817</v>
      </c>
      <c r="ABQ65" t="s">
        <v>817</v>
      </c>
      <c r="ABR65" t="s">
        <v>817</v>
      </c>
      <c r="ABS65" t="s">
        <v>817</v>
      </c>
      <c r="ABT65" t="s">
        <v>817</v>
      </c>
      <c r="ABU65" t="s">
        <v>817</v>
      </c>
      <c r="ABV65" t="s">
        <v>817</v>
      </c>
      <c r="ABW65" t="s">
        <v>817</v>
      </c>
      <c r="ABX65" t="s">
        <v>817</v>
      </c>
      <c r="ABY65" t="s">
        <v>817</v>
      </c>
      <c r="ABZ65" t="s">
        <v>817</v>
      </c>
      <c r="ACA65" t="s">
        <v>813</v>
      </c>
      <c r="ACB65" t="s">
        <v>817</v>
      </c>
      <c r="ACC65" t="s">
        <v>817</v>
      </c>
      <c r="ACD65" t="s">
        <v>817</v>
      </c>
      <c r="ACE65" t="s">
        <v>817</v>
      </c>
      <c r="ACF65" t="s">
        <v>817</v>
      </c>
      <c r="ACG65" t="s">
        <v>817</v>
      </c>
      <c r="ACH65" t="s">
        <v>817</v>
      </c>
      <c r="ACI65" t="s">
        <v>817</v>
      </c>
    </row>
    <row r="66" spans="1:763">
      <c r="A66" t="s">
        <v>1193</v>
      </c>
      <c r="B66" t="s">
        <v>1194</v>
      </c>
      <c r="C66" t="s">
        <v>1195</v>
      </c>
      <c r="D66" t="s">
        <v>941</v>
      </c>
      <c r="E66" t="s">
        <v>941</v>
      </c>
      <c r="P66" t="s">
        <v>874</v>
      </c>
      <c r="Q66">
        <v>1.2475828181962281</v>
      </c>
      <c r="T66">
        <v>19</v>
      </c>
      <c r="V66" t="s">
        <v>813</v>
      </c>
      <c r="X66" t="s">
        <v>817</v>
      </c>
      <c r="Y66" t="s">
        <v>814</v>
      </c>
      <c r="Z66" t="s">
        <v>856</v>
      </c>
      <c r="AA66" t="s">
        <v>815</v>
      </c>
      <c r="AB66" t="s">
        <v>816</v>
      </c>
      <c r="AC66">
        <v>8</v>
      </c>
      <c r="AD66" t="s">
        <v>813</v>
      </c>
      <c r="AE66">
        <v>7</v>
      </c>
      <c r="AF66">
        <v>0</v>
      </c>
      <c r="AG66">
        <v>1</v>
      </c>
      <c r="AH66" t="s">
        <v>817</v>
      </c>
      <c r="AI66" t="s">
        <v>817</v>
      </c>
      <c r="AJ66" t="s">
        <v>817</v>
      </c>
      <c r="AK66" t="s">
        <v>817</v>
      </c>
      <c r="AL66" t="s">
        <v>817</v>
      </c>
      <c r="AM66" t="s">
        <v>817</v>
      </c>
      <c r="AN66" t="s">
        <v>817</v>
      </c>
      <c r="AO66" t="s">
        <v>817</v>
      </c>
      <c r="AP66" t="s">
        <v>817</v>
      </c>
      <c r="AQ66" t="s">
        <v>817</v>
      </c>
      <c r="AR66" t="s">
        <v>817</v>
      </c>
      <c r="AS66" t="s">
        <v>817</v>
      </c>
      <c r="AT66" t="s">
        <v>817</v>
      </c>
      <c r="AU66" t="s">
        <v>817</v>
      </c>
      <c r="AV66" t="s">
        <v>817</v>
      </c>
      <c r="AW66" t="s">
        <v>817</v>
      </c>
      <c r="AX66" t="s">
        <v>817</v>
      </c>
      <c r="AY66" t="s">
        <v>817</v>
      </c>
      <c r="AZ66" t="s">
        <v>817</v>
      </c>
      <c r="BA66" t="s">
        <v>817</v>
      </c>
      <c r="BB66" t="s">
        <v>817</v>
      </c>
      <c r="BC66" t="s">
        <v>817</v>
      </c>
      <c r="BD66" t="s">
        <v>817</v>
      </c>
      <c r="BE66" t="s">
        <v>817</v>
      </c>
      <c r="BF66" t="s">
        <v>817</v>
      </c>
      <c r="BG66" t="s">
        <v>817</v>
      </c>
      <c r="BH66" t="s">
        <v>817</v>
      </c>
      <c r="BI66" t="s">
        <v>817</v>
      </c>
      <c r="BJ66" t="s">
        <v>817</v>
      </c>
      <c r="BK66" t="s">
        <v>817</v>
      </c>
      <c r="BL66" t="s">
        <v>817</v>
      </c>
      <c r="BM66" t="s">
        <v>817</v>
      </c>
      <c r="BN66" t="s">
        <v>817</v>
      </c>
      <c r="BO66" t="s">
        <v>817</v>
      </c>
      <c r="BP66" t="s">
        <v>817</v>
      </c>
      <c r="BQ66" t="s">
        <v>817</v>
      </c>
      <c r="BR66" t="s">
        <v>817</v>
      </c>
      <c r="BS66" t="s">
        <v>817</v>
      </c>
      <c r="BT66" t="s">
        <v>817</v>
      </c>
      <c r="BU66" t="s">
        <v>817</v>
      </c>
      <c r="BV66" t="s">
        <v>817</v>
      </c>
      <c r="BW66" t="s">
        <v>817</v>
      </c>
      <c r="BX66" t="s">
        <v>817</v>
      </c>
      <c r="BY66" t="s">
        <v>817</v>
      </c>
      <c r="BZ66" t="s">
        <v>817</v>
      </c>
      <c r="CA66" t="s">
        <v>817</v>
      </c>
      <c r="CB66" t="s">
        <v>817</v>
      </c>
      <c r="CC66" t="s">
        <v>817</v>
      </c>
      <c r="CD66" t="s">
        <v>817</v>
      </c>
      <c r="CE66" t="s">
        <v>817</v>
      </c>
      <c r="CF66" t="s">
        <v>817</v>
      </c>
      <c r="CG66" t="s">
        <v>813</v>
      </c>
      <c r="CH66" t="s">
        <v>817</v>
      </c>
      <c r="CI66" t="s">
        <v>817</v>
      </c>
      <c r="CJ66" t="s">
        <v>817</v>
      </c>
      <c r="CK66" t="s">
        <v>817</v>
      </c>
      <c r="CL66" t="s">
        <v>817</v>
      </c>
      <c r="CM66" t="s">
        <v>817</v>
      </c>
      <c r="CN66" t="s">
        <v>817</v>
      </c>
      <c r="CO66" t="s">
        <v>817</v>
      </c>
      <c r="CP66" t="s">
        <v>817</v>
      </c>
      <c r="CQ66" t="s">
        <v>817</v>
      </c>
      <c r="CR66" t="s">
        <v>817</v>
      </c>
      <c r="CS66" t="s">
        <v>817</v>
      </c>
      <c r="CT66" t="s">
        <v>817</v>
      </c>
      <c r="CU66" t="s">
        <v>817</v>
      </c>
      <c r="CV66" t="s">
        <v>817</v>
      </c>
      <c r="CW66" t="s">
        <v>817</v>
      </c>
      <c r="CX66" t="s">
        <v>817</v>
      </c>
      <c r="CY66" t="s">
        <v>817</v>
      </c>
      <c r="CZ66" t="s">
        <v>817</v>
      </c>
      <c r="DA66" t="s">
        <v>817</v>
      </c>
      <c r="DB66" t="s">
        <v>817</v>
      </c>
      <c r="DC66" t="s">
        <v>817</v>
      </c>
      <c r="DD66" t="s">
        <v>817</v>
      </c>
      <c r="DE66" t="s">
        <v>817</v>
      </c>
      <c r="DF66" t="s">
        <v>817</v>
      </c>
      <c r="DG66" t="s">
        <v>817</v>
      </c>
      <c r="DH66" t="s">
        <v>817</v>
      </c>
      <c r="DI66" t="s">
        <v>817</v>
      </c>
      <c r="DJ66" t="s">
        <v>817</v>
      </c>
      <c r="DK66" t="s">
        <v>817</v>
      </c>
      <c r="DL66" t="s">
        <v>817</v>
      </c>
      <c r="DM66" t="s">
        <v>817</v>
      </c>
      <c r="DN66" t="s">
        <v>817</v>
      </c>
      <c r="DO66" t="s">
        <v>817</v>
      </c>
      <c r="DP66" t="s">
        <v>817</v>
      </c>
      <c r="DQ66" t="s">
        <v>817</v>
      </c>
      <c r="DR66" t="s">
        <v>817</v>
      </c>
      <c r="DS66" t="s">
        <v>817</v>
      </c>
      <c r="DT66" t="s">
        <v>817</v>
      </c>
      <c r="DU66" t="s">
        <v>817</v>
      </c>
      <c r="DV66" t="s">
        <v>817</v>
      </c>
      <c r="DW66" t="s">
        <v>817</v>
      </c>
      <c r="DX66" t="s">
        <v>817</v>
      </c>
      <c r="DY66" t="s">
        <v>817</v>
      </c>
      <c r="DZ66" t="s">
        <v>817</v>
      </c>
      <c r="EA66" t="s">
        <v>817</v>
      </c>
      <c r="EB66" t="s">
        <v>817</v>
      </c>
      <c r="EC66" t="s">
        <v>817</v>
      </c>
      <c r="ED66" t="s">
        <v>817</v>
      </c>
      <c r="EE66" t="s">
        <v>817</v>
      </c>
      <c r="EF66" t="s">
        <v>817</v>
      </c>
      <c r="EG66" t="s">
        <v>817</v>
      </c>
      <c r="EH66" t="s">
        <v>817</v>
      </c>
      <c r="EI66" t="s">
        <v>817</v>
      </c>
      <c r="EJ66" t="s">
        <v>817</v>
      </c>
      <c r="EK66" t="s">
        <v>817</v>
      </c>
      <c r="EL66" t="s">
        <v>817</v>
      </c>
      <c r="EM66" t="s">
        <v>817</v>
      </c>
      <c r="EN66" t="s">
        <v>817</v>
      </c>
      <c r="EO66" t="s">
        <v>817</v>
      </c>
      <c r="EP66" t="s">
        <v>817</v>
      </c>
      <c r="EQ66" t="s">
        <v>817</v>
      </c>
      <c r="ER66" t="s">
        <v>817</v>
      </c>
      <c r="ES66" t="s">
        <v>817</v>
      </c>
      <c r="ET66" t="s">
        <v>817</v>
      </c>
      <c r="EU66" t="s">
        <v>817</v>
      </c>
      <c r="EV66" t="s">
        <v>817</v>
      </c>
      <c r="EW66" t="s">
        <v>817</v>
      </c>
      <c r="EX66" t="s">
        <v>817</v>
      </c>
      <c r="EY66" t="s">
        <v>817</v>
      </c>
      <c r="EZ66" t="s">
        <v>817</v>
      </c>
      <c r="FA66" t="s">
        <v>817</v>
      </c>
      <c r="FB66" t="s">
        <v>817</v>
      </c>
      <c r="FC66" t="s">
        <v>817</v>
      </c>
      <c r="FD66" t="s">
        <v>817</v>
      </c>
      <c r="FE66" t="s">
        <v>817</v>
      </c>
      <c r="FF66" t="s">
        <v>817</v>
      </c>
      <c r="FG66" t="s">
        <v>817</v>
      </c>
      <c r="FH66" t="s">
        <v>817</v>
      </c>
      <c r="FI66" t="s">
        <v>817</v>
      </c>
      <c r="FJ66" t="s">
        <v>817</v>
      </c>
      <c r="FK66" t="s">
        <v>817</v>
      </c>
      <c r="FL66" t="s">
        <v>817</v>
      </c>
      <c r="FM66" t="s">
        <v>817</v>
      </c>
      <c r="FN66" t="s">
        <v>817</v>
      </c>
      <c r="FO66" t="s">
        <v>817</v>
      </c>
      <c r="FP66" t="s">
        <v>817</v>
      </c>
      <c r="FQ66" t="s">
        <v>817</v>
      </c>
      <c r="FR66" t="s">
        <v>817</v>
      </c>
      <c r="FS66" t="s">
        <v>817</v>
      </c>
      <c r="FT66" t="s">
        <v>817</v>
      </c>
      <c r="FU66" t="s">
        <v>817</v>
      </c>
      <c r="FV66" t="s">
        <v>817</v>
      </c>
      <c r="FW66" t="s">
        <v>817</v>
      </c>
      <c r="FX66" t="s">
        <v>817</v>
      </c>
      <c r="FY66" t="s">
        <v>817</v>
      </c>
      <c r="FZ66" t="s">
        <v>817</v>
      </c>
      <c r="GA66" t="s">
        <v>817</v>
      </c>
      <c r="GB66" t="s">
        <v>817</v>
      </c>
      <c r="GC66" t="s">
        <v>817</v>
      </c>
      <c r="GD66" t="s">
        <v>817</v>
      </c>
      <c r="GE66" t="s">
        <v>817</v>
      </c>
      <c r="GF66" t="s">
        <v>817</v>
      </c>
      <c r="GG66" t="s">
        <v>817</v>
      </c>
      <c r="GH66" t="s">
        <v>817</v>
      </c>
      <c r="GI66" t="s">
        <v>817</v>
      </c>
      <c r="GJ66" t="s">
        <v>817</v>
      </c>
      <c r="GK66" t="s">
        <v>817</v>
      </c>
      <c r="GL66" t="s">
        <v>817</v>
      </c>
      <c r="GM66" t="s">
        <v>817</v>
      </c>
      <c r="GN66" t="s">
        <v>817</v>
      </c>
      <c r="GO66" t="s">
        <v>817</v>
      </c>
      <c r="GP66" t="s">
        <v>817</v>
      </c>
      <c r="GQ66" t="s">
        <v>817</v>
      </c>
      <c r="GR66" t="s">
        <v>817</v>
      </c>
      <c r="GS66" t="s">
        <v>817</v>
      </c>
      <c r="GT66" t="s">
        <v>817</v>
      </c>
      <c r="GU66" t="s">
        <v>817</v>
      </c>
      <c r="GV66" t="s">
        <v>817</v>
      </c>
      <c r="GW66" t="s">
        <v>817</v>
      </c>
      <c r="GX66" t="s">
        <v>817</v>
      </c>
      <c r="GY66" t="s">
        <v>817</v>
      </c>
      <c r="GZ66" t="s">
        <v>817</v>
      </c>
      <c r="HA66" t="s">
        <v>817</v>
      </c>
      <c r="HB66" t="s">
        <v>817</v>
      </c>
      <c r="HC66" t="s">
        <v>817</v>
      </c>
      <c r="HD66" t="s">
        <v>817</v>
      </c>
      <c r="HE66" t="s">
        <v>817</v>
      </c>
      <c r="HF66" t="s">
        <v>817</v>
      </c>
      <c r="HG66" t="s">
        <v>817</v>
      </c>
      <c r="HH66" t="s">
        <v>817</v>
      </c>
      <c r="HI66" t="s">
        <v>817</v>
      </c>
      <c r="HJ66" t="s">
        <v>817</v>
      </c>
      <c r="HK66" t="s">
        <v>817</v>
      </c>
      <c r="HL66" t="s">
        <v>817</v>
      </c>
      <c r="HM66" t="s">
        <v>817</v>
      </c>
      <c r="HN66" t="s">
        <v>817</v>
      </c>
      <c r="HO66" t="s">
        <v>817</v>
      </c>
      <c r="HP66" t="s">
        <v>817</v>
      </c>
      <c r="HQ66" t="s">
        <v>817</v>
      </c>
      <c r="HR66" t="s">
        <v>817</v>
      </c>
      <c r="HS66" t="s">
        <v>817</v>
      </c>
      <c r="HT66" t="s">
        <v>817</v>
      </c>
      <c r="HU66" t="s">
        <v>817</v>
      </c>
      <c r="HV66" t="s">
        <v>817</v>
      </c>
      <c r="HW66" t="s">
        <v>817</v>
      </c>
      <c r="HX66" t="s">
        <v>817</v>
      </c>
      <c r="HY66" t="s">
        <v>817</v>
      </c>
      <c r="HZ66" t="s">
        <v>817</v>
      </c>
      <c r="IA66" t="s">
        <v>817</v>
      </c>
      <c r="IB66" t="s">
        <v>817</v>
      </c>
      <c r="IC66" t="s">
        <v>817</v>
      </c>
      <c r="ID66" t="s">
        <v>817</v>
      </c>
      <c r="IE66" t="s">
        <v>817</v>
      </c>
      <c r="IF66" t="s">
        <v>817</v>
      </c>
      <c r="IG66" t="s">
        <v>817</v>
      </c>
      <c r="IH66" t="s">
        <v>817</v>
      </c>
      <c r="II66" t="s">
        <v>817</v>
      </c>
      <c r="IJ66" t="s">
        <v>817</v>
      </c>
      <c r="IK66" t="s">
        <v>817</v>
      </c>
      <c r="IL66" t="s">
        <v>817</v>
      </c>
      <c r="IM66" t="s">
        <v>817</v>
      </c>
      <c r="IN66" t="s">
        <v>817</v>
      </c>
      <c r="IO66" t="s">
        <v>817</v>
      </c>
      <c r="IP66" t="s">
        <v>817</v>
      </c>
      <c r="IQ66" t="s">
        <v>817</v>
      </c>
      <c r="IR66" t="s">
        <v>817</v>
      </c>
      <c r="IS66" t="s">
        <v>817</v>
      </c>
      <c r="IT66" t="s">
        <v>817</v>
      </c>
      <c r="IU66" t="s">
        <v>817</v>
      </c>
      <c r="IV66" t="s">
        <v>817</v>
      </c>
      <c r="IW66" t="s">
        <v>817</v>
      </c>
      <c r="IX66" t="s">
        <v>817</v>
      </c>
      <c r="IY66" t="s">
        <v>817</v>
      </c>
      <c r="IZ66" t="s">
        <v>817</v>
      </c>
      <c r="JA66" t="s">
        <v>817</v>
      </c>
      <c r="JB66" t="s">
        <v>817</v>
      </c>
      <c r="JC66" t="s">
        <v>817</v>
      </c>
      <c r="JD66" t="s">
        <v>817</v>
      </c>
      <c r="JE66" t="s">
        <v>817</v>
      </c>
      <c r="JF66" t="s">
        <v>817</v>
      </c>
      <c r="JG66" t="s">
        <v>817</v>
      </c>
      <c r="JH66" t="s">
        <v>817</v>
      </c>
      <c r="JI66" t="s">
        <v>817</v>
      </c>
      <c r="JJ66" t="s">
        <v>817</v>
      </c>
      <c r="JK66" t="s">
        <v>817</v>
      </c>
      <c r="JL66" t="s">
        <v>817</v>
      </c>
      <c r="JM66" t="s">
        <v>817</v>
      </c>
      <c r="JN66" t="s">
        <v>817</v>
      </c>
      <c r="JO66" t="s">
        <v>817</v>
      </c>
      <c r="JP66" t="s">
        <v>817</v>
      </c>
      <c r="JQ66" t="s">
        <v>817</v>
      </c>
      <c r="JR66" t="s">
        <v>817</v>
      </c>
      <c r="JS66" t="s">
        <v>817</v>
      </c>
      <c r="JT66" t="s">
        <v>817</v>
      </c>
      <c r="JU66" t="s">
        <v>817</v>
      </c>
      <c r="JV66" t="s">
        <v>817</v>
      </c>
      <c r="JW66" t="s">
        <v>817</v>
      </c>
      <c r="JX66" t="s">
        <v>817</v>
      </c>
      <c r="JY66" t="s">
        <v>817</v>
      </c>
      <c r="JZ66" t="s">
        <v>817</v>
      </c>
      <c r="KA66" t="s">
        <v>817</v>
      </c>
      <c r="KB66" t="s">
        <v>817</v>
      </c>
      <c r="KC66" t="s">
        <v>817</v>
      </c>
      <c r="KD66" t="s">
        <v>817</v>
      </c>
      <c r="KE66" t="s">
        <v>817</v>
      </c>
      <c r="KF66">
        <v>8</v>
      </c>
      <c r="KG66">
        <v>0</v>
      </c>
      <c r="KH66">
        <v>0</v>
      </c>
      <c r="KI66">
        <v>0</v>
      </c>
      <c r="KJ66">
        <v>0</v>
      </c>
      <c r="KK66">
        <v>1</v>
      </c>
      <c r="KL66">
        <v>0</v>
      </c>
      <c r="KM66">
        <v>1</v>
      </c>
      <c r="KN66">
        <v>1</v>
      </c>
      <c r="KO66">
        <v>0</v>
      </c>
      <c r="KP66">
        <v>1</v>
      </c>
      <c r="KQ66">
        <v>2</v>
      </c>
      <c r="KR66">
        <v>0</v>
      </c>
      <c r="KS66">
        <v>1</v>
      </c>
      <c r="KT66">
        <v>1</v>
      </c>
      <c r="KU66">
        <v>1</v>
      </c>
      <c r="KV66">
        <v>0</v>
      </c>
      <c r="KW66">
        <v>1</v>
      </c>
      <c r="KX66">
        <v>1</v>
      </c>
      <c r="KY66">
        <v>0</v>
      </c>
      <c r="KZ66">
        <v>3</v>
      </c>
      <c r="LA66">
        <v>2</v>
      </c>
      <c r="LB66">
        <v>2</v>
      </c>
      <c r="LC66">
        <v>4</v>
      </c>
      <c r="LD66">
        <v>8</v>
      </c>
      <c r="LE66">
        <v>2</v>
      </c>
      <c r="LF66">
        <v>4</v>
      </c>
      <c r="LH66" t="s">
        <v>817</v>
      </c>
      <c r="LI66" t="s">
        <v>817</v>
      </c>
      <c r="LJ66" t="s">
        <v>813</v>
      </c>
      <c r="LK66" t="s">
        <v>817</v>
      </c>
      <c r="LL66" t="s">
        <v>817</v>
      </c>
      <c r="LM66" t="s">
        <v>817</v>
      </c>
      <c r="LN66" t="s">
        <v>817</v>
      </c>
      <c r="LO66" t="s">
        <v>813</v>
      </c>
      <c r="LP66" t="s">
        <v>813</v>
      </c>
      <c r="LQ66" t="s">
        <v>813</v>
      </c>
      <c r="LR66" t="s">
        <v>818</v>
      </c>
      <c r="LS66" t="s">
        <v>818</v>
      </c>
      <c r="LT66" t="s">
        <v>845</v>
      </c>
      <c r="LU66" t="s">
        <v>818</v>
      </c>
      <c r="LV66" t="s">
        <v>818</v>
      </c>
      <c r="LW66" t="s">
        <v>845</v>
      </c>
      <c r="LX66" t="s">
        <v>817</v>
      </c>
      <c r="MA66" t="s">
        <v>858</v>
      </c>
      <c r="MB66" t="s">
        <v>821</v>
      </c>
      <c r="MC66" t="s">
        <v>875</v>
      </c>
      <c r="MD66" t="s">
        <v>817</v>
      </c>
      <c r="ME66" t="s">
        <v>876</v>
      </c>
      <c r="MF66" t="s">
        <v>823</v>
      </c>
      <c r="MI66" t="s">
        <v>902</v>
      </c>
      <c r="MJ66" t="s">
        <v>860</v>
      </c>
      <c r="MU66" t="s">
        <v>902</v>
      </c>
      <c r="NR66" t="s">
        <v>902</v>
      </c>
      <c r="NU66" t="s">
        <v>902</v>
      </c>
      <c r="NX66" t="s">
        <v>962</v>
      </c>
      <c r="NY66">
        <v>1</v>
      </c>
      <c r="NZ66" t="s">
        <v>903</v>
      </c>
      <c r="OP66" t="s">
        <v>902</v>
      </c>
      <c r="OQ66" t="s">
        <v>827</v>
      </c>
      <c r="OR66" t="s">
        <v>1047</v>
      </c>
      <c r="OS66" t="s">
        <v>878</v>
      </c>
      <c r="OT66" t="s">
        <v>813</v>
      </c>
      <c r="OU66" t="s">
        <v>813</v>
      </c>
      <c r="OV66" t="s">
        <v>830</v>
      </c>
      <c r="OW66" t="s">
        <v>864</v>
      </c>
      <c r="OX66" t="s">
        <v>832</v>
      </c>
      <c r="OY66" t="s">
        <v>833</v>
      </c>
      <c r="OZ66" t="s">
        <v>849</v>
      </c>
      <c r="PA66" t="s">
        <v>813</v>
      </c>
      <c r="PB66" t="s">
        <v>817</v>
      </c>
      <c r="PC66" t="s">
        <v>813</v>
      </c>
      <c r="PD66" t="s">
        <v>817</v>
      </c>
      <c r="PE66" t="s">
        <v>817</v>
      </c>
      <c r="PF66" t="s">
        <v>817</v>
      </c>
      <c r="PG66" t="s">
        <v>817</v>
      </c>
      <c r="PH66" t="s">
        <v>817</v>
      </c>
      <c r="PI66" t="s">
        <v>817</v>
      </c>
      <c r="PJ66" t="s">
        <v>817</v>
      </c>
      <c r="PK66" t="s">
        <v>817</v>
      </c>
      <c r="PL66" t="s">
        <v>835</v>
      </c>
      <c r="PM66" t="s">
        <v>845</v>
      </c>
      <c r="PN66" t="s">
        <v>845</v>
      </c>
      <c r="PO66" t="s">
        <v>893</v>
      </c>
      <c r="PP66" t="s">
        <v>839</v>
      </c>
      <c r="PQ66" t="s">
        <v>813</v>
      </c>
      <c r="PR66" t="s">
        <v>813</v>
      </c>
      <c r="PS66" t="s">
        <v>817</v>
      </c>
      <c r="PT66" t="s">
        <v>817</v>
      </c>
      <c r="PU66" t="s">
        <v>817</v>
      </c>
      <c r="PV66" t="s">
        <v>817</v>
      </c>
      <c r="PW66" t="s">
        <v>817</v>
      </c>
      <c r="PX66" t="s">
        <v>817</v>
      </c>
      <c r="PY66" t="s">
        <v>817</v>
      </c>
      <c r="PZ66" t="s">
        <v>840</v>
      </c>
      <c r="QA66" t="s">
        <v>841</v>
      </c>
      <c r="QB66" t="s">
        <v>895</v>
      </c>
      <c r="QC66" t="s">
        <v>972</v>
      </c>
      <c r="QD66" t="s">
        <v>896</v>
      </c>
      <c r="QE66" t="s">
        <v>845</v>
      </c>
      <c r="QF66" t="s">
        <v>813</v>
      </c>
      <c r="QG66" t="s">
        <v>813</v>
      </c>
      <c r="QH66" t="s">
        <v>817</v>
      </c>
      <c r="QI66" t="s">
        <v>817</v>
      </c>
      <c r="QJ66" t="s">
        <v>813</v>
      </c>
      <c r="QK66" t="s">
        <v>813</v>
      </c>
      <c r="QL66" t="s">
        <v>817</v>
      </c>
      <c r="QM66" t="s">
        <v>817</v>
      </c>
      <c r="QN66" t="s">
        <v>817</v>
      </c>
      <c r="QO66" t="s">
        <v>817</v>
      </c>
      <c r="QP66" t="s">
        <v>817</v>
      </c>
      <c r="QQ66" t="s">
        <v>817</v>
      </c>
      <c r="QR66" t="s">
        <v>813</v>
      </c>
      <c r="QS66" t="s">
        <v>817</v>
      </c>
      <c r="QT66" t="s">
        <v>817</v>
      </c>
      <c r="QU66" t="s">
        <v>817</v>
      </c>
      <c r="QV66" t="s">
        <v>817</v>
      </c>
      <c r="QW66" t="s">
        <v>817</v>
      </c>
      <c r="QX66" t="s">
        <v>817</v>
      </c>
      <c r="QY66" t="s">
        <v>817</v>
      </c>
      <c r="QZ66" t="s">
        <v>813</v>
      </c>
      <c r="RA66" t="s">
        <v>817</v>
      </c>
      <c r="RB66" t="s">
        <v>817</v>
      </c>
      <c r="RC66" t="s">
        <v>817</v>
      </c>
      <c r="RD66" t="s">
        <v>817</v>
      </c>
      <c r="RE66" t="s">
        <v>813</v>
      </c>
      <c r="RF66" t="s">
        <v>817</v>
      </c>
      <c r="RG66" t="s">
        <v>817</v>
      </c>
      <c r="RH66" t="s">
        <v>817</v>
      </c>
      <c r="RI66" t="s">
        <v>817</v>
      </c>
      <c r="RJ66" t="s">
        <v>817</v>
      </c>
      <c r="RK66" t="s">
        <v>813</v>
      </c>
      <c r="RL66" t="s">
        <v>813</v>
      </c>
      <c r="RM66" t="s">
        <v>817</v>
      </c>
      <c r="RN66" t="s">
        <v>817</v>
      </c>
      <c r="RO66" t="s">
        <v>817</v>
      </c>
      <c r="RP66" t="s">
        <v>813</v>
      </c>
      <c r="RQ66" t="s">
        <v>817</v>
      </c>
      <c r="RR66" t="s">
        <v>817</v>
      </c>
      <c r="RS66" t="s">
        <v>817</v>
      </c>
      <c r="RT66" t="s">
        <v>817</v>
      </c>
      <c r="RU66" t="s">
        <v>817</v>
      </c>
      <c r="RV66" t="s">
        <v>817</v>
      </c>
      <c r="RW66" t="s">
        <v>817</v>
      </c>
      <c r="RX66" t="s">
        <v>879</v>
      </c>
      <c r="RY66" t="s">
        <v>902</v>
      </c>
      <c r="RZ66" t="s">
        <v>813</v>
      </c>
      <c r="SA66" t="s">
        <v>902</v>
      </c>
      <c r="SB66" t="s">
        <v>817</v>
      </c>
      <c r="SC66" t="s">
        <v>817</v>
      </c>
      <c r="SD66" t="s">
        <v>817</v>
      </c>
      <c r="SE66" t="s">
        <v>817</v>
      </c>
      <c r="SF66" t="s">
        <v>817</v>
      </c>
      <c r="SG66" t="s">
        <v>817</v>
      </c>
      <c r="SH66" t="s">
        <v>817</v>
      </c>
      <c r="SI66" t="s">
        <v>817</v>
      </c>
      <c r="SJ66" t="s">
        <v>817</v>
      </c>
      <c r="SK66" t="s">
        <v>817</v>
      </c>
      <c r="SL66" t="s">
        <v>813</v>
      </c>
      <c r="SM66" t="s">
        <v>817</v>
      </c>
      <c r="SN66" t="s">
        <v>817</v>
      </c>
      <c r="SO66" t="s">
        <v>817</v>
      </c>
      <c r="SP66" t="s">
        <v>817</v>
      </c>
      <c r="SQ66" t="s">
        <v>817</v>
      </c>
      <c r="SR66" t="s">
        <v>817</v>
      </c>
      <c r="SS66" t="s">
        <v>817</v>
      </c>
      <c r="ST66" t="s">
        <v>813</v>
      </c>
      <c r="SU66" t="s">
        <v>817</v>
      </c>
      <c r="SV66" t="s">
        <v>817</v>
      </c>
      <c r="SW66" t="s">
        <v>813</v>
      </c>
      <c r="SX66" t="s">
        <v>817</v>
      </c>
      <c r="SY66" t="s">
        <v>813</v>
      </c>
      <c r="SZ66" t="s">
        <v>813</v>
      </c>
      <c r="TA66" t="s">
        <v>817</v>
      </c>
      <c r="TB66" t="s">
        <v>817</v>
      </c>
      <c r="TC66" t="s">
        <v>817</v>
      </c>
      <c r="TD66" t="s">
        <v>817</v>
      </c>
      <c r="TE66" t="s">
        <v>817</v>
      </c>
      <c r="TF66" t="s">
        <v>817</v>
      </c>
      <c r="TG66" t="s">
        <v>817</v>
      </c>
      <c r="TH66" t="s">
        <v>817</v>
      </c>
      <c r="TI66" t="s">
        <v>817</v>
      </c>
      <c r="TJ66" t="s">
        <v>813</v>
      </c>
      <c r="TK66" t="s">
        <v>817</v>
      </c>
      <c r="TL66" t="s">
        <v>817</v>
      </c>
      <c r="TM66" t="s">
        <v>817</v>
      </c>
      <c r="TN66" t="s">
        <v>817</v>
      </c>
      <c r="TO66" t="s">
        <v>813</v>
      </c>
      <c r="TP66" t="s">
        <v>817</v>
      </c>
      <c r="TQ66" t="s">
        <v>817</v>
      </c>
      <c r="TR66" t="s">
        <v>817</v>
      </c>
      <c r="TS66" t="s">
        <v>817</v>
      </c>
      <c r="TT66" t="s">
        <v>817</v>
      </c>
      <c r="TU66" t="s">
        <v>817</v>
      </c>
      <c r="TV66" t="s">
        <v>817</v>
      </c>
      <c r="TW66" t="s">
        <v>817</v>
      </c>
      <c r="TY66" t="s">
        <v>817</v>
      </c>
      <c r="TZ66" t="s">
        <v>817</v>
      </c>
      <c r="UA66" t="s">
        <v>817</v>
      </c>
      <c r="UB66" t="s">
        <v>817</v>
      </c>
      <c r="UC66" t="s">
        <v>817</v>
      </c>
      <c r="UD66" t="s">
        <v>817</v>
      </c>
      <c r="UE66" t="s">
        <v>817</v>
      </c>
      <c r="UF66" t="s">
        <v>817</v>
      </c>
      <c r="UG66" t="s">
        <v>817</v>
      </c>
      <c r="UH66" t="s">
        <v>813</v>
      </c>
      <c r="UI66" t="s">
        <v>817</v>
      </c>
      <c r="UJ66" t="s">
        <v>817</v>
      </c>
      <c r="UK66" t="s">
        <v>817</v>
      </c>
      <c r="UL66" t="s">
        <v>813</v>
      </c>
      <c r="UM66" t="s">
        <v>813</v>
      </c>
      <c r="UN66" t="s">
        <v>813</v>
      </c>
      <c r="UO66" t="s">
        <v>817</v>
      </c>
      <c r="UP66" t="s">
        <v>817</v>
      </c>
      <c r="UQ66" t="s">
        <v>817</v>
      </c>
      <c r="UR66" t="s">
        <v>817</v>
      </c>
      <c r="US66" t="s">
        <v>817</v>
      </c>
      <c r="UT66" t="s">
        <v>817</v>
      </c>
      <c r="UU66" t="s">
        <v>817</v>
      </c>
      <c r="UV66" t="s">
        <v>817</v>
      </c>
      <c r="UW66" t="s">
        <v>817</v>
      </c>
      <c r="UX66" t="s">
        <v>817</v>
      </c>
      <c r="UY66" t="s">
        <v>817</v>
      </c>
      <c r="UZ66" t="s">
        <v>817</v>
      </c>
      <c r="VB66" t="s">
        <v>909</v>
      </c>
      <c r="VC66" t="s">
        <v>963</v>
      </c>
      <c r="VD66" t="s">
        <v>817</v>
      </c>
      <c r="VE66" t="s">
        <v>813</v>
      </c>
      <c r="VF66" t="s">
        <v>817</v>
      </c>
      <c r="VG66" t="s">
        <v>817</v>
      </c>
      <c r="VH66" t="s">
        <v>817</v>
      </c>
      <c r="VI66" t="s">
        <v>817</v>
      </c>
      <c r="VJ66" t="s">
        <v>817</v>
      </c>
      <c r="VK66" t="s">
        <v>817</v>
      </c>
      <c r="VL66" t="s">
        <v>817</v>
      </c>
      <c r="VM66" t="s">
        <v>817</v>
      </c>
      <c r="VN66" t="s">
        <v>817</v>
      </c>
      <c r="VO66" t="s">
        <v>817</v>
      </c>
      <c r="VP66" t="s">
        <v>817</v>
      </c>
      <c r="VQ66" t="s">
        <v>817</v>
      </c>
      <c r="VY66" t="s">
        <v>813</v>
      </c>
      <c r="VZ66" t="s">
        <v>817</v>
      </c>
      <c r="WA66" t="s">
        <v>817</v>
      </c>
      <c r="WJ66" t="s">
        <v>813</v>
      </c>
      <c r="WK66" t="s">
        <v>817</v>
      </c>
      <c r="WL66" t="s">
        <v>817</v>
      </c>
      <c r="WM66" t="s">
        <v>813</v>
      </c>
      <c r="WN66" t="s">
        <v>817</v>
      </c>
      <c r="WO66" t="s">
        <v>817</v>
      </c>
      <c r="WP66" t="s">
        <v>817</v>
      </c>
      <c r="WQ66" t="s">
        <v>817</v>
      </c>
      <c r="WR66" t="s">
        <v>817</v>
      </c>
      <c r="WS66" t="s">
        <v>908</v>
      </c>
      <c r="WU66" t="s">
        <v>817</v>
      </c>
      <c r="WV66" t="s">
        <v>813</v>
      </c>
      <c r="WW66" t="s">
        <v>817</v>
      </c>
      <c r="WX66" t="s">
        <v>817</v>
      </c>
      <c r="WY66" t="s">
        <v>817</v>
      </c>
      <c r="WZ66" t="s">
        <v>817</v>
      </c>
      <c r="XA66" t="s">
        <v>817</v>
      </c>
      <c r="XB66" t="s">
        <v>817</v>
      </c>
      <c r="XC66" t="s">
        <v>902</v>
      </c>
      <c r="XD66" t="s">
        <v>813</v>
      </c>
      <c r="XE66" t="s">
        <v>817</v>
      </c>
      <c r="XF66" t="s">
        <v>817</v>
      </c>
      <c r="XG66" t="s">
        <v>817</v>
      </c>
      <c r="XH66" t="s">
        <v>817</v>
      </c>
      <c r="XI66" t="s">
        <v>817</v>
      </c>
      <c r="XJ66" t="s">
        <v>817</v>
      </c>
      <c r="XK66" t="s">
        <v>817</v>
      </c>
      <c r="XL66" t="s">
        <v>817</v>
      </c>
      <c r="XM66" t="s">
        <v>817</v>
      </c>
      <c r="XN66" t="s">
        <v>813</v>
      </c>
      <c r="XO66" t="s">
        <v>817</v>
      </c>
      <c r="XP66" t="s">
        <v>817</v>
      </c>
      <c r="XQ66" t="s">
        <v>817</v>
      </c>
      <c r="XR66" t="s">
        <v>813</v>
      </c>
      <c r="XS66" t="s">
        <v>813</v>
      </c>
      <c r="XT66" t="s">
        <v>817</v>
      </c>
      <c r="XU66" t="s">
        <v>817</v>
      </c>
      <c r="XV66" t="s">
        <v>817</v>
      </c>
      <c r="XW66" t="s">
        <v>817</v>
      </c>
      <c r="XX66" t="s">
        <v>817</v>
      </c>
      <c r="XY66" t="s">
        <v>817</v>
      </c>
      <c r="XZ66" t="s">
        <v>813</v>
      </c>
      <c r="YA66" t="s">
        <v>817</v>
      </c>
      <c r="YB66" t="s">
        <v>817</v>
      </c>
      <c r="YC66" t="s">
        <v>817</v>
      </c>
      <c r="YD66" t="s">
        <v>817</v>
      </c>
      <c r="YE66" t="s">
        <v>817</v>
      </c>
      <c r="YF66" t="s">
        <v>817</v>
      </c>
      <c r="YG66" t="s">
        <v>817</v>
      </c>
      <c r="YH66" t="s">
        <v>813</v>
      </c>
      <c r="YI66" t="s">
        <v>817</v>
      </c>
      <c r="YJ66" t="s">
        <v>817</v>
      </c>
      <c r="YK66" t="s">
        <v>817</v>
      </c>
      <c r="YL66" t="s">
        <v>817</v>
      </c>
      <c r="YM66" t="s">
        <v>817</v>
      </c>
      <c r="YN66" t="s">
        <v>813</v>
      </c>
      <c r="YO66" t="s">
        <v>817</v>
      </c>
      <c r="YP66" t="s">
        <v>817</v>
      </c>
      <c r="YQ66" t="s">
        <v>817</v>
      </c>
      <c r="YR66" t="s">
        <v>817</v>
      </c>
      <c r="YS66" t="s">
        <v>817</v>
      </c>
      <c r="YT66" t="s">
        <v>817</v>
      </c>
      <c r="YU66" t="s">
        <v>813</v>
      </c>
      <c r="YW66" t="s">
        <v>817</v>
      </c>
      <c r="ZM66" t="s">
        <v>817</v>
      </c>
      <c r="ZN66" t="s">
        <v>817</v>
      </c>
      <c r="ZO66" t="s">
        <v>817</v>
      </c>
      <c r="ZP66" t="s">
        <v>817</v>
      </c>
      <c r="ZQ66" t="s">
        <v>817</v>
      </c>
      <c r="ZR66" t="s">
        <v>817</v>
      </c>
      <c r="ZS66" t="s">
        <v>817</v>
      </c>
      <c r="ZT66" t="s">
        <v>817</v>
      </c>
      <c r="ZU66" t="s">
        <v>817</v>
      </c>
      <c r="ZV66" t="s">
        <v>817</v>
      </c>
      <c r="ZW66" t="s">
        <v>813</v>
      </c>
      <c r="ZX66" t="s">
        <v>817</v>
      </c>
      <c r="ZY66" t="s">
        <v>817</v>
      </c>
      <c r="ZZ66" t="s">
        <v>817</v>
      </c>
      <c r="AAA66" t="s">
        <v>817</v>
      </c>
      <c r="AAB66" t="s">
        <v>817</v>
      </c>
      <c r="AAC66" t="s">
        <v>817</v>
      </c>
      <c r="AAD66" t="s">
        <v>817</v>
      </c>
      <c r="AAE66" t="s">
        <v>817</v>
      </c>
      <c r="AAF66" t="s">
        <v>817</v>
      </c>
      <c r="AAH66" t="s">
        <v>817</v>
      </c>
      <c r="AAI66" t="s">
        <v>817</v>
      </c>
      <c r="AAJ66" t="s">
        <v>817</v>
      </c>
      <c r="AAK66" t="s">
        <v>817</v>
      </c>
      <c r="AAL66" t="s">
        <v>813</v>
      </c>
      <c r="AAM66" t="s">
        <v>817</v>
      </c>
      <c r="AAN66" t="s">
        <v>817</v>
      </c>
      <c r="AAO66" t="s">
        <v>817</v>
      </c>
      <c r="AAP66" t="s">
        <v>817</v>
      </c>
      <c r="AAQ66" t="s">
        <v>817</v>
      </c>
      <c r="AAR66" t="s">
        <v>817</v>
      </c>
      <c r="AAS66" t="s">
        <v>817</v>
      </c>
      <c r="AAT66" t="s">
        <v>817</v>
      </c>
      <c r="AAV66" t="s">
        <v>817</v>
      </c>
      <c r="AAW66" t="s">
        <v>817</v>
      </c>
      <c r="AAX66" t="s">
        <v>817</v>
      </c>
      <c r="AAY66" t="s">
        <v>817</v>
      </c>
      <c r="AAZ66" t="s">
        <v>817</v>
      </c>
      <c r="ABA66" t="s">
        <v>817</v>
      </c>
      <c r="ABB66" t="s">
        <v>817</v>
      </c>
      <c r="ABC66" t="s">
        <v>817</v>
      </c>
      <c r="ABD66" t="s">
        <v>817</v>
      </c>
      <c r="ABE66" t="s">
        <v>817</v>
      </c>
      <c r="ABF66" t="s">
        <v>817</v>
      </c>
      <c r="ABG66" t="s">
        <v>817</v>
      </c>
      <c r="ABH66" t="s">
        <v>817</v>
      </c>
      <c r="ABI66" t="s">
        <v>817</v>
      </c>
      <c r="ABJ66" t="s">
        <v>817</v>
      </c>
      <c r="ABK66" t="s">
        <v>813</v>
      </c>
      <c r="ABL66" t="s">
        <v>817</v>
      </c>
      <c r="ABM66" t="s">
        <v>817</v>
      </c>
      <c r="ABN66" t="s">
        <v>817</v>
      </c>
      <c r="ABO66" t="s">
        <v>817</v>
      </c>
      <c r="ABP66" t="s">
        <v>817</v>
      </c>
      <c r="ABQ66" t="s">
        <v>817</v>
      </c>
      <c r="ABR66" t="s">
        <v>817</v>
      </c>
      <c r="ABS66" t="s">
        <v>817</v>
      </c>
      <c r="ABT66" t="s">
        <v>817</v>
      </c>
      <c r="ABU66" t="s">
        <v>817</v>
      </c>
      <c r="ABV66" t="s">
        <v>817</v>
      </c>
      <c r="ABW66" t="s">
        <v>817</v>
      </c>
      <c r="ABX66" t="s">
        <v>817</v>
      </c>
      <c r="ABY66" t="s">
        <v>817</v>
      </c>
      <c r="ABZ66" t="s">
        <v>817</v>
      </c>
      <c r="ACA66" t="s">
        <v>817</v>
      </c>
      <c r="ACB66" t="s">
        <v>813</v>
      </c>
      <c r="ACC66" t="s">
        <v>817</v>
      </c>
      <c r="ACD66" t="s">
        <v>817</v>
      </c>
      <c r="ACE66" t="s">
        <v>817</v>
      </c>
      <c r="ACF66" t="s">
        <v>817</v>
      </c>
      <c r="ACG66" t="s">
        <v>817</v>
      </c>
      <c r="ACH66" t="s">
        <v>817</v>
      </c>
      <c r="ACI66" t="s">
        <v>817</v>
      </c>
    </row>
    <row r="67" spans="1:763">
      <c r="A67" t="s">
        <v>1196</v>
      </c>
      <c r="B67" t="s">
        <v>1197</v>
      </c>
      <c r="C67" t="s">
        <v>1198</v>
      </c>
      <c r="D67" t="s">
        <v>941</v>
      </c>
      <c r="E67" t="s">
        <v>941</v>
      </c>
      <c r="P67" t="s">
        <v>874</v>
      </c>
      <c r="T67">
        <v>59</v>
      </c>
      <c r="V67" t="s">
        <v>813</v>
      </c>
      <c r="X67" t="s">
        <v>813</v>
      </c>
      <c r="Y67" t="s">
        <v>814</v>
      </c>
      <c r="Z67" t="s">
        <v>814</v>
      </c>
      <c r="AA67" t="s">
        <v>920</v>
      </c>
      <c r="AB67" t="s">
        <v>901</v>
      </c>
      <c r="AC67">
        <v>3</v>
      </c>
      <c r="AD67" t="s">
        <v>813</v>
      </c>
      <c r="AE67">
        <v>0</v>
      </c>
      <c r="AF67">
        <v>3</v>
      </c>
      <c r="AG67">
        <v>0</v>
      </c>
      <c r="AH67" t="s">
        <v>818</v>
      </c>
      <c r="AI67" t="s">
        <v>818</v>
      </c>
      <c r="AJ67" t="s">
        <v>818</v>
      </c>
      <c r="AK67" t="s">
        <v>818</v>
      </c>
      <c r="AL67" t="s">
        <v>818</v>
      </c>
      <c r="AM67" t="s">
        <v>818</v>
      </c>
      <c r="AN67" t="s">
        <v>818</v>
      </c>
      <c r="AO67" t="s">
        <v>818</v>
      </c>
      <c r="AP67" t="s">
        <v>818</v>
      </c>
      <c r="AQ67" t="s">
        <v>818</v>
      </c>
      <c r="AR67" t="s">
        <v>818</v>
      </c>
      <c r="AS67" t="s">
        <v>818</v>
      </c>
      <c r="AT67" t="s">
        <v>818</v>
      </c>
      <c r="AU67" t="s">
        <v>818</v>
      </c>
      <c r="AV67" t="s">
        <v>818</v>
      </c>
      <c r="AW67" t="s">
        <v>818</v>
      </c>
      <c r="AX67" t="s">
        <v>818</v>
      </c>
      <c r="AY67" t="s">
        <v>818</v>
      </c>
      <c r="AZ67" t="s">
        <v>818</v>
      </c>
      <c r="BA67" t="s">
        <v>818</v>
      </c>
      <c r="BB67" t="s">
        <v>818</v>
      </c>
      <c r="BC67" t="s">
        <v>818</v>
      </c>
      <c r="BD67" t="s">
        <v>818</v>
      </c>
      <c r="BE67" t="s">
        <v>818</v>
      </c>
      <c r="BF67" t="s">
        <v>818</v>
      </c>
      <c r="BG67" t="s">
        <v>818</v>
      </c>
      <c r="BH67" t="s">
        <v>818</v>
      </c>
      <c r="BI67" t="s">
        <v>818</v>
      </c>
      <c r="BJ67" t="s">
        <v>818</v>
      </c>
      <c r="BK67" t="s">
        <v>818</v>
      </c>
      <c r="BL67" t="s">
        <v>818</v>
      </c>
      <c r="BM67" t="s">
        <v>818</v>
      </c>
      <c r="BN67" t="s">
        <v>818</v>
      </c>
      <c r="BO67" t="s">
        <v>818</v>
      </c>
      <c r="BP67" t="s">
        <v>818</v>
      </c>
      <c r="BQ67" t="s">
        <v>818</v>
      </c>
      <c r="BR67" t="s">
        <v>818</v>
      </c>
      <c r="BS67" t="s">
        <v>818</v>
      </c>
      <c r="BT67" t="s">
        <v>818</v>
      </c>
      <c r="BU67" t="s">
        <v>818</v>
      </c>
      <c r="BV67" t="s">
        <v>818</v>
      </c>
      <c r="BW67" t="s">
        <v>818</v>
      </c>
      <c r="BX67" t="s">
        <v>818</v>
      </c>
      <c r="BY67" t="s">
        <v>818</v>
      </c>
      <c r="BZ67" t="s">
        <v>818</v>
      </c>
      <c r="CA67" t="s">
        <v>818</v>
      </c>
      <c r="CB67" t="s">
        <v>818</v>
      </c>
      <c r="CC67" t="s">
        <v>818</v>
      </c>
      <c r="CD67" t="s">
        <v>818</v>
      </c>
      <c r="CE67" t="s">
        <v>818</v>
      </c>
      <c r="CF67" t="s">
        <v>818</v>
      </c>
      <c r="CG67" t="s">
        <v>818</v>
      </c>
      <c r="CH67" t="s">
        <v>818</v>
      </c>
      <c r="CI67" t="s">
        <v>818</v>
      </c>
      <c r="CJ67" t="s">
        <v>818</v>
      </c>
      <c r="CK67" t="s">
        <v>818</v>
      </c>
      <c r="CL67" t="s">
        <v>818</v>
      </c>
      <c r="CM67" t="s">
        <v>818</v>
      </c>
      <c r="CN67" t="s">
        <v>818</v>
      </c>
      <c r="CO67" t="s">
        <v>818</v>
      </c>
      <c r="CP67" t="s">
        <v>818</v>
      </c>
      <c r="CQ67" t="s">
        <v>818</v>
      </c>
      <c r="CR67" t="s">
        <v>818</v>
      </c>
      <c r="CS67" t="s">
        <v>818</v>
      </c>
      <c r="CT67" t="s">
        <v>818</v>
      </c>
      <c r="CU67" t="s">
        <v>818</v>
      </c>
      <c r="CV67" t="s">
        <v>818</v>
      </c>
      <c r="CW67" t="s">
        <v>818</v>
      </c>
      <c r="CX67" t="s">
        <v>818</v>
      </c>
      <c r="CY67" t="s">
        <v>818</v>
      </c>
      <c r="CZ67" t="s">
        <v>818</v>
      </c>
      <c r="DA67" t="s">
        <v>818</v>
      </c>
      <c r="DB67" t="s">
        <v>818</v>
      </c>
      <c r="DC67" t="s">
        <v>818</v>
      </c>
      <c r="DD67" t="s">
        <v>818</v>
      </c>
      <c r="DE67" t="s">
        <v>818</v>
      </c>
      <c r="DF67" t="s">
        <v>818</v>
      </c>
      <c r="DG67" t="s">
        <v>818</v>
      </c>
      <c r="DH67" t="s">
        <v>818</v>
      </c>
      <c r="DI67" t="s">
        <v>818</v>
      </c>
      <c r="DJ67" t="s">
        <v>818</v>
      </c>
      <c r="DK67" t="s">
        <v>818</v>
      </c>
      <c r="DL67" t="s">
        <v>818</v>
      </c>
      <c r="DM67" t="s">
        <v>818</v>
      </c>
      <c r="DN67" t="s">
        <v>818</v>
      </c>
      <c r="DO67" t="s">
        <v>818</v>
      </c>
      <c r="DP67" t="s">
        <v>818</v>
      </c>
      <c r="DQ67" t="s">
        <v>818</v>
      </c>
      <c r="DR67" t="s">
        <v>818</v>
      </c>
      <c r="DS67" t="s">
        <v>818</v>
      </c>
      <c r="DT67" t="s">
        <v>818</v>
      </c>
      <c r="DU67" t="s">
        <v>818</v>
      </c>
      <c r="DV67" t="s">
        <v>818</v>
      </c>
      <c r="DW67" t="s">
        <v>818</v>
      </c>
      <c r="DX67" t="s">
        <v>818</v>
      </c>
      <c r="DY67" t="s">
        <v>818</v>
      </c>
      <c r="DZ67" t="s">
        <v>818</v>
      </c>
      <c r="EA67" t="s">
        <v>818</v>
      </c>
      <c r="EB67" t="s">
        <v>818</v>
      </c>
      <c r="EC67" t="s">
        <v>818</v>
      </c>
      <c r="ED67" t="s">
        <v>818</v>
      </c>
      <c r="EE67" t="s">
        <v>818</v>
      </c>
      <c r="EF67" t="s">
        <v>818</v>
      </c>
      <c r="EG67" t="s">
        <v>818</v>
      </c>
      <c r="EH67" t="s">
        <v>818</v>
      </c>
      <c r="EI67" t="s">
        <v>818</v>
      </c>
      <c r="EJ67" t="s">
        <v>818</v>
      </c>
      <c r="EK67" t="s">
        <v>818</v>
      </c>
      <c r="EL67" t="s">
        <v>818</v>
      </c>
      <c r="EM67" t="s">
        <v>818</v>
      </c>
      <c r="EN67" t="s">
        <v>818</v>
      </c>
      <c r="EO67" t="s">
        <v>818</v>
      </c>
      <c r="EP67" t="s">
        <v>818</v>
      </c>
      <c r="EQ67" t="s">
        <v>818</v>
      </c>
      <c r="ER67" t="s">
        <v>818</v>
      </c>
      <c r="ES67" t="s">
        <v>818</v>
      </c>
      <c r="ET67" t="s">
        <v>818</v>
      </c>
      <c r="EU67" t="s">
        <v>818</v>
      </c>
      <c r="EV67" t="s">
        <v>818</v>
      </c>
      <c r="EW67" t="s">
        <v>818</v>
      </c>
      <c r="EX67" t="s">
        <v>818</v>
      </c>
      <c r="EY67" t="s">
        <v>818</v>
      </c>
      <c r="EZ67" t="s">
        <v>818</v>
      </c>
      <c r="FA67" t="s">
        <v>818</v>
      </c>
      <c r="FB67" t="s">
        <v>818</v>
      </c>
      <c r="FC67" t="s">
        <v>818</v>
      </c>
      <c r="FD67" t="s">
        <v>818</v>
      </c>
      <c r="FE67" t="s">
        <v>818</v>
      </c>
      <c r="FF67" t="s">
        <v>818</v>
      </c>
      <c r="FG67" t="s">
        <v>818</v>
      </c>
      <c r="FH67" t="s">
        <v>818</v>
      </c>
      <c r="FI67" t="s">
        <v>818</v>
      </c>
      <c r="FJ67" t="s">
        <v>818</v>
      </c>
      <c r="FK67" t="s">
        <v>818</v>
      </c>
      <c r="FL67" t="s">
        <v>818</v>
      </c>
      <c r="FM67" t="s">
        <v>818</v>
      </c>
      <c r="FN67" t="s">
        <v>818</v>
      </c>
      <c r="FO67" t="s">
        <v>818</v>
      </c>
      <c r="FP67" t="s">
        <v>818</v>
      </c>
      <c r="FQ67" t="s">
        <v>818</v>
      </c>
      <c r="FR67" t="s">
        <v>818</v>
      </c>
      <c r="FS67" t="s">
        <v>818</v>
      </c>
      <c r="FT67" t="s">
        <v>818</v>
      </c>
      <c r="FU67" t="s">
        <v>818</v>
      </c>
      <c r="FV67" t="s">
        <v>818</v>
      </c>
      <c r="FW67" t="s">
        <v>818</v>
      </c>
      <c r="FX67" t="s">
        <v>818</v>
      </c>
      <c r="FY67" t="s">
        <v>818</v>
      </c>
      <c r="FZ67" t="s">
        <v>818</v>
      </c>
      <c r="GA67" t="s">
        <v>818</v>
      </c>
      <c r="GB67" t="s">
        <v>818</v>
      </c>
      <c r="GC67" t="s">
        <v>818</v>
      </c>
      <c r="GD67" t="s">
        <v>818</v>
      </c>
      <c r="GE67" t="s">
        <v>818</v>
      </c>
      <c r="GF67" t="s">
        <v>818</v>
      </c>
      <c r="GG67" t="s">
        <v>818</v>
      </c>
      <c r="GH67" t="s">
        <v>818</v>
      </c>
      <c r="GI67" t="s">
        <v>818</v>
      </c>
      <c r="GJ67" t="s">
        <v>818</v>
      </c>
      <c r="GK67" t="s">
        <v>818</v>
      </c>
      <c r="GL67" t="s">
        <v>818</v>
      </c>
      <c r="GM67" t="s">
        <v>818</v>
      </c>
      <c r="GN67" t="s">
        <v>818</v>
      </c>
      <c r="GO67" t="s">
        <v>818</v>
      </c>
      <c r="GP67" t="s">
        <v>818</v>
      </c>
      <c r="GQ67" t="s">
        <v>818</v>
      </c>
      <c r="GR67" t="s">
        <v>818</v>
      </c>
      <c r="GS67" t="s">
        <v>818</v>
      </c>
      <c r="GT67" t="s">
        <v>818</v>
      </c>
      <c r="GU67" t="s">
        <v>818</v>
      </c>
      <c r="GV67" t="s">
        <v>818</v>
      </c>
      <c r="GW67" t="s">
        <v>818</v>
      </c>
      <c r="GX67" t="s">
        <v>818</v>
      </c>
      <c r="GY67" t="s">
        <v>818</v>
      </c>
      <c r="GZ67" t="s">
        <v>818</v>
      </c>
      <c r="HA67" t="s">
        <v>818</v>
      </c>
      <c r="HB67" t="s">
        <v>818</v>
      </c>
      <c r="HC67" t="s">
        <v>818</v>
      </c>
      <c r="HD67" t="s">
        <v>818</v>
      </c>
      <c r="HE67" t="s">
        <v>818</v>
      </c>
      <c r="HF67" t="s">
        <v>818</v>
      </c>
      <c r="HG67" t="s">
        <v>818</v>
      </c>
      <c r="HH67" t="s">
        <v>818</v>
      </c>
      <c r="HI67" t="s">
        <v>818</v>
      </c>
      <c r="HJ67" t="s">
        <v>818</v>
      </c>
      <c r="HK67" t="s">
        <v>818</v>
      </c>
      <c r="HL67" t="s">
        <v>818</v>
      </c>
      <c r="HM67" t="s">
        <v>818</v>
      </c>
      <c r="HN67" t="s">
        <v>818</v>
      </c>
      <c r="HO67" t="s">
        <v>818</v>
      </c>
      <c r="HP67" t="s">
        <v>818</v>
      </c>
      <c r="HQ67" t="s">
        <v>818</v>
      </c>
      <c r="HR67" t="s">
        <v>818</v>
      </c>
      <c r="HS67" t="s">
        <v>818</v>
      </c>
      <c r="HT67" t="s">
        <v>818</v>
      </c>
      <c r="HU67" t="s">
        <v>818</v>
      </c>
      <c r="HV67" t="s">
        <v>818</v>
      </c>
      <c r="HW67" t="s">
        <v>818</v>
      </c>
      <c r="HX67" t="s">
        <v>818</v>
      </c>
      <c r="HY67" t="s">
        <v>818</v>
      </c>
      <c r="HZ67" t="s">
        <v>818</v>
      </c>
      <c r="IA67" t="s">
        <v>818</v>
      </c>
      <c r="IB67" t="s">
        <v>818</v>
      </c>
      <c r="IC67" t="s">
        <v>818</v>
      </c>
      <c r="ID67" t="s">
        <v>818</v>
      </c>
      <c r="IE67" t="s">
        <v>818</v>
      </c>
      <c r="IF67" t="s">
        <v>818</v>
      </c>
      <c r="IG67" t="s">
        <v>818</v>
      </c>
      <c r="IH67" t="s">
        <v>818</v>
      </c>
      <c r="II67" t="s">
        <v>818</v>
      </c>
      <c r="IJ67" t="s">
        <v>818</v>
      </c>
      <c r="IK67" t="s">
        <v>818</v>
      </c>
      <c r="IL67" t="s">
        <v>818</v>
      </c>
      <c r="IM67" t="s">
        <v>818</v>
      </c>
      <c r="IN67" t="s">
        <v>818</v>
      </c>
      <c r="IO67" t="s">
        <v>818</v>
      </c>
      <c r="IP67" t="s">
        <v>818</v>
      </c>
      <c r="IQ67" t="s">
        <v>818</v>
      </c>
      <c r="IR67" t="s">
        <v>818</v>
      </c>
      <c r="IS67" t="s">
        <v>818</v>
      </c>
      <c r="IT67" t="s">
        <v>818</v>
      </c>
      <c r="IU67" t="s">
        <v>818</v>
      </c>
      <c r="IV67" t="s">
        <v>818</v>
      </c>
      <c r="IW67" t="s">
        <v>818</v>
      </c>
      <c r="IX67" t="s">
        <v>818</v>
      </c>
      <c r="IY67" t="s">
        <v>818</v>
      </c>
      <c r="IZ67" t="s">
        <v>818</v>
      </c>
      <c r="JA67" t="s">
        <v>818</v>
      </c>
      <c r="JB67" t="s">
        <v>818</v>
      </c>
      <c r="JC67" t="s">
        <v>818</v>
      </c>
      <c r="JD67" t="s">
        <v>818</v>
      </c>
      <c r="JE67" t="s">
        <v>818</v>
      </c>
      <c r="JF67" t="s">
        <v>818</v>
      </c>
      <c r="JG67" t="s">
        <v>818</v>
      </c>
      <c r="JH67" t="s">
        <v>818</v>
      </c>
      <c r="JI67" t="s">
        <v>818</v>
      </c>
      <c r="JJ67" t="s">
        <v>818</v>
      </c>
      <c r="JK67" t="s">
        <v>818</v>
      </c>
      <c r="JL67" t="s">
        <v>818</v>
      </c>
      <c r="JM67" t="s">
        <v>818</v>
      </c>
      <c r="JN67" t="s">
        <v>818</v>
      </c>
      <c r="JO67" t="s">
        <v>818</v>
      </c>
      <c r="JP67" t="s">
        <v>818</v>
      </c>
      <c r="JQ67" t="s">
        <v>818</v>
      </c>
      <c r="JR67" t="s">
        <v>818</v>
      </c>
      <c r="JS67" t="s">
        <v>818</v>
      </c>
      <c r="JT67" t="s">
        <v>818</v>
      </c>
      <c r="JU67" t="s">
        <v>818</v>
      </c>
      <c r="JV67" t="s">
        <v>818</v>
      </c>
      <c r="JW67" t="s">
        <v>818</v>
      </c>
      <c r="JX67" t="s">
        <v>818</v>
      </c>
      <c r="JY67" t="s">
        <v>818</v>
      </c>
      <c r="JZ67" t="s">
        <v>818</v>
      </c>
      <c r="KA67" t="s">
        <v>818</v>
      </c>
      <c r="KB67" t="s">
        <v>818</v>
      </c>
      <c r="KC67" t="s">
        <v>818</v>
      </c>
      <c r="KD67" t="s">
        <v>818</v>
      </c>
      <c r="KE67" t="s">
        <v>818</v>
      </c>
      <c r="KF67">
        <v>3</v>
      </c>
      <c r="KG67">
        <v>0</v>
      </c>
      <c r="KH67">
        <v>0</v>
      </c>
      <c r="KI67">
        <v>0</v>
      </c>
      <c r="KJ67">
        <v>0</v>
      </c>
      <c r="KK67">
        <v>0</v>
      </c>
      <c r="KL67">
        <v>0</v>
      </c>
      <c r="KM67">
        <v>0</v>
      </c>
      <c r="KN67">
        <v>2</v>
      </c>
      <c r="KO67">
        <v>0</v>
      </c>
      <c r="KP67">
        <v>0</v>
      </c>
      <c r="KQ67">
        <v>2</v>
      </c>
      <c r="KR67">
        <v>0</v>
      </c>
      <c r="KS67">
        <v>0</v>
      </c>
      <c r="KT67">
        <v>0</v>
      </c>
      <c r="KU67">
        <v>0</v>
      </c>
      <c r="KV67">
        <v>0</v>
      </c>
      <c r="KW67">
        <v>0</v>
      </c>
      <c r="KX67">
        <v>1</v>
      </c>
      <c r="KY67">
        <v>0</v>
      </c>
      <c r="KZ67">
        <v>0</v>
      </c>
      <c r="LA67">
        <v>1</v>
      </c>
      <c r="LB67">
        <v>0</v>
      </c>
      <c r="LC67">
        <v>0</v>
      </c>
      <c r="LD67">
        <v>3</v>
      </c>
      <c r="LE67">
        <v>0</v>
      </c>
      <c r="LF67">
        <v>3</v>
      </c>
      <c r="LH67" t="s">
        <v>817</v>
      </c>
      <c r="LI67" t="s">
        <v>817</v>
      </c>
      <c r="LJ67" t="s">
        <v>817</v>
      </c>
      <c r="LK67" t="s">
        <v>817</v>
      </c>
      <c r="LL67" t="s">
        <v>817</v>
      </c>
      <c r="LM67" t="s">
        <v>817</v>
      </c>
      <c r="LO67" t="s">
        <v>813</v>
      </c>
      <c r="LP67" t="s">
        <v>813</v>
      </c>
      <c r="LQ67" t="s">
        <v>817</v>
      </c>
      <c r="LR67" t="s">
        <v>818</v>
      </c>
      <c r="LS67" t="s">
        <v>818</v>
      </c>
      <c r="LT67" t="s">
        <v>818</v>
      </c>
      <c r="LU67" t="s">
        <v>818</v>
      </c>
      <c r="LV67" t="s">
        <v>818</v>
      </c>
      <c r="LW67" t="s">
        <v>818</v>
      </c>
      <c r="LX67" t="s">
        <v>817</v>
      </c>
      <c r="MU67" t="s">
        <v>817</v>
      </c>
      <c r="MV67" t="s">
        <v>817</v>
      </c>
      <c r="MW67" t="s">
        <v>817</v>
      </c>
      <c r="MX67" t="s">
        <v>817</v>
      </c>
      <c r="MY67" t="s">
        <v>817</v>
      </c>
      <c r="MZ67" t="s">
        <v>813</v>
      </c>
      <c r="NA67" t="s">
        <v>817</v>
      </c>
      <c r="NB67" t="s">
        <v>817</v>
      </c>
      <c r="NR67" t="s">
        <v>813</v>
      </c>
      <c r="NS67" t="s">
        <v>817</v>
      </c>
      <c r="NU67" t="s">
        <v>825</v>
      </c>
      <c r="NY67">
        <v>0</v>
      </c>
      <c r="OP67" t="s">
        <v>817</v>
      </c>
      <c r="OQ67" t="s">
        <v>827</v>
      </c>
      <c r="OR67" t="s">
        <v>828</v>
      </c>
      <c r="OS67" t="s">
        <v>829</v>
      </c>
      <c r="OT67" t="s">
        <v>813</v>
      </c>
      <c r="OU67" t="s">
        <v>817</v>
      </c>
      <c r="OV67" t="s">
        <v>1004</v>
      </c>
      <c r="PA67" t="s">
        <v>817</v>
      </c>
      <c r="PB67" t="s">
        <v>817</v>
      </c>
      <c r="PC67" t="s">
        <v>817</v>
      </c>
      <c r="PD67" t="s">
        <v>817</v>
      </c>
      <c r="PE67" t="s">
        <v>817</v>
      </c>
      <c r="PF67" t="s">
        <v>813</v>
      </c>
      <c r="PG67" t="s">
        <v>817</v>
      </c>
      <c r="PH67" t="s">
        <v>817</v>
      </c>
      <c r="PI67" t="s">
        <v>817</v>
      </c>
      <c r="PJ67" t="s">
        <v>817</v>
      </c>
      <c r="PM67" t="s">
        <v>836</v>
      </c>
      <c r="PN67" t="s">
        <v>837</v>
      </c>
      <c r="PO67" t="s">
        <v>893</v>
      </c>
      <c r="PP67" t="s">
        <v>839</v>
      </c>
      <c r="PQ67" t="s">
        <v>813</v>
      </c>
      <c r="PR67" t="s">
        <v>813</v>
      </c>
      <c r="PS67" t="s">
        <v>817</v>
      </c>
      <c r="PT67" t="s">
        <v>817</v>
      </c>
      <c r="PU67" t="s">
        <v>817</v>
      </c>
      <c r="PV67" t="s">
        <v>817</v>
      </c>
      <c r="PW67" t="s">
        <v>817</v>
      </c>
      <c r="PX67" t="s">
        <v>817</v>
      </c>
      <c r="PY67" t="s">
        <v>817</v>
      </c>
      <c r="PZ67" t="s">
        <v>840</v>
      </c>
      <c r="QA67" t="s">
        <v>841</v>
      </c>
      <c r="QB67" t="s">
        <v>895</v>
      </c>
      <c r="QC67" t="s">
        <v>843</v>
      </c>
      <c r="QD67" t="s">
        <v>844</v>
      </c>
      <c r="QE67" t="s">
        <v>845</v>
      </c>
      <c r="QF67" t="s">
        <v>813</v>
      </c>
      <c r="QG67" t="s">
        <v>813</v>
      </c>
      <c r="QH67" t="s">
        <v>813</v>
      </c>
      <c r="QI67" t="s">
        <v>813</v>
      </c>
      <c r="QJ67" t="s">
        <v>813</v>
      </c>
      <c r="QK67" t="s">
        <v>813</v>
      </c>
      <c r="QL67" t="s">
        <v>817</v>
      </c>
      <c r="QM67" t="s">
        <v>817</v>
      </c>
      <c r="QN67" t="s">
        <v>817</v>
      </c>
      <c r="QO67" t="s">
        <v>817</v>
      </c>
      <c r="QP67" t="s">
        <v>817</v>
      </c>
      <c r="QQ67" t="s">
        <v>817</v>
      </c>
      <c r="QR67" t="s">
        <v>813</v>
      </c>
      <c r="QS67" t="s">
        <v>813</v>
      </c>
      <c r="QT67" t="s">
        <v>817</v>
      </c>
      <c r="QU67" t="s">
        <v>817</v>
      </c>
      <c r="QV67" t="s">
        <v>817</v>
      </c>
      <c r="QW67" t="s">
        <v>817</v>
      </c>
      <c r="QX67" t="s">
        <v>817</v>
      </c>
      <c r="QY67" t="s">
        <v>817</v>
      </c>
      <c r="QZ67" t="s">
        <v>817</v>
      </c>
      <c r="RA67" t="s">
        <v>817</v>
      </c>
      <c r="RB67" t="s">
        <v>817</v>
      </c>
      <c r="RC67" t="s">
        <v>817</v>
      </c>
      <c r="RD67" t="s">
        <v>817</v>
      </c>
      <c r="RE67" t="s">
        <v>817</v>
      </c>
      <c r="RF67" t="s">
        <v>817</v>
      </c>
      <c r="RG67" t="s">
        <v>817</v>
      </c>
      <c r="RH67" t="s">
        <v>817</v>
      </c>
      <c r="RI67" t="s">
        <v>817</v>
      </c>
      <c r="RJ67" t="s">
        <v>817</v>
      </c>
      <c r="RK67" t="s">
        <v>813</v>
      </c>
      <c r="RL67" t="s">
        <v>817</v>
      </c>
      <c r="RM67" t="s">
        <v>813</v>
      </c>
      <c r="RN67" t="s">
        <v>817</v>
      </c>
      <c r="RO67" t="s">
        <v>817</v>
      </c>
      <c r="RP67" t="s">
        <v>817</v>
      </c>
      <c r="RQ67" t="s">
        <v>817</v>
      </c>
      <c r="RR67" t="s">
        <v>817</v>
      </c>
      <c r="RS67" t="s">
        <v>817</v>
      </c>
      <c r="RT67" t="s">
        <v>817</v>
      </c>
      <c r="RU67" t="s">
        <v>817</v>
      </c>
      <c r="RV67" t="s">
        <v>817</v>
      </c>
      <c r="RW67" t="s">
        <v>817</v>
      </c>
      <c r="RX67" t="s">
        <v>879</v>
      </c>
      <c r="RY67" t="s">
        <v>1125</v>
      </c>
      <c r="RZ67" t="s">
        <v>813</v>
      </c>
      <c r="SA67" t="s">
        <v>817</v>
      </c>
      <c r="SB67" t="s">
        <v>817</v>
      </c>
      <c r="SC67" t="s">
        <v>817</v>
      </c>
      <c r="SD67" t="s">
        <v>817</v>
      </c>
      <c r="SE67" t="s">
        <v>817</v>
      </c>
      <c r="SF67" t="s">
        <v>817</v>
      </c>
      <c r="SG67" t="s">
        <v>817</v>
      </c>
      <c r="SH67" t="s">
        <v>817</v>
      </c>
      <c r="SI67" t="s">
        <v>817</v>
      </c>
      <c r="SJ67" t="s">
        <v>813</v>
      </c>
      <c r="SK67" t="s">
        <v>817</v>
      </c>
      <c r="SL67" t="s">
        <v>817</v>
      </c>
      <c r="SM67" t="s">
        <v>817</v>
      </c>
      <c r="SN67" t="s">
        <v>817</v>
      </c>
      <c r="SO67" t="s">
        <v>817</v>
      </c>
      <c r="SP67" t="s">
        <v>817</v>
      </c>
      <c r="SQ67" t="s">
        <v>817</v>
      </c>
      <c r="SR67" t="s">
        <v>817</v>
      </c>
      <c r="SS67" t="s">
        <v>817</v>
      </c>
      <c r="ST67" t="s">
        <v>817</v>
      </c>
      <c r="SU67" t="s">
        <v>817</v>
      </c>
      <c r="SV67" t="s">
        <v>817</v>
      </c>
      <c r="SW67" t="s">
        <v>817</v>
      </c>
      <c r="SX67" t="s">
        <v>817</v>
      </c>
      <c r="SY67" t="s">
        <v>817</v>
      </c>
      <c r="SZ67" t="s">
        <v>817</v>
      </c>
      <c r="TA67" t="s">
        <v>817</v>
      </c>
      <c r="TB67" t="s">
        <v>817</v>
      </c>
      <c r="TC67" t="s">
        <v>817</v>
      </c>
      <c r="TD67" t="s">
        <v>817</v>
      </c>
      <c r="TE67" t="s">
        <v>817</v>
      </c>
      <c r="TF67" t="s">
        <v>813</v>
      </c>
      <c r="TG67" t="s">
        <v>817</v>
      </c>
      <c r="TH67" t="s">
        <v>817</v>
      </c>
      <c r="TI67" t="s">
        <v>817</v>
      </c>
      <c r="TU67" t="s">
        <v>817</v>
      </c>
      <c r="TY67" t="s">
        <v>813</v>
      </c>
      <c r="TZ67" t="s">
        <v>817</v>
      </c>
      <c r="UA67" t="s">
        <v>817</v>
      </c>
      <c r="UB67" t="s">
        <v>817</v>
      </c>
      <c r="UC67" t="s">
        <v>817</v>
      </c>
      <c r="UD67" t="s">
        <v>817</v>
      </c>
      <c r="UE67" t="s">
        <v>817</v>
      </c>
      <c r="UF67" t="s">
        <v>817</v>
      </c>
      <c r="UG67" t="s">
        <v>817</v>
      </c>
      <c r="UH67" t="s">
        <v>817</v>
      </c>
      <c r="UI67" t="s">
        <v>817</v>
      </c>
      <c r="UJ67" t="s">
        <v>817</v>
      </c>
      <c r="UK67" t="s">
        <v>817</v>
      </c>
      <c r="UL67" t="s">
        <v>813</v>
      </c>
      <c r="UM67" t="s">
        <v>817</v>
      </c>
      <c r="UN67" t="s">
        <v>817</v>
      </c>
      <c r="UO67" t="s">
        <v>817</v>
      </c>
      <c r="UP67" t="s">
        <v>817</v>
      </c>
      <c r="UQ67" t="s">
        <v>817</v>
      </c>
      <c r="UR67" t="s">
        <v>817</v>
      </c>
      <c r="US67" t="s">
        <v>817</v>
      </c>
      <c r="UT67" t="s">
        <v>817</v>
      </c>
      <c r="UU67" t="s">
        <v>817</v>
      </c>
      <c r="UV67" t="s">
        <v>817</v>
      </c>
      <c r="UW67" t="s">
        <v>813</v>
      </c>
      <c r="UX67" t="s">
        <v>817</v>
      </c>
      <c r="UY67" t="s">
        <v>817</v>
      </c>
      <c r="UZ67" t="s">
        <v>817</v>
      </c>
      <c r="VD67" t="s">
        <v>813</v>
      </c>
      <c r="VE67" t="s">
        <v>817</v>
      </c>
      <c r="VF67" t="s">
        <v>817</v>
      </c>
      <c r="VG67" t="s">
        <v>817</v>
      </c>
      <c r="VH67" t="s">
        <v>817</v>
      </c>
      <c r="VI67" t="s">
        <v>817</v>
      </c>
      <c r="VJ67" t="s">
        <v>817</v>
      </c>
      <c r="VK67" t="s">
        <v>817</v>
      </c>
      <c r="VL67" t="s">
        <v>817</v>
      </c>
      <c r="VM67" t="s">
        <v>817</v>
      </c>
      <c r="VN67" t="s">
        <v>817</v>
      </c>
      <c r="VO67" t="s">
        <v>817</v>
      </c>
      <c r="VP67" t="s">
        <v>817</v>
      </c>
      <c r="VQ67" t="s">
        <v>817</v>
      </c>
      <c r="VY67" t="s">
        <v>813</v>
      </c>
      <c r="VZ67" t="s">
        <v>813</v>
      </c>
      <c r="WA67" t="s">
        <v>813</v>
      </c>
      <c r="WB67" t="s">
        <v>817</v>
      </c>
      <c r="WJ67" t="s">
        <v>813</v>
      </c>
      <c r="WK67" t="s">
        <v>813</v>
      </c>
      <c r="WL67" t="s">
        <v>817</v>
      </c>
      <c r="WM67" t="s">
        <v>817</v>
      </c>
      <c r="WN67" t="s">
        <v>817</v>
      </c>
      <c r="WO67" t="s">
        <v>817</v>
      </c>
      <c r="WP67" t="s">
        <v>817</v>
      </c>
      <c r="WQ67" t="s">
        <v>817</v>
      </c>
      <c r="WR67" t="s">
        <v>817</v>
      </c>
      <c r="WS67" t="s">
        <v>834</v>
      </c>
      <c r="WU67" t="s">
        <v>817</v>
      </c>
      <c r="WV67" t="s">
        <v>817</v>
      </c>
      <c r="WW67" t="s">
        <v>817</v>
      </c>
      <c r="WX67" t="s">
        <v>817</v>
      </c>
      <c r="WY67" t="s">
        <v>817</v>
      </c>
      <c r="WZ67" t="s">
        <v>813</v>
      </c>
      <c r="XA67" t="s">
        <v>817</v>
      </c>
      <c r="XB67" t="s">
        <v>817</v>
      </c>
      <c r="XC67" t="s">
        <v>869</v>
      </c>
      <c r="XD67" t="s">
        <v>813</v>
      </c>
      <c r="XE67" t="s">
        <v>817</v>
      </c>
      <c r="XF67" t="s">
        <v>817</v>
      </c>
      <c r="XG67" t="s">
        <v>817</v>
      </c>
      <c r="XH67" t="s">
        <v>817</v>
      </c>
      <c r="XI67" t="s">
        <v>817</v>
      </c>
      <c r="XJ67" t="s">
        <v>817</v>
      </c>
      <c r="XK67" t="s">
        <v>817</v>
      </c>
      <c r="XL67" t="s">
        <v>817</v>
      </c>
      <c r="XM67" t="s">
        <v>817</v>
      </c>
      <c r="XN67" t="s">
        <v>817</v>
      </c>
      <c r="XO67" t="s">
        <v>817</v>
      </c>
      <c r="XP67" t="s">
        <v>817</v>
      </c>
      <c r="XQ67" t="s">
        <v>817</v>
      </c>
      <c r="XR67" t="s">
        <v>817</v>
      </c>
      <c r="XS67" t="s">
        <v>817</v>
      </c>
      <c r="XT67" t="s">
        <v>813</v>
      </c>
      <c r="XU67" t="s">
        <v>817</v>
      </c>
      <c r="XV67" t="s">
        <v>817</v>
      </c>
      <c r="XW67" t="s">
        <v>817</v>
      </c>
      <c r="XX67" t="s">
        <v>817</v>
      </c>
      <c r="XY67" t="s">
        <v>817</v>
      </c>
      <c r="XZ67" t="s">
        <v>817</v>
      </c>
      <c r="ZM67" t="s">
        <v>817</v>
      </c>
      <c r="ZN67" t="s">
        <v>817</v>
      </c>
      <c r="ZO67" t="s">
        <v>817</v>
      </c>
      <c r="ZP67" t="s">
        <v>817</v>
      </c>
      <c r="ZQ67" t="s">
        <v>817</v>
      </c>
      <c r="ZR67" t="s">
        <v>813</v>
      </c>
      <c r="ZS67" t="s">
        <v>817</v>
      </c>
      <c r="ZT67" t="s">
        <v>817</v>
      </c>
      <c r="ZU67" t="s">
        <v>817</v>
      </c>
      <c r="ZV67" t="s">
        <v>817</v>
      </c>
      <c r="ZW67" t="s">
        <v>817</v>
      </c>
      <c r="ZX67" t="s">
        <v>817</v>
      </c>
      <c r="ZY67" t="s">
        <v>817</v>
      </c>
      <c r="ZZ67" t="s">
        <v>817</v>
      </c>
      <c r="AAA67" t="s">
        <v>817</v>
      </c>
      <c r="AAB67" t="s">
        <v>817</v>
      </c>
      <c r="AAC67" t="s">
        <v>817</v>
      </c>
      <c r="AAD67" t="s">
        <v>817</v>
      </c>
      <c r="AAE67" t="s">
        <v>817</v>
      </c>
      <c r="AAF67" t="s">
        <v>817</v>
      </c>
      <c r="AAH67" t="s">
        <v>813</v>
      </c>
      <c r="AAI67" t="s">
        <v>817</v>
      </c>
      <c r="AAJ67" t="s">
        <v>817</v>
      </c>
      <c r="AAK67" t="s">
        <v>817</v>
      </c>
      <c r="AAL67" t="s">
        <v>817</v>
      </c>
      <c r="AAM67" t="s">
        <v>817</v>
      </c>
      <c r="AAN67" t="s">
        <v>817</v>
      </c>
      <c r="AAO67" t="s">
        <v>817</v>
      </c>
      <c r="AAP67" t="s">
        <v>817</v>
      </c>
      <c r="AAQ67" t="s">
        <v>817</v>
      </c>
      <c r="AAR67" t="s">
        <v>817</v>
      </c>
      <c r="AAS67" t="s">
        <v>817</v>
      </c>
      <c r="AAT67" t="s">
        <v>817</v>
      </c>
      <c r="AAV67" t="s">
        <v>813</v>
      </c>
      <c r="AAW67" t="s">
        <v>813</v>
      </c>
      <c r="AAX67" t="s">
        <v>817</v>
      </c>
      <c r="AAY67" t="s">
        <v>817</v>
      </c>
      <c r="AAZ67" t="s">
        <v>817</v>
      </c>
      <c r="ABA67" t="s">
        <v>817</v>
      </c>
      <c r="ABB67" t="s">
        <v>817</v>
      </c>
      <c r="ABC67" t="s">
        <v>817</v>
      </c>
      <c r="ABD67" t="s">
        <v>817</v>
      </c>
      <c r="ABE67" t="s">
        <v>817</v>
      </c>
      <c r="ABF67" t="s">
        <v>817</v>
      </c>
      <c r="ABG67" t="s">
        <v>817</v>
      </c>
      <c r="ABH67" t="s">
        <v>817</v>
      </c>
      <c r="ABI67" t="s">
        <v>817</v>
      </c>
      <c r="ABJ67" t="s">
        <v>817</v>
      </c>
      <c r="ABK67" t="s">
        <v>817</v>
      </c>
      <c r="ABL67" t="s">
        <v>817</v>
      </c>
      <c r="ABM67" t="s">
        <v>817</v>
      </c>
      <c r="ABN67" t="s">
        <v>817</v>
      </c>
      <c r="ABO67" t="s">
        <v>817</v>
      </c>
      <c r="ABP67" t="s">
        <v>817</v>
      </c>
      <c r="ABQ67" t="s">
        <v>817</v>
      </c>
      <c r="ABR67" t="s">
        <v>817</v>
      </c>
      <c r="ABS67" t="s">
        <v>817</v>
      </c>
      <c r="ABT67" t="s">
        <v>813</v>
      </c>
      <c r="ABU67" t="s">
        <v>817</v>
      </c>
      <c r="ABV67" t="s">
        <v>817</v>
      </c>
      <c r="ABW67" t="s">
        <v>817</v>
      </c>
      <c r="ABX67" t="s">
        <v>817</v>
      </c>
      <c r="ABY67" t="s">
        <v>817</v>
      </c>
      <c r="ABZ67" t="s">
        <v>817</v>
      </c>
      <c r="ACA67" t="s">
        <v>817</v>
      </c>
      <c r="ACB67" t="s">
        <v>817</v>
      </c>
      <c r="ACC67" t="s">
        <v>817</v>
      </c>
      <c r="ACD67" t="s">
        <v>817</v>
      </c>
      <c r="ACE67" t="s">
        <v>817</v>
      </c>
      <c r="ACF67" t="s">
        <v>817</v>
      </c>
      <c r="ACG67" t="s">
        <v>817</v>
      </c>
      <c r="ACH67" t="s">
        <v>817</v>
      </c>
      <c r="ACI67" t="s">
        <v>817</v>
      </c>
    </row>
    <row r="68" spans="1:763">
      <c r="A68" t="s">
        <v>1199</v>
      </c>
      <c r="B68" t="s">
        <v>1200</v>
      </c>
      <c r="C68" t="s">
        <v>1201</v>
      </c>
      <c r="D68" t="s">
        <v>941</v>
      </c>
      <c r="E68" t="s">
        <v>941</v>
      </c>
      <c r="P68" t="s">
        <v>855</v>
      </c>
      <c r="T68">
        <v>50</v>
      </c>
      <c r="V68" t="s">
        <v>813</v>
      </c>
      <c r="X68" t="s">
        <v>813</v>
      </c>
      <c r="Y68" t="s">
        <v>814</v>
      </c>
      <c r="Z68" t="s">
        <v>814</v>
      </c>
      <c r="AA68" t="s">
        <v>920</v>
      </c>
      <c r="AB68" t="s">
        <v>901</v>
      </c>
      <c r="AC68">
        <v>13</v>
      </c>
      <c r="AD68" t="s">
        <v>813</v>
      </c>
      <c r="AE68">
        <v>0</v>
      </c>
      <c r="AF68">
        <v>13</v>
      </c>
      <c r="AG68">
        <v>0</v>
      </c>
      <c r="AH68" t="s">
        <v>818</v>
      </c>
      <c r="AI68" t="s">
        <v>818</v>
      </c>
      <c r="AJ68" t="s">
        <v>818</v>
      </c>
      <c r="AK68" t="s">
        <v>818</v>
      </c>
      <c r="AL68" t="s">
        <v>818</v>
      </c>
      <c r="AM68" t="s">
        <v>818</v>
      </c>
      <c r="AN68" t="s">
        <v>818</v>
      </c>
      <c r="AO68" t="s">
        <v>818</v>
      </c>
      <c r="AP68" t="s">
        <v>818</v>
      </c>
      <c r="AQ68" t="s">
        <v>818</v>
      </c>
      <c r="AR68" t="s">
        <v>818</v>
      </c>
      <c r="AS68" t="s">
        <v>818</v>
      </c>
      <c r="AT68" t="s">
        <v>818</v>
      </c>
      <c r="AU68" t="s">
        <v>818</v>
      </c>
      <c r="AV68" t="s">
        <v>818</v>
      </c>
      <c r="AW68" t="s">
        <v>818</v>
      </c>
      <c r="AX68" t="s">
        <v>818</v>
      </c>
      <c r="AY68" t="s">
        <v>818</v>
      </c>
      <c r="AZ68" t="s">
        <v>818</v>
      </c>
      <c r="BA68" t="s">
        <v>818</v>
      </c>
      <c r="BB68" t="s">
        <v>818</v>
      </c>
      <c r="BC68" t="s">
        <v>818</v>
      </c>
      <c r="BD68" t="s">
        <v>818</v>
      </c>
      <c r="BE68" t="s">
        <v>818</v>
      </c>
      <c r="BF68" t="s">
        <v>818</v>
      </c>
      <c r="BG68" t="s">
        <v>818</v>
      </c>
      <c r="BH68" t="s">
        <v>818</v>
      </c>
      <c r="BI68" t="s">
        <v>818</v>
      </c>
      <c r="BJ68" t="s">
        <v>818</v>
      </c>
      <c r="BK68" t="s">
        <v>818</v>
      </c>
      <c r="BL68" t="s">
        <v>818</v>
      </c>
      <c r="BM68" t="s">
        <v>818</v>
      </c>
      <c r="BN68" t="s">
        <v>818</v>
      </c>
      <c r="BO68" t="s">
        <v>818</v>
      </c>
      <c r="BP68" t="s">
        <v>818</v>
      </c>
      <c r="BQ68" t="s">
        <v>818</v>
      </c>
      <c r="BR68" t="s">
        <v>818</v>
      </c>
      <c r="BS68" t="s">
        <v>818</v>
      </c>
      <c r="BT68" t="s">
        <v>818</v>
      </c>
      <c r="BU68" t="s">
        <v>818</v>
      </c>
      <c r="BV68" t="s">
        <v>818</v>
      </c>
      <c r="BW68" t="s">
        <v>818</v>
      </c>
      <c r="BX68" t="s">
        <v>818</v>
      </c>
      <c r="BY68" t="s">
        <v>818</v>
      </c>
      <c r="BZ68" t="s">
        <v>818</v>
      </c>
      <c r="CA68" t="s">
        <v>818</v>
      </c>
      <c r="CB68" t="s">
        <v>818</v>
      </c>
      <c r="CC68" t="s">
        <v>818</v>
      </c>
      <c r="CD68" t="s">
        <v>818</v>
      </c>
      <c r="CE68" t="s">
        <v>818</v>
      </c>
      <c r="CF68" t="s">
        <v>818</v>
      </c>
      <c r="CG68" t="s">
        <v>818</v>
      </c>
      <c r="CH68" t="s">
        <v>818</v>
      </c>
      <c r="CI68" t="s">
        <v>818</v>
      </c>
      <c r="CJ68" t="s">
        <v>818</v>
      </c>
      <c r="CK68" t="s">
        <v>818</v>
      </c>
      <c r="CL68" t="s">
        <v>818</v>
      </c>
      <c r="CM68" t="s">
        <v>818</v>
      </c>
      <c r="CN68" t="s">
        <v>818</v>
      </c>
      <c r="CO68" t="s">
        <v>818</v>
      </c>
      <c r="CP68" t="s">
        <v>818</v>
      </c>
      <c r="CQ68" t="s">
        <v>818</v>
      </c>
      <c r="CR68" t="s">
        <v>818</v>
      </c>
      <c r="CS68" t="s">
        <v>818</v>
      </c>
      <c r="CT68" t="s">
        <v>818</v>
      </c>
      <c r="CU68" t="s">
        <v>818</v>
      </c>
      <c r="CV68" t="s">
        <v>818</v>
      </c>
      <c r="CW68" t="s">
        <v>818</v>
      </c>
      <c r="CX68" t="s">
        <v>818</v>
      </c>
      <c r="CY68" t="s">
        <v>818</v>
      </c>
      <c r="CZ68" t="s">
        <v>818</v>
      </c>
      <c r="DA68" t="s">
        <v>818</v>
      </c>
      <c r="DB68" t="s">
        <v>818</v>
      </c>
      <c r="DC68" t="s">
        <v>818</v>
      </c>
      <c r="DD68" t="s">
        <v>818</v>
      </c>
      <c r="DE68" t="s">
        <v>818</v>
      </c>
      <c r="DF68" t="s">
        <v>818</v>
      </c>
      <c r="DG68" t="s">
        <v>818</v>
      </c>
      <c r="DH68" t="s">
        <v>818</v>
      </c>
      <c r="DI68" t="s">
        <v>818</v>
      </c>
      <c r="DJ68" t="s">
        <v>818</v>
      </c>
      <c r="DK68" t="s">
        <v>818</v>
      </c>
      <c r="DL68" t="s">
        <v>818</v>
      </c>
      <c r="DM68" t="s">
        <v>818</v>
      </c>
      <c r="DN68" t="s">
        <v>818</v>
      </c>
      <c r="DO68" t="s">
        <v>818</v>
      </c>
      <c r="DP68" t="s">
        <v>818</v>
      </c>
      <c r="DQ68" t="s">
        <v>818</v>
      </c>
      <c r="DR68" t="s">
        <v>818</v>
      </c>
      <c r="DS68" t="s">
        <v>818</v>
      </c>
      <c r="DT68" t="s">
        <v>818</v>
      </c>
      <c r="DU68" t="s">
        <v>818</v>
      </c>
      <c r="DV68" t="s">
        <v>818</v>
      </c>
      <c r="DW68" t="s">
        <v>818</v>
      </c>
      <c r="DX68" t="s">
        <v>818</v>
      </c>
      <c r="DY68" t="s">
        <v>818</v>
      </c>
      <c r="DZ68" t="s">
        <v>818</v>
      </c>
      <c r="EA68" t="s">
        <v>818</v>
      </c>
      <c r="EB68" t="s">
        <v>818</v>
      </c>
      <c r="EC68" t="s">
        <v>818</v>
      </c>
      <c r="ED68" t="s">
        <v>818</v>
      </c>
      <c r="EE68" t="s">
        <v>818</v>
      </c>
      <c r="EF68" t="s">
        <v>818</v>
      </c>
      <c r="EG68" t="s">
        <v>818</v>
      </c>
      <c r="EH68" t="s">
        <v>818</v>
      </c>
      <c r="EI68" t="s">
        <v>818</v>
      </c>
      <c r="EJ68" t="s">
        <v>818</v>
      </c>
      <c r="EK68" t="s">
        <v>818</v>
      </c>
      <c r="EL68" t="s">
        <v>818</v>
      </c>
      <c r="EM68" t="s">
        <v>818</v>
      </c>
      <c r="EN68" t="s">
        <v>818</v>
      </c>
      <c r="EO68" t="s">
        <v>818</v>
      </c>
      <c r="EP68" t="s">
        <v>818</v>
      </c>
      <c r="EQ68" t="s">
        <v>818</v>
      </c>
      <c r="ER68" t="s">
        <v>818</v>
      </c>
      <c r="ES68" t="s">
        <v>818</v>
      </c>
      <c r="ET68" t="s">
        <v>818</v>
      </c>
      <c r="EU68" t="s">
        <v>818</v>
      </c>
      <c r="EV68" t="s">
        <v>818</v>
      </c>
      <c r="EW68" t="s">
        <v>818</v>
      </c>
      <c r="EX68" t="s">
        <v>818</v>
      </c>
      <c r="EY68" t="s">
        <v>818</v>
      </c>
      <c r="EZ68" t="s">
        <v>818</v>
      </c>
      <c r="FA68" t="s">
        <v>818</v>
      </c>
      <c r="FB68" t="s">
        <v>818</v>
      </c>
      <c r="FC68" t="s">
        <v>818</v>
      </c>
      <c r="FD68" t="s">
        <v>818</v>
      </c>
      <c r="FE68" t="s">
        <v>818</v>
      </c>
      <c r="FF68" t="s">
        <v>818</v>
      </c>
      <c r="FG68" t="s">
        <v>818</v>
      </c>
      <c r="FH68" t="s">
        <v>818</v>
      </c>
      <c r="FI68" t="s">
        <v>818</v>
      </c>
      <c r="FJ68" t="s">
        <v>818</v>
      </c>
      <c r="FK68" t="s">
        <v>818</v>
      </c>
      <c r="FL68" t="s">
        <v>818</v>
      </c>
      <c r="FM68" t="s">
        <v>818</v>
      </c>
      <c r="FN68" t="s">
        <v>818</v>
      </c>
      <c r="FO68" t="s">
        <v>818</v>
      </c>
      <c r="FP68" t="s">
        <v>818</v>
      </c>
      <c r="FQ68" t="s">
        <v>818</v>
      </c>
      <c r="FR68" t="s">
        <v>818</v>
      </c>
      <c r="FS68" t="s">
        <v>818</v>
      </c>
      <c r="FT68" t="s">
        <v>818</v>
      </c>
      <c r="FU68" t="s">
        <v>818</v>
      </c>
      <c r="FV68" t="s">
        <v>818</v>
      </c>
      <c r="FW68" t="s">
        <v>818</v>
      </c>
      <c r="FX68" t="s">
        <v>818</v>
      </c>
      <c r="FY68" t="s">
        <v>818</v>
      </c>
      <c r="FZ68" t="s">
        <v>818</v>
      </c>
      <c r="GA68" t="s">
        <v>818</v>
      </c>
      <c r="GB68" t="s">
        <v>818</v>
      </c>
      <c r="GC68" t="s">
        <v>818</v>
      </c>
      <c r="GD68" t="s">
        <v>818</v>
      </c>
      <c r="GE68" t="s">
        <v>818</v>
      </c>
      <c r="GF68" t="s">
        <v>818</v>
      </c>
      <c r="GG68" t="s">
        <v>818</v>
      </c>
      <c r="GH68" t="s">
        <v>818</v>
      </c>
      <c r="GI68" t="s">
        <v>818</v>
      </c>
      <c r="GJ68" t="s">
        <v>818</v>
      </c>
      <c r="GK68" t="s">
        <v>818</v>
      </c>
      <c r="GL68" t="s">
        <v>818</v>
      </c>
      <c r="GM68" t="s">
        <v>818</v>
      </c>
      <c r="GN68" t="s">
        <v>818</v>
      </c>
      <c r="GO68" t="s">
        <v>818</v>
      </c>
      <c r="GP68" t="s">
        <v>818</v>
      </c>
      <c r="GQ68" t="s">
        <v>818</v>
      </c>
      <c r="GR68" t="s">
        <v>818</v>
      </c>
      <c r="GS68" t="s">
        <v>818</v>
      </c>
      <c r="GT68" t="s">
        <v>818</v>
      </c>
      <c r="GU68" t="s">
        <v>818</v>
      </c>
      <c r="GV68" t="s">
        <v>818</v>
      </c>
      <c r="GW68" t="s">
        <v>818</v>
      </c>
      <c r="GX68" t="s">
        <v>818</v>
      </c>
      <c r="GY68" t="s">
        <v>818</v>
      </c>
      <c r="GZ68" t="s">
        <v>818</v>
      </c>
      <c r="HA68" t="s">
        <v>818</v>
      </c>
      <c r="HB68" t="s">
        <v>818</v>
      </c>
      <c r="HC68" t="s">
        <v>818</v>
      </c>
      <c r="HD68" t="s">
        <v>818</v>
      </c>
      <c r="HE68" t="s">
        <v>818</v>
      </c>
      <c r="HF68" t="s">
        <v>818</v>
      </c>
      <c r="HG68" t="s">
        <v>818</v>
      </c>
      <c r="HH68" t="s">
        <v>818</v>
      </c>
      <c r="HI68" t="s">
        <v>818</v>
      </c>
      <c r="HJ68" t="s">
        <v>818</v>
      </c>
      <c r="HK68" t="s">
        <v>818</v>
      </c>
      <c r="HL68" t="s">
        <v>818</v>
      </c>
      <c r="HM68" t="s">
        <v>818</v>
      </c>
      <c r="HN68" t="s">
        <v>818</v>
      </c>
      <c r="HO68" t="s">
        <v>818</v>
      </c>
      <c r="HP68" t="s">
        <v>818</v>
      </c>
      <c r="HQ68" t="s">
        <v>818</v>
      </c>
      <c r="HR68" t="s">
        <v>818</v>
      </c>
      <c r="HS68" t="s">
        <v>818</v>
      </c>
      <c r="HT68" t="s">
        <v>818</v>
      </c>
      <c r="HU68" t="s">
        <v>818</v>
      </c>
      <c r="HV68" t="s">
        <v>818</v>
      </c>
      <c r="HW68" t="s">
        <v>818</v>
      </c>
      <c r="HX68" t="s">
        <v>818</v>
      </c>
      <c r="HY68" t="s">
        <v>818</v>
      </c>
      <c r="HZ68" t="s">
        <v>818</v>
      </c>
      <c r="IA68" t="s">
        <v>818</v>
      </c>
      <c r="IB68" t="s">
        <v>818</v>
      </c>
      <c r="IC68" t="s">
        <v>818</v>
      </c>
      <c r="ID68" t="s">
        <v>818</v>
      </c>
      <c r="IE68" t="s">
        <v>818</v>
      </c>
      <c r="IF68" t="s">
        <v>818</v>
      </c>
      <c r="IG68" t="s">
        <v>818</v>
      </c>
      <c r="IH68" t="s">
        <v>818</v>
      </c>
      <c r="II68" t="s">
        <v>818</v>
      </c>
      <c r="IJ68" t="s">
        <v>818</v>
      </c>
      <c r="IK68" t="s">
        <v>818</v>
      </c>
      <c r="IL68" t="s">
        <v>818</v>
      </c>
      <c r="IM68" t="s">
        <v>818</v>
      </c>
      <c r="IN68" t="s">
        <v>818</v>
      </c>
      <c r="IO68" t="s">
        <v>818</v>
      </c>
      <c r="IP68" t="s">
        <v>818</v>
      </c>
      <c r="IQ68" t="s">
        <v>818</v>
      </c>
      <c r="IR68" t="s">
        <v>818</v>
      </c>
      <c r="IS68" t="s">
        <v>818</v>
      </c>
      <c r="IT68" t="s">
        <v>818</v>
      </c>
      <c r="IU68" t="s">
        <v>818</v>
      </c>
      <c r="IV68" t="s">
        <v>818</v>
      </c>
      <c r="IW68" t="s">
        <v>818</v>
      </c>
      <c r="IX68" t="s">
        <v>818</v>
      </c>
      <c r="IY68" t="s">
        <v>818</v>
      </c>
      <c r="IZ68" t="s">
        <v>818</v>
      </c>
      <c r="JA68" t="s">
        <v>818</v>
      </c>
      <c r="JB68" t="s">
        <v>818</v>
      </c>
      <c r="JC68" t="s">
        <v>818</v>
      </c>
      <c r="JD68" t="s">
        <v>818</v>
      </c>
      <c r="JE68" t="s">
        <v>818</v>
      </c>
      <c r="JF68" t="s">
        <v>818</v>
      </c>
      <c r="JG68" t="s">
        <v>818</v>
      </c>
      <c r="JH68" t="s">
        <v>818</v>
      </c>
      <c r="JI68" t="s">
        <v>818</v>
      </c>
      <c r="JJ68" t="s">
        <v>818</v>
      </c>
      <c r="JK68" t="s">
        <v>818</v>
      </c>
      <c r="JL68" t="s">
        <v>818</v>
      </c>
      <c r="JM68" t="s">
        <v>818</v>
      </c>
      <c r="JN68" t="s">
        <v>818</v>
      </c>
      <c r="JO68" t="s">
        <v>818</v>
      </c>
      <c r="JP68" t="s">
        <v>818</v>
      </c>
      <c r="JQ68" t="s">
        <v>818</v>
      </c>
      <c r="JR68" t="s">
        <v>818</v>
      </c>
      <c r="JS68" t="s">
        <v>818</v>
      </c>
      <c r="JT68" t="s">
        <v>818</v>
      </c>
      <c r="JU68" t="s">
        <v>818</v>
      </c>
      <c r="JV68" t="s">
        <v>818</v>
      </c>
      <c r="JW68" t="s">
        <v>818</v>
      </c>
      <c r="JX68" t="s">
        <v>818</v>
      </c>
      <c r="JY68" t="s">
        <v>818</v>
      </c>
      <c r="JZ68" t="s">
        <v>818</v>
      </c>
      <c r="KA68" t="s">
        <v>818</v>
      </c>
      <c r="KB68" t="s">
        <v>818</v>
      </c>
      <c r="KC68" t="s">
        <v>818</v>
      </c>
      <c r="KD68" t="s">
        <v>818</v>
      </c>
      <c r="KE68" t="s">
        <v>818</v>
      </c>
      <c r="KF68">
        <v>13</v>
      </c>
      <c r="KG68">
        <v>0</v>
      </c>
      <c r="KH68">
        <v>0</v>
      </c>
      <c r="KI68">
        <v>1</v>
      </c>
      <c r="KJ68">
        <v>0</v>
      </c>
      <c r="KK68">
        <v>1</v>
      </c>
      <c r="KL68">
        <v>0</v>
      </c>
      <c r="KM68">
        <v>2</v>
      </c>
      <c r="KN68">
        <v>3</v>
      </c>
      <c r="KO68">
        <v>0</v>
      </c>
      <c r="KP68">
        <v>2</v>
      </c>
      <c r="KQ68">
        <v>5</v>
      </c>
      <c r="KR68">
        <v>0</v>
      </c>
      <c r="KS68">
        <v>1</v>
      </c>
      <c r="KT68">
        <v>0</v>
      </c>
      <c r="KU68">
        <v>2</v>
      </c>
      <c r="KV68">
        <v>0</v>
      </c>
      <c r="KW68">
        <v>2</v>
      </c>
      <c r="KX68">
        <v>1</v>
      </c>
      <c r="KY68">
        <v>0</v>
      </c>
      <c r="KZ68">
        <v>3</v>
      </c>
      <c r="LA68">
        <v>3</v>
      </c>
      <c r="LB68">
        <v>2</v>
      </c>
      <c r="LC68">
        <v>5</v>
      </c>
      <c r="LD68">
        <v>13</v>
      </c>
      <c r="LE68">
        <v>3</v>
      </c>
      <c r="LF68">
        <v>8</v>
      </c>
      <c r="LH68" t="s">
        <v>817</v>
      </c>
      <c r="LI68" t="s">
        <v>817</v>
      </c>
      <c r="LJ68" t="s">
        <v>817</v>
      </c>
      <c r="LK68" t="s">
        <v>817</v>
      </c>
      <c r="LL68" t="s">
        <v>817</v>
      </c>
      <c r="LM68" t="s">
        <v>817</v>
      </c>
      <c r="LO68" t="s">
        <v>813</v>
      </c>
      <c r="LP68" t="s">
        <v>813</v>
      </c>
      <c r="LQ68" t="s">
        <v>817</v>
      </c>
      <c r="LR68" t="s">
        <v>818</v>
      </c>
      <c r="LV68" t="s">
        <v>818</v>
      </c>
      <c r="LX68" t="s">
        <v>817</v>
      </c>
      <c r="MU68" t="s">
        <v>813</v>
      </c>
      <c r="NC68" t="s">
        <v>813</v>
      </c>
      <c r="ND68" t="s">
        <v>817</v>
      </c>
      <c r="NE68" t="s">
        <v>813</v>
      </c>
      <c r="NF68" t="s">
        <v>813</v>
      </c>
      <c r="NG68" t="s">
        <v>817</v>
      </c>
      <c r="NH68" t="s">
        <v>817</v>
      </c>
      <c r="NI68" t="s">
        <v>817</v>
      </c>
      <c r="NJ68" t="s">
        <v>817</v>
      </c>
      <c r="NK68" t="s">
        <v>817</v>
      </c>
      <c r="NL68" t="s">
        <v>817</v>
      </c>
      <c r="NM68" t="s">
        <v>817</v>
      </c>
      <c r="NN68" t="s">
        <v>817</v>
      </c>
      <c r="NO68" t="s">
        <v>817</v>
      </c>
      <c r="NP68" t="s">
        <v>817</v>
      </c>
      <c r="NQ68" t="s">
        <v>817</v>
      </c>
      <c r="NR68" t="s">
        <v>817</v>
      </c>
      <c r="NU68" t="s">
        <v>825</v>
      </c>
      <c r="NX68" t="s">
        <v>962</v>
      </c>
      <c r="NY68">
        <v>2</v>
      </c>
      <c r="NZ68" t="s">
        <v>889</v>
      </c>
      <c r="OP68" t="s">
        <v>813</v>
      </c>
      <c r="OQ68" t="s">
        <v>827</v>
      </c>
      <c r="OR68" t="s">
        <v>828</v>
      </c>
      <c r="OS68" t="s">
        <v>878</v>
      </c>
      <c r="OT68" t="s">
        <v>813</v>
      </c>
      <c r="OU68" t="s">
        <v>817</v>
      </c>
      <c r="OV68" t="s">
        <v>1004</v>
      </c>
      <c r="PA68" t="s">
        <v>813</v>
      </c>
      <c r="PB68" t="s">
        <v>817</v>
      </c>
      <c r="PC68" t="s">
        <v>817</v>
      </c>
      <c r="PD68" t="s">
        <v>817</v>
      </c>
      <c r="PE68" t="s">
        <v>817</v>
      </c>
      <c r="PF68" t="s">
        <v>817</v>
      </c>
      <c r="PG68" t="s">
        <v>817</v>
      </c>
      <c r="PH68" t="s">
        <v>817</v>
      </c>
      <c r="PI68" t="s">
        <v>817</v>
      </c>
      <c r="PJ68" t="s">
        <v>817</v>
      </c>
      <c r="PM68" t="s">
        <v>892</v>
      </c>
      <c r="PN68" t="s">
        <v>1057</v>
      </c>
      <c r="PO68" t="s">
        <v>893</v>
      </c>
      <c r="PP68" t="s">
        <v>839</v>
      </c>
      <c r="PQ68" t="s">
        <v>813</v>
      </c>
      <c r="PR68" t="s">
        <v>813</v>
      </c>
      <c r="PS68" t="s">
        <v>817</v>
      </c>
      <c r="PT68" t="s">
        <v>817</v>
      </c>
      <c r="PU68" t="s">
        <v>817</v>
      </c>
      <c r="PV68" t="s">
        <v>817</v>
      </c>
      <c r="PW68" t="s">
        <v>817</v>
      </c>
      <c r="PX68" t="s">
        <v>817</v>
      </c>
      <c r="PY68" t="s">
        <v>817</v>
      </c>
      <c r="PZ68" t="s">
        <v>840</v>
      </c>
      <c r="QA68" t="s">
        <v>841</v>
      </c>
      <c r="QB68" t="s">
        <v>895</v>
      </c>
      <c r="QC68" t="s">
        <v>843</v>
      </c>
      <c r="QD68" t="s">
        <v>844</v>
      </c>
      <c r="QE68" t="s">
        <v>837</v>
      </c>
      <c r="QF68" t="s">
        <v>813</v>
      </c>
      <c r="QG68" t="s">
        <v>813</v>
      </c>
      <c r="QH68" t="s">
        <v>813</v>
      </c>
      <c r="QI68" t="s">
        <v>817</v>
      </c>
      <c r="QJ68" t="s">
        <v>817</v>
      </c>
      <c r="QK68" t="s">
        <v>817</v>
      </c>
      <c r="QL68" t="s">
        <v>817</v>
      </c>
      <c r="QM68" t="s">
        <v>813</v>
      </c>
      <c r="QN68" t="s">
        <v>817</v>
      </c>
      <c r="QO68" t="s">
        <v>817</v>
      </c>
      <c r="QP68" t="s">
        <v>817</v>
      </c>
      <c r="QQ68" t="s">
        <v>817</v>
      </c>
      <c r="QR68" t="s">
        <v>813</v>
      </c>
      <c r="QS68" t="s">
        <v>817</v>
      </c>
      <c r="QT68" t="s">
        <v>817</v>
      </c>
      <c r="QU68" t="s">
        <v>817</v>
      </c>
      <c r="QV68" t="s">
        <v>817</v>
      </c>
      <c r="QW68" t="s">
        <v>817</v>
      </c>
      <c r="QX68" t="s">
        <v>813</v>
      </c>
      <c r="QY68" t="s">
        <v>817</v>
      </c>
      <c r="QZ68" t="s">
        <v>813</v>
      </c>
      <c r="RA68" t="s">
        <v>813</v>
      </c>
      <c r="RB68" t="s">
        <v>817</v>
      </c>
      <c r="RC68" t="s">
        <v>817</v>
      </c>
      <c r="RD68" t="s">
        <v>817</v>
      </c>
      <c r="RE68" t="s">
        <v>817</v>
      </c>
      <c r="RF68" t="s">
        <v>817</v>
      </c>
      <c r="RG68" t="s">
        <v>817</v>
      </c>
      <c r="RH68" t="s">
        <v>817</v>
      </c>
      <c r="RI68" t="s">
        <v>817</v>
      </c>
      <c r="RJ68" t="s">
        <v>817</v>
      </c>
      <c r="RK68" t="s">
        <v>813</v>
      </c>
      <c r="RL68" t="s">
        <v>813</v>
      </c>
      <c r="RM68" t="s">
        <v>813</v>
      </c>
      <c r="RN68" t="s">
        <v>817</v>
      </c>
      <c r="RO68" t="s">
        <v>817</v>
      </c>
      <c r="RP68" t="s">
        <v>817</v>
      </c>
      <c r="RQ68" t="s">
        <v>817</v>
      </c>
      <c r="RR68" t="s">
        <v>817</v>
      </c>
      <c r="RS68" t="s">
        <v>817</v>
      </c>
      <c r="RT68" t="s">
        <v>817</v>
      </c>
      <c r="RU68" t="s">
        <v>817</v>
      </c>
      <c r="RV68" t="s">
        <v>817</v>
      </c>
      <c r="RW68" t="s">
        <v>817</v>
      </c>
      <c r="RX68" t="s">
        <v>837</v>
      </c>
      <c r="RY68" t="s">
        <v>1029</v>
      </c>
      <c r="RZ68" t="s">
        <v>813</v>
      </c>
      <c r="SA68" t="s">
        <v>817</v>
      </c>
      <c r="SB68" t="s">
        <v>817</v>
      </c>
      <c r="SC68" t="s">
        <v>817</v>
      </c>
      <c r="SD68" t="s">
        <v>817</v>
      </c>
      <c r="SE68" t="s">
        <v>817</v>
      </c>
      <c r="SF68" t="s">
        <v>813</v>
      </c>
      <c r="SG68" t="s">
        <v>817</v>
      </c>
      <c r="SH68" t="s">
        <v>817</v>
      </c>
      <c r="SI68" t="s">
        <v>817</v>
      </c>
      <c r="SJ68" t="s">
        <v>817</v>
      </c>
      <c r="SK68" t="s">
        <v>817</v>
      </c>
      <c r="SL68" t="s">
        <v>817</v>
      </c>
      <c r="SM68" t="s">
        <v>813</v>
      </c>
      <c r="SN68" t="s">
        <v>817</v>
      </c>
      <c r="SO68" t="s">
        <v>817</v>
      </c>
      <c r="SP68" t="s">
        <v>817</v>
      </c>
      <c r="SQ68" t="s">
        <v>817</v>
      </c>
      <c r="SR68" t="s">
        <v>817</v>
      </c>
      <c r="SS68" t="s">
        <v>817</v>
      </c>
      <c r="ST68" t="s">
        <v>817</v>
      </c>
      <c r="SU68" t="s">
        <v>817</v>
      </c>
      <c r="SV68" t="s">
        <v>817</v>
      </c>
      <c r="SW68" t="s">
        <v>813</v>
      </c>
      <c r="SX68" t="s">
        <v>817</v>
      </c>
      <c r="SY68" t="s">
        <v>813</v>
      </c>
      <c r="SZ68" t="s">
        <v>817</v>
      </c>
      <c r="TA68" t="s">
        <v>817</v>
      </c>
      <c r="TB68" t="s">
        <v>817</v>
      </c>
      <c r="TC68" t="s">
        <v>817</v>
      </c>
      <c r="TD68" t="s">
        <v>817</v>
      </c>
      <c r="TE68" t="s">
        <v>817</v>
      </c>
      <c r="TF68" t="s">
        <v>817</v>
      </c>
      <c r="TG68" t="s">
        <v>817</v>
      </c>
      <c r="TH68" t="s">
        <v>817</v>
      </c>
      <c r="TI68" t="s">
        <v>817</v>
      </c>
      <c r="TU68" t="s">
        <v>817</v>
      </c>
      <c r="TY68" t="s">
        <v>817</v>
      </c>
      <c r="TZ68" t="s">
        <v>817</v>
      </c>
      <c r="UA68" t="s">
        <v>817</v>
      </c>
      <c r="UB68" t="s">
        <v>817</v>
      </c>
      <c r="UC68" t="s">
        <v>817</v>
      </c>
      <c r="UD68" t="s">
        <v>817</v>
      </c>
      <c r="UE68" t="s">
        <v>817</v>
      </c>
      <c r="UF68" t="s">
        <v>817</v>
      </c>
      <c r="UG68" t="s">
        <v>817</v>
      </c>
      <c r="UH68" t="s">
        <v>817</v>
      </c>
      <c r="UI68" t="s">
        <v>817</v>
      </c>
      <c r="UJ68" t="s">
        <v>813</v>
      </c>
      <c r="UK68" t="s">
        <v>817</v>
      </c>
      <c r="UL68" t="s">
        <v>813</v>
      </c>
      <c r="UM68" t="s">
        <v>902</v>
      </c>
      <c r="UN68" t="s">
        <v>813</v>
      </c>
      <c r="UO68" t="s">
        <v>817</v>
      </c>
      <c r="UP68" t="s">
        <v>817</v>
      </c>
      <c r="UQ68" t="s">
        <v>817</v>
      </c>
      <c r="UR68" t="s">
        <v>813</v>
      </c>
      <c r="US68" t="s">
        <v>817</v>
      </c>
      <c r="UT68" t="s">
        <v>817</v>
      </c>
      <c r="UU68" t="s">
        <v>817</v>
      </c>
      <c r="UV68" t="s">
        <v>817</v>
      </c>
      <c r="UW68" t="s">
        <v>817</v>
      </c>
      <c r="UX68" t="s">
        <v>817</v>
      </c>
      <c r="UY68" t="s">
        <v>817</v>
      </c>
      <c r="UZ68" t="s">
        <v>817</v>
      </c>
      <c r="VB68" t="s">
        <v>909</v>
      </c>
      <c r="VC68" t="s">
        <v>963</v>
      </c>
      <c r="VD68" t="s">
        <v>817</v>
      </c>
      <c r="VE68" t="s">
        <v>817</v>
      </c>
      <c r="VF68" t="s">
        <v>813</v>
      </c>
      <c r="VG68" t="s">
        <v>813</v>
      </c>
      <c r="VH68" t="s">
        <v>817</v>
      </c>
      <c r="VI68" t="s">
        <v>817</v>
      </c>
      <c r="VJ68" t="s">
        <v>817</v>
      </c>
      <c r="VK68" t="s">
        <v>817</v>
      </c>
      <c r="VL68" t="s">
        <v>817</v>
      </c>
      <c r="VM68" t="s">
        <v>817</v>
      </c>
      <c r="VN68" t="s">
        <v>817</v>
      </c>
      <c r="VO68" t="s">
        <v>817</v>
      </c>
      <c r="VP68" t="s">
        <v>817</v>
      </c>
      <c r="VQ68" t="s">
        <v>817</v>
      </c>
      <c r="VY68" t="s">
        <v>813</v>
      </c>
      <c r="VZ68" t="s">
        <v>813</v>
      </c>
      <c r="WA68" t="s">
        <v>817</v>
      </c>
      <c r="WJ68" t="s">
        <v>813</v>
      </c>
      <c r="WK68" t="s">
        <v>817</v>
      </c>
      <c r="WL68" t="s">
        <v>817</v>
      </c>
      <c r="WM68" t="s">
        <v>817</v>
      </c>
      <c r="WN68" t="s">
        <v>817</v>
      </c>
      <c r="WO68" t="s">
        <v>817</v>
      </c>
      <c r="WP68" t="s">
        <v>817</v>
      </c>
      <c r="WQ68" t="s">
        <v>817</v>
      </c>
      <c r="WR68" t="s">
        <v>817</v>
      </c>
      <c r="WS68" t="s">
        <v>834</v>
      </c>
      <c r="WU68" t="s">
        <v>813</v>
      </c>
      <c r="WV68" t="s">
        <v>813</v>
      </c>
      <c r="WW68" t="s">
        <v>813</v>
      </c>
      <c r="WX68" t="s">
        <v>817</v>
      </c>
      <c r="WY68" t="s">
        <v>813</v>
      </c>
      <c r="WZ68" t="s">
        <v>817</v>
      </c>
      <c r="XA68" t="s">
        <v>817</v>
      </c>
      <c r="XB68" t="s">
        <v>817</v>
      </c>
      <c r="XC68" t="s">
        <v>850</v>
      </c>
      <c r="XD68" t="s">
        <v>813</v>
      </c>
      <c r="XE68" t="s">
        <v>817</v>
      </c>
      <c r="XF68" t="s">
        <v>817</v>
      </c>
      <c r="XG68" t="s">
        <v>817</v>
      </c>
      <c r="XH68" t="s">
        <v>817</v>
      </c>
      <c r="XI68" t="s">
        <v>817</v>
      </c>
      <c r="XJ68" t="s">
        <v>813</v>
      </c>
      <c r="XK68" t="s">
        <v>817</v>
      </c>
      <c r="XL68" t="s">
        <v>817</v>
      </c>
      <c r="XM68" t="s">
        <v>817</v>
      </c>
      <c r="XN68" t="s">
        <v>817</v>
      </c>
      <c r="XO68" t="s">
        <v>817</v>
      </c>
      <c r="XP68" t="s">
        <v>817</v>
      </c>
      <c r="XQ68" t="s">
        <v>817</v>
      </c>
      <c r="XR68" t="s">
        <v>813</v>
      </c>
      <c r="XS68" t="s">
        <v>817</v>
      </c>
      <c r="XT68" t="s">
        <v>817</v>
      </c>
      <c r="XU68" t="s">
        <v>817</v>
      </c>
      <c r="XV68" t="s">
        <v>817</v>
      </c>
      <c r="XW68" t="s">
        <v>817</v>
      </c>
      <c r="XX68" t="s">
        <v>817</v>
      </c>
      <c r="XY68" t="s">
        <v>817</v>
      </c>
      <c r="XZ68" t="s">
        <v>817</v>
      </c>
      <c r="ZM68" t="s">
        <v>817</v>
      </c>
      <c r="ZN68" t="s">
        <v>817</v>
      </c>
      <c r="ZO68" t="s">
        <v>817</v>
      </c>
      <c r="ZP68" t="s">
        <v>817</v>
      </c>
      <c r="ZQ68" t="s">
        <v>813</v>
      </c>
      <c r="ZR68" t="s">
        <v>813</v>
      </c>
      <c r="ZS68" t="s">
        <v>813</v>
      </c>
      <c r="ZT68" t="s">
        <v>817</v>
      </c>
      <c r="ZU68" t="s">
        <v>817</v>
      </c>
      <c r="ZV68" t="s">
        <v>817</v>
      </c>
      <c r="ZW68" t="s">
        <v>817</v>
      </c>
      <c r="ZX68" t="s">
        <v>817</v>
      </c>
      <c r="ZY68" t="s">
        <v>817</v>
      </c>
      <c r="ZZ68" t="s">
        <v>817</v>
      </c>
      <c r="AAA68" t="s">
        <v>817</v>
      </c>
      <c r="AAB68" t="s">
        <v>817</v>
      </c>
      <c r="AAC68" t="s">
        <v>817</v>
      </c>
      <c r="AAD68" t="s">
        <v>817</v>
      </c>
      <c r="AAE68" t="s">
        <v>817</v>
      </c>
      <c r="AAF68" t="s">
        <v>817</v>
      </c>
      <c r="AAH68" t="s">
        <v>817</v>
      </c>
      <c r="AAI68" t="s">
        <v>813</v>
      </c>
      <c r="AAJ68" t="s">
        <v>813</v>
      </c>
      <c r="AAK68" t="s">
        <v>817</v>
      </c>
      <c r="AAL68" t="s">
        <v>813</v>
      </c>
      <c r="AAM68" t="s">
        <v>817</v>
      </c>
      <c r="AAN68" t="s">
        <v>817</v>
      </c>
      <c r="AAO68" t="s">
        <v>817</v>
      </c>
      <c r="AAP68" t="s">
        <v>817</v>
      </c>
      <c r="AAQ68" t="s">
        <v>817</v>
      </c>
      <c r="AAR68" t="s">
        <v>817</v>
      </c>
      <c r="AAS68" t="s">
        <v>817</v>
      </c>
      <c r="AAT68" t="s">
        <v>817</v>
      </c>
      <c r="AAV68" t="s">
        <v>813</v>
      </c>
      <c r="AAW68" t="s">
        <v>817</v>
      </c>
      <c r="AAX68" t="s">
        <v>817</v>
      </c>
      <c r="AAY68" t="s">
        <v>817</v>
      </c>
      <c r="AAZ68" t="s">
        <v>817</v>
      </c>
      <c r="ABA68" t="s">
        <v>817</v>
      </c>
      <c r="ABB68" t="s">
        <v>817</v>
      </c>
      <c r="ABC68" t="s">
        <v>817</v>
      </c>
      <c r="ABD68" t="s">
        <v>817</v>
      </c>
      <c r="ABE68" t="s">
        <v>817</v>
      </c>
      <c r="ABF68" t="s">
        <v>817</v>
      </c>
      <c r="ABG68" t="s">
        <v>817</v>
      </c>
      <c r="ABH68" t="s">
        <v>817</v>
      </c>
      <c r="ABI68" t="s">
        <v>817</v>
      </c>
      <c r="ABJ68" t="s">
        <v>817</v>
      </c>
      <c r="ABK68" t="s">
        <v>817</v>
      </c>
      <c r="ABL68" t="s">
        <v>817</v>
      </c>
      <c r="ABM68" t="s">
        <v>817</v>
      </c>
      <c r="ABN68" t="s">
        <v>817</v>
      </c>
      <c r="ABO68" t="s">
        <v>817</v>
      </c>
      <c r="ABP68" t="s">
        <v>817</v>
      </c>
      <c r="ABQ68" t="s">
        <v>817</v>
      </c>
      <c r="ABR68" t="s">
        <v>817</v>
      </c>
      <c r="ABS68" t="s">
        <v>817</v>
      </c>
      <c r="ABT68" t="s">
        <v>817</v>
      </c>
      <c r="ABU68" t="s">
        <v>817</v>
      </c>
      <c r="ABV68" t="s">
        <v>817</v>
      </c>
      <c r="ABW68" t="s">
        <v>813</v>
      </c>
      <c r="ABX68" t="s">
        <v>817</v>
      </c>
      <c r="ABY68" t="s">
        <v>817</v>
      </c>
      <c r="ABZ68" t="s">
        <v>817</v>
      </c>
      <c r="ACA68" t="s">
        <v>813</v>
      </c>
      <c r="ACB68" t="s">
        <v>817</v>
      </c>
      <c r="ACC68" t="s">
        <v>817</v>
      </c>
      <c r="ACD68" t="s">
        <v>817</v>
      </c>
      <c r="ACE68" t="s">
        <v>817</v>
      </c>
      <c r="ACF68" t="s">
        <v>817</v>
      </c>
      <c r="ACG68" t="s">
        <v>817</v>
      </c>
      <c r="ACH68" t="s">
        <v>817</v>
      </c>
      <c r="ACI68" t="s">
        <v>817</v>
      </c>
    </row>
    <row r="69" spans="1:763">
      <c r="A69" t="s">
        <v>1202</v>
      </c>
      <c r="B69" t="s">
        <v>1203</v>
      </c>
      <c r="C69" t="s">
        <v>1204</v>
      </c>
      <c r="D69" t="s">
        <v>854</v>
      </c>
      <c r="E69" t="s">
        <v>854</v>
      </c>
      <c r="P69" t="s">
        <v>855</v>
      </c>
      <c r="Q69">
        <v>1.2198080885670051</v>
      </c>
      <c r="T69">
        <v>33</v>
      </c>
      <c r="V69" t="s">
        <v>813</v>
      </c>
      <c r="X69" t="s">
        <v>813</v>
      </c>
      <c r="Y69" t="s">
        <v>856</v>
      </c>
      <c r="Z69" t="s">
        <v>856</v>
      </c>
      <c r="AA69" t="s">
        <v>815</v>
      </c>
      <c r="AB69" t="s">
        <v>816</v>
      </c>
      <c r="AC69">
        <v>2</v>
      </c>
      <c r="AD69" t="s">
        <v>817</v>
      </c>
      <c r="AE69">
        <v>2</v>
      </c>
      <c r="AF69">
        <v>0</v>
      </c>
      <c r="AG69">
        <v>0</v>
      </c>
      <c r="AH69" t="s">
        <v>818</v>
      </c>
      <c r="AI69" t="s">
        <v>818</v>
      </c>
      <c r="AJ69" t="s">
        <v>818</v>
      </c>
      <c r="AK69" t="s">
        <v>818</v>
      </c>
      <c r="AL69" t="s">
        <v>818</v>
      </c>
      <c r="AM69" t="s">
        <v>818</v>
      </c>
      <c r="AN69" t="s">
        <v>818</v>
      </c>
      <c r="AO69" t="s">
        <v>818</v>
      </c>
      <c r="AP69" t="s">
        <v>818</v>
      </c>
      <c r="AQ69" t="s">
        <v>818</v>
      </c>
      <c r="AR69" t="s">
        <v>818</v>
      </c>
      <c r="AS69" t="s">
        <v>818</v>
      </c>
      <c r="AT69" t="s">
        <v>818</v>
      </c>
      <c r="AU69" t="s">
        <v>818</v>
      </c>
      <c r="AV69" t="s">
        <v>818</v>
      </c>
      <c r="AW69" t="s">
        <v>818</v>
      </c>
      <c r="AX69" t="s">
        <v>818</v>
      </c>
      <c r="AY69" t="s">
        <v>818</v>
      </c>
      <c r="AZ69" t="s">
        <v>818</v>
      </c>
      <c r="BA69" t="s">
        <v>818</v>
      </c>
      <c r="BB69" t="s">
        <v>818</v>
      </c>
      <c r="BC69" t="s">
        <v>818</v>
      </c>
      <c r="BD69" t="s">
        <v>818</v>
      </c>
      <c r="BE69" t="s">
        <v>818</v>
      </c>
      <c r="BF69" t="s">
        <v>818</v>
      </c>
      <c r="BG69" t="s">
        <v>818</v>
      </c>
      <c r="BH69" t="s">
        <v>818</v>
      </c>
      <c r="BI69" t="s">
        <v>818</v>
      </c>
      <c r="BJ69" t="s">
        <v>818</v>
      </c>
      <c r="BK69" t="s">
        <v>818</v>
      </c>
      <c r="BL69" t="s">
        <v>818</v>
      </c>
      <c r="BM69" t="s">
        <v>818</v>
      </c>
      <c r="BN69" t="s">
        <v>818</v>
      </c>
      <c r="BO69" t="s">
        <v>818</v>
      </c>
      <c r="BP69" t="s">
        <v>818</v>
      </c>
      <c r="BQ69" t="s">
        <v>818</v>
      </c>
      <c r="BR69" t="s">
        <v>818</v>
      </c>
      <c r="BS69" t="s">
        <v>818</v>
      </c>
      <c r="BT69" t="s">
        <v>818</v>
      </c>
      <c r="BU69" t="s">
        <v>818</v>
      </c>
      <c r="BV69" t="s">
        <v>818</v>
      </c>
      <c r="BW69" t="s">
        <v>818</v>
      </c>
      <c r="BX69" t="s">
        <v>818</v>
      </c>
      <c r="BY69" t="s">
        <v>818</v>
      </c>
      <c r="BZ69" t="s">
        <v>818</v>
      </c>
      <c r="CA69" t="s">
        <v>818</v>
      </c>
      <c r="CB69" t="s">
        <v>818</v>
      </c>
      <c r="CC69" t="s">
        <v>818</v>
      </c>
      <c r="CD69" t="s">
        <v>818</v>
      </c>
      <c r="CE69" t="s">
        <v>818</v>
      </c>
      <c r="CF69" t="s">
        <v>818</v>
      </c>
      <c r="CG69" t="s">
        <v>818</v>
      </c>
      <c r="CH69" t="s">
        <v>818</v>
      </c>
      <c r="CI69" t="s">
        <v>818</v>
      </c>
      <c r="CJ69" t="s">
        <v>818</v>
      </c>
      <c r="CK69" t="s">
        <v>818</v>
      </c>
      <c r="CL69" t="s">
        <v>818</v>
      </c>
      <c r="CM69" t="s">
        <v>818</v>
      </c>
      <c r="CN69" t="s">
        <v>818</v>
      </c>
      <c r="CO69" t="s">
        <v>818</v>
      </c>
      <c r="CP69" t="s">
        <v>818</v>
      </c>
      <c r="CQ69" t="s">
        <v>818</v>
      </c>
      <c r="CR69" t="s">
        <v>818</v>
      </c>
      <c r="CS69" t="s">
        <v>818</v>
      </c>
      <c r="CT69" t="s">
        <v>818</v>
      </c>
      <c r="CU69" t="s">
        <v>818</v>
      </c>
      <c r="CV69" t="s">
        <v>818</v>
      </c>
      <c r="CW69" t="s">
        <v>818</v>
      </c>
      <c r="CX69" t="s">
        <v>818</v>
      </c>
      <c r="CY69" t="s">
        <v>818</v>
      </c>
      <c r="CZ69" t="s">
        <v>818</v>
      </c>
      <c r="DA69" t="s">
        <v>818</v>
      </c>
      <c r="DB69" t="s">
        <v>818</v>
      </c>
      <c r="DC69" t="s">
        <v>818</v>
      </c>
      <c r="DD69" t="s">
        <v>818</v>
      </c>
      <c r="DE69" t="s">
        <v>818</v>
      </c>
      <c r="DF69" t="s">
        <v>818</v>
      </c>
      <c r="DG69" t="s">
        <v>818</v>
      </c>
      <c r="DH69" t="s">
        <v>818</v>
      </c>
      <c r="DI69" t="s">
        <v>818</v>
      </c>
      <c r="DJ69" t="s">
        <v>818</v>
      </c>
      <c r="DK69" t="s">
        <v>818</v>
      </c>
      <c r="DL69" t="s">
        <v>818</v>
      </c>
      <c r="DM69" t="s">
        <v>818</v>
      </c>
      <c r="DN69" t="s">
        <v>818</v>
      </c>
      <c r="DO69" t="s">
        <v>818</v>
      </c>
      <c r="DP69" t="s">
        <v>818</v>
      </c>
      <c r="DQ69" t="s">
        <v>818</v>
      </c>
      <c r="DR69" t="s">
        <v>818</v>
      </c>
      <c r="DS69" t="s">
        <v>818</v>
      </c>
      <c r="DT69" t="s">
        <v>818</v>
      </c>
      <c r="DU69" t="s">
        <v>818</v>
      </c>
      <c r="DV69" t="s">
        <v>818</v>
      </c>
      <c r="DW69" t="s">
        <v>818</v>
      </c>
      <c r="DX69" t="s">
        <v>818</v>
      </c>
      <c r="DY69" t="s">
        <v>818</v>
      </c>
      <c r="DZ69" t="s">
        <v>818</v>
      </c>
      <c r="EA69" t="s">
        <v>818</v>
      </c>
      <c r="EB69" t="s">
        <v>818</v>
      </c>
      <c r="EC69" t="s">
        <v>818</v>
      </c>
      <c r="ED69" t="s">
        <v>818</v>
      </c>
      <c r="EE69" t="s">
        <v>818</v>
      </c>
      <c r="EF69" t="s">
        <v>818</v>
      </c>
      <c r="EG69" t="s">
        <v>818</v>
      </c>
      <c r="EH69" t="s">
        <v>818</v>
      </c>
      <c r="EI69" t="s">
        <v>818</v>
      </c>
      <c r="EJ69" t="s">
        <v>818</v>
      </c>
      <c r="EK69" t="s">
        <v>818</v>
      </c>
      <c r="EL69" t="s">
        <v>818</v>
      </c>
      <c r="EM69" t="s">
        <v>818</v>
      </c>
      <c r="EN69" t="s">
        <v>818</v>
      </c>
      <c r="EO69" t="s">
        <v>818</v>
      </c>
      <c r="EP69" t="s">
        <v>818</v>
      </c>
      <c r="EQ69" t="s">
        <v>818</v>
      </c>
      <c r="ER69" t="s">
        <v>818</v>
      </c>
      <c r="ES69" t="s">
        <v>818</v>
      </c>
      <c r="ET69" t="s">
        <v>818</v>
      </c>
      <c r="EU69" t="s">
        <v>818</v>
      </c>
      <c r="EV69" t="s">
        <v>818</v>
      </c>
      <c r="EW69" t="s">
        <v>818</v>
      </c>
      <c r="EX69" t="s">
        <v>818</v>
      </c>
      <c r="EY69" t="s">
        <v>818</v>
      </c>
      <c r="EZ69" t="s">
        <v>818</v>
      </c>
      <c r="FA69" t="s">
        <v>818</v>
      </c>
      <c r="FB69" t="s">
        <v>818</v>
      </c>
      <c r="FC69" t="s">
        <v>818</v>
      </c>
      <c r="FD69" t="s">
        <v>818</v>
      </c>
      <c r="FE69" t="s">
        <v>818</v>
      </c>
      <c r="FF69" t="s">
        <v>818</v>
      </c>
      <c r="FG69" t="s">
        <v>818</v>
      </c>
      <c r="FH69" t="s">
        <v>818</v>
      </c>
      <c r="FI69" t="s">
        <v>818</v>
      </c>
      <c r="FJ69" t="s">
        <v>818</v>
      </c>
      <c r="FK69" t="s">
        <v>818</v>
      </c>
      <c r="FL69" t="s">
        <v>818</v>
      </c>
      <c r="FM69" t="s">
        <v>818</v>
      </c>
      <c r="FN69" t="s">
        <v>818</v>
      </c>
      <c r="FO69" t="s">
        <v>818</v>
      </c>
      <c r="FP69" t="s">
        <v>818</v>
      </c>
      <c r="FQ69" t="s">
        <v>818</v>
      </c>
      <c r="FR69" t="s">
        <v>818</v>
      </c>
      <c r="FS69" t="s">
        <v>818</v>
      </c>
      <c r="FT69" t="s">
        <v>818</v>
      </c>
      <c r="FU69" t="s">
        <v>818</v>
      </c>
      <c r="FV69" t="s">
        <v>818</v>
      </c>
      <c r="FW69" t="s">
        <v>818</v>
      </c>
      <c r="FX69" t="s">
        <v>818</v>
      </c>
      <c r="FY69" t="s">
        <v>818</v>
      </c>
      <c r="FZ69" t="s">
        <v>818</v>
      </c>
      <c r="GA69" t="s">
        <v>818</v>
      </c>
      <c r="GB69" t="s">
        <v>818</v>
      </c>
      <c r="GC69" t="s">
        <v>818</v>
      </c>
      <c r="GD69" t="s">
        <v>818</v>
      </c>
      <c r="GE69" t="s">
        <v>818</v>
      </c>
      <c r="GF69" t="s">
        <v>818</v>
      </c>
      <c r="GG69" t="s">
        <v>818</v>
      </c>
      <c r="GH69" t="s">
        <v>818</v>
      </c>
      <c r="GI69" t="s">
        <v>818</v>
      </c>
      <c r="GJ69" t="s">
        <v>818</v>
      </c>
      <c r="GK69" t="s">
        <v>818</v>
      </c>
      <c r="GL69" t="s">
        <v>818</v>
      </c>
      <c r="GM69" t="s">
        <v>818</v>
      </c>
      <c r="GN69" t="s">
        <v>818</v>
      </c>
      <c r="GO69" t="s">
        <v>818</v>
      </c>
      <c r="GP69" t="s">
        <v>818</v>
      </c>
      <c r="GQ69" t="s">
        <v>818</v>
      </c>
      <c r="GR69" t="s">
        <v>818</v>
      </c>
      <c r="GS69" t="s">
        <v>818</v>
      </c>
      <c r="GT69" t="s">
        <v>818</v>
      </c>
      <c r="GU69" t="s">
        <v>818</v>
      </c>
      <c r="GV69" t="s">
        <v>818</v>
      </c>
      <c r="GW69" t="s">
        <v>818</v>
      </c>
      <c r="GX69" t="s">
        <v>818</v>
      </c>
      <c r="GY69" t="s">
        <v>818</v>
      </c>
      <c r="GZ69" t="s">
        <v>818</v>
      </c>
      <c r="HA69" t="s">
        <v>818</v>
      </c>
      <c r="HB69" t="s">
        <v>818</v>
      </c>
      <c r="HC69" t="s">
        <v>818</v>
      </c>
      <c r="HD69" t="s">
        <v>818</v>
      </c>
      <c r="HE69" t="s">
        <v>818</v>
      </c>
      <c r="HF69" t="s">
        <v>818</v>
      </c>
      <c r="HG69" t="s">
        <v>818</v>
      </c>
      <c r="HH69" t="s">
        <v>818</v>
      </c>
      <c r="HI69" t="s">
        <v>818</v>
      </c>
      <c r="HJ69" t="s">
        <v>818</v>
      </c>
      <c r="HK69" t="s">
        <v>818</v>
      </c>
      <c r="HL69" t="s">
        <v>818</v>
      </c>
      <c r="HM69" t="s">
        <v>818</v>
      </c>
      <c r="HN69" t="s">
        <v>818</v>
      </c>
      <c r="HO69" t="s">
        <v>818</v>
      </c>
      <c r="HP69" t="s">
        <v>818</v>
      </c>
      <c r="HQ69" t="s">
        <v>818</v>
      </c>
      <c r="HR69" t="s">
        <v>818</v>
      </c>
      <c r="HS69" t="s">
        <v>818</v>
      </c>
      <c r="HT69" t="s">
        <v>818</v>
      </c>
      <c r="HU69" t="s">
        <v>818</v>
      </c>
      <c r="HV69" t="s">
        <v>818</v>
      </c>
      <c r="HW69" t="s">
        <v>818</v>
      </c>
      <c r="HX69" t="s">
        <v>818</v>
      </c>
      <c r="HY69" t="s">
        <v>818</v>
      </c>
      <c r="HZ69" t="s">
        <v>818</v>
      </c>
      <c r="IA69" t="s">
        <v>818</v>
      </c>
      <c r="IB69" t="s">
        <v>818</v>
      </c>
      <c r="IC69" t="s">
        <v>818</v>
      </c>
      <c r="ID69" t="s">
        <v>818</v>
      </c>
      <c r="IE69" t="s">
        <v>818</v>
      </c>
      <c r="IF69" t="s">
        <v>818</v>
      </c>
      <c r="IG69" t="s">
        <v>818</v>
      </c>
      <c r="IH69" t="s">
        <v>818</v>
      </c>
      <c r="II69" t="s">
        <v>818</v>
      </c>
      <c r="IJ69" t="s">
        <v>818</v>
      </c>
      <c r="IK69" t="s">
        <v>818</v>
      </c>
      <c r="IL69" t="s">
        <v>818</v>
      </c>
      <c r="IM69" t="s">
        <v>818</v>
      </c>
      <c r="IN69" t="s">
        <v>818</v>
      </c>
      <c r="IO69" t="s">
        <v>818</v>
      </c>
      <c r="IP69" t="s">
        <v>818</v>
      </c>
      <c r="IQ69" t="s">
        <v>818</v>
      </c>
      <c r="IR69" t="s">
        <v>818</v>
      </c>
      <c r="IS69" t="s">
        <v>818</v>
      </c>
      <c r="IT69" t="s">
        <v>818</v>
      </c>
      <c r="IU69" t="s">
        <v>818</v>
      </c>
      <c r="IV69" t="s">
        <v>818</v>
      </c>
      <c r="IW69" t="s">
        <v>818</v>
      </c>
      <c r="IX69" t="s">
        <v>818</v>
      </c>
      <c r="IY69" t="s">
        <v>818</v>
      </c>
      <c r="IZ69" t="s">
        <v>818</v>
      </c>
      <c r="JA69" t="s">
        <v>818</v>
      </c>
      <c r="JB69" t="s">
        <v>818</v>
      </c>
      <c r="JC69" t="s">
        <v>818</v>
      </c>
      <c r="JD69" t="s">
        <v>818</v>
      </c>
      <c r="JE69" t="s">
        <v>818</v>
      </c>
      <c r="JF69" t="s">
        <v>818</v>
      </c>
      <c r="JG69" t="s">
        <v>818</v>
      </c>
      <c r="JH69" t="s">
        <v>818</v>
      </c>
      <c r="JI69" t="s">
        <v>818</v>
      </c>
      <c r="JJ69" t="s">
        <v>818</v>
      </c>
      <c r="JK69" t="s">
        <v>818</v>
      </c>
      <c r="JL69" t="s">
        <v>818</v>
      </c>
      <c r="JM69" t="s">
        <v>818</v>
      </c>
      <c r="JN69" t="s">
        <v>818</v>
      </c>
      <c r="JO69" t="s">
        <v>818</v>
      </c>
      <c r="JP69" t="s">
        <v>818</v>
      </c>
      <c r="JQ69" t="s">
        <v>818</v>
      </c>
      <c r="JR69" t="s">
        <v>818</v>
      </c>
      <c r="JS69" t="s">
        <v>818</v>
      </c>
      <c r="JT69" t="s">
        <v>818</v>
      </c>
      <c r="JU69" t="s">
        <v>818</v>
      </c>
      <c r="JV69" t="s">
        <v>818</v>
      </c>
      <c r="JW69" t="s">
        <v>818</v>
      </c>
      <c r="JX69" t="s">
        <v>818</v>
      </c>
      <c r="JY69" t="s">
        <v>818</v>
      </c>
      <c r="JZ69" t="s">
        <v>818</v>
      </c>
      <c r="KA69" t="s">
        <v>818</v>
      </c>
      <c r="KB69" t="s">
        <v>818</v>
      </c>
      <c r="KC69" t="s">
        <v>818</v>
      </c>
      <c r="KD69" t="s">
        <v>818</v>
      </c>
      <c r="KE69" t="s">
        <v>818</v>
      </c>
      <c r="KF69">
        <v>2</v>
      </c>
      <c r="KG69">
        <v>0</v>
      </c>
      <c r="KH69">
        <v>0</v>
      </c>
      <c r="KI69">
        <v>0</v>
      </c>
      <c r="KJ69">
        <v>0</v>
      </c>
      <c r="KK69">
        <v>0</v>
      </c>
      <c r="KL69">
        <v>0</v>
      </c>
      <c r="KM69">
        <v>0</v>
      </c>
      <c r="KN69">
        <v>1</v>
      </c>
      <c r="KO69">
        <v>0</v>
      </c>
      <c r="KP69">
        <v>0</v>
      </c>
      <c r="KQ69">
        <v>1</v>
      </c>
      <c r="KR69">
        <v>0</v>
      </c>
      <c r="KS69">
        <v>0</v>
      </c>
      <c r="KT69">
        <v>0</v>
      </c>
      <c r="KU69">
        <v>0</v>
      </c>
      <c r="KV69">
        <v>0</v>
      </c>
      <c r="KW69">
        <v>1</v>
      </c>
      <c r="KX69">
        <v>0</v>
      </c>
      <c r="KY69">
        <v>0</v>
      </c>
      <c r="KZ69">
        <v>0</v>
      </c>
      <c r="LA69">
        <v>1</v>
      </c>
      <c r="LB69">
        <v>0</v>
      </c>
      <c r="LC69">
        <v>0</v>
      </c>
      <c r="LD69">
        <v>2</v>
      </c>
      <c r="LE69">
        <v>0</v>
      </c>
      <c r="LF69">
        <v>2</v>
      </c>
      <c r="LH69" t="s">
        <v>813</v>
      </c>
      <c r="LI69" t="s">
        <v>817</v>
      </c>
      <c r="LJ69" t="s">
        <v>817</v>
      </c>
      <c r="LK69" t="s">
        <v>813</v>
      </c>
      <c r="LL69" t="s">
        <v>817</v>
      </c>
      <c r="LM69" t="s">
        <v>817</v>
      </c>
      <c r="LN69" t="s">
        <v>817</v>
      </c>
      <c r="LO69" t="s">
        <v>817</v>
      </c>
      <c r="LQ69" t="s">
        <v>817</v>
      </c>
      <c r="LR69" t="s">
        <v>845</v>
      </c>
      <c r="LV69" t="s">
        <v>845</v>
      </c>
      <c r="LX69" t="s">
        <v>817</v>
      </c>
      <c r="MA69" t="s">
        <v>858</v>
      </c>
      <c r="MB69" t="s">
        <v>942</v>
      </c>
      <c r="MC69" t="s">
        <v>943</v>
      </c>
      <c r="MD69" t="s">
        <v>813</v>
      </c>
      <c r="MF69" t="s">
        <v>823</v>
      </c>
      <c r="MI69" t="s">
        <v>817</v>
      </c>
      <c r="MJ69" t="s">
        <v>824</v>
      </c>
      <c r="MK69" t="s">
        <v>813</v>
      </c>
      <c r="ML69" t="s">
        <v>817</v>
      </c>
      <c r="MM69" t="s">
        <v>813</v>
      </c>
      <c r="MN69" t="s">
        <v>817</v>
      </c>
      <c r="MO69" t="s">
        <v>817</v>
      </c>
      <c r="MP69" t="s">
        <v>817</v>
      </c>
      <c r="MQ69" t="s">
        <v>817</v>
      </c>
      <c r="MR69" t="s">
        <v>817</v>
      </c>
      <c r="MS69" t="s">
        <v>817</v>
      </c>
      <c r="MT69" t="s">
        <v>817</v>
      </c>
      <c r="MU69" t="s">
        <v>817</v>
      </c>
      <c r="MV69" t="s">
        <v>813</v>
      </c>
      <c r="MW69" t="s">
        <v>813</v>
      </c>
      <c r="MX69" t="s">
        <v>817</v>
      </c>
      <c r="MY69" t="s">
        <v>817</v>
      </c>
      <c r="MZ69" t="s">
        <v>817</v>
      </c>
      <c r="NA69" t="s">
        <v>817</v>
      </c>
      <c r="NB69" t="s">
        <v>817</v>
      </c>
      <c r="NR69" t="s">
        <v>813</v>
      </c>
      <c r="NS69" t="s">
        <v>817</v>
      </c>
      <c r="NU69" t="s">
        <v>1118</v>
      </c>
      <c r="NV69" t="s">
        <v>813</v>
      </c>
      <c r="NW69" t="s">
        <v>862</v>
      </c>
      <c r="NY69">
        <v>0</v>
      </c>
      <c r="OP69" t="s">
        <v>817</v>
      </c>
      <c r="OQ69" t="s">
        <v>827</v>
      </c>
      <c r="OR69" t="s">
        <v>828</v>
      </c>
      <c r="OS69" t="s">
        <v>878</v>
      </c>
      <c r="OT69" t="s">
        <v>813</v>
      </c>
      <c r="OU69" t="s">
        <v>817</v>
      </c>
      <c r="OV69" t="s">
        <v>830</v>
      </c>
      <c r="OW69" t="s">
        <v>831</v>
      </c>
      <c r="OX69" t="s">
        <v>832</v>
      </c>
      <c r="OY69" t="s">
        <v>833</v>
      </c>
      <c r="OZ69" t="s">
        <v>907</v>
      </c>
      <c r="PA69" t="s">
        <v>817</v>
      </c>
      <c r="PB69" t="s">
        <v>817</v>
      </c>
      <c r="PC69" t="s">
        <v>817</v>
      </c>
      <c r="PD69" t="s">
        <v>813</v>
      </c>
      <c r="PE69" t="s">
        <v>817</v>
      </c>
      <c r="PF69" t="s">
        <v>817</v>
      </c>
      <c r="PG69" t="s">
        <v>817</v>
      </c>
      <c r="PH69" t="s">
        <v>817</v>
      </c>
      <c r="PI69" t="s">
        <v>817</v>
      </c>
      <c r="PJ69" t="s">
        <v>817</v>
      </c>
      <c r="PK69" t="s">
        <v>817</v>
      </c>
      <c r="PL69" t="s">
        <v>835</v>
      </c>
      <c r="PM69" t="s">
        <v>879</v>
      </c>
      <c r="PO69" t="s">
        <v>916</v>
      </c>
      <c r="PP69" t="s">
        <v>839</v>
      </c>
      <c r="PQ69" t="s">
        <v>813</v>
      </c>
      <c r="PR69" t="s">
        <v>813</v>
      </c>
      <c r="PS69" t="s">
        <v>813</v>
      </c>
      <c r="PT69" t="s">
        <v>813</v>
      </c>
      <c r="PU69" t="s">
        <v>817</v>
      </c>
      <c r="PV69" t="s">
        <v>817</v>
      </c>
      <c r="PW69" t="s">
        <v>817</v>
      </c>
      <c r="PX69" t="s">
        <v>817</v>
      </c>
      <c r="PY69" t="s">
        <v>817</v>
      </c>
      <c r="PZ69" t="s">
        <v>1205</v>
      </c>
      <c r="QD69" t="s">
        <v>844</v>
      </c>
      <c r="QE69" t="s">
        <v>837</v>
      </c>
      <c r="QF69" t="s">
        <v>813</v>
      </c>
      <c r="QG69" t="s">
        <v>813</v>
      </c>
      <c r="QH69" t="s">
        <v>813</v>
      </c>
      <c r="QI69" t="s">
        <v>817</v>
      </c>
      <c r="QJ69" t="s">
        <v>813</v>
      </c>
      <c r="QK69" t="s">
        <v>813</v>
      </c>
      <c r="QL69" t="s">
        <v>813</v>
      </c>
      <c r="QM69" t="s">
        <v>817</v>
      </c>
      <c r="QN69" t="s">
        <v>813</v>
      </c>
      <c r="QO69" t="s">
        <v>817</v>
      </c>
      <c r="QP69" t="s">
        <v>817</v>
      </c>
      <c r="QQ69" t="s">
        <v>817</v>
      </c>
      <c r="QR69" t="s">
        <v>817</v>
      </c>
      <c r="QS69" t="s">
        <v>817</v>
      </c>
      <c r="QT69" t="s">
        <v>813</v>
      </c>
      <c r="QU69" t="s">
        <v>817</v>
      </c>
      <c r="QV69" t="s">
        <v>813</v>
      </c>
      <c r="QW69" t="s">
        <v>813</v>
      </c>
      <c r="QX69" t="s">
        <v>817</v>
      </c>
      <c r="QY69" t="s">
        <v>817</v>
      </c>
      <c r="QZ69" t="s">
        <v>817</v>
      </c>
      <c r="RA69" t="s">
        <v>817</v>
      </c>
      <c r="RB69" t="s">
        <v>817</v>
      </c>
      <c r="RC69" t="s">
        <v>817</v>
      </c>
      <c r="RD69" t="s">
        <v>817</v>
      </c>
      <c r="RE69" t="s">
        <v>817</v>
      </c>
      <c r="RF69" t="s">
        <v>817</v>
      </c>
      <c r="RG69" t="s">
        <v>817</v>
      </c>
      <c r="RH69" t="s">
        <v>817</v>
      </c>
      <c r="RI69" t="s">
        <v>817</v>
      </c>
      <c r="RJ69" t="s">
        <v>817</v>
      </c>
      <c r="RK69" t="s">
        <v>813</v>
      </c>
      <c r="RL69" t="s">
        <v>817</v>
      </c>
      <c r="RM69" t="s">
        <v>813</v>
      </c>
      <c r="RN69" t="s">
        <v>817</v>
      </c>
      <c r="RO69" t="s">
        <v>817</v>
      </c>
      <c r="RP69" t="s">
        <v>817</v>
      </c>
      <c r="RQ69" t="s">
        <v>817</v>
      </c>
      <c r="RR69" t="s">
        <v>817</v>
      </c>
      <c r="RS69" t="s">
        <v>817</v>
      </c>
      <c r="RT69" t="s">
        <v>817</v>
      </c>
      <c r="RU69" t="s">
        <v>817</v>
      </c>
      <c r="RV69" t="s">
        <v>817</v>
      </c>
      <c r="RW69" t="s">
        <v>817</v>
      </c>
      <c r="RX69" t="s">
        <v>845</v>
      </c>
      <c r="RY69" t="s">
        <v>846</v>
      </c>
      <c r="RZ69" t="s">
        <v>813</v>
      </c>
      <c r="SA69" t="s">
        <v>817</v>
      </c>
      <c r="SB69" t="s">
        <v>817</v>
      </c>
      <c r="SC69" t="s">
        <v>817</v>
      </c>
      <c r="SD69" t="s">
        <v>817</v>
      </c>
      <c r="SE69" t="s">
        <v>817</v>
      </c>
      <c r="SF69" t="s">
        <v>813</v>
      </c>
      <c r="SG69" t="s">
        <v>813</v>
      </c>
      <c r="SH69" t="s">
        <v>817</v>
      </c>
      <c r="SI69" t="s">
        <v>813</v>
      </c>
      <c r="SJ69" t="s">
        <v>817</v>
      </c>
      <c r="SK69" t="s">
        <v>817</v>
      </c>
      <c r="SL69" t="s">
        <v>817</v>
      </c>
      <c r="SM69" t="s">
        <v>817</v>
      </c>
      <c r="SN69" t="s">
        <v>817</v>
      </c>
      <c r="SO69" t="s">
        <v>817</v>
      </c>
      <c r="SP69" t="s">
        <v>817</v>
      </c>
      <c r="SQ69" t="s">
        <v>817</v>
      </c>
      <c r="SR69" t="s">
        <v>817</v>
      </c>
      <c r="SS69" t="s">
        <v>817</v>
      </c>
      <c r="ST69" t="s">
        <v>817</v>
      </c>
      <c r="SU69" t="s">
        <v>817</v>
      </c>
      <c r="SV69" t="s">
        <v>817</v>
      </c>
      <c r="SW69" t="s">
        <v>817</v>
      </c>
      <c r="SX69" t="s">
        <v>817</v>
      </c>
      <c r="SY69" t="s">
        <v>817</v>
      </c>
      <c r="SZ69" t="s">
        <v>817</v>
      </c>
      <c r="TA69" t="s">
        <v>817</v>
      </c>
      <c r="TB69" t="s">
        <v>817</v>
      </c>
      <c r="TC69" t="s">
        <v>817</v>
      </c>
      <c r="TD69" t="s">
        <v>817</v>
      </c>
      <c r="TE69" t="s">
        <v>817</v>
      </c>
      <c r="TF69" t="s">
        <v>813</v>
      </c>
      <c r="TG69" t="s">
        <v>817</v>
      </c>
      <c r="TH69" t="s">
        <v>817</v>
      </c>
      <c r="TI69" t="s">
        <v>817</v>
      </c>
      <c r="TJ69" t="s">
        <v>817</v>
      </c>
      <c r="TU69" t="s">
        <v>817</v>
      </c>
      <c r="TY69" t="s">
        <v>813</v>
      </c>
      <c r="TZ69" t="s">
        <v>817</v>
      </c>
      <c r="UA69" t="s">
        <v>817</v>
      </c>
      <c r="UB69" t="s">
        <v>813</v>
      </c>
      <c r="UC69" t="s">
        <v>813</v>
      </c>
      <c r="UD69" t="s">
        <v>813</v>
      </c>
      <c r="UE69" t="s">
        <v>817</v>
      </c>
      <c r="UF69" t="s">
        <v>813</v>
      </c>
      <c r="UG69" t="s">
        <v>817</v>
      </c>
      <c r="UH69" t="s">
        <v>817</v>
      </c>
      <c r="UI69" t="s">
        <v>817</v>
      </c>
      <c r="UJ69" t="s">
        <v>817</v>
      </c>
      <c r="UK69" t="s">
        <v>817</v>
      </c>
      <c r="UL69" t="s">
        <v>813</v>
      </c>
      <c r="UM69" t="s">
        <v>817</v>
      </c>
      <c r="UN69" t="s">
        <v>813</v>
      </c>
      <c r="UO69" t="s">
        <v>817</v>
      </c>
      <c r="UP69" t="s">
        <v>817</v>
      </c>
      <c r="UQ69" t="s">
        <v>817</v>
      </c>
      <c r="UR69" t="s">
        <v>817</v>
      </c>
      <c r="US69" t="s">
        <v>817</v>
      </c>
      <c r="UT69" t="s">
        <v>817</v>
      </c>
      <c r="UU69" t="s">
        <v>817</v>
      </c>
      <c r="UV69" t="s">
        <v>817</v>
      </c>
      <c r="UW69" t="s">
        <v>817</v>
      </c>
      <c r="UX69" t="s">
        <v>817</v>
      </c>
      <c r="UY69" t="s">
        <v>817</v>
      </c>
      <c r="UZ69" t="s">
        <v>817</v>
      </c>
      <c r="VB69" t="s">
        <v>1065</v>
      </c>
      <c r="VD69" t="s">
        <v>817</v>
      </c>
      <c r="VE69" t="s">
        <v>813</v>
      </c>
      <c r="VF69" t="s">
        <v>813</v>
      </c>
      <c r="VG69" t="s">
        <v>817</v>
      </c>
      <c r="VH69" t="s">
        <v>817</v>
      </c>
      <c r="VI69" t="s">
        <v>817</v>
      </c>
      <c r="VJ69" t="s">
        <v>817</v>
      </c>
      <c r="VK69" t="s">
        <v>817</v>
      </c>
      <c r="VL69" t="s">
        <v>817</v>
      </c>
      <c r="VM69" t="s">
        <v>817</v>
      </c>
      <c r="VN69" t="s">
        <v>817</v>
      </c>
      <c r="VO69" t="s">
        <v>817</v>
      </c>
      <c r="VP69" t="s">
        <v>817</v>
      </c>
      <c r="VQ69" t="s">
        <v>817</v>
      </c>
      <c r="VR69" t="s">
        <v>817</v>
      </c>
      <c r="VY69" t="s">
        <v>817</v>
      </c>
      <c r="VZ69" t="s">
        <v>813</v>
      </c>
      <c r="WA69" t="s">
        <v>817</v>
      </c>
      <c r="WJ69" t="s">
        <v>817</v>
      </c>
      <c r="WK69" t="s">
        <v>813</v>
      </c>
      <c r="WL69" t="s">
        <v>817</v>
      </c>
      <c r="WM69" t="s">
        <v>817</v>
      </c>
      <c r="WN69" t="s">
        <v>817</v>
      </c>
      <c r="WO69" t="s">
        <v>817</v>
      </c>
      <c r="WP69" t="s">
        <v>817</v>
      </c>
      <c r="WQ69" t="s">
        <v>817</v>
      </c>
      <c r="WR69" t="s">
        <v>817</v>
      </c>
      <c r="WS69" t="s">
        <v>891</v>
      </c>
      <c r="WU69" t="s">
        <v>817</v>
      </c>
      <c r="WV69" t="s">
        <v>817</v>
      </c>
      <c r="WW69" t="s">
        <v>817</v>
      </c>
      <c r="WX69" t="s">
        <v>817</v>
      </c>
      <c r="WY69" t="s">
        <v>817</v>
      </c>
      <c r="WZ69" t="s">
        <v>813</v>
      </c>
      <c r="XA69" t="s">
        <v>817</v>
      </c>
      <c r="XB69" t="s">
        <v>817</v>
      </c>
      <c r="XC69" t="s">
        <v>850</v>
      </c>
      <c r="XD69" t="s">
        <v>813</v>
      </c>
      <c r="XE69" t="s">
        <v>817</v>
      </c>
      <c r="XF69" t="s">
        <v>817</v>
      </c>
      <c r="XG69" t="s">
        <v>817</v>
      </c>
      <c r="XH69" t="s">
        <v>817</v>
      </c>
      <c r="XI69" t="s">
        <v>817</v>
      </c>
      <c r="XJ69" t="s">
        <v>817</v>
      </c>
      <c r="XK69" t="s">
        <v>817</v>
      </c>
      <c r="XL69" t="s">
        <v>817</v>
      </c>
      <c r="XM69" t="s">
        <v>817</v>
      </c>
      <c r="XN69" t="s">
        <v>817</v>
      </c>
      <c r="XO69" t="s">
        <v>817</v>
      </c>
      <c r="XP69" t="s">
        <v>817</v>
      </c>
      <c r="XQ69" t="s">
        <v>817</v>
      </c>
      <c r="XR69" t="s">
        <v>817</v>
      </c>
      <c r="XS69" t="s">
        <v>817</v>
      </c>
      <c r="XT69" t="s">
        <v>817</v>
      </c>
      <c r="XU69" t="s">
        <v>817</v>
      </c>
      <c r="XV69" t="s">
        <v>817</v>
      </c>
      <c r="XW69" t="s">
        <v>813</v>
      </c>
      <c r="XX69" t="s">
        <v>817</v>
      </c>
      <c r="XY69" t="s">
        <v>817</v>
      </c>
      <c r="XZ69" t="s">
        <v>817</v>
      </c>
      <c r="ZM69" t="s">
        <v>817</v>
      </c>
      <c r="ZN69" t="s">
        <v>817</v>
      </c>
      <c r="ZO69" t="s">
        <v>817</v>
      </c>
      <c r="ZP69" t="s">
        <v>817</v>
      </c>
      <c r="ZQ69" t="s">
        <v>817</v>
      </c>
      <c r="ZR69" t="s">
        <v>813</v>
      </c>
      <c r="ZS69" t="s">
        <v>817</v>
      </c>
      <c r="ZT69" t="s">
        <v>817</v>
      </c>
      <c r="ZU69" t="s">
        <v>817</v>
      </c>
      <c r="ZV69" t="s">
        <v>817</v>
      </c>
      <c r="ZW69" t="s">
        <v>817</v>
      </c>
      <c r="ZX69" t="s">
        <v>817</v>
      </c>
      <c r="ZY69" t="s">
        <v>817</v>
      </c>
      <c r="ZZ69" t="s">
        <v>817</v>
      </c>
      <c r="AAA69" t="s">
        <v>813</v>
      </c>
      <c r="AAB69" t="s">
        <v>817</v>
      </c>
      <c r="AAC69" t="s">
        <v>817</v>
      </c>
      <c r="AAD69" t="s">
        <v>817</v>
      </c>
      <c r="AAE69" t="s">
        <v>817</v>
      </c>
      <c r="AAF69" t="s">
        <v>817</v>
      </c>
      <c r="AAH69" t="s">
        <v>817</v>
      </c>
      <c r="AAI69" t="s">
        <v>817</v>
      </c>
      <c r="AAJ69" t="s">
        <v>817</v>
      </c>
      <c r="AAK69" t="s">
        <v>817</v>
      </c>
      <c r="AAL69" t="s">
        <v>817</v>
      </c>
      <c r="AAM69" t="s">
        <v>813</v>
      </c>
      <c r="AAN69" t="s">
        <v>817</v>
      </c>
      <c r="AAO69" t="s">
        <v>817</v>
      </c>
      <c r="AAP69" t="s">
        <v>817</v>
      </c>
      <c r="AAQ69" t="s">
        <v>817</v>
      </c>
      <c r="AAR69" t="s">
        <v>817</v>
      </c>
      <c r="AAS69" t="s">
        <v>817</v>
      </c>
      <c r="AAT69" t="s">
        <v>817</v>
      </c>
      <c r="AAV69" t="s">
        <v>817</v>
      </c>
      <c r="AAW69" t="s">
        <v>817</v>
      </c>
      <c r="AAX69" t="s">
        <v>817</v>
      </c>
      <c r="AAY69" t="s">
        <v>817</v>
      </c>
      <c r="AAZ69" t="s">
        <v>817</v>
      </c>
      <c r="ABA69" t="s">
        <v>813</v>
      </c>
      <c r="ABB69" t="s">
        <v>813</v>
      </c>
      <c r="ABC69" t="s">
        <v>817</v>
      </c>
      <c r="ABD69" t="s">
        <v>817</v>
      </c>
      <c r="ABE69" t="s">
        <v>817</v>
      </c>
      <c r="ABF69" t="s">
        <v>817</v>
      </c>
      <c r="ABG69" t="s">
        <v>817</v>
      </c>
      <c r="ABH69" t="s">
        <v>817</v>
      </c>
      <c r="ABI69" t="s">
        <v>817</v>
      </c>
      <c r="ABJ69" t="s">
        <v>817</v>
      </c>
      <c r="ABK69" t="s">
        <v>817</v>
      </c>
      <c r="ABL69" t="s">
        <v>817</v>
      </c>
      <c r="ABM69" t="s">
        <v>817</v>
      </c>
      <c r="ABN69" t="s">
        <v>817</v>
      </c>
      <c r="ABO69" t="s">
        <v>817</v>
      </c>
      <c r="ABP69" t="s">
        <v>817</v>
      </c>
      <c r="ABQ69" t="s">
        <v>817</v>
      </c>
      <c r="ABR69" t="s">
        <v>817</v>
      </c>
      <c r="ABS69" t="s">
        <v>817</v>
      </c>
      <c r="ABT69" t="s">
        <v>817</v>
      </c>
      <c r="ABU69" t="s">
        <v>817</v>
      </c>
      <c r="ABV69" t="s">
        <v>813</v>
      </c>
      <c r="ABW69" t="s">
        <v>813</v>
      </c>
      <c r="ABX69" t="s">
        <v>817</v>
      </c>
      <c r="ABY69" t="s">
        <v>817</v>
      </c>
      <c r="ABZ69" t="s">
        <v>817</v>
      </c>
      <c r="ACA69" t="s">
        <v>817</v>
      </c>
      <c r="ACB69" t="s">
        <v>817</v>
      </c>
      <c r="ACC69" t="s">
        <v>817</v>
      </c>
      <c r="ACD69" t="s">
        <v>817</v>
      </c>
      <c r="ACE69" t="s">
        <v>817</v>
      </c>
      <c r="ACF69" t="s">
        <v>817</v>
      </c>
      <c r="ACG69" t="s">
        <v>817</v>
      </c>
      <c r="ACH69" t="s">
        <v>817</v>
      </c>
      <c r="ACI69" t="s">
        <v>817</v>
      </c>
    </row>
    <row r="70" spans="1:763">
      <c r="A70" t="s">
        <v>1206</v>
      </c>
      <c r="B70" t="s">
        <v>1207</v>
      </c>
      <c r="C70" t="s">
        <v>1208</v>
      </c>
      <c r="D70" t="s">
        <v>941</v>
      </c>
      <c r="E70" t="s">
        <v>941</v>
      </c>
      <c r="P70" t="s">
        <v>886</v>
      </c>
      <c r="T70">
        <v>46</v>
      </c>
      <c r="V70" t="s">
        <v>813</v>
      </c>
      <c r="X70" t="s">
        <v>813</v>
      </c>
      <c r="Y70" t="s">
        <v>814</v>
      </c>
      <c r="Z70" t="s">
        <v>814</v>
      </c>
      <c r="AA70" t="s">
        <v>815</v>
      </c>
      <c r="AB70" t="s">
        <v>901</v>
      </c>
      <c r="AC70">
        <v>2</v>
      </c>
      <c r="AD70" t="s">
        <v>817</v>
      </c>
      <c r="AE70">
        <v>0</v>
      </c>
      <c r="AF70">
        <v>2</v>
      </c>
      <c r="AG70">
        <v>0</v>
      </c>
      <c r="AH70" t="s">
        <v>818</v>
      </c>
      <c r="AI70" t="s">
        <v>818</v>
      </c>
      <c r="AJ70" t="s">
        <v>818</v>
      </c>
      <c r="AK70" t="s">
        <v>818</v>
      </c>
      <c r="AL70" t="s">
        <v>818</v>
      </c>
      <c r="AM70" t="s">
        <v>818</v>
      </c>
      <c r="AN70" t="s">
        <v>818</v>
      </c>
      <c r="AO70" t="s">
        <v>818</v>
      </c>
      <c r="AP70" t="s">
        <v>818</v>
      </c>
      <c r="AQ70" t="s">
        <v>818</v>
      </c>
      <c r="AR70" t="s">
        <v>818</v>
      </c>
      <c r="AS70" t="s">
        <v>818</v>
      </c>
      <c r="AT70" t="s">
        <v>818</v>
      </c>
      <c r="AU70" t="s">
        <v>818</v>
      </c>
      <c r="AV70" t="s">
        <v>818</v>
      </c>
      <c r="AW70" t="s">
        <v>818</v>
      </c>
      <c r="AX70" t="s">
        <v>818</v>
      </c>
      <c r="AY70" t="s">
        <v>818</v>
      </c>
      <c r="AZ70" t="s">
        <v>818</v>
      </c>
      <c r="BA70" t="s">
        <v>818</v>
      </c>
      <c r="BB70" t="s">
        <v>818</v>
      </c>
      <c r="BC70" t="s">
        <v>818</v>
      </c>
      <c r="BD70" t="s">
        <v>818</v>
      </c>
      <c r="BE70" t="s">
        <v>818</v>
      </c>
      <c r="BF70" t="s">
        <v>818</v>
      </c>
      <c r="BG70" t="s">
        <v>818</v>
      </c>
      <c r="BH70" t="s">
        <v>818</v>
      </c>
      <c r="BI70" t="s">
        <v>818</v>
      </c>
      <c r="BJ70" t="s">
        <v>818</v>
      </c>
      <c r="BK70" t="s">
        <v>818</v>
      </c>
      <c r="BL70" t="s">
        <v>818</v>
      </c>
      <c r="BM70" t="s">
        <v>818</v>
      </c>
      <c r="BN70" t="s">
        <v>818</v>
      </c>
      <c r="BO70" t="s">
        <v>818</v>
      </c>
      <c r="BP70" t="s">
        <v>818</v>
      </c>
      <c r="BQ70" t="s">
        <v>818</v>
      </c>
      <c r="BR70" t="s">
        <v>818</v>
      </c>
      <c r="BS70" t="s">
        <v>818</v>
      </c>
      <c r="BT70" t="s">
        <v>818</v>
      </c>
      <c r="BU70" t="s">
        <v>818</v>
      </c>
      <c r="BV70" t="s">
        <v>818</v>
      </c>
      <c r="BW70" t="s">
        <v>818</v>
      </c>
      <c r="BX70" t="s">
        <v>818</v>
      </c>
      <c r="BY70" t="s">
        <v>818</v>
      </c>
      <c r="BZ70" t="s">
        <v>818</v>
      </c>
      <c r="CA70" t="s">
        <v>818</v>
      </c>
      <c r="CB70" t="s">
        <v>818</v>
      </c>
      <c r="CC70" t="s">
        <v>818</v>
      </c>
      <c r="CD70" t="s">
        <v>818</v>
      </c>
      <c r="CE70" t="s">
        <v>818</v>
      </c>
      <c r="CF70" t="s">
        <v>818</v>
      </c>
      <c r="CG70" t="s">
        <v>818</v>
      </c>
      <c r="CH70" t="s">
        <v>818</v>
      </c>
      <c r="CI70" t="s">
        <v>818</v>
      </c>
      <c r="CJ70" t="s">
        <v>818</v>
      </c>
      <c r="CK70" t="s">
        <v>818</v>
      </c>
      <c r="CL70" t="s">
        <v>818</v>
      </c>
      <c r="CM70" t="s">
        <v>818</v>
      </c>
      <c r="CN70" t="s">
        <v>818</v>
      </c>
      <c r="CO70" t="s">
        <v>818</v>
      </c>
      <c r="CP70" t="s">
        <v>818</v>
      </c>
      <c r="CQ70" t="s">
        <v>818</v>
      </c>
      <c r="CR70" t="s">
        <v>818</v>
      </c>
      <c r="CS70" t="s">
        <v>818</v>
      </c>
      <c r="CT70" t="s">
        <v>818</v>
      </c>
      <c r="CU70" t="s">
        <v>818</v>
      </c>
      <c r="CV70" t="s">
        <v>818</v>
      </c>
      <c r="CW70" t="s">
        <v>818</v>
      </c>
      <c r="CX70" t="s">
        <v>818</v>
      </c>
      <c r="CY70" t="s">
        <v>818</v>
      </c>
      <c r="CZ70" t="s">
        <v>818</v>
      </c>
      <c r="DA70" t="s">
        <v>818</v>
      </c>
      <c r="DB70" t="s">
        <v>818</v>
      </c>
      <c r="DC70" t="s">
        <v>818</v>
      </c>
      <c r="DD70" t="s">
        <v>818</v>
      </c>
      <c r="DE70" t="s">
        <v>818</v>
      </c>
      <c r="DF70" t="s">
        <v>818</v>
      </c>
      <c r="DG70" t="s">
        <v>818</v>
      </c>
      <c r="DH70" t="s">
        <v>818</v>
      </c>
      <c r="DI70" t="s">
        <v>818</v>
      </c>
      <c r="DJ70" t="s">
        <v>818</v>
      </c>
      <c r="DK70" t="s">
        <v>818</v>
      </c>
      <c r="DL70" t="s">
        <v>818</v>
      </c>
      <c r="DM70" t="s">
        <v>818</v>
      </c>
      <c r="DN70" t="s">
        <v>818</v>
      </c>
      <c r="DO70" t="s">
        <v>818</v>
      </c>
      <c r="DP70" t="s">
        <v>818</v>
      </c>
      <c r="DQ70" t="s">
        <v>818</v>
      </c>
      <c r="DR70" t="s">
        <v>818</v>
      </c>
      <c r="DS70" t="s">
        <v>818</v>
      </c>
      <c r="DT70" t="s">
        <v>818</v>
      </c>
      <c r="DU70" t="s">
        <v>818</v>
      </c>
      <c r="DV70" t="s">
        <v>818</v>
      </c>
      <c r="DW70" t="s">
        <v>818</v>
      </c>
      <c r="DX70" t="s">
        <v>818</v>
      </c>
      <c r="DY70" t="s">
        <v>818</v>
      </c>
      <c r="DZ70" t="s">
        <v>818</v>
      </c>
      <c r="EA70" t="s">
        <v>818</v>
      </c>
      <c r="EB70" t="s">
        <v>818</v>
      </c>
      <c r="EC70" t="s">
        <v>818</v>
      </c>
      <c r="ED70" t="s">
        <v>818</v>
      </c>
      <c r="EE70" t="s">
        <v>818</v>
      </c>
      <c r="EF70" t="s">
        <v>818</v>
      </c>
      <c r="EG70" t="s">
        <v>818</v>
      </c>
      <c r="EH70" t="s">
        <v>818</v>
      </c>
      <c r="EI70" t="s">
        <v>818</v>
      </c>
      <c r="EJ70" t="s">
        <v>818</v>
      </c>
      <c r="EK70" t="s">
        <v>818</v>
      </c>
      <c r="EL70" t="s">
        <v>818</v>
      </c>
      <c r="EM70" t="s">
        <v>818</v>
      </c>
      <c r="EN70" t="s">
        <v>818</v>
      </c>
      <c r="EO70" t="s">
        <v>818</v>
      </c>
      <c r="EP70" t="s">
        <v>818</v>
      </c>
      <c r="EQ70" t="s">
        <v>818</v>
      </c>
      <c r="ER70" t="s">
        <v>818</v>
      </c>
      <c r="ES70" t="s">
        <v>818</v>
      </c>
      <c r="ET70" t="s">
        <v>818</v>
      </c>
      <c r="EU70" t="s">
        <v>818</v>
      </c>
      <c r="EV70" t="s">
        <v>818</v>
      </c>
      <c r="EW70" t="s">
        <v>818</v>
      </c>
      <c r="EX70" t="s">
        <v>818</v>
      </c>
      <c r="EY70" t="s">
        <v>818</v>
      </c>
      <c r="EZ70" t="s">
        <v>818</v>
      </c>
      <c r="FA70" t="s">
        <v>818</v>
      </c>
      <c r="FB70" t="s">
        <v>818</v>
      </c>
      <c r="FC70" t="s">
        <v>818</v>
      </c>
      <c r="FD70" t="s">
        <v>818</v>
      </c>
      <c r="FE70" t="s">
        <v>818</v>
      </c>
      <c r="FF70" t="s">
        <v>818</v>
      </c>
      <c r="FG70" t="s">
        <v>818</v>
      </c>
      <c r="FH70" t="s">
        <v>818</v>
      </c>
      <c r="FI70" t="s">
        <v>818</v>
      </c>
      <c r="FJ70" t="s">
        <v>818</v>
      </c>
      <c r="FK70" t="s">
        <v>818</v>
      </c>
      <c r="FL70" t="s">
        <v>818</v>
      </c>
      <c r="FM70" t="s">
        <v>818</v>
      </c>
      <c r="FN70" t="s">
        <v>818</v>
      </c>
      <c r="FO70" t="s">
        <v>818</v>
      </c>
      <c r="FP70" t="s">
        <v>818</v>
      </c>
      <c r="FQ70" t="s">
        <v>818</v>
      </c>
      <c r="FR70" t="s">
        <v>818</v>
      </c>
      <c r="FS70" t="s">
        <v>818</v>
      </c>
      <c r="FT70" t="s">
        <v>818</v>
      </c>
      <c r="FU70" t="s">
        <v>818</v>
      </c>
      <c r="FV70" t="s">
        <v>818</v>
      </c>
      <c r="FW70" t="s">
        <v>818</v>
      </c>
      <c r="FX70" t="s">
        <v>818</v>
      </c>
      <c r="FY70" t="s">
        <v>818</v>
      </c>
      <c r="FZ70" t="s">
        <v>818</v>
      </c>
      <c r="GA70" t="s">
        <v>818</v>
      </c>
      <c r="GB70" t="s">
        <v>818</v>
      </c>
      <c r="GC70" t="s">
        <v>818</v>
      </c>
      <c r="GD70" t="s">
        <v>818</v>
      </c>
      <c r="GE70" t="s">
        <v>818</v>
      </c>
      <c r="GF70" t="s">
        <v>818</v>
      </c>
      <c r="GG70" t="s">
        <v>818</v>
      </c>
      <c r="GH70" t="s">
        <v>818</v>
      </c>
      <c r="GI70" t="s">
        <v>818</v>
      </c>
      <c r="GJ70" t="s">
        <v>818</v>
      </c>
      <c r="GK70" t="s">
        <v>818</v>
      </c>
      <c r="GL70" t="s">
        <v>818</v>
      </c>
      <c r="GM70" t="s">
        <v>818</v>
      </c>
      <c r="GN70" t="s">
        <v>818</v>
      </c>
      <c r="GO70" t="s">
        <v>818</v>
      </c>
      <c r="GP70" t="s">
        <v>818</v>
      </c>
      <c r="GQ70" t="s">
        <v>818</v>
      </c>
      <c r="GR70" t="s">
        <v>818</v>
      </c>
      <c r="GS70" t="s">
        <v>818</v>
      </c>
      <c r="GT70" t="s">
        <v>818</v>
      </c>
      <c r="GU70" t="s">
        <v>818</v>
      </c>
      <c r="GV70" t="s">
        <v>818</v>
      </c>
      <c r="GW70" t="s">
        <v>818</v>
      </c>
      <c r="GX70" t="s">
        <v>818</v>
      </c>
      <c r="GY70" t="s">
        <v>818</v>
      </c>
      <c r="GZ70" t="s">
        <v>818</v>
      </c>
      <c r="HA70" t="s">
        <v>818</v>
      </c>
      <c r="HB70" t="s">
        <v>818</v>
      </c>
      <c r="HC70" t="s">
        <v>818</v>
      </c>
      <c r="HD70" t="s">
        <v>818</v>
      </c>
      <c r="HE70" t="s">
        <v>818</v>
      </c>
      <c r="HF70" t="s">
        <v>818</v>
      </c>
      <c r="HG70" t="s">
        <v>818</v>
      </c>
      <c r="HH70" t="s">
        <v>818</v>
      </c>
      <c r="HI70" t="s">
        <v>818</v>
      </c>
      <c r="HJ70" t="s">
        <v>818</v>
      </c>
      <c r="HK70" t="s">
        <v>818</v>
      </c>
      <c r="HL70" t="s">
        <v>818</v>
      </c>
      <c r="HM70" t="s">
        <v>818</v>
      </c>
      <c r="HN70" t="s">
        <v>818</v>
      </c>
      <c r="HO70" t="s">
        <v>818</v>
      </c>
      <c r="HP70" t="s">
        <v>818</v>
      </c>
      <c r="HQ70" t="s">
        <v>818</v>
      </c>
      <c r="HR70" t="s">
        <v>818</v>
      </c>
      <c r="HS70" t="s">
        <v>818</v>
      </c>
      <c r="HT70" t="s">
        <v>818</v>
      </c>
      <c r="HU70" t="s">
        <v>818</v>
      </c>
      <c r="HV70" t="s">
        <v>818</v>
      </c>
      <c r="HW70" t="s">
        <v>818</v>
      </c>
      <c r="HX70" t="s">
        <v>818</v>
      </c>
      <c r="HY70" t="s">
        <v>818</v>
      </c>
      <c r="HZ70" t="s">
        <v>818</v>
      </c>
      <c r="IA70" t="s">
        <v>818</v>
      </c>
      <c r="IB70" t="s">
        <v>818</v>
      </c>
      <c r="IC70" t="s">
        <v>818</v>
      </c>
      <c r="ID70" t="s">
        <v>818</v>
      </c>
      <c r="IE70" t="s">
        <v>818</v>
      </c>
      <c r="IF70" t="s">
        <v>818</v>
      </c>
      <c r="IG70" t="s">
        <v>818</v>
      </c>
      <c r="IH70" t="s">
        <v>818</v>
      </c>
      <c r="II70" t="s">
        <v>818</v>
      </c>
      <c r="IJ70" t="s">
        <v>818</v>
      </c>
      <c r="IK70" t="s">
        <v>818</v>
      </c>
      <c r="IL70" t="s">
        <v>818</v>
      </c>
      <c r="IM70" t="s">
        <v>818</v>
      </c>
      <c r="IN70" t="s">
        <v>818</v>
      </c>
      <c r="IO70" t="s">
        <v>818</v>
      </c>
      <c r="IP70" t="s">
        <v>818</v>
      </c>
      <c r="IQ70" t="s">
        <v>818</v>
      </c>
      <c r="IR70" t="s">
        <v>818</v>
      </c>
      <c r="IS70" t="s">
        <v>818</v>
      </c>
      <c r="IT70" t="s">
        <v>818</v>
      </c>
      <c r="IU70" t="s">
        <v>818</v>
      </c>
      <c r="IV70" t="s">
        <v>818</v>
      </c>
      <c r="IW70" t="s">
        <v>818</v>
      </c>
      <c r="IX70" t="s">
        <v>818</v>
      </c>
      <c r="IY70" t="s">
        <v>818</v>
      </c>
      <c r="IZ70" t="s">
        <v>818</v>
      </c>
      <c r="JA70" t="s">
        <v>818</v>
      </c>
      <c r="JB70" t="s">
        <v>818</v>
      </c>
      <c r="JC70" t="s">
        <v>818</v>
      </c>
      <c r="JD70" t="s">
        <v>818</v>
      </c>
      <c r="JE70" t="s">
        <v>818</v>
      </c>
      <c r="JF70" t="s">
        <v>818</v>
      </c>
      <c r="JG70" t="s">
        <v>818</v>
      </c>
      <c r="JH70" t="s">
        <v>818</v>
      </c>
      <c r="JI70" t="s">
        <v>818</v>
      </c>
      <c r="JJ70" t="s">
        <v>818</v>
      </c>
      <c r="JK70" t="s">
        <v>818</v>
      </c>
      <c r="JL70" t="s">
        <v>818</v>
      </c>
      <c r="JM70" t="s">
        <v>818</v>
      </c>
      <c r="JN70" t="s">
        <v>818</v>
      </c>
      <c r="JO70" t="s">
        <v>818</v>
      </c>
      <c r="JP70" t="s">
        <v>818</v>
      </c>
      <c r="JQ70" t="s">
        <v>818</v>
      </c>
      <c r="JR70" t="s">
        <v>818</v>
      </c>
      <c r="JS70" t="s">
        <v>818</v>
      </c>
      <c r="JT70" t="s">
        <v>818</v>
      </c>
      <c r="JU70" t="s">
        <v>818</v>
      </c>
      <c r="JV70" t="s">
        <v>818</v>
      </c>
      <c r="JW70" t="s">
        <v>818</v>
      </c>
      <c r="JX70" t="s">
        <v>818</v>
      </c>
      <c r="JY70" t="s">
        <v>818</v>
      </c>
      <c r="JZ70" t="s">
        <v>818</v>
      </c>
      <c r="KA70" t="s">
        <v>818</v>
      </c>
      <c r="KB70" t="s">
        <v>818</v>
      </c>
      <c r="KC70" t="s">
        <v>818</v>
      </c>
      <c r="KD70" t="s">
        <v>818</v>
      </c>
      <c r="KE70" t="s">
        <v>818</v>
      </c>
      <c r="KF70">
        <v>2</v>
      </c>
      <c r="KG70">
        <v>0</v>
      </c>
      <c r="KH70">
        <v>0</v>
      </c>
      <c r="KI70">
        <v>0</v>
      </c>
      <c r="KJ70">
        <v>0</v>
      </c>
      <c r="KK70">
        <v>0</v>
      </c>
      <c r="KL70">
        <v>0</v>
      </c>
      <c r="KM70">
        <v>0</v>
      </c>
      <c r="KN70">
        <v>1</v>
      </c>
      <c r="KO70">
        <v>0</v>
      </c>
      <c r="KP70">
        <v>0</v>
      </c>
      <c r="KQ70">
        <v>1</v>
      </c>
      <c r="KR70">
        <v>0</v>
      </c>
      <c r="KS70">
        <v>0</v>
      </c>
      <c r="KT70">
        <v>0</v>
      </c>
      <c r="KU70">
        <v>0</v>
      </c>
      <c r="KV70">
        <v>0</v>
      </c>
      <c r="KW70">
        <v>0</v>
      </c>
      <c r="KX70">
        <v>1</v>
      </c>
      <c r="KY70">
        <v>0</v>
      </c>
      <c r="KZ70">
        <v>0</v>
      </c>
      <c r="LA70">
        <v>1</v>
      </c>
      <c r="LB70">
        <v>0</v>
      </c>
      <c r="LC70">
        <v>0</v>
      </c>
      <c r="LD70">
        <v>2</v>
      </c>
      <c r="LE70">
        <v>0</v>
      </c>
      <c r="LF70">
        <v>2</v>
      </c>
      <c r="LH70" t="s">
        <v>813</v>
      </c>
      <c r="LI70" t="s">
        <v>813</v>
      </c>
      <c r="LJ70" t="s">
        <v>817</v>
      </c>
      <c r="LK70" t="s">
        <v>813</v>
      </c>
      <c r="LL70" t="s">
        <v>817</v>
      </c>
      <c r="LM70" t="s">
        <v>813</v>
      </c>
      <c r="LN70" t="s">
        <v>813</v>
      </c>
      <c r="LO70" t="s">
        <v>813</v>
      </c>
      <c r="LP70" t="s">
        <v>813</v>
      </c>
      <c r="LQ70" t="s">
        <v>817</v>
      </c>
      <c r="LR70" t="s">
        <v>818</v>
      </c>
      <c r="LV70" t="s">
        <v>818</v>
      </c>
      <c r="LX70" t="s">
        <v>817</v>
      </c>
      <c r="MU70" t="s">
        <v>813</v>
      </c>
      <c r="NC70" t="s">
        <v>817</v>
      </c>
      <c r="ND70" t="s">
        <v>817</v>
      </c>
      <c r="NE70" t="s">
        <v>813</v>
      </c>
      <c r="NF70" t="s">
        <v>817</v>
      </c>
      <c r="NG70" t="s">
        <v>817</v>
      </c>
      <c r="NH70" t="s">
        <v>817</v>
      </c>
      <c r="NI70" t="s">
        <v>817</v>
      </c>
      <c r="NJ70" t="s">
        <v>817</v>
      </c>
      <c r="NK70" t="s">
        <v>817</v>
      </c>
      <c r="NL70" t="s">
        <v>813</v>
      </c>
      <c r="NM70" t="s">
        <v>817</v>
      </c>
      <c r="NN70" t="s">
        <v>817</v>
      </c>
      <c r="NO70" t="s">
        <v>817</v>
      </c>
      <c r="NP70" t="s">
        <v>817</v>
      </c>
      <c r="NQ70" t="s">
        <v>817</v>
      </c>
      <c r="NR70" t="s">
        <v>817</v>
      </c>
      <c r="NU70" t="s">
        <v>1051</v>
      </c>
      <c r="NY70">
        <v>0</v>
      </c>
      <c r="OP70" t="s">
        <v>813</v>
      </c>
      <c r="OQ70" t="s">
        <v>827</v>
      </c>
      <c r="OR70" t="s">
        <v>863</v>
      </c>
      <c r="OS70" t="s">
        <v>878</v>
      </c>
      <c r="OT70" t="s">
        <v>817</v>
      </c>
      <c r="OU70" t="s">
        <v>817</v>
      </c>
      <c r="OV70" t="s">
        <v>830</v>
      </c>
      <c r="OW70" t="s">
        <v>831</v>
      </c>
      <c r="OX70" t="s">
        <v>832</v>
      </c>
      <c r="OY70" t="s">
        <v>833</v>
      </c>
      <c r="OZ70" t="s">
        <v>849</v>
      </c>
      <c r="PA70" t="s">
        <v>817</v>
      </c>
      <c r="PB70" t="s">
        <v>817</v>
      </c>
      <c r="PC70" t="s">
        <v>813</v>
      </c>
      <c r="PD70" t="s">
        <v>817</v>
      </c>
      <c r="PE70" t="s">
        <v>813</v>
      </c>
      <c r="PF70" t="s">
        <v>813</v>
      </c>
      <c r="PG70" t="s">
        <v>817</v>
      </c>
      <c r="PH70" t="s">
        <v>817</v>
      </c>
      <c r="PI70" t="s">
        <v>817</v>
      </c>
      <c r="PJ70" t="s">
        <v>817</v>
      </c>
      <c r="PK70" t="s">
        <v>813</v>
      </c>
      <c r="PL70" t="s">
        <v>927</v>
      </c>
      <c r="PM70" t="s">
        <v>837</v>
      </c>
      <c r="PN70" t="s">
        <v>845</v>
      </c>
      <c r="PO70" t="s">
        <v>893</v>
      </c>
      <c r="PP70" t="s">
        <v>894</v>
      </c>
      <c r="PQ70" t="s">
        <v>813</v>
      </c>
      <c r="PR70" t="s">
        <v>813</v>
      </c>
      <c r="PS70" t="s">
        <v>817</v>
      </c>
      <c r="PT70" t="s">
        <v>817</v>
      </c>
      <c r="PU70" t="s">
        <v>817</v>
      </c>
      <c r="PV70" t="s">
        <v>817</v>
      </c>
      <c r="PW70" t="s">
        <v>817</v>
      </c>
      <c r="PX70" t="s">
        <v>817</v>
      </c>
      <c r="PY70" t="s">
        <v>817</v>
      </c>
      <c r="PZ70" t="s">
        <v>840</v>
      </c>
      <c r="QA70" t="s">
        <v>1101</v>
      </c>
      <c r="QB70" t="s">
        <v>895</v>
      </c>
      <c r="QC70" t="s">
        <v>843</v>
      </c>
      <c r="QD70" t="s">
        <v>896</v>
      </c>
      <c r="QE70" t="s">
        <v>845</v>
      </c>
      <c r="QF70" t="s">
        <v>813</v>
      </c>
      <c r="QG70" t="s">
        <v>813</v>
      </c>
      <c r="QH70" t="s">
        <v>813</v>
      </c>
      <c r="QI70" t="s">
        <v>817</v>
      </c>
      <c r="QJ70" t="s">
        <v>817</v>
      </c>
      <c r="QK70" t="s">
        <v>817</v>
      </c>
      <c r="QL70" t="s">
        <v>817</v>
      </c>
      <c r="QM70" t="s">
        <v>813</v>
      </c>
      <c r="QN70" t="s">
        <v>817</v>
      </c>
      <c r="QO70" t="s">
        <v>817</v>
      </c>
      <c r="QP70" t="s">
        <v>817</v>
      </c>
      <c r="QQ70" t="s">
        <v>817</v>
      </c>
      <c r="QR70" t="s">
        <v>817</v>
      </c>
      <c r="QS70" t="s">
        <v>817</v>
      </c>
      <c r="QT70" t="s">
        <v>817</v>
      </c>
      <c r="QU70" t="s">
        <v>817</v>
      </c>
      <c r="QV70" t="s">
        <v>813</v>
      </c>
      <c r="QW70" t="s">
        <v>813</v>
      </c>
      <c r="QX70" t="s">
        <v>817</v>
      </c>
      <c r="QY70" t="s">
        <v>813</v>
      </c>
      <c r="QZ70" t="s">
        <v>813</v>
      </c>
      <c r="RA70" t="s">
        <v>817</v>
      </c>
      <c r="RB70" t="s">
        <v>817</v>
      </c>
      <c r="RC70" t="s">
        <v>817</v>
      </c>
      <c r="RD70" t="s">
        <v>817</v>
      </c>
      <c r="RE70" t="s">
        <v>817</v>
      </c>
      <c r="RF70" t="s">
        <v>817</v>
      </c>
      <c r="RG70" t="s">
        <v>813</v>
      </c>
      <c r="RH70" t="s">
        <v>817</v>
      </c>
      <c r="RI70" t="s">
        <v>817</v>
      </c>
      <c r="RJ70" t="s">
        <v>817</v>
      </c>
      <c r="RK70" t="s">
        <v>817</v>
      </c>
      <c r="RZ70" t="s">
        <v>813</v>
      </c>
      <c r="SA70" t="s">
        <v>817</v>
      </c>
      <c r="SB70" t="s">
        <v>817</v>
      </c>
      <c r="SC70" t="s">
        <v>817</v>
      </c>
      <c r="SD70" t="s">
        <v>817</v>
      </c>
      <c r="SE70" t="s">
        <v>817</v>
      </c>
      <c r="SF70" t="s">
        <v>817</v>
      </c>
      <c r="SG70" t="s">
        <v>817</v>
      </c>
      <c r="SH70" t="s">
        <v>817</v>
      </c>
      <c r="SI70" t="s">
        <v>817</v>
      </c>
      <c r="SJ70" t="s">
        <v>813</v>
      </c>
      <c r="SK70" t="s">
        <v>817</v>
      </c>
      <c r="SL70" t="s">
        <v>817</v>
      </c>
      <c r="SM70" t="s">
        <v>817</v>
      </c>
      <c r="SN70" t="s">
        <v>817</v>
      </c>
      <c r="SO70" t="s">
        <v>817</v>
      </c>
      <c r="SP70" t="s">
        <v>817</v>
      </c>
      <c r="SQ70" t="s">
        <v>817</v>
      </c>
      <c r="SR70" t="s">
        <v>817</v>
      </c>
      <c r="SS70" t="s">
        <v>817</v>
      </c>
      <c r="ST70" t="s">
        <v>817</v>
      </c>
      <c r="SU70" t="s">
        <v>817</v>
      </c>
      <c r="SV70" t="s">
        <v>817</v>
      </c>
      <c r="SW70" t="s">
        <v>817</v>
      </c>
      <c r="SX70" t="s">
        <v>817</v>
      </c>
      <c r="SY70" t="s">
        <v>813</v>
      </c>
      <c r="SZ70" t="s">
        <v>817</v>
      </c>
      <c r="TA70" t="s">
        <v>817</v>
      </c>
      <c r="TB70" t="s">
        <v>817</v>
      </c>
      <c r="TC70" t="s">
        <v>817</v>
      </c>
      <c r="TD70" t="s">
        <v>817</v>
      </c>
      <c r="TE70" t="s">
        <v>817</v>
      </c>
      <c r="TF70" t="s">
        <v>817</v>
      </c>
      <c r="TG70" t="s">
        <v>817</v>
      </c>
      <c r="TH70" t="s">
        <v>817</v>
      </c>
      <c r="TI70" t="s">
        <v>817</v>
      </c>
      <c r="TU70" t="s">
        <v>817</v>
      </c>
      <c r="TY70" t="s">
        <v>817</v>
      </c>
      <c r="TZ70" t="s">
        <v>817</v>
      </c>
      <c r="UA70" t="s">
        <v>817</v>
      </c>
      <c r="UB70" t="s">
        <v>817</v>
      </c>
      <c r="UC70" t="s">
        <v>817</v>
      </c>
      <c r="UD70" t="s">
        <v>817</v>
      </c>
      <c r="UE70" t="s">
        <v>817</v>
      </c>
      <c r="UF70" t="s">
        <v>817</v>
      </c>
      <c r="UG70" t="s">
        <v>817</v>
      </c>
      <c r="UH70" t="s">
        <v>817</v>
      </c>
      <c r="UI70" t="s">
        <v>817</v>
      </c>
      <c r="UJ70" t="s">
        <v>813</v>
      </c>
      <c r="UK70" t="s">
        <v>817</v>
      </c>
      <c r="UL70" t="s">
        <v>817</v>
      </c>
      <c r="UM70" t="s">
        <v>817</v>
      </c>
      <c r="UN70" t="s">
        <v>817</v>
      </c>
      <c r="UO70" t="s">
        <v>817</v>
      </c>
      <c r="UP70" t="s">
        <v>817</v>
      </c>
      <c r="UQ70" t="s">
        <v>817</v>
      </c>
      <c r="UR70" t="s">
        <v>817</v>
      </c>
      <c r="US70" t="s">
        <v>817</v>
      </c>
      <c r="UT70" t="s">
        <v>817</v>
      </c>
      <c r="UU70" t="s">
        <v>817</v>
      </c>
      <c r="UV70" t="s">
        <v>817</v>
      </c>
      <c r="UW70" t="s">
        <v>817</v>
      </c>
      <c r="UX70" t="s">
        <v>817</v>
      </c>
      <c r="UY70" t="s">
        <v>817</v>
      </c>
      <c r="UZ70" t="s">
        <v>813</v>
      </c>
      <c r="VA70" t="s">
        <v>1209</v>
      </c>
      <c r="VB70" t="s">
        <v>1065</v>
      </c>
      <c r="VD70" t="s">
        <v>813</v>
      </c>
      <c r="VE70" t="s">
        <v>817</v>
      </c>
      <c r="VF70" t="s">
        <v>817</v>
      </c>
      <c r="VG70" t="s">
        <v>817</v>
      </c>
      <c r="VH70" t="s">
        <v>817</v>
      </c>
      <c r="VI70" t="s">
        <v>817</v>
      </c>
      <c r="VJ70" t="s">
        <v>817</v>
      </c>
      <c r="VK70" t="s">
        <v>817</v>
      </c>
      <c r="VL70" t="s">
        <v>817</v>
      </c>
      <c r="VM70" t="s">
        <v>817</v>
      </c>
      <c r="VN70" t="s">
        <v>817</v>
      </c>
      <c r="VO70" t="s">
        <v>817</v>
      </c>
      <c r="VP70" t="s">
        <v>817</v>
      </c>
      <c r="VQ70" t="s">
        <v>817</v>
      </c>
      <c r="VY70" t="s">
        <v>813</v>
      </c>
      <c r="VZ70" t="s">
        <v>813</v>
      </c>
      <c r="WA70" t="s">
        <v>817</v>
      </c>
      <c r="WJ70" t="s">
        <v>817</v>
      </c>
      <c r="WK70" t="s">
        <v>817</v>
      </c>
      <c r="WL70" t="s">
        <v>817</v>
      </c>
      <c r="WM70" t="s">
        <v>817</v>
      </c>
      <c r="WN70" t="s">
        <v>817</v>
      </c>
      <c r="WO70" t="s">
        <v>813</v>
      </c>
      <c r="WP70" t="s">
        <v>817</v>
      </c>
      <c r="WQ70" t="s">
        <v>817</v>
      </c>
      <c r="WR70" t="s">
        <v>817</v>
      </c>
      <c r="WS70" t="s">
        <v>849</v>
      </c>
      <c r="WU70" t="s">
        <v>817</v>
      </c>
      <c r="WV70" t="s">
        <v>817</v>
      </c>
      <c r="WW70" t="s">
        <v>817</v>
      </c>
      <c r="WX70" t="s">
        <v>817</v>
      </c>
      <c r="WY70" t="s">
        <v>817</v>
      </c>
      <c r="WZ70" t="s">
        <v>813</v>
      </c>
      <c r="XA70" t="s">
        <v>817</v>
      </c>
      <c r="XB70" t="s">
        <v>817</v>
      </c>
      <c r="XC70" t="s">
        <v>850</v>
      </c>
      <c r="XD70" t="s">
        <v>813</v>
      </c>
      <c r="XE70" t="s">
        <v>817</v>
      </c>
      <c r="XF70" t="s">
        <v>817</v>
      </c>
      <c r="XG70" t="s">
        <v>817</v>
      </c>
      <c r="XH70" t="s">
        <v>817</v>
      </c>
      <c r="XI70" t="s">
        <v>817</v>
      </c>
      <c r="XJ70" t="s">
        <v>817</v>
      </c>
      <c r="XK70" t="s">
        <v>817</v>
      </c>
      <c r="XL70" t="s">
        <v>817</v>
      </c>
      <c r="XM70" t="s">
        <v>817</v>
      </c>
      <c r="XN70" t="s">
        <v>817</v>
      </c>
      <c r="XO70" t="s">
        <v>817</v>
      </c>
      <c r="XP70" t="s">
        <v>817</v>
      </c>
      <c r="XQ70" t="s">
        <v>817</v>
      </c>
      <c r="XR70" t="s">
        <v>813</v>
      </c>
      <c r="XS70" t="s">
        <v>817</v>
      </c>
      <c r="XT70" t="s">
        <v>817</v>
      </c>
      <c r="XU70" t="s">
        <v>817</v>
      </c>
      <c r="XV70" t="s">
        <v>817</v>
      </c>
      <c r="XW70" t="s">
        <v>817</v>
      </c>
      <c r="XX70" t="s">
        <v>817</v>
      </c>
      <c r="XY70" t="s">
        <v>817</v>
      </c>
      <c r="XZ70" t="s">
        <v>817</v>
      </c>
      <c r="ZM70" t="s">
        <v>813</v>
      </c>
      <c r="ZN70" t="s">
        <v>817</v>
      </c>
      <c r="ZO70" t="s">
        <v>817</v>
      </c>
      <c r="ZP70" t="s">
        <v>817</v>
      </c>
      <c r="ZQ70" t="s">
        <v>817</v>
      </c>
      <c r="ZR70" t="s">
        <v>813</v>
      </c>
      <c r="ZS70" t="s">
        <v>813</v>
      </c>
      <c r="ZT70" t="s">
        <v>817</v>
      </c>
      <c r="ZU70" t="s">
        <v>817</v>
      </c>
      <c r="ZV70" t="s">
        <v>817</v>
      </c>
      <c r="ZW70" t="s">
        <v>817</v>
      </c>
      <c r="ZX70" t="s">
        <v>817</v>
      </c>
      <c r="ZY70" t="s">
        <v>817</v>
      </c>
      <c r="ZZ70" t="s">
        <v>817</v>
      </c>
      <c r="AAA70" t="s">
        <v>817</v>
      </c>
      <c r="AAB70" t="s">
        <v>817</v>
      </c>
      <c r="AAC70" t="s">
        <v>817</v>
      </c>
      <c r="AAD70" t="s">
        <v>817</v>
      </c>
      <c r="AAE70" t="s">
        <v>817</v>
      </c>
      <c r="AAF70" t="s">
        <v>817</v>
      </c>
      <c r="AAH70" t="s">
        <v>817</v>
      </c>
      <c r="AAI70" t="s">
        <v>817</v>
      </c>
      <c r="AAJ70" t="s">
        <v>817</v>
      </c>
      <c r="AAK70" t="s">
        <v>813</v>
      </c>
      <c r="AAL70" t="s">
        <v>813</v>
      </c>
      <c r="AAM70" t="s">
        <v>817</v>
      </c>
      <c r="AAN70" t="s">
        <v>817</v>
      </c>
      <c r="AAO70" t="s">
        <v>817</v>
      </c>
      <c r="AAP70" t="s">
        <v>817</v>
      </c>
      <c r="AAQ70" t="s">
        <v>817</v>
      </c>
      <c r="AAR70" t="s">
        <v>817</v>
      </c>
      <c r="AAS70" t="s">
        <v>817</v>
      </c>
      <c r="AAT70" t="s">
        <v>817</v>
      </c>
      <c r="AAV70" t="s">
        <v>813</v>
      </c>
      <c r="AAW70" t="s">
        <v>817</v>
      </c>
      <c r="AAX70" t="s">
        <v>817</v>
      </c>
      <c r="AAY70" t="s">
        <v>817</v>
      </c>
      <c r="AAZ70" t="s">
        <v>817</v>
      </c>
      <c r="ABA70" t="s">
        <v>817</v>
      </c>
      <c r="ABB70" t="s">
        <v>817</v>
      </c>
      <c r="ABC70" t="s">
        <v>817</v>
      </c>
      <c r="ABD70" t="s">
        <v>817</v>
      </c>
      <c r="ABE70" t="s">
        <v>817</v>
      </c>
      <c r="ABF70" t="s">
        <v>817</v>
      </c>
      <c r="ABG70" t="s">
        <v>817</v>
      </c>
      <c r="ABH70" t="s">
        <v>817</v>
      </c>
      <c r="ABI70" t="s">
        <v>817</v>
      </c>
      <c r="ABJ70" t="s">
        <v>817</v>
      </c>
      <c r="ABK70" t="s">
        <v>817</v>
      </c>
      <c r="ABL70" t="s">
        <v>817</v>
      </c>
      <c r="ABM70" t="s">
        <v>817</v>
      </c>
      <c r="ABN70" t="s">
        <v>817</v>
      </c>
      <c r="ABO70" t="s">
        <v>817</v>
      </c>
      <c r="ABP70" t="s">
        <v>817</v>
      </c>
      <c r="ABQ70" t="s">
        <v>817</v>
      </c>
      <c r="ABR70" t="s">
        <v>817</v>
      </c>
      <c r="ABS70" t="s">
        <v>817</v>
      </c>
      <c r="ABT70" t="s">
        <v>817</v>
      </c>
      <c r="ABU70" t="s">
        <v>817</v>
      </c>
      <c r="ABV70" t="s">
        <v>817</v>
      </c>
      <c r="ABW70" t="s">
        <v>817</v>
      </c>
      <c r="ABX70" t="s">
        <v>813</v>
      </c>
      <c r="ABY70" t="s">
        <v>817</v>
      </c>
      <c r="ABZ70" t="s">
        <v>817</v>
      </c>
      <c r="ACA70" t="s">
        <v>817</v>
      </c>
      <c r="ACB70" t="s">
        <v>817</v>
      </c>
      <c r="ACC70" t="s">
        <v>817</v>
      </c>
      <c r="ACD70" t="s">
        <v>817</v>
      </c>
      <c r="ACE70" t="s">
        <v>817</v>
      </c>
      <c r="ACF70" t="s">
        <v>817</v>
      </c>
      <c r="ACG70" t="s">
        <v>817</v>
      </c>
      <c r="ACH70" t="s">
        <v>817</v>
      </c>
      <c r="ACI70" t="s">
        <v>817</v>
      </c>
    </row>
    <row r="71" spans="1:763">
      <c r="A71" t="s">
        <v>1210</v>
      </c>
      <c r="B71" t="s">
        <v>1211</v>
      </c>
      <c r="C71" t="s">
        <v>1212</v>
      </c>
      <c r="D71" t="s">
        <v>932</v>
      </c>
      <c r="E71" t="s">
        <v>932</v>
      </c>
      <c r="P71" t="s">
        <v>812</v>
      </c>
      <c r="Q71">
        <v>0.874863865752458</v>
      </c>
      <c r="T71">
        <v>20</v>
      </c>
      <c r="V71" t="s">
        <v>813</v>
      </c>
      <c r="X71" t="s">
        <v>817</v>
      </c>
      <c r="Y71" t="s">
        <v>814</v>
      </c>
      <c r="Z71" t="s">
        <v>856</v>
      </c>
      <c r="AA71" t="s">
        <v>815</v>
      </c>
      <c r="AB71" t="s">
        <v>816</v>
      </c>
      <c r="AC71">
        <v>6</v>
      </c>
      <c r="AD71" t="s">
        <v>813</v>
      </c>
      <c r="AE71">
        <v>4</v>
      </c>
      <c r="AF71">
        <v>2</v>
      </c>
      <c r="AG71">
        <v>0</v>
      </c>
      <c r="AH71" t="s">
        <v>818</v>
      </c>
      <c r="AI71" t="s">
        <v>818</v>
      </c>
      <c r="AJ71" t="s">
        <v>818</v>
      </c>
      <c r="AK71" t="s">
        <v>818</v>
      </c>
      <c r="AL71" t="s">
        <v>818</v>
      </c>
      <c r="AM71" t="s">
        <v>818</v>
      </c>
      <c r="AN71" t="s">
        <v>818</v>
      </c>
      <c r="AO71" t="s">
        <v>818</v>
      </c>
      <c r="AP71" t="s">
        <v>818</v>
      </c>
      <c r="AQ71" t="s">
        <v>818</v>
      </c>
      <c r="AR71" t="s">
        <v>818</v>
      </c>
      <c r="AS71" t="s">
        <v>818</v>
      </c>
      <c r="AT71" t="s">
        <v>818</v>
      </c>
      <c r="AU71" t="s">
        <v>818</v>
      </c>
      <c r="AV71" t="s">
        <v>818</v>
      </c>
      <c r="AW71" t="s">
        <v>818</v>
      </c>
      <c r="AX71" t="s">
        <v>818</v>
      </c>
      <c r="AY71" t="s">
        <v>818</v>
      </c>
      <c r="AZ71" t="s">
        <v>818</v>
      </c>
      <c r="BA71" t="s">
        <v>818</v>
      </c>
      <c r="BB71" t="s">
        <v>818</v>
      </c>
      <c r="BC71" t="s">
        <v>818</v>
      </c>
      <c r="BD71" t="s">
        <v>818</v>
      </c>
      <c r="BE71" t="s">
        <v>818</v>
      </c>
      <c r="BF71" t="s">
        <v>818</v>
      </c>
      <c r="BG71" t="s">
        <v>818</v>
      </c>
      <c r="BH71" t="s">
        <v>818</v>
      </c>
      <c r="BI71" t="s">
        <v>818</v>
      </c>
      <c r="BJ71" t="s">
        <v>818</v>
      </c>
      <c r="BK71" t="s">
        <v>818</v>
      </c>
      <c r="BL71" t="s">
        <v>818</v>
      </c>
      <c r="BM71" t="s">
        <v>818</v>
      </c>
      <c r="BN71" t="s">
        <v>818</v>
      </c>
      <c r="BO71" t="s">
        <v>818</v>
      </c>
      <c r="BP71" t="s">
        <v>818</v>
      </c>
      <c r="BQ71" t="s">
        <v>818</v>
      </c>
      <c r="BR71" t="s">
        <v>818</v>
      </c>
      <c r="BS71" t="s">
        <v>818</v>
      </c>
      <c r="BT71" t="s">
        <v>818</v>
      </c>
      <c r="BU71" t="s">
        <v>818</v>
      </c>
      <c r="BV71" t="s">
        <v>818</v>
      </c>
      <c r="BW71" t="s">
        <v>818</v>
      </c>
      <c r="BX71" t="s">
        <v>818</v>
      </c>
      <c r="BY71" t="s">
        <v>818</v>
      </c>
      <c r="BZ71" t="s">
        <v>818</v>
      </c>
      <c r="CA71" t="s">
        <v>818</v>
      </c>
      <c r="CB71" t="s">
        <v>818</v>
      </c>
      <c r="CC71" t="s">
        <v>818</v>
      </c>
      <c r="CD71" t="s">
        <v>818</v>
      </c>
      <c r="CE71" t="s">
        <v>818</v>
      </c>
      <c r="CF71" t="s">
        <v>818</v>
      </c>
      <c r="CG71" t="s">
        <v>818</v>
      </c>
      <c r="CH71" t="s">
        <v>818</v>
      </c>
      <c r="CI71" t="s">
        <v>818</v>
      </c>
      <c r="CJ71" t="s">
        <v>818</v>
      </c>
      <c r="CK71" t="s">
        <v>818</v>
      </c>
      <c r="CL71" t="s">
        <v>818</v>
      </c>
      <c r="CM71" t="s">
        <v>818</v>
      </c>
      <c r="CN71" t="s">
        <v>818</v>
      </c>
      <c r="CO71" t="s">
        <v>818</v>
      </c>
      <c r="CP71" t="s">
        <v>818</v>
      </c>
      <c r="CQ71" t="s">
        <v>818</v>
      </c>
      <c r="CR71" t="s">
        <v>818</v>
      </c>
      <c r="CS71" t="s">
        <v>818</v>
      </c>
      <c r="CT71" t="s">
        <v>818</v>
      </c>
      <c r="CU71" t="s">
        <v>818</v>
      </c>
      <c r="CV71" t="s">
        <v>818</v>
      </c>
      <c r="CW71" t="s">
        <v>818</v>
      </c>
      <c r="CX71" t="s">
        <v>818</v>
      </c>
      <c r="CY71" t="s">
        <v>818</v>
      </c>
      <c r="CZ71" t="s">
        <v>818</v>
      </c>
      <c r="DA71" t="s">
        <v>818</v>
      </c>
      <c r="DB71" t="s">
        <v>818</v>
      </c>
      <c r="DC71" t="s">
        <v>818</v>
      </c>
      <c r="DD71" t="s">
        <v>818</v>
      </c>
      <c r="DE71" t="s">
        <v>818</v>
      </c>
      <c r="DF71" t="s">
        <v>818</v>
      </c>
      <c r="DG71" t="s">
        <v>818</v>
      </c>
      <c r="DH71" t="s">
        <v>818</v>
      </c>
      <c r="DI71" t="s">
        <v>818</v>
      </c>
      <c r="DJ71" t="s">
        <v>818</v>
      </c>
      <c r="DK71" t="s">
        <v>818</v>
      </c>
      <c r="DL71" t="s">
        <v>818</v>
      </c>
      <c r="DM71" t="s">
        <v>818</v>
      </c>
      <c r="DN71" t="s">
        <v>818</v>
      </c>
      <c r="DO71" t="s">
        <v>818</v>
      </c>
      <c r="DP71" t="s">
        <v>818</v>
      </c>
      <c r="DQ71" t="s">
        <v>818</v>
      </c>
      <c r="DR71" t="s">
        <v>818</v>
      </c>
      <c r="DS71" t="s">
        <v>818</v>
      </c>
      <c r="DT71" t="s">
        <v>818</v>
      </c>
      <c r="DU71" t="s">
        <v>818</v>
      </c>
      <c r="DV71" t="s">
        <v>818</v>
      </c>
      <c r="DW71" t="s">
        <v>818</v>
      </c>
      <c r="DX71" t="s">
        <v>818</v>
      </c>
      <c r="DY71" t="s">
        <v>818</v>
      </c>
      <c r="DZ71" t="s">
        <v>818</v>
      </c>
      <c r="EA71" t="s">
        <v>818</v>
      </c>
      <c r="EB71" t="s">
        <v>818</v>
      </c>
      <c r="EC71" t="s">
        <v>818</v>
      </c>
      <c r="ED71" t="s">
        <v>818</v>
      </c>
      <c r="EE71" t="s">
        <v>818</v>
      </c>
      <c r="EF71" t="s">
        <v>818</v>
      </c>
      <c r="EG71" t="s">
        <v>818</v>
      </c>
      <c r="EH71" t="s">
        <v>818</v>
      </c>
      <c r="EI71" t="s">
        <v>818</v>
      </c>
      <c r="EJ71" t="s">
        <v>818</v>
      </c>
      <c r="EK71" t="s">
        <v>818</v>
      </c>
      <c r="EL71" t="s">
        <v>818</v>
      </c>
      <c r="EM71" t="s">
        <v>818</v>
      </c>
      <c r="EN71" t="s">
        <v>818</v>
      </c>
      <c r="EO71" t="s">
        <v>818</v>
      </c>
      <c r="EP71" t="s">
        <v>818</v>
      </c>
      <c r="EQ71" t="s">
        <v>818</v>
      </c>
      <c r="ER71" t="s">
        <v>818</v>
      </c>
      <c r="ES71" t="s">
        <v>818</v>
      </c>
      <c r="ET71" t="s">
        <v>818</v>
      </c>
      <c r="EU71" t="s">
        <v>818</v>
      </c>
      <c r="EV71" t="s">
        <v>818</v>
      </c>
      <c r="EW71" t="s">
        <v>818</v>
      </c>
      <c r="EX71" t="s">
        <v>818</v>
      </c>
      <c r="EY71" t="s">
        <v>818</v>
      </c>
      <c r="EZ71" t="s">
        <v>818</v>
      </c>
      <c r="FA71" t="s">
        <v>818</v>
      </c>
      <c r="FB71" t="s">
        <v>818</v>
      </c>
      <c r="FC71" t="s">
        <v>818</v>
      </c>
      <c r="FD71" t="s">
        <v>818</v>
      </c>
      <c r="FE71" t="s">
        <v>818</v>
      </c>
      <c r="FF71" t="s">
        <v>818</v>
      </c>
      <c r="FG71" t="s">
        <v>818</v>
      </c>
      <c r="FH71" t="s">
        <v>818</v>
      </c>
      <c r="FI71" t="s">
        <v>818</v>
      </c>
      <c r="FJ71" t="s">
        <v>818</v>
      </c>
      <c r="FK71" t="s">
        <v>818</v>
      </c>
      <c r="FL71" t="s">
        <v>818</v>
      </c>
      <c r="FM71" t="s">
        <v>818</v>
      </c>
      <c r="FN71" t="s">
        <v>818</v>
      </c>
      <c r="FO71" t="s">
        <v>818</v>
      </c>
      <c r="FP71" t="s">
        <v>818</v>
      </c>
      <c r="FQ71" t="s">
        <v>818</v>
      </c>
      <c r="FR71" t="s">
        <v>818</v>
      </c>
      <c r="FS71" t="s">
        <v>818</v>
      </c>
      <c r="FT71" t="s">
        <v>818</v>
      </c>
      <c r="FU71" t="s">
        <v>818</v>
      </c>
      <c r="FV71" t="s">
        <v>818</v>
      </c>
      <c r="FW71" t="s">
        <v>818</v>
      </c>
      <c r="FX71" t="s">
        <v>818</v>
      </c>
      <c r="FY71" t="s">
        <v>818</v>
      </c>
      <c r="FZ71" t="s">
        <v>818</v>
      </c>
      <c r="GA71" t="s">
        <v>818</v>
      </c>
      <c r="GB71" t="s">
        <v>818</v>
      </c>
      <c r="GC71" t="s">
        <v>818</v>
      </c>
      <c r="GD71" t="s">
        <v>818</v>
      </c>
      <c r="GE71" t="s">
        <v>818</v>
      </c>
      <c r="GF71" t="s">
        <v>818</v>
      </c>
      <c r="GG71" t="s">
        <v>818</v>
      </c>
      <c r="GH71" t="s">
        <v>818</v>
      </c>
      <c r="GI71" t="s">
        <v>818</v>
      </c>
      <c r="GJ71" t="s">
        <v>818</v>
      </c>
      <c r="GK71" t="s">
        <v>818</v>
      </c>
      <c r="GL71" t="s">
        <v>818</v>
      </c>
      <c r="GM71" t="s">
        <v>818</v>
      </c>
      <c r="GN71" t="s">
        <v>818</v>
      </c>
      <c r="GO71" t="s">
        <v>818</v>
      </c>
      <c r="GP71" t="s">
        <v>818</v>
      </c>
      <c r="GQ71" t="s">
        <v>818</v>
      </c>
      <c r="GR71" t="s">
        <v>818</v>
      </c>
      <c r="GS71" t="s">
        <v>818</v>
      </c>
      <c r="GT71" t="s">
        <v>818</v>
      </c>
      <c r="GU71" t="s">
        <v>818</v>
      </c>
      <c r="GV71" t="s">
        <v>818</v>
      </c>
      <c r="GW71" t="s">
        <v>818</v>
      </c>
      <c r="GX71" t="s">
        <v>818</v>
      </c>
      <c r="GY71" t="s">
        <v>818</v>
      </c>
      <c r="GZ71" t="s">
        <v>818</v>
      </c>
      <c r="HA71" t="s">
        <v>818</v>
      </c>
      <c r="HB71" t="s">
        <v>818</v>
      </c>
      <c r="HC71" t="s">
        <v>818</v>
      </c>
      <c r="HD71" t="s">
        <v>818</v>
      </c>
      <c r="HE71" t="s">
        <v>818</v>
      </c>
      <c r="HF71" t="s">
        <v>818</v>
      </c>
      <c r="HG71" t="s">
        <v>818</v>
      </c>
      <c r="HH71" t="s">
        <v>818</v>
      </c>
      <c r="HI71" t="s">
        <v>818</v>
      </c>
      <c r="HJ71" t="s">
        <v>818</v>
      </c>
      <c r="HK71" t="s">
        <v>818</v>
      </c>
      <c r="HL71" t="s">
        <v>818</v>
      </c>
      <c r="HM71" t="s">
        <v>818</v>
      </c>
      <c r="HN71" t="s">
        <v>818</v>
      </c>
      <c r="HO71" t="s">
        <v>818</v>
      </c>
      <c r="HP71" t="s">
        <v>818</v>
      </c>
      <c r="HQ71" t="s">
        <v>818</v>
      </c>
      <c r="HR71" t="s">
        <v>818</v>
      </c>
      <c r="HS71" t="s">
        <v>818</v>
      </c>
      <c r="HT71" t="s">
        <v>818</v>
      </c>
      <c r="HU71" t="s">
        <v>818</v>
      </c>
      <c r="HV71" t="s">
        <v>818</v>
      </c>
      <c r="HW71" t="s">
        <v>818</v>
      </c>
      <c r="HX71" t="s">
        <v>818</v>
      </c>
      <c r="HY71" t="s">
        <v>818</v>
      </c>
      <c r="HZ71" t="s">
        <v>818</v>
      </c>
      <c r="IA71" t="s">
        <v>818</v>
      </c>
      <c r="IB71" t="s">
        <v>818</v>
      </c>
      <c r="IC71" t="s">
        <v>818</v>
      </c>
      <c r="ID71" t="s">
        <v>818</v>
      </c>
      <c r="IE71" t="s">
        <v>818</v>
      </c>
      <c r="IF71" t="s">
        <v>818</v>
      </c>
      <c r="IG71" t="s">
        <v>818</v>
      </c>
      <c r="IH71" t="s">
        <v>818</v>
      </c>
      <c r="II71" t="s">
        <v>818</v>
      </c>
      <c r="IJ71" t="s">
        <v>818</v>
      </c>
      <c r="IK71" t="s">
        <v>818</v>
      </c>
      <c r="IL71" t="s">
        <v>818</v>
      </c>
      <c r="IM71" t="s">
        <v>818</v>
      </c>
      <c r="IN71" t="s">
        <v>818</v>
      </c>
      <c r="IO71" t="s">
        <v>818</v>
      </c>
      <c r="IP71" t="s">
        <v>818</v>
      </c>
      <c r="IQ71" t="s">
        <v>818</v>
      </c>
      <c r="IR71" t="s">
        <v>818</v>
      </c>
      <c r="IS71" t="s">
        <v>818</v>
      </c>
      <c r="IT71" t="s">
        <v>818</v>
      </c>
      <c r="IU71" t="s">
        <v>818</v>
      </c>
      <c r="IV71" t="s">
        <v>818</v>
      </c>
      <c r="IW71" t="s">
        <v>818</v>
      </c>
      <c r="IX71" t="s">
        <v>818</v>
      </c>
      <c r="IY71" t="s">
        <v>818</v>
      </c>
      <c r="IZ71" t="s">
        <v>818</v>
      </c>
      <c r="JA71" t="s">
        <v>818</v>
      </c>
      <c r="JB71" t="s">
        <v>818</v>
      </c>
      <c r="JC71" t="s">
        <v>818</v>
      </c>
      <c r="JD71" t="s">
        <v>818</v>
      </c>
      <c r="JE71" t="s">
        <v>818</v>
      </c>
      <c r="JF71" t="s">
        <v>818</v>
      </c>
      <c r="JG71" t="s">
        <v>818</v>
      </c>
      <c r="JH71" t="s">
        <v>818</v>
      </c>
      <c r="JI71" t="s">
        <v>818</v>
      </c>
      <c r="JJ71" t="s">
        <v>818</v>
      </c>
      <c r="JK71" t="s">
        <v>818</v>
      </c>
      <c r="JL71" t="s">
        <v>818</v>
      </c>
      <c r="JM71" t="s">
        <v>818</v>
      </c>
      <c r="JN71" t="s">
        <v>818</v>
      </c>
      <c r="JO71" t="s">
        <v>818</v>
      </c>
      <c r="JP71" t="s">
        <v>818</v>
      </c>
      <c r="JQ71" t="s">
        <v>818</v>
      </c>
      <c r="JR71" t="s">
        <v>818</v>
      </c>
      <c r="JS71" t="s">
        <v>818</v>
      </c>
      <c r="JT71" t="s">
        <v>818</v>
      </c>
      <c r="JU71" t="s">
        <v>818</v>
      </c>
      <c r="JV71" t="s">
        <v>818</v>
      </c>
      <c r="JW71" t="s">
        <v>818</v>
      </c>
      <c r="JX71" t="s">
        <v>818</v>
      </c>
      <c r="JY71" t="s">
        <v>818</v>
      </c>
      <c r="JZ71" t="s">
        <v>818</v>
      </c>
      <c r="KA71" t="s">
        <v>818</v>
      </c>
      <c r="KB71" t="s">
        <v>818</v>
      </c>
      <c r="KC71" t="s">
        <v>818</v>
      </c>
      <c r="KD71" t="s">
        <v>818</v>
      </c>
      <c r="KE71" t="s">
        <v>818</v>
      </c>
      <c r="KF71">
        <v>6</v>
      </c>
      <c r="KG71">
        <v>0</v>
      </c>
      <c r="KH71">
        <v>2</v>
      </c>
      <c r="KI71">
        <v>0</v>
      </c>
      <c r="KJ71">
        <v>0</v>
      </c>
      <c r="KK71">
        <v>0</v>
      </c>
      <c r="KL71">
        <v>0</v>
      </c>
      <c r="KM71">
        <v>2</v>
      </c>
      <c r="KN71">
        <v>0</v>
      </c>
      <c r="KO71">
        <v>0</v>
      </c>
      <c r="KP71">
        <v>2</v>
      </c>
      <c r="KQ71">
        <v>2</v>
      </c>
      <c r="KR71">
        <v>0</v>
      </c>
      <c r="KS71">
        <v>0</v>
      </c>
      <c r="KT71">
        <v>0</v>
      </c>
      <c r="KU71">
        <v>0</v>
      </c>
      <c r="KV71">
        <v>0</v>
      </c>
      <c r="KW71">
        <v>1</v>
      </c>
      <c r="KX71">
        <v>1</v>
      </c>
      <c r="KY71">
        <v>0</v>
      </c>
      <c r="KZ71">
        <v>0</v>
      </c>
      <c r="LA71">
        <v>2</v>
      </c>
      <c r="LB71">
        <v>2</v>
      </c>
      <c r="LC71">
        <v>2</v>
      </c>
      <c r="LD71">
        <v>6</v>
      </c>
      <c r="LE71">
        <v>0</v>
      </c>
      <c r="LF71">
        <v>4</v>
      </c>
      <c r="LH71" t="s">
        <v>817</v>
      </c>
      <c r="LI71" t="s">
        <v>817</v>
      </c>
      <c r="LJ71" t="s">
        <v>817</v>
      </c>
      <c r="LK71" t="s">
        <v>813</v>
      </c>
      <c r="LL71" t="s">
        <v>817</v>
      </c>
      <c r="LM71" t="s">
        <v>817</v>
      </c>
      <c r="LN71" t="s">
        <v>817</v>
      </c>
      <c r="LO71" t="s">
        <v>813</v>
      </c>
      <c r="LP71" t="s">
        <v>817</v>
      </c>
      <c r="LQ71" t="s">
        <v>817</v>
      </c>
      <c r="LR71" t="s">
        <v>837</v>
      </c>
      <c r="LS71" t="s">
        <v>818</v>
      </c>
      <c r="LT71" t="s">
        <v>837</v>
      </c>
      <c r="LU71" t="s">
        <v>818</v>
      </c>
      <c r="LV71" t="s">
        <v>837</v>
      </c>
      <c r="LW71" t="s">
        <v>837</v>
      </c>
      <c r="LX71" t="s">
        <v>817</v>
      </c>
      <c r="MA71" t="s">
        <v>820</v>
      </c>
      <c r="MB71" t="s">
        <v>887</v>
      </c>
      <c r="MC71" t="s">
        <v>875</v>
      </c>
      <c r="MD71" t="s">
        <v>813</v>
      </c>
      <c r="MF71" t="s">
        <v>934</v>
      </c>
      <c r="MH71" t="s">
        <v>935</v>
      </c>
      <c r="MI71" t="s">
        <v>813</v>
      </c>
      <c r="MJ71" t="s">
        <v>888</v>
      </c>
      <c r="MU71" t="s">
        <v>817</v>
      </c>
      <c r="MV71" t="s">
        <v>813</v>
      </c>
      <c r="MW71" t="s">
        <v>813</v>
      </c>
      <c r="MX71" t="s">
        <v>817</v>
      </c>
      <c r="MY71" t="s">
        <v>817</v>
      </c>
      <c r="MZ71" t="s">
        <v>817</v>
      </c>
      <c r="NA71" t="s">
        <v>817</v>
      </c>
      <c r="NB71" t="s">
        <v>817</v>
      </c>
      <c r="NR71" t="s">
        <v>813</v>
      </c>
      <c r="NS71" t="s">
        <v>817</v>
      </c>
      <c r="NU71" t="s">
        <v>861</v>
      </c>
      <c r="NV71" t="s">
        <v>813</v>
      </c>
      <c r="NW71" t="s">
        <v>862</v>
      </c>
      <c r="NX71" t="s">
        <v>826</v>
      </c>
      <c r="NY71">
        <v>0</v>
      </c>
      <c r="OP71" t="s">
        <v>817</v>
      </c>
      <c r="OQ71" t="s">
        <v>827</v>
      </c>
      <c r="OR71" t="s">
        <v>863</v>
      </c>
      <c r="OS71" t="s">
        <v>878</v>
      </c>
      <c r="OT71" t="s">
        <v>813</v>
      </c>
      <c r="OU71" t="s">
        <v>817</v>
      </c>
      <c r="OV71" t="s">
        <v>830</v>
      </c>
      <c r="OW71" t="s">
        <v>831</v>
      </c>
      <c r="OX71" t="s">
        <v>832</v>
      </c>
      <c r="OY71" t="s">
        <v>833</v>
      </c>
      <c r="OZ71" t="s">
        <v>834</v>
      </c>
      <c r="PA71" t="s">
        <v>813</v>
      </c>
      <c r="PB71" t="s">
        <v>813</v>
      </c>
      <c r="PC71" t="s">
        <v>817</v>
      </c>
      <c r="PD71" t="s">
        <v>817</v>
      </c>
      <c r="PE71" t="s">
        <v>813</v>
      </c>
      <c r="PF71" t="s">
        <v>817</v>
      </c>
      <c r="PG71" t="s">
        <v>817</v>
      </c>
      <c r="PH71" t="s">
        <v>817</v>
      </c>
      <c r="PI71" t="s">
        <v>817</v>
      </c>
      <c r="PJ71" t="s">
        <v>817</v>
      </c>
      <c r="PK71" t="s">
        <v>817</v>
      </c>
      <c r="PL71" t="s">
        <v>927</v>
      </c>
      <c r="PM71" t="s">
        <v>836</v>
      </c>
      <c r="PN71" t="s">
        <v>837</v>
      </c>
      <c r="PO71" t="s">
        <v>893</v>
      </c>
      <c r="PP71" t="s">
        <v>867</v>
      </c>
      <c r="PQ71" t="s">
        <v>813</v>
      </c>
      <c r="PR71" t="s">
        <v>813</v>
      </c>
      <c r="PS71" t="s">
        <v>817</v>
      </c>
      <c r="PT71" t="s">
        <v>813</v>
      </c>
      <c r="PU71" t="s">
        <v>817</v>
      </c>
      <c r="PV71" t="s">
        <v>817</v>
      </c>
      <c r="PW71" t="s">
        <v>817</v>
      </c>
      <c r="PX71" t="s">
        <v>817</v>
      </c>
      <c r="PY71" t="s">
        <v>817</v>
      </c>
      <c r="PZ71" t="s">
        <v>840</v>
      </c>
      <c r="QA71" t="s">
        <v>841</v>
      </c>
      <c r="QB71" t="s">
        <v>842</v>
      </c>
      <c r="QC71" t="s">
        <v>985</v>
      </c>
      <c r="QD71" t="s">
        <v>902</v>
      </c>
      <c r="QE71" t="s">
        <v>845</v>
      </c>
      <c r="QF71" t="s">
        <v>813</v>
      </c>
      <c r="QG71" t="s">
        <v>813</v>
      </c>
      <c r="QH71" t="s">
        <v>813</v>
      </c>
      <c r="QI71" t="s">
        <v>817</v>
      </c>
      <c r="QJ71" t="s">
        <v>817</v>
      </c>
      <c r="QK71" t="s">
        <v>813</v>
      </c>
      <c r="QL71" t="s">
        <v>813</v>
      </c>
      <c r="QM71" t="s">
        <v>813</v>
      </c>
      <c r="QN71" t="s">
        <v>817</v>
      </c>
      <c r="QO71" t="s">
        <v>817</v>
      </c>
      <c r="QP71" t="s">
        <v>817</v>
      </c>
      <c r="QQ71" t="s">
        <v>817</v>
      </c>
      <c r="QR71" t="s">
        <v>817</v>
      </c>
      <c r="QS71" t="s">
        <v>813</v>
      </c>
      <c r="QT71" t="s">
        <v>817</v>
      </c>
      <c r="QU71" t="s">
        <v>817</v>
      </c>
      <c r="QV71" t="s">
        <v>817</v>
      </c>
      <c r="QW71" t="s">
        <v>817</v>
      </c>
      <c r="QX71" t="s">
        <v>817</v>
      </c>
      <c r="QY71" t="s">
        <v>817</v>
      </c>
      <c r="QZ71" t="s">
        <v>817</v>
      </c>
      <c r="RA71" t="s">
        <v>817</v>
      </c>
      <c r="RB71" t="s">
        <v>817</v>
      </c>
      <c r="RC71" t="s">
        <v>817</v>
      </c>
      <c r="RD71" t="s">
        <v>817</v>
      </c>
      <c r="RE71" t="s">
        <v>817</v>
      </c>
      <c r="RF71" t="s">
        <v>817</v>
      </c>
      <c r="RG71" t="s">
        <v>817</v>
      </c>
      <c r="RH71" t="s">
        <v>817</v>
      </c>
      <c r="RI71" t="s">
        <v>817</v>
      </c>
      <c r="RJ71" t="s">
        <v>817</v>
      </c>
      <c r="RK71" t="s">
        <v>813</v>
      </c>
      <c r="RL71" t="s">
        <v>817</v>
      </c>
      <c r="RM71" t="s">
        <v>813</v>
      </c>
      <c r="RN71" t="s">
        <v>817</v>
      </c>
      <c r="RO71" t="s">
        <v>817</v>
      </c>
      <c r="RP71" t="s">
        <v>817</v>
      </c>
      <c r="RQ71" t="s">
        <v>817</v>
      </c>
      <c r="RR71" t="s">
        <v>817</v>
      </c>
      <c r="RS71" t="s">
        <v>817</v>
      </c>
      <c r="RT71" t="s">
        <v>817</v>
      </c>
      <c r="RU71" t="s">
        <v>817</v>
      </c>
      <c r="RV71" t="s">
        <v>817</v>
      </c>
      <c r="RW71" t="s">
        <v>817</v>
      </c>
      <c r="RX71" t="s">
        <v>837</v>
      </c>
      <c r="RY71" t="s">
        <v>949</v>
      </c>
      <c r="RZ71" t="s">
        <v>813</v>
      </c>
      <c r="SA71" t="s">
        <v>817</v>
      </c>
      <c r="SB71" t="s">
        <v>817</v>
      </c>
      <c r="SC71" t="s">
        <v>817</v>
      </c>
      <c r="SD71" t="s">
        <v>813</v>
      </c>
      <c r="SE71" t="s">
        <v>817</v>
      </c>
      <c r="SF71" t="s">
        <v>817</v>
      </c>
      <c r="SG71" t="s">
        <v>817</v>
      </c>
      <c r="SH71" t="s">
        <v>817</v>
      </c>
      <c r="SI71" t="s">
        <v>817</v>
      </c>
      <c r="SJ71" t="s">
        <v>817</v>
      </c>
      <c r="SK71" t="s">
        <v>817</v>
      </c>
      <c r="SL71" t="s">
        <v>817</v>
      </c>
      <c r="SM71" t="s">
        <v>817</v>
      </c>
      <c r="SN71" t="s">
        <v>817</v>
      </c>
      <c r="SO71" t="s">
        <v>817</v>
      </c>
      <c r="SP71" t="s">
        <v>813</v>
      </c>
      <c r="SQ71" t="s">
        <v>817</v>
      </c>
      <c r="SR71" t="s">
        <v>817</v>
      </c>
      <c r="SS71" t="s">
        <v>817</v>
      </c>
      <c r="ST71" t="s">
        <v>817</v>
      </c>
      <c r="SU71" t="s">
        <v>817</v>
      </c>
      <c r="SV71" t="s">
        <v>817</v>
      </c>
      <c r="SW71" t="s">
        <v>813</v>
      </c>
      <c r="SX71" t="s">
        <v>817</v>
      </c>
      <c r="SY71" t="s">
        <v>813</v>
      </c>
      <c r="SZ71" t="s">
        <v>813</v>
      </c>
      <c r="TA71" t="s">
        <v>817</v>
      </c>
      <c r="TB71" t="s">
        <v>817</v>
      </c>
      <c r="TC71" t="s">
        <v>817</v>
      </c>
      <c r="TD71" t="s">
        <v>817</v>
      </c>
      <c r="TE71" t="s">
        <v>817</v>
      </c>
      <c r="TF71" t="s">
        <v>817</v>
      </c>
      <c r="TG71" t="s">
        <v>817</v>
      </c>
      <c r="TH71" t="s">
        <v>817</v>
      </c>
      <c r="TI71" t="s">
        <v>817</v>
      </c>
      <c r="TJ71" t="s">
        <v>813</v>
      </c>
      <c r="TK71" t="s">
        <v>813</v>
      </c>
      <c r="TL71" t="s">
        <v>817</v>
      </c>
      <c r="TM71" t="s">
        <v>817</v>
      </c>
      <c r="TN71" t="s">
        <v>813</v>
      </c>
      <c r="TO71" t="s">
        <v>817</v>
      </c>
      <c r="TP71" t="s">
        <v>817</v>
      </c>
      <c r="TQ71" t="s">
        <v>813</v>
      </c>
      <c r="TR71" t="s">
        <v>817</v>
      </c>
      <c r="TS71" t="s">
        <v>817</v>
      </c>
      <c r="TT71" t="s">
        <v>817</v>
      </c>
      <c r="TU71" t="s">
        <v>817</v>
      </c>
      <c r="TV71" t="s">
        <v>817</v>
      </c>
      <c r="TW71" t="s">
        <v>817</v>
      </c>
      <c r="TY71" t="s">
        <v>813</v>
      </c>
      <c r="TZ71" t="s">
        <v>817</v>
      </c>
      <c r="UA71" t="s">
        <v>817</v>
      </c>
      <c r="UB71" t="s">
        <v>817</v>
      </c>
      <c r="UC71" t="s">
        <v>817</v>
      </c>
      <c r="UD71" t="s">
        <v>817</v>
      </c>
      <c r="UE71" t="s">
        <v>817</v>
      </c>
      <c r="UF71" t="s">
        <v>817</v>
      </c>
      <c r="UG71" t="s">
        <v>817</v>
      </c>
      <c r="UH71" t="s">
        <v>817</v>
      </c>
      <c r="UI71" t="s">
        <v>817</v>
      </c>
      <c r="UJ71" t="s">
        <v>817</v>
      </c>
      <c r="UK71" t="s">
        <v>817</v>
      </c>
      <c r="UL71" t="s">
        <v>817</v>
      </c>
      <c r="UM71" t="s">
        <v>817</v>
      </c>
      <c r="UN71" t="s">
        <v>813</v>
      </c>
      <c r="UO71" t="s">
        <v>817</v>
      </c>
      <c r="UP71" t="s">
        <v>817</v>
      </c>
      <c r="UQ71" t="s">
        <v>813</v>
      </c>
      <c r="UR71" t="s">
        <v>813</v>
      </c>
      <c r="US71" t="s">
        <v>817</v>
      </c>
      <c r="UT71" t="s">
        <v>813</v>
      </c>
      <c r="UU71" t="s">
        <v>817</v>
      </c>
      <c r="UV71" t="s">
        <v>817</v>
      </c>
      <c r="UW71" t="s">
        <v>817</v>
      </c>
      <c r="UX71" t="s">
        <v>817</v>
      </c>
      <c r="UY71" t="s">
        <v>817</v>
      </c>
      <c r="UZ71" t="s">
        <v>817</v>
      </c>
      <c r="VB71" t="s">
        <v>909</v>
      </c>
      <c r="VC71" t="s">
        <v>848</v>
      </c>
      <c r="VD71" t="s">
        <v>817</v>
      </c>
      <c r="VE71" t="s">
        <v>817</v>
      </c>
      <c r="VF71" t="s">
        <v>813</v>
      </c>
      <c r="VG71" t="s">
        <v>817</v>
      </c>
      <c r="VH71" t="s">
        <v>817</v>
      </c>
      <c r="VI71" t="s">
        <v>817</v>
      </c>
      <c r="VJ71" t="s">
        <v>817</v>
      </c>
      <c r="VK71" t="s">
        <v>817</v>
      </c>
      <c r="VL71" t="s">
        <v>813</v>
      </c>
      <c r="VM71" t="s">
        <v>813</v>
      </c>
      <c r="VN71" t="s">
        <v>817</v>
      </c>
      <c r="VO71" t="s">
        <v>817</v>
      </c>
      <c r="VP71" t="s">
        <v>817</v>
      </c>
      <c r="VQ71" t="s">
        <v>817</v>
      </c>
      <c r="VR71" t="s">
        <v>902</v>
      </c>
      <c r="VY71" t="s">
        <v>813</v>
      </c>
      <c r="VZ71" t="s">
        <v>813</v>
      </c>
      <c r="WA71" t="s">
        <v>817</v>
      </c>
      <c r="WJ71" t="s">
        <v>817</v>
      </c>
      <c r="WK71" t="s">
        <v>817</v>
      </c>
      <c r="WL71" t="s">
        <v>817</v>
      </c>
      <c r="WM71" t="s">
        <v>817</v>
      </c>
      <c r="WN71" t="s">
        <v>817</v>
      </c>
      <c r="WO71" t="s">
        <v>813</v>
      </c>
      <c r="WP71" t="s">
        <v>817</v>
      </c>
      <c r="WQ71" t="s">
        <v>817</v>
      </c>
      <c r="WR71" t="s">
        <v>817</v>
      </c>
      <c r="WS71" t="s">
        <v>849</v>
      </c>
      <c r="WT71" t="s">
        <v>1103</v>
      </c>
      <c r="WU71" t="s">
        <v>817</v>
      </c>
      <c r="WV71" t="s">
        <v>817</v>
      </c>
      <c r="WW71" t="s">
        <v>817</v>
      </c>
      <c r="WX71" t="s">
        <v>817</v>
      </c>
      <c r="WY71" t="s">
        <v>813</v>
      </c>
      <c r="WZ71" t="s">
        <v>817</v>
      </c>
      <c r="XA71" t="s">
        <v>817</v>
      </c>
      <c r="XB71" t="s">
        <v>817</v>
      </c>
      <c r="XC71" t="s">
        <v>869</v>
      </c>
      <c r="XD71" t="s">
        <v>813</v>
      </c>
      <c r="XE71" t="s">
        <v>817</v>
      </c>
      <c r="XF71" t="s">
        <v>817</v>
      </c>
      <c r="XG71" t="s">
        <v>817</v>
      </c>
      <c r="XH71" t="s">
        <v>817</v>
      </c>
      <c r="XI71" t="s">
        <v>817</v>
      </c>
      <c r="XJ71" t="s">
        <v>817</v>
      </c>
      <c r="XK71" t="s">
        <v>817</v>
      </c>
      <c r="XL71" t="s">
        <v>817</v>
      </c>
      <c r="XM71" t="s">
        <v>817</v>
      </c>
      <c r="XN71" t="s">
        <v>817</v>
      </c>
      <c r="XO71" t="s">
        <v>817</v>
      </c>
      <c r="XP71" t="s">
        <v>817</v>
      </c>
      <c r="XQ71" t="s">
        <v>817</v>
      </c>
      <c r="XR71" t="s">
        <v>813</v>
      </c>
      <c r="XS71" t="s">
        <v>813</v>
      </c>
      <c r="XT71" t="s">
        <v>813</v>
      </c>
      <c r="XU71" t="s">
        <v>813</v>
      </c>
      <c r="XV71" t="s">
        <v>817</v>
      </c>
      <c r="XW71" t="s">
        <v>817</v>
      </c>
      <c r="XX71" t="s">
        <v>817</v>
      </c>
      <c r="XY71" t="s">
        <v>817</v>
      </c>
      <c r="XZ71" t="s">
        <v>813</v>
      </c>
      <c r="YA71" t="s">
        <v>817</v>
      </c>
      <c r="YB71" t="s">
        <v>817</v>
      </c>
      <c r="YC71" t="s">
        <v>817</v>
      </c>
      <c r="YD71" t="s">
        <v>817</v>
      </c>
      <c r="YE71" t="s">
        <v>817</v>
      </c>
      <c r="YF71" t="s">
        <v>817</v>
      </c>
      <c r="YG71" t="s">
        <v>817</v>
      </c>
      <c r="YH71" t="s">
        <v>817</v>
      </c>
      <c r="YI71" t="s">
        <v>817</v>
      </c>
      <c r="YJ71" t="s">
        <v>813</v>
      </c>
      <c r="YK71" t="s">
        <v>817</v>
      </c>
      <c r="YL71" t="s">
        <v>817</v>
      </c>
      <c r="YM71" t="s">
        <v>817</v>
      </c>
      <c r="YN71" t="s">
        <v>817</v>
      </c>
      <c r="YO71" t="s">
        <v>817</v>
      </c>
      <c r="YP71" t="s">
        <v>813</v>
      </c>
      <c r="YQ71" t="s">
        <v>817</v>
      </c>
      <c r="YR71" t="s">
        <v>817</v>
      </c>
      <c r="YS71" t="s">
        <v>817</v>
      </c>
      <c r="YT71" t="s">
        <v>817</v>
      </c>
      <c r="YU71" t="s">
        <v>813</v>
      </c>
      <c r="YW71" t="s">
        <v>817</v>
      </c>
      <c r="ZM71" t="s">
        <v>817</v>
      </c>
      <c r="ZN71" t="s">
        <v>817</v>
      </c>
      <c r="ZO71" t="s">
        <v>817</v>
      </c>
      <c r="ZP71" t="s">
        <v>817</v>
      </c>
      <c r="ZQ71" t="s">
        <v>817</v>
      </c>
      <c r="ZR71" t="s">
        <v>813</v>
      </c>
      <c r="ZS71" t="s">
        <v>813</v>
      </c>
      <c r="ZT71" t="s">
        <v>817</v>
      </c>
      <c r="ZU71" t="s">
        <v>817</v>
      </c>
      <c r="ZV71" t="s">
        <v>817</v>
      </c>
      <c r="ZW71" t="s">
        <v>817</v>
      </c>
      <c r="ZX71" t="s">
        <v>817</v>
      </c>
      <c r="ZY71" t="s">
        <v>817</v>
      </c>
      <c r="ZZ71" t="s">
        <v>817</v>
      </c>
      <c r="AAA71" t="s">
        <v>817</v>
      </c>
      <c r="AAB71" t="s">
        <v>817</v>
      </c>
      <c r="AAC71" t="s">
        <v>817</v>
      </c>
      <c r="AAD71" t="s">
        <v>817</v>
      </c>
      <c r="AAE71" t="s">
        <v>817</v>
      </c>
      <c r="AAF71" t="s">
        <v>817</v>
      </c>
      <c r="AAH71" t="s">
        <v>813</v>
      </c>
      <c r="AAI71" t="s">
        <v>817</v>
      </c>
      <c r="AAJ71" t="s">
        <v>817</v>
      </c>
      <c r="AAK71" t="s">
        <v>817</v>
      </c>
      <c r="AAL71" t="s">
        <v>817</v>
      </c>
      <c r="AAM71" t="s">
        <v>817</v>
      </c>
      <c r="AAN71" t="s">
        <v>813</v>
      </c>
      <c r="AAO71" t="s">
        <v>817</v>
      </c>
      <c r="AAP71" t="s">
        <v>817</v>
      </c>
      <c r="AAQ71" t="s">
        <v>817</v>
      </c>
      <c r="AAR71" t="s">
        <v>817</v>
      </c>
      <c r="AAS71" t="s">
        <v>817</v>
      </c>
      <c r="AAT71" t="s">
        <v>817</v>
      </c>
      <c r="AAV71" t="s">
        <v>817</v>
      </c>
      <c r="AAW71" t="s">
        <v>817</v>
      </c>
      <c r="AAX71" t="s">
        <v>817</v>
      </c>
      <c r="AAY71" t="s">
        <v>817</v>
      </c>
      <c r="AAZ71" t="s">
        <v>817</v>
      </c>
      <c r="ABA71" t="s">
        <v>817</v>
      </c>
      <c r="ABB71" t="s">
        <v>813</v>
      </c>
      <c r="ABC71" t="s">
        <v>817</v>
      </c>
      <c r="ABD71" t="s">
        <v>817</v>
      </c>
      <c r="ABE71" t="s">
        <v>817</v>
      </c>
      <c r="ABF71" t="s">
        <v>817</v>
      </c>
      <c r="ABG71" t="s">
        <v>817</v>
      </c>
      <c r="ABH71" t="s">
        <v>817</v>
      </c>
      <c r="ABI71" t="s">
        <v>817</v>
      </c>
      <c r="ABJ71" t="s">
        <v>817</v>
      </c>
      <c r="ABK71" t="s">
        <v>817</v>
      </c>
      <c r="ABL71" t="s">
        <v>817</v>
      </c>
      <c r="ABM71" t="s">
        <v>817</v>
      </c>
      <c r="ABN71" t="s">
        <v>817</v>
      </c>
      <c r="ABO71" t="s">
        <v>817</v>
      </c>
      <c r="ABP71" t="s">
        <v>817</v>
      </c>
      <c r="ABQ71" t="s">
        <v>817</v>
      </c>
      <c r="ABR71" t="s">
        <v>817</v>
      </c>
      <c r="ABS71" t="s">
        <v>817</v>
      </c>
      <c r="ABT71" t="s">
        <v>813</v>
      </c>
      <c r="ABU71" t="s">
        <v>817</v>
      </c>
      <c r="ABV71" t="s">
        <v>817</v>
      </c>
      <c r="ABW71" t="s">
        <v>813</v>
      </c>
      <c r="ABX71" t="s">
        <v>817</v>
      </c>
      <c r="ABY71" t="s">
        <v>817</v>
      </c>
      <c r="ABZ71" t="s">
        <v>817</v>
      </c>
      <c r="ACA71" t="s">
        <v>817</v>
      </c>
      <c r="ACB71" t="s">
        <v>817</v>
      </c>
      <c r="ACC71" t="s">
        <v>817</v>
      </c>
      <c r="ACD71" t="s">
        <v>817</v>
      </c>
      <c r="ACE71" t="s">
        <v>817</v>
      </c>
      <c r="ACF71" t="s">
        <v>817</v>
      </c>
      <c r="ACG71" t="s">
        <v>817</v>
      </c>
      <c r="ACH71" t="s">
        <v>817</v>
      </c>
      <c r="ACI71" t="s">
        <v>817</v>
      </c>
    </row>
    <row r="72" spans="1:763">
      <c r="A72" t="s">
        <v>1213</v>
      </c>
      <c r="B72" t="s">
        <v>1214</v>
      </c>
      <c r="C72" t="s">
        <v>1215</v>
      </c>
      <c r="D72" t="s">
        <v>873</v>
      </c>
      <c r="E72" t="s">
        <v>873</v>
      </c>
      <c r="P72" t="s">
        <v>1019</v>
      </c>
      <c r="T72">
        <v>38</v>
      </c>
      <c r="V72" t="s">
        <v>813</v>
      </c>
      <c r="X72" t="s">
        <v>813</v>
      </c>
      <c r="Y72" t="s">
        <v>856</v>
      </c>
      <c r="Z72" t="s">
        <v>856</v>
      </c>
      <c r="AA72" t="s">
        <v>920</v>
      </c>
      <c r="AB72" t="s">
        <v>901</v>
      </c>
      <c r="AC72">
        <v>4</v>
      </c>
      <c r="AD72" t="s">
        <v>817</v>
      </c>
      <c r="AE72">
        <v>0</v>
      </c>
      <c r="AF72">
        <v>4</v>
      </c>
      <c r="AG72">
        <v>0</v>
      </c>
      <c r="AH72" t="s">
        <v>818</v>
      </c>
      <c r="AI72" t="s">
        <v>818</v>
      </c>
      <c r="AJ72" t="s">
        <v>818</v>
      </c>
      <c r="AK72" t="s">
        <v>818</v>
      </c>
      <c r="AL72" t="s">
        <v>818</v>
      </c>
      <c r="AM72" t="s">
        <v>818</v>
      </c>
      <c r="AN72" t="s">
        <v>818</v>
      </c>
      <c r="AO72" t="s">
        <v>818</v>
      </c>
      <c r="AP72" t="s">
        <v>818</v>
      </c>
      <c r="AQ72" t="s">
        <v>818</v>
      </c>
      <c r="AR72" t="s">
        <v>818</v>
      </c>
      <c r="AS72" t="s">
        <v>818</v>
      </c>
      <c r="AT72" t="s">
        <v>818</v>
      </c>
      <c r="AU72" t="s">
        <v>818</v>
      </c>
      <c r="AV72" t="s">
        <v>818</v>
      </c>
      <c r="AW72" t="s">
        <v>818</v>
      </c>
      <c r="AX72" t="s">
        <v>818</v>
      </c>
      <c r="AY72" t="s">
        <v>818</v>
      </c>
      <c r="AZ72" t="s">
        <v>818</v>
      </c>
      <c r="BA72" t="s">
        <v>818</v>
      </c>
      <c r="BB72" t="s">
        <v>818</v>
      </c>
      <c r="BC72" t="s">
        <v>818</v>
      </c>
      <c r="BD72" t="s">
        <v>818</v>
      </c>
      <c r="BE72" t="s">
        <v>818</v>
      </c>
      <c r="BF72" t="s">
        <v>818</v>
      </c>
      <c r="BG72" t="s">
        <v>818</v>
      </c>
      <c r="BH72" t="s">
        <v>818</v>
      </c>
      <c r="BI72" t="s">
        <v>818</v>
      </c>
      <c r="BJ72" t="s">
        <v>818</v>
      </c>
      <c r="BK72" t="s">
        <v>818</v>
      </c>
      <c r="BL72" t="s">
        <v>818</v>
      </c>
      <c r="BM72" t="s">
        <v>818</v>
      </c>
      <c r="BN72" t="s">
        <v>818</v>
      </c>
      <c r="BO72" t="s">
        <v>818</v>
      </c>
      <c r="BP72" t="s">
        <v>818</v>
      </c>
      <c r="BQ72" t="s">
        <v>818</v>
      </c>
      <c r="BR72" t="s">
        <v>818</v>
      </c>
      <c r="BS72" t="s">
        <v>818</v>
      </c>
      <c r="BT72" t="s">
        <v>818</v>
      </c>
      <c r="BU72" t="s">
        <v>818</v>
      </c>
      <c r="BV72" t="s">
        <v>818</v>
      </c>
      <c r="BW72" t="s">
        <v>818</v>
      </c>
      <c r="BX72" t="s">
        <v>818</v>
      </c>
      <c r="BY72" t="s">
        <v>818</v>
      </c>
      <c r="BZ72" t="s">
        <v>818</v>
      </c>
      <c r="CA72" t="s">
        <v>818</v>
      </c>
      <c r="CB72" t="s">
        <v>818</v>
      </c>
      <c r="CC72" t="s">
        <v>818</v>
      </c>
      <c r="CD72" t="s">
        <v>818</v>
      </c>
      <c r="CE72" t="s">
        <v>818</v>
      </c>
      <c r="CF72" t="s">
        <v>818</v>
      </c>
      <c r="CG72" t="s">
        <v>818</v>
      </c>
      <c r="CH72" t="s">
        <v>818</v>
      </c>
      <c r="CI72" t="s">
        <v>818</v>
      </c>
      <c r="CJ72" t="s">
        <v>818</v>
      </c>
      <c r="CK72" t="s">
        <v>818</v>
      </c>
      <c r="CL72" t="s">
        <v>818</v>
      </c>
      <c r="CM72" t="s">
        <v>818</v>
      </c>
      <c r="CN72" t="s">
        <v>818</v>
      </c>
      <c r="CO72" t="s">
        <v>818</v>
      </c>
      <c r="CP72" t="s">
        <v>818</v>
      </c>
      <c r="CQ72" t="s">
        <v>818</v>
      </c>
      <c r="CR72" t="s">
        <v>818</v>
      </c>
      <c r="CS72" t="s">
        <v>818</v>
      </c>
      <c r="CT72" t="s">
        <v>818</v>
      </c>
      <c r="CU72" t="s">
        <v>818</v>
      </c>
      <c r="CV72" t="s">
        <v>818</v>
      </c>
      <c r="CW72" t="s">
        <v>818</v>
      </c>
      <c r="CX72" t="s">
        <v>818</v>
      </c>
      <c r="CY72" t="s">
        <v>818</v>
      </c>
      <c r="CZ72" t="s">
        <v>818</v>
      </c>
      <c r="DA72" t="s">
        <v>818</v>
      </c>
      <c r="DB72" t="s">
        <v>818</v>
      </c>
      <c r="DC72" t="s">
        <v>818</v>
      </c>
      <c r="DD72" t="s">
        <v>818</v>
      </c>
      <c r="DE72" t="s">
        <v>818</v>
      </c>
      <c r="DF72" t="s">
        <v>818</v>
      </c>
      <c r="DG72" t="s">
        <v>818</v>
      </c>
      <c r="DH72" t="s">
        <v>818</v>
      </c>
      <c r="DI72" t="s">
        <v>818</v>
      </c>
      <c r="DJ72" t="s">
        <v>818</v>
      </c>
      <c r="DK72" t="s">
        <v>818</v>
      </c>
      <c r="DL72" t="s">
        <v>818</v>
      </c>
      <c r="DM72" t="s">
        <v>818</v>
      </c>
      <c r="DN72" t="s">
        <v>818</v>
      </c>
      <c r="DO72" t="s">
        <v>818</v>
      </c>
      <c r="DP72" t="s">
        <v>818</v>
      </c>
      <c r="DQ72" t="s">
        <v>818</v>
      </c>
      <c r="DR72" t="s">
        <v>818</v>
      </c>
      <c r="DS72" t="s">
        <v>818</v>
      </c>
      <c r="DT72" t="s">
        <v>818</v>
      </c>
      <c r="DU72" t="s">
        <v>818</v>
      </c>
      <c r="DV72" t="s">
        <v>818</v>
      </c>
      <c r="DW72" t="s">
        <v>818</v>
      </c>
      <c r="DX72" t="s">
        <v>818</v>
      </c>
      <c r="DY72" t="s">
        <v>818</v>
      </c>
      <c r="DZ72" t="s">
        <v>818</v>
      </c>
      <c r="EA72" t="s">
        <v>818</v>
      </c>
      <c r="EB72" t="s">
        <v>818</v>
      </c>
      <c r="EC72" t="s">
        <v>818</v>
      </c>
      <c r="ED72" t="s">
        <v>818</v>
      </c>
      <c r="EE72" t="s">
        <v>818</v>
      </c>
      <c r="EF72" t="s">
        <v>818</v>
      </c>
      <c r="EG72" t="s">
        <v>818</v>
      </c>
      <c r="EH72" t="s">
        <v>818</v>
      </c>
      <c r="EI72" t="s">
        <v>818</v>
      </c>
      <c r="EJ72" t="s">
        <v>818</v>
      </c>
      <c r="EK72" t="s">
        <v>818</v>
      </c>
      <c r="EL72" t="s">
        <v>818</v>
      </c>
      <c r="EM72" t="s">
        <v>818</v>
      </c>
      <c r="EN72" t="s">
        <v>818</v>
      </c>
      <c r="EO72" t="s">
        <v>818</v>
      </c>
      <c r="EP72" t="s">
        <v>818</v>
      </c>
      <c r="EQ72" t="s">
        <v>818</v>
      </c>
      <c r="ER72" t="s">
        <v>818</v>
      </c>
      <c r="ES72" t="s">
        <v>818</v>
      </c>
      <c r="ET72" t="s">
        <v>818</v>
      </c>
      <c r="EU72" t="s">
        <v>818</v>
      </c>
      <c r="EV72" t="s">
        <v>818</v>
      </c>
      <c r="EW72" t="s">
        <v>818</v>
      </c>
      <c r="EX72" t="s">
        <v>818</v>
      </c>
      <c r="EY72" t="s">
        <v>818</v>
      </c>
      <c r="EZ72" t="s">
        <v>818</v>
      </c>
      <c r="FA72" t="s">
        <v>818</v>
      </c>
      <c r="FB72" t="s">
        <v>818</v>
      </c>
      <c r="FC72" t="s">
        <v>818</v>
      </c>
      <c r="FD72" t="s">
        <v>818</v>
      </c>
      <c r="FE72" t="s">
        <v>818</v>
      </c>
      <c r="FF72" t="s">
        <v>818</v>
      </c>
      <c r="FG72" t="s">
        <v>818</v>
      </c>
      <c r="FH72" t="s">
        <v>818</v>
      </c>
      <c r="FI72" t="s">
        <v>818</v>
      </c>
      <c r="FJ72" t="s">
        <v>818</v>
      </c>
      <c r="FK72" t="s">
        <v>818</v>
      </c>
      <c r="FL72" t="s">
        <v>818</v>
      </c>
      <c r="FM72" t="s">
        <v>818</v>
      </c>
      <c r="FN72" t="s">
        <v>818</v>
      </c>
      <c r="FO72" t="s">
        <v>818</v>
      </c>
      <c r="FP72" t="s">
        <v>818</v>
      </c>
      <c r="FQ72" t="s">
        <v>818</v>
      </c>
      <c r="FR72" t="s">
        <v>818</v>
      </c>
      <c r="FS72" t="s">
        <v>818</v>
      </c>
      <c r="FT72" t="s">
        <v>818</v>
      </c>
      <c r="FU72" t="s">
        <v>818</v>
      </c>
      <c r="FV72" t="s">
        <v>818</v>
      </c>
      <c r="FW72" t="s">
        <v>818</v>
      </c>
      <c r="FX72" t="s">
        <v>818</v>
      </c>
      <c r="FY72" t="s">
        <v>818</v>
      </c>
      <c r="FZ72" t="s">
        <v>818</v>
      </c>
      <c r="GA72" t="s">
        <v>818</v>
      </c>
      <c r="GB72" t="s">
        <v>818</v>
      </c>
      <c r="GC72" t="s">
        <v>818</v>
      </c>
      <c r="GD72" t="s">
        <v>818</v>
      </c>
      <c r="GE72" t="s">
        <v>818</v>
      </c>
      <c r="GF72" t="s">
        <v>818</v>
      </c>
      <c r="GG72" t="s">
        <v>818</v>
      </c>
      <c r="GH72" t="s">
        <v>818</v>
      </c>
      <c r="GI72" t="s">
        <v>818</v>
      </c>
      <c r="GJ72" t="s">
        <v>818</v>
      </c>
      <c r="GK72" t="s">
        <v>818</v>
      </c>
      <c r="GL72" t="s">
        <v>818</v>
      </c>
      <c r="GM72" t="s">
        <v>818</v>
      </c>
      <c r="GN72" t="s">
        <v>818</v>
      </c>
      <c r="GO72" t="s">
        <v>818</v>
      </c>
      <c r="GP72" t="s">
        <v>818</v>
      </c>
      <c r="GQ72" t="s">
        <v>818</v>
      </c>
      <c r="GR72" t="s">
        <v>818</v>
      </c>
      <c r="GS72" t="s">
        <v>818</v>
      </c>
      <c r="GT72" t="s">
        <v>818</v>
      </c>
      <c r="GU72" t="s">
        <v>818</v>
      </c>
      <c r="GV72" t="s">
        <v>818</v>
      </c>
      <c r="GW72" t="s">
        <v>818</v>
      </c>
      <c r="GX72" t="s">
        <v>818</v>
      </c>
      <c r="GY72" t="s">
        <v>818</v>
      </c>
      <c r="GZ72" t="s">
        <v>818</v>
      </c>
      <c r="HA72" t="s">
        <v>818</v>
      </c>
      <c r="HB72" t="s">
        <v>818</v>
      </c>
      <c r="HC72" t="s">
        <v>818</v>
      </c>
      <c r="HD72" t="s">
        <v>818</v>
      </c>
      <c r="HE72" t="s">
        <v>818</v>
      </c>
      <c r="HF72" t="s">
        <v>818</v>
      </c>
      <c r="HG72" t="s">
        <v>818</v>
      </c>
      <c r="HH72" t="s">
        <v>818</v>
      </c>
      <c r="HI72" t="s">
        <v>818</v>
      </c>
      <c r="HJ72" t="s">
        <v>818</v>
      </c>
      <c r="HK72" t="s">
        <v>818</v>
      </c>
      <c r="HL72" t="s">
        <v>818</v>
      </c>
      <c r="HM72" t="s">
        <v>818</v>
      </c>
      <c r="HN72" t="s">
        <v>818</v>
      </c>
      <c r="HO72" t="s">
        <v>818</v>
      </c>
      <c r="HP72" t="s">
        <v>818</v>
      </c>
      <c r="HQ72" t="s">
        <v>818</v>
      </c>
      <c r="HR72" t="s">
        <v>818</v>
      </c>
      <c r="HS72" t="s">
        <v>818</v>
      </c>
      <c r="HT72" t="s">
        <v>818</v>
      </c>
      <c r="HU72" t="s">
        <v>818</v>
      </c>
      <c r="HV72" t="s">
        <v>818</v>
      </c>
      <c r="HW72" t="s">
        <v>818</v>
      </c>
      <c r="HX72" t="s">
        <v>818</v>
      </c>
      <c r="HY72" t="s">
        <v>818</v>
      </c>
      <c r="HZ72" t="s">
        <v>818</v>
      </c>
      <c r="IA72" t="s">
        <v>818</v>
      </c>
      <c r="IB72" t="s">
        <v>818</v>
      </c>
      <c r="IC72" t="s">
        <v>818</v>
      </c>
      <c r="ID72" t="s">
        <v>818</v>
      </c>
      <c r="IE72" t="s">
        <v>818</v>
      </c>
      <c r="IF72" t="s">
        <v>818</v>
      </c>
      <c r="IG72" t="s">
        <v>818</v>
      </c>
      <c r="IH72" t="s">
        <v>818</v>
      </c>
      <c r="II72" t="s">
        <v>818</v>
      </c>
      <c r="IJ72" t="s">
        <v>818</v>
      </c>
      <c r="IK72" t="s">
        <v>818</v>
      </c>
      <c r="IL72" t="s">
        <v>818</v>
      </c>
      <c r="IM72" t="s">
        <v>818</v>
      </c>
      <c r="IN72" t="s">
        <v>818</v>
      </c>
      <c r="IO72" t="s">
        <v>818</v>
      </c>
      <c r="IP72" t="s">
        <v>818</v>
      </c>
      <c r="IQ72" t="s">
        <v>818</v>
      </c>
      <c r="IR72" t="s">
        <v>818</v>
      </c>
      <c r="IS72" t="s">
        <v>818</v>
      </c>
      <c r="IT72" t="s">
        <v>818</v>
      </c>
      <c r="IU72" t="s">
        <v>818</v>
      </c>
      <c r="IV72" t="s">
        <v>818</v>
      </c>
      <c r="IW72" t="s">
        <v>818</v>
      </c>
      <c r="IX72" t="s">
        <v>818</v>
      </c>
      <c r="IY72" t="s">
        <v>818</v>
      </c>
      <c r="IZ72" t="s">
        <v>818</v>
      </c>
      <c r="JA72" t="s">
        <v>818</v>
      </c>
      <c r="JB72" t="s">
        <v>818</v>
      </c>
      <c r="JC72" t="s">
        <v>818</v>
      </c>
      <c r="JD72" t="s">
        <v>818</v>
      </c>
      <c r="JE72" t="s">
        <v>818</v>
      </c>
      <c r="JF72" t="s">
        <v>818</v>
      </c>
      <c r="JG72" t="s">
        <v>818</v>
      </c>
      <c r="JH72" t="s">
        <v>818</v>
      </c>
      <c r="JI72" t="s">
        <v>818</v>
      </c>
      <c r="JJ72" t="s">
        <v>818</v>
      </c>
      <c r="JK72" t="s">
        <v>818</v>
      </c>
      <c r="JL72" t="s">
        <v>818</v>
      </c>
      <c r="JM72" t="s">
        <v>818</v>
      </c>
      <c r="JN72" t="s">
        <v>818</v>
      </c>
      <c r="JO72" t="s">
        <v>818</v>
      </c>
      <c r="JP72" t="s">
        <v>818</v>
      </c>
      <c r="JQ72" t="s">
        <v>818</v>
      </c>
      <c r="JR72" t="s">
        <v>818</v>
      </c>
      <c r="JS72" t="s">
        <v>818</v>
      </c>
      <c r="JT72" t="s">
        <v>818</v>
      </c>
      <c r="JU72" t="s">
        <v>818</v>
      </c>
      <c r="JV72" t="s">
        <v>818</v>
      </c>
      <c r="JW72" t="s">
        <v>818</v>
      </c>
      <c r="JX72" t="s">
        <v>818</v>
      </c>
      <c r="JY72" t="s">
        <v>818</v>
      </c>
      <c r="JZ72" t="s">
        <v>818</v>
      </c>
      <c r="KA72" t="s">
        <v>818</v>
      </c>
      <c r="KB72" t="s">
        <v>818</v>
      </c>
      <c r="KC72" t="s">
        <v>818</v>
      </c>
      <c r="KD72" t="s">
        <v>818</v>
      </c>
      <c r="KE72" t="s">
        <v>818</v>
      </c>
      <c r="KF72">
        <v>4</v>
      </c>
      <c r="KG72">
        <v>0</v>
      </c>
      <c r="KH72">
        <v>0</v>
      </c>
      <c r="KI72">
        <v>0</v>
      </c>
      <c r="KJ72">
        <v>1</v>
      </c>
      <c r="KK72">
        <v>0</v>
      </c>
      <c r="KL72">
        <v>0</v>
      </c>
      <c r="KM72">
        <v>0</v>
      </c>
      <c r="KN72">
        <v>1</v>
      </c>
      <c r="KO72">
        <v>0</v>
      </c>
      <c r="KP72">
        <v>1</v>
      </c>
      <c r="KQ72">
        <v>1</v>
      </c>
      <c r="KR72">
        <v>0</v>
      </c>
      <c r="KS72">
        <v>0</v>
      </c>
      <c r="KT72">
        <v>0</v>
      </c>
      <c r="KU72">
        <v>1</v>
      </c>
      <c r="KV72">
        <v>0</v>
      </c>
      <c r="KW72">
        <v>0</v>
      </c>
      <c r="KX72">
        <v>1</v>
      </c>
      <c r="KY72">
        <v>0</v>
      </c>
      <c r="KZ72">
        <v>1</v>
      </c>
      <c r="LA72">
        <v>1</v>
      </c>
      <c r="LB72">
        <v>1</v>
      </c>
      <c r="LC72">
        <v>2</v>
      </c>
      <c r="LD72">
        <v>4</v>
      </c>
      <c r="LE72">
        <v>1</v>
      </c>
      <c r="LF72">
        <v>2</v>
      </c>
      <c r="LH72" t="s">
        <v>817</v>
      </c>
      <c r="LI72" t="s">
        <v>817</v>
      </c>
      <c r="LJ72" t="s">
        <v>817</v>
      </c>
      <c r="LK72" t="s">
        <v>817</v>
      </c>
      <c r="LL72" t="s">
        <v>817</v>
      </c>
      <c r="LM72" t="s">
        <v>817</v>
      </c>
      <c r="LO72" t="s">
        <v>813</v>
      </c>
      <c r="LP72" t="s">
        <v>813</v>
      </c>
      <c r="LQ72" t="s">
        <v>817</v>
      </c>
      <c r="LR72" t="s">
        <v>818</v>
      </c>
      <c r="LV72" t="s">
        <v>818</v>
      </c>
      <c r="LX72" t="s">
        <v>817</v>
      </c>
      <c r="MU72" t="s">
        <v>817</v>
      </c>
      <c r="MV72" t="s">
        <v>817</v>
      </c>
      <c r="MW72" t="s">
        <v>813</v>
      </c>
      <c r="MX72" t="s">
        <v>817</v>
      </c>
      <c r="MY72" t="s">
        <v>817</v>
      </c>
      <c r="MZ72" t="s">
        <v>817</v>
      </c>
      <c r="NA72" t="s">
        <v>817</v>
      </c>
      <c r="NB72" t="s">
        <v>817</v>
      </c>
      <c r="NR72" t="s">
        <v>813</v>
      </c>
      <c r="NS72" t="s">
        <v>817</v>
      </c>
      <c r="NU72" t="s">
        <v>861</v>
      </c>
      <c r="NV72" t="s">
        <v>817</v>
      </c>
      <c r="NX72" t="s">
        <v>826</v>
      </c>
      <c r="NY72">
        <v>1</v>
      </c>
      <c r="NZ72" t="s">
        <v>889</v>
      </c>
      <c r="OP72" t="s">
        <v>813</v>
      </c>
      <c r="OQ72" t="s">
        <v>890</v>
      </c>
      <c r="OR72" t="s">
        <v>828</v>
      </c>
      <c r="OS72" t="s">
        <v>1020</v>
      </c>
      <c r="OT72" t="s">
        <v>813</v>
      </c>
      <c r="OU72" t="s">
        <v>817</v>
      </c>
      <c r="OV72" t="s">
        <v>830</v>
      </c>
      <c r="OW72" t="s">
        <v>905</v>
      </c>
      <c r="OX72" t="s">
        <v>923</v>
      </c>
      <c r="OY72" t="s">
        <v>833</v>
      </c>
      <c r="OZ72" t="s">
        <v>949</v>
      </c>
      <c r="PA72" t="s">
        <v>817</v>
      </c>
      <c r="PB72" t="s">
        <v>817</v>
      </c>
      <c r="PC72" t="s">
        <v>817</v>
      </c>
      <c r="PD72" t="s">
        <v>817</v>
      </c>
      <c r="PE72" t="s">
        <v>813</v>
      </c>
      <c r="PF72" t="s">
        <v>817</v>
      </c>
      <c r="PG72" t="s">
        <v>817</v>
      </c>
      <c r="PH72" t="s">
        <v>817</v>
      </c>
      <c r="PI72" t="s">
        <v>817</v>
      </c>
      <c r="PJ72" t="s">
        <v>817</v>
      </c>
      <c r="PK72" t="s">
        <v>817</v>
      </c>
      <c r="PL72" t="s">
        <v>835</v>
      </c>
      <c r="PM72" t="s">
        <v>836</v>
      </c>
      <c r="PN72" t="s">
        <v>837</v>
      </c>
      <c r="PO72" t="s">
        <v>893</v>
      </c>
      <c r="PP72" t="s">
        <v>839</v>
      </c>
      <c r="PQ72" t="s">
        <v>813</v>
      </c>
      <c r="PR72" t="s">
        <v>813</v>
      </c>
      <c r="PS72" t="s">
        <v>817</v>
      </c>
      <c r="PT72" t="s">
        <v>817</v>
      </c>
      <c r="PU72" t="s">
        <v>817</v>
      </c>
      <c r="PV72" t="s">
        <v>817</v>
      </c>
      <c r="PW72" t="s">
        <v>817</v>
      </c>
      <c r="PX72" t="s">
        <v>817</v>
      </c>
      <c r="PY72" t="s">
        <v>817</v>
      </c>
      <c r="PZ72" t="s">
        <v>1058</v>
      </c>
      <c r="QA72" t="s">
        <v>841</v>
      </c>
      <c r="QB72" t="s">
        <v>971</v>
      </c>
      <c r="QC72" t="s">
        <v>843</v>
      </c>
      <c r="QD72" t="s">
        <v>844</v>
      </c>
      <c r="QE72" t="s">
        <v>837</v>
      </c>
      <c r="QF72" t="s">
        <v>813</v>
      </c>
      <c r="QG72" t="s">
        <v>813</v>
      </c>
      <c r="QH72" t="s">
        <v>813</v>
      </c>
      <c r="QI72" t="s">
        <v>817</v>
      </c>
      <c r="QJ72" t="s">
        <v>817</v>
      </c>
      <c r="QK72" t="s">
        <v>813</v>
      </c>
      <c r="QL72" t="s">
        <v>817</v>
      </c>
      <c r="QM72" t="s">
        <v>817</v>
      </c>
      <c r="QN72" t="s">
        <v>817</v>
      </c>
      <c r="QO72" t="s">
        <v>817</v>
      </c>
      <c r="QP72" t="s">
        <v>817</v>
      </c>
      <c r="QQ72" t="s">
        <v>817</v>
      </c>
      <c r="QR72" t="s">
        <v>813</v>
      </c>
      <c r="QS72" t="s">
        <v>813</v>
      </c>
      <c r="QT72" t="s">
        <v>817</v>
      </c>
      <c r="QU72" t="s">
        <v>817</v>
      </c>
      <c r="QV72" t="s">
        <v>817</v>
      </c>
      <c r="QW72" t="s">
        <v>817</v>
      </c>
      <c r="QX72" t="s">
        <v>817</v>
      </c>
      <c r="QY72" t="s">
        <v>817</v>
      </c>
      <c r="QZ72" t="s">
        <v>817</v>
      </c>
      <c r="RA72" t="s">
        <v>817</v>
      </c>
      <c r="RB72" t="s">
        <v>817</v>
      </c>
      <c r="RC72" t="s">
        <v>817</v>
      </c>
      <c r="RD72" t="s">
        <v>817</v>
      </c>
      <c r="RE72" t="s">
        <v>817</v>
      </c>
      <c r="RF72" t="s">
        <v>817</v>
      </c>
      <c r="RG72" t="s">
        <v>817</v>
      </c>
      <c r="RH72" t="s">
        <v>817</v>
      </c>
      <c r="RI72" t="s">
        <v>817</v>
      </c>
      <c r="RJ72" t="s">
        <v>817</v>
      </c>
      <c r="RK72" t="s">
        <v>813</v>
      </c>
      <c r="RL72" t="s">
        <v>817</v>
      </c>
      <c r="RM72" t="s">
        <v>813</v>
      </c>
      <c r="RN72" t="s">
        <v>817</v>
      </c>
      <c r="RO72" t="s">
        <v>817</v>
      </c>
      <c r="RP72" t="s">
        <v>817</v>
      </c>
      <c r="RQ72" t="s">
        <v>817</v>
      </c>
      <c r="RR72" t="s">
        <v>817</v>
      </c>
      <c r="RS72" t="s">
        <v>817</v>
      </c>
      <c r="RT72" t="s">
        <v>817</v>
      </c>
      <c r="RU72" t="s">
        <v>817</v>
      </c>
      <c r="RV72" t="s">
        <v>817</v>
      </c>
      <c r="RW72" t="s">
        <v>817</v>
      </c>
      <c r="RX72" t="s">
        <v>845</v>
      </c>
      <c r="RY72" t="s">
        <v>1216</v>
      </c>
      <c r="RZ72" t="s">
        <v>817</v>
      </c>
      <c r="SB72" t="s">
        <v>817</v>
      </c>
      <c r="SC72" t="s">
        <v>817</v>
      </c>
      <c r="SD72" t="s">
        <v>817</v>
      </c>
      <c r="SE72" t="s">
        <v>817</v>
      </c>
      <c r="SF72" t="s">
        <v>817</v>
      </c>
      <c r="SG72" t="s">
        <v>817</v>
      </c>
      <c r="SH72" t="s">
        <v>817</v>
      </c>
      <c r="SI72" t="s">
        <v>817</v>
      </c>
      <c r="SJ72" t="s">
        <v>813</v>
      </c>
      <c r="SK72" t="s">
        <v>817</v>
      </c>
      <c r="SL72" t="s">
        <v>817</v>
      </c>
      <c r="SM72" t="s">
        <v>817</v>
      </c>
      <c r="SN72" t="s">
        <v>817</v>
      </c>
      <c r="SO72" t="s">
        <v>817</v>
      </c>
      <c r="SP72" t="s">
        <v>817</v>
      </c>
      <c r="SQ72" t="s">
        <v>817</v>
      </c>
      <c r="SR72" t="s">
        <v>817</v>
      </c>
      <c r="SS72" t="s">
        <v>817</v>
      </c>
      <c r="ST72" t="s">
        <v>817</v>
      </c>
      <c r="SU72" t="s">
        <v>817</v>
      </c>
      <c r="SV72" t="s">
        <v>817</v>
      </c>
      <c r="SW72" t="s">
        <v>817</v>
      </c>
      <c r="SX72" t="s">
        <v>817</v>
      </c>
      <c r="SY72" t="s">
        <v>817</v>
      </c>
      <c r="SZ72" t="s">
        <v>817</v>
      </c>
      <c r="TA72" t="s">
        <v>817</v>
      </c>
      <c r="TB72" t="s">
        <v>817</v>
      </c>
      <c r="TC72" t="s">
        <v>817</v>
      </c>
      <c r="TD72" t="s">
        <v>817</v>
      </c>
      <c r="TE72" t="s">
        <v>817</v>
      </c>
      <c r="TF72" t="s">
        <v>813</v>
      </c>
      <c r="TG72" t="s">
        <v>817</v>
      </c>
      <c r="TH72" t="s">
        <v>817</v>
      </c>
      <c r="TI72" t="s">
        <v>817</v>
      </c>
      <c r="TU72" t="s">
        <v>817</v>
      </c>
      <c r="TY72" t="s">
        <v>813</v>
      </c>
      <c r="TZ72" t="s">
        <v>817</v>
      </c>
      <c r="UA72" t="s">
        <v>817</v>
      </c>
      <c r="UB72" t="s">
        <v>817</v>
      </c>
      <c r="UC72" t="s">
        <v>817</v>
      </c>
      <c r="UD72" t="s">
        <v>817</v>
      </c>
      <c r="UE72" t="s">
        <v>817</v>
      </c>
      <c r="UF72" t="s">
        <v>817</v>
      </c>
      <c r="UG72" t="s">
        <v>817</v>
      </c>
      <c r="UH72" t="s">
        <v>817</v>
      </c>
      <c r="UI72" t="s">
        <v>817</v>
      </c>
      <c r="UJ72" t="s">
        <v>817</v>
      </c>
      <c r="UK72" t="s">
        <v>817</v>
      </c>
      <c r="UL72" t="s">
        <v>813</v>
      </c>
      <c r="UM72" t="s">
        <v>813</v>
      </c>
      <c r="UN72" t="s">
        <v>817</v>
      </c>
      <c r="UO72" t="s">
        <v>813</v>
      </c>
      <c r="UP72" t="s">
        <v>817</v>
      </c>
      <c r="UQ72" t="s">
        <v>817</v>
      </c>
      <c r="UR72" t="s">
        <v>817</v>
      </c>
      <c r="US72" t="s">
        <v>817</v>
      </c>
      <c r="UT72" t="s">
        <v>817</v>
      </c>
      <c r="UU72" t="s">
        <v>817</v>
      </c>
      <c r="UV72" t="s">
        <v>817</v>
      </c>
      <c r="UW72" t="s">
        <v>817</v>
      </c>
      <c r="UX72" t="s">
        <v>817</v>
      </c>
      <c r="UY72" t="s">
        <v>817</v>
      </c>
      <c r="UZ72" t="s">
        <v>817</v>
      </c>
      <c r="VB72" t="s">
        <v>909</v>
      </c>
      <c r="VC72" t="s">
        <v>848</v>
      </c>
      <c r="VD72" t="s">
        <v>813</v>
      </c>
      <c r="VE72" t="s">
        <v>817</v>
      </c>
      <c r="VF72" t="s">
        <v>817</v>
      </c>
      <c r="VG72" t="s">
        <v>817</v>
      </c>
      <c r="VH72" t="s">
        <v>817</v>
      </c>
      <c r="VI72" t="s">
        <v>817</v>
      </c>
      <c r="VJ72" t="s">
        <v>817</v>
      </c>
      <c r="VK72" t="s">
        <v>817</v>
      </c>
      <c r="VL72" t="s">
        <v>817</v>
      </c>
      <c r="VM72" t="s">
        <v>817</v>
      </c>
      <c r="VN72" t="s">
        <v>817</v>
      </c>
      <c r="VO72" t="s">
        <v>817</v>
      </c>
      <c r="VP72" t="s">
        <v>817</v>
      </c>
      <c r="VQ72" t="s">
        <v>817</v>
      </c>
      <c r="VY72" t="s">
        <v>817</v>
      </c>
      <c r="VZ72" t="s">
        <v>813</v>
      </c>
      <c r="WA72" t="s">
        <v>817</v>
      </c>
      <c r="WJ72" t="s">
        <v>813</v>
      </c>
      <c r="WK72" t="s">
        <v>813</v>
      </c>
      <c r="WL72" t="s">
        <v>813</v>
      </c>
      <c r="WM72" t="s">
        <v>813</v>
      </c>
      <c r="WN72" t="s">
        <v>817</v>
      </c>
      <c r="WO72" t="s">
        <v>817</v>
      </c>
      <c r="WP72" t="s">
        <v>817</v>
      </c>
      <c r="WQ72" t="s">
        <v>817</v>
      </c>
      <c r="WR72" t="s">
        <v>817</v>
      </c>
      <c r="WS72" t="s">
        <v>1037</v>
      </c>
      <c r="WU72" t="s">
        <v>817</v>
      </c>
      <c r="WV72" t="s">
        <v>817</v>
      </c>
      <c r="WW72" t="s">
        <v>817</v>
      </c>
      <c r="WX72" t="s">
        <v>817</v>
      </c>
      <c r="WY72" t="s">
        <v>817</v>
      </c>
      <c r="WZ72" t="s">
        <v>813</v>
      </c>
      <c r="XA72" t="s">
        <v>817</v>
      </c>
      <c r="XB72" t="s">
        <v>817</v>
      </c>
      <c r="XC72" t="s">
        <v>850</v>
      </c>
      <c r="XD72" t="s">
        <v>813</v>
      </c>
      <c r="XE72" t="s">
        <v>813</v>
      </c>
      <c r="XF72" t="s">
        <v>817</v>
      </c>
      <c r="XG72" t="s">
        <v>817</v>
      </c>
      <c r="XH72" t="s">
        <v>817</v>
      </c>
      <c r="XI72" t="s">
        <v>817</v>
      </c>
      <c r="XJ72" t="s">
        <v>817</v>
      </c>
      <c r="XK72" t="s">
        <v>817</v>
      </c>
      <c r="XL72" t="s">
        <v>817</v>
      </c>
      <c r="XM72" t="s">
        <v>817</v>
      </c>
      <c r="XN72" t="s">
        <v>817</v>
      </c>
      <c r="XO72" t="s">
        <v>817</v>
      </c>
      <c r="XP72" t="s">
        <v>817</v>
      </c>
      <c r="XQ72" t="s">
        <v>817</v>
      </c>
      <c r="XR72" t="s">
        <v>813</v>
      </c>
      <c r="XS72" t="s">
        <v>817</v>
      </c>
      <c r="XT72" t="s">
        <v>817</v>
      </c>
      <c r="XU72" t="s">
        <v>817</v>
      </c>
      <c r="XV72" t="s">
        <v>817</v>
      </c>
      <c r="XW72" t="s">
        <v>817</v>
      </c>
      <c r="XX72" t="s">
        <v>817</v>
      </c>
      <c r="XY72" t="s">
        <v>817</v>
      </c>
      <c r="XZ72" t="s">
        <v>817</v>
      </c>
      <c r="ZM72" t="s">
        <v>817</v>
      </c>
      <c r="ZN72" t="s">
        <v>817</v>
      </c>
      <c r="ZO72" t="s">
        <v>817</v>
      </c>
      <c r="ZP72" t="s">
        <v>813</v>
      </c>
      <c r="ZQ72" t="s">
        <v>817</v>
      </c>
      <c r="ZR72" t="s">
        <v>817</v>
      </c>
      <c r="ZS72" t="s">
        <v>817</v>
      </c>
      <c r="ZT72" t="s">
        <v>817</v>
      </c>
      <c r="ZU72" t="s">
        <v>817</v>
      </c>
      <c r="ZV72" t="s">
        <v>817</v>
      </c>
      <c r="ZW72" t="s">
        <v>817</v>
      </c>
      <c r="ZX72" t="s">
        <v>817</v>
      </c>
      <c r="ZY72" t="s">
        <v>817</v>
      </c>
      <c r="ZZ72" t="s">
        <v>817</v>
      </c>
      <c r="AAA72" t="s">
        <v>817</v>
      </c>
      <c r="AAB72" t="s">
        <v>817</v>
      </c>
      <c r="AAC72" t="s">
        <v>817</v>
      </c>
      <c r="AAD72" t="s">
        <v>817</v>
      </c>
      <c r="AAE72" t="s">
        <v>817</v>
      </c>
      <c r="AAF72" t="s">
        <v>817</v>
      </c>
      <c r="AAH72" t="s">
        <v>817</v>
      </c>
      <c r="AAI72" t="s">
        <v>817</v>
      </c>
      <c r="AAJ72" t="s">
        <v>817</v>
      </c>
      <c r="AAK72" t="s">
        <v>817</v>
      </c>
      <c r="AAL72" t="s">
        <v>813</v>
      </c>
      <c r="AAM72" t="s">
        <v>817</v>
      </c>
      <c r="AAN72" t="s">
        <v>817</v>
      </c>
      <c r="AAO72" t="s">
        <v>817</v>
      </c>
      <c r="AAP72" t="s">
        <v>817</v>
      </c>
      <c r="AAQ72" t="s">
        <v>817</v>
      </c>
      <c r="AAR72" t="s">
        <v>817</v>
      </c>
      <c r="AAS72" t="s">
        <v>817</v>
      </c>
      <c r="AAT72" t="s">
        <v>817</v>
      </c>
      <c r="AAV72" t="s">
        <v>813</v>
      </c>
      <c r="AAW72" t="s">
        <v>817</v>
      </c>
      <c r="AAX72" t="s">
        <v>817</v>
      </c>
      <c r="AAY72" t="s">
        <v>817</v>
      </c>
      <c r="AAZ72" t="s">
        <v>817</v>
      </c>
      <c r="ABA72" t="s">
        <v>813</v>
      </c>
      <c r="ABB72" t="s">
        <v>813</v>
      </c>
      <c r="ABC72" t="s">
        <v>817</v>
      </c>
      <c r="ABD72" t="s">
        <v>817</v>
      </c>
      <c r="ABE72" t="s">
        <v>817</v>
      </c>
      <c r="ABF72" t="s">
        <v>817</v>
      </c>
      <c r="ABG72" t="s">
        <v>817</v>
      </c>
      <c r="ABH72" t="s">
        <v>817</v>
      </c>
      <c r="ABI72" t="s">
        <v>817</v>
      </c>
      <c r="ABJ72" t="s">
        <v>817</v>
      </c>
      <c r="ABK72" t="s">
        <v>817</v>
      </c>
      <c r="ABL72" t="s">
        <v>817</v>
      </c>
      <c r="ABM72" t="s">
        <v>817</v>
      </c>
      <c r="ABN72" t="s">
        <v>817</v>
      </c>
      <c r="ABO72" t="s">
        <v>817</v>
      </c>
      <c r="ABP72" t="s">
        <v>817</v>
      </c>
      <c r="ABQ72" t="s">
        <v>817</v>
      </c>
      <c r="ABR72" t="s">
        <v>817</v>
      </c>
      <c r="ABS72" t="s">
        <v>817</v>
      </c>
      <c r="ABT72" t="s">
        <v>813</v>
      </c>
      <c r="ABU72" t="s">
        <v>817</v>
      </c>
      <c r="ABV72" t="s">
        <v>817</v>
      </c>
      <c r="ABW72" t="s">
        <v>813</v>
      </c>
      <c r="ABX72" t="s">
        <v>813</v>
      </c>
      <c r="ABY72" t="s">
        <v>817</v>
      </c>
      <c r="ABZ72" t="s">
        <v>817</v>
      </c>
      <c r="ACA72" t="s">
        <v>817</v>
      </c>
      <c r="ACB72" t="s">
        <v>817</v>
      </c>
      <c r="ACC72" t="s">
        <v>817</v>
      </c>
      <c r="ACD72" t="s">
        <v>817</v>
      </c>
      <c r="ACE72" t="s">
        <v>817</v>
      </c>
      <c r="ACF72" t="s">
        <v>817</v>
      </c>
      <c r="ACG72" t="s">
        <v>817</v>
      </c>
      <c r="ACH72" t="s">
        <v>817</v>
      </c>
      <c r="ACI72" t="s">
        <v>817</v>
      </c>
    </row>
    <row r="73" spans="1:763">
      <c r="A73" t="s">
        <v>1217</v>
      </c>
      <c r="B73" t="s">
        <v>1218</v>
      </c>
      <c r="C73" t="s">
        <v>1219</v>
      </c>
      <c r="D73" t="s">
        <v>854</v>
      </c>
      <c r="E73" t="s">
        <v>854</v>
      </c>
      <c r="P73" t="s">
        <v>855</v>
      </c>
      <c r="T73">
        <v>47</v>
      </c>
      <c r="V73" t="s">
        <v>813</v>
      </c>
      <c r="X73" t="s">
        <v>813</v>
      </c>
      <c r="Y73" t="s">
        <v>856</v>
      </c>
      <c r="Z73" t="s">
        <v>856</v>
      </c>
      <c r="AA73" t="s">
        <v>920</v>
      </c>
      <c r="AB73" t="s">
        <v>901</v>
      </c>
      <c r="AC73">
        <v>4</v>
      </c>
      <c r="AD73" t="s">
        <v>813</v>
      </c>
      <c r="AE73">
        <v>0</v>
      </c>
      <c r="AF73">
        <v>4</v>
      </c>
      <c r="AG73">
        <v>0</v>
      </c>
      <c r="AH73" t="s">
        <v>818</v>
      </c>
      <c r="AI73" t="s">
        <v>818</v>
      </c>
      <c r="AJ73" t="s">
        <v>818</v>
      </c>
      <c r="AK73" t="s">
        <v>818</v>
      </c>
      <c r="AL73" t="s">
        <v>818</v>
      </c>
      <c r="AM73" t="s">
        <v>818</v>
      </c>
      <c r="AN73" t="s">
        <v>818</v>
      </c>
      <c r="AO73" t="s">
        <v>818</v>
      </c>
      <c r="AP73" t="s">
        <v>818</v>
      </c>
      <c r="AQ73" t="s">
        <v>818</v>
      </c>
      <c r="AR73" t="s">
        <v>818</v>
      </c>
      <c r="AS73" t="s">
        <v>818</v>
      </c>
      <c r="AT73" t="s">
        <v>818</v>
      </c>
      <c r="AU73" t="s">
        <v>818</v>
      </c>
      <c r="AV73" t="s">
        <v>818</v>
      </c>
      <c r="AW73" t="s">
        <v>818</v>
      </c>
      <c r="AX73" t="s">
        <v>818</v>
      </c>
      <c r="AY73" t="s">
        <v>818</v>
      </c>
      <c r="AZ73" t="s">
        <v>818</v>
      </c>
      <c r="BA73" t="s">
        <v>818</v>
      </c>
      <c r="BB73" t="s">
        <v>818</v>
      </c>
      <c r="BC73" t="s">
        <v>818</v>
      </c>
      <c r="BD73" t="s">
        <v>818</v>
      </c>
      <c r="BE73" t="s">
        <v>818</v>
      </c>
      <c r="BF73" t="s">
        <v>818</v>
      </c>
      <c r="BG73" t="s">
        <v>818</v>
      </c>
      <c r="BH73" t="s">
        <v>818</v>
      </c>
      <c r="BI73" t="s">
        <v>818</v>
      </c>
      <c r="BJ73" t="s">
        <v>818</v>
      </c>
      <c r="BK73" t="s">
        <v>818</v>
      </c>
      <c r="BL73" t="s">
        <v>818</v>
      </c>
      <c r="BM73" t="s">
        <v>818</v>
      </c>
      <c r="BN73" t="s">
        <v>818</v>
      </c>
      <c r="BO73" t="s">
        <v>818</v>
      </c>
      <c r="BP73" t="s">
        <v>818</v>
      </c>
      <c r="BQ73" t="s">
        <v>818</v>
      </c>
      <c r="BR73" t="s">
        <v>818</v>
      </c>
      <c r="BS73" t="s">
        <v>818</v>
      </c>
      <c r="BT73" t="s">
        <v>818</v>
      </c>
      <c r="BU73" t="s">
        <v>818</v>
      </c>
      <c r="BV73" t="s">
        <v>818</v>
      </c>
      <c r="BW73" t="s">
        <v>818</v>
      </c>
      <c r="BX73" t="s">
        <v>818</v>
      </c>
      <c r="BY73" t="s">
        <v>818</v>
      </c>
      <c r="BZ73" t="s">
        <v>818</v>
      </c>
      <c r="CA73" t="s">
        <v>818</v>
      </c>
      <c r="CB73" t="s">
        <v>818</v>
      </c>
      <c r="CC73" t="s">
        <v>818</v>
      </c>
      <c r="CD73" t="s">
        <v>818</v>
      </c>
      <c r="CE73" t="s">
        <v>818</v>
      </c>
      <c r="CF73" t="s">
        <v>818</v>
      </c>
      <c r="CG73" t="s">
        <v>818</v>
      </c>
      <c r="CH73" t="s">
        <v>818</v>
      </c>
      <c r="CI73" t="s">
        <v>818</v>
      </c>
      <c r="CJ73" t="s">
        <v>818</v>
      </c>
      <c r="CK73" t="s">
        <v>818</v>
      </c>
      <c r="CL73" t="s">
        <v>818</v>
      </c>
      <c r="CM73" t="s">
        <v>818</v>
      </c>
      <c r="CN73" t="s">
        <v>818</v>
      </c>
      <c r="CO73" t="s">
        <v>818</v>
      </c>
      <c r="CP73" t="s">
        <v>818</v>
      </c>
      <c r="CQ73" t="s">
        <v>818</v>
      </c>
      <c r="CR73" t="s">
        <v>818</v>
      </c>
      <c r="CS73" t="s">
        <v>818</v>
      </c>
      <c r="CT73" t="s">
        <v>818</v>
      </c>
      <c r="CU73" t="s">
        <v>818</v>
      </c>
      <c r="CV73" t="s">
        <v>818</v>
      </c>
      <c r="CW73" t="s">
        <v>818</v>
      </c>
      <c r="CX73" t="s">
        <v>818</v>
      </c>
      <c r="CY73" t="s">
        <v>818</v>
      </c>
      <c r="CZ73" t="s">
        <v>818</v>
      </c>
      <c r="DA73" t="s">
        <v>818</v>
      </c>
      <c r="DB73" t="s">
        <v>818</v>
      </c>
      <c r="DC73" t="s">
        <v>818</v>
      </c>
      <c r="DD73" t="s">
        <v>818</v>
      </c>
      <c r="DE73" t="s">
        <v>818</v>
      </c>
      <c r="DF73" t="s">
        <v>818</v>
      </c>
      <c r="DG73" t="s">
        <v>818</v>
      </c>
      <c r="DH73" t="s">
        <v>818</v>
      </c>
      <c r="DI73" t="s">
        <v>818</v>
      </c>
      <c r="DJ73" t="s">
        <v>818</v>
      </c>
      <c r="DK73" t="s">
        <v>818</v>
      </c>
      <c r="DL73" t="s">
        <v>818</v>
      </c>
      <c r="DM73" t="s">
        <v>818</v>
      </c>
      <c r="DN73" t="s">
        <v>818</v>
      </c>
      <c r="DO73" t="s">
        <v>818</v>
      </c>
      <c r="DP73" t="s">
        <v>818</v>
      </c>
      <c r="DQ73" t="s">
        <v>818</v>
      </c>
      <c r="DR73" t="s">
        <v>818</v>
      </c>
      <c r="DS73" t="s">
        <v>818</v>
      </c>
      <c r="DT73" t="s">
        <v>818</v>
      </c>
      <c r="DU73" t="s">
        <v>818</v>
      </c>
      <c r="DV73" t="s">
        <v>818</v>
      </c>
      <c r="DW73" t="s">
        <v>818</v>
      </c>
      <c r="DX73" t="s">
        <v>818</v>
      </c>
      <c r="DY73" t="s">
        <v>818</v>
      </c>
      <c r="DZ73" t="s">
        <v>818</v>
      </c>
      <c r="EA73" t="s">
        <v>818</v>
      </c>
      <c r="EB73" t="s">
        <v>818</v>
      </c>
      <c r="EC73" t="s">
        <v>818</v>
      </c>
      <c r="ED73" t="s">
        <v>818</v>
      </c>
      <c r="EE73" t="s">
        <v>818</v>
      </c>
      <c r="EF73" t="s">
        <v>818</v>
      </c>
      <c r="EG73" t="s">
        <v>818</v>
      </c>
      <c r="EH73" t="s">
        <v>818</v>
      </c>
      <c r="EI73" t="s">
        <v>818</v>
      </c>
      <c r="EJ73" t="s">
        <v>818</v>
      </c>
      <c r="EK73" t="s">
        <v>818</v>
      </c>
      <c r="EL73" t="s">
        <v>818</v>
      </c>
      <c r="EM73" t="s">
        <v>818</v>
      </c>
      <c r="EN73" t="s">
        <v>818</v>
      </c>
      <c r="EO73" t="s">
        <v>818</v>
      </c>
      <c r="EP73" t="s">
        <v>818</v>
      </c>
      <c r="EQ73" t="s">
        <v>818</v>
      </c>
      <c r="ER73" t="s">
        <v>818</v>
      </c>
      <c r="ES73" t="s">
        <v>818</v>
      </c>
      <c r="ET73" t="s">
        <v>818</v>
      </c>
      <c r="EU73" t="s">
        <v>818</v>
      </c>
      <c r="EV73" t="s">
        <v>818</v>
      </c>
      <c r="EW73" t="s">
        <v>818</v>
      </c>
      <c r="EX73" t="s">
        <v>818</v>
      </c>
      <c r="EY73" t="s">
        <v>818</v>
      </c>
      <c r="EZ73" t="s">
        <v>818</v>
      </c>
      <c r="FA73" t="s">
        <v>818</v>
      </c>
      <c r="FB73" t="s">
        <v>818</v>
      </c>
      <c r="FC73" t="s">
        <v>818</v>
      </c>
      <c r="FD73" t="s">
        <v>818</v>
      </c>
      <c r="FE73" t="s">
        <v>818</v>
      </c>
      <c r="FF73" t="s">
        <v>818</v>
      </c>
      <c r="FG73" t="s">
        <v>818</v>
      </c>
      <c r="FH73" t="s">
        <v>818</v>
      </c>
      <c r="FI73" t="s">
        <v>818</v>
      </c>
      <c r="FJ73" t="s">
        <v>818</v>
      </c>
      <c r="FK73" t="s">
        <v>818</v>
      </c>
      <c r="FL73" t="s">
        <v>818</v>
      </c>
      <c r="FM73" t="s">
        <v>818</v>
      </c>
      <c r="FN73" t="s">
        <v>818</v>
      </c>
      <c r="FO73" t="s">
        <v>818</v>
      </c>
      <c r="FP73" t="s">
        <v>818</v>
      </c>
      <c r="FQ73" t="s">
        <v>818</v>
      </c>
      <c r="FR73" t="s">
        <v>818</v>
      </c>
      <c r="FS73" t="s">
        <v>818</v>
      </c>
      <c r="FT73" t="s">
        <v>818</v>
      </c>
      <c r="FU73" t="s">
        <v>818</v>
      </c>
      <c r="FV73" t="s">
        <v>818</v>
      </c>
      <c r="FW73" t="s">
        <v>818</v>
      </c>
      <c r="FX73" t="s">
        <v>818</v>
      </c>
      <c r="FY73" t="s">
        <v>818</v>
      </c>
      <c r="FZ73" t="s">
        <v>818</v>
      </c>
      <c r="GA73" t="s">
        <v>818</v>
      </c>
      <c r="GB73" t="s">
        <v>818</v>
      </c>
      <c r="GC73" t="s">
        <v>818</v>
      </c>
      <c r="GD73" t="s">
        <v>818</v>
      </c>
      <c r="GE73" t="s">
        <v>818</v>
      </c>
      <c r="GF73" t="s">
        <v>818</v>
      </c>
      <c r="GG73" t="s">
        <v>818</v>
      </c>
      <c r="GH73" t="s">
        <v>818</v>
      </c>
      <c r="GI73" t="s">
        <v>818</v>
      </c>
      <c r="GJ73" t="s">
        <v>818</v>
      </c>
      <c r="GK73" t="s">
        <v>818</v>
      </c>
      <c r="GL73" t="s">
        <v>818</v>
      </c>
      <c r="GM73" t="s">
        <v>818</v>
      </c>
      <c r="GN73" t="s">
        <v>818</v>
      </c>
      <c r="GO73" t="s">
        <v>818</v>
      </c>
      <c r="GP73" t="s">
        <v>818</v>
      </c>
      <c r="GQ73" t="s">
        <v>818</v>
      </c>
      <c r="GR73" t="s">
        <v>818</v>
      </c>
      <c r="GS73" t="s">
        <v>818</v>
      </c>
      <c r="GT73" t="s">
        <v>818</v>
      </c>
      <c r="GU73" t="s">
        <v>818</v>
      </c>
      <c r="GV73" t="s">
        <v>818</v>
      </c>
      <c r="GW73" t="s">
        <v>818</v>
      </c>
      <c r="GX73" t="s">
        <v>818</v>
      </c>
      <c r="GY73" t="s">
        <v>818</v>
      </c>
      <c r="GZ73" t="s">
        <v>818</v>
      </c>
      <c r="HA73" t="s">
        <v>818</v>
      </c>
      <c r="HB73" t="s">
        <v>818</v>
      </c>
      <c r="HC73" t="s">
        <v>818</v>
      </c>
      <c r="HD73" t="s">
        <v>818</v>
      </c>
      <c r="HE73" t="s">
        <v>818</v>
      </c>
      <c r="HF73" t="s">
        <v>818</v>
      </c>
      <c r="HG73" t="s">
        <v>818</v>
      </c>
      <c r="HH73" t="s">
        <v>818</v>
      </c>
      <c r="HI73" t="s">
        <v>818</v>
      </c>
      <c r="HJ73" t="s">
        <v>818</v>
      </c>
      <c r="HK73" t="s">
        <v>818</v>
      </c>
      <c r="HL73" t="s">
        <v>818</v>
      </c>
      <c r="HM73" t="s">
        <v>818</v>
      </c>
      <c r="HN73" t="s">
        <v>818</v>
      </c>
      <c r="HO73" t="s">
        <v>818</v>
      </c>
      <c r="HP73" t="s">
        <v>818</v>
      </c>
      <c r="HQ73" t="s">
        <v>818</v>
      </c>
      <c r="HR73" t="s">
        <v>818</v>
      </c>
      <c r="HS73" t="s">
        <v>818</v>
      </c>
      <c r="HT73" t="s">
        <v>818</v>
      </c>
      <c r="HU73" t="s">
        <v>818</v>
      </c>
      <c r="HV73" t="s">
        <v>818</v>
      </c>
      <c r="HW73" t="s">
        <v>818</v>
      </c>
      <c r="HX73" t="s">
        <v>818</v>
      </c>
      <c r="HY73" t="s">
        <v>818</v>
      </c>
      <c r="HZ73" t="s">
        <v>818</v>
      </c>
      <c r="IA73" t="s">
        <v>818</v>
      </c>
      <c r="IB73" t="s">
        <v>818</v>
      </c>
      <c r="IC73" t="s">
        <v>818</v>
      </c>
      <c r="ID73" t="s">
        <v>818</v>
      </c>
      <c r="IE73" t="s">
        <v>818</v>
      </c>
      <c r="IF73" t="s">
        <v>818</v>
      </c>
      <c r="IG73" t="s">
        <v>818</v>
      </c>
      <c r="IH73" t="s">
        <v>818</v>
      </c>
      <c r="II73" t="s">
        <v>818</v>
      </c>
      <c r="IJ73" t="s">
        <v>818</v>
      </c>
      <c r="IK73" t="s">
        <v>818</v>
      </c>
      <c r="IL73" t="s">
        <v>818</v>
      </c>
      <c r="IM73" t="s">
        <v>818</v>
      </c>
      <c r="IN73" t="s">
        <v>818</v>
      </c>
      <c r="IO73" t="s">
        <v>818</v>
      </c>
      <c r="IP73" t="s">
        <v>818</v>
      </c>
      <c r="IQ73" t="s">
        <v>818</v>
      </c>
      <c r="IR73" t="s">
        <v>818</v>
      </c>
      <c r="IS73" t="s">
        <v>818</v>
      </c>
      <c r="IT73" t="s">
        <v>818</v>
      </c>
      <c r="IU73" t="s">
        <v>818</v>
      </c>
      <c r="IV73" t="s">
        <v>818</v>
      </c>
      <c r="IW73" t="s">
        <v>818</v>
      </c>
      <c r="IX73" t="s">
        <v>818</v>
      </c>
      <c r="IY73" t="s">
        <v>818</v>
      </c>
      <c r="IZ73" t="s">
        <v>818</v>
      </c>
      <c r="JA73" t="s">
        <v>818</v>
      </c>
      <c r="JB73" t="s">
        <v>818</v>
      </c>
      <c r="JC73" t="s">
        <v>818</v>
      </c>
      <c r="JD73" t="s">
        <v>818</v>
      </c>
      <c r="JE73" t="s">
        <v>818</v>
      </c>
      <c r="JF73" t="s">
        <v>818</v>
      </c>
      <c r="JG73" t="s">
        <v>818</v>
      </c>
      <c r="JH73" t="s">
        <v>818</v>
      </c>
      <c r="JI73" t="s">
        <v>818</v>
      </c>
      <c r="JJ73" t="s">
        <v>818</v>
      </c>
      <c r="JK73" t="s">
        <v>818</v>
      </c>
      <c r="JL73" t="s">
        <v>818</v>
      </c>
      <c r="JM73" t="s">
        <v>818</v>
      </c>
      <c r="JN73" t="s">
        <v>818</v>
      </c>
      <c r="JO73" t="s">
        <v>818</v>
      </c>
      <c r="JP73" t="s">
        <v>818</v>
      </c>
      <c r="JQ73" t="s">
        <v>818</v>
      </c>
      <c r="JR73" t="s">
        <v>818</v>
      </c>
      <c r="JS73" t="s">
        <v>818</v>
      </c>
      <c r="JT73" t="s">
        <v>818</v>
      </c>
      <c r="JU73" t="s">
        <v>818</v>
      </c>
      <c r="JV73" t="s">
        <v>818</v>
      </c>
      <c r="JW73" t="s">
        <v>818</v>
      </c>
      <c r="JX73" t="s">
        <v>818</v>
      </c>
      <c r="JY73" t="s">
        <v>818</v>
      </c>
      <c r="JZ73" t="s">
        <v>818</v>
      </c>
      <c r="KA73" t="s">
        <v>818</v>
      </c>
      <c r="KB73" t="s">
        <v>818</v>
      </c>
      <c r="KC73" t="s">
        <v>818</v>
      </c>
      <c r="KD73" t="s">
        <v>818</v>
      </c>
      <c r="KE73" t="s">
        <v>818</v>
      </c>
      <c r="KF73">
        <v>4</v>
      </c>
      <c r="KG73">
        <v>0</v>
      </c>
      <c r="KH73">
        <v>0</v>
      </c>
      <c r="KI73">
        <v>0</v>
      </c>
      <c r="KJ73">
        <v>0</v>
      </c>
      <c r="KK73">
        <v>1</v>
      </c>
      <c r="KL73">
        <v>0</v>
      </c>
      <c r="KM73">
        <v>0</v>
      </c>
      <c r="KN73">
        <v>1</v>
      </c>
      <c r="KO73">
        <v>0</v>
      </c>
      <c r="KP73">
        <v>1</v>
      </c>
      <c r="KQ73">
        <v>1</v>
      </c>
      <c r="KR73">
        <v>0</v>
      </c>
      <c r="KS73">
        <v>0</v>
      </c>
      <c r="KT73">
        <v>0</v>
      </c>
      <c r="KU73">
        <v>0</v>
      </c>
      <c r="KV73">
        <v>1</v>
      </c>
      <c r="KW73">
        <v>0</v>
      </c>
      <c r="KX73">
        <v>1</v>
      </c>
      <c r="KY73">
        <v>0</v>
      </c>
      <c r="KZ73">
        <v>1</v>
      </c>
      <c r="LA73">
        <v>1</v>
      </c>
      <c r="LB73">
        <v>0</v>
      </c>
      <c r="LC73">
        <v>2</v>
      </c>
      <c r="LD73">
        <v>4</v>
      </c>
      <c r="LE73">
        <v>2</v>
      </c>
      <c r="LF73">
        <v>2</v>
      </c>
      <c r="LH73" t="s">
        <v>817</v>
      </c>
      <c r="LI73" t="s">
        <v>817</v>
      </c>
      <c r="LJ73" t="s">
        <v>817</v>
      </c>
      <c r="LK73" t="s">
        <v>817</v>
      </c>
      <c r="LL73" t="s">
        <v>817</v>
      </c>
      <c r="LM73" t="s">
        <v>817</v>
      </c>
      <c r="LO73" t="s">
        <v>817</v>
      </c>
      <c r="LQ73" t="s">
        <v>817</v>
      </c>
      <c r="LR73" t="s">
        <v>818</v>
      </c>
      <c r="LV73" t="s">
        <v>818</v>
      </c>
      <c r="LX73" t="s">
        <v>813</v>
      </c>
      <c r="LY73" t="s">
        <v>1046</v>
      </c>
      <c r="MU73" t="s">
        <v>813</v>
      </c>
      <c r="NC73" t="s">
        <v>813</v>
      </c>
      <c r="ND73" t="s">
        <v>817</v>
      </c>
      <c r="NE73" t="s">
        <v>813</v>
      </c>
      <c r="NR73" t="s">
        <v>813</v>
      </c>
      <c r="NS73" t="s">
        <v>813</v>
      </c>
      <c r="NT73" t="s">
        <v>963</v>
      </c>
      <c r="NU73" t="s">
        <v>825</v>
      </c>
      <c r="NY73">
        <v>2</v>
      </c>
      <c r="NZ73" t="s">
        <v>889</v>
      </c>
      <c r="OP73" t="s">
        <v>813</v>
      </c>
      <c r="OQ73" t="s">
        <v>827</v>
      </c>
      <c r="OR73" t="s">
        <v>828</v>
      </c>
      <c r="OS73" t="s">
        <v>904</v>
      </c>
      <c r="OT73" t="s">
        <v>813</v>
      </c>
      <c r="OU73" t="s">
        <v>817</v>
      </c>
      <c r="OV73" t="s">
        <v>830</v>
      </c>
      <c r="OW73" t="s">
        <v>905</v>
      </c>
      <c r="OX73" t="s">
        <v>832</v>
      </c>
      <c r="OY73" t="s">
        <v>833</v>
      </c>
      <c r="OZ73" t="s">
        <v>865</v>
      </c>
      <c r="PA73" t="s">
        <v>817</v>
      </c>
      <c r="PB73" t="s">
        <v>817</v>
      </c>
      <c r="PC73" t="s">
        <v>817</v>
      </c>
      <c r="PD73" t="s">
        <v>813</v>
      </c>
      <c r="PE73" t="s">
        <v>817</v>
      </c>
      <c r="PF73" t="s">
        <v>817</v>
      </c>
      <c r="PG73" t="s">
        <v>817</v>
      </c>
      <c r="PH73" t="s">
        <v>817</v>
      </c>
      <c r="PI73" t="s">
        <v>817</v>
      </c>
      <c r="PJ73" t="s">
        <v>817</v>
      </c>
      <c r="PK73" t="s">
        <v>817</v>
      </c>
      <c r="PL73" t="s">
        <v>835</v>
      </c>
      <c r="PM73" t="s">
        <v>836</v>
      </c>
      <c r="PN73" t="s">
        <v>837</v>
      </c>
      <c r="PO73" t="s">
        <v>880</v>
      </c>
      <c r="PP73" t="s">
        <v>839</v>
      </c>
      <c r="PQ73" t="s">
        <v>813</v>
      </c>
      <c r="PR73" t="s">
        <v>813</v>
      </c>
      <c r="PS73" t="s">
        <v>813</v>
      </c>
      <c r="PT73" t="s">
        <v>817</v>
      </c>
      <c r="PU73" t="s">
        <v>817</v>
      </c>
      <c r="PV73" t="s">
        <v>817</v>
      </c>
      <c r="PW73" t="s">
        <v>817</v>
      </c>
      <c r="PX73" t="s">
        <v>817</v>
      </c>
      <c r="PY73" t="s">
        <v>817</v>
      </c>
      <c r="PZ73" t="s">
        <v>840</v>
      </c>
      <c r="QD73" t="s">
        <v>844</v>
      </c>
      <c r="QE73" t="s">
        <v>837</v>
      </c>
      <c r="QF73" t="s">
        <v>817</v>
      </c>
      <c r="QG73" t="s">
        <v>813</v>
      </c>
      <c r="QH73" t="s">
        <v>813</v>
      </c>
      <c r="QI73" t="s">
        <v>813</v>
      </c>
      <c r="QJ73" t="s">
        <v>813</v>
      </c>
      <c r="QK73" t="s">
        <v>813</v>
      </c>
      <c r="QL73" t="s">
        <v>817</v>
      </c>
      <c r="QM73" t="s">
        <v>817</v>
      </c>
      <c r="QN73" t="s">
        <v>817</v>
      </c>
      <c r="QO73" t="s">
        <v>817</v>
      </c>
      <c r="QP73" t="s">
        <v>817</v>
      </c>
      <c r="QQ73" t="s">
        <v>817</v>
      </c>
      <c r="QR73" t="s">
        <v>813</v>
      </c>
      <c r="QS73" t="s">
        <v>813</v>
      </c>
      <c r="QT73" t="s">
        <v>817</v>
      </c>
      <c r="QU73" t="s">
        <v>817</v>
      </c>
      <c r="QV73" t="s">
        <v>817</v>
      </c>
      <c r="QW73" t="s">
        <v>817</v>
      </c>
      <c r="QX73" t="s">
        <v>817</v>
      </c>
      <c r="QY73" t="s">
        <v>817</v>
      </c>
      <c r="QZ73" t="s">
        <v>817</v>
      </c>
      <c r="RA73" t="s">
        <v>817</v>
      </c>
      <c r="RB73" t="s">
        <v>817</v>
      </c>
      <c r="RC73" t="s">
        <v>817</v>
      </c>
      <c r="RD73" t="s">
        <v>817</v>
      </c>
      <c r="RE73" t="s">
        <v>817</v>
      </c>
      <c r="RF73" t="s">
        <v>817</v>
      </c>
      <c r="RG73" t="s">
        <v>817</v>
      </c>
      <c r="RH73" t="s">
        <v>817</v>
      </c>
      <c r="RI73" t="s">
        <v>817</v>
      </c>
      <c r="RJ73" t="s">
        <v>817</v>
      </c>
      <c r="RK73" t="s">
        <v>813</v>
      </c>
      <c r="RL73" t="s">
        <v>817</v>
      </c>
      <c r="RM73" t="s">
        <v>813</v>
      </c>
      <c r="RN73" t="s">
        <v>817</v>
      </c>
      <c r="RO73" t="s">
        <v>813</v>
      </c>
      <c r="RP73" t="s">
        <v>817</v>
      </c>
      <c r="RQ73" t="s">
        <v>817</v>
      </c>
      <c r="RR73" t="s">
        <v>817</v>
      </c>
      <c r="RS73" t="s">
        <v>817</v>
      </c>
      <c r="RT73" t="s">
        <v>817</v>
      </c>
      <c r="RU73" t="s">
        <v>817</v>
      </c>
      <c r="RV73" t="s">
        <v>817</v>
      </c>
      <c r="RW73" t="s">
        <v>817</v>
      </c>
      <c r="RX73" t="s">
        <v>837</v>
      </c>
      <c r="RY73" t="s">
        <v>897</v>
      </c>
      <c r="RZ73" t="s">
        <v>817</v>
      </c>
      <c r="SB73" t="s">
        <v>817</v>
      </c>
      <c r="SC73" t="s">
        <v>817</v>
      </c>
      <c r="SD73" t="s">
        <v>817</v>
      </c>
      <c r="SE73" t="s">
        <v>817</v>
      </c>
      <c r="SF73" t="s">
        <v>817</v>
      </c>
      <c r="SG73" t="s">
        <v>817</v>
      </c>
      <c r="SH73" t="s">
        <v>817</v>
      </c>
      <c r="SI73" t="s">
        <v>817</v>
      </c>
      <c r="SJ73" t="s">
        <v>813</v>
      </c>
      <c r="SK73" t="s">
        <v>817</v>
      </c>
      <c r="SL73" t="s">
        <v>817</v>
      </c>
      <c r="SM73" t="s">
        <v>817</v>
      </c>
      <c r="SN73" t="s">
        <v>817</v>
      </c>
      <c r="SO73" t="s">
        <v>817</v>
      </c>
      <c r="SP73" t="s">
        <v>817</v>
      </c>
      <c r="SQ73" t="s">
        <v>817</v>
      </c>
      <c r="SR73" t="s">
        <v>817</v>
      </c>
      <c r="SS73" t="s">
        <v>817</v>
      </c>
      <c r="ST73" t="s">
        <v>817</v>
      </c>
      <c r="SU73" t="s">
        <v>817</v>
      </c>
      <c r="SV73" t="s">
        <v>817</v>
      </c>
      <c r="SW73" t="s">
        <v>817</v>
      </c>
      <c r="SX73" t="s">
        <v>817</v>
      </c>
      <c r="SY73" t="s">
        <v>817</v>
      </c>
      <c r="SZ73" t="s">
        <v>817</v>
      </c>
      <c r="TA73" t="s">
        <v>817</v>
      </c>
      <c r="TB73" t="s">
        <v>817</v>
      </c>
      <c r="TC73" t="s">
        <v>817</v>
      </c>
      <c r="TD73" t="s">
        <v>817</v>
      </c>
      <c r="TE73" t="s">
        <v>817</v>
      </c>
      <c r="TF73" t="s">
        <v>813</v>
      </c>
      <c r="TG73" t="s">
        <v>817</v>
      </c>
      <c r="TH73" t="s">
        <v>817</v>
      </c>
      <c r="TI73" t="s">
        <v>817</v>
      </c>
      <c r="TU73" t="s">
        <v>817</v>
      </c>
      <c r="TY73" t="s">
        <v>813</v>
      </c>
      <c r="TZ73" t="s">
        <v>813</v>
      </c>
      <c r="UA73" t="s">
        <v>817</v>
      </c>
      <c r="UB73" t="s">
        <v>813</v>
      </c>
      <c r="UC73" t="s">
        <v>817</v>
      </c>
      <c r="UD73" t="s">
        <v>817</v>
      </c>
      <c r="UE73" t="s">
        <v>817</v>
      </c>
      <c r="UF73" t="s">
        <v>817</v>
      </c>
      <c r="UG73" t="s">
        <v>817</v>
      </c>
      <c r="UH73" t="s">
        <v>817</v>
      </c>
      <c r="UI73" t="s">
        <v>817</v>
      </c>
      <c r="UJ73" t="s">
        <v>817</v>
      </c>
      <c r="UK73" t="s">
        <v>817</v>
      </c>
      <c r="UL73" t="s">
        <v>813</v>
      </c>
      <c r="UM73" t="s">
        <v>813</v>
      </c>
      <c r="UN73" t="s">
        <v>817</v>
      </c>
      <c r="UO73" t="s">
        <v>817</v>
      </c>
      <c r="UP73" t="s">
        <v>813</v>
      </c>
      <c r="UQ73" t="s">
        <v>817</v>
      </c>
      <c r="UR73" t="s">
        <v>817</v>
      </c>
      <c r="US73" t="s">
        <v>817</v>
      </c>
      <c r="UT73" t="s">
        <v>813</v>
      </c>
      <c r="UU73" t="s">
        <v>817</v>
      </c>
      <c r="UV73" t="s">
        <v>817</v>
      </c>
      <c r="UW73" t="s">
        <v>817</v>
      </c>
      <c r="UX73" t="s">
        <v>817</v>
      </c>
      <c r="UY73" t="s">
        <v>817</v>
      </c>
      <c r="UZ73" t="s">
        <v>817</v>
      </c>
      <c r="VD73" t="s">
        <v>813</v>
      </c>
      <c r="VE73" t="s">
        <v>817</v>
      </c>
      <c r="VF73" t="s">
        <v>817</v>
      </c>
      <c r="VG73" t="s">
        <v>817</v>
      </c>
      <c r="VH73" t="s">
        <v>817</v>
      </c>
      <c r="VI73" t="s">
        <v>817</v>
      </c>
      <c r="VJ73" t="s">
        <v>817</v>
      </c>
      <c r="VK73" t="s">
        <v>817</v>
      </c>
      <c r="VL73" t="s">
        <v>817</v>
      </c>
      <c r="VM73" t="s">
        <v>817</v>
      </c>
      <c r="VN73" t="s">
        <v>817</v>
      </c>
      <c r="VO73" t="s">
        <v>817</v>
      </c>
      <c r="VP73" t="s">
        <v>817</v>
      </c>
      <c r="VQ73" t="s">
        <v>817</v>
      </c>
      <c r="VY73" t="s">
        <v>817</v>
      </c>
      <c r="VZ73" t="s">
        <v>813</v>
      </c>
      <c r="WA73" t="s">
        <v>817</v>
      </c>
      <c r="WJ73" t="s">
        <v>813</v>
      </c>
      <c r="WK73" t="s">
        <v>813</v>
      </c>
      <c r="WL73" t="s">
        <v>817</v>
      </c>
      <c r="WM73" t="s">
        <v>817</v>
      </c>
      <c r="WN73" t="s">
        <v>817</v>
      </c>
      <c r="WO73" t="s">
        <v>817</v>
      </c>
      <c r="WP73" t="s">
        <v>817</v>
      </c>
      <c r="WQ73" t="s">
        <v>817</v>
      </c>
      <c r="WR73" t="s">
        <v>817</v>
      </c>
      <c r="WS73" t="s">
        <v>908</v>
      </c>
      <c r="WU73" t="s">
        <v>813</v>
      </c>
      <c r="WV73" t="s">
        <v>813</v>
      </c>
      <c r="WW73" t="s">
        <v>813</v>
      </c>
      <c r="WX73" t="s">
        <v>817</v>
      </c>
      <c r="WY73" t="s">
        <v>817</v>
      </c>
      <c r="WZ73" t="s">
        <v>817</v>
      </c>
      <c r="XA73" t="s">
        <v>817</v>
      </c>
      <c r="XB73" t="s">
        <v>817</v>
      </c>
      <c r="XC73" t="s">
        <v>850</v>
      </c>
      <c r="XD73" t="s">
        <v>813</v>
      </c>
      <c r="XE73" t="s">
        <v>817</v>
      </c>
      <c r="XF73" t="s">
        <v>817</v>
      </c>
      <c r="XG73" t="s">
        <v>817</v>
      </c>
      <c r="XH73" t="s">
        <v>817</v>
      </c>
      <c r="XI73" t="s">
        <v>817</v>
      </c>
      <c r="XJ73" t="s">
        <v>817</v>
      </c>
      <c r="XK73" t="s">
        <v>817</v>
      </c>
      <c r="XL73" t="s">
        <v>817</v>
      </c>
      <c r="XM73" t="s">
        <v>817</v>
      </c>
      <c r="XN73" t="s">
        <v>813</v>
      </c>
      <c r="XO73" t="s">
        <v>817</v>
      </c>
      <c r="XP73" t="s">
        <v>817</v>
      </c>
      <c r="XQ73" t="s">
        <v>817</v>
      </c>
      <c r="XR73" t="s">
        <v>817</v>
      </c>
      <c r="XS73" t="s">
        <v>817</v>
      </c>
      <c r="XT73" t="s">
        <v>817</v>
      </c>
      <c r="XU73" t="s">
        <v>817</v>
      </c>
      <c r="XV73" t="s">
        <v>817</v>
      </c>
      <c r="XW73" t="s">
        <v>813</v>
      </c>
      <c r="XX73" t="s">
        <v>817</v>
      </c>
      <c r="XY73" t="s">
        <v>817</v>
      </c>
      <c r="XZ73" t="s">
        <v>817</v>
      </c>
      <c r="ZM73" t="s">
        <v>817</v>
      </c>
      <c r="ZN73" t="s">
        <v>817</v>
      </c>
      <c r="ZO73" t="s">
        <v>813</v>
      </c>
      <c r="ZP73" t="s">
        <v>817</v>
      </c>
      <c r="ZQ73" t="s">
        <v>813</v>
      </c>
      <c r="ZR73" t="s">
        <v>813</v>
      </c>
      <c r="ZS73" t="s">
        <v>817</v>
      </c>
      <c r="ZT73" t="s">
        <v>817</v>
      </c>
      <c r="ZU73" t="s">
        <v>817</v>
      </c>
      <c r="ZV73" t="s">
        <v>817</v>
      </c>
      <c r="ZW73" t="s">
        <v>817</v>
      </c>
      <c r="ZX73" t="s">
        <v>817</v>
      </c>
      <c r="ZY73" t="s">
        <v>817</v>
      </c>
      <c r="ZZ73" t="s">
        <v>817</v>
      </c>
      <c r="AAA73" t="s">
        <v>817</v>
      </c>
      <c r="AAB73" t="s">
        <v>817</v>
      </c>
      <c r="AAC73" t="s">
        <v>817</v>
      </c>
      <c r="AAD73" t="s">
        <v>817</v>
      </c>
      <c r="AAE73" t="s">
        <v>817</v>
      </c>
      <c r="AAF73" t="s">
        <v>817</v>
      </c>
      <c r="AAH73" t="s">
        <v>817</v>
      </c>
      <c r="AAI73" t="s">
        <v>813</v>
      </c>
      <c r="AAJ73" t="s">
        <v>813</v>
      </c>
      <c r="AAK73" t="s">
        <v>813</v>
      </c>
      <c r="AAL73" t="s">
        <v>817</v>
      </c>
      <c r="AAM73" t="s">
        <v>817</v>
      </c>
      <c r="AAN73" t="s">
        <v>817</v>
      </c>
      <c r="AAO73" t="s">
        <v>817</v>
      </c>
      <c r="AAP73" t="s">
        <v>817</v>
      </c>
      <c r="AAQ73" t="s">
        <v>817</v>
      </c>
      <c r="AAR73" t="s">
        <v>817</v>
      </c>
      <c r="AAS73" t="s">
        <v>817</v>
      </c>
      <c r="AAT73" t="s">
        <v>817</v>
      </c>
      <c r="AAV73" t="s">
        <v>813</v>
      </c>
      <c r="AAW73" t="s">
        <v>817</v>
      </c>
      <c r="AAX73" t="s">
        <v>817</v>
      </c>
      <c r="AAY73" t="s">
        <v>817</v>
      </c>
      <c r="AAZ73" t="s">
        <v>817</v>
      </c>
      <c r="ABA73" t="s">
        <v>813</v>
      </c>
      <c r="ABB73" t="s">
        <v>813</v>
      </c>
      <c r="ABC73" t="s">
        <v>817</v>
      </c>
      <c r="ABD73" t="s">
        <v>817</v>
      </c>
      <c r="ABE73" t="s">
        <v>817</v>
      </c>
      <c r="ABF73" t="s">
        <v>817</v>
      </c>
      <c r="ABG73" t="s">
        <v>817</v>
      </c>
      <c r="ABH73" t="s">
        <v>817</v>
      </c>
      <c r="ABI73" t="s">
        <v>817</v>
      </c>
      <c r="ABJ73" t="s">
        <v>817</v>
      </c>
      <c r="ABK73" t="s">
        <v>817</v>
      </c>
      <c r="ABL73" t="s">
        <v>817</v>
      </c>
      <c r="ABM73" t="s">
        <v>817</v>
      </c>
      <c r="ABN73" t="s">
        <v>817</v>
      </c>
      <c r="ABO73" t="s">
        <v>817</v>
      </c>
      <c r="ABP73" t="s">
        <v>817</v>
      </c>
      <c r="ABQ73" t="s">
        <v>817</v>
      </c>
      <c r="ABR73" t="s">
        <v>817</v>
      </c>
      <c r="ABS73" t="s">
        <v>817</v>
      </c>
      <c r="ABT73" t="s">
        <v>813</v>
      </c>
      <c r="ABU73" t="s">
        <v>817</v>
      </c>
      <c r="ABV73" t="s">
        <v>817</v>
      </c>
      <c r="ABW73" t="s">
        <v>813</v>
      </c>
      <c r="ABX73" t="s">
        <v>817</v>
      </c>
      <c r="ABY73" t="s">
        <v>817</v>
      </c>
      <c r="ABZ73" t="s">
        <v>817</v>
      </c>
      <c r="ACA73" t="s">
        <v>813</v>
      </c>
      <c r="ACB73" t="s">
        <v>817</v>
      </c>
      <c r="ACC73" t="s">
        <v>817</v>
      </c>
      <c r="ACD73" t="s">
        <v>817</v>
      </c>
      <c r="ACE73" t="s">
        <v>817</v>
      </c>
      <c r="ACF73" t="s">
        <v>817</v>
      </c>
      <c r="ACG73" t="s">
        <v>817</v>
      </c>
      <c r="ACH73" t="s">
        <v>817</v>
      </c>
      <c r="ACI73" t="s">
        <v>817</v>
      </c>
    </row>
    <row r="74" spans="1:763">
      <c r="A74" t="s">
        <v>1220</v>
      </c>
      <c r="B74" t="s">
        <v>1221</v>
      </c>
      <c r="C74" t="s">
        <v>1222</v>
      </c>
      <c r="D74" t="s">
        <v>967</v>
      </c>
      <c r="E74" t="s">
        <v>967</v>
      </c>
      <c r="P74" t="s">
        <v>886</v>
      </c>
      <c r="Q74">
        <v>0.64514064157430773</v>
      </c>
      <c r="T74">
        <v>24</v>
      </c>
      <c r="V74" t="s">
        <v>813</v>
      </c>
      <c r="X74" t="s">
        <v>813</v>
      </c>
      <c r="Y74" t="s">
        <v>856</v>
      </c>
      <c r="Z74" t="s">
        <v>856</v>
      </c>
      <c r="AA74" t="s">
        <v>815</v>
      </c>
      <c r="AB74" t="s">
        <v>816</v>
      </c>
      <c r="AC74">
        <v>3</v>
      </c>
      <c r="AD74" t="s">
        <v>817</v>
      </c>
      <c r="AE74">
        <v>2</v>
      </c>
      <c r="AF74">
        <v>1</v>
      </c>
      <c r="AG74">
        <v>0</v>
      </c>
      <c r="AH74" t="s">
        <v>818</v>
      </c>
      <c r="AI74" t="s">
        <v>818</v>
      </c>
      <c r="AJ74" t="s">
        <v>818</v>
      </c>
      <c r="AK74" t="s">
        <v>818</v>
      </c>
      <c r="AL74" t="s">
        <v>818</v>
      </c>
      <c r="AM74" t="s">
        <v>818</v>
      </c>
      <c r="AN74" t="s">
        <v>818</v>
      </c>
      <c r="AO74" t="s">
        <v>818</v>
      </c>
      <c r="AP74" t="s">
        <v>818</v>
      </c>
      <c r="AQ74" t="s">
        <v>818</v>
      </c>
      <c r="AR74" t="s">
        <v>818</v>
      </c>
      <c r="AS74" t="s">
        <v>818</v>
      </c>
      <c r="AT74" t="s">
        <v>818</v>
      </c>
      <c r="AU74" t="s">
        <v>818</v>
      </c>
      <c r="AV74" t="s">
        <v>818</v>
      </c>
      <c r="AW74" t="s">
        <v>818</v>
      </c>
      <c r="AX74" t="s">
        <v>818</v>
      </c>
      <c r="AY74" t="s">
        <v>818</v>
      </c>
      <c r="AZ74" t="s">
        <v>818</v>
      </c>
      <c r="BA74" t="s">
        <v>818</v>
      </c>
      <c r="BB74" t="s">
        <v>818</v>
      </c>
      <c r="BC74" t="s">
        <v>818</v>
      </c>
      <c r="BD74" t="s">
        <v>818</v>
      </c>
      <c r="BE74" t="s">
        <v>818</v>
      </c>
      <c r="BF74" t="s">
        <v>818</v>
      </c>
      <c r="BG74" t="s">
        <v>818</v>
      </c>
      <c r="BH74" t="s">
        <v>818</v>
      </c>
      <c r="BI74" t="s">
        <v>818</v>
      </c>
      <c r="BJ74" t="s">
        <v>818</v>
      </c>
      <c r="BK74" t="s">
        <v>818</v>
      </c>
      <c r="BL74" t="s">
        <v>818</v>
      </c>
      <c r="BM74" t="s">
        <v>818</v>
      </c>
      <c r="BN74" t="s">
        <v>818</v>
      </c>
      <c r="BO74" t="s">
        <v>818</v>
      </c>
      <c r="BP74" t="s">
        <v>818</v>
      </c>
      <c r="BQ74" t="s">
        <v>818</v>
      </c>
      <c r="BR74" t="s">
        <v>818</v>
      </c>
      <c r="BS74" t="s">
        <v>818</v>
      </c>
      <c r="BT74" t="s">
        <v>818</v>
      </c>
      <c r="BU74" t="s">
        <v>818</v>
      </c>
      <c r="BV74" t="s">
        <v>818</v>
      </c>
      <c r="BW74" t="s">
        <v>818</v>
      </c>
      <c r="BX74" t="s">
        <v>818</v>
      </c>
      <c r="BY74" t="s">
        <v>818</v>
      </c>
      <c r="BZ74" t="s">
        <v>818</v>
      </c>
      <c r="CA74" t="s">
        <v>818</v>
      </c>
      <c r="CB74" t="s">
        <v>818</v>
      </c>
      <c r="CC74" t="s">
        <v>818</v>
      </c>
      <c r="CD74" t="s">
        <v>818</v>
      </c>
      <c r="CE74" t="s">
        <v>818</v>
      </c>
      <c r="CF74" t="s">
        <v>818</v>
      </c>
      <c r="CG74" t="s">
        <v>818</v>
      </c>
      <c r="CH74" t="s">
        <v>818</v>
      </c>
      <c r="CI74" t="s">
        <v>818</v>
      </c>
      <c r="CJ74" t="s">
        <v>818</v>
      </c>
      <c r="CK74" t="s">
        <v>818</v>
      </c>
      <c r="CL74" t="s">
        <v>818</v>
      </c>
      <c r="CM74" t="s">
        <v>818</v>
      </c>
      <c r="CN74" t="s">
        <v>818</v>
      </c>
      <c r="CO74" t="s">
        <v>818</v>
      </c>
      <c r="CP74" t="s">
        <v>818</v>
      </c>
      <c r="CQ74" t="s">
        <v>818</v>
      </c>
      <c r="CR74" t="s">
        <v>818</v>
      </c>
      <c r="CS74" t="s">
        <v>818</v>
      </c>
      <c r="CT74" t="s">
        <v>818</v>
      </c>
      <c r="CU74" t="s">
        <v>818</v>
      </c>
      <c r="CV74" t="s">
        <v>818</v>
      </c>
      <c r="CW74" t="s">
        <v>818</v>
      </c>
      <c r="CX74" t="s">
        <v>818</v>
      </c>
      <c r="CY74" t="s">
        <v>818</v>
      </c>
      <c r="CZ74" t="s">
        <v>818</v>
      </c>
      <c r="DA74" t="s">
        <v>818</v>
      </c>
      <c r="DB74" t="s">
        <v>818</v>
      </c>
      <c r="DC74" t="s">
        <v>818</v>
      </c>
      <c r="DD74" t="s">
        <v>818</v>
      </c>
      <c r="DE74" t="s">
        <v>818</v>
      </c>
      <c r="DF74" t="s">
        <v>818</v>
      </c>
      <c r="DG74" t="s">
        <v>818</v>
      </c>
      <c r="DH74" t="s">
        <v>818</v>
      </c>
      <c r="DI74" t="s">
        <v>818</v>
      </c>
      <c r="DJ74" t="s">
        <v>818</v>
      </c>
      <c r="DK74" t="s">
        <v>818</v>
      </c>
      <c r="DL74" t="s">
        <v>818</v>
      </c>
      <c r="DM74" t="s">
        <v>818</v>
      </c>
      <c r="DN74" t="s">
        <v>818</v>
      </c>
      <c r="DO74" t="s">
        <v>818</v>
      </c>
      <c r="DP74" t="s">
        <v>818</v>
      </c>
      <c r="DQ74" t="s">
        <v>818</v>
      </c>
      <c r="DR74" t="s">
        <v>818</v>
      </c>
      <c r="DS74" t="s">
        <v>818</v>
      </c>
      <c r="DT74" t="s">
        <v>818</v>
      </c>
      <c r="DU74" t="s">
        <v>818</v>
      </c>
      <c r="DV74" t="s">
        <v>818</v>
      </c>
      <c r="DW74" t="s">
        <v>818</v>
      </c>
      <c r="DX74" t="s">
        <v>818</v>
      </c>
      <c r="DY74" t="s">
        <v>818</v>
      </c>
      <c r="DZ74" t="s">
        <v>818</v>
      </c>
      <c r="EA74" t="s">
        <v>818</v>
      </c>
      <c r="EB74" t="s">
        <v>818</v>
      </c>
      <c r="EC74" t="s">
        <v>818</v>
      </c>
      <c r="ED74" t="s">
        <v>818</v>
      </c>
      <c r="EE74" t="s">
        <v>818</v>
      </c>
      <c r="EF74" t="s">
        <v>818</v>
      </c>
      <c r="EG74" t="s">
        <v>818</v>
      </c>
      <c r="EH74" t="s">
        <v>818</v>
      </c>
      <c r="EI74" t="s">
        <v>818</v>
      </c>
      <c r="EJ74" t="s">
        <v>818</v>
      </c>
      <c r="EK74" t="s">
        <v>818</v>
      </c>
      <c r="EL74" t="s">
        <v>818</v>
      </c>
      <c r="EM74" t="s">
        <v>818</v>
      </c>
      <c r="EN74" t="s">
        <v>818</v>
      </c>
      <c r="EO74" t="s">
        <v>818</v>
      </c>
      <c r="EP74" t="s">
        <v>818</v>
      </c>
      <c r="EQ74" t="s">
        <v>818</v>
      </c>
      <c r="ER74" t="s">
        <v>818</v>
      </c>
      <c r="ES74" t="s">
        <v>818</v>
      </c>
      <c r="ET74" t="s">
        <v>818</v>
      </c>
      <c r="EU74" t="s">
        <v>818</v>
      </c>
      <c r="EV74" t="s">
        <v>818</v>
      </c>
      <c r="EW74" t="s">
        <v>818</v>
      </c>
      <c r="EX74" t="s">
        <v>818</v>
      </c>
      <c r="EY74" t="s">
        <v>818</v>
      </c>
      <c r="EZ74" t="s">
        <v>818</v>
      </c>
      <c r="FA74" t="s">
        <v>818</v>
      </c>
      <c r="FB74" t="s">
        <v>818</v>
      </c>
      <c r="FC74" t="s">
        <v>818</v>
      </c>
      <c r="FD74" t="s">
        <v>818</v>
      </c>
      <c r="FE74" t="s">
        <v>818</v>
      </c>
      <c r="FF74" t="s">
        <v>818</v>
      </c>
      <c r="FG74" t="s">
        <v>818</v>
      </c>
      <c r="FH74" t="s">
        <v>818</v>
      </c>
      <c r="FI74" t="s">
        <v>818</v>
      </c>
      <c r="FJ74" t="s">
        <v>818</v>
      </c>
      <c r="FK74" t="s">
        <v>818</v>
      </c>
      <c r="FL74" t="s">
        <v>818</v>
      </c>
      <c r="FM74" t="s">
        <v>818</v>
      </c>
      <c r="FN74" t="s">
        <v>818</v>
      </c>
      <c r="FO74" t="s">
        <v>818</v>
      </c>
      <c r="FP74" t="s">
        <v>818</v>
      </c>
      <c r="FQ74" t="s">
        <v>818</v>
      </c>
      <c r="FR74" t="s">
        <v>818</v>
      </c>
      <c r="FS74" t="s">
        <v>818</v>
      </c>
      <c r="FT74" t="s">
        <v>818</v>
      </c>
      <c r="FU74" t="s">
        <v>818</v>
      </c>
      <c r="FV74" t="s">
        <v>818</v>
      </c>
      <c r="FW74" t="s">
        <v>818</v>
      </c>
      <c r="FX74" t="s">
        <v>818</v>
      </c>
      <c r="FY74" t="s">
        <v>818</v>
      </c>
      <c r="FZ74" t="s">
        <v>818</v>
      </c>
      <c r="GA74" t="s">
        <v>818</v>
      </c>
      <c r="GB74" t="s">
        <v>818</v>
      </c>
      <c r="GC74" t="s">
        <v>818</v>
      </c>
      <c r="GD74" t="s">
        <v>818</v>
      </c>
      <c r="GE74" t="s">
        <v>818</v>
      </c>
      <c r="GF74" t="s">
        <v>818</v>
      </c>
      <c r="GG74" t="s">
        <v>818</v>
      </c>
      <c r="GH74" t="s">
        <v>818</v>
      </c>
      <c r="GI74" t="s">
        <v>818</v>
      </c>
      <c r="GJ74" t="s">
        <v>818</v>
      </c>
      <c r="GK74" t="s">
        <v>818</v>
      </c>
      <c r="GL74" t="s">
        <v>818</v>
      </c>
      <c r="GM74" t="s">
        <v>818</v>
      </c>
      <c r="GN74" t="s">
        <v>818</v>
      </c>
      <c r="GO74" t="s">
        <v>818</v>
      </c>
      <c r="GP74" t="s">
        <v>818</v>
      </c>
      <c r="GQ74" t="s">
        <v>818</v>
      </c>
      <c r="GR74" t="s">
        <v>818</v>
      </c>
      <c r="GS74" t="s">
        <v>818</v>
      </c>
      <c r="GT74" t="s">
        <v>818</v>
      </c>
      <c r="GU74" t="s">
        <v>818</v>
      </c>
      <c r="GV74" t="s">
        <v>818</v>
      </c>
      <c r="GW74" t="s">
        <v>818</v>
      </c>
      <c r="GX74" t="s">
        <v>818</v>
      </c>
      <c r="GY74" t="s">
        <v>818</v>
      </c>
      <c r="GZ74" t="s">
        <v>818</v>
      </c>
      <c r="HA74" t="s">
        <v>818</v>
      </c>
      <c r="HB74" t="s">
        <v>818</v>
      </c>
      <c r="HC74" t="s">
        <v>818</v>
      </c>
      <c r="HD74" t="s">
        <v>818</v>
      </c>
      <c r="HE74" t="s">
        <v>818</v>
      </c>
      <c r="HF74" t="s">
        <v>818</v>
      </c>
      <c r="HG74" t="s">
        <v>818</v>
      </c>
      <c r="HH74" t="s">
        <v>818</v>
      </c>
      <c r="HI74" t="s">
        <v>818</v>
      </c>
      <c r="HJ74" t="s">
        <v>818</v>
      </c>
      <c r="HK74" t="s">
        <v>818</v>
      </c>
      <c r="HL74" t="s">
        <v>818</v>
      </c>
      <c r="HM74" t="s">
        <v>818</v>
      </c>
      <c r="HN74" t="s">
        <v>818</v>
      </c>
      <c r="HO74" t="s">
        <v>818</v>
      </c>
      <c r="HP74" t="s">
        <v>818</v>
      </c>
      <c r="HQ74" t="s">
        <v>818</v>
      </c>
      <c r="HR74" t="s">
        <v>818</v>
      </c>
      <c r="HS74" t="s">
        <v>818</v>
      </c>
      <c r="HT74" t="s">
        <v>818</v>
      </c>
      <c r="HU74" t="s">
        <v>818</v>
      </c>
      <c r="HV74" t="s">
        <v>818</v>
      </c>
      <c r="HW74" t="s">
        <v>818</v>
      </c>
      <c r="HX74" t="s">
        <v>818</v>
      </c>
      <c r="HY74" t="s">
        <v>818</v>
      </c>
      <c r="HZ74" t="s">
        <v>818</v>
      </c>
      <c r="IA74" t="s">
        <v>818</v>
      </c>
      <c r="IB74" t="s">
        <v>818</v>
      </c>
      <c r="IC74" t="s">
        <v>818</v>
      </c>
      <c r="ID74" t="s">
        <v>818</v>
      </c>
      <c r="IE74" t="s">
        <v>818</v>
      </c>
      <c r="IF74" t="s">
        <v>818</v>
      </c>
      <c r="IG74" t="s">
        <v>818</v>
      </c>
      <c r="IH74" t="s">
        <v>818</v>
      </c>
      <c r="II74" t="s">
        <v>818</v>
      </c>
      <c r="IJ74" t="s">
        <v>818</v>
      </c>
      <c r="IK74" t="s">
        <v>818</v>
      </c>
      <c r="IL74" t="s">
        <v>818</v>
      </c>
      <c r="IM74" t="s">
        <v>818</v>
      </c>
      <c r="IN74" t="s">
        <v>818</v>
      </c>
      <c r="IO74" t="s">
        <v>818</v>
      </c>
      <c r="IP74" t="s">
        <v>818</v>
      </c>
      <c r="IQ74" t="s">
        <v>818</v>
      </c>
      <c r="IR74" t="s">
        <v>818</v>
      </c>
      <c r="IS74" t="s">
        <v>818</v>
      </c>
      <c r="IT74" t="s">
        <v>818</v>
      </c>
      <c r="IU74" t="s">
        <v>818</v>
      </c>
      <c r="IV74" t="s">
        <v>818</v>
      </c>
      <c r="IW74" t="s">
        <v>818</v>
      </c>
      <c r="IX74" t="s">
        <v>818</v>
      </c>
      <c r="IY74" t="s">
        <v>818</v>
      </c>
      <c r="IZ74" t="s">
        <v>818</v>
      </c>
      <c r="JA74" t="s">
        <v>818</v>
      </c>
      <c r="JB74" t="s">
        <v>818</v>
      </c>
      <c r="JC74" t="s">
        <v>818</v>
      </c>
      <c r="JD74" t="s">
        <v>818</v>
      </c>
      <c r="JE74" t="s">
        <v>818</v>
      </c>
      <c r="JF74" t="s">
        <v>818</v>
      </c>
      <c r="JG74" t="s">
        <v>818</v>
      </c>
      <c r="JH74" t="s">
        <v>818</v>
      </c>
      <c r="JI74" t="s">
        <v>818</v>
      </c>
      <c r="JJ74" t="s">
        <v>818</v>
      </c>
      <c r="JK74" t="s">
        <v>818</v>
      </c>
      <c r="JL74" t="s">
        <v>818</v>
      </c>
      <c r="JM74" t="s">
        <v>818</v>
      </c>
      <c r="JN74" t="s">
        <v>818</v>
      </c>
      <c r="JO74" t="s">
        <v>818</v>
      </c>
      <c r="JP74" t="s">
        <v>818</v>
      </c>
      <c r="JQ74" t="s">
        <v>818</v>
      </c>
      <c r="JR74" t="s">
        <v>818</v>
      </c>
      <c r="JS74" t="s">
        <v>818</v>
      </c>
      <c r="JT74" t="s">
        <v>818</v>
      </c>
      <c r="JU74" t="s">
        <v>818</v>
      </c>
      <c r="JV74" t="s">
        <v>818</v>
      </c>
      <c r="JW74" t="s">
        <v>818</v>
      </c>
      <c r="JX74" t="s">
        <v>818</v>
      </c>
      <c r="JY74" t="s">
        <v>818</v>
      </c>
      <c r="JZ74" t="s">
        <v>818</v>
      </c>
      <c r="KA74" t="s">
        <v>818</v>
      </c>
      <c r="KB74" t="s">
        <v>818</v>
      </c>
      <c r="KC74" t="s">
        <v>818</v>
      </c>
      <c r="KD74" t="s">
        <v>818</v>
      </c>
      <c r="KE74" t="s">
        <v>818</v>
      </c>
      <c r="KF74">
        <v>3</v>
      </c>
      <c r="KG74">
        <v>0</v>
      </c>
      <c r="KH74">
        <v>0</v>
      </c>
      <c r="KI74">
        <v>1</v>
      </c>
      <c r="KJ74">
        <v>0</v>
      </c>
      <c r="KK74">
        <v>0</v>
      </c>
      <c r="KL74">
        <v>0</v>
      </c>
      <c r="KM74">
        <v>1</v>
      </c>
      <c r="KN74">
        <v>0</v>
      </c>
      <c r="KO74">
        <v>0</v>
      </c>
      <c r="KP74">
        <v>1</v>
      </c>
      <c r="KQ74">
        <v>1</v>
      </c>
      <c r="KR74">
        <v>0</v>
      </c>
      <c r="KS74">
        <v>0</v>
      </c>
      <c r="KT74">
        <v>0</v>
      </c>
      <c r="KU74">
        <v>0</v>
      </c>
      <c r="KV74">
        <v>0</v>
      </c>
      <c r="KW74">
        <v>1</v>
      </c>
      <c r="KX74">
        <v>0</v>
      </c>
      <c r="KY74">
        <v>0</v>
      </c>
      <c r="KZ74">
        <v>0</v>
      </c>
      <c r="LA74">
        <v>1</v>
      </c>
      <c r="LB74">
        <v>1</v>
      </c>
      <c r="LC74">
        <v>1</v>
      </c>
      <c r="LD74">
        <v>3</v>
      </c>
      <c r="LE74">
        <v>0</v>
      </c>
      <c r="LF74">
        <v>2</v>
      </c>
      <c r="LH74" t="s">
        <v>902</v>
      </c>
      <c r="LI74" t="s">
        <v>817</v>
      </c>
      <c r="LJ74" t="s">
        <v>817</v>
      </c>
      <c r="LK74" t="s">
        <v>817</v>
      </c>
      <c r="LL74" t="s">
        <v>817</v>
      </c>
      <c r="LM74" t="s">
        <v>902</v>
      </c>
      <c r="LO74" t="s">
        <v>817</v>
      </c>
      <c r="LQ74" t="s">
        <v>817</v>
      </c>
      <c r="LR74" t="s">
        <v>845</v>
      </c>
      <c r="LS74" t="s">
        <v>818</v>
      </c>
      <c r="LT74" t="s">
        <v>818</v>
      </c>
      <c r="LU74" t="s">
        <v>818</v>
      </c>
      <c r="LV74" t="s">
        <v>845</v>
      </c>
      <c r="LW74" t="s">
        <v>818</v>
      </c>
      <c r="LX74" t="s">
        <v>817</v>
      </c>
      <c r="MA74" t="s">
        <v>998</v>
      </c>
      <c r="MB74" t="s">
        <v>821</v>
      </c>
      <c r="MC74" t="s">
        <v>1223</v>
      </c>
      <c r="MD74" t="s">
        <v>813</v>
      </c>
      <c r="MF74" t="s">
        <v>823</v>
      </c>
      <c r="MI74" t="s">
        <v>813</v>
      </c>
      <c r="MJ74" t="s">
        <v>1139</v>
      </c>
      <c r="MU74" t="s">
        <v>817</v>
      </c>
      <c r="MV74" t="s">
        <v>813</v>
      </c>
      <c r="MW74" t="s">
        <v>813</v>
      </c>
      <c r="MX74" t="s">
        <v>817</v>
      </c>
      <c r="MY74" t="s">
        <v>817</v>
      </c>
      <c r="MZ74" t="s">
        <v>817</v>
      </c>
      <c r="NA74" t="s">
        <v>817</v>
      </c>
      <c r="NB74" t="s">
        <v>817</v>
      </c>
      <c r="NR74" t="s">
        <v>817</v>
      </c>
      <c r="NU74" t="s">
        <v>969</v>
      </c>
      <c r="NX74" t="s">
        <v>826</v>
      </c>
      <c r="NY74">
        <v>0</v>
      </c>
      <c r="OP74" t="s">
        <v>817</v>
      </c>
      <c r="OQ74" t="s">
        <v>827</v>
      </c>
      <c r="OR74" t="s">
        <v>828</v>
      </c>
      <c r="OS74" t="s">
        <v>829</v>
      </c>
      <c r="OT74" t="s">
        <v>813</v>
      </c>
      <c r="OU74" t="s">
        <v>817</v>
      </c>
      <c r="OV74" t="s">
        <v>830</v>
      </c>
      <c r="OW74" t="s">
        <v>831</v>
      </c>
      <c r="OX74" t="s">
        <v>832</v>
      </c>
      <c r="OY74" t="s">
        <v>833</v>
      </c>
      <c r="OZ74" t="s">
        <v>834</v>
      </c>
      <c r="PA74" t="s">
        <v>817</v>
      </c>
      <c r="PB74" t="s">
        <v>817</v>
      </c>
      <c r="PC74" t="s">
        <v>817</v>
      </c>
      <c r="PD74" t="s">
        <v>817</v>
      </c>
      <c r="PE74" t="s">
        <v>817</v>
      </c>
      <c r="PF74" t="s">
        <v>817</v>
      </c>
      <c r="PG74" t="s">
        <v>813</v>
      </c>
      <c r="PH74" t="s">
        <v>817</v>
      </c>
      <c r="PI74" t="s">
        <v>817</v>
      </c>
      <c r="PJ74" t="s">
        <v>817</v>
      </c>
      <c r="PK74" t="s">
        <v>817</v>
      </c>
      <c r="PL74" t="s">
        <v>835</v>
      </c>
      <c r="PM74" t="s">
        <v>845</v>
      </c>
      <c r="PN74" t="s">
        <v>845</v>
      </c>
      <c r="PO74" t="s">
        <v>893</v>
      </c>
      <c r="PP74" t="s">
        <v>839</v>
      </c>
      <c r="PQ74" t="s">
        <v>813</v>
      </c>
      <c r="PR74" t="s">
        <v>813</v>
      </c>
      <c r="PS74" t="s">
        <v>817</v>
      </c>
      <c r="PT74" t="s">
        <v>817</v>
      </c>
      <c r="PU74" t="s">
        <v>817</v>
      </c>
      <c r="PV74" t="s">
        <v>817</v>
      </c>
      <c r="PW74" t="s">
        <v>817</v>
      </c>
      <c r="PX74" t="s">
        <v>817</v>
      </c>
      <c r="PY74" t="s">
        <v>817</v>
      </c>
      <c r="PZ74" t="s">
        <v>840</v>
      </c>
      <c r="QA74" t="s">
        <v>841</v>
      </c>
      <c r="QB74" t="s">
        <v>895</v>
      </c>
      <c r="QC74" t="s">
        <v>843</v>
      </c>
      <c r="QD74" t="s">
        <v>844</v>
      </c>
      <c r="QE74" t="s">
        <v>845</v>
      </c>
      <c r="QF74" t="s">
        <v>813</v>
      </c>
      <c r="QG74" t="s">
        <v>813</v>
      </c>
      <c r="QH74" t="s">
        <v>813</v>
      </c>
      <c r="QI74" t="s">
        <v>817</v>
      </c>
      <c r="QJ74" t="s">
        <v>813</v>
      </c>
      <c r="QK74" t="s">
        <v>813</v>
      </c>
      <c r="QL74" t="s">
        <v>817</v>
      </c>
      <c r="QM74" t="s">
        <v>813</v>
      </c>
      <c r="QN74" t="s">
        <v>817</v>
      </c>
      <c r="QO74" t="s">
        <v>813</v>
      </c>
      <c r="QP74" t="s">
        <v>817</v>
      </c>
      <c r="QQ74" t="s">
        <v>817</v>
      </c>
      <c r="QR74" t="s">
        <v>817</v>
      </c>
      <c r="QS74" t="s">
        <v>813</v>
      </c>
      <c r="QT74" t="s">
        <v>817</v>
      </c>
      <c r="QU74" t="s">
        <v>817</v>
      </c>
      <c r="QV74" t="s">
        <v>817</v>
      </c>
      <c r="QW74" t="s">
        <v>817</v>
      </c>
      <c r="QX74" t="s">
        <v>817</v>
      </c>
      <c r="QY74" t="s">
        <v>817</v>
      </c>
      <c r="QZ74" t="s">
        <v>817</v>
      </c>
      <c r="RA74" t="s">
        <v>817</v>
      </c>
      <c r="RB74" t="s">
        <v>817</v>
      </c>
      <c r="RC74" t="s">
        <v>817</v>
      </c>
      <c r="RD74" t="s">
        <v>817</v>
      </c>
      <c r="RE74" t="s">
        <v>817</v>
      </c>
      <c r="RF74" t="s">
        <v>817</v>
      </c>
      <c r="RG74" t="s">
        <v>817</v>
      </c>
      <c r="RH74" t="s">
        <v>817</v>
      </c>
      <c r="RI74" t="s">
        <v>817</v>
      </c>
      <c r="RJ74" t="s">
        <v>817</v>
      </c>
      <c r="RK74" t="s">
        <v>813</v>
      </c>
      <c r="RL74" t="s">
        <v>813</v>
      </c>
      <c r="RM74" t="s">
        <v>817</v>
      </c>
      <c r="RN74" t="s">
        <v>817</v>
      </c>
      <c r="RO74" t="s">
        <v>817</v>
      </c>
      <c r="RP74" t="s">
        <v>817</v>
      </c>
      <c r="RQ74" t="s">
        <v>817</v>
      </c>
      <c r="RR74" t="s">
        <v>817</v>
      </c>
      <c r="RS74" t="s">
        <v>817</v>
      </c>
      <c r="RT74" t="s">
        <v>817</v>
      </c>
      <c r="RU74" t="s">
        <v>817</v>
      </c>
      <c r="RV74" t="s">
        <v>817</v>
      </c>
      <c r="RW74" t="s">
        <v>817</v>
      </c>
      <c r="RX74" t="s">
        <v>845</v>
      </c>
      <c r="RY74" t="s">
        <v>834</v>
      </c>
      <c r="RZ74" t="s">
        <v>813</v>
      </c>
      <c r="SA74" t="s">
        <v>813</v>
      </c>
      <c r="SB74" t="s">
        <v>817</v>
      </c>
      <c r="SC74" t="s">
        <v>817</v>
      </c>
      <c r="SD74" t="s">
        <v>813</v>
      </c>
      <c r="SE74" t="s">
        <v>817</v>
      </c>
      <c r="SF74" t="s">
        <v>817</v>
      </c>
      <c r="SG74" t="s">
        <v>817</v>
      </c>
      <c r="SH74" t="s">
        <v>817</v>
      </c>
      <c r="SI74" t="s">
        <v>817</v>
      </c>
      <c r="SJ74" t="s">
        <v>817</v>
      </c>
      <c r="SK74" t="s">
        <v>817</v>
      </c>
      <c r="SL74" t="s">
        <v>817</v>
      </c>
      <c r="SM74" t="s">
        <v>817</v>
      </c>
      <c r="SN74" t="s">
        <v>817</v>
      </c>
      <c r="SO74" t="s">
        <v>817</v>
      </c>
      <c r="SP74" t="s">
        <v>817</v>
      </c>
      <c r="SQ74" t="s">
        <v>817</v>
      </c>
      <c r="SR74" t="s">
        <v>817</v>
      </c>
      <c r="SS74" t="s">
        <v>817</v>
      </c>
      <c r="ST74" t="s">
        <v>817</v>
      </c>
      <c r="SU74" t="s">
        <v>813</v>
      </c>
      <c r="SV74" t="s">
        <v>817</v>
      </c>
      <c r="SW74" t="s">
        <v>817</v>
      </c>
      <c r="SX74" t="s">
        <v>813</v>
      </c>
      <c r="SY74" t="s">
        <v>817</v>
      </c>
      <c r="SZ74" t="s">
        <v>817</v>
      </c>
      <c r="TA74" t="s">
        <v>817</v>
      </c>
      <c r="TB74" t="s">
        <v>817</v>
      </c>
      <c r="TC74" t="s">
        <v>817</v>
      </c>
      <c r="TD74" t="s">
        <v>817</v>
      </c>
      <c r="TE74" t="s">
        <v>817</v>
      </c>
      <c r="TF74" t="s">
        <v>817</v>
      </c>
      <c r="TG74" t="s">
        <v>817</v>
      </c>
      <c r="TH74" t="s">
        <v>817</v>
      </c>
      <c r="TI74" t="s">
        <v>817</v>
      </c>
      <c r="TJ74" t="s">
        <v>817</v>
      </c>
      <c r="TU74" t="s">
        <v>817</v>
      </c>
      <c r="TY74" t="s">
        <v>813</v>
      </c>
      <c r="TZ74" t="s">
        <v>817</v>
      </c>
      <c r="UA74" t="s">
        <v>817</v>
      </c>
      <c r="UB74" t="s">
        <v>817</v>
      </c>
      <c r="UC74" t="s">
        <v>813</v>
      </c>
      <c r="UD74" t="s">
        <v>817</v>
      </c>
      <c r="UE74" t="s">
        <v>817</v>
      </c>
      <c r="UF74" t="s">
        <v>813</v>
      </c>
      <c r="UG74" t="s">
        <v>817</v>
      </c>
      <c r="UH74" t="s">
        <v>817</v>
      </c>
      <c r="UI74" t="s">
        <v>817</v>
      </c>
      <c r="UJ74" t="s">
        <v>817</v>
      </c>
      <c r="UK74" t="s">
        <v>817</v>
      </c>
      <c r="UL74" t="s">
        <v>813</v>
      </c>
      <c r="UM74" t="s">
        <v>813</v>
      </c>
      <c r="UN74" t="s">
        <v>817</v>
      </c>
      <c r="UO74" t="s">
        <v>817</v>
      </c>
      <c r="UP74" t="s">
        <v>817</v>
      </c>
      <c r="UQ74" t="s">
        <v>813</v>
      </c>
      <c r="UR74" t="s">
        <v>817</v>
      </c>
      <c r="US74" t="s">
        <v>817</v>
      </c>
      <c r="UT74" t="s">
        <v>817</v>
      </c>
      <c r="UU74" t="s">
        <v>817</v>
      </c>
      <c r="UV74" t="s">
        <v>817</v>
      </c>
      <c r="UW74" t="s">
        <v>817</v>
      </c>
      <c r="UX74" t="s">
        <v>817</v>
      </c>
      <c r="UY74" t="s">
        <v>817</v>
      </c>
      <c r="UZ74" t="s">
        <v>817</v>
      </c>
      <c r="VB74" t="s">
        <v>909</v>
      </c>
      <c r="VC74" t="s">
        <v>848</v>
      </c>
      <c r="VD74" t="s">
        <v>813</v>
      </c>
      <c r="VE74" t="s">
        <v>817</v>
      </c>
      <c r="VF74" t="s">
        <v>817</v>
      </c>
      <c r="VG74" t="s">
        <v>817</v>
      </c>
      <c r="VH74" t="s">
        <v>817</v>
      </c>
      <c r="VI74" t="s">
        <v>817</v>
      </c>
      <c r="VJ74" t="s">
        <v>817</v>
      </c>
      <c r="VK74" t="s">
        <v>817</v>
      </c>
      <c r="VL74" t="s">
        <v>817</v>
      </c>
      <c r="VM74" t="s">
        <v>817</v>
      </c>
      <c r="VN74" t="s">
        <v>817</v>
      </c>
      <c r="VO74" t="s">
        <v>817</v>
      </c>
      <c r="VP74" t="s">
        <v>817</v>
      </c>
      <c r="VQ74" t="s">
        <v>817</v>
      </c>
      <c r="VR74" t="s">
        <v>813</v>
      </c>
      <c r="VS74" t="s">
        <v>813</v>
      </c>
      <c r="VT74" t="s">
        <v>817</v>
      </c>
      <c r="VU74" t="s">
        <v>817</v>
      </c>
      <c r="VV74" t="s">
        <v>813</v>
      </c>
      <c r="VW74" t="s">
        <v>817</v>
      </c>
      <c r="VX74" t="s">
        <v>817</v>
      </c>
      <c r="VY74" t="s">
        <v>813</v>
      </c>
      <c r="VZ74" t="s">
        <v>813</v>
      </c>
      <c r="WA74" t="s">
        <v>813</v>
      </c>
      <c r="WB74" t="s">
        <v>817</v>
      </c>
      <c r="WJ74" t="s">
        <v>817</v>
      </c>
      <c r="WK74" t="s">
        <v>817</v>
      </c>
      <c r="WL74" t="s">
        <v>813</v>
      </c>
      <c r="WM74" t="s">
        <v>817</v>
      </c>
      <c r="WN74" t="s">
        <v>817</v>
      </c>
      <c r="WO74" t="s">
        <v>817</v>
      </c>
      <c r="WP74" t="s">
        <v>817</v>
      </c>
      <c r="WQ74" t="s">
        <v>817</v>
      </c>
      <c r="WR74" t="s">
        <v>817</v>
      </c>
      <c r="WS74" t="s">
        <v>846</v>
      </c>
      <c r="WU74" t="s">
        <v>813</v>
      </c>
      <c r="WV74" t="s">
        <v>817</v>
      </c>
      <c r="WW74" t="s">
        <v>813</v>
      </c>
      <c r="WX74" t="s">
        <v>817</v>
      </c>
      <c r="WY74" t="s">
        <v>813</v>
      </c>
      <c r="WZ74" t="s">
        <v>817</v>
      </c>
      <c r="XA74" t="s">
        <v>817</v>
      </c>
      <c r="XB74" t="s">
        <v>817</v>
      </c>
      <c r="XC74" t="s">
        <v>850</v>
      </c>
      <c r="XD74" t="s">
        <v>813</v>
      </c>
      <c r="XE74" t="s">
        <v>813</v>
      </c>
      <c r="XF74" t="s">
        <v>817</v>
      </c>
      <c r="XG74" t="s">
        <v>817</v>
      </c>
      <c r="XH74" t="s">
        <v>817</v>
      </c>
      <c r="XI74" t="s">
        <v>817</v>
      </c>
      <c r="XJ74" t="s">
        <v>817</v>
      </c>
      <c r="XK74" t="s">
        <v>817</v>
      </c>
      <c r="XL74" t="s">
        <v>817</v>
      </c>
      <c r="XM74" t="s">
        <v>817</v>
      </c>
      <c r="XN74" t="s">
        <v>817</v>
      </c>
      <c r="XO74" t="s">
        <v>817</v>
      </c>
      <c r="XP74" t="s">
        <v>817</v>
      </c>
      <c r="XQ74" t="s">
        <v>817</v>
      </c>
      <c r="XR74" t="s">
        <v>817</v>
      </c>
      <c r="XS74" t="s">
        <v>817</v>
      </c>
      <c r="XT74" t="s">
        <v>817</v>
      </c>
      <c r="XU74" t="s">
        <v>817</v>
      </c>
      <c r="XV74" t="s">
        <v>817</v>
      </c>
      <c r="XW74" t="s">
        <v>813</v>
      </c>
      <c r="XX74" t="s">
        <v>817</v>
      </c>
      <c r="XY74" t="s">
        <v>817</v>
      </c>
      <c r="XZ74" t="s">
        <v>817</v>
      </c>
      <c r="ZM74" t="s">
        <v>817</v>
      </c>
      <c r="ZN74" t="s">
        <v>817</v>
      </c>
      <c r="ZO74" t="s">
        <v>817</v>
      </c>
      <c r="ZP74" t="s">
        <v>817</v>
      </c>
      <c r="ZQ74" t="s">
        <v>817</v>
      </c>
      <c r="ZR74" t="s">
        <v>813</v>
      </c>
      <c r="ZS74" t="s">
        <v>817</v>
      </c>
      <c r="ZT74" t="s">
        <v>817</v>
      </c>
      <c r="ZU74" t="s">
        <v>817</v>
      </c>
      <c r="ZV74" t="s">
        <v>817</v>
      </c>
      <c r="ZW74" t="s">
        <v>817</v>
      </c>
      <c r="ZX74" t="s">
        <v>817</v>
      </c>
      <c r="ZY74" t="s">
        <v>817</v>
      </c>
      <c r="ZZ74" t="s">
        <v>817</v>
      </c>
      <c r="AAA74" t="s">
        <v>813</v>
      </c>
      <c r="AAB74" t="s">
        <v>817</v>
      </c>
      <c r="AAC74" t="s">
        <v>817</v>
      </c>
      <c r="AAD74" t="s">
        <v>817</v>
      </c>
      <c r="AAE74" t="s">
        <v>817</v>
      </c>
      <c r="AAF74" t="s">
        <v>817</v>
      </c>
      <c r="AAH74" t="s">
        <v>813</v>
      </c>
      <c r="AAI74" t="s">
        <v>817</v>
      </c>
      <c r="AAJ74" t="s">
        <v>813</v>
      </c>
      <c r="AAK74" t="s">
        <v>817</v>
      </c>
      <c r="AAL74" t="s">
        <v>817</v>
      </c>
      <c r="AAM74" t="s">
        <v>817</v>
      </c>
      <c r="AAN74" t="s">
        <v>813</v>
      </c>
      <c r="AAO74" t="s">
        <v>817</v>
      </c>
      <c r="AAP74" t="s">
        <v>817</v>
      </c>
      <c r="AAQ74" t="s">
        <v>817</v>
      </c>
      <c r="AAR74" t="s">
        <v>817</v>
      </c>
      <c r="AAS74" t="s">
        <v>817</v>
      </c>
      <c r="AAT74" t="s">
        <v>817</v>
      </c>
      <c r="AAV74" t="s">
        <v>817</v>
      </c>
      <c r="AAW74" t="s">
        <v>817</v>
      </c>
      <c r="AAX74" t="s">
        <v>817</v>
      </c>
      <c r="AAY74" t="s">
        <v>817</v>
      </c>
      <c r="AAZ74" t="s">
        <v>817</v>
      </c>
      <c r="ABA74" t="s">
        <v>817</v>
      </c>
      <c r="ABB74" t="s">
        <v>817</v>
      </c>
      <c r="ABC74" t="s">
        <v>817</v>
      </c>
      <c r="ABD74" t="s">
        <v>817</v>
      </c>
      <c r="ABE74" t="s">
        <v>817</v>
      </c>
      <c r="ABF74" t="s">
        <v>817</v>
      </c>
      <c r="ABG74" t="s">
        <v>817</v>
      </c>
      <c r="ABH74" t="s">
        <v>817</v>
      </c>
      <c r="ABI74" t="s">
        <v>817</v>
      </c>
      <c r="ABJ74" t="s">
        <v>817</v>
      </c>
      <c r="ABK74" t="s">
        <v>817</v>
      </c>
      <c r="ABL74" t="s">
        <v>817</v>
      </c>
      <c r="ABM74" t="s">
        <v>817</v>
      </c>
      <c r="ABN74" t="s">
        <v>813</v>
      </c>
      <c r="ABO74" t="s">
        <v>813</v>
      </c>
      <c r="ABP74" t="s">
        <v>813</v>
      </c>
      <c r="ABQ74" t="s">
        <v>817</v>
      </c>
      <c r="ABR74" t="s">
        <v>817</v>
      </c>
      <c r="ABS74" t="s">
        <v>817</v>
      </c>
      <c r="ABT74" t="s">
        <v>813</v>
      </c>
      <c r="ABU74" t="s">
        <v>817</v>
      </c>
      <c r="ABV74" t="s">
        <v>817</v>
      </c>
      <c r="ABW74" t="s">
        <v>813</v>
      </c>
      <c r="ABX74" t="s">
        <v>817</v>
      </c>
      <c r="ABY74" t="s">
        <v>817</v>
      </c>
      <c r="ABZ74" t="s">
        <v>817</v>
      </c>
      <c r="ACA74" t="s">
        <v>817</v>
      </c>
      <c r="ACB74" t="s">
        <v>813</v>
      </c>
      <c r="ACC74" t="s">
        <v>817</v>
      </c>
      <c r="ACD74" t="s">
        <v>817</v>
      </c>
      <c r="ACE74" t="s">
        <v>817</v>
      </c>
      <c r="ACF74" t="s">
        <v>817</v>
      </c>
      <c r="ACG74" t="s">
        <v>817</v>
      </c>
      <c r="ACH74" t="s">
        <v>817</v>
      </c>
      <c r="ACI74" t="s">
        <v>817</v>
      </c>
    </row>
    <row r="75" spans="1:763">
      <c r="A75" t="s">
        <v>1224</v>
      </c>
      <c r="B75" t="s">
        <v>1225</v>
      </c>
      <c r="C75" t="s">
        <v>1226</v>
      </c>
      <c r="D75" t="s">
        <v>1028</v>
      </c>
      <c r="E75" t="s">
        <v>1028</v>
      </c>
      <c r="P75" t="s">
        <v>886</v>
      </c>
      <c r="T75">
        <v>25</v>
      </c>
      <c r="V75" t="s">
        <v>813</v>
      </c>
      <c r="X75" t="s">
        <v>817</v>
      </c>
      <c r="Y75" t="s">
        <v>814</v>
      </c>
      <c r="Z75" t="s">
        <v>856</v>
      </c>
      <c r="AA75" t="s">
        <v>815</v>
      </c>
      <c r="AB75" t="s">
        <v>901</v>
      </c>
      <c r="AC75">
        <v>6</v>
      </c>
      <c r="AD75" t="s">
        <v>817</v>
      </c>
      <c r="AE75">
        <v>0</v>
      </c>
      <c r="AF75">
        <v>6</v>
      </c>
      <c r="AG75">
        <v>0</v>
      </c>
      <c r="AH75" t="s">
        <v>818</v>
      </c>
      <c r="AI75" t="s">
        <v>818</v>
      </c>
      <c r="AJ75" t="s">
        <v>818</v>
      </c>
      <c r="AK75" t="s">
        <v>818</v>
      </c>
      <c r="AL75" t="s">
        <v>818</v>
      </c>
      <c r="AM75" t="s">
        <v>818</v>
      </c>
      <c r="AN75" t="s">
        <v>818</v>
      </c>
      <c r="AO75" t="s">
        <v>818</v>
      </c>
      <c r="AP75" t="s">
        <v>818</v>
      </c>
      <c r="AQ75" t="s">
        <v>818</v>
      </c>
      <c r="AR75" t="s">
        <v>818</v>
      </c>
      <c r="AS75" t="s">
        <v>818</v>
      </c>
      <c r="AT75" t="s">
        <v>818</v>
      </c>
      <c r="AU75" t="s">
        <v>818</v>
      </c>
      <c r="AV75" t="s">
        <v>818</v>
      </c>
      <c r="AW75" t="s">
        <v>818</v>
      </c>
      <c r="AX75" t="s">
        <v>818</v>
      </c>
      <c r="AY75" t="s">
        <v>818</v>
      </c>
      <c r="AZ75" t="s">
        <v>818</v>
      </c>
      <c r="BA75" t="s">
        <v>818</v>
      </c>
      <c r="BB75" t="s">
        <v>818</v>
      </c>
      <c r="BC75" t="s">
        <v>818</v>
      </c>
      <c r="BD75" t="s">
        <v>818</v>
      </c>
      <c r="BE75" t="s">
        <v>818</v>
      </c>
      <c r="BF75" t="s">
        <v>818</v>
      </c>
      <c r="BG75" t="s">
        <v>818</v>
      </c>
      <c r="BH75" t="s">
        <v>818</v>
      </c>
      <c r="BI75" t="s">
        <v>818</v>
      </c>
      <c r="BJ75" t="s">
        <v>818</v>
      </c>
      <c r="BK75" t="s">
        <v>818</v>
      </c>
      <c r="BL75" t="s">
        <v>818</v>
      </c>
      <c r="BM75" t="s">
        <v>818</v>
      </c>
      <c r="BN75" t="s">
        <v>818</v>
      </c>
      <c r="BO75" t="s">
        <v>818</v>
      </c>
      <c r="BP75" t="s">
        <v>818</v>
      </c>
      <c r="BQ75" t="s">
        <v>818</v>
      </c>
      <c r="BR75" t="s">
        <v>818</v>
      </c>
      <c r="BS75" t="s">
        <v>818</v>
      </c>
      <c r="BT75" t="s">
        <v>818</v>
      </c>
      <c r="BU75" t="s">
        <v>818</v>
      </c>
      <c r="BV75" t="s">
        <v>818</v>
      </c>
      <c r="BW75" t="s">
        <v>818</v>
      </c>
      <c r="BX75" t="s">
        <v>818</v>
      </c>
      <c r="BY75" t="s">
        <v>818</v>
      </c>
      <c r="BZ75" t="s">
        <v>818</v>
      </c>
      <c r="CA75" t="s">
        <v>818</v>
      </c>
      <c r="CB75" t="s">
        <v>818</v>
      </c>
      <c r="CC75" t="s">
        <v>818</v>
      </c>
      <c r="CD75" t="s">
        <v>818</v>
      </c>
      <c r="CE75" t="s">
        <v>818</v>
      </c>
      <c r="CF75" t="s">
        <v>818</v>
      </c>
      <c r="CG75" t="s">
        <v>818</v>
      </c>
      <c r="CH75" t="s">
        <v>818</v>
      </c>
      <c r="CI75" t="s">
        <v>818</v>
      </c>
      <c r="CJ75" t="s">
        <v>818</v>
      </c>
      <c r="CK75" t="s">
        <v>818</v>
      </c>
      <c r="CL75" t="s">
        <v>818</v>
      </c>
      <c r="CM75" t="s">
        <v>818</v>
      </c>
      <c r="CN75" t="s">
        <v>818</v>
      </c>
      <c r="CO75" t="s">
        <v>818</v>
      </c>
      <c r="CP75" t="s">
        <v>818</v>
      </c>
      <c r="CQ75" t="s">
        <v>818</v>
      </c>
      <c r="CR75" t="s">
        <v>818</v>
      </c>
      <c r="CS75" t="s">
        <v>818</v>
      </c>
      <c r="CT75" t="s">
        <v>818</v>
      </c>
      <c r="CU75" t="s">
        <v>818</v>
      </c>
      <c r="CV75" t="s">
        <v>818</v>
      </c>
      <c r="CW75" t="s">
        <v>818</v>
      </c>
      <c r="CX75" t="s">
        <v>818</v>
      </c>
      <c r="CY75" t="s">
        <v>818</v>
      </c>
      <c r="CZ75" t="s">
        <v>818</v>
      </c>
      <c r="DA75" t="s">
        <v>818</v>
      </c>
      <c r="DB75" t="s">
        <v>818</v>
      </c>
      <c r="DC75" t="s">
        <v>818</v>
      </c>
      <c r="DD75" t="s">
        <v>818</v>
      </c>
      <c r="DE75" t="s">
        <v>818</v>
      </c>
      <c r="DF75" t="s">
        <v>818</v>
      </c>
      <c r="DG75" t="s">
        <v>818</v>
      </c>
      <c r="DH75" t="s">
        <v>818</v>
      </c>
      <c r="DI75" t="s">
        <v>818</v>
      </c>
      <c r="DJ75" t="s">
        <v>818</v>
      </c>
      <c r="DK75" t="s">
        <v>818</v>
      </c>
      <c r="DL75" t="s">
        <v>818</v>
      </c>
      <c r="DM75" t="s">
        <v>818</v>
      </c>
      <c r="DN75" t="s">
        <v>818</v>
      </c>
      <c r="DO75" t="s">
        <v>818</v>
      </c>
      <c r="DP75" t="s">
        <v>818</v>
      </c>
      <c r="DQ75" t="s">
        <v>818</v>
      </c>
      <c r="DR75" t="s">
        <v>818</v>
      </c>
      <c r="DS75" t="s">
        <v>818</v>
      </c>
      <c r="DT75" t="s">
        <v>818</v>
      </c>
      <c r="DU75" t="s">
        <v>818</v>
      </c>
      <c r="DV75" t="s">
        <v>818</v>
      </c>
      <c r="DW75" t="s">
        <v>818</v>
      </c>
      <c r="DX75" t="s">
        <v>818</v>
      </c>
      <c r="DY75" t="s">
        <v>818</v>
      </c>
      <c r="DZ75" t="s">
        <v>818</v>
      </c>
      <c r="EA75" t="s">
        <v>818</v>
      </c>
      <c r="EB75" t="s">
        <v>818</v>
      </c>
      <c r="EC75" t="s">
        <v>818</v>
      </c>
      <c r="ED75" t="s">
        <v>818</v>
      </c>
      <c r="EE75" t="s">
        <v>818</v>
      </c>
      <c r="EF75" t="s">
        <v>818</v>
      </c>
      <c r="EG75" t="s">
        <v>818</v>
      </c>
      <c r="EH75" t="s">
        <v>818</v>
      </c>
      <c r="EI75" t="s">
        <v>818</v>
      </c>
      <c r="EJ75" t="s">
        <v>818</v>
      </c>
      <c r="EK75" t="s">
        <v>818</v>
      </c>
      <c r="EL75" t="s">
        <v>818</v>
      </c>
      <c r="EM75" t="s">
        <v>818</v>
      </c>
      <c r="EN75" t="s">
        <v>818</v>
      </c>
      <c r="EO75" t="s">
        <v>818</v>
      </c>
      <c r="EP75" t="s">
        <v>818</v>
      </c>
      <c r="EQ75" t="s">
        <v>818</v>
      </c>
      <c r="ER75" t="s">
        <v>818</v>
      </c>
      <c r="ES75" t="s">
        <v>818</v>
      </c>
      <c r="ET75" t="s">
        <v>818</v>
      </c>
      <c r="EU75" t="s">
        <v>818</v>
      </c>
      <c r="EV75" t="s">
        <v>818</v>
      </c>
      <c r="EW75" t="s">
        <v>818</v>
      </c>
      <c r="EX75" t="s">
        <v>818</v>
      </c>
      <c r="EY75" t="s">
        <v>818</v>
      </c>
      <c r="EZ75" t="s">
        <v>818</v>
      </c>
      <c r="FA75" t="s">
        <v>818</v>
      </c>
      <c r="FB75" t="s">
        <v>818</v>
      </c>
      <c r="FC75" t="s">
        <v>818</v>
      </c>
      <c r="FD75" t="s">
        <v>818</v>
      </c>
      <c r="FE75" t="s">
        <v>818</v>
      </c>
      <c r="FF75" t="s">
        <v>818</v>
      </c>
      <c r="FG75" t="s">
        <v>818</v>
      </c>
      <c r="FH75" t="s">
        <v>818</v>
      </c>
      <c r="FI75" t="s">
        <v>818</v>
      </c>
      <c r="FJ75" t="s">
        <v>818</v>
      </c>
      <c r="FK75" t="s">
        <v>818</v>
      </c>
      <c r="FL75" t="s">
        <v>818</v>
      </c>
      <c r="FM75" t="s">
        <v>818</v>
      </c>
      <c r="FN75" t="s">
        <v>818</v>
      </c>
      <c r="FO75" t="s">
        <v>818</v>
      </c>
      <c r="FP75" t="s">
        <v>818</v>
      </c>
      <c r="FQ75" t="s">
        <v>818</v>
      </c>
      <c r="FR75" t="s">
        <v>818</v>
      </c>
      <c r="FS75" t="s">
        <v>818</v>
      </c>
      <c r="FT75" t="s">
        <v>818</v>
      </c>
      <c r="FU75" t="s">
        <v>818</v>
      </c>
      <c r="FV75" t="s">
        <v>818</v>
      </c>
      <c r="FW75" t="s">
        <v>818</v>
      </c>
      <c r="FX75" t="s">
        <v>818</v>
      </c>
      <c r="FY75" t="s">
        <v>818</v>
      </c>
      <c r="FZ75" t="s">
        <v>818</v>
      </c>
      <c r="GA75" t="s">
        <v>818</v>
      </c>
      <c r="GB75" t="s">
        <v>818</v>
      </c>
      <c r="GC75" t="s">
        <v>818</v>
      </c>
      <c r="GD75" t="s">
        <v>818</v>
      </c>
      <c r="GE75" t="s">
        <v>818</v>
      </c>
      <c r="GF75" t="s">
        <v>818</v>
      </c>
      <c r="GG75" t="s">
        <v>818</v>
      </c>
      <c r="GH75" t="s">
        <v>818</v>
      </c>
      <c r="GI75" t="s">
        <v>818</v>
      </c>
      <c r="GJ75" t="s">
        <v>818</v>
      </c>
      <c r="GK75" t="s">
        <v>818</v>
      </c>
      <c r="GL75" t="s">
        <v>818</v>
      </c>
      <c r="GM75" t="s">
        <v>818</v>
      </c>
      <c r="GN75" t="s">
        <v>818</v>
      </c>
      <c r="GO75" t="s">
        <v>818</v>
      </c>
      <c r="GP75" t="s">
        <v>818</v>
      </c>
      <c r="GQ75" t="s">
        <v>818</v>
      </c>
      <c r="GR75" t="s">
        <v>818</v>
      </c>
      <c r="GS75" t="s">
        <v>818</v>
      </c>
      <c r="GT75" t="s">
        <v>818</v>
      </c>
      <c r="GU75" t="s">
        <v>818</v>
      </c>
      <c r="GV75" t="s">
        <v>818</v>
      </c>
      <c r="GW75" t="s">
        <v>818</v>
      </c>
      <c r="GX75" t="s">
        <v>818</v>
      </c>
      <c r="GY75" t="s">
        <v>818</v>
      </c>
      <c r="GZ75" t="s">
        <v>818</v>
      </c>
      <c r="HA75" t="s">
        <v>818</v>
      </c>
      <c r="HB75" t="s">
        <v>818</v>
      </c>
      <c r="HC75" t="s">
        <v>818</v>
      </c>
      <c r="HD75" t="s">
        <v>818</v>
      </c>
      <c r="HE75" t="s">
        <v>818</v>
      </c>
      <c r="HF75" t="s">
        <v>818</v>
      </c>
      <c r="HG75" t="s">
        <v>818</v>
      </c>
      <c r="HH75" t="s">
        <v>818</v>
      </c>
      <c r="HI75" t="s">
        <v>818</v>
      </c>
      <c r="HJ75" t="s">
        <v>818</v>
      </c>
      <c r="HK75" t="s">
        <v>818</v>
      </c>
      <c r="HL75" t="s">
        <v>818</v>
      </c>
      <c r="HM75" t="s">
        <v>818</v>
      </c>
      <c r="HN75" t="s">
        <v>818</v>
      </c>
      <c r="HO75" t="s">
        <v>818</v>
      </c>
      <c r="HP75" t="s">
        <v>818</v>
      </c>
      <c r="HQ75" t="s">
        <v>818</v>
      </c>
      <c r="HR75" t="s">
        <v>818</v>
      </c>
      <c r="HS75" t="s">
        <v>818</v>
      </c>
      <c r="HT75" t="s">
        <v>818</v>
      </c>
      <c r="HU75" t="s">
        <v>818</v>
      </c>
      <c r="HV75" t="s">
        <v>818</v>
      </c>
      <c r="HW75" t="s">
        <v>818</v>
      </c>
      <c r="HX75" t="s">
        <v>818</v>
      </c>
      <c r="HY75" t="s">
        <v>818</v>
      </c>
      <c r="HZ75" t="s">
        <v>818</v>
      </c>
      <c r="IA75" t="s">
        <v>818</v>
      </c>
      <c r="IB75" t="s">
        <v>818</v>
      </c>
      <c r="IC75" t="s">
        <v>818</v>
      </c>
      <c r="ID75" t="s">
        <v>818</v>
      </c>
      <c r="IE75" t="s">
        <v>818</v>
      </c>
      <c r="IF75" t="s">
        <v>818</v>
      </c>
      <c r="IG75" t="s">
        <v>818</v>
      </c>
      <c r="IH75" t="s">
        <v>818</v>
      </c>
      <c r="II75" t="s">
        <v>818</v>
      </c>
      <c r="IJ75" t="s">
        <v>818</v>
      </c>
      <c r="IK75" t="s">
        <v>818</v>
      </c>
      <c r="IL75" t="s">
        <v>818</v>
      </c>
      <c r="IM75" t="s">
        <v>818</v>
      </c>
      <c r="IN75" t="s">
        <v>818</v>
      </c>
      <c r="IO75" t="s">
        <v>818</v>
      </c>
      <c r="IP75" t="s">
        <v>818</v>
      </c>
      <c r="IQ75" t="s">
        <v>818</v>
      </c>
      <c r="IR75" t="s">
        <v>818</v>
      </c>
      <c r="IS75" t="s">
        <v>818</v>
      </c>
      <c r="IT75" t="s">
        <v>818</v>
      </c>
      <c r="IU75" t="s">
        <v>818</v>
      </c>
      <c r="IV75" t="s">
        <v>818</v>
      </c>
      <c r="IW75" t="s">
        <v>818</v>
      </c>
      <c r="IX75" t="s">
        <v>818</v>
      </c>
      <c r="IY75" t="s">
        <v>818</v>
      </c>
      <c r="IZ75" t="s">
        <v>818</v>
      </c>
      <c r="JA75" t="s">
        <v>818</v>
      </c>
      <c r="JB75" t="s">
        <v>818</v>
      </c>
      <c r="JC75" t="s">
        <v>818</v>
      </c>
      <c r="JD75" t="s">
        <v>818</v>
      </c>
      <c r="JE75" t="s">
        <v>818</v>
      </c>
      <c r="JF75" t="s">
        <v>818</v>
      </c>
      <c r="JG75" t="s">
        <v>818</v>
      </c>
      <c r="JH75" t="s">
        <v>818</v>
      </c>
      <c r="JI75" t="s">
        <v>818</v>
      </c>
      <c r="JJ75" t="s">
        <v>818</v>
      </c>
      <c r="JK75" t="s">
        <v>818</v>
      </c>
      <c r="JL75" t="s">
        <v>818</v>
      </c>
      <c r="JM75" t="s">
        <v>818</v>
      </c>
      <c r="JN75" t="s">
        <v>818</v>
      </c>
      <c r="JO75" t="s">
        <v>818</v>
      </c>
      <c r="JP75" t="s">
        <v>818</v>
      </c>
      <c r="JQ75" t="s">
        <v>818</v>
      </c>
      <c r="JR75" t="s">
        <v>818</v>
      </c>
      <c r="JS75" t="s">
        <v>818</v>
      </c>
      <c r="JT75" t="s">
        <v>818</v>
      </c>
      <c r="JU75" t="s">
        <v>818</v>
      </c>
      <c r="JV75" t="s">
        <v>818</v>
      </c>
      <c r="JW75" t="s">
        <v>818</v>
      </c>
      <c r="JX75" t="s">
        <v>818</v>
      </c>
      <c r="JY75" t="s">
        <v>818</v>
      </c>
      <c r="JZ75" t="s">
        <v>818</v>
      </c>
      <c r="KA75" t="s">
        <v>818</v>
      </c>
      <c r="KB75" t="s">
        <v>818</v>
      </c>
      <c r="KC75" t="s">
        <v>818</v>
      </c>
      <c r="KD75" t="s">
        <v>818</v>
      </c>
      <c r="KE75" t="s">
        <v>818</v>
      </c>
      <c r="KF75">
        <v>6</v>
      </c>
      <c r="KG75">
        <v>0</v>
      </c>
      <c r="KH75">
        <v>0</v>
      </c>
      <c r="KI75">
        <v>1</v>
      </c>
      <c r="KJ75">
        <v>0</v>
      </c>
      <c r="KK75">
        <v>1</v>
      </c>
      <c r="KL75">
        <v>0</v>
      </c>
      <c r="KM75">
        <v>1</v>
      </c>
      <c r="KN75">
        <v>0</v>
      </c>
      <c r="KO75">
        <v>0</v>
      </c>
      <c r="KP75">
        <v>2</v>
      </c>
      <c r="KQ75">
        <v>1</v>
      </c>
      <c r="KR75">
        <v>0</v>
      </c>
      <c r="KS75">
        <v>0</v>
      </c>
      <c r="KT75">
        <v>1</v>
      </c>
      <c r="KU75">
        <v>0</v>
      </c>
      <c r="KV75">
        <v>0</v>
      </c>
      <c r="KW75">
        <v>0</v>
      </c>
      <c r="KX75">
        <v>1</v>
      </c>
      <c r="KY75">
        <v>1</v>
      </c>
      <c r="KZ75">
        <v>1</v>
      </c>
      <c r="LA75">
        <v>2</v>
      </c>
      <c r="LB75">
        <v>2</v>
      </c>
      <c r="LC75">
        <v>3</v>
      </c>
      <c r="LD75">
        <v>6</v>
      </c>
      <c r="LE75">
        <v>1</v>
      </c>
      <c r="LF75">
        <v>2</v>
      </c>
      <c r="LH75" t="s">
        <v>817</v>
      </c>
      <c r="LI75" t="s">
        <v>813</v>
      </c>
      <c r="LJ75" t="s">
        <v>817</v>
      </c>
      <c r="LK75" t="s">
        <v>817</v>
      </c>
      <c r="LL75" t="s">
        <v>817</v>
      </c>
      <c r="LM75" t="s">
        <v>817</v>
      </c>
      <c r="LN75" t="s">
        <v>813</v>
      </c>
      <c r="LO75" t="s">
        <v>813</v>
      </c>
      <c r="LP75" t="s">
        <v>813</v>
      </c>
      <c r="LQ75" t="s">
        <v>817</v>
      </c>
      <c r="LR75" t="s">
        <v>845</v>
      </c>
      <c r="LV75" t="s">
        <v>845</v>
      </c>
      <c r="LX75" t="s">
        <v>817</v>
      </c>
      <c r="MU75" t="s">
        <v>813</v>
      </c>
      <c r="NC75" t="s">
        <v>813</v>
      </c>
      <c r="ND75" t="s">
        <v>817</v>
      </c>
      <c r="NE75" t="s">
        <v>813</v>
      </c>
      <c r="NF75" t="s">
        <v>817</v>
      </c>
      <c r="NG75" t="s">
        <v>817</v>
      </c>
      <c r="NH75" t="s">
        <v>817</v>
      </c>
      <c r="NI75" t="s">
        <v>817</v>
      </c>
      <c r="NJ75" t="s">
        <v>817</v>
      </c>
      <c r="NK75" t="s">
        <v>817</v>
      </c>
      <c r="NL75" t="s">
        <v>813</v>
      </c>
      <c r="NM75" t="s">
        <v>817</v>
      </c>
      <c r="NN75" t="s">
        <v>817</v>
      </c>
      <c r="NO75" t="s">
        <v>817</v>
      </c>
      <c r="NP75" t="s">
        <v>817</v>
      </c>
      <c r="NQ75" t="s">
        <v>817</v>
      </c>
      <c r="NR75" t="s">
        <v>813</v>
      </c>
      <c r="NS75" t="s">
        <v>817</v>
      </c>
      <c r="NU75" t="s">
        <v>825</v>
      </c>
      <c r="NX75" t="s">
        <v>826</v>
      </c>
      <c r="NY75">
        <v>1</v>
      </c>
      <c r="NZ75" t="s">
        <v>903</v>
      </c>
      <c r="OP75" t="s">
        <v>813</v>
      </c>
      <c r="OQ75" t="s">
        <v>827</v>
      </c>
      <c r="OR75" t="s">
        <v>828</v>
      </c>
      <c r="OS75" t="s">
        <v>878</v>
      </c>
      <c r="OT75" t="s">
        <v>813</v>
      </c>
      <c r="OU75" t="s">
        <v>817</v>
      </c>
      <c r="OV75" t="s">
        <v>830</v>
      </c>
      <c r="OW75" t="s">
        <v>905</v>
      </c>
      <c r="OX75" t="s">
        <v>923</v>
      </c>
      <c r="OY75" t="s">
        <v>833</v>
      </c>
      <c r="OZ75" t="s">
        <v>849</v>
      </c>
      <c r="PA75" t="s">
        <v>817</v>
      </c>
      <c r="PB75" t="s">
        <v>817</v>
      </c>
      <c r="PC75" t="s">
        <v>817</v>
      </c>
      <c r="PD75" t="s">
        <v>817</v>
      </c>
      <c r="PE75" t="s">
        <v>817</v>
      </c>
      <c r="PF75" t="s">
        <v>813</v>
      </c>
      <c r="PG75" t="s">
        <v>817</v>
      </c>
      <c r="PH75" t="s">
        <v>817</v>
      </c>
      <c r="PI75" t="s">
        <v>817</v>
      </c>
      <c r="PJ75" t="s">
        <v>817</v>
      </c>
      <c r="PK75" t="s">
        <v>817</v>
      </c>
      <c r="PL75" t="s">
        <v>835</v>
      </c>
      <c r="PM75" t="s">
        <v>837</v>
      </c>
      <c r="PN75" t="s">
        <v>845</v>
      </c>
      <c r="PO75" t="s">
        <v>893</v>
      </c>
      <c r="PP75" t="s">
        <v>839</v>
      </c>
      <c r="PQ75" t="s">
        <v>813</v>
      </c>
      <c r="PR75" t="s">
        <v>813</v>
      </c>
      <c r="PS75" t="s">
        <v>817</v>
      </c>
      <c r="PT75" t="s">
        <v>817</v>
      </c>
      <c r="PU75" t="s">
        <v>817</v>
      </c>
      <c r="PV75" t="s">
        <v>817</v>
      </c>
      <c r="PW75" t="s">
        <v>817</v>
      </c>
      <c r="PX75" t="s">
        <v>817</v>
      </c>
      <c r="PY75" t="s">
        <v>817</v>
      </c>
      <c r="PZ75" t="s">
        <v>840</v>
      </c>
      <c r="QA75" t="s">
        <v>841</v>
      </c>
      <c r="QB75" t="s">
        <v>895</v>
      </c>
      <c r="QC75" t="s">
        <v>843</v>
      </c>
      <c r="QD75" t="s">
        <v>896</v>
      </c>
      <c r="QE75" t="s">
        <v>845</v>
      </c>
      <c r="QF75" t="s">
        <v>813</v>
      </c>
      <c r="QG75" t="s">
        <v>813</v>
      </c>
      <c r="QH75" t="s">
        <v>813</v>
      </c>
      <c r="QI75" t="s">
        <v>817</v>
      </c>
      <c r="QJ75" t="s">
        <v>817</v>
      </c>
      <c r="QK75" t="s">
        <v>817</v>
      </c>
      <c r="QL75" t="s">
        <v>817</v>
      </c>
      <c r="QM75" t="s">
        <v>813</v>
      </c>
      <c r="QN75" t="s">
        <v>817</v>
      </c>
      <c r="QO75" t="s">
        <v>817</v>
      </c>
      <c r="QP75" t="s">
        <v>817</v>
      </c>
      <c r="QQ75" t="s">
        <v>817</v>
      </c>
      <c r="QR75" t="s">
        <v>813</v>
      </c>
      <c r="QS75" t="s">
        <v>813</v>
      </c>
      <c r="QT75" t="s">
        <v>817</v>
      </c>
      <c r="QU75" t="s">
        <v>817</v>
      </c>
      <c r="QV75" t="s">
        <v>817</v>
      </c>
      <c r="QW75" t="s">
        <v>817</v>
      </c>
      <c r="QX75" t="s">
        <v>817</v>
      </c>
      <c r="QY75" t="s">
        <v>817</v>
      </c>
      <c r="QZ75" t="s">
        <v>817</v>
      </c>
      <c r="RA75" t="s">
        <v>817</v>
      </c>
      <c r="RB75" t="s">
        <v>817</v>
      </c>
      <c r="RC75" t="s">
        <v>817</v>
      </c>
      <c r="RD75" t="s">
        <v>817</v>
      </c>
      <c r="RE75" t="s">
        <v>817</v>
      </c>
      <c r="RF75" t="s">
        <v>817</v>
      </c>
      <c r="RG75" t="s">
        <v>817</v>
      </c>
      <c r="RH75" t="s">
        <v>817</v>
      </c>
      <c r="RI75" t="s">
        <v>817</v>
      </c>
      <c r="RJ75" t="s">
        <v>817</v>
      </c>
      <c r="RK75" t="s">
        <v>813</v>
      </c>
      <c r="RL75" t="s">
        <v>813</v>
      </c>
      <c r="RM75" t="s">
        <v>817</v>
      </c>
      <c r="RN75" t="s">
        <v>817</v>
      </c>
      <c r="RO75" t="s">
        <v>817</v>
      </c>
      <c r="RP75" t="s">
        <v>817</v>
      </c>
      <c r="RQ75" t="s">
        <v>817</v>
      </c>
      <c r="RR75" t="s">
        <v>817</v>
      </c>
      <c r="RS75" t="s">
        <v>817</v>
      </c>
      <c r="RT75" t="s">
        <v>817</v>
      </c>
      <c r="RU75" t="s">
        <v>813</v>
      </c>
      <c r="RV75" t="s">
        <v>817</v>
      </c>
      <c r="RW75" t="s">
        <v>817</v>
      </c>
      <c r="RX75" t="s">
        <v>837</v>
      </c>
      <c r="RY75" t="s">
        <v>1227</v>
      </c>
      <c r="RZ75" t="s">
        <v>813</v>
      </c>
      <c r="SA75" t="s">
        <v>813</v>
      </c>
      <c r="SB75" t="s">
        <v>817</v>
      </c>
      <c r="SC75" t="s">
        <v>817</v>
      </c>
      <c r="SD75" t="s">
        <v>817</v>
      </c>
      <c r="SE75" t="s">
        <v>817</v>
      </c>
      <c r="SF75" t="s">
        <v>817</v>
      </c>
      <c r="SG75" t="s">
        <v>817</v>
      </c>
      <c r="SH75" t="s">
        <v>817</v>
      </c>
      <c r="SI75" t="s">
        <v>817</v>
      </c>
      <c r="SJ75" t="s">
        <v>817</v>
      </c>
      <c r="SK75" t="s">
        <v>817</v>
      </c>
      <c r="SL75" t="s">
        <v>813</v>
      </c>
      <c r="SM75" t="s">
        <v>817</v>
      </c>
      <c r="SN75" t="s">
        <v>817</v>
      </c>
      <c r="SO75" t="s">
        <v>817</v>
      </c>
      <c r="SP75" t="s">
        <v>817</v>
      </c>
      <c r="SQ75" t="s">
        <v>817</v>
      </c>
      <c r="SR75" t="s">
        <v>817</v>
      </c>
      <c r="SS75" t="s">
        <v>817</v>
      </c>
      <c r="ST75" t="s">
        <v>817</v>
      </c>
      <c r="SU75" t="s">
        <v>817</v>
      </c>
      <c r="SV75" t="s">
        <v>817</v>
      </c>
      <c r="SW75" t="s">
        <v>813</v>
      </c>
      <c r="SX75" t="s">
        <v>817</v>
      </c>
      <c r="SY75" t="s">
        <v>817</v>
      </c>
      <c r="SZ75" t="s">
        <v>817</v>
      </c>
      <c r="TA75" t="s">
        <v>817</v>
      </c>
      <c r="TB75" t="s">
        <v>817</v>
      </c>
      <c r="TC75" t="s">
        <v>817</v>
      </c>
      <c r="TD75" t="s">
        <v>817</v>
      </c>
      <c r="TE75" t="s">
        <v>817</v>
      </c>
      <c r="TF75" t="s">
        <v>817</v>
      </c>
      <c r="TG75" t="s">
        <v>817</v>
      </c>
      <c r="TH75" t="s">
        <v>817</v>
      </c>
      <c r="TI75" t="s">
        <v>817</v>
      </c>
      <c r="TU75" t="s">
        <v>817</v>
      </c>
      <c r="TY75" t="s">
        <v>813</v>
      </c>
      <c r="TZ75" t="s">
        <v>817</v>
      </c>
      <c r="UA75" t="s">
        <v>817</v>
      </c>
      <c r="UB75" t="s">
        <v>817</v>
      </c>
      <c r="UC75" t="s">
        <v>817</v>
      </c>
      <c r="UD75" t="s">
        <v>817</v>
      </c>
      <c r="UE75" t="s">
        <v>817</v>
      </c>
      <c r="UF75" t="s">
        <v>817</v>
      </c>
      <c r="UG75" t="s">
        <v>817</v>
      </c>
      <c r="UH75" t="s">
        <v>817</v>
      </c>
      <c r="UI75" t="s">
        <v>817</v>
      </c>
      <c r="UJ75" t="s">
        <v>817</v>
      </c>
      <c r="UK75" t="s">
        <v>817</v>
      </c>
      <c r="UL75" t="s">
        <v>813</v>
      </c>
      <c r="UM75" t="s">
        <v>817</v>
      </c>
      <c r="UN75" t="s">
        <v>817</v>
      </c>
      <c r="UO75" t="s">
        <v>817</v>
      </c>
      <c r="UP75" t="s">
        <v>817</v>
      </c>
      <c r="UQ75" t="s">
        <v>813</v>
      </c>
      <c r="UR75" t="s">
        <v>817</v>
      </c>
      <c r="US75" t="s">
        <v>817</v>
      </c>
      <c r="UT75" t="s">
        <v>817</v>
      </c>
      <c r="UU75" t="s">
        <v>817</v>
      </c>
      <c r="UV75" t="s">
        <v>817</v>
      </c>
      <c r="UW75" t="s">
        <v>817</v>
      </c>
      <c r="UX75" t="s">
        <v>817</v>
      </c>
      <c r="UY75" t="s">
        <v>817</v>
      </c>
      <c r="UZ75" t="s">
        <v>817</v>
      </c>
      <c r="VB75" t="s">
        <v>909</v>
      </c>
      <c r="VC75" t="s">
        <v>848</v>
      </c>
      <c r="VD75" t="s">
        <v>813</v>
      </c>
      <c r="VE75" t="s">
        <v>817</v>
      </c>
      <c r="VF75" t="s">
        <v>817</v>
      </c>
      <c r="VG75" t="s">
        <v>817</v>
      </c>
      <c r="VH75" t="s">
        <v>817</v>
      </c>
      <c r="VI75" t="s">
        <v>817</v>
      </c>
      <c r="VJ75" t="s">
        <v>817</v>
      </c>
      <c r="VK75" t="s">
        <v>817</v>
      </c>
      <c r="VL75" t="s">
        <v>817</v>
      </c>
      <c r="VM75" t="s">
        <v>817</v>
      </c>
      <c r="VN75" t="s">
        <v>817</v>
      </c>
      <c r="VO75" t="s">
        <v>817</v>
      </c>
      <c r="VP75" t="s">
        <v>817</v>
      </c>
      <c r="VQ75" t="s">
        <v>817</v>
      </c>
      <c r="VR75" t="s">
        <v>813</v>
      </c>
      <c r="VS75" t="s">
        <v>813</v>
      </c>
      <c r="VT75" t="s">
        <v>817</v>
      </c>
      <c r="VU75" t="s">
        <v>813</v>
      </c>
      <c r="VV75" t="s">
        <v>813</v>
      </c>
      <c r="VW75" t="s">
        <v>817</v>
      </c>
      <c r="VX75" t="s">
        <v>817</v>
      </c>
      <c r="VY75" t="s">
        <v>813</v>
      </c>
      <c r="VZ75" t="s">
        <v>817</v>
      </c>
      <c r="WA75" t="s">
        <v>813</v>
      </c>
      <c r="WB75" t="s">
        <v>817</v>
      </c>
      <c r="WJ75" t="s">
        <v>817</v>
      </c>
      <c r="WK75" t="s">
        <v>813</v>
      </c>
      <c r="WL75" t="s">
        <v>817</v>
      </c>
      <c r="WM75" t="s">
        <v>817</v>
      </c>
      <c r="WN75" t="s">
        <v>817</v>
      </c>
      <c r="WO75" t="s">
        <v>817</v>
      </c>
      <c r="WP75" t="s">
        <v>817</v>
      </c>
      <c r="WQ75" t="s">
        <v>817</v>
      </c>
      <c r="WR75" t="s">
        <v>817</v>
      </c>
      <c r="WS75" t="s">
        <v>891</v>
      </c>
      <c r="WU75" t="s">
        <v>813</v>
      </c>
      <c r="WV75" t="s">
        <v>817</v>
      </c>
      <c r="WW75" t="s">
        <v>813</v>
      </c>
      <c r="WX75" t="s">
        <v>817</v>
      </c>
      <c r="WY75" t="s">
        <v>817</v>
      </c>
      <c r="WZ75" t="s">
        <v>817</v>
      </c>
      <c r="XA75" t="s">
        <v>817</v>
      </c>
      <c r="XB75" t="s">
        <v>817</v>
      </c>
      <c r="XC75" t="s">
        <v>850</v>
      </c>
      <c r="XD75" t="s">
        <v>813</v>
      </c>
      <c r="XE75" t="s">
        <v>817</v>
      </c>
      <c r="XF75" t="s">
        <v>817</v>
      </c>
      <c r="XG75" t="s">
        <v>817</v>
      </c>
      <c r="XH75" t="s">
        <v>817</v>
      </c>
      <c r="XI75" t="s">
        <v>817</v>
      </c>
      <c r="XJ75" t="s">
        <v>817</v>
      </c>
      <c r="XK75" t="s">
        <v>817</v>
      </c>
      <c r="XL75" t="s">
        <v>817</v>
      </c>
      <c r="XM75" t="s">
        <v>817</v>
      </c>
      <c r="XN75" t="s">
        <v>813</v>
      </c>
      <c r="XO75" t="s">
        <v>817</v>
      </c>
      <c r="XP75" t="s">
        <v>817</v>
      </c>
      <c r="XQ75" t="s">
        <v>817</v>
      </c>
      <c r="XR75" t="s">
        <v>817</v>
      </c>
      <c r="XS75" t="s">
        <v>817</v>
      </c>
      <c r="XT75" t="s">
        <v>817</v>
      </c>
      <c r="XU75" t="s">
        <v>817</v>
      </c>
      <c r="XV75" t="s">
        <v>817</v>
      </c>
      <c r="XW75" t="s">
        <v>813</v>
      </c>
      <c r="XX75" t="s">
        <v>817</v>
      </c>
      <c r="XY75" t="s">
        <v>817</v>
      </c>
      <c r="XZ75" t="s">
        <v>813</v>
      </c>
      <c r="YA75" t="s">
        <v>817</v>
      </c>
      <c r="YB75" t="s">
        <v>817</v>
      </c>
      <c r="YC75" t="s">
        <v>817</v>
      </c>
      <c r="YD75" t="s">
        <v>813</v>
      </c>
      <c r="YE75" t="s">
        <v>817</v>
      </c>
      <c r="YF75" t="s">
        <v>817</v>
      </c>
      <c r="YG75" t="s">
        <v>817</v>
      </c>
      <c r="YH75" t="s">
        <v>817</v>
      </c>
      <c r="YI75" t="s">
        <v>817</v>
      </c>
      <c r="YJ75" t="s">
        <v>817</v>
      </c>
      <c r="YK75" t="s">
        <v>817</v>
      </c>
      <c r="YL75" t="s">
        <v>817</v>
      </c>
      <c r="YM75" t="s">
        <v>817</v>
      </c>
      <c r="YN75" t="s">
        <v>817</v>
      </c>
      <c r="YO75" t="s">
        <v>817</v>
      </c>
      <c r="YP75" t="s">
        <v>817</v>
      </c>
      <c r="YQ75" t="s">
        <v>817</v>
      </c>
      <c r="YR75" t="s">
        <v>813</v>
      </c>
      <c r="YS75" t="s">
        <v>817</v>
      </c>
      <c r="YT75" t="s">
        <v>817</v>
      </c>
      <c r="YU75" t="s">
        <v>813</v>
      </c>
      <c r="YW75" t="s">
        <v>813</v>
      </c>
      <c r="YX75" t="s">
        <v>817</v>
      </c>
      <c r="YY75" t="s">
        <v>817</v>
      </c>
      <c r="YZ75" t="s">
        <v>817</v>
      </c>
      <c r="ZA75" t="s">
        <v>817</v>
      </c>
      <c r="ZB75" t="s">
        <v>817</v>
      </c>
      <c r="ZC75" t="s">
        <v>817</v>
      </c>
      <c r="ZD75" t="s">
        <v>817</v>
      </c>
      <c r="ZE75" t="s">
        <v>817</v>
      </c>
      <c r="ZF75" t="s">
        <v>813</v>
      </c>
      <c r="ZG75" t="s">
        <v>817</v>
      </c>
      <c r="ZH75" t="s">
        <v>817</v>
      </c>
      <c r="ZI75" t="s">
        <v>817</v>
      </c>
      <c r="ZJ75" t="s">
        <v>817</v>
      </c>
      <c r="ZK75" t="s">
        <v>817</v>
      </c>
      <c r="ZL75" t="s">
        <v>817</v>
      </c>
      <c r="ZM75" t="s">
        <v>817</v>
      </c>
      <c r="ZN75" t="s">
        <v>817</v>
      </c>
      <c r="ZO75" t="s">
        <v>817</v>
      </c>
      <c r="ZP75" t="s">
        <v>817</v>
      </c>
      <c r="ZQ75" t="s">
        <v>817</v>
      </c>
      <c r="ZR75" t="s">
        <v>817</v>
      </c>
      <c r="ZS75" t="s">
        <v>817</v>
      </c>
      <c r="ZT75" t="s">
        <v>817</v>
      </c>
      <c r="ZU75" t="s">
        <v>817</v>
      </c>
      <c r="ZV75" t="s">
        <v>817</v>
      </c>
      <c r="ZW75" t="s">
        <v>817</v>
      </c>
      <c r="ZX75" t="s">
        <v>817</v>
      </c>
      <c r="ZY75" t="s">
        <v>817</v>
      </c>
      <c r="ZZ75" t="s">
        <v>813</v>
      </c>
      <c r="AAA75" t="s">
        <v>817</v>
      </c>
      <c r="AAB75" t="s">
        <v>817</v>
      </c>
      <c r="AAC75" t="s">
        <v>817</v>
      </c>
      <c r="AAD75" t="s">
        <v>817</v>
      </c>
      <c r="AAE75" t="s">
        <v>817</v>
      </c>
      <c r="AAF75" t="s">
        <v>817</v>
      </c>
      <c r="AAH75" t="s">
        <v>813</v>
      </c>
      <c r="AAI75" t="s">
        <v>817</v>
      </c>
      <c r="AAJ75" t="s">
        <v>817</v>
      </c>
      <c r="AAK75" t="s">
        <v>817</v>
      </c>
      <c r="AAL75" t="s">
        <v>817</v>
      </c>
      <c r="AAM75" t="s">
        <v>817</v>
      </c>
      <c r="AAN75" t="s">
        <v>817</v>
      </c>
      <c r="AAO75" t="s">
        <v>817</v>
      </c>
      <c r="AAP75" t="s">
        <v>817</v>
      </c>
      <c r="AAQ75" t="s">
        <v>817</v>
      </c>
      <c r="AAR75" t="s">
        <v>817</v>
      </c>
      <c r="AAS75" t="s">
        <v>817</v>
      </c>
      <c r="AAT75" t="s">
        <v>817</v>
      </c>
      <c r="AAV75" t="s">
        <v>817</v>
      </c>
      <c r="AAW75" t="s">
        <v>817</v>
      </c>
      <c r="AAX75" t="s">
        <v>817</v>
      </c>
      <c r="AAY75" t="s">
        <v>817</v>
      </c>
      <c r="AAZ75" t="s">
        <v>817</v>
      </c>
      <c r="ABA75" t="s">
        <v>817</v>
      </c>
      <c r="ABB75" t="s">
        <v>813</v>
      </c>
      <c r="ABC75" t="s">
        <v>817</v>
      </c>
      <c r="ABD75" t="s">
        <v>817</v>
      </c>
      <c r="ABE75" t="s">
        <v>817</v>
      </c>
      <c r="ABF75" t="s">
        <v>817</v>
      </c>
      <c r="ABG75" t="s">
        <v>817</v>
      </c>
      <c r="ABH75" t="s">
        <v>817</v>
      </c>
      <c r="ABI75" t="s">
        <v>817</v>
      </c>
      <c r="ABJ75" t="s">
        <v>817</v>
      </c>
      <c r="ABK75" t="s">
        <v>817</v>
      </c>
      <c r="ABL75" t="s">
        <v>817</v>
      </c>
      <c r="ABM75" t="s">
        <v>817</v>
      </c>
      <c r="ABN75" t="s">
        <v>817</v>
      </c>
      <c r="ABO75" t="s">
        <v>817</v>
      </c>
      <c r="ABP75" t="s">
        <v>817</v>
      </c>
      <c r="ABQ75" t="s">
        <v>817</v>
      </c>
      <c r="ABR75" t="s">
        <v>817</v>
      </c>
      <c r="ABS75" t="s">
        <v>817</v>
      </c>
      <c r="ABT75" t="s">
        <v>817</v>
      </c>
      <c r="ABU75" t="s">
        <v>817</v>
      </c>
      <c r="ABV75" t="s">
        <v>817</v>
      </c>
      <c r="ABW75" t="s">
        <v>813</v>
      </c>
      <c r="ABX75" t="s">
        <v>813</v>
      </c>
      <c r="ABY75" t="s">
        <v>817</v>
      </c>
      <c r="ABZ75" t="s">
        <v>817</v>
      </c>
      <c r="ACA75" t="s">
        <v>813</v>
      </c>
      <c r="ACB75" t="s">
        <v>817</v>
      </c>
      <c r="ACC75" t="s">
        <v>817</v>
      </c>
      <c r="ACD75" t="s">
        <v>817</v>
      </c>
      <c r="ACE75" t="s">
        <v>817</v>
      </c>
      <c r="ACF75" t="s">
        <v>817</v>
      </c>
      <c r="ACG75" t="s">
        <v>817</v>
      </c>
      <c r="ACH75" t="s">
        <v>817</v>
      </c>
      <c r="ACI75" t="s">
        <v>817</v>
      </c>
    </row>
    <row r="76" spans="1:763">
      <c r="A76" t="s">
        <v>1228</v>
      </c>
      <c r="B76" t="s">
        <v>1229</v>
      </c>
      <c r="C76" t="s">
        <v>1230</v>
      </c>
      <c r="D76" t="s">
        <v>1028</v>
      </c>
      <c r="E76" t="s">
        <v>1028</v>
      </c>
      <c r="P76" t="s">
        <v>855</v>
      </c>
      <c r="Q76">
        <v>1.2198080885670051</v>
      </c>
      <c r="T76">
        <v>23</v>
      </c>
      <c r="V76" t="s">
        <v>813</v>
      </c>
      <c r="X76" t="s">
        <v>813</v>
      </c>
      <c r="Y76" t="s">
        <v>814</v>
      </c>
      <c r="Z76" t="s">
        <v>814</v>
      </c>
      <c r="AA76" t="s">
        <v>815</v>
      </c>
      <c r="AB76" t="s">
        <v>816</v>
      </c>
      <c r="AC76">
        <v>6</v>
      </c>
      <c r="AD76" t="s">
        <v>813</v>
      </c>
      <c r="AE76">
        <v>6</v>
      </c>
      <c r="AF76">
        <v>0</v>
      </c>
      <c r="AG76">
        <v>0</v>
      </c>
      <c r="AH76" t="s">
        <v>818</v>
      </c>
      <c r="AI76" t="s">
        <v>818</v>
      </c>
      <c r="AJ76" t="s">
        <v>818</v>
      </c>
      <c r="AK76" t="s">
        <v>818</v>
      </c>
      <c r="AL76" t="s">
        <v>818</v>
      </c>
      <c r="AM76" t="s">
        <v>818</v>
      </c>
      <c r="AN76" t="s">
        <v>818</v>
      </c>
      <c r="AO76" t="s">
        <v>818</v>
      </c>
      <c r="AP76" t="s">
        <v>818</v>
      </c>
      <c r="AQ76" t="s">
        <v>818</v>
      </c>
      <c r="AR76" t="s">
        <v>818</v>
      </c>
      <c r="AS76" t="s">
        <v>818</v>
      </c>
      <c r="AT76" t="s">
        <v>818</v>
      </c>
      <c r="AU76" t="s">
        <v>818</v>
      </c>
      <c r="AV76" t="s">
        <v>818</v>
      </c>
      <c r="AW76" t="s">
        <v>818</v>
      </c>
      <c r="AX76" t="s">
        <v>818</v>
      </c>
      <c r="AY76" t="s">
        <v>818</v>
      </c>
      <c r="AZ76" t="s">
        <v>818</v>
      </c>
      <c r="BA76" t="s">
        <v>818</v>
      </c>
      <c r="BB76" t="s">
        <v>818</v>
      </c>
      <c r="BC76" t="s">
        <v>818</v>
      </c>
      <c r="BD76" t="s">
        <v>818</v>
      </c>
      <c r="BE76" t="s">
        <v>818</v>
      </c>
      <c r="BF76" t="s">
        <v>818</v>
      </c>
      <c r="BG76" t="s">
        <v>818</v>
      </c>
      <c r="BH76" t="s">
        <v>818</v>
      </c>
      <c r="BI76" t="s">
        <v>818</v>
      </c>
      <c r="BJ76" t="s">
        <v>818</v>
      </c>
      <c r="BK76" t="s">
        <v>818</v>
      </c>
      <c r="BL76" t="s">
        <v>818</v>
      </c>
      <c r="BM76" t="s">
        <v>818</v>
      </c>
      <c r="BN76" t="s">
        <v>818</v>
      </c>
      <c r="BO76" t="s">
        <v>818</v>
      </c>
      <c r="BP76" t="s">
        <v>818</v>
      </c>
      <c r="BQ76" t="s">
        <v>818</v>
      </c>
      <c r="BR76" t="s">
        <v>818</v>
      </c>
      <c r="BS76" t="s">
        <v>818</v>
      </c>
      <c r="BT76" t="s">
        <v>818</v>
      </c>
      <c r="BU76" t="s">
        <v>818</v>
      </c>
      <c r="BV76" t="s">
        <v>818</v>
      </c>
      <c r="BW76" t="s">
        <v>818</v>
      </c>
      <c r="BX76" t="s">
        <v>818</v>
      </c>
      <c r="BY76" t="s">
        <v>818</v>
      </c>
      <c r="BZ76" t="s">
        <v>818</v>
      </c>
      <c r="CA76" t="s">
        <v>818</v>
      </c>
      <c r="CB76" t="s">
        <v>818</v>
      </c>
      <c r="CC76" t="s">
        <v>818</v>
      </c>
      <c r="CD76" t="s">
        <v>818</v>
      </c>
      <c r="CE76" t="s">
        <v>818</v>
      </c>
      <c r="CF76" t="s">
        <v>818</v>
      </c>
      <c r="CG76" t="s">
        <v>818</v>
      </c>
      <c r="CH76" t="s">
        <v>818</v>
      </c>
      <c r="CI76" t="s">
        <v>818</v>
      </c>
      <c r="CJ76" t="s">
        <v>818</v>
      </c>
      <c r="CK76" t="s">
        <v>818</v>
      </c>
      <c r="CL76" t="s">
        <v>818</v>
      </c>
      <c r="CM76" t="s">
        <v>818</v>
      </c>
      <c r="CN76" t="s">
        <v>818</v>
      </c>
      <c r="CO76" t="s">
        <v>818</v>
      </c>
      <c r="CP76" t="s">
        <v>818</v>
      </c>
      <c r="CQ76" t="s">
        <v>818</v>
      </c>
      <c r="CR76" t="s">
        <v>818</v>
      </c>
      <c r="CS76" t="s">
        <v>818</v>
      </c>
      <c r="CT76" t="s">
        <v>818</v>
      </c>
      <c r="CU76" t="s">
        <v>818</v>
      </c>
      <c r="CV76" t="s">
        <v>818</v>
      </c>
      <c r="CW76" t="s">
        <v>818</v>
      </c>
      <c r="CX76" t="s">
        <v>818</v>
      </c>
      <c r="CY76" t="s">
        <v>818</v>
      </c>
      <c r="CZ76" t="s">
        <v>818</v>
      </c>
      <c r="DA76" t="s">
        <v>818</v>
      </c>
      <c r="DB76" t="s">
        <v>818</v>
      </c>
      <c r="DC76" t="s">
        <v>818</v>
      </c>
      <c r="DD76" t="s">
        <v>818</v>
      </c>
      <c r="DE76" t="s">
        <v>818</v>
      </c>
      <c r="DF76" t="s">
        <v>818</v>
      </c>
      <c r="DG76" t="s">
        <v>818</v>
      </c>
      <c r="DH76" t="s">
        <v>818</v>
      </c>
      <c r="DI76" t="s">
        <v>818</v>
      </c>
      <c r="DJ76" t="s">
        <v>818</v>
      </c>
      <c r="DK76" t="s">
        <v>818</v>
      </c>
      <c r="DL76" t="s">
        <v>818</v>
      </c>
      <c r="DM76" t="s">
        <v>818</v>
      </c>
      <c r="DN76" t="s">
        <v>818</v>
      </c>
      <c r="DO76" t="s">
        <v>818</v>
      </c>
      <c r="DP76" t="s">
        <v>818</v>
      </c>
      <c r="DQ76" t="s">
        <v>818</v>
      </c>
      <c r="DR76" t="s">
        <v>818</v>
      </c>
      <c r="DS76" t="s">
        <v>818</v>
      </c>
      <c r="DT76" t="s">
        <v>818</v>
      </c>
      <c r="DU76" t="s">
        <v>818</v>
      </c>
      <c r="DV76" t="s">
        <v>818</v>
      </c>
      <c r="DW76" t="s">
        <v>818</v>
      </c>
      <c r="DX76" t="s">
        <v>818</v>
      </c>
      <c r="DY76" t="s">
        <v>818</v>
      </c>
      <c r="DZ76" t="s">
        <v>818</v>
      </c>
      <c r="EA76" t="s">
        <v>818</v>
      </c>
      <c r="EB76" t="s">
        <v>818</v>
      </c>
      <c r="EC76" t="s">
        <v>818</v>
      </c>
      <c r="ED76" t="s">
        <v>818</v>
      </c>
      <c r="EE76" t="s">
        <v>818</v>
      </c>
      <c r="EF76" t="s">
        <v>818</v>
      </c>
      <c r="EG76" t="s">
        <v>818</v>
      </c>
      <c r="EH76" t="s">
        <v>818</v>
      </c>
      <c r="EI76" t="s">
        <v>818</v>
      </c>
      <c r="EJ76" t="s">
        <v>818</v>
      </c>
      <c r="EK76" t="s">
        <v>818</v>
      </c>
      <c r="EL76" t="s">
        <v>818</v>
      </c>
      <c r="EM76" t="s">
        <v>818</v>
      </c>
      <c r="EN76" t="s">
        <v>818</v>
      </c>
      <c r="EO76" t="s">
        <v>818</v>
      </c>
      <c r="EP76" t="s">
        <v>818</v>
      </c>
      <c r="EQ76" t="s">
        <v>818</v>
      </c>
      <c r="ER76" t="s">
        <v>818</v>
      </c>
      <c r="ES76" t="s">
        <v>818</v>
      </c>
      <c r="ET76" t="s">
        <v>818</v>
      </c>
      <c r="EU76" t="s">
        <v>818</v>
      </c>
      <c r="EV76" t="s">
        <v>818</v>
      </c>
      <c r="EW76" t="s">
        <v>818</v>
      </c>
      <c r="EX76" t="s">
        <v>818</v>
      </c>
      <c r="EY76" t="s">
        <v>818</v>
      </c>
      <c r="EZ76" t="s">
        <v>818</v>
      </c>
      <c r="FA76" t="s">
        <v>818</v>
      </c>
      <c r="FB76" t="s">
        <v>818</v>
      </c>
      <c r="FC76" t="s">
        <v>818</v>
      </c>
      <c r="FD76" t="s">
        <v>818</v>
      </c>
      <c r="FE76" t="s">
        <v>818</v>
      </c>
      <c r="FF76" t="s">
        <v>818</v>
      </c>
      <c r="FG76" t="s">
        <v>818</v>
      </c>
      <c r="FH76" t="s">
        <v>818</v>
      </c>
      <c r="FI76" t="s">
        <v>818</v>
      </c>
      <c r="FJ76" t="s">
        <v>818</v>
      </c>
      <c r="FK76" t="s">
        <v>818</v>
      </c>
      <c r="FL76" t="s">
        <v>818</v>
      </c>
      <c r="FM76" t="s">
        <v>818</v>
      </c>
      <c r="FN76" t="s">
        <v>818</v>
      </c>
      <c r="FO76" t="s">
        <v>818</v>
      </c>
      <c r="FP76" t="s">
        <v>818</v>
      </c>
      <c r="FQ76" t="s">
        <v>818</v>
      </c>
      <c r="FR76" t="s">
        <v>818</v>
      </c>
      <c r="FS76" t="s">
        <v>818</v>
      </c>
      <c r="FT76" t="s">
        <v>818</v>
      </c>
      <c r="FU76" t="s">
        <v>818</v>
      </c>
      <c r="FV76" t="s">
        <v>818</v>
      </c>
      <c r="FW76" t="s">
        <v>818</v>
      </c>
      <c r="FX76" t="s">
        <v>818</v>
      </c>
      <c r="FY76" t="s">
        <v>818</v>
      </c>
      <c r="FZ76" t="s">
        <v>818</v>
      </c>
      <c r="GA76" t="s">
        <v>818</v>
      </c>
      <c r="GB76" t="s">
        <v>818</v>
      </c>
      <c r="GC76" t="s">
        <v>818</v>
      </c>
      <c r="GD76" t="s">
        <v>818</v>
      </c>
      <c r="GE76" t="s">
        <v>818</v>
      </c>
      <c r="GF76" t="s">
        <v>818</v>
      </c>
      <c r="GG76" t="s">
        <v>818</v>
      </c>
      <c r="GH76" t="s">
        <v>818</v>
      </c>
      <c r="GI76" t="s">
        <v>818</v>
      </c>
      <c r="GJ76" t="s">
        <v>818</v>
      </c>
      <c r="GK76" t="s">
        <v>818</v>
      </c>
      <c r="GL76" t="s">
        <v>818</v>
      </c>
      <c r="GM76" t="s">
        <v>818</v>
      </c>
      <c r="GN76" t="s">
        <v>818</v>
      </c>
      <c r="GO76" t="s">
        <v>818</v>
      </c>
      <c r="GP76" t="s">
        <v>818</v>
      </c>
      <c r="GQ76" t="s">
        <v>818</v>
      </c>
      <c r="GR76" t="s">
        <v>818</v>
      </c>
      <c r="GS76" t="s">
        <v>818</v>
      </c>
      <c r="GT76" t="s">
        <v>818</v>
      </c>
      <c r="GU76" t="s">
        <v>818</v>
      </c>
      <c r="GV76" t="s">
        <v>818</v>
      </c>
      <c r="GW76" t="s">
        <v>818</v>
      </c>
      <c r="GX76" t="s">
        <v>818</v>
      </c>
      <c r="GY76" t="s">
        <v>818</v>
      </c>
      <c r="GZ76" t="s">
        <v>818</v>
      </c>
      <c r="HA76" t="s">
        <v>818</v>
      </c>
      <c r="HB76" t="s">
        <v>818</v>
      </c>
      <c r="HC76" t="s">
        <v>818</v>
      </c>
      <c r="HD76" t="s">
        <v>818</v>
      </c>
      <c r="HE76" t="s">
        <v>818</v>
      </c>
      <c r="HF76" t="s">
        <v>818</v>
      </c>
      <c r="HG76" t="s">
        <v>818</v>
      </c>
      <c r="HH76" t="s">
        <v>818</v>
      </c>
      <c r="HI76" t="s">
        <v>818</v>
      </c>
      <c r="HJ76" t="s">
        <v>818</v>
      </c>
      <c r="HK76" t="s">
        <v>818</v>
      </c>
      <c r="HL76" t="s">
        <v>818</v>
      </c>
      <c r="HM76" t="s">
        <v>818</v>
      </c>
      <c r="HN76" t="s">
        <v>818</v>
      </c>
      <c r="HO76" t="s">
        <v>818</v>
      </c>
      <c r="HP76" t="s">
        <v>818</v>
      </c>
      <c r="HQ76" t="s">
        <v>818</v>
      </c>
      <c r="HR76" t="s">
        <v>818</v>
      </c>
      <c r="HS76" t="s">
        <v>818</v>
      </c>
      <c r="HT76" t="s">
        <v>818</v>
      </c>
      <c r="HU76" t="s">
        <v>818</v>
      </c>
      <c r="HV76" t="s">
        <v>818</v>
      </c>
      <c r="HW76" t="s">
        <v>818</v>
      </c>
      <c r="HX76" t="s">
        <v>818</v>
      </c>
      <c r="HY76" t="s">
        <v>818</v>
      </c>
      <c r="HZ76" t="s">
        <v>818</v>
      </c>
      <c r="IA76" t="s">
        <v>818</v>
      </c>
      <c r="IB76" t="s">
        <v>818</v>
      </c>
      <c r="IC76" t="s">
        <v>818</v>
      </c>
      <c r="ID76" t="s">
        <v>818</v>
      </c>
      <c r="IE76" t="s">
        <v>818</v>
      </c>
      <c r="IF76" t="s">
        <v>818</v>
      </c>
      <c r="IG76" t="s">
        <v>818</v>
      </c>
      <c r="IH76" t="s">
        <v>818</v>
      </c>
      <c r="II76" t="s">
        <v>818</v>
      </c>
      <c r="IJ76" t="s">
        <v>818</v>
      </c>
      <c r="IK76" t="s">
        <v>818</v>
      </c>
      <c r="IL76" t="s">
        <v>818</v>
      </c>
      <c r="IM76" t="s">
        <v>818</v>
      </c>
      <c r="IN76" t="s">
        <v>818</v>
      </c>
      <c r="IO76" t="s">
        <v>818</v>
      </c>
      <c r="IP76" t="s">
        <v>818</v>
      </c>
      <c r="IQ76" t="s">
        <v>818</v>
      </c>
      <c r="IR76" t="s">
        <v>818</v>
      </c>
      <c r="IS76" t="s">
        <v>818</v>
      </c>
      <c r="IT76" t="s">
        <v>818</v>
      </c>
      <c r="IU76" t="s">
        <v>818</v>
      </c>
      <c r="IV76" t="s">
        <v>818</v>
      </c>
      <c r="IW76" t="s">
        <v>818</v>
      </c>
      <c r="IX76" t="s">
        <v>818</v>
      </c>
      <c r="IY76" t="s">
        <v>818</v>
      </c>
      <c r="IZ76" t="s">
        <v>818</v>
      </c>
      <c r="JA76" t="s">
        <v>818</v>
      </c>
      <c r="JB76" t="s">
        <v>818</v>
      </c>
      <c r="JC76" t="s">
        <v>818</v>
      </c>
      <c r="JD76" t="s">
        <v>818</v>
      </c>
      <c r="JE76" t="s">
        <v>818</v>
      </c>
      <c r="JF76" t="s">
        <v>818</v>
      </c>
      <c r="JG76" t="s">
        <v>818</v>
      </c>
      <c r="JH76" t="s">
        <v>818</v>
      </c>
      <c r="JI76" t="s">
        <v>818</v>
      </c>
      <c r="JJ76" t="s">
        <v>818</v>
      </c>
      <c r="JK76" t="s">
        <v>818</v>
      </c>
      <c r="JL76" t="s">
        <v>818</v>
      </c>
      <c r="JM76" t="s">
        <v>818</v>
      </c>
      <c r="JN76" t="s">
        <v>818</v>
      </c>
      <c r="JO76" t="s">
        <v>818</v>
      </c>
      <c r="JP76" t="s">
        <v>818</v>
      </c>
      <c r="JQ76" t="s">
        <v>818</v>
      </c>
      <c r="JR76" t="s">
        <v>818</v>
      </c>
      <c r="JS76" t="s">
        <v>818</v>
      </c>
      <c r="JT76" t="s">
        <v>818</v>
      </c>
      <c r="JU76" t="s">
        <v>818</v>
      </c>
      <c r="JV76" t="s">
        <v>818</v>
      </c>
      <c r="JW76" t="s">
        <v>818</v>
      </c>
      <c r="JX76" t="s">
        <v>818</v>
      </c>
      <c r="JY76" t="s">
        <v>818</v>
      </c>
      <c r="JZ76" t="s">
        <v>818</v>
      </c>
      <c r="KA76" t="s">
        <v>818</v>
      </c>
      <c r="KB76" t="s">
        <v>818</v>
      </c>
      <c r="KC76" t="s">
        <v>818</v>
      </c>
      <c r="KD76" t="s">
        <v>818</v>
      </c>
      <c r="KE76" t="s">
        <v>818</v>
      </c>
      <c r="KF76">
        <v>6</v>
      </c>
      <c r="KG76">
        <v>0</v>
      </c>
      <c r="KH76">
        <v>0</v>
      </c>
      <c r="KI76">
        <v>1</v>
      </c>
      <c r="KJ76">
        <v>0</v>
      </c>
      <c r="KK76">
        <v>0</v>
      </c>
      <c r="KL76">
        <v>0</v>
      </c>
      <c r="KM76">
        <v>1</v>
      </c>
      <c r="KN76">
        <v>1</v>
      </c>
      <c r="KO76">
        <v>0</v>
      </c>
      <c r="KP76">
        <v>1</v>
      </c>
      <c r="KQ76">
        <v>2</v>
      </c>
      <c r="KR76">
        <v>0</v>
      </c>
      <c r="KS76">
        <v>0</v>
      </c>
      <c r="KT76">
        <v>0</v>
      </c>
      <c r="KU76">
        <v>1</v>
      </c>
      <c r="KV76">
        <v>0</v>
      </c>
      <c r="KW76">
        <v>1</v>
      </c>
      <c r="KX76">
        <v>0</v>
      </c>
      <c r="KY76">
        <v>1</v>
      </c>
      <c r="KZ76">
        <v>1</v>
      </c>
      <c r="LA76">
        <v>2</v>
      </c>
      <c r="LB76">
        <v>1</v>
      </c>
      <c r="LC76">
        <v>2</v>
      </c>
      <c r="LD76">
        <v>6</v>
      </c>
      <c r="LE76">
        <v>1</v>
      </c>
      <c r="LF76">
        <v>3</v>
      </c>
      <c r="LH76" t="s">
        <v>817</v>
      </c>
      <c r="LI76" t="s">
        <v>817</v>
      </c>
      <c r="LJ76" t="s">
        <v>817</v>
      </c>
      <c r="LK76" t="s">
        <v>817</v>
      </c>
      <c r="LL76" t="s">
        <v>817</v>
      </c>
      <c r="LM76" t="s">
        <v>817</v>
      </c>
      <c r="LO76" t="s">
        <v>813</v>
      </c>
      <c r="LP76" t="s">
        <v>817</v>
      </c>
      <c r="LQ76" t="s">
        <v>817</v>
      </c>
      <c r="LR76" t="s">
        <v>845</v>
      </c>
      <c r="LV76" t="s">
        <v>845</v>
      </c>
      <c r="LX76" t="s">
        <v>817</v>
      </c>
      <c r="MA76" t="s">
        <v>858</v>
      </c>
      <c r="MB76" t="s">
        <v>859</v>
      </c>
      <c r="MC76" t="s">
        <v>875</v>
      </c>
      <c r="MD76" t="s">
        <v>813</v>
      </c>
      <c r="MF76" t="s">
        <v>823</v>
      </c>
      <c r="MI76" t="s">
        <v>817</v>
      </c>
      <c r="MJ76" t="s">
        <v>824</v>
      </c>
      <c r="MK76" t="s">
        <v>813</v>
      </c>
      <c r="ML76" t="s">
        <v>817</v>
      </c>
      <c r="MM76" t="s">
        <v>817</v>
      </c>
      <c r="MN76" t="s">
        <v>817</v>
      </c>
      <c r="MO76" t="s">
        <v>817</v>
      </c>
      <c r="MP76" t="s">
        <v>817</v>
      </c>
      <c r="MQ76" t="s">
        <v>817</v>
      </c>
      <c r="MR76" t="s">
        <v>817</v>
      </c>
      <c r="MS76" t="s">
        <v>817</v>
      </c>
      <c r="MT76" t="s">
        <v>817</v>
      </c>
      <c r="MU76" t="s">
        <v>813</v>
      </c>
      <c r="NC76" t="s">
        <v>817</v>
      </c>
      <c r="ND76" t="s">
        <v>817</v>
      </c>
      <c r="NE76" t="s">
        <v>813</v>
      </c>
      <c r="NF76" t="s">
        <v>817</v>
      </c>
      <c r="NG76" t="s">
        <v>817</v>
      </c>
      <c r="NH76" t="s">
        <v>817</v>
      </c>
      <c r="NI76" t="s">
        <v>817</v>
      </c>
      <c r="NJ76" t="s">
        <v>817</v>
      </c>
      <c r="NK76" t="s">
        <v>817</v>
      </c>
      <c r="NL76" t="s">
        <v>817</v>
      </c>
      <c r="NM76" t="s">
        <v>817</v>
      </c>
      <c r="NN76" t="s">
        <v>817</v>
      </c>
      <c r="NO76" t="s">
        <v>813</v>
      </c>
      <c r="NP76" t="s">
        <v>817</v>
      </c>
      <c r="NQ76" t="s">
        <v>817</v>
      </c>
      <c r="NR76" t="s">
        <v>813</v>
      </c>
      <c r="NS76" t="s">
        <v>813</v>
      </c>
      <c r="NT76" t="s">
        <v>848</v>
      </c>
      <c r="NU76" t="s">
        <v>825</v>
      </c>
      <c r="NX76" t="s">
        <v>826</v>
      </c>
      <c r="NY76">
        <v>1</v>
      </c>
      <c r="NZ76" t="s">
        <v>903</v>
      </c>
      <c r="OP76" t="s">
        <v>817</v>
      </c>
      <c r="OQ76" t="s">
        <v>827</v>
      </c>
      <c r="OR76" t="s">
        <v>863</v>
      </c>
      <c r="OS76" t="s">
        <v>829</v>
      </c>
      <c r="OT76" t="s">
        <v>813</v>
      </c>
      <c r="OU76" t="s">
        <v>813</v>
      </c>
      <c r="OV76" t="s">
        <v>830</v>
      </c>
      <c r="OW76" t="s">
        <v>864</v>
      </c>
      <c r="OX76" t="s">
        <v>832</v>
      </c>
      <c r="OY76" t="s">
        <v>833</v>
      </c>
      <c r="OZ76" t="s">
        <v>849</v>
      </c>
      <c r="PA76" t="s">
        <v>817</v>
      </c>
      <c r="PB76" t="s">
        <v>817</v>
      </c>
      <c r="PC76" t="s">
        <v>817</v>
      </c>
      <c r="PD76" t="s">
        <v>817</v>
      </c>
      <c r="PE76" t="s">
        <v>817</v>
      </c>
      <c r="PF76" t="s">
        <v>817</v>
      </c>
      <c r="PG76" t="s">
        <v>817</v>
      </c>
      <c r="PH76" t="s">
        <v>817</v>
      </c>
      <c r="PI76" t="s">
        <v>817</v>
      </c>
      <c r="PJ76" t="s">
        <v>813</v>
      </c>
      <c r="PK76" t="s">
        <v>813</v>
      </c>
      <c r="PL76" t="s">
        <v>835</v>
      </c>
      <c r="PM76" t="s">
        <v>837</v>
      </c>
      <c r="PN76" t="s">
        <v>845</v>
      </c>
      <c r="PO76" t="s">
        <v>866</v>
      </c>
      <c r="PP76" t="s">
        <v>1141</v>
      </c>
      <c r="PQ76" t="s">
        <v>813</v>
      </c>
      <c r="PR76" t="s">
        <v>813</v>
      </c>
      <c r="PS76" t="s">
        <v>817</v>
      </c>
      <c r="PT76" t="s">
        <v>817</v>
      </c>
      <c r="PU76" t="s">
        <v>817</v>
      </c>
      <c r="PV76" t="s">
        <v>817</v>
      </c>
      <c r="PW76" t="s">
        <v>817</v>
      </c>
      <c r="PX76" t="s">
        <v>817</v>
      </c>
      <c r="PY76" t="s">
        <v>817</v>
      </c>
      <c r="PZ76" t="s">
        <v>840</v>
      </c>
      <c r="QA76" t="s">
        <v>841</v>
      </c>
      <c r="QB76" t="s">
        <v>895</v>
      </c>
      <c r="QC76" t="s">
        <v>843</v>
      </c>
      <c r="QD76" t="s">
        <v>896</v>
      </c>
      <c r="QE76" t="s">
        <v>845</v>
      </c>
      <c r="QF76" t="s">
        <v>817</v>
      </c>
      <c r="QG76" t="s">
        <v>813</v>
      </c>
      <c r="QH76" t="s">
        <v>813</v>
      </c>
      <c r="QI76" t="s">
        <v>817</v>
      </c>
      <c r="QJ76" t="s">
        <v>813</v>
      </c>
      <c r="QK76" t="s">
        <v>813</v>
      </c>
      <c r="QL76" t="s">
        <v>817</v>
      </c>
      <c r="QM76" t="s">
        <v>817</v>
      </c>
      <c r="QN76" t="s">
        <v>817</v>
      </c>
      <c r="QO76" t="s">
        <v>817</v>
      </c>
      <c r="QP76" t="s">
        <v>817</v>
      </c>
      <c r="QQ76" t="s">
        <v>817</v>
      </c>
      <c r="QR76" t="s">
        <v>813</v>
      </c>
      <c r="QS76" t="s">
        <v>813</v>
      </c>
      <c r="QT76" t="s">
        <v>817</v>
      </c>
      <c r="QU76" t="s">
        <v>817</v>
      </c>
      <c r="QV76" t="s">
        <v>817</v>
      </c>
      <c r="QW76" t="s">
        <v>817</v>
      </c>
      <c r="QX76" t="s">
        <v>817</v>
      </c>
      <c r="QY76" t="s">
        <v>817</v>
      </c>
      <c r="QZ76" t="s">
        <v>817</v>
      </c>
      <c r="RA76" t="s">
        <v>817</v>
      </c>
      <c r="RB76" t="s">
        <v>817</v>
      </c>
      <c r="RC76" t="s">
        <v>817</v>
      </c>
      <c r="RD76" t="s">
        <v>817</v>
      </c>
      <c r="RE76" t="s">
        <v>817</v>
      </c>
      <c r="RF76" t="s">
        <v>817</v>
      </c>
      <c r="RG76" t="s">
        <v>817</v>
      </c>
      <c r="RH76" t="s">
        <v>817</v>
      </c>
      <c r="RI76" t="s">
        <v>817</v>
      </c>
      <c r="RJ76" t="s">
        <v>817</v>
      </c>
      <c r="RK76" t="s">
        <v>813</v>
      </c>
      <c r="RL76" t="s">
        <v>813</v>
      </c>
      <c r="RM76" t="s">
        <v>817</v>
      </c>
      <c r="RN76" t="s">
        <v>817</v>
      </c>
      <c r="RO76" t="s">
        <v>817</v>
      </c>
      <c r="RP76" t="s">
        <v>817</v>
      </c>
      <c r="RQ76" t="s">
        <v>817</v>
      </c>
      <c r="RR76" t="s">
        <v>817</v>
      </c>
      <c r="RS76" t="s">
        <v>817</v>
      </c>
      <c r="RT76" t="s">
        <v>817</v>
      </c>
      <c r="RU76" t="s">
        <v>817</v>
      </c>
      <c r="RV76" t="s">
        <v>817</v>
      </c>
      <c r="RW76" t="s">
        <v>817</v>
      </c>
      <c r="RX76" t="s">
        <v>837</v>
      </c>
      <c r="RY76" t="s">
        <v>908</v>
      </c>
      <c r="RZ76" t="s">
        <v>813</v>
      </c>
      <c r="SA76" t="s">
        <v>817</v>
      </c>
      <c r="SB76" t="s">
        <v>817</v>
      </c>
      <c r="SC76" t="s">
        <v>817</v>
      </c>
      <c r="SD76" t="s">
        <v>817</v>
      </c>
      <c r="SE76" t="s">
        <v>817</v>
      </c>
      <c r="SF76" t="s">
        <v>817</v>
      </c>
      <c r="SG76" t="s">
        <v>817</v>
      </c>
      <c r="SH76" t="s">
        <v>817</v>
      </c>
      <c r="SI76" t="s">
        <v>817</v>
      </c>
      <c r="SJ76" t="s">
        <v>817</v>
      </c>
      <c r="SK76" t="s">
        <v>817</v>
      </c>
      <c r="SL76" t="s">
        <v>813</v>
      </c>
      <c r="SM76" t="s">
        <v>817</v>
      </c>
      <c r="SN76" t="s">
        <v>817</v>
      </c>
      <c r="SO76" t="s">
        <v>817</v>
      </c>
      <c r="SP76" t="s">
        <v>817</v>
      </c>
      <c r="SQ76" t="s">
        <v>813</v>
      </c>
      <c r="SR76" t="s">
        <v>817</v>
      </c>
      <c r="SS76" t="s">
        <v>817</v>
      </c>
      <c r="ST76" t="s">
        <v>813</v>
      </c>
      <c r="SU76" t="s">
        <v>813</v>
      </c>
      <c r="SV76" t="s">
        <v>817</v>
      </c>
      <c r="SW76" t="s">
        <v>813</v>
      </c>
      <c r="SX76" t="s">
        <v>817</v>
      </c>
      <c r="SY76" t="s">
        <v>813</v>
      </c>
      <c r="SZ76" t="s">
        <v>813</v>
      </c>
      <c r="TA76" t="s">
        <v>817</v>
      </c>
      <c r="TB76" t="s">
        <v>817</v>
      </c>
      <c r="TC76" t="s">
        <v>817</v>
      </c>
      <c r="TD76" t="s">
        <v>817</v>
      </c>
      <c r="TE76" t="s">
        <v>817</v>
      </c>
      <c r="TF76" t="s">
        <v>817</v>
      </c>
      <c r="TG76" t="s">
        <v>817</v>
      </c>
      <c r="TH76" t="s">
        <v>817</v>
      </c>
      <c r="TI76" t="s">
        <v>817</v>
      </c>
      <c r="TJ76" t="s">
        <v>817</v>
      </c>
      <c r="TU76" t="s">
        <v>817</v>
      </c>
      <c r="TY76" t="s">
        <v>817</v>
      </c>
      <c r="TZ76" t="s">
        <v>817</v>
      </c>
      <c r="UA76" t="s">
        <v>817</v>
      </c>
      <c r="UB76" t="s">
        <v>817</v>
      </c>
      <c r="UC76" t="s">
        <v>817</v>
      </c>
      <c r="UD76" t="s">
        <v>817</v>
      </c>
      <c r="UE76" t="s">
        <v>817</v>
      </c>
      <c r="UF76" t="s">
        <v>817</v>
      </c>
      <c r="UG76" t="s">
        <v>817</v>
      </c>
      <c r="UH76" t="s">
        <v>813</v>
      </c>
      <c r="UI76" t="s">
        <v>817</v>
      </c>
      <c r="UJ76" t="s">
        <v>817</v>
      </c>
      <c r="UK76" t="s">
        <v>817</v>
      </c>
      <c r="UL76" t="s">
        <v>817</v>
      </c>
      <c r="UM76" t="s">
        <v>817</v>
      </c>
      <c r="UN76" t="s">
        <v>817</v>
      </c>
      <c r="UO76" t="s">
        <v>817</v>
      </c>
      <c r="UP76" t="s">
        <v>817</v>
      </c>
      <c r="UQ76" t="s">
        <v>817</v>
      </c>
      <c r="UR76" t="s">
        <v>813</v>
      </c>
      <c r="US76" t="s">
        <v>817</v>
      </c>
      <c r="UT76" t="s">
        <v>817</v>
      </c>
      <c r="UU76" t="s">
        <v>817</v>
      </c>
      <c r="UV76" t="s">
        <v>817</v>
      </c>
      <c r="UW76" t="s">
        <v>817</v>
      </c>
      <c r="UX76" t="s">
        <v>817</v>
      </c>
      <c r="UY76" t="s">
        <v>817</v>
      </c>
      <c r="UZ76" t="s">
        <v>817</v>
      </c>
      <c r="VB76" t="s">
        <v>909</v>
      </c>
      <c r="VC76" t="s">
        <v>848</v>
      </c>
      <c r="VD76" t="s">
        <v>813</v>
      </c>
      <c r="VE76" t="s">
        <v>817</v>
      </c>
      <c r="VF76" t="s">
        <v>817</v>
      </c>
      <c r="VG76" t="s">
        <v>817</v>
      </c>
      <c r="VH76" t="s">
        <v>817</v>
      </c>
      <c r="VI76" t="s">
        <v>817</v>
      </c>
      <c r="VJ76" t="s">
        <v>817</v>
      </c>
      <c r="VK76" t="s">
        <v>817</v>
      </c>
      <c r="VL76" t="s">
        <v>817</v>
      </c>
      <c r="VM76" t="s">
        <v>817</v>
      </c>
      <c r="VN76" t="s">
        <v>817</v>
      </c>
      <c r="VO76" t="s">
        <v>817</v>
      </c>
      <c r="VP76" t="s">
        <v>817</v>
      </c>
      <c r="VQ76" t="s">
        <v>817</v>
      </c>
      <c r="VR76" t="s">
        <v>817</v>
      </c>
      <c r="VY76" t="s">
        <v>813</v>
      </c>
      <c r="VZ76" t="s">
        <v>813</v>
      </c>
      <c r="WA76" t="s">
        <v>817</v>
      </c>
      <c r="WJ76" t="s">
        <v>813</v>
      </c>
      <c r="WK76" t="s">
        <v>817</v>
      </c>
      <c r="WL76" t="s">
        <v>817</v>
      </c>
      <c r="WM76" t="s">
        <v>817</v>
      </c>
      <c r="WN76" t="s">
        <v>817</v>
      </c>
      <c r="WO76" t="s">
        <v>817</v>
      </c>
      <c r="WP76" t="s">
        <v>817</v>
      </c>
      <c r="WQ76" t="s">
        <v>817</v>
      </c>
      <c r="WR76" t="s">
        <v>817</v>
      </c>
      <c r="WS76" t="s">
        <v>956</v>
      </c>
      <c r="WU76" t="s">
        <v>813</v>
      </c>
      <c r="WV76" t="s">
        <v>817</v>
      </c>
      <c r="WW76" t="s">
        <v>813</v>
      </c>
      <c r="WX76" t="s">
        <v>817</v>
      </c>
      <c r="WY76" t="s">
        <v>817</v>
      </c>
      <c r="WZ76" t="s">
        <v>817</v>
      </c>
      <c r="XA76" t="s">
        <v>817</v>
      </c>
      <c r="XB76" t="s">
        <v>817</v>
      </c>
      <c r="XC76" t="s">
        <v>869</v>
      </c>
      <c r="XD76" t="s">
        <v>813</v>
      </c>
      <c r="XE76" t="s">
        <v>817</v>
      </c>
      <c r="XF76" t="s">
        <v>817</v>
      </c>
      <c r="XG76" t="s">
        <v>817</v>
      </c>
      <c r="XH76" t="s">
        <v>817</v>
      </c>
      <c r="XI76" t="s">
        <v>817</v>
      </c>
      <c r="XJ76" t="s">
        <v>817</v>
      </c>
      <c r="XK76" t="s">
        <v>817</v>
      </c>
      <c r="XL76" t="s">
        <v>817</v>
      </c>
      <c r="XM76" t="s">
        <v>817</v>
      </c>
      <c r="XN76" t="s">
        <v>817</v>
      </c>
      <c r="XO76" t="s">
        <v>817</v>
      </c>
      <c r="XP76" t="s">
        <v>817</v>
      </c>
      <c r="XQ76" t="s">
        <v>817</v>
      </c>
      <c r="XR76" t="s">
        <v>813</v>
      </c>
      <c r="XS76" t="s">
        <v>817</v>
      </c>
      <c r="XT76" t="s">
        <v>813</v>
      </c>
      <c r="XU76" t="s">
        <v>813</v>
      </c>
      <c r="XV76" t="s">
        <v>817</v>
      </c>
      <c r="XW76" t="s">
        <v>817</v>
      </c>
      <c r="XX76" t="s">
        <v>817</v>
      </c>
      <c r="XY76" t="s">
        <v>817</v>
      </c>
      <c r="XZ76" t="s">
        <v>817</v>
      </c>
      <c r="ZM76" t="s">
        <v>817</v>
      </c>
      <c r="ZN76" t="s">
        <v>817</v>
      </c>
      <c r="ZO76" t="s">
        <v>817</v>
      </c>
      <c r="ZP76" t="s">
        <v>817</v>
      </c>
      <c r="ZQ76" t="s">
        <v>817</v>
      </c>
      <c r="ZR76" t="s">
        <v>813</v>
      </c>
      <c r="ZS76" t="s">
        <v>817</v>
      </c>
      <c r="ZT76" t="s">
        <v>817</v>
      </c>
      <c r="ZU76" t="s">
        <v>817</v>
      </c>
      <c r="ZV76" t="s">
        <v>817</v>
      </c>
      <c r="ZW76" t="s">
        <v>813</v>
      </c>
      <c r="ZX76" t="s">
        <v>817</v>
      </c>
      <c r="ZY76" t="s">
        <v>817</v>
      </c>
      <c r="ZZ76" t="s">
        <v>817</v>
      </c>
      <c r="AAA76" t="s">
        <v>817</v>
      </c>
      <c r="AAB76" t="s">
        <v>817</v>
      </c>
      <c r="AAC76" t="s">
        <v>817</v>
      </c>
      <c r="AAD76" t="s">
        <v>817</v>
      </c>
      <c r="AAE76" t="s">
        <v>817</v>
      </c>
      <c r="AAF76" t="s">
        <v>817</v>
      </c>
      <c r="AAH76" t="s">
        <v>813</v>
      </c>
      <c r="AAI76" t="s">
        <v>813</v>
      </c>
      <c r="AAJ76" t="s">
        <v>817</v>
      </c>
      <c r="AAK76" t="s">
        <v>813</v>
      </c>
      <c r="AAL76" t="s">
        <v>817</v>
      </c>
      <c r="AAM76" t="s">
        <v>817</v>
      </c>
      <c r="AAN76" t="s">
        <v>817</v>
      </c>
      <c r="AAO76" t="s">
        <v>817</v>
      </c>
      <c r="AAP76" t="s">
        <v>817</v>
      </c>
      <c r="AAQ76" t="s">
        <v>817</v>
      </c>
      <c r="AAR76" t="s">
        <v>817</v>
      </c>
      <c r="AAS76" t="s">
        <v>817</v>
      </c>
      <c r="AAT76" t="s">
        <v>817</v>
      </c>
      <c r="AAV76" t="s">
        <v>817</v>
      </c>
      <c r="AAW76" t="s">
        <v>817</v>
      </c>
      <c r="AAX76" t="s">
        <v>817</v>
      </c>
      <c r="AAY76" t="s">
        <v>817</v>
      </c>
      <c r="AAZ76" t="s">
        <v>817</v>
      </c>
      <c r="ABA76" t="s">
        <v>817</v>
      </c>
      <c r="ABB76" t="s">
        <v>813</v>
      </c>
      <c r="ABC76" t="s">
        <v>817</v>
      </c>
      <c r="ABD76" t="s">
        <v>817</v>
      </c>
      <c r="ABE76" t="s">
        <v>817</v>
      </c>
      <c r="ABF76" t="s">
        <v>817</v>
      </c>
      <c r="ABG76" t="s">
        <v>817</v>
      </c>
      <c r="ABH76" t="s">
        <v>817</v>
      </c>
      <c r="ABI76" t="s">
        <v>817</v>
      </c>
      <c r="ABJ76" t="s">
        <v>817</v>
      </c>
      <c r="ABK76" t="s">
        <v>813</v>
      </c>
      <c r="ABL76" t="s">
        <v>817</v>
      </c>
      <c r="ABM76" t="s">
        <v>817</v>
      </c>
      <c r="ABN76" t="s">
        <v>817</v>
      </c>
      <c r="ABO76" t="s">
        <v>817</v>
      </c>
      <c r="ABP76" t="s">
        <v>817</v>
      </c>
      <c r="ABQ76" t="s">
        <v>817</v>
      </c>
      <c r="ABR76" t="s">
        <v>817</v>
      </c>
      <c r="ABS76" t="s">
        <v>817</v>
      </c>
      <c r="ABT76" t="s">
        <v>813</v>
      </c>
      <c r="ABU76" t="s">
        <v>817</v>
      </c>
      <c r="ABV76" t="s">
        <v>817</v>
      </c>
      <c r="ABW76" t="s">
        <v>813</v>
      </c>
      <c r="ABX76" t="s">
        <v>817</v>
      </c>
      <c r="ABY76" t="s">
        <v>817</v>
      </c>
      <c r="ABZ76" t="s">
        <v>817</v>
      </c>
      <c r="ACA76" t="s">
        <v>813</v>
      </c>
      <c r="ACB76" t="s">
        <v>817</v>
      </c>
      <c r="ACC76" t="s">
        <v>817</v>
      </c>
      <c r="ACD76" t="s">
        <v>817</v>
      </c>
      <c r="ACE76" t="s">
        <v>817</v>
      </c>
      <c r="ACF76" t="s">
        <v>817</v>
      </c>
      <c r="ACG76" t="s">
        <v>817</v>
      </c>
      <c r="ACH76" t="s">
        <v>817</v>
      </c>
      <c r="ACI76" t="s">
        <v>817</v>
      </c>
    </row>
    <row r="77" spans="1:763">
      <c r="A77" t="s">
        <v>1231</v>
      </c>
      <c r="B77" t="s">
        <v>1232</v>
      </c>
      <c r="C77" t="s">
        <v>1233</v>
      </c>
      <c r="D77" t="s">
        <v>967</v>
      </c>
      <c r="E77" t="s">
        <v>967</v>
      </c>
      <c r="P77" t="s">
        <v>874</v>
      </c>
      <c r="Q77">
        <v>1.2475828181962281</v>
      </c>
      <c r="T77">
        <v>30</v>
      </c>
      <c r="V77" t="s">
        <v>813</v>
      </c>
      <c r="X77" t="s">
        <v>813</v>
      </c>
      <c r="Y77" t="s">
        <v>856</v>
      </c>
      <c r="Z77" t="s">
        <v>856</v>
      </c>
      <c r="AA77" t="s">
        <v>857</v>
      </c>
      <c r="AB77" t="s">
        <v>816</v>
      </c>
      <c r="AC77">
        <v>2</v>
      </c>
      <c r="AD77" t="s">
        <v>817</v>
      </c>
      <c r="AE77">
        <v>2</v>
      </c>
      <c r="AF77">
        <v>0</v>
      </c>
      <c r="AG77">
        <v>0</v>
      </c>
      <c r="AH77" t="s">
        <v>818</v>
      </c>
      <c r="AI77" t="s">
        <v>818</v>
      </c>
      <c r="AJ77" t="s">
        <v>818</v>
      </c>
      <c r="AK77" t="s">
        <v>818</v>
      </c>
      <c r="AL77" t="s">
        <v>818</v>
      </c>
      <c r="AM77" t="s">
        <v>818</v>
      </c>
      <c r="AN77" t="s">
        <v>818</v>
      </c>
      <c r="AO77" t="s">
        <v>818</v>
      </c>
      <c r="AP77" t="s">
        <v>818</v>
      </c>
      <c r="AQ77" t="s">
        <v>818</v>
      </c>
      <c r="AR77" t="s">
        <v>818</v>
      </c>
      <c r="AS77" t="s">
        <v>818</v>
      </c>
      <c r="AT77" t="s">
        <v>818</v>
      </c>
      <c r="AU77" t="s">
        <v>818</v>
      </c>
      <c r="AV77" t="s">
        <v>818</v>
      </c>
      <c r="AW77" t="s">
        <v>818</v>
      </c>
      <c r="AX77" t="s">
        <v>818</v>
      </c>
      <c r="AY77" t="s">
        <v>818</v>
      </c>
      <c r="AZ77" t="s">
        <v>818</v>
      </c>
      <c r="BA77" t="s">
        <v>818</v>
      </c>
      <c r="BB77" t="s">
        <v>818</v>
      </c>
      <c r="BC77" t="s">
        <v>818</v>
      </c>
      <c r="BD77" t="s">
        <v>818</v>
      </c>
      <c r="BE77" t="s">
        <v>818</v>
      </c>
      <c r="BF77" t="s">
        <v>818</v>
      </c>
      <c r="BG77" t="s">
        <v>818</v>
      </c>
      <c r="BH77" t="s">
        <v>818</v>
      </c>
      <c r="BI77" t="s">
        <v>818</v>
      </c>
      <c r="BJ77" t="s">
        <v>818</v>
      </c>
      <c r="BK77" t="s">
        <v>818</v>
      </c>
      <c r="BL77" t="s">
        <v>818</v>
      </c>
      <c r="BM77" t="s">
        <v>818</v>
      </c>
      <c r="BN77" t="s">
        <v>818</v>
      </c>
      <c r="BO77" t="s">
        <v>818</v>
      </c>
      <c r="BP77" t="s">
        <v>818</v>
      </c>
      <c r="BQ77" t="s">
        <v>818</v>
      </c>
      <c r="BR77" t="s">
        <v>818</v>
      </c>
      <c r="BS77" t="s">
        <v>818</v>
      </c>
      <c r="BT77" t="s">
        <v>818</v>
      </c>
      <c r="BU77" t="s">
        <v>818</v>
      </c>
      <c r="BV77" t="s">
        <v>818</v>
      </c>
      <c r="BW77" t="s">
        <v>818</v>
      </c>
      <c r="BX77" t="s">
        <v>818</v>
      </c>
      <c r="BY77" t="s">
        <v>818</v>
      </c>
      <c r="BZ77" t="s">
        <v>818</v>
      </c>
      <c r="CA77" t="s">
        <v>818</v>
      </c>
      <c r="CB77" t="s">
        <v>818</v>
      </c>
      <c r="CC77" t="s">
        <v>818</v>
      </c>
      <c r="CD77" t="s">
        <v>818</v>
      </c>
      <c r="CE77" t="s">
        <v>818</v>
      </c>
      <c r="CF77" t="s">
        <v>818</v>
      </c>
      <c r="CG77" t="s">
        <v>818</v>
      </c>
      <c r="CH77" t="s">
        <v>818</v>
      </c>
      <c r="CI77" t="s">
        <v>818</v>
      </c>
      <c r="CJ77" t="s">
        <v>818</v>
      </c>
      <c r="CK77" t="s">
        <v>818</v>
      </c>
      <c r="CL77" t="s">
        <v>818</v>
      </c>
      <c r="CM77" t="s">
        <v>818</v>
      </c>
      <c r="CN77" t="s">
        <v>818</v>
      </c>
      <c r="CO77" t="s">
        <v>818</v>
      </c>
      <c r="CP77" t="s">
        <v>818</v>
      </c>
      <c r="CQ77" t="s">
        <v>818</v>
      </c>
      <c r="CR77" t="s">
        <v>818</v>
      </c>
      <c r="CS77" t="s">
        <v>818</v>
      </c>
      <c r="CT77" t="s">
        <v>818</v>
      </c>
      <c r="CU77" t="s">
        <v>818</v>
      </c>
      <c r="CV77" t="s">
        <v>818</v>
      </c>
      <c r="CW77" t="s">
        <v>818</v>
      </c>
      <c r="CX77" t="s">
        <v>818</v>
      </c>
      <c r="CY77" t="s">
        <v>818</v>
      </c>
      <c r="CZ77" t="s">
        <v>818</v>
      </c>
      <c r="DA77" t="s">
        <v>818</v>
      </c>
      <c r="DB77" t="s">
        <v>818</v>
      </c>
      <c r="DC77" t="s">
        <v>818</v>
      </c>
      <c r="DD77" t="s">
        <v>818</v>
      </c>
      <c r="DE77" t="s">
        <v>818</v>
      </c>
      <c r="DF77" t="s">
        <v>818</v>
      </c>
      <c r="DG77" t="s">
        <v>818</v>
      </c>
      <c r="DH77" t="s">
        <v>818</v>
      </c>
      <c r="DI77" t="s">
        <v>818</v>
      </c>
      <c r="DJ77" t="s">
        <v>818</v>
      </c>
      <c r="DK77" t="s">
        <v>818</v>
      </c>
      <c r="DL77" t="s">
        <v>818</v>
      </c>
      <c r="DM77" t="s">
        <v>818</v>
      </c>
      <c r="DN77" t="s">
        <v>818</v>
      </c>
      <c r="DO77" t="s">
        <v>818</v>
      </c>
      <c r="DP77" t="s">
        <v>818</v>
      </c>
      <c r="DQ77" t="s">
        <v>818</v>
      </c>
      <c r="DR77" t="s">
        <v>818</v>
      </c>
      <c r="DS77" t="s">
        <v>818</v>
      </c>
      <c r="DT77" t="s">
        <v>818</v>
      </c>
      <c r="DU77" t="s">
        <v>818</v>
      </c>
      <c r="DV77" t="s">
        <v>818</v>
      </c>
      <c r="DW77" t="s">
        <v>818</v>
      </c>
      <c r="DX77" t="s">
        <v>818</v>
      </c>
      <c r="DY77" t="s">
        <v>818</v>
      </c>
      <c r="DZ77" t="s">
        <v>818</v>
      </c>
      <c r="EA77" t="s">
        <v>818</v>
      </c>
      <c r="EB77" t="s">
        <v>818</v>
      </c>
      <c r="EC77" t="s">
        <v>818</v>
      </c>
      <c r="ED77" t="s">
        <v>818</v>
      </c>
      <c r="EE77" t="s">
        <v>818</v>
      </c>
      <c r="EF77" t="s">
        <v>818</v>
      </c>
      <c r="EG77" t="s">
        <v>818</v>
      </c>
      <c r="EH77" t="s">
        <v>818</v>
      </c>
      <c r="EI77" t="s">
        <v>818</v>
      </c>
      <c r="EJ77" t="s">
        <v>818</v>
      </c>
      <c r="EK77" t="s">
        <v>818</v>
      </c>
      <c r="EL77" t="s">
        <v>818</v>
      </c>
      <c r="EM77" t="s">
        <v>818</v>
      </c>
      <c r="EN77" t="s">
        <v>818</v>
      </c>
      <c r="EO77" t="s">
        <v>818</v>
      </c>
      <c r="EP77" t="s">
        <v>818</v>
      </c>
      <c r="EQ77" t="s">
        <v>818</v>
      </c>
      <c r="ER77" t="s">
        <v>818</v>
      </c>
      <c r="ES77" t="s">
        <v>818</v>
      </c>
      <c r="ET77" t="s">
        <v>818</v>
      </c>
      <c r="EU77" t="s">
        <v>818</v>
      </c>
      <c r="EV77" t="s">
        <v>818</v>
      </c>
      <c r="EW77" t="s">
        <v>818</v>
      </c>
      <c r="EX77" t="s">
        <v>818</v>
      </c>
      <c r="EY77" t="s">
        <v>818</v>
      </c>
      <c r="EZ77" t="s">
        <v>818</v>
      </c>
      <c r="FA77" t="s">
        <v>818</v>
      </c>
      <c r="FB77" t="s">
        <v>818</v>
      </c>
      <c r="FC77" t="s">
        <v>818</v>
      </c>
      <c r="FD77" t="s">
        <v>818</v>
      </c>
      <c r="FE77" t="s">
        <v>818</v>
      </c>
      <c r="FF77" t="s">
        <v>818</v>
      </c>
      <c r="FG77" t="s">
        <v>818</v>
      </c>
      <c r="FH77" t="s">
        <v>818</v>
      </c>
      <c r="FI77" t="s">
        <v>818</v>
      </c>
      <c r="FJ77" t="s">
        <v>818</v>
      </c>
      <c r="FK77" t="s">
        <v>818</v>
      </c>
      <c r="FL77" t="s">
        <v>818</v>
      </c>
      <c r="FM77" t="s">
        <v>818</v>
      </c>
      <c r="FN77" t="s">
        <v>818</v>
      </c>
      <c r="FO77" t="s">
        <v>818</v>
      </c>
      <c r="FP77" t="s">
        <v>818</v>
      </c>
      <c r="FQ77" t="s">
        <v>818</v>
      </c>
      <c r="FR77" t="s">
        <v>818</v>
      </c>
      <c r="FS77" t="s">
        <v>818</v>
      </c>
      <c r="FT77" t="s">
        <v>818</v>
      </c>
      <c r="FU77" t="s">
        <v>818</v>
      </c>
      <c r="FV77" t="s">
        <v>818</v>
      </c>
      <c r="FW77" t="s">
        <v>818</v>
      </c>
      <c r="FX77" t="s">
        <v>818</v>
      </c>
      <c r="FY77" t="s">
        <v>818</v>
      </c>
      <c r="FZ77" t="s">
        <v>818</v>
      </c>
      <c r="GA77" t="s">
        <v>818</v>
      </c>
      <c r="GB77" t="s">
        <v>818</v>
      </c>
      <c r="GC77" t="s">
        <v>818</v>
      </c>
      <c r="GD77" t="s">
        <v>818</v>
      </c>
      <c r="GE77" t="s">
        <v>818</v>
      </c>
      <c r="GF77" t="s">
        <v>818</v>
      </c>
      <c r="GG77" t="s">
        <v>818</v>
      </c>
      <c r="GH77" t="s">
        <v>818</v>
      </c>
      <c r="GI77" t="s">
        <v>818</v>
      </c>
      <c r="GJ77" t="s">
        <v>818</v>
      </c>
      <c r="GK77" t="s">
        <v>818</v>
      </c>
      <c r="GL77" t="s">
        <v>818</v>
      </c>
      <c r="GM77" t="s">
        <v>818</v>
      </c>
      <c r="GN77" t="s">
        <v>818</v>
      </c>
      <c r="GO77" t="s">
        <v>818</v>
      </c>
      <c r="GP77" t="s">
        <v>818</v>
      </c>
      <c r="GQ77" t="s">
        <v>818</v>
      </c>
      <c r="GR77" t="s">
        <v>818</v>
      </c>
      <c r="GS77" t="s">
        <v>818</v>
      </c>
      <c r="GT77" t="s">
        <v>818</v>
      </c>
      <c r="GU77" t="s">
        <v>818</v>
      </c>
      <c r="GV77" t="s">
        <v>818</v>
      </c>
      <c r="GW77" t="s">
        <v>818</v>
      </c>
      <c r="GX77" t="s">
        <v>818</v>
      </c>
      <c r="GY77" t="s">
        <v>818</v>
      </c>
      <c r="GZ77" t="s">
        <v>818</v>
      </c>
      <c r="HA77" t="s">
        <v>818</v>
      </c>
      <c r="HB77" t="s">
        <v>818</v>
      </c>
      <c r="HC77" t="s">
        <v>818</v>
      </c>
      <c r="HD77" t="s">
        <v>818</v>
      </c>
      <c r="HE77" t="s">
        <v>818</v>
      </c>
      <c r="HF77" t="s">
        <v>818</v>
      </c>
      <c r="HG77" t="s">
        <v>818</v>
      </c>
      <c r="HH77" t="s">
        <v>818</v>
      </c>
      <c r="HI77" t="s">
        <v>818</v>
      </c>
      <c r="HJ77" t="s">
        <v>818</v>
      </c>
      <c r="HK77" t="s">
        <v>818</v>
      </c>
      <c r="HL77" t="s">
        <v>818</v>
      </c>
      <c r="HM77" t="s">
        <v>818</v>
      </c>
      <c r="HN77" t="s">
        <v>818</v>
      </c>
      <c r="HO77" t="s">
        <v>818</v>
      </c>
      <c r="HP77" t="s">
        <v>818</v>
      </c>
      <c r="HQ77" t="s">
        <v>818</v>
      </c>
      <c r="HR77" t="s">
        <v>818</v>
      </c>
      <c r="HS77" t="s">
        <v>818</v>
      </c>
      <c r="HT77" t="s">
        <v>818</v>
      </c>
      <c r="HU77" t="s">
        <v>818</v>
      </c>
      <c r="HV77" t="s">
        <v>818</v>
      </c>
      <c r="HW77" t="s">
        <v>818</v>
      </c>
      <c r="HX77" t="s">
        <v>818</v>
      </c>
      <c r="HY77" t="s">
        <v>818</v>
      </c>
      <c r="HZ77" t="s">
        <v>818</v>
      </c>
      <c r="IA77" t="s">
        <v>818</v>
      </c>
      <c r="IB77" t="s">
        <v>818</v>
      </c>
      <c r="IC77" t="s">
        <v>818</v>
      </c>
      <c r="ID77" t="s">
        <v>818</v>
      </c>
      <c r="IE77" t="s">
        <v>818</v>
      </c>
      <c r="IF77" t="s">
        <v>818</v>
      </c>
      <c r="IG77" t="s">
        <v>818</v>
      </c>
      <c r="IH77" t="s">
        <v>818</v>
      </c>
      <c r="II77" t="s">
        <v>818</v>
      </c>
      <c r="IJ77" t="s">
        <v>818</v>
      </c>
      <c r="IK77" t="s">
        <v>818</v>
      </c>
      <c r="IL77" t="s">
        <v>818</v>
      </c>
      <c r="IM77" t="s">
        <v>818</v>
      </c>
      <c r="IN77" t="s">
        <v>818</v>
      </c>
      <c r="IO77" t="s">
        <v>818</v>
      </c>
      <c r="IP77" t="s">
        <v>818</v>
      </c>
      <c r="IQ77" t="s">
        <v>818</v>
      </c>
      <c r="IR77" t="s">
        <v>818</v>
      </c>
      <c r="IS77" t="s">
        <v>818</v>
      </c>
      <c r="IT77" t="s">
        <v>818</v>
      </c>
      <c r="IU77" t="s">
        <v>818</v>
      </c>
      <c r="IV77" t="s">
        <v>818</v>
      </c>
      <c r="IW77" t="s">
        <v>818</v>
      </c>
      <c r="IX77" t="s">
        <v>818</v>
      </c>
      <c r="IY77" t="s">
        <v>818</v>
      </c>
      <c r="IZ77" t="s">
        <v>818</v>
      </c>
      <c r="JA77" t="s">
        <v>818</v>
      </c>
      <c r="JB77" t="s">
        <v>818</v>
      </c>
      <c r="JC77" t="s">
        <v>818</v>
      </c>
      <c r="JD77" t="s">
        <v>818</v>
      </c>
      <c r="JE77" t="s">
        <v>818</v>
      </c>
      <c r="JF77" t="s">
        <v>818</v>
      </c>
      <c r="JG77" t="s">
        <v>818</v>
      </c>
      <c r="JH77" t="s">
        <v>818</v>
      </c>
      <c r="JI77" t="s">
        <v>818</v>
      </c>
      <c r="JJ77" t="s">
        <v>818</v>
      </c>
      <c r="JK77" t="s">
        <v>818</v>
      </c>
      <c r="JL77" t="s">
        <v>818</v>
      </c>
      <c r="JM77" t="s">
        <v>818</v>
      </c>
      <c r="JN77" t="s">
        <v>818</v>
      </c>
      <c r="JO77" t="s">
        <v>818</v>
      </c>
      <c r="JP77" t="s">
        <v>818</v>
      </c>
      <c r="JQ77" t="s">
        <v>818</v>
      </c>
      <c r="JR77" t="s">
        <v>818</v>
      </c>
      <c r="JS77" t="s">
        <v>818</v>
      </c>
      <c r="JT77" t="s">
        <v>818</v>
      </c>
      <c r="JU77" t="s">
        <v>818</v>
      </c>
      <c r="JV77" t="s">
        <v>818</v>
      </c>
      <c r="JW77" t="s">
        <v>818</v>
      </c>
      <c r="JX77" t="s">
        <v>818</v>
      </c>
      <c r="JY77" t="s">
        <v>818</v>
      </c>
      <c r="JZ77" t="s">
        <v>818</v>
      </c>
      <c r="KA77" t="s">
        <v>818</v>
      </c>
      <c r="KB77" t="s">
        <v>818</v>
      </c>
      <c r="KC77" t="s">
        <v>818</v>
      </c>
      <c r="KD77" t="s">
        <v>818</v>
      </c>
      <c r="KE77" t="s">
        <v>818</v>
      </c>
      <c r="KF77">
        <v>2</v>
      </c>
      <c r="KG77">
        <v>0</v>
      </c>
      <c r="KH77">
        <v>0</v>
      </c>
      <c r="KI77">
        <v>0</v>
      </c>
      <c r="KJ77">
        <v>0</v>
      </c>
      <c r="KK77">
        <v>0</v>
      </c>
      <c r="KL77">
        <v>0</v>
      </c>
      <c r="KM77">
        <v>0</v>
      </c>
      <c r="KN77">
        <v>0</v>
      </c>
      <c r="KO77">
        <v>0</v>
      </c>
      <c r="KP77">
        <v>0</v>
      </c>
      <c r="KQ77">
        <v>0</v>
      </c>
      <c r="KR77">
        <v>0</v>
      </c>
      <c r="KS77">
        <v>0</v>
      </c>
      <c r="KT77">
        <v>0</v>
      </c>
      <c r="KU77">
        <v>0</v>
      </c>
      <c r="KV77">
        <v>0</v>
      </c>
      <c r="KW77">
        <v>1</v>
      </c>
      <c r="KX77">
        <v>1</v>
      </c>
      <c r="KY77">
        <v>0</v>
      </c>
      <c r="KZ77">
        <v>0</v>
      </c>
      <c r="LA77">
        <v>2</v>
      </c>
      <c r="LB77">
        <v>0</v>
      </c>
      <c r="LC77">
        <v>0</v>
      </c>
      <c r="LD77">
        <v>2</v>
      </c>
      <c r="LE77">
        <v>0</v>
      </c>
      <c r="LF77">
        <v>2</v>
      </c>
      <c r="LH77" t="s">
        <v>817</v>
      </c>
      <c r="LI77" t="s">
        <v>817</v>
      </c>
      <c r="LJ77" t="s">
        <v>817</v>
      </c>
      <c r="LK77" t="s">
        <v>817</v>
      </c>
      <c r="LL77" t="s">
        <v>817</v>
      </c>
      <c r="LM77" t="s">
        <v>817</v>
      </c>
      <c r="LO77" t="s">
        <v>902</v>
      </c>
      <c r="LQ77" t="s">
        <v>817</v>
      </c>
      <c r="LX77" t="s">
        <v>817</v>
      </c>
      <c r="MA77" t="s">
        <v>921</v>
      </c>
      <c r="MB77" t="s">
        <v>887</v>
      </c>
      <c r="MC77" t="s">
        <v>822</v>
      </c>
      <c r="MD77" t="s">
        <v>813</v>
      </c>
      <c r="MF77" t="s">
        <v>934</v>
      </c>
      <c r="MH77" t="s">
        <v>935</v>
      </c>
      <c r="MI77" t="s">
        <v>902</v>
      </c>
      <c r="MJ77" t="s">
        <v>860</v>
      </c>
      <c r="MU77" t="s">
        <v>817</v>
      </c>
      <c r="MV77" t="s">
        <v>817</v>
      </c>
      <c r="MW77" t="s">
        <v>813</v>
      </c>
      <c r="MX77" t="s">
        <v>817</v>
      </c>
      <c r="MY77" t="s">
        <v>817</v>
      </c>
      <c r="MZ77" t="s">
        <v>817</v>
      </c>
      <c r="NA77" t="s">
        <v>817</v>
      </c>
      <c r="NB77" t="s">
        <v>817</v>
      </c>
      <c r="NR77" t="s">
        <v>902</v>
      </c>
      <c r="NU77" t="s">
        <v>825</v>
      </c>
      <c r="NY77">
        <v>0</v>
      </c>
      <c r="OP77" t="s">
        <v>902</v>
      </c>
      <c r="OQ77" t="s">
        <v>827</v>
      </c>
      <c r="OR77" t="s">
        <v>828</v>
      </c>
      <c r="OS77" t="s">
        <v>878</v>
      </c>
      <c r="OT77" t="s">
        <v>813</v>
      </c>
      <c r="OU77" t="s">
        <v>813</v>
      </c>
      <c r="OV77" t="s">
        <v>830</v>
      </c>
      <c r="OW77" t="s">
        <v>864</v>
      </c>
      <c r="OX77" t="s">
        <v>832</v>
      </c>
      <c r="OY77" t="s">
        <v>833</v>
      </c>
      <c r="OZ77" t="s">
        <v>928</v>
      </c>
      <c r="PA77" t="s">
        <v>817</v>
      </c>
      <c r="PB77" t="s">
        <v>817</v>
      </c>
      <c r="PC77" t="s">
        <v>817</v>
      </c>
      <c r="PD77" t="s">
        <v>817</v>
      </c>
      <c r="PE77" t="s">
        <v>817</v>
      </c>
      <c r="PF77" t="s">
        <v>817</v>
      </c>
      <c r="PG77" t="s">
        <v>813</v>
      </c>
      <c r="PH77" t="s">
        <v>817</v>
      </c>
      <c r="PI77" t="s">
        <v>817</v>
      </c>
      <c r="PJ77" t="s">
        <v>817</v>
      </c>
      <c r="PK77" t="s">
        <v>817</v>
      </c>
      <c r="PL77" t="s">
        <v>835</v>
      </c>
      <c r="PM77" t="s">
        <v>837</v>
      </c>
      <c r="PN77" t="s">
        <v>845</v>
      </c>
      <c r="PO77" t="s">
        <v>838</v>
      </c>
      <c r="PP77" t="s">
        <v>867</v>
      </c>
      <c r="PQ77" t="s">
        <v>813</v>
      </c>
      <c r="PR77" t="s">
        <v>813</v>
      </c>
      <c r="PS77" t="s">
        <v>817</v>
      </c>
      <c r="PT77" t="s">
        <v>817</v>
      </c>
      <c r="PU77" t="s">
        <v>817</v>
      </c>
      <c r="PV77" t="s">
        <v>817</v>
      </c>
      <c r="PW77" t="s">
        <v>817</v>
      </c>
      <c r="PX77" t="s">
        <v>817</v>
      </c>
      <c r="PY77" t="s">
        <v>817</v>
      </c>
      <c r="PZ77" t="s">
        <v>840</v>
      </c>
      <c r="QA77" t="s">
        <v>841</v>
      </c>
      <c r="QB77" t="s">
        <v>895</v>
      </c>
      <c r="QC77" t="s">
        <v>972</v>
      </c>
      <c r="QD77" t="s">
        <v>844</v>
      </c>
      <c r="QE77" t="s">
        <v>845</v>
      </c>
      <c r="QF77" t="s">
        <v>813</v>
      </c>
      <c r="QG77" t="s">
        <v>813</v>
      </c>
      <c r="QH77" t="s">
        <v>813</v>
      </c>
      <c r="QI77" t="s">
        <v>817</v>
      </c>
      <c r="QJ77" t="s">
        <v>813</v>
      </c>
      <c r="QK77" t="s">
        <v>813</v>
      </c>
      <c r="QL77" t="s">
        <v>817</v>
      </c>
      <c r="QM77" t="s">
        <v>817</v>
      </c>
      <c r="QN77" t="s">
        <v>817</v>
      </c>
      <c r="QO77" t="s">
        <v>817</v>
      </c>
      <c r="QP77" t="s">
        <v>817</v>
      </c>
      <c r="QQ77" t="s">
        <v>817</v>
      </c>
      <c r="QR77" t="s">
        <v>868</v>
      </c>
      <c r="QS77" t="s">
        <v>813</v>
      </c>
      <c r="QT77" t="s">
        <v>817</v>
      </c>
      <c r="QU77" t="s">
        <v>817</v>
      </c>
      <c r="QV77" t="s">
        <v>817</v>
      </c>
      <c r="QW77" t="s">
        <v>817</v>
      </c>
      <c r="QX77" t="s">
        <v>817</v>
      </c>
      <c r="QY77" t="s">
        <v>817</v>
      </c>
      <c r="QZ77" t="s">
        <v>817</v>
      </c>
      <c r="RA77" t="s">
        <v>817</v>
      </c>
      <c r="RB77" t="s">
        <v>817</v>
      </c>
      <c r="RC77" t="s">
        <v>817</v>
      </c>
      <c r="RD77" t="s">
        <v>817</v>
      </c>
      <c r="RE77" t="s">
        <v>817</v>
      </c>
      <c r="RF77" t="s">
        <v>817</v>
      </c>
      <c r="RG77" t="s">
        <v>817</v>
      </c>
      <c r="RH77" t="s">
        <v>817</v>
      </c>
      <c r="RI77" t="s">
        <v>817</v>
      </c>
      <c r="RJ77" t="s">
        <v>817</v>
      </c>
      <c r="RK77" t="s">
        <v>813</v>
      </c>
      <c r="RL77" t="s">
        <v>813</v>
      </c>
      <c r="RM77" t="s">
        <v>817</v>
      </c>
      <c r="RN77" t="s">
        <v>817</v>
      </c>
      <c r="RO77" t="s">
        <v>817</v>
      </c>
      <c r="RP77" t="s">
        <v>817</v>
      </c>
      <c r="RQ77" t="s">
        <v>817</v>
      </c>
      <c r="RR77" t="s">
        <v>817</v>
      </c>
      <c r="RS77" t="s">
        <v>817</v>
      </c>
      <c r="RT77" t="s">
        <v>817</v>
      </c>
      <c r="RU77" t="s">
        <v>817</v>
      </c>
      <c r="RV77" t="s">
        <v>817</v>
      </c>
      <c r="RW77" t="s">
        <v>817</v>
      </c>
      <c r="RX77" t="s">
        <v>837</v>
      </c>
      <c r="RY77" t="s">
        <v>834</v>
      </c>
      <c r="RZ77" t="s">
        <v>813</v>
      </c>
      <c r="SA77" t="s">
        <v>902</v>
      </c>
      <c r="SB77" t="s">
        <v>813</v>
      </c>
      <c r="SC77" t="s">
        <v>817</v>
      </c>
      <c r="SD77" t="s">
        <v>817</v>
      </c>
      <c r="SE77" t="s">
        <v>817</v>
      </c>
      <c r="SF77" t="s">
        <v>817</v>
      </c>
      <c r="SG77" t="s">
        <v>817</v>
      </c>
      <c r="SH77" t="s">
        <v>817</v>
      </c>
      <c r="SI77" t="s">
        <v>817</v>
      </c>
      <c r="SJ77" t="s">
        <v>817</v>
      </c>
      <c r="SK77" t="s">
        <v>817</v>
      </c>
      <c r="SL77" t="s">
        <v>817</v>
      </c>
      <c r="SM77" t="s">
        <v>817</v>
      </c>
      <c r="SN77" t="s">
        <v>817</v>
      </c>
      <c r="SO77" t="s">
        <v>817</v>
      </c>
      <c r="SP77" t="s">
        <v>817</v>
      </c>
      <c r="SQ77" t="s">
        <v>817</v>
      </c>
      <c r="SR77" t="s">
        <v>817</v>
      </c>
      <c r="SS77" t="s">
        <v>817</v>
      </c>
      <c r="ST77" t="s">
        <v>817</v>
      </c>
      <c r="SU77" t="s">
        <v>817</v>
      </c>
      <c r="SV77" t="s">
        <v>817</v>
      </c>
      <c r="SW77" t="s">
        <v>817</v>
      </c>
      <c r="SX77" t="s">
        <v>817</v>
      </c>
      <c r="SY77" t="s">
        <v>817</v>
      </c>
      <c r="SZ77" t="s">
        <v>817</v>
      </c>
      <c r="TA77" t="s">
        <v>817</v>
      </c>
      <c r="TB77" t="s">
        <v>817</v>
      </c>
      <c r="TC77" t="s">
        <v>817</v>
      </c>
      <c r="TD77" t="s">
        <v>817</v>
      </c>
      <c r="TE77" t="s">
        <v>817</v>
      </c>
      <c r="TF77" t="s">
        <v>813</v>
      </c>
      <c r="TG77" t="s">
        <v>817</v>
      </c>
      <c r="TH77" t="s">
        <v>817</v>
      </c>
      <c r="TI77" t="s">
        <v>817</v>
      </c>
      <c r="TJ77" t="s">
        <v>813</v>
      </c>
      <c r="TK77" t="s">
        <v>817</v>
      </c>
      <c r="TL77" t="s">
        <v>817</v>
      </c>
      <c r="TM77" t="s">
        <v>817</v>
      </c>
      <c r="TN77" t="s">
        <v>817</v>
      </c>
      <c r="TO77" t="s">
        <v>813</v>
      </c>
      <c r="TP77" t="s">
        <v>817</v>
      </c>
      <c r="TQ77" t="s">
        <v>817</v>
      </c>
      <c r="TR77" t="s">
        <v>817</v>
      </c>
      <c r="TS77" t="s">
        <v>817</v>
      </c>
      <c r="TT77" t="s">
        <v>817</v>
      </c>
      <c r="TU77" t="s">
        <v>817</v>
      </c>
      <c r="TV77" t="s">
        <v>817</v>
      </c>
      <c r="TW77" t="s">
        <v>817</v>
      </c>
      <c r="TY77" t="s">
        <v>817</v>
      </c>
      <c r="TZ77" t="s">
        <v>817</v>
      </c>
      <c r="UA77" t="s">
        <v>817</v>
      </c>
      <c r="UB77" t="s">
        <v>817</v>
      </c>
      <c r="UC77" t="s">
        <v>817</v>
      </c>
      <c r="UD77" t="s">
        <v>817</v>
      </c>
      <c r="UE77" t="s">
        <v>817</v>
      </c>
      <c r="UF77" t="s">
        <v>817</v>
      </c>
      <c r="UG77" t="s">
        <v>817</v>
      </c>
      <c r="UH77" t="s">
        <v>813</v>
      </c>
      <c r="UI77" t="s">
        <v>817</v>
      </c>
      <c r="UJ77" t="s">
        <v>817</v>
      </c>
      <c r="UK77" t="s">
        <v>817</v>
      </c>
      <c r="UL77" t="s">
        <v>902</v>
      </c>
      <c r="UM77" t="s">
        <v>902</v>
      </c>
      <c r="UN77" t="s">
        <v>817</v>
      </c>
      <c r="UO77" t="s">
        <v>817</v>
      </c>
      <c r="UP77" t="s">
        <v>817</v>
      </c>
      <c r="UQ77" t="s">
        <v>817</v>
      </c>
      <c r="UR77" t="s">
        <v>817</v>
      </c>
      <c r="US77" t="s">
        <v>817</v>
      </c>
      <c r="UT77" t="s">
        <v>817</v>
      </c>
      <c r="UU77" t="s">
        <v>817</v>
      </c>
      <c r="UV77" t="s">
        <v>817</v>
      </c>
      <c r="UW77" t="s">
        <v>813</v>
      </c>
      <c r="UX77" t="s">
        <v>817</v>
      </c>
      <c r="UY77" t="s">
        <v>817</v>
      </c>
      <c r="UZ77" t="s">
        <v>817</v>
      </c>
      <c r="VD77" t="s">
        <v>813</v>
      </c>
      <c r="VE77" t="s">
        <v>817</v>
      </c>
      <c r="VF77" t="s">
        <v>817</v>
      </c>
      <c r="VG77" t="s">
        <v>817</v>
      </c>
      <c r="VH77" t="s">
        <v>817</v>
      </c>
      <c r="VI77" t="s">
        <v>817</v>
      </c>
      <c r="VJ77" t="s">
        <v>817</v>
      </c>
      <c r="VK77" t="s">
        <v>817</v>
      </c>
      <c r="VL77" t="s">
        <v>817</v>
      </c>
      <c r="VM77" t="s">
        <v>817</v>
      </c>
      <c r="VN77" t="s">
        <v>817</v>
      </c>
      <c r="VO77" t="s">
        <v>817</v>
      </c>
      <c r="VP77" t="s">
        <v>817</v>
      </c>
      <c r="VQ77" t="s">
        <v>817</v>
      </c>
      <c r="VY77" t="s">
        <v>817</v>
      </c>
      <c r="VZ77" t="s">
        <v>817</v>
      </c>
      <c r="WA77" t="s">
        <v>817</v>
      </c>
      <c r="WJ77" t="s">
        <v>817</v>
      </c>
      <c r="WK77" t="s">
        <v>817</v>
      </c>
      <c r="WL77" t="s">
        <v>817</v>
      </c>
      <c r="WM77" t="s">
        <v>817</v>
      </c>
      <c r="WN77" t="s">
        <v>817</v>
      </c>
      <c r="WO77" t="s">
        <v>813</v>
      </c>
      <c r="WP77" t="s">
        <v>817</v>
      </c>
      <c r="WQ77" t="s">
        <v>817</v>
      </c>
      <c r="WR77" t="s">
        <v>817</v>
      </c>
      <c r="WS77" t="s">
        <v>849</v>
      </c>
      <c r="WU77" t="s">
        <v>817</v>
      </c>
      <c r="WV77" t="s">
        <v>817</v>
      </c>
      <c r="WW77" t="s">
        <v>817</v>
      </c>
      <c r="WX77" t="s">
        <v>817</v>
      </c>
      <c r="WY77" t="s">
        <v>817</v>
      </c>
      <c r="WZ77" t="s">
        <v>813</v>
      </c>
      <c r="XA77" t="s">
        <v>817</v>
      </c>
      <c r="XB77" t="s">
        <v>817</v>
      </c>
      <c r="XC77" t="s">
        <v>850</v>
      </c>
      <c r="XD77" t="s">
        <v>813</v>
      </c>
      <c r="XE77" t="s">
        <v>817</v>
      </c>
      <c r="XF77" t="s">
        <v>817</v>
      </c>
      <c r="XG77" t="s">
        <v>817</v>
      </c>
      <c r="XH77" t="s">
        <v>817</v>
      </c>
      <c r="XI77" t="s">
        <v>817</v>
      </c>
      <c r="XJ77" t="s">
        <v>817</v>
      </c>
      <c r="XK77" t="s">
        <v>817</v>
      </c>
      <c r="XL77" t="s">
        <v>817</v>
      </c>
      <c r="XM77" t="s">
        <v>817</v>
      </c>
      <c r="XN77" t="s">
        <v>817</v>
      </c>
      <c r="XO77" t="s">
        <v>817</v>
      </c>
      <c r="XP77" t="s">
        <v>817</v>
      </c>
      <c r="XQ77" t="s">
        <v>817</v>
      </c>
      <c r="XR77" t="s">
        <v>813</v>
      </c>
      <c r="XS77" t="s">
        <v>817</v>
      </c>
      <c r="XT77" t="s">
        <v>817</v>
      </c>
      <c r="XU77" t="s">
        <v>813</v>
      </c>
      <c r="XV77" t="s">
        <v>813</v>
      </c>
      <c r="XW77" t="s">
        <v>817</v>
      </c>
      <c r="XX77" t="s">
        <v>817</v>
      </c>
      <c r="XY77" t="s">
        <v>817</v>
      </c>
      <c r="XZ77" t="s">
        <v>817</v>
      </c>
      <c r="ZM77" t="s">
        <v>817</v>
      </c>
      <c r="ZN77" t="s">
        <v>817</v>
      </c>
      <c r="ZO77" t="s">
        <v>817</v>
      </c>
      <c r="ZP77" t="s">
        <v>817</v>
      </c>
      <c r="ZQ77" t="s">
        <v>817</v>
      </c>
      <c r="ZR77" t="s">
        <v>817</v>
      </c>
      <c r="ZS77" t="s">
        <v>817</v>
      </c>
      <c r="ZT77" t="s">
        <v>817</v>
      </c>
      <c r="ZU77" t="s">
        <v>817</v>
      </c>
      <c r="ZV77" t="s">
        <v>817</v>
      </c>
      <c r="ZW77" t="s">
        <v>813</v>
      </c>
      <c r="ZX77" t="s">
        <v>817</v>
      </c>
      <c r="ZY77" t="s">
        <v>817</v>
      </c>
      <c r="ZZ77" t="s">
        <v>817</v>
      </c>
      <c r="AAA77" t="s">
        <v>817</v>
      </c>
      <c r="AAB77" t="s">
        <v>817</v>
      </c>
      <c r="AAC77" t="s">
        <v>817</v>
      </c>
      <c r="AAD77" t="s">
        <v>817</v>
      </c>
      <c r="AAE77" t="s">
        <v>817</v>
      </c>
      <c r="AAF77" t="s">
        <v>817</v>
      </c>
      <c r="AAH77" t="s">
        <v>813</v>
      </c>
      <c r="AAI77" t="s">
        <v>817</v>
      </c>
      <c r="AAJ77" t="s">
        <v>817</v>
      </c>
      <c r="AAK77" t="s">
        <v>817</v>
      </c>
      <c r="AAL77" t="s">
        <v>817</v>
      </c>
      <c r="AAM77" t="s">
        <v>817</v>
      </c>
      <c r="AAN77" t="s">
        <v>813</v>
      </c>
      <c r="AAO77" t="s">
        <v>817</v>
      </c>
      <c r="AAP77" t="s">
        <v>817</v>
      </c>
      <c r="AAQ77" t="s">
        <v>817</v>
      </c>
      <c r="AAR77" t="s">
        <v>817</v>
      </c>
      <c r="AAS77" t="s">
        <v>817</v>
      </c>
      <c r="AAT77" t="s">
        <v>817</v>
      </c>
      <c r="AAV77" t="s">
        <v>817</v>
      </c>
      <c r="AAW77" t="s">
        <v>817</v>
      </c>
      <c r="AAX77" t="s">
        <v>817</v>
      </c>
      <c r="AAY77" t="s">
        <v>817</v>
      </c>
      <c r="AAZ77" t="s">
        <v>817</v>
      </c>
      <c r="ABA77" t="s">
        <v>813</v>
      </c>
      <c r="ABB77" t="s">
        <v>813</v>
      </c>
      <c r="ABC77" t="s">
        <v>813</v>
      </c>
      <c r="ABD77" t="s">
        <v>817</v>
      </c>
      <c r="ABE77" t="s">
        <v>817</v>
      </c>
      <c r="ABF77" t="s">
        <v>817</v>
      </c>
      <c r="ABG77" t="s">
        <v>817</v>
      </c>
      <c r="ABH77" t="s">
        <v>817</v>
      </c>
      <c r="ABI77" t="s">
        <v>817</v>
      </c>
      <c r="ABJ77" t="s">
        <v>817</v>
      </c>
      <c r="ABK77" t="s">
        <v>817</v>
      </c>
      <c r="ABL77" t="s">
        <v>817</v>
      </c>
      <c r="ABM77" t="s">
        <v>817</v>
      </c>
      <c r="ABN77" t="s">
        <v>817</v>
      </c>
      <c r="ABO77" t="s">
        <v>817</v>
      </c>
      <c r="ABP77" t="s">
        <v>817</v>
      </c>
      <c r="ABQ77" t="s">
        <v>817</v>
      </c>
      <c r="ABR77" t="s">
        <v>817</v>
      </c>
      <c r="ABS77" t="s">
        <v>817</v>
      </c>
      <c r="ABT77" t="s">
        <v>817</v>
      </c>
      <c r="ABU77" t="s">
        <v>817</v>
      </c>
      <c r="ABV77" t="s">
        <v>813</v>
      </c>
      <c r="ABW77" t="s">
        <v>813</v>
      </c>
      <c r="ABX77" t="s">
        <v>817</v>
      </c>
      <c r="ABY77" t="s">
        <v>817</v>
      </c>
      <c r="ABZ77" t="s">
        <v>817</v>
      </c>
      <c r="ACA77" t="s">
        <v>817</v>
      </c>
      <c r="ACB77" t="s">
        <v>817</v>
      </c>
      <c r="ACC77" t="s">
        <v>817</v>
      </c>
      <c r="ACD77" t="s">
        <v>817</v>
      </c>
      <c r="ACE77" t="s">
        <v>817</v>
      </c>
      <c r="ACF77" t="s">
        <v>817</v>
      </c>
      <c r="ACG77" t="s">
        <v>817</v>
      </c>
      <c r="ACH77" t="s">
        <v>817</v>
      </c>
      <c r="ACI77" t="s">
        <v>817</v>
      </c>
    </row>
    <row r="78" spans="1:763">
      <c r="A78" t="s">
        <v>1234</v>
      </c>
      <c r="B78" t="s">
        <v>1235</v>
      </c>
      <c r="C78" t="s">
        <v>1236</v>
      </c>
      <c r="D78" t="s">
        <v>932</v>
      </c>
      <c r="E78" t="s">
        <v>932</v>
      </c>
      <c r="P78" t="s">
        <v>812</v>
      </c>
      <c r="Q78">
        <v>0.874863865752458</v>
      </c>
      <c r="T78">
        <v>35</v>
      </c>
      <c r="V78" t="s">
        <v>813</v>
      </c>
      <c r="X78" t="s">
        <v>817</v>
      </c>
      <c r="Y78" t="s">
        <v>814</v>
      </c>
      <c r="Z78" t="s">
        <v>856</v>
      </c>
      <c r="AA78" t="s">
        <v>920</v>
      </c>
      <c r="AB78" t="s">
        <v>816</v>
      </c>
      <c r="AC78">
        <v>6</v>
      </c>
      <c r="AD78" t="s">
        <v>817</v>
      </c>
      <c r="AE78">
        <v>6</v>
      </c>
      <c r="AF78">
        <v>0</v>
      </c>
      <c r="AG78">
        <v>0</v>
      </c>
      <c r="AH78" t="s">
        <v>818</v>
      </c>
      <c r="AI78" t="s">
        <v>818</v>
      </c>
      <c r="AJ78" t="s">
        <v>818</v>
      </c>
      <c r="AK78" t="s">
        <v>818</v>
      </c>
      <c r="AL78" t="s">
        <v>818</v>
      </c>
      <c r="AM78" t="s">
        <v>818</v>
      </c>
      <c r="AN78" t="s">
        <v>818</v>
      </c>
      <c r="AO78" t="s">
        <v>818</v>
      </c>
      <c r="AP78" t="s">
        <v>818</v>
      </c>
      <c r="AQ78" t="s">
        <v>818</v>
      </c>
      <c r="AR78" t="s">
        <v>818</v>
      </c>
      <c r="AS78" t="s">
        <v>818</v>
      </c>
      <c r="AT78" t="s">
        <v>818</v>
      </c>
      <c r="AU78" t="s">
        <v>818</v>
      </c>
      <c r="AV78" t="s">
        <v>818</v>
      </c>
      <c r="AW78" t="s">
        <v>818</v>
      </c>
      <c r="AX78" t="s">
        <v>818</v>
      </c>
      <c r="AY78" t="s">
        <v>818</v>
      </c>
      <c r="AZ78" t="s">
        <v>818</v>
      </c>
      <c r="BA78" t="s">
        <v>818</v>
      </c>
      <c r="BB78" t="s">
        <v>818</v>
      </c>
      <c r="BC78" t="s">
        <v>818</v>
      </c>
      <c r="BD78" t="s">
        <v>818</v>
      </c>
      <c r="BE78" t="s">
        <v>818</v>
      </c>
      <c r="BF78" t="s">
        <v>818</v>
      </c>
      <c r="BG78" t="s">
        <v>818</v>
      </c>
      <c r="BH78" t="s">
        <v>818</v>
      </c>
      <c r="BI78" t="s">
        <v>818</v>
      </c>
      <c r="BJ78" t="s">
        <v>818</v>
      </c>
      <c r="BK78" t="s">
        <v>818</v>
      </c>
      <c r="BL78" t="s">
        <v>818</v>
      </c>
      <c r="BM78" t="s">
        <v>818</v>
      </c>
      <c r="BN78" t="s">
        <v>818</v>
      </c>
      <c r="BO78" t="s">
        <v>818</v>
      </c>
      <c r="BP78" t="s">
        <v>818</v>
      </c>
      <c r="BQ78" t="s">
        <v>818</v>
      </c>
      <c r="BR78" t="s">
        <v>818</v>
      </c>
      <c r="BS78" t="s">
        <v>818</v>
      </c>
      <c r="BT78" t="s">
        <v>818</v>
      </c>
      <c r="BU78" t="s">
        <v>818</v>
      </c>
      <c r="BV78" t="s">
        <v>818</v>
      </c>
      <c r="BW78" t="s">
        <v>818</v>
      </c>
      <c r="BX78" t="s">
        <v>818</v>
      </c>
      <c r="BY78" t="s">
        <v>818</v>
      </c>
      <c r="BZ78" t="s">
        <v>818</v>
      </c>
      <c r="CA78" t="s">
        <v>818</v>
      </c>
      <c r="CB78" t="s">
        <v>818</v>
      </c>
      <c r="CC78" t="s">
        <v>818</v>
      </c>
      <c r="CD78" t="s">
        <v>818</v>
      </c>
      <c r="CE78" t="s">
        <v>818</v>
      </c>
      <c r="CF78" t="s">
        <v>818</v>
      </c>
      <c r="CG78" t="s">
        <v>818</v>
      </c>
      <c r="CH78" t="s">
        <v>818</v>
      </c>
      <c r="CI78" t="s">
        <v>818</v>
      </c>
      <c r="CJ78" t="s">
        <v>818</v>
      </c>
      <c r="CK78" t="s">
        <v>818</v>
      </c>
      <c r="CL78" t="s">
        <v>818</v>
      </c>
      <c r="CM78" t="s">
        <v>818</v>
      </c>
      <c r="CN78" t="s">
        <v>818</v>
      </c>
      <c r="CO78" t="s">
        <v>818</v>
      </c>
      <c r="CP78" t="s">
        <v>818</v>
      </c>
      <c r="CQ78" t="s">
        <v>818</v>
      </c>
      <c r="CR78" t="s">
        <v>818</v>
      </c>
      <c r="CS78" t="s">
        <v>818</v>
      </c>
      <c r="CT78" t="s">
        <v>818</v>
      </c>
      <c r="CU78" t="s">
        <v>818</v>
      </c>
      <c r="CV78" t="s">
        <v>818</v>
      </c>
      <c r="CW78" t="s">
        <v>818</v>
      </c>
      <c r="CX78" t="s">
        <v>818</v>
      </c>
      <c r="CY78" t="s">
        <v>818</v>
      </c>
      <c r="CZ78" t="s">
        <v>818</v>
      </c>
      <c r="DA78" t="s">
        <v>818</v>
      </c>
      <c r="DB78" t="s">
        <v>818</v>
      </c>
      <c r="DC78" t="s">
        <v>818</v>
      </c>
      <c r="DD78" t="s">
        <v>818</v>
      </c>
      <c r="DE78" t="s">
        <v>818</v>
      </c>
      <c r="DF78" t="s">
        <v>818</v>
      </c>
      <c r="DG78" t="s">
        <v>818</v>
      </c>
      <c r="DH78" t="s">
        <v>818</v>
      </c>
      <c r="DI78" t="s">
        <v>818</v>
      </c>
      <c r="DJ78" t="s">
        <v>818</v>
      </c>
      <c r="DK78" t="s">
        <v>818</v>
      </c>
      <c r="DL78" t="s">
        <v>818</v>
      </c>
      <c r="DM78" t="s">
        <v>818</v>
      </c>
      <c r="DN78" t="s">
        <v>818</v>
      </c>
      <c r="DO78" t="s">
        <v>818</v>
      </c>
      <c r="DP78" t="s">
        <v>818</v>
      </c>
      <c r="DQ78" t="s">
        <v>818</v>
      </c>
      <c r="DR78" t="s">
        <v>818</v>
      </c>
      <c r="DS78" t="s">
        <v>818</v>
      </c>
      <c r="DT78" t="s">
        <v>818</v>
      </c>
      <c r="DU78" t="s">
        <v>818</v>
      </c>
      <c r="DV78" t="s">
        <v>818</v>
      </c>
      <c r="DW78" t="s">
        <v>818</v>
      </c>
      <c r="DX78" t="s">
        <v>818</v>
      </c>
      <c r="DY78" t="s">
        <v>818</v>
      </c>
      <c r="DZ78" t="s">
        <v>818</v>
      </c>
      <c r="EA78" t="s">
        <v>818</v>
      </c>
      <c r="EB78" t="s">
        <v>818</v>
      </c>
      <c r="EC78" t="s">
        <v>818</v>
      </c>
      <c r="ED78" t="s">
        <v>818</v>
      </c>
      <c r="EE78" t="s">
        <v>818</v>
      </c>
      <c r="EF78" t="s">
        <v>818</v>
      </c>
      <c r="EG78" t="s">
        <v>818</v>
      </c>
      <c r="EH78" t="s">
        <v>818</v>
      </c>
      <c r="EI78" t="s">
        <v>818</v>
      </c>
      <c r="EJ78" t="s">
        <v>818</v>
      </c>
      <c r="EK78" t="s">
        <v>818</v>
      </c>
      <c r="EL78" t="s">
        <v>818</v>
      </c>
      <c r="EM78" t="s">
        <v>818</v>
      </c>
      <c r="EN78" t="s">
        <v>818</v>
      </c>
      <c r="EO78" t="s">
        <v>818</v>
      </c>
      <c r="EP78" t="s">
        <v>818</v>
      </c>
      <c r="EQ78" t="s">
        <v>818</v>
      </c>
      <c r="ER78" t="s">
        <v>818</v>
      </c>
      <c r="ES78" t="s">
        <v>818</v>
      </c>
      <c r="ET78" t="s">
        <v>818</v>
      </c>
      <c r="EU78" t="s">
        <v>818</v>
      </c>
      <c r="EV78" t="s">
        <v>818</v>
      </c>
      <c r="EW78" t="s">
        <v>818</v>
      </c>
      <c r="EX78" t="s">
        <v>818</v>
      </c>
      <c r="EY78" t="s">
        <v>818</v>
      </c>
      <c r="EZ78" t="s">
        <v>818</v>
      </c>
      <c r="FA78" t="s">
        <v>818</v>
      </c>
      <c r="FB78" t="s">
        <v>818</v>
      </c>
      <c r="FC78" t="s">
        <v>818</v>
      </c>
      <c r="FD78" t="s">
        <v>818</v>
      </c>
      <c r="FE78" t="s">
        <v>818</v>
      </c>
      <c r="FF78" t="s">
        <v>818</v>
      </c>
      <c r="FG78" t="s">
        <v>818</v>
      </c>
      <c r="FH78" t="s">
        <v>818</v>
      </c>
      <c r="FI78" t="s">
        <v>818</v>
      </c>
      <c r="FJ78" t="s">
        <v>818</v>
      </c>
      <c r="FK78" t="s">
        <v>818</v>
      </c>
      <c r="FL78" t="s">
        <v>818</v>
      </c>
      <c r="FM78" t="s">
        <v>818</v>
      </c>
      <c r="FN78" t="s">
        <v>818</v>
      </c>
      <c r="FO78" t="s">
        <v>818</v>
      </c>
      <c r="FP78" t="s">
        <v>818</v>
      </c>
      <c r="FQ78" t="s">
        <v>818</v>
      </c>
      <c r="FR78" t="s">
        <v>818</v>
      </c>
      <c r="FS78" t="s">
        <v>818</v>
      </c>
      <c r="FT78" t="s">
        <v>818</v>
      </c>
      <c r="FU78" t="s">
        <v>818</v>
      </c>
      <c r="FV78" t="s">
        <v>818</v>
      </c>
      <c r="FW78" t="s">
        <v>818</v>
      </c>
      <c r="FX78" t="s">
        <v>818</v>
      </c>
      <c r="FY78" t="s">
        <v>818</v>
      </c>
      <c r="FZ78" t="s">
        <v>818</v>
      </c>
      <c r="GA78" t="s">
        <v>818</v>
      </c>
      <c r="GB78" t="s">
        <v>818</v>
      </c>
      <c r="GC78" t="s">
        <v>818</v>
      </c>
      <c r="GD78" t="s">
        <v>818</v>
      </c>
      <c r="GE78" t="s">
        <v>818</v>
      </c>
      <c r="GF78" t="s">
        <v>818</v>
      </c>
      <c r="GG78" t="s">
        <v>818</v>
      </c>
      <c r="GH78" t="s">
        <v>818</v>
      </c>
      <c r="GI78" t="s">
        <v>818</v>
      </c>
      <c r="GJ78" t="s">
        <v>818</v>
      </c>
      <c r="GK78" t="s">
        <v>818</v>
      </c>
      <c r="GL78" t="s">
        <v>818</v>
      </c>
      <c r="GM78" t="s">
        <v>818</v>
      </c>
      <c r="GN78" t="s">
        <v>818</v>
      </c>
      <c r="GO78" t="s">
        <v>818</v>
      </c>
      <c r="GP78" t="s">
        <v>818</v>
      </c>
      <c r="GQ78" t="s">
        <v>818</v>
      </c>
      <c r="GR78" t="s">
        <v>818</v>
      </c>
      <c r="GS78" t="s">
        <v>818</v>
      </c>
      <c r="GT78" t="s">
        <v>818</v>
      </c>
      <c r="GU78" t="s">
        <v>818</v>
      </c>
      <c r="GV78" t="s">
        <v>818</v>
      </c>
      <c r="GW78" t="s">
        <v>818</v>
      </c>
      <c r="GX78" t="s">
        <v>818</v>
      </c>
      <c r="GY78" t="s">
        <v>818</v>
      </c>
      <c r="GZ78" t="s">
        <v>818</v>
      </c>
      <c r="HA78" t="s">
        <v>818</v>
      </c>
      <c r="HB78" t="s">
        <v>818</v>
      </c>
      <c r="HC78" t="s">
        <v>818</v>
      </c>
      <c r="HD78" t="s">
        <v>818</v>
      </c>
      <c r="HE78" t="s">
        <v>818</v>
      </c>
      <c r="HF78" t="s">
        <v>818</v>
      </c>
      <c r="HG78" t="s">
        <v>818</v>
      </c>
      <c r="HH78" t="s">
        <v>818</v>
      </c>
      <c r="HI78" t="s">
        <v>818</v>
      </c>
      <c r="HJ78" t="s">
        <v>818</v>
      </c>
      <c r="HK78" t="s">
        <v>818</v>
      </c>
      <c r="HL78" t="s">
        <v>818</v>
      </c>
      <c r="HM78" t="s">
        <v>818</v>
      </c>
      <c r="HN78" t="s">
        <v>818</v>
      </c>
      <c r="HO78" t="s">
        <v>818</v>
      </c>
      <c r="HP78" t="s">
        <v>818</v>
      </c>
      <c r="HQ78" t="s">
        <v>818</v>
      </c>
      <c r="HR78" t="s">
        <v>818</v>
      </c>
      <c r="HS78" t="s">
        <v>818</v>
      </c>
      <c r="HT78" t="s">
        <v>818</v>
      </c>
      <c r="HU78" t="s">
        <v>818</v>
      </c>
      <c r="HV78" t="s">
        <v>818</v>
      </c>
      <c r="HW78" t="s">
        <v>818</v>
      </c>
      <c r="HX78" t="s">
        <v>818</v>
      </c>
      <c r="HY78" t="s">
        <v>818</v>
      </c>
      <c r="HZ78" t="s">
        <v>818</v>
      </c>
      <c r="IA78" t="s">
        <v>818</v>
      </c>
      <c r="IB78" t="s">
        <v>818</v>
      </c>
      <c r="IC78" t="s">
        <v>818</v>
      </c>
      <c r="ID78" t="s">
        <v>818</v>
      </c>
      <c r="IE78" t="s">
        <v>818</v>
      </c>
      <c r="IF78" t="s">
        <v>818</v>
      </c>
      <c r="IG78" t="s">
        <v>818</v>
      </c>
      <c r="IH78" t="s">
        <v>818</v>
      </c>
      <c r="II78" t="s">
        <v>818</v>
      </c>
      <c r="IJ78" t="s">
        <v>818</v>
      </c>
      <c r="IK78" t="s">
        <v>818</v>
      </c>
      <c r="IL78" t="s">
        <v>818</v>
      </c>
      <c r="IM78" t="s">
        <v>818</v>
      </c>
      <c r="IN78" t="s">
        <v>818</v>
      </c>
      <c r="IO78" t="s">
        <v>818</v>
      </c>
      <c r="IP78" t="s">
        <v>818</v>
      </c>
      <c r="IQ78" t="s">
        <v>818</v>
      </c>
      <c r="IR78" t="s">
        <v>818</v>
      </c>
      <c r="IS78" t="s">
        <v>818</v>
      </c>
      <c r="IT78" t="s">
        <v>818</v>
      </c>
      <c r="IU78" t="s">
        <v>818</v>
      </c>
      <c r="IV78" t="s">
        <v>818</v>
      </c>
      <c r="IW78" t="s">
        <v>818</v>
      </c>
      <c r="IX78" t="s">
        <v>818</v>
      </c>
      <c r="IY78" t="s">
        <v>818</v>
      </c>
      <c r="IZ78" t="s">
        <v>818</v>
      </c>
      <c r="JA78" t="s">
        <v>818</v>
      </c>
      <c r="JB78" t="s">
        <v>818</v>
      </c>
      <c r="JC78" t="s">
        <v>818</v>
      </c>
      <c r="JD78" t="s">
        <v>818</v>
      </c>
      <c r="JE78" t="s">
        <v>818</v>
      </c>
      <c r="JF78" t="s">
        <v>818</v>
      </c>
      <c r="JG78" t="s">
        <v>818</v>
      </c>
      <c r="JH78" t="s">
        <v>818</v>
      </c>
      <c r="JI78" t="s">
        <v>818</v>
      </c>
      <c r="JJ78" t="s">
        <v>818</v>
      </c>
      <c r="JK78" t="s">
        <v>818</v>
      </c>
      <c r="JL78" t="s">
        <v>818</v>
      </c>
      <c r="JM78" t="s">
        <v>818</v>
      </c>
      <c r="JN78" t="s">
        <v>818</v>
      </c>
      <c r="JO78" t="s">
        <v>818</v>
      </c>
      <c r="JP78" t="s">
        <v>818</v>
      </c>
      <c r="JQ78" t="s">
        <v>818</v>
      </c>
      <c r="JR78" t="s">
        <v>818</v>
      </c>
      <c r="JS78" t="s">
        <v>818</v>
      </c>
      <c r="JT78" t="s">
        <v>818</v>
      </c>
      <c r="JU78" t="s">
        <v>818</v>
      </c>
      <c r="JV78" t="s">
        <v>818</v>
      </c>
      <c r="JW78" t="s">
        <v>818</v>
      </c>
      <c r="JX78" t="s">
        <v>818</v>
      </c>
      <c r="JY78" t="s">
        <v>818</v>
      </c>
      <c r="JZ78" t="s">
        <v>818</v>
      </c>
      <c r="KA78" t="s">
        <v>818</v>
      </c>
      <c r="KB78" t="s">
        <v>818</v>
      </c>
      <c r="KC78" t="s">
        <v>818</v>
      </c>
      <c r="KD78" t="s">
        <v>818</v>
      </c>
      <c r="KE78" t="s">
        <v>818</v>
      </c>
      <c r="KF78">
        <v>6</v>
      </c>
      <c r="KG78">
        <v>0</v>
      </c>
      <c r="KH78">
        <v>0</v>
      </c>
      <c r="KI78">
        <v>1</v>
      </c>
      <c r="KJ78">
        <v>0</v>
      </c>
      <c r="KK78">
        <v>1</v>
      </c>
      <c r="KL78">
        <v>1</v>
      </c>
      <c r="KM78">
        <v>0</v>
      </c>
      <c r="KN78">
        <v>1</v>
      </c>
      <c r="KO78">
        <v>0</v>
      </c>
      <c r="KP78">
        <v>3</v>
      </c>
      <c r="KQ78">
        <v>1</v>
      </c>
      <c r="KR78">
        <v>0</v>
      </c>
      <c r="KS78">
        <v>0</v>
      </c>
      <c r="KT78">
        <v>1</v>
      </c>
      <c r="KU78">
        <v>0</v>
      </c>
      <c r="KV78">
        <v>0</v>
      </c>
      <c r="KW78">
        <v>0</v>
      </c>
      <c r="KX78">
        <v>1</v>
      </c>
      <c r="KY78">
        <v>0</v>
      </c>
      <c r="KZ78">
        <v>1</v>
      </c>
      <c r="LA78">
        <v>1</v>
      </c>
      <c r="LB78">
        <v>2</v>
      </c>
      <c r="LC78">
        <v>4</v>
      </c>
      <c r="LD78">
        <v>6</v>
      </c>
      <c r="LE78">
        <v>2</v>
      </c>
      <c r="LF78">
        <v>2</v>
      </c>
      <c r="LH78" t="s">
        <v>817</v>
      </c>
      <c r="LI78" t="s">
        <v>813</v>
      </c>
      <c r="LJ78" t="s">
        <v>813</v>
      </c>
      <c r="LK78" t="s">
        <v>817</v>
      </c>
      <c r="LL78" t="s">
        <v>817</v>
      </c>
      <c r="LM78" t="s">
        <v>817</v>
      </c>
      <c r="LN78" t="s">
        <v>813</v>
      </c>
      <c r="LO78" t="s">
        <v>817</v>
      </c>
      <c r="LQ78" t="s">
        <v>817</v>
      </c>
      <c r="LR78" t="s">
        <v>845</v>
      </c>
      <c r="LS78" t="s">
        <v>818</v>
      </c>
      <c r="LT78" t="s">
        <v>818</v>
      </c>
      <c r="LU78" t="s">
        <v>818</v>
      </c>
      <c r="LV78" t="s">
        <v>845</v>
      </c>
      <c r="LW78" t="s">
        <v>818</v>
      </c>
      <c r="LX78" t="s">
        <v>817</v>
      </c>
      <c r="MA78" t="s">
        <v>994</v>
      </c>
      <c r="MB78" t="s">
        <v>913</v>
      </c>
      <c r="MC78" t="s">
        <v>822</v>
      </c>
      <c r="MD78" t="s">
        <v>813</v>
      </c>
      <c r="MF78" t="s">
        <v>934</v>
      </c>
      <c r="MH78" t="s">
        <v>935</v>
      </c>
      <c r="MI78" t="s">
        <v>813</v>
      </c>
      <c r="MJ78" t="s">
        <v>888</v>
      </c>
      <c r="MU78" t="s">
        <v>817</v>
      </c>
      <c r="MV78" t="s">
        <v>817</v>
      </c>
      <c r="MW78" t="s">
        <v>813</v>
      </c>
      <c r="MX78" t="s">
        <v>817</v>
      </c>
      <c r="MY78" t="s">
        <v>817</v>
      </c>
      <c r="MZ78" t="s">
        <v>817</v>
      </c>
      <c r="NA78" t="s">
        <v>817</v>
      </c>
      <c r="NB78" t="s">
        <v>817</v>
      </c>
      <c r="NR78" t="s">
        <v>813</v>
      </c>
      <c r="NS78" t="s">
        <v>817</v>
      </c>
      <c r="NU78" t="s">
        <v>1051</v>
      </c>
      <c r="NX78" t="s">
        <v>826</v>
      </c>
      <c r="NY78">
        <v>0</v>
      </c>
      <c r="OA78" t="s">
        <v>817</v>
      </c>
      <c r="OB78" t="s">
        <v>817</v>
      </c>
      <c r="OC78" t="s">
        <v>817</v>
      </c>
      <c r="OD78" t="s">
        <v>813</v>
      </c>
      <c r="OE78" t="s">
        <v>817</v>
      </c>
      <c r="OF78" t="s">
        <v>817</v>
      </c>
      <c r="OG78" t="s">
        <v>817</v>
      </c>
      <c r="OH78" t="s">
        <v>817</v>
      </c>
      <c r="OI78" t="s">
        <v>817</v>
      </c>
      <c r="OJ78" t="s">
        <v>817</v>
      </c>
      <c r="OK78" t="s">
        <v>817</v>
      </c>
      <c r="OL78" t="s">
        <v>817</v>
      </c>
      <c r="OM78" t="s">
        <v>817</v>
      </c>
      <c r="ON78" t="s">
        <v>817</v>
      </c>
      <c r="OP78" t="s">
        <v>817</v>
      </c>
      <c r="OQ78" t="s">
        <v>827</v>
      </c>
      <c r="OR78" t="s">
        <v>863</v>
      </c>
      <c r="OS78" t="s">
        <v>829</v>
      </c>
      <c r="OT78" t="s">
        <v>813</v>
      </c>
      <c r="OU78" t="s">
        <v>817</v>
      </c>
      <c r="OV78" t="s">
        <v>830</v>
      </c>
      <c r="OW78" t="s">
        <v>864</v>
      </c>
      <c r="OX78" t="s">
        <v>832</v>
      </c>
      <c r="OY78" t="s">
        <v>833</v>
      </c>
      <c r="OZ78" t="s">
        <v>1011</v>
      </c>
      <c r="PA78" t="s">
        <v>813</v>
      </c>
      <c r="PB78" t="s">
        <v>817</v>
      </c>
      <c r="PC78" t="s">
        <v>817</v>
      </c>
      <c r="PD78" t="s">
        <v>817</v>
      </c>
      <c r="PE78" t="s">
        <v>813</v>
      </c>
      <c r="PF78" t="s">
        <v>817</v>
      </c>
      <c r="PG78" t="s">
        <v>817</v>
      </c>
      <c r="PH78" t="s">
        <v>817</v>
      </c>
      <c r="PI78" t="s">
        <v>817</v>
      </c>
      <c r="PJ78" t="s">
        <v>817</v>
      </c>
      <c r="PK78" t="s">
        <v>817</v>
      </c>
      <c r="PL78" t="s">
        <v>835</v>
      </c>
      <c r="PM78" t="s">
        <v>837</v>
      </c>
      <c r="PN78" t="s">
        <v>837</v>
      </c>
      <c r="PO78" t="s">
        <v>880</v>
      </c>
      <c r="PP78" t="s">
        <v>839</v>
      </c>
      <c r="PQ78" t="s">
        <v>817</v>
      </c>
      <c r="PR78" t="s">
        <v>813</v>
      </c>
      <c r="PS78" t="s">
        <v>817</v>
      </c>
      <c r="PT78" t="s">
        <v>817</v>
      </c>
      <c r="PU78" t="s">
        <v>817</v>
      </c>
      <c r="PV78" t="s">
        <v>817</v>
      </c>
      <c r="PW78" t="s">
        <v>817</v>
      </c>
      <c r="PX78" t="s">
        <v>817</v>
      </c>
      <c r="PY78" t="s">
        <v>817</v>
      </c>
      <c r="PZ78" t="s">
        <v>840</v>
      </c>
      <c r="QA78" t="s">
        <v>841</v>
      </c>
      <c r="QB78" t="s">
        <v>842</v>
      </c>
      <c r="QC78" t="s">
        <v>985</v>
      </c>
      <c r="QD78" t="s">
        <v>896</v>
      </c>
      <c r="QE78" t="s">
        <v>845</v>
      </c>
      <c r="QF78" t="s">
        <v>813</v>
      </c>
      <c r="QG78" t="s">
        <v>817</v>
      </c>
      <c r="QH78" t="s">
        <v>813</v>
      </c>
      <c r="QI78" t="s">
        <v>817</v>
      </c>
      <c r="QJ78" t="s">
        <v>817</v>
      </c>
      <c r="QK78" t="s">
        <v>817</v>
      </c>
      <c r="QL78" t="s">
        <v>817</v>
      </c>
      <c r="QM78" t="s">
        <v>813</v>
      </c>
      <c r="QN78" t="s">
        <v>817</v>
      </c>
      <c r="QO78" t="s">
        <v>817</v>
      </c>
      <c r="QP78" t="s">
        <v>817</v>
      </c>
      <c r="QQ78" t="s">
        <v>817</v>
      </c>
      <c r="QR78" t="s">
        <v>813</v>
      </c>
      <c r="QS78" t="s">
        <v>817</v>
      </c>
      <c r="QT78" t="s">
        <v>817</v>
      </c>
      <c r="QU78" t="s">
        <v>817</v>
      </c>
      <c r="QV78" t="s">
        <v>813</v>
      </c>
      <c r="QW78" t="s">
        <v>813</v>
      </c>
      <c r="QX78" t="s">
        <v>817</v>
      </c>
      <c r="QY78" t="s">
        <v>817</v>
      </c>
      <c r="QZ78" t="s">
        <v>817</v>
      </c>
      <c r="RA78" t="s">
        <v>817</v>
      </c>
      <c r="RB78" t="s">
        <v>817</v>
      </c>
      <c r="RC78" t="s">
        <v>817</v>
      </c>
      <c r="RD78" t="s">
        <v>817</v>
      </c>
      <c r="RE78" t="s">
        <v>817</v>
      </c>
      <c r="RF78" t="s">
        <v>817</v>
      </c>
      <c r="RG78" t="s">
        <v>817</v>
      </c>
      <c r="RH78" t="s">
        <v>817</v>
      </c>
      <c r="RI78" t="s">
        <v>817</v>
      </c>
      <c r="RJ78" t="s">
        <v>817</v>
      </c>
      <c r="RK78" t="s">
        <v>813</v>
      </c>
      <c r="RL78" t="s">
        <v>813</v>
      </c>
      <c r="RM78" t="s">
        <v>817</v>
      </c>
      <c r="RN78" t="s">
        <v>817</v>
      </c>
      <c r="RO78" t="s">
        <v>817</v>
      </c>
      <c r="RP78" t="s">
        <v>817</v>
      </c>
      <c r="RQ78" t="s">
        <v>817</v>
      </c>
      <c r="RR78" t="s">
        <v>817</v>
      </c>
      <c r="RS78" t="s">
        <v>817</v>
      </c>
      <c r="RT78" t="s">
        <v>817</v>
      </c>
      <c r="RU78" t="s">
        <v>817</v>
      </c>
      <c r="RV78" t="s">
        <v>817</v>
      </c>
      <c r="RW78" t="s">
        <v>817</v>
      </c>
      <c r="RX78" t="s">
        <v>845</v>
      </c>
      <c r="RY78" t="s">
        <v>956</v>
      </c>
      <c r="RZ78" t="s">
        <v>813</v>
      </c>
      <c r="SA78" t="s">
        <v>817</v>
      </c>
      <c r="SB78" t="s">
        <v>817</v>
      </c>
      <c r="SC78" t="s">
        <v>817</v>
      </c>
      <c r="SD78" t="s">
        <v>817</v>
      </c>
      <c r="SE78" t="s">
        <v>817</v>
      </c>
      <c r="SF78" t="s">
        <v>817</v>
      </c>
      <c r="SG78" t="s">
        <v>817</v>
      </c>
      <c r="SH78" t="s">
        <v>813</v>
      </c>
      <c r="SI78" t="s">
        <v>817</v>
      </c>
      <c r="SJ78" t="s">
        <v>817</v>
      </c>
      <c r="SK78" t="s">
        <v>817</v>
      </c>
      <c r="SL78" t="s">
        <v>817</v>
      </c>
      <c r="SM78" t="s">
        <v>817</v>
      </c>
      <c r="SN78" t="s">
        <v>817</v>
      </c>
      <c r="SO78" t="s">
        <v>817</v>
      </c>
      <c r="SP78" t="s">
        <v>817</v>
      </c>
      <c r="SQ78" t="s">
        <v>817</v>
      </c>
      <c r="SR78" t="s">
        <v>817</v>
      </c>
      <c r="SS78" t="s">
        <v>817</v>
      </c>
      <c r="ST78" t="s">
        <v>817</v>
      </c>
      <c r="SU78" t="s">
        <v>817</v>
      </c>
      <c r="SV78" t="s">
        <v>817</v>
      </c>
      <c r="SW78" t="s">
        <v>813</v>
      </c>
      <c r="SX78" t="s">
        <v>817</v>
      </c>
      <c r="SY78" t="s">
        <v>817</v>
      </c>
      <c r="SZ78" t="s">
        <v>817</v>
      </c>
      <c r="TA78" t="s">
        <v>817</v>
      </c>
      <c r="TB78" t="s">
        <v>817</v>
      </c>
      <c r="TC78" t="s">
        <v>817</v>
      </c>
      <c r="TD78" t="s">
        <v>817</v>
      </c>
      <c r="TE78" t="s">
        <v>817</v>
      </c>
      <c r="TF78" t="s">
        <v>817</v>
      </c>
      <c r="TG78" t="s">
        <v>817</v>
      </c>
      <c r="TH78" t="s">
        <v>817</v>
      </c>
      <c r="TI78" t="s">
        <v>817</v>
      </c>
      <c r="TJ78" t="s">
        <v>813</v>
      </c>
      <c r="TK78" t="s">
        <v>817</v>
      </c>
      <c r="TL78" t="s">
        <v>817</v>
      </c>
      <c r="TM78" t="s">
        <v>817</v>
      </c>
      <c r="TN78" t="s">
        <v>817</v>
      </c>
      <c r="TO78" t="s">
        <v>817</v>
      </c>
      <c r="TP78" t="s">
        <v>817</v>
      </c>
      <c r="TQ78" t="s">
        <v>817</v>
      </c>
      <c r="TR78" t="s">
        <v>817</v>
      </c>
      <c r="TS78" t="s">
        <v>813</v>
      </c>
      <c r="TT78" t="s">
        <v>817</v>
      </c>
      <c r="TU78" t="s">
        <v>817</v>
      </c>
      <c r="TV78" t="s">
        <v>817</v>
      </c>
      <c r="TW78" t="s">
        <v>817</v>
      </c>
      <c r="TY78" t="s">
        <v>813</v>
      </c>
      <c r="TZ78" t="s">
        <v>817</v>
      </c>
      <c r="UA78" t="s">
        <v>817</v>
      </c>
      <c r="UB78" t="s">
        <v>817</v>
      </c>
      <c r="UC78" t="s">
        <v>817</v>
      </c>
      <c r="UD78" t="s">
        <v>817</v>
      </c>
      <c r="UE78" t="s">
        <v>817</v>
      </c>
      <c r="UF78" t="s">
        <v>817</v>
      </c>
      <c r="UG78" t="s">
        <v>817</v>
      </c>
      <c r="UH78" t="s">
        <v>817</v>
      </c>
      <c r="UI78" t="s">
        <v>817</v>
      </c>
      <c r="UJ78" t="s">
        <v>817</v>
      </c>
      <c r="UK78" t="s">
        <v>817</v>
      </c>
      <c r="UL78" t="s">
        <v>813</v>
      </c>
      <c r="UM78" t="s">
        <v>817</v>
      </c>
      <c r="UN78" t="s">
        <v>817</v>
      </c>
      <c r="UO78" t="s">
        <v>817</v>
      </c>
      <c r="UP78" t="s">
        <v>817</v>
      </c>
      <c r="UQ78" t="s">
        <v>813</v>
      </c>
      <c r="UR78" t="s">
        <v>817</v>
      </c>
      <c r="US78" t="s">
        <v>817</v>
      </c>
      <c r="UT78" t="s">
        <v>817</v>
      </c>
      <c r="UU78" t="s">
        <v>817</v>
      </c>
      <c r="UV78" t="s">
        <v>817</v>
      </c>
      <c r="UW78" t="s">
        <v>817</v>
      </c>
      <c r="UX78" t="s">
        <v>817</v>
      </c>
      <c r="UY78" t="s">
        <v>817</v>
      </c>
      <c r="UZ78" t="s">
        <v>817</v>
      </c>
      <c r="VB78" t="s">
        <v>909</v>
      </c>
      <c r="VC78" t="s">
        <v>848</v>
      </c>
      <c r="VD78" t="s">
        <v>817</v>
      </c>
      <c r="VE78" t="s">
        <v>817</v>
      </c>
      <c r="VF78" t="s">
        <v>813</v>
      </c>
      <c r="VG78" t="s">
        <v>817</v>
      </c>
      <c r="VH78" t="s">
        <v>817</v>
      </c>
      <c r="VI78" t="s">
        <v>817</v>
      </c>
      <c r="VJ78" t="s">
        <v>817</v>
      </c>
      <c r="VK78" t="s">
        <v>817</v>
      </c>
      <c r="VL78" t="s">
        <v>817</v>
      </c>
      <c r="VM78" t="s">
        <v>817</v>
      </c>
      <c r="VN78" t="s">
        <v>817</v>
      </c>
      <c r="VO78" t="s">
        <v>817</v>
      </c>
      <c r="VP78" t="s">
        <v>817</v>
      </c>
      <c r="VQ78" t="s">
        <v>817</v>
      </c>
      <c r="VR78" t="s">
        <v>813</v>
      </c>
      <c r="VS78" t="s">
        <v>813</v>
      </c>
      <c r="VT78" t="s">
        <v>817</v>
      </c>
      <c r="VU78" t="s">
        <v>813</v>
      </c>
      <c r="VV78" t="s">
        <v>813</v>
      </c>
      <c r="VW78" t="s">
        <v>817</v>
      </c>
      <c r="VX78" t="s">
        <v>817</v>
      </c>
      <c r="VY78" t="s">
        <v>813</v>
      </c>
      <c r="VZ78" t="s">
        <v>813</v>
      </c>
      <c r="WA78" t="s">
        <v>817</v>
      </c>
      <c r="WJ78" t="s">
        <v>813</v>
      </c>
      <c r="WK78" t="s">
        <v>813</v>
      </c>
      <c r="WL78" t="s">
        <v>817</v>
      </c>
      <c r="WM78" t="s">
        <v>813</v>
      </c>
      <c r="WN78" t="s">
        <v>817</v>
      </c>
      <c r="WO78" t="s">
        <v>817</v>
      </c>
      <c r="WP78" t="s">
        <v>817</v>
      </c>
      <c r="WQ78" t="s">
        <v>817</v>
      </c>
      <c r="WR78" t="s">
        <v>817</v>
      </c>
      <c r="WS78" t="s">
        <v>956</v>
      </c>
      <c r="WU78" t="s">
        <v>817</v>
      </c>
      <c r="WV78" t="s">
        <v>813</v>
      </c>
      <c r="WW78" t="s">
        <v>813</v>
      </c>
      <c r="WX78" t="s">
        <v>817</v>
      </c>
      <c r="WY78" t="s">
        <v>817</v>
      </c>
      <c r="WZ78" t="s">
        <v>817</v>
      </c>
      <c r="XA78" t="s">
        <v>817</v>
      </c>
      <c r="XB78" t="s">
        <v>817</v>
      </c>
      <c r="XC78" t="s">
        <v>850</v>
      </c>
      <c r="XD78" t="s">
        <v>813</v>
      </c>
      <c r="XE78" t="s">
        <v>817</v>
      </c>
      <c r="XF78" t="s">
        <v>817</v>
      </c>
      <c r="XG78" t="s">
        <v>817</v>
      </c>
      <c r="XH78" t="s">
        <v>817</v>
      </c>
      <c r="XI78" t="s">
        <v>817</v>
      </c>
      <c r="XJ78" t="s">
        <v>817</v>
      </c>
      <c r="XK78" t="s">
        <v>817</v>
      </c>
      <c r="XL78" t="s">
        <v>817</v>
      </c>
      <c r="XM78" t="s">
        <v>817</v>
      </c>
      <c r="XN78" t="s">
        <v>817</v>
      </c>
      <c r="XO78" t="s">
        <v>817</v>
      </c>
      <c r="XP78" t="s">
        <v>817</v>
      </c>
      <c r="XQ78" t="s">
        <v>817</v>
      </c>
      <c r="XR78" t="s">
        <v>813</v>
      </c>
      <c r="XS78" t="s">
        <v>817</v>
      </c>
      <c r="XT78" t="s">
        <v>817</v>
      </c>
      <c r="XU78" t="s">
        <v>817</v>
      </c>
      <c r="XV78" t="s">
        <v>817</v>
      </c>
      <c r="XW78" t="s">
        <v>817</v>
      </c>
      <c r="XX78" t="s">
        <v>817</v>
      </c>
      <c r="XY78" t="s">
        <v>817</v>
      </c>
      <c r="XZ78" t="s">
        <v>817</v>
      </c>
      <c r="ZM78" t="s">
        <v>817</v>
      </c>
      <c r="ZN78" t="s">
        <v>817</v>
      </c>
      <c r="ZO78" t="s">
        <v>817</v>
      </c>
      <c r="ZP78" t="s">
        <v>817</v>
      </c>
      <c r="ZQ78" t="s">
        <v>813</v>
      </c>
      <c r="ZR78" t="s">
        <v>817</v>
      </c>
      <c r="ZS78" t="s">
        <v>817</v>
      </c>
      <c r="ZT78" t="s">
        <v>817</v>
      </c>
      <c r="ZU78" t="s">
        <v>817</v>
      </c>
      <c r="ZV78" t="s">
        <v>817</v>
      </c>
      <c r="ZW78" t="s">
        <v>817</v>
      </c>
      <c r="ZX78" t="s">
        <v>817</v>
      </c>
      <c r="ZY78" t="s">
        <v>817</v>
      </c>
      <c r="ZZ78" t="s">
        <v>817</v>
      </c>
      <c r="AAA78" t="s">
        <v>817</v>
      </c>
      <c r="AAB78" t="s">
        <v>817</v>
      </c>
      <c r="AAC78" t="s">
        <v>817</v>
      </c>
      <c r="AAD78" t="s">
        <v>817</v>
      </c>
      <c r="AAE78" t="s">
        <v>817</v>
      </c>
      <c r="AAF78" t="s">
        <v>817</v>
      </c>
      <c r="AAH78" t="s">
        <v>817</v>
      </c>
      <c r="AAI78" t="s">
        <v>817</v>
      </c>
      <c r="AAJ78" t="s">
        <v>817</v>
      </c>
      <c r="AAK78" t="s">
        <v>817</v>
      </c>
      <c r="AAL78" t="s">
        <v>817</v>
      </c>
      <c r="AAM78" t="s">
        <v>817</v>
      </c>
      <c r="AAN78" t="s">
        <v>817</v>
      </c>
      <c r="AAO78" t="s">
        <v>817</v>
      </c>
      <c r="AAP78" t="s">
        <v>817</v>
      </c>
      <c r="AAQ78" t="s">
        <v>813</v>
      </c>
      <c r="AAR78" t="s">
        <v>817</v>
      </c>
      <c r="AAS78" t="s">
        <v>817</v>
      </c>
      <c r="AAT78" t="s">
        <v>817</v>
      </c>
      <c r="AAV78" t="s">
        <v>817</v>
      </c>
      <c r="AAW78" t="s">
        <v>817</v>
      </c>
      <c r="AAX78" t="s">
        <v>817</v>
      </c>
      <c r="AAY78" t="s">
        <v>817</v>
      </c>
      <c r="AAZ78" t="s">
        <v>817</v>
      </c>
      <c r="ABA78" t="s">
        <v>813</v>
      </c>
      <c r="ABB78" t="s">
        <v>813</v>
      </c>
      <c r="ABC78" t="s">
        <v>817</v>
      </c>
      <c r="ABD78" t="s">
        <v>817</v>
      </c>
      <c r="ABE78" t="s">
        <v>817</v>
      </c>
      <c r="ABF78" t="s">
        <v>817</v>
      </c>
      <c r="ABG78" t="s">
        <v>817</v>
      </c>
      <c r="ABH78" t="s">
        <v>817</v>
      </c>
      <c r="ABI78" t="s">
        <v>817</v>
      </c>
      <c r="ABJ78" t="s">
        <v>817</v>
      </c>
      <c r="ABK78" t="s">
        <v>813</v>
      </c>
      <c r="ABL78" t="s">
        <v>817</v>
      </c>
      <c r="ABM78" t="s">
        <v>817</v>
      </c>
      <c r="ABN78" t="s">
        <v>817</v>
      </c>
      <c r="ABO78" t="s">
        <v>817</v>
      </c>
      <c r="ABP78" t="s">
        <v>817</v>
      </c>
      <c r="ABQ78" t="s">
        <v>817</v>
      </c>
      <c r="ABR78" t="s">
        <v>817</v>
      </c>
      <c r="ABS78" t="s">
        <v>817</v>
      </c>
      <c r="ABT78" t="s">
        <v>817</v>
      </c>
      <c r="ABU78" t="s">
        <v>817</v>
      </c>
      <c r="ABV78" t="s">
        <v>817</v>
      </c>
      <c r="ABW78" t="s">
        <v>817</v>
      </c>
      <c r="ABX78" t="s">
        <v>817</v>
      </c>
      <c r="ABY78" t="s">
        <v>817</v>
      </c>
      <c r="ABZ78" t="s">
        <v>817</v>
      </c>
      <c r="ACA78" t="s">
        <v>817</v>
      </c>
      <c r="ACB78" t="s">
        <v>813</v>
      </c>
      <c r="ACC78" t="s">
        <v>817</v>
      </c>
      <c r="ACD78" t="s">
        <v>817</v>
      </c>
      <c r="ACE78" t="s">
        <v>817</v>
      </c>
      <c r="ACF78" t="s">
        <v>817</v>
      </c>
      <c r="ACG78" t="s">
        <v>817</v>
      </c>
      <c r="ACH78" t="s">
        <v>817</v>
      </c>
      <c r="ACI78" t="s">
        <v>817</v>
      </c>
    </row>
    <row r="79" spans="1:763">
      <c r="A79" t="s">
        <v>1237</v>
      </c>
      <c r="B79" t="s">
        <v>1238</v>
      </c>
      <c r="C79" t="s">
        <v>1239</v>
      </c>
      <c r="D79" t="s">
        <v>854</v>
      </c>
      <c r="E79" t="s">
        <v>854</v>
      </c>
      <c r="P79" t="s">
        <v>855</v>
      </c>
      <c r="Q79">
        <v>1.2198080885670051</v>
      </c>
      <c r="T79">
        <v>22</v>
      </c>
      <c r="V79" t="s">
        <v>813</v>
      </c>
      <c r="X79" t="s">
        <v>813</v>
      </c>
      <c r="Y79" t="s">
        <v>856</v>
      </c>
      <c r="Z79" t="s">
        <v>856</v>
      </c>
      <c r="AA79" t="s">
        <v>857</v>
      </c>
      <c r="AB79" t="s">
        <v>816</v>
      </c>
      <c r="AC79">
        <v>3</v>
      </c>
      <c r="AD79" t="s">
        <v>817</v>
      </c>
      <c r="AE79">
        <v>3</v>
      </c>
      <c r="AF79">
        <v>0</v>
      </c>
      <c r="AG79">
        <v>0</v>
      </c>
      <c r="AH79" t="s">
        <v>818</v>
      </c>
      <c r="AI79" t="s">
        <v>818</v>
      </c>
      <c r="AJ79" t="s">
        <v>818</v>
      </c>
      <c r="AK79" t="s">
        <v>818</v>
      </c>
      <c r="AL79" t="s">
        <v>818</v>
      </c>
      <c r="AM79" t="s">
        <v>818</v>
      </c>
      <c r="AN79" t="s">
        <v>818</v>
      </c>
      <c r="AO79" t="s">
        <v>818</v>
      </c>
      <c r="AP79" t="s">
        <v>818</v>
      </c>
      <c r="AQ79" t="s">
        <v>818</v>
      </c>
      <c r="AR79" t="s">
        <v>818</v>
      </c>
      <c r="AS79" t="s">
        <v>818</v>
      </c>
      <c r="AT79" t="s">
        <v>818</v>
      </c>
      <c r="AU79" t="s">
        <v>818</v>
      </c>
      <c r="AV79" t="s">
        <v>818</v>
      </c>
      <c r="AW79" t="s">
        <v>818</v>
      </c>
      <c r="AX79" t="s">
        <v>818</v>
      </c>
      <c r="AY79" t="s">
        <v>818</v>
      </c>
      <c r="AZ79" t="s">
        <v>818</v>
      </c>
      <c r="BA79" t="s">
        <v>818</v>
      </c>
      <c r="BB79" t="s">
        <v>818</v>
      </c>
      <c r="BC79" t="s">
        <v>818</v>
      </c>
      <c r="BD79" t="s">
        <v>818</v>
      </c>
      <c r="BE79" t="s">
        <v>818</v>
      </c>
      <c r="BF79" t="s">
        <v>818</v>
      </c>
      <c r="BG79" t="s">
        <v>818</v>
      </c>
      <c r="BH79" t="s">
        <v>818</v>
      </c>
      <c r="BI79" t="s">
        <v>818</v>
      </c>
      <c r="BJ79" t="s">
        <v>818</v>
      </c>
      <c r="BK79" t="s">
        <v>818</v>
      </c>
      <c r="BL79" t="s">
        <v>818</v>
      </c>
      <c r="BM79" t="s">
        <v>818</v>
      </c>
      <c r="BN79" t="s">
        <v>818</v>
      </c>
      <c r="BO79" t="s">
        <v>818</v>
      </c>
      <c r="BP79" t="s">
        <v>818</v>
      </c>
      <c r="BQ79" t="s">
        <v>818</v>
      </c>
      <c r="BR79" t="s">
        <v>818</v>
      </c>
      <c r="BS79" t="s">
        <v>818</v>
      </c>
      <c r="BT79" t="s">
        <v>818</v>
      </c>
      <c r="BU79" t="s">
        <v>818</v>
      </c>
      <c r="BV79" t="s">
        <v>818</v>
      </c>
      <c r="BW79" t="s">
        <v>818</v>
      </c>
      <c r="BX79" t="s">
        <v>818</v>
      </c>
      <c r="BY79" t="s">
        <v>818</v>
      </c>
      <c r="BZ79" t="s">
        <v>818</v>
      </c>
      <c r="CA79" t="s">
        <v>818</v>
      </c>
      <c r="CB79" t="s">
        <v>818</v>
      </c>
      <c r="CC79" t="s">
        <v>818</v>
      </c>
      <c r="CD79" t="s">
        <v>818</v>
      </c>
      <c r="CE79" t="s">
        <v>818</v>
      </c>
      <c r="CF79" t="s">
        <v>818</v>
      </c>
      <c r="CG79" t="s">
        <v>818</v>
      </c>
      <c r="CH79" t="s">
        <v>818</v>
      </c>
      <c r="CI79" t="s">
        <v>818</v>
      </c>
      <c r="CJ79" t="s">
        <v>818</v>
      </c>
      <c r="CK79" t="s">
        <v>818</v>
      </c>
      <c r="CL79" t="s">
        <v>818</v>
      </c>
      <c r="CM79" t="s">
        <v>818</v>
      </c>
      <c r="CN79" t="s">
        <v>818</v>
      </c>
      <c r="CO79" t="s">
        <v>818</v>
      </c>
      <c r="CP79" t="s">
        <v>818</v>
      </c>
      <c r="CQ79" t="s">
        <v>818</v>
      </c>
      <c r="CR79" t="s">
        <v>818</v>
      </c>
      <c r="CS79" t="s">
        <v>818</v>
      </c>
      <c r="CT79" t="s">
        <v>818</v>
      </c>
      <c r="CU79" t="s">
        <v>818</v>
      </c>
      <c r="CV79" t="s">
        <v>818</v>
      </c>
      <c r="CW79" t="s">
        <v>818</v>
      </c>
      <c r="CX79" t="s">
        <v>818</v>
      </c>
      <c r="CY79" t="s">
        <v>818</v>
      </c>
      <c r="CZ79" t="s">
        <v>818</v>
      </c>
      <c r="DA79" t="s">
        <v>818</v>
      </c>
      <c r="DB79" t="s">
        <v>818</v>
      </c>
      <c r="DC79" t="s">
        <v>818</v>
      </c>
      <c r="DD79" t="s">
        <v>818</v>
      </c>
      <c r="DE79" t="s">
        <v>818</v>
      </c>
      <c r="DF79" t="s">
        <v>818</v>
      </c>
      <c r="DG79" t="s">
        <v>818</v>
      </c>
      <c r="DH79" t="s">
        <v>818</v>
      </c>
      <c r="DI79" t="s">
        <v>818</v>
      </c>
      <c r="DJ79" t="s">
        <v>818</v>
      </c>
      <c r="DK79" t="s">
        <v>818</v>
      </c>
      <c r="DL79" t="s">
        <v>818</v>
      </c>
      <c r="DM79" t="s">
        <v>818</v>
      </c>
      <c r="DN79" t="s">
        <v>818</v>
      </c>
      <c r="DO79" t="s">
        <v>818</v>
      </c>
      <c r="DP79" t="s">
        <v>818</v>
      </c>
      <c r="DQ79" t="s">
        <v>818</v>
      </c>
      <c r="DR79" t="s">
        <v>818</v>
      </c>
      <c r="DS79" t="s">
        <v>818</v>
      </c>
      <c r="DT79" t="s">
        <v>818</v>
      </c>
      <c r="DU79" t="s">
        <v>818</v>
      </c>
      <c r="DV79" t="s">
        <v>818</v>
      </c>
      <c r="DW79" t="s">
        <v>818</v>
      </c>
      <c r="DX79" t="s">
        <v>818</v>
      </c>
      <c r="DY79" t="s">
        <v>818</v>
      </c>
      <c r="DZ79" t="s">
        <v>818</v>
      </c>
      <c r="EA79" t="s">
        <v>818</v>
      </c>
      <c r="EB79" t="s">
        <v>818</v>
      </c>
      <c r="EC79" t="s">
        <v>818</v>
      </c>
      <c r="ED79" t="s">
        <v>818</v>
      </c>
      <c r="EE79" t="s">
        <v>818</v>
      </c>
      <c r="EF79" t="s">
        <v>818</v>
      </c>
      <c r="EG79" t="s">
        <v>818</v>
      </c>
      <c r="EH79" t="s">
        <v>818</v>
      </c>
      <c r="EI79" t="s">
        <v>818</v>
      </c>
      <c r="EJ79" t="s">
        <v>818</v>
      </c>
      <c r="EK79" t="s">
        <v>818</v>
      </c>
      <c r="EL79" t="s">
        <v>818</v>
      </c>
      <c r="EM79" t="s">
        <v>818</v>
      </c>
      <c r="EN79" t="s">
        <v>818</v>
      </c>
      <c r="EO79" t="s">
        <v>818</v>
      </c>
      <c r="EP79" t="s">
        <v>818</v>
      </c>
      <c r="EQ79" t="s">
        <v>818</v>
      </c>
      <c r="ER79" t="s">
        <v>818</v>
      </c>
      <c r="ES79" t="s">
        <v>818</v>
      </c>
      <c r="ET79" t="s">
        <v>818</v>
      </c>
      <c r="EU79" t="s">
        <v>818</v>
      </c>
      <c r="EV79" t="s">
        <v>818</v>
      </c>
      <c r="EW79" t="s">
        <v>818</v>
      </c>
      <c r="EX79" t="s">
        <v>818</v>
      </c>
      <c r="EY79" t="s">
        <v>818</v>
      </c>
      <c r="EZ79" t="s">
        <v>818</v>
      </c>
      <c r="FA79" t="s">
        <v>818</v>
      </c>
      <c r="FB79" t="s">
        <v>818</v>
      </c>
      <c r="FC79" t="s">
        <v>818</v>
      </c>
      <c r="FD79" t="s">
        <v>818</v>
      </c>
      <c r="FE79" t="s">
        <v>818</v>
      </c>
      <c r="FF79" t="s">
        <v>818</v>
      </c>
      <c r="FG79" t="s">
        <v>818</v>
      </c>
      <c r="FH79" t="s">
        <v>818</v>
      </c>
      <c r="FI79" t="s">
        <v>818</v>
      </c>
      <c r="FJ79" t="s">
        <v>818</v>
      </c>
      <c r="FK79" t="s">
        <v>818</v>
      </c>
      <c r="FL79" t="s">
        <v>818</v>
      </c>
      <c r="FM79" t="s">
        <v>818</v>
      </c>
      <c r="FN79" t="s">
        <v>818</v>
      </c>
      <c r="FO79" t="s">
        <v>818</v>
      </c>
      <c r="FP79" t="s">
        <v>818</v>
      </c>
      <c r="FQ79" t="s">
        <v>818</v>
      </c>
      <c r="FR79" t="s">
        <v>818</v>
      </c>
      <c r="FS79" t="s">
        <v>818</v>
      </c>
      <c r="FT79" t="s">
        <v>818</v>
      </c>
      <c r="FU79" t="s">
        <v>818</v>
      </c>
      <c r="FV79" t="s">
        <v>818</v>
      </c>
      <c r="FW79" t="s">
        <v>818</v>
      </c>
      <c r="FX79" t="s">
        <v>818</v>
      </c>
      <c r="FY79" t="s">
        <v>818</v>
      </c>
      <c r="FZ79" t="s">
        <v>818</v>
      </c>
      <c r="GA79" t="s">
        <v>818</v>
      </c>
      <c r="GB79" t="s">
        <v>818</v>
      </c>
      <c r="GC79" t="s">
        <v>818</v>
      </c>
      <c r="GD79" t="s">
        <v>818</v>
      </c>
      <c r="GE79" t="s">
        <v>818</v>
      </c>
      <c r="GF79" t="s">
        <v>818</v>
      </c>
      <c r="GG79" t="s">
        <v>818</v>
      </c>
      <c r="GH79" t="s">
        <v>818</v>
      </c>
      <c r="GI79" t="s">
        <v>818</v>
      </c>
      <c r="GJ79" t="s">
        <v>818</v>
      </c>
      <c r="GK79" t="s">
        <v>818</v>
      </c>
      <c r="GL79" t="s">
        <v>818</v>
      </c>
      <c r="GM79" t="s">
        <v>818</v>
      </c>
      <c r="GN79" t="s">
        <v>818</v>
      </c>
      <c r="GO79" t="s">
        <v>818</v>
      </c>
      <c r="GP79" t="s">
        <v>818</v>
      </c>
      <c r="GQ79" t="s">
        <v>818</v>
      </c>
      <c r="GR79" t="s">
        <v>818</v>
      </c>
      <c r="GS79" t="s">
        <v>818</v>
      </c>
      <c r="GT79" t="s">
        <v>818</v>
      </c>
      <c r="GU79" t="s">
        <v>818</v>
      </c>
      <c r="GV79" t="s">
        <v>818</v>
      </c>
      <c r="GW79" t="s">
        <v>818</v>
      </c>
      <c r="GX79" t="s">
        <v>818</v>
      </c>
      <c r="GY79" t="s">
        <v>818</v>
      </c>
      <c r="GZ79" t="s">
        <v>818</v>
      </c>
      <c r="HA79" t="s">
        <v>818</v>
      </c>
      <c r="HB79" t="s">
        <v>818</v>
      </c>
      <c r="HC79" t="s">
        <v>818</v>
      </c>
      <c r="HD79" t="s">
        <v>818</v>
      </c>
      <c r="HE79" t="s">
        <v>818</v>
      </c>
      <c r="HF79" t="s">
        <v>818</v>
      </c>
      <c r="HG79" t="s">
        <v>818</v>
      </c>
      <c r="HH79" t="s">
        <v>818</v>
      </c>
      <c r="HI79" t="s">
        <v>818</v>
      </c>
      <c r="HJ79" t="s">
        <v>818</v>
      </c>
      <c r="HK79" t="s">
        <v>818</v>
      </c>
      <c r="HL79" t="s">
        <v>818</v>
      </c>
      <c r="HM79" t="s">
        <v>818</v>
      </c>
      <c r="HN79" t="s">
        <v>818</v>
      </c>
      <c r="HO79" t="s">
        <v>818</v>
      </c>
      <c r="HP79" t="s">
        <v>818</v>
      </c>
      <c r="HQ79" t="s">
        <v>818</v>
      </c>
      <c r="HR79" t="s">
        <v>818</v>
      </c>
      <c r="HS79" t="s">
        <v>818</v>
      </c>
      <c r="HT79" t="s">
        <v>818</v>
      </c>
      <c r="HU79" t="s">
        <v>818</v>
      </c>
      <c r="HV79" t="s">
        <v>818</v>
      </c>
      <c r="HW79" t="s">
        <v>818</v>
      </c>
      <c r="HX79" t="s">
        <v>818</v>
      </c>
      <c r="HY79" t="s">
        <v>818</v>
      </c>
      <c r="HZ79" t="s">
        <v>818</v>
      </c>
      <c r="IA79" t="s">
        <v>818</v>
      </c>
      <c r="IB79" t="s">
        <v>818</v>
      </c>
      <c r="IC79" t="s">
        <v>818</v>
      </c>
      <c r="ID79" t="s">
        <v>818</v>
      </c>
      <c r="IE79" t="s">
        <v>818</v>
      </c>
      <c r="IF79" t="s">
        <v>818</v>
      </c>
      <c r="IG79" t="s">
        <v>818</v>
      </c>
      <c r="IH79" t="s">
        <v>818</v>
      </c>
      <c r="II79" t="s">
        <v>818</v>
      </c>
      <c r="IJ79" t="s">
        <v>818</v>
      </c>
      <c r="IK79" t="s">
        <v>818</v>
      </c>
      <c r="IL79" t="s">
        <v>818</v>
      </c>
      <c r="IM79" t="s">
        <v>818</v>
      </c>
      <c r="IN79" t="s">
        <v>818</v>
      </c>
      <c r="IO79" t="s">
        <v>818</v>
      </c>
      <c r="IP79" t="s">
        <v>818</v>
      </c>
      <c r="IQ79" t="s">
        <v>818</v>
      </c>
      <c r="IR79" t="s">
        <v>818</v>
      </c>
      <c r="IS79" t="s">
        <v>818</v>
      </c>
      <c r="IT79" t="s">
        <v>818</v>
      </c>
      <c r="IU79" t="s">
        <v>818</v>
      </c>
      <c r="IV79" t="s">
        <v>818</v>
      </c>
      <c r="IW79" t="s">
        <v>818</v>
      </c>
      <c r="IX79" t="s">
        <v>818</v>
      </c>
      <c r="IY79" t="s">
        <v>818</v>
      </c>
      <c r="IZ79" t="s">
        <v>818</v>
      </c>
      <c r="JA79" t="s">
        <v>818</v>
      </c>
      <c r="JB79" t="s">
        <v>818</v>
      </c>
      <c r="JC79" t="s">
        <v>818</v>
      </c>
      <c r="JD79" t="s">
        <v>818</v>
      </c>
      <c r="JE79" t="s">
        <v>818</v>
      </c>
      <c r="JF79" t="s">
        <v>818</v>
      </c>
      <c r="JG79" t="s">
        <v>818</v>
      </c>
      <c r="JH79" t="s">
        <v>818</v>
      </c>
      <c r="JI79" t="s">
        <v>818</v>
      </c>
      <c r="JJ79" t="s">
        <v>818</v>
      </c>
      <c r="JK79" t="s">
        <v>818</v>
      </c>
      <c r="JL79" t="s">
        <v>818</v>
      </c>
      <c r="JM79" t="s">
        <v>818</v>
      </c>
      <c r="JN79" t="s">
        <v>818</v>
      </c>
      <c r="JO79" t="s">
        <v>818</v>
      </c>
      <c r="JP79" t="s">
        <v>818</v>
      </c>
      <c r="JQ79" t="s">
        <v>818</v>
      </c>
      <c r="JR79" t="s">
        <v>818</v>
      </c>
      <c r="JS79" t="s">
        <v>818</v>
      </c>
      <c r="JT79" t="s">
        <v>818</v>
      </c>
      <c r="JU79" t="s">
        <v>818</v>
      </c>
      <c r="JV79" t="s">
        <v>818</v>
      </c>
      <c r="JW79" t="s">
        <v>818</v>
      </c>
      <c r="JX79" t="s">
        <v>818</v>
      </c>
      <c r="JY79" t="s">
        <v>818</v>
      </c>
      <c r="JZ79" t="s">
        <v>818</v>
      </c>
      <c r="KA79" t="s">
        <v>818</v>
      </c>
      <c r="KB79" t="s">
        <v>818</v>
      </c>
      <c r="KC79" t="s">
        <v>818</v>
      </c>
      <c r="KD79" t="s">
        <v>818</v>
      </c>
      <c r="KE79" t="s">
        <v>818</v>
      </c>
      <c r="KF79">
        <v>3</v>
      </c>
      <c r="KG79">
        <v>0</v>
      </c>
      <c r="KH79">
        <v>0</v>
      </c>
      <c r="KI79">
        <v>0</v>
      </c>
      <c r="KJ79">
        <v>0</v>
      </c>
      <c r="KK79">
        <v>0</v>
      </c>
      <c r="KL79">
        <v>0</v>
      </c>
      <c r="KM79">
        <v>0</v>
      </c>
      <c r="KN79">
        <v>1</v>
      </c>
      <c r="KO79">
        <v>1</v>
      </c>
      <c r="KP79">
        <v>0</v>
      </c>
      <c r="KQ79">
        <v>2</v>
      </c>
      <c r="KR79">
        <v>0</v>
      </c>
      <c r="KS79">
        <v>0</v>
      </c>
      <c r="KT79">
        <v>0</v>
      </c>
      <c r="KU79">
        <v>0</v>
      </c>
      <c r="KV79">
        <v>0</v>
      </c>
      <c r="KW79">
        <v>1</v>
      </c>
      <c r="KX79">
        <v>0</v>
      </c>
      <c r="KY79">
        <v>0</v>
      </c>
      <c r="KZ79">
        <v>0</v>
      </c>
      <c r="LA79">
        <v>1</v>
      </c>
      <c r="LB79">
        <v>0</v>
      </c>
      <c r="LC79">
        <v>0</v>
      </c>
      <c r="LD79">
        <v>3</v>
      </c>
      <c r="LE79">
        <v>0</v>
      </c>
      <c r="LF79">
        <v>2</v>
      </c>
      <c r="LH79" t="s">
        <v>813</v>
      </c>
      <c r="LI79" t="s">
        <v>817</v>
      </c>
      <c r="LJ79" t="s">
        <v>813</v>
      </c>
      <c r="LK79" t="s">
        <v>817</v>
      </c>
      <c r="LL79" t="s">
        <v>817</v>
      </c>
      <c r="LM79" t="s">
        <v>817</v>
      </c>
      <c r="LN79" t="s">
        <v>817</v>
      </c>
      <c r="LO79" t="s">
        <v>813</v>
      </c>
      <c r="LP79" t="s">
        <v>817</v>
      </c>
      <c r="LQ79" t="s">
        <v>817</v>
      </c>
      <c r="LR79" t="s">
        <v>845</v>
      </c>
      <c r="LV79" t="s">
        <v>837</v>
      </c>
      <c r="LX79" t="s">
        <v>817</v>
      </c>
      <c r="MA79" t="s">
        <v>858</v>
      </c>
      <c r="MB79" t="s">
        <v>913</v>
      </c>
      <c r="MC79" t="s">
        <v>875</v>
      </c>
      <c r="MD79" t="s">
        <v>813</v>
      </c>
      <c r="MF79" t="s">
        <v>934</v>
      </c>
      <c r="MH79" t="s">
        <v>935</v>
      </c>
      <c r="MI79" t="s">
        <v>813</v>
      </c>
      <c r="MJ79" t="s">
        <v>1139</v>
      </c>
      <c r="MU79" t="s">
        <v>902</v>
      </c>
      <c r="NR79" t="s">
        <v>902</v>
      </c>
      <c r="NU79" t="s">
        <v>861</v>
      </c>
      <c r="NV79" t="s">
        <v>813</v>
      </c>
      <c r="NW79" t="s">
        <v>862</v>
      </c>
      <c r="NY79">
        <v>0</v>
      </c>
      <c r="OP79" t="s">
        <v>813</v>
      </c>
      <c r="OQ79" t="s">
        <v>827</v>
      </c>
      <c r="OR79" t="s">
        <v>828</v>
      </c>
      <c r="OS79" t="s">
        <v>1020</v>
      </c>
      <c r="OT79" t="s">
        <v>813</v>
      </c>
      <c r="OU79" t="s">
        <v>817</v>
      </c>
      <c r="OV79" t="s">
        <v>830</v>
      </c>
      <c r="OW79" t="s">
        <v>905</v>
      </c>
      <c r="OX79" t="s">
        <v>832</v>
      </c>
      <c r="OY79" t="s">
        <v>833</v>
      </c>
      <c r="OZ79" t="s">
        <v>907</v>
      </c>
      <c r="PA79" t="s">
        <v>817</v>
      </c>
      <c r="PB79" t="s">
        <v>817</v>
      </c>
      <c r="PC79" t="s">
        <v>817</v>
      </c>
      <c r="PD79" t="s">
        <v>817</v>
      </c>
      <c r="PE79" t="s">
        <v>817</v>
      </c>
      <c r="PF79" t="s">
        <v>817</v>
      </c>
      <c r="PG79" t="s">
        <v>813</v>
      </c>
      <c r="PH79" t="s">
        <v>817</v>
      </c>
      <c r="PI79" t="s">
        <v>817</v>
      </c>
      <c r="PJ79" t="s">
        <v>817</v>
      </c>
      <c r="PK79" t="s">
        <v>817</v>
      </c>
      <c r="PL79" t="s">
        <v>835</v>
      </c>
      <c r="PM79" t="s">
        <v>837</v>
      </c>
      <c r="PO79" t="s">
        <v>893</v>
      </c>
      <c r="PP79" t="s">
        <v>839</v>
      </c>
      <c r="PQ79" t="s">
        <v>813</v>
      </c>
      <c r="PR79" t="s">
        <v>813</v>
      </c>
      <c r="PS79" t="s">
        <v>817</v>
      </c>
      <c r="PT79" t="s">
        <v>817</v>
      </c>
      <c r="PU79" t="s">
        <v>817</v>
      </c>
      <c r="PV79" t="s">
        <v>817</v>
      </c>
      <c r="PW79" t="s">
        <v>817</v>
      </c>
      <c r="PX79" t="s">
        <v>817</v>
      </c>
      <c r="PY79" t="s">
        <v>817</v>
      </c>
      <c r="PZ79" t="s">
        <v>840</v>
      </c>
      <c r="QD79" t="s">
        <v>844</v>
      </c>
      <c r="QE79" t="s">
        <v>845</v>
      </c>
      <c r="QF79" t="s">
        <v>813</v>
      </c>
      <c r="QG79" t="s">
        <v>813</v>
      </c>
      <c r="QH79" t="s">
        <v>813</v>
      </c>
      <c r="QI79" t="s">
        <v>817</v>
      </c>
      <c r="QJ79" t="s">
        <v>813</v>
      </c>
      <c r="QK79" t="s">
        <v>813</v>
      </c>
      <c r="QL79" t="s">
        <v>817</v>
      </c>
      <c r="QM79" t="s">
        <v>817</v>
      </c>
      <c r="QN79" t="s">
        <v>817</v>
      </c>
      <c r="QO79" t="s">
        <v>817</v>
      </c>
      <c r="QP79" t="s">
        <v>817</v>
      </c>
      <c r="QQ79" t="s">
        <v>817</v>
      </c>
      <c r="QR79" t="s">
        <v>813</v>
      </c>
      <c r="QS79" t="s">
        <v>813</v>
      </c>
      <c r="QT79" t="s">
        <v>817</v>
      </c>
      <c r="QU79" t="s">
        <v>817</v>
      </c>
      <c r="QV79" t="s">
        <v>817</v>
      </c>
      <c r="QW79" t="s">
        <v>817</v>
      </c>
      <c r="QX79" t="s">
        <v>817</v>
      </c>
      <c r="QY79" t="s">
        <v>817</v>
      </c>
      <c r="QZ79" t="s">
        <v>817</v>
      </c>
      <c r="RA79" t="s">
        <v>817</v>
      </c>
      <c r="RB79" t="s">
        <v>817</v>
      </c>
      <c r="RC79" t="s">
        <v>817</v>
      </c>
      <c r="RD79" t="s">
        <v>817</v>
      </c>
      <c r="RE79" t="s">
        <v>817</v>
      </c>
      <c r="RF79" t="s">
        <v>817</v>
      </c>
      <c r="RG79" t="s">
        <v>817</v>
      </c>
      <c r="RH79" t="s">
        <v>817</v>
      </c>
      <c r="RI79" t="s">
        <v>817</v>
      </c>
      <c r="RJ79" t="s">
        <v>817</v>
      </c>
      <c r="RK79" t="s">
        <v>813</v>
      </c>
      <c r="RL79" t="s">
        <v>813</v>
      </c>
      <c r="RM79" t="s">
        <v>817</v>
      </c>
      <c r="RN79" t="s">
        <v>817</v>
      </c>
      <c r="RO79" t="s">
        <v>817</v>
      </c>
      <c r="RP79" t="s">
        <v>817</v>
      </c>
      <c r="RQ79" t="s">
        <v>817</v>
      </c>
      <c r="RR79" t="s">
        <v>817</v>
      </c>
      <c r="RS79" t="s">
        <v>817</v>
      </c>
      <c r="RT79" t="s">
        <v>817</v>
      </c>
      <c r="RU79" t="s">
        <v>817</v>
      </c>
      <c r="RV79" t="s">
        <v>817</v>
      </c>
      <c r="RW79" t="s">
        <v>817</v>
      </c>
      <c r="RX79" t="s">
        <v>837</v>
      </c>
      <c r="RY79" t="s">
        <v>956</v>
      </c>
      <c r="RZ79" t="s">
        <v>813</v>
      </c>
      <c r="SA79" t="s">
        <v>902</v>
      </c>
      <c r="SB79" t="s">
        <v>817</v>
      </c>
      <c r="SC79" t="s">
        <v>817</v>
      </c>
      <c r="SD79" t="s">
        <v>817</v>
      </c>
      <c r="SE79" t="s">
        <v>817</v>
      </c>
      <c r="SF79" t="s">
        <v>817</v>
      </c>
      <c r="SG79" t="s">
        <v>817</v>
      </c>
      <c r="SH79" t="s">
        <v>817</v>
      </c>
      <c r="SI79" t="s">
        <v>817</v>
      </c>
      <c r="SJ79" t="s">
        <v>817</v>
      </c>
      <c r="SK79" t="s">
        <v>817</v>
      </c>
      <c r="SL79" t="s">
        <v>813</v>
      </c>
      <c r="SM79" t="s">
        <v>817</v>
      </c>
      <c r="SN79" t="s">
        <v>817</v>
      </c>
      <c r="SO79" t="s">
        <v>817</v>
      </c>
      <c r="SP79" t="s">
        <v>817</v>
      </c>
      <c r="SQ79" t="s">
        <v>817</v>
      </c>
      <c r="SR79" t="s">
        <v>817</v>
      </c>
      <c r="SS79" t="s">
        <v>817</v>
      </c>
      <c r="ST79" t="s">
        <v>817</v>
      </c>
      <c r="SU79" t="s">
        <v>817</v>
      </c>
      <c r="SV79" t="s">
        <v>817</v>
      </c>
      <c r="SW79" t="s">
        <v>817</v>
      </c>
      <c r="SX79" t="s">
        <v>817</v>
      </c>
      <c r="SY79" t="s">
        <v>817</v>
      </c>
      <c r="SZ79" t="s">
        <v>817</v>
      </c>
      <c r="TA79" t="s">
        <v>817</v>
      </c>
      <c r="TB79" t="s">
        <v>817</v>
      </c>
      <c r="TC79" t="s">
        <v>817</v>
      </c>
      <c r="TD79" t="s">
        <v>817</v>
      </c>
      <c r="TE79" t="s">
        <v>817</v>
      </c>
      <c r="TF79" t="s">
        <v>813</v>
      </c>
      <c r="TG79" t="s">
        <v>817</v>
      </c>
      <c r="TH79" t="s">
        <v>817</v>
      </c>
      <c r="TI79" t="s">
        <v>817</v>
      </c>
      <c r="TJ79" t="s">
        <v>813</v>
      </c>
      <c r="TK79" t="s">
        <v>817</v>
      </c>
      <c r="TL79" t="s">
        <v>817</v>
      </c>
      <c r="TM79" t="s">
        <v>817</v>
      </c>
      <c r="TN79" t="s">
        <v>817</v>
      </c>
      <c r="TO79" t="s">
        <v>813</v>
      </c>
      <c r="TP79" t="s">
        <v>817</v>
      </c>
      <c r="TQ79" t="s">
        <v>817</v>
      </c>
      <c r="TR79" t="s">
        <v>817</v>
      </c>
      <c r="TS79" t="s">
        <v>817</v>
      </c>
      <c r="TT79" t="s">
        <v>817</v>
      </c>
      <c r="TU79" t="s">
        <v>817</v>
      </c>
      <c r="TV79" t="s">
        <v>817</v>
      </c>
      <c r="TW79" t="s">
        <v>817</v>
      </c>
      <c r="TY79" t="s">
        <v>817</v>
      </c>
      <c r="TZ79" t="s">
        <v>817</v>
      </c>
      <c r="UA79" t="s">
        <v>817</v>
      </c>
      <c r="UB79" t="s">
        <v>817</v>
      </c>
      <c r="UC79" t="s">
        <v>817</v>
      </c>
      <c r="UD79" t="s">
        <v>817</v>
      </c>
      <c r="UE79" t="s">
        <v>817</v>
      </c>
      <c r="UF79" t="s">
        <v>817</v>
      </c>
      <c r="UG79" t="s">
        <v>817</v>
      </c>
      <c r="UH79" t="s">
        <v>813</v>
      </c>
      <c r="UI79" t="s">
        <v>817</v>
      </c>
      <c r="UJ79" t="s">
        <v>817</v>
      </c>
      <c r="UK79" t="s">
        <v>817</v>
      </c>
      <c r="UL79" t="s">
        <v>902</v>
      </c>
      <c r="UM79" t="s">
        <v>902</v>
      </c>
      <c r="UN79" t="s">
        <v>817</v>
      </c>
      <c r="UO79" t="s">
        <v>813</v>
      </c>
      <c r="UP79" t="s">
        <v>817</v>
      </c>
      <c r="UQ79" t="s">
        <v>817</v>
      </c>
      <c r="UR79" t="s">
        <v>817</v>
      </c>
      <c r="US79" t="s">
        <v>817</v>
      </c>
      <c r="UT79" t="s">
        <v>817</v>
      </c>
      <c r="UU79" t="s">
        <v>817</v>
      </c>
      <c r="UV79" t="s">
        <v>817</v>
      </c>
      <c r="UW79" t="s">
        <v>817</v>
      </c>
      <c r="UX79" t="s">
        <v>817</v>
      </c>
      <c r="UY79" t="s">
        <v>817</v>
      </c>
      <c r="UZ79" t="s">
        <v>817</v>
      </c>
      <c r="VD79" t="s">
        <v>813</v>
      </c>
      <c r="VE79" t="s">
        <v>817</v>
      </c>
      <c r="VF79" t="s">
        <v>817</v>
      </c>
      <c r="VG79" t="s">
        <v>817</v>
      </c>
      <c r="VH79" t="s">
        <v>817</v>
      </c>
      <c r="VI79" t="s">
        <v>817</v>
      </c>
      <c r="VJ79" t="s">
        <v>817</v>
      </c>
      <c r="VK79" t="s">
        <v>817</v>
      </c>
      <c r="VL79" t="s">
        <v>817</v>
      </c>
      <c r="VM79" t="s">
        <v>817</v>
      </c>
      <c r="VN79" t="s">
        <v>817</v>
      </c>
      <c r="VO79" t="s">
        <v>817</v>
      </c>
      <c r="VP79" t="s">
        <v>817</v>
      </c>
      <c r="VQ79" t="s">
        <v>817</v>
      </c>
      <c r="VR79" t="s">
        <v>817</v>
      </c>
      <c r="VY79" t="s">
        <v>817</v>
      </c>
      <c r="VZ79" t="s">
        <v>813</v>
      </c>
      <c r="WA79" t="s">
        <v>817</v>
      </c>
      <c r="WJ79" t="s">
        <v>817</v>
      </c>
      <c r="WK79" t="s">
        <v>813</v>
      </c>
      <c r="WL79" t="s">
        <v>817</v>
      </c>
      <c r="WM79" t="s">
        <v>813</v>
      </c>
      <c r="WN79" t="s">
        <v>817</v>
      </c>
      <c r="WO79" t="s">
        <v>817</v>
      </c>
      <c r="WP79" t="s">
        <v>817</v>
      </c>
      <c r="WQ79" t="s">
        <v>817</v>
      </c>
      <c r="WR79" t="s">
        <v>817</v>
      </c>
      <c r="WS79" t="s">
        <v>834</v>
      </c>
      <c r="WU79" t="s">
        <v>817</v>
      </c>
      <c r="WV79" t="s">
        <v>817</v>
      </c>
      <c r="WW79" t="s">
        <v>817</v>
      </c>
      <c r="WX79" t="s">
        <v>817</v>
      </c>
      <c r="WY79" t="s">
        <v>817</v>
      </c>
      <c r="WZ79" t="s">
        <v>813</v>
      </c>
      <c r="XA79" t="s">
        <v>817</v>
      </c>
      <c r="XB79" t="s">
        <v>817</v>
      </c>
      <c r="XC79" t="s">
        <v>850</v>
      </c>
      <c r="XD79" t="s">
        <v>813</v>
      </c>
      <c r="XE79" t="s">
        <v>817</v>
      </c>
      <c r="XF79" t="s">
        <v>817</v>
      </c>
      <c r="XG79" t="s">
        <v>817</v>
      </c>
      <c r="XH79" t="s">
        <v>817</v>
      </c>
      <c r="XI79" t="s">
        <v>817</v>
      </c>
      <c r="XJ79" t="s">
        <v>817</v>
      </c>
      <c r="XK79" t="s">
        <v>817</v>
      </c>
      <c r="XL79" t="s">
        <v>817</v>
      </c>
      <c r="XM79" t="s">
        <v>817</v>
      </c>
      <c r="XN79" t="s">
        <v>817</v>
      </c>
      <c r="XO79" t="s">
        <v>817</v>
      </c>
      <c r="XP79" t="s">
        <v>817</v>
      </c>
      <c r="XQ79" t="s">
        <v>817</v>
      </c>
      <c r="XR79" t="s">
        <v>817</v>
      </c>
      <c r="XS79" t="s">
        <v>817</v>
      </c>
      <c r="XT79" t="s">
        <v>817</v>
      </c>
      <c r="XU79" t="s">
        <v>817</v>
      </c>
      <c r="XV79" t="s">
        <v>817</v>
      </c>
      <c r="XW79" t="s">
        <v>813</v>
      </c>
      <c r="XX79" t="s">
        <v>817</v>
      </c>
      <c r="XY79" t="s">
        <v>817</v>
      </c>
      <c r="XZ79" t="s">
        <v>817</v>
      </c>
      <c r="ZM79" t="s">
        <v>817</v>
      </c>
      <c r="ZN79" t="s">
        <v>817</v>
      </c>
      <c r="ZO79" t="s">
        <v>817</v>
      </c>
      <c r="ZP79" t="s">
        <v>817</v>
      </c>
      <c r="ZQ79" t="s">
        <v>817</v>
      </c>
      <c r="ZR79" t="s">
        <v>817</v>
      </c>
      <c r="ZS79" t="s">
        <v>817</v>
      </c>
      <c r="ZT79" t="s">
        <v>817</v>
      </c>
      <c r="ZU79" t="s">
        <v>817</v>
      </c>
      <c r="ZV79" t="s">
        <v>817</v>
      </c>
      <c r="ZW79" t="s">
        <v>817</v>
      </c>
      <c r="ZX79" t="s">
        <v>817</v>
      </c>
      <c r="ZY79" t="s">
        <v>817</v>
      </c>
      <c r="ZZ79" t="s">
        <v>817</v>
      </c>
      <c r="AAA79" t="s">
        <v>817</v>
      </c>
      <c r="AAB79" t="s">
        <v>817</v>
      </c>
      <c r="AAC79" t="s">
        <v>813</v>
      </c>
      <c r="AAD79" t="s">
        <v>817</v>
      </c>
      <c r="AAE79" t="s">
        <v>817</v>
      </c>
      <c r="AAF79" t="s">
        <v>817</v>
      </c>
      <c r="AAH79" t="s">
        <v>817</v>
      </c>
      <c r="AAI79" t="s">
        <v>817</v>
      </c>
      <c r="AAJ79" t="s">
        <v>817</v>
      </c>
      <c r="AAK79" t="s">
        <v>817</v>
      </c>
      <c r="AAL79" t="s">
        <v>813</v>
      </c>
      <c r="AAM79" t="s">
        <v>817</v>
      </c>
      <c r="AAN79" t="s">
        <v>817</v>
      </c>
      <c r="AAO79" t="s">
        <v>817</v>
      </c>
      <c r="AAP79" t="s">
        <v>817</v>
      </c>
      <c r="AAQ79" t="s">
        <v>817</v>
      </c>
      <c r="AAR79" t="s">
        <v>817</v>
      </c>
      <c r="AAS79" t="s">
        <v>817</v>
      </c>
      <c r="AAT79" t="s">
        <v>817</v>
      </c>
      <c r="AAV79" t="s">
        <v>817</v>
      </c>
      <c r="AAW79" t="s">
        <v>817</v>
      </c>
      <c r="AAX79" t="s">
        <v>813</v>
      </c>
      <c r="AAY79" t="s">
        <v>817</v>
      </c>
      <c r="AAZ79" t="s">
        <v>817</v>
      </c>
      <c r="ABA79" t="s">
        <v>817</v>
      </c>
      <c r="ABB79" t="s">
        <v>817</v>
      </c>
      <c r="ABC79" t="s">
        <v>817</v>
      </c>
      <c r="ABD79" t="s">
        <v>817</v>
      </c>
      <c r="ABE79" t="s">
        <v>817</v>
      </c>
      <c r="ABF79" t="s">
        <v>817</v>
      </c>
      <c r="ABG79" t="s">
        <v>817</v>
      </c>
      <c r="ABH79" t="s">
        <v>817</v>
      </c>
      <c r="ABI79" t="s">
        <v>817</v>
      </c>
      <c r="ABJ79" t="s">
        <v>817</v>
      </c>
      <c r="ABK79" t="s">
        <v>817</v>
      </c>
      <c r="ABL79" t="s">
        <v>817</v>
      </c>
      <c r="ABM79" t="s">
        <v>817</v>
      </c>
      <c r="ABN79" t="s">
        <v>817</v>
      </c>
      <c r="ABO79" t="s">
        <v>817</v>
      </c>
      <c r="ABP79" t="s">
        <v>817</v>
      </c>
      <c r="ABQ79" t="s">
        <v>817</v>
      </c>
      <c r="ABR79" t="s">
        <v>817</v>
      </c>
      <c r="ABS79" t="s">
        <v>817</v>
      </c>
      <c r="ABT79" t="s">
        <v>817</v>
      </c>
      <c r="ABU79" t="s">
        <v>817</v>
      </c>
      <c r="ABV79" t="s">
        <v>817</v>
      </c>
      <c r="ABW79" t="s">
        <v>813</v>
      </c>
      <c r="ABX79" t="s">
        <v>813</v>
      </c>
      <c r="ABY79" t="s">
        <v>817</v>
      </c>
      <c r="ABZ79" t="s">
        <v>817</v>
      </c>
      <c r="ACA79" t="s">
        <v>817</v>
      </c>
      <c r="ACB79" t="s">
        <v>813</v>
      </c>
      <c r="ACC79" t="s">
        <v>817</v>
      </c>
      <c r="ACD79" t="s">
        <v>817</v>
      </c>
      <c r="ACE79" t="s">
        <v>817</v>
      </c>
      <c r="ACF79" t="s">
        <v>817</v>
      </c>
      <c r="ACG79" t="s">
        <v>817</v>
      </c>
      <c r="ACH79" t="s">
        <v>817</v>
      </c>
      <c r="ACI79" t="s">
        <v>817</v>
      </c>
    </row>
    <row r="80" spans="1:763">
      <c r="A80" t="s">
        <v>1240</v>
      </c>
      <c r="B80" t="s">
        <v>1241</v>
      </c>
      <c r="C80" t="s">
        <v>1242</v>
      </c>
      <c r="D80" t="s">
        <v>811</v>
      </c>
      <c r="E80" t="s">
        <v>811</v>
      </c>
      <c r="P80" t="s">
        <v>812</v>
      </c>
      <c r="Q80">
        <v>0.874863865752458</v>
      </c>
      <c r="T80">
        <v>21</v>
      </c>
      <c r="V80" t="s">
        <v>813</v>
      </c>
      <c r="X80" t="s">
        <v>813</v>
      </c>
      <c r="Y80" t="s">
        <v>814</v>
      </c>
      <c r="Z80" t="s">
        <v>814</v>
      </c>
      <c r="AA80" t="s">
        <v>857</v>
      </c>
      <c r="AB80" t="s">
        <v>816</v>
      </c>
      <c r="AC80">
        <v>6</v>
      </c>
      <c r="AD80" t="s">
        <v>813</v>
      </c>
      <c r="AE80">
        <v>4</v>
      </c>
      <c r="AF80">
        <v>2</v>
      </c>
      <c r="AG80">
        <v>0</v>
      </c>
      <c r="AH80" t="s">
        <v>818</v>
      </c>
      <c r="AI80" t="s">
        <v>818</v>
      </c>
      <c r="AJ80" t="s">
        <v>818</v>
      </c>
      <c r="AK80" t="s">
        <v>818</v>
      </c>
      <c r="AL80" t="s">
        <v>818</v>
      </c>
      <c r="AM80" t="s">
        <v>818</v>
      </c>
      <c r="AN80" t="s">
        <v>818</v>
      </c>
      <c r="AO80" t="s">
        <v>818</v>
      </c>
      <c r="AP80" t="s">
        <v>818</v>
      </c>
      <c r="AQ80" t="s">
        <v>818</v>
      </c>
      <c r="AR80" t="s">
        <v>818</v>
      </c>
      <c r="AS80" t="s">
        <v>818</v>
      </c>
      <c r="AT80" t="s">
        <v>818</v>
      </c>
      <c r="AU80" t="s">
        <v>818</v>
      </c>
      <c r="AV80" t="s">
        <v>818</v>
      </c>
      <c r="AW80" t="s">
        <v>818</v>
      </c>
      <c r="AX80" t="s">
        <v>818</v>
      </c>
      <c r="AY80" t="s">
        <v>818</v>
      </c>
      <c r="AZ80" t="s">
        <v>818</v>
      </c>
      <c r="BA80" t="s">
        <v>818</v>
      </c>
      <c r="BB80" t="s">
        <v>818</v>
      </c>
      <c r="BC80" t="s">
        <v>818</v>
      </c>
      <c r="BD80" t="s">
        <v>818</v>
      </c>
      <c r="BE80" t="s">
        <v>818</v>
      </c>
      <c r="BF80" t="s">
        <v>818</v>
      </c>
      <c r="BG80" t="s">
        <v>818</v>
      </c>
      <c r="BH80" t="s">
        <v>818</v>
      </c>
      <c r="BI80" t="s">
        <v>818</v>
      </c>
      <c r="BJ80" t="s">
        <v>818</v>
      </c>
      <c r="BK80" t="s">
        <v>818</v>
      </c>
      <c r="BL80" t="s">
        <v>818</v>
      </c>
      <c r="BM80" t="s">
        <v>818</v>
      </c>
      <c r="BN80" t="s">
        <v>818</v>
      </c>
      <c r="BO80" t="s">
        <v>818</v>
      </c>
      <c r="BP80" t="s">
        <v>818</v>
      </c>
      <c r="BQ80" t="s">
        <v>818</v>
      </c>
      <c r="BR80" t="s">
        <v>818</v>
      </c>
      <c r="BS80" t="s">
        <v>818</v>
      </c>
      <c r="BT80" t="s">
        <v>818</v>
      </c>
      <c r="BU80" t="s">
        <v>818</v>
      </c>
      <c r="BV80" t="s">
        <v>818</v>
      </c>
      <c r="BW80" t="s">
        <v>818</v>
      </c>
      <c r="BX80" t="s">
        <v>818</v>
      </c>
      <c r="BY80" t="s">
        <v>818</v>
      </c>
      <c r="BZ80" t="s">
        <v>818</v>
      </c>
      <c r="CA80" t="s">
        <v>818</v>
      </c>
      <c r="CB80" t="s">
        <v>818</v>
      </c>
      <c r="CC80" t="s">
        <v>818</v>
      </c>
      <c r="CD80" t="s">
        <v>818</v>
      </c>
      <c r="CE80" t="s">
        <v>818</v>
      </c>
      <c r="CF80" t="s">
        <v>818</v>
      </c>
      <c r="CG80" t="s">
        <v>818</v>
      </c>
      <c r="CH80" t="s">
        <v>818</v>
      </c>
      <c r="CI80" t="s">
        <v>818</v>
      </c>
      <c r="CJ80" t="s">
        <v>818</v>
      </c>
      <c r="CK80" t="s">
        <v>818</v>
      </c>
      <c r="CL80" t="s">
        <v>818</v>
      </c>
      <c r="CM80" t="s">
        <v>818</v>
      </c>
      <c r="CN80" t="s">
        <v>818</v>
      </c>
      <c r="CO80" t="s">
        <v>818</v>
      </c>
      <c r="CP80" t="s">
        <v>818</v>
      </c>
      <c r="CQ80" t="s">
        <v>818</v>
      </c>
      <c r="CR80" t="s">
        <v>818</v>
      </c>
      <c r="CS80" t="s">
        <v>818</v>
      </c>
      <c r="CT80" t="s">
        <v>818</v>
      </c>
      <c r="CU80" t="s">
        <v>818</v>
      </c>
      <c r="CV80" t="s">
        <v>818</v>
      </c>
      <c r="CW80" t="s">
        <v>818</v>
      </c>
      <c r="CX80" t="s">
        <v>818</v>
      </c>
      <c r="CY80" t="s">
        <v>818</v>
      </c>
      <c r="CZ80" t="s">
        <v>818</v>
      </c>
      <c r="DA80" t="s">
        <v>818</v>
      </c>
      <c r="DB80" t="s">
        <v>818</v>
      </c>
      <c r="DC80" t="s">
        <v>818</v>
      </c>
      <c r="DD80" t="s">
        <v>818</v>
      </c>
      <c r="DE80" t="s">
        <v>818</v>
      </c>
      <c r="DF80" t="s">
        <v>818</v>
      </c>
      <c r="DG80" t="s">
        <v>818</v>
      </c>
      <c r="DH80" t="s">
        <v>818</v>
      </c>
      <c r="DI80" t="s">
        <v>818</v>
      </c>
      <c r="DJ80" t="s">
        <v>818</v>
      </c>
      <c r="DK80" t="s">
        <v>818</v>
      </c>
      <c r="DL80" t="s">
        <v>818</v>
      </c>
      <c r="DM80" t="s">
        <v>818</v>
      </c>
      <c r="DN80" t="s">
        <v>818</v>
      </c>
      <c r="DO80" t="s">
        <v>818</v>
      </c>
      <c r="DP80" t="s">
        <v>818</v>
      </c>
      <c r="DQ80" t="s">
        <v>818</v>
      </c>
      <c r="DR80" t="s">
        <v>818</v>
      </c>
      <c r="DS80" t="s">
        <v>818</v>
      </c>
      <c r="DT80" t="s">
        <v>818</v>
      </c>
      <c r="DU80" t="s">
        <v>818</v>
      </c>
      <c r="DV80" t="s">
        <v>818</v>
      </c>
      <c r="DW80" t="s">
        <v>818</v>
      </c>
      <c r="DX80" t="s">
        <v>818</v>
      </c>
      <c r="DY80" t="s">
        <v>818</v>
      </c>
      <c r="DZ80" t="s">
        <v>818</v>
      </c>
      <c r="EA80" t="s">
        <v>818</v>
      </c>
      <c r="EB80" t="s">
        <v>818</v>
      </c>
      <c r="EC80" t="s">
        <v>818</v>
      </c>
      <c r="ED80" t="s">
        <v>818</v>
      </c>
      <c r="EE80" t="s">
        <v>818</v>
      </c>
      <c r="EF80" t="s">
        <v>818</v>
      </c>
      <c r="EG80" t="s">
        <v>818</v>
      </c>
      <c r="EH80" t="s">
        <v>818</v>
      </c>
      <c r="EI80" t="s">
        <v>818</v>
      </c>
      <c r="EJ80" t="s">
        <v>818</v>
      </c>
      <c r="EK80" t="s">
        <v>818</v>
      </c>
      <c r="EL80" t="s">
        <v>818</v>
      </c>
      <c r="EM80" t="s">
        <v>818</v>
      </c>
      <c r="EN80" t="s">
        <v>818</v>
      </c>
      <c r="EO80" t="s">
        <v>818</v>
      </c>
      <c r="EP80" t="s">
        <v>818</v>
      </c>
      <c r="EQ80" t="s">
        <v>818</v>
      </c>
      <c r="ER80" t="s">
        <v>818</v>
      </c>
      <c r="ES80" t="s">
        <v>818</v>
      </c>
      <c r="ET80" t="s">
        <v>818</v>
      </c>
      <c r="EU80" t="s">
        <v>818</v>
      </c>
      <c r="EV80" t="s">
        <v>818</v>
      </c>
      <c r="EW80" t="s">
        <v>818</v>
      </c>
      <c r="EX80" t="s">
        <v>818</v>
      </c>
      <c r="EY80" t="s">
        <v>818</v>
      </c>
      <c r="EZ80" t="s">
        <v>818</v>
      </c>
      <c r="FA80" t="s">
        <v>818</v>
      </c>
      <c r="FB80" t="s">
        <v>818</v>
      </c>
      <c r="FC80" t="s">
        <v>818</v>
      </c>
      <c r="FD80" t="s">
        <v>818</v>
      </c>
      <c r="FE80" t="s">
        <v>818</v>
      </c>
      <c r="FF80" t="s">
        <v>818</v>
      </c>
      <c r="FG80" t="s">
        <v>818</v>
      </c>
      <c r="FH80" t="s">
        <v>818</v>
      </c>
      <c r="FI80" t="s">
        <v>818</v>
      </c>
      <c r="FJ80" t="s">
        <v>818</v>
      </c>
      <c r="FK80" t="s">
        <v>818</v>
      </c>
      <c r="FL80" t="s">
        <v>818</v>
      </c>
      <c r="FM80" t="s">
        <v>818</v>
      </c>
      <c r="FN80" t="s">
        <v>818</v>
      </c>
      <c r="FO80" t="s">
        <v>818</v>
      </c>
      <c r="FP80" t="s">
        <v>818</v>
      </c>
      <c r="FQ80" t="s">
        <v>818</v>
      </c>
      <c r="FR80" t="s">
        <v>818</v>
      </c>
      <c r="FS80" t="s">
        <v>818</v>
      </c>
      <c r="FT80" t="s">
        <v>818</v>
      </c>
      <c r="FU80" t="s">
        <v>818</v>
      </c>
      <c r="FV80" t="s">
        <v>818</v>
      </c>
      <c r="FW80" t="s">
        <v>818</v>
      </c>
      <c r="FX80" t="s">
        <v>818</v>
      </c>
      <c r="FY80" t="s">
        <v>818</v>
      </c>
      <c r="FZ80" t="s">
        <v>818</v>
      </c>
      <c r="GA80" t="s">
        <v>818</v>
      </c>
      <c r="GB80" t="s">
        <v>818</v>
      </c>
      <c r="GC80" t="s">
        <v>818</v>
      </c>
      <c r="GD80" t="s">
        <v>818</v>
      </c>
      <c r="GE80" t="s">
        <v>818</v>
      </c>
      <c r="GF80" t="s">
        <v>818</v>
      </c>
      <c r="GG80" t="s">
        <v>818</v>
      </c>
      <c r="GH80" t="s">
        <v>818</v>
      </c>
      <c r="GI80" t="s">
        <v>818</v>
      </c>
      <c r="GJ80" t="s">
        <v>818</v>
      </c>
      <c r="GK80" t="s">
        <v>818</v>
      </c>
      <c r="GL80" t="s">
        <v>818</v>
      </c>
      <c r="GM80" t="s">
        <v>818</v>
      </c>
      <c r="GN80" t="s">
        <v>818</v>
      </c>
      <c r="GO80" t="s">
        <v>818</v>
      </c>
      <c r="GP80" t="s">
        <v>818</v>
      </c>
      <c r="GQ80" t="s">
        <v>818</v>
      </c>
      <c r="GR80" t="s">
        <v>818</v>
      </c>
      <c r="GS80" t="s">
        <v>818</v>
      </c>
      <c r="GT80" t="s">
        <v>818</v>
      </c>
      <c r="GU80" t="s">
        <v>818</v>
      </c>
      <c r="GV80" t="s">
        <v>818</v>
      </c>
      <c r="GW80" t="s">
        <v>818</v>
      </c>
      <c r="GX80" t="s">
        <v>818</v>
      </c>
      <c r="GY80" t="s">
        <v>818</v>
      </c>
      <c r="GZ80" t="s">
        <v>818</v>
      </c>
      <c r="HA80" t="s">
        <v>818</v>
      </c>
      <c r="HB80" t="s">
        <v>818</v>
      </c>
      <c r="HC80" t="s">
        <v>818</v>
      </c>
      <c r="HD80" t="s">
        <v>818</v>
      </c>
      <c r="HE80" t="s">
        <v>818</v>
      </c>
      <c r="HF80" t="s">
        <v>818</v>
      </c>
      <c r="HG80" t="s">
        <v>818</v>
      </c>
      <c r="HH80" t="s">
        <v>818</v>
      </c>
      <c r="HI80" t="s">
        <v>818</v>
      </c>
      <c r="HJ80" t="s">
        <v>818</v>
      </c>
      <c r="HK80" t="s">
        <v>818</v>
      </c>
      <c r="HL80" t="s">
        <v>818</v>
      </c>
      <c r="HM80" t="s">
        <v>818</v>
      </c>
      <c r="HN80" t="s">
        <v>818</v>
      </c>
      <c r="HO80" t="s">
        <v>818</v>
      </c>
      <c r="HP80" t="s">
        <v>818</v>
      </c>
      <c r="HQ80" t="s">
        <v>818</v>
      </c>
      <c r="HR80" t="s">
        <v>818</v>
      </c>
      <c r="HS80" t="s">
        <v>818</v>
      </c>
      <c r="HT80" t="s">
        <v>818</v>
      </c>
      <c r="HU80" t="s">
        <v>818</v>
      </c>
      <c r="HV80" t="s">
        <v>818</v>
      </c>
      <c r="HW80" t="s">
        <v>818</v>
      </c>
      <c r="HX80" t="s">
        <v>818</v>
      </c>
      <c r="HY80" t="s">
        <v>818</v>
      </c>
      <c r="HZ80" t="s">
        <v>818</v>
      </c>
      <c r="IA80" t="s">
        <v>818</v>
      </c>
      <c r="IB80" t="s">
        <v>818</v>
      </c>
      <c r="IC80" t="s">
        <v>818</v>
      </c>
      <c r="ID80" t="s">
        <v>818</v>
      </c>
      <c r="IE80" t="s">
        <v>818</v>
      </c>
      <c r="IF80" t="s">
        <v>818</v>
      </c>
      <c r="IG80" t="s">
        <v>818</v>
      </c>
      <c r="IH80" t="s">
        <v>818</v>
      </c>
      <c r="II80" t="s">
        <v>818</v>
      </c>
      <c r="IJ80" t="s">
        <v>818</v>
      </c>
      <c r="IK80" t="s">
        <v>818</v>
      </c>
      <c r="IL80" t="s">
        <v>818</v>
      </c>
      <c r="IM80" t="s">
        <v>818</v>
      </c>
      <c r="IN80" t="s">
        <v>818</v>
      </c>
      <c r="IO80" t="s">
        <v>818</v>
      </c>
      <c r="IP80" t="s">
        <v>818</v>
      </c>
      <c r="IQ80" t="s">
        <v>818</v>
      </c>
      <c r="IR80" t="s">
        <v>818</v>
      </c>
      <c r="IS80" t="s">
        <v>818</v>
      </c>
      <c r="IT80" t="s">
        <v>818</v>
      </c>
      <c r="IU80" t="s">
        <v>818</v>
      </c>
      <c r="IV80" t="s">
        <v>818</v>
      </c>
      <c r="IW80" t="s">
        <v>818</v>
      </c>
      <c r="IX80" t="s">
        <v>818</v>
      </c>
      <c r="IY80" t="s">
        <v>818</v>
      </c>
      <c r="IZ80" t="s">
        <v>818</v>
      </c>
      <c r="JA80" t="s">
        <v>818</v>
      </c>
      <c r="JB80" t="s">
        <v>818</v>
      </c>
      <c r="JC80" t="s">
        <v>818</v>
      </c>
      <c r="JD80" t="s">
        <v>818</v>
      </c>
      <c r="JE80" t="s">
        <v>818</v>
      </c>
      <c r="JF80" t="s">
        <v>818</v>
      </c>
      <c r="JG80" t="s">
        <v>818</v>
      </c>
      <c r="JH80" t="s">
        <v>818</v>
      </c>
      <c r="JI80" t="s">
        <v>818</v>
      </c>
      <c r="JJ80" t="s">
        <v>818</v>
      </c>
      <c r="JK80" t="s">
        <v>818</v>
      </c>
      <c r="JL80" t="s">
        <v>818</v>
      </c>
      <c r="JM80" t="s">
        <v>818</v>
      </c>
      <c r="JN80" t="s">
        <v>818</v>
      </c>
      <c r="JO80" t="s">
        <v>818</v>
      </c>
      <c r="JP80" t="s">
        <v>818</v>
      </c>
      <c r="JQ80" t="s">
        <v>818</v>
      </c>
      <c r="JR80" t="s">
        <v>818</v>
      </c>
      <c r="JS80" t="s">
        <v>818</v>
      </c>
      <c r="JT80" t="s">
        <v>818</v>
      </c>
      <c r="JU80" t="s">
        <v>818</v>
      </c>
      <c r="JV80" t="s">
        <v>818</v>
      </c>
      <c r="JW80" t="s">
        <v>818</v>
      </c>
      <c r="JX80" t="s">
        <v>818</v>
      </c>
      <c r="JY80" t="s">
        <v>818</v>
      </c>
      <c r="JZ80" t="s">
        <v>818</v>
      </c>
      <c r="KA80" t="s">
        <v>818</v>
      </c>
      <c r="KB80" t="s">
        <v>818</v>
      </c>
      <c r="KC80" t="s">
        <v>818</v>
      </c>
      <c r="KD80" t="s">
        <v>818</v>
      </c>
      <c r="KE80" t="s">
        <v>818</v>
      </c>
      <c r="KF80">
        <v>6</v>
      </c>
      <c r="KG80">
        <v>0</v>
      </c>
      <c r="KH80">
        <v>0</v>
      </c>
      <c r="KI80">
        <v>0</v>
      </c>
      <c r="KJ80">
        <v>0</v>
      </c>
      <c r="KK80">
        <v>0</v>
      </c>
      <c r="KL80">
        <v>0</v>
      </c>
      <c r="KM80">
        <v>1</v>
      </c>
      <c r="KN80">
        <v>1</v>
      </c>
      <c r="KO80">
        <v>0</v>
      </c>
      <c r="KP80">
        <v>0</v>
      </c>
      <c r="KQ80">
        <v>2</v>
      </c>
      <c r="KR80">
        <v>1</v>
      </c>
      <c r="KS80">
        <v>1</v>
      </c>
      <c r="KT80">
        <v>0</v>
      </c>
      <c r="KU80">
        <v>0</v>
      </c>
      <c r="KV80">
        <v>0</v>
      </c>
      <c r="KW80">
        <v>0</v>
      </c>
      <c r="KX80">
        <v>2</v>
      </c>
      <c r="KY80">
        <v>0</v>
      </c>
      <c r="KZ80">
        <v>2</v>
      </c>
      <c r="LA80">
        <v>2</v>
      </c>
      <c r="LB80">
        <v>2</v>
      </c>
      <c r="LC80">
        <v>2</v>
      </c>
      <c r="LD80">
        <v>6</v>
      </c>
      <c r="LE80">
        <v>0</v>
      </c>
      <c r="LF80">
        <v>4</v>
      </c>
      <c r="LH80" t="s">
        <v>813</v>
      </c>
      <c r="LI80" t="s">
        <v>817</v>
      </c>
      <c r="LJ80" t="s">
        <v>817</v>
      </c>
      <c r="LK80" t="s">
        <v>817</v>
      </c>
      <c r="LL80" t="s">
        <v>817</v>
      </c>
      <c r="LM80" t="s">
        <v>817</v>
      </c>
      <c r="LN80" t="s">
        <v>813</v>
      </c>
      <c r="LO80" t="s">
        <v>813</v>
      </c>
      <c r="LP80" t="s">
        <v>817</v>
      </c>
      <c r="LQ80" t="s">
        <v>817</v>
      </c>
      <c r="LR80" t="s">
        <v>818</v>
      </c>
      <c r="LS80" t="s">
        <v>818</v>
      </c>
      <c r="LT80" t="s">
        <v>845</v>
      </c>
      <c r="LU80" t="s">
        <v>818</v>
      </c>
      <c r="LV80" t="s">
        <v>818</v>
      </c>
      <c r="LW80" t="s">
        <v>845</v>
      </c>
      <c r="LX80" t="s">
        <v>817</v>
      </c>
      <c r="MA80" t="s">
        <v>858</v>
      </c>
      <c r="MB80" t="s">
        <v>821</v>
      </c>
      <c r="MC80" t="s">
        <v>875</v>
      </c>
      <c r="MD80" t="s">
        <v>813</v>
      </c>
      <c r="MF80" t="s">
        <v>934</v>
      </c>
      <c r="MH80" t="s">
        <v>935</v>
      </c>
      <c r="MI80" t="s">
        <v>813</v>
      </c>
      <c r="MJ80" t="s">
        <v>902</v>
      </c>
      <c r="MU80" t="s">
        <v>813</v>
      </c>
      <c r="NC80" t="s">
        <v>817</v>
      </c>
      <c r="ND80" t="s">
        <v>817</v>
      </c>
      <c r="NE80" t="s">
        <v>813</v>
      </c>
      <c r="NF80" t="s">
        <v>813</v>
      </c>
      <c r="NG80" t="s">
        <v>817</v>
      </c>
      <c r="NH80" t="s">
        <v>817</v>
      </c>
      <c r="NI80" t="s">
        <v>813</v>
      </c>
      <c r="NJ80" t="s">
        <v>817</v>
      </c>
      <c r="NK80" t="s">
        <v>817</v>
      </c>
      <c r="NL80" t="s">
        <v>813</v>
      </c>
      <c r="NM80" t="s">
        <v>817</v>
      </c>
      <c r="NN80" t="s">
        <v>817</v>
      </c>
      <c r="NO80" t="s">
        <v>817</v>
      </c>
      <c r="NP80" t="s">
        <v>817</v>
      </c>
      <c r="NQ80" t="s">
        <v>817</v>
      </c>
      <c r="NR80" t="s">
        <v>817</v>
      </c>
      <c r="NU80" t="s">
        <v>825</v>
      </c>
      <c r="NX80" t="s">
        <v>826</v>
      </c>
      <c r="NY80">
        <v>0</v>
      </c>
      <c r="OP80" t="s">
        <v>817</v>
      </c>
      <c r="OQ80" t="s">
        <v>827</v>
      </c>
      <c r="OR80" t="s">
        <v>828</v>
      </c>
      <c r="OS80" t="s">
        <v>829</v>
      </c>
      <c r="OT80" t="s">
        <v>813</v>
      </c>
      <c r="OU80" t="s">
        <v>817</v>
      </c>
      <c r="OV80" t="s">
        <v>830</v>
      </c>
      <c r="OW80" t="s">
        <v>831</v>
      </c>
      <c r="OX80" t="s">
        <v>832</v>
      </c>
      <c r="OY80" t="s">
        <v>833</v>
      </c>
      <c r="OZ80" t="s">
        <v>834</v>
      </c>
      <c r="PA80" t="s">
        <v>813</v>
      </c>
      <c r="PB80" t="s">
        <v>817</v>
      </c>
      <c r="PC80" t="s">
        <v>817</v>
      </c>
      <c r="PD80" t="s">
        <v>817</v>
      </c>
      <c r="PE80" t="s">
        <v>817</v>
      </c>
      <c r="PF80" t="s">
        <v>813</v>
      </c>
      <c r="PG80" t="s">
        <v>817</v>
      </c>
      <c r="PH80" t="s">
        <v>817</v>
      </c>
      <c r="PI80" t="s">
        <v>817</v>
      </c>
      <c r="PJ80" t="s">
        <v>817</v>
      </c>
      <c r="PK80" t="s">
        <v>817</v>
      </c>
      <c r="PL80" t="s">
        <v>835</v>
      </c>
      <c r="PM80" t="s">
        <v>836</v>
      </c>
      <c r="PN80" t="s">
        <v>837</v>
      </c>
      <c r="PO80" t="s">
        <v>880</v>
      </c>
      <c r="PP80" t="s">
        <v>839</v>
      </c>
      <c r="PQ80" t="s">
        <v>813</v>
      </c>
      <c r="PR80" t="s">
        <v>813</v>
      </c>
      <c r="PS80" t="s">
        <v>817</v>
      </c>
      <c r="PT80" t="s">
        <v>817</v>
      </c>
      <c r="PU80" t="s">
        <v>817</v>
      </c>
      <c r="PV80" t="s">
        <v>817</v>
      </c>
      <c r="PW80" t="s">
        <v>817</v>
      </c>
      <c r="PX80" t="s">
        <v>817</v>
      </c>
      <c r="PY80" t="s">
        <v>817</v>
      </c>
      <c r="PZ80" t="s">
        <v>840</v>
      </c>
      <c r="QA80" t="s">
        <v>841</v>
      </c>
      <c r="QB80" t="s">
        <v>895</v>
      </c>
      <c r="QC80" t="s">
        <v>843</v>
      </c>
      <c r="QD80" t="s">
        <v>844</v>
      </c>
      <c r="QE80" t="s">
        <v>845</v>
      </c>
      <c r="QF80" t="s">
        <v>813</v>
      </c>
      <c r="QG80" t="s">
        <v>813</v>
      </c>
      <c r="QH80" t="s">
        <v>813</v>
      </c>
      <c r="QI80" t="s">
        <v>813</v>
      </c>
      <c r="QJ80" t="s">
        <v>817</v>
      </c>
      <c r="QK80" t="s">
        <v>813</v>
      </c>
      <c r="QL80" t="s">
        <v>817</v>
      </c>
      <c r="QM80" t="s">
        <v>813</v>
      </c>
      <c r="QN80" t="s">
        <v>817</v>
      </c>
      <c r="QO80" t="s">
        <v>813</v>
      </c>
      <c r="QP80" t="s">
        <v>817</v>
      </c>
      <c r="QQ80" t="s">
        <v>817</v>
      </c>
      <c r="QR80" t="s">
        <v>813</v>
      </c>
      <c r="QS80" t="s">
        <v>817</v>
      </c>
      <c r="QT80" t="s">
        <v>817</v>
      </c>
      <c r="QU80" t="s">
        <v>817</v>
      </c>
      <c r="QV80" t="s">
        <v>817</v>
      </c>
      <c r="QW80" t="s">
        <v>813</v>
      </c>
      <c r="QX80" t="s">
        <v>817</v>
      </c>
      <c r="QY80" t="s">
        <v>813</v>
      </c>
      <c r="QZ80" t="s">
        <v>813</v>
      </c>
      <c r="RA80" t="s">
        <v>813</v>
      </c>
      <c r="RB80" t="s">
        <v>817</v>
      </c>
      <c r="RC80" t="s">
        <v>817</v>
      </c>
      <c r="RD80" t="s">
        <v>817</v>
      </c>
      <c r="RE80" t="s">
        <v>817</v>
      </c>
      <c r="RF80" t="s">
        <v>817</v>
      </c>
      <c r="RG80" t="s">
        <v>817</v>
      </c>
      <c r="RH80" t="s">
        <v>817</v>
      </c>
      <c r="RI80" t="s">
        <v>817</v>
      </c>
      <c r="RJ80" t="s">
        <v>817</v>
      </c>
      <c r="RK80" t="s">
        <v>813</v>
      </c>
      <c r="RL80" t="s">
        <v>813</v>
      </c>
      <c r="RM80" t="s">
        <v>817</v>
      </c>
      <c r="RN80" t="s">
        <v>817</v>
      </c>
      <c r="RO80" t="s">
        <v>817</v>
      </c>
      <c r="RP80" t="s">
        <v>813</v>
      </c>
      <c r="RQ80" t="s">
        <v>817</v>
      </c>
      <c r="RR80" t="s">
        <v>817</v>
      </c>
      <c r="RS80" t="s">
        <v>817</v>
      </c>
      <c r="RT80" t="s">
        <v>817</v>
      </c>
      <c r="RU80" t="s">
        <v>813</v>
      </c>
      <c r="RV80" t="s">
        <v>817</v>
      </c>
      <c r="RW80" t="s">
        <v>817</v>
      </c>
      <c r="RX80" t="s">
        <v>837</v>
      </c>
      <c r="RY80" t="s">
        <v>1037</v>
      </c>
      <c r="RZ80" t="s">
        <v>813</v>
      </c>
      <c r="SA80" t="s">
        <v>817</v>
      </c>
      <c r="SB80" t="s">
        <v>817</v>
      </c>
      <c r="SC80" t="s">
        <v>813</v>
      </c>
      <c r="SD80" t="s">
        <v>817</v>
      </c>
      <c r="SE80" t="s">
        <v>817</v>
      </c>
      <c r="SF80" t="s">
        <v>813</v>
      </c>
      <c r="SG80" t="s">
        <v>817</v>
      </c>
      <c r="SH80" t="s">
        <v>817</v>
      </c>
      <c r="SI80" t="s">
        <v>817</v>
      </c>
      <c r="SJ80" t="s">
        <v>817</v>
      </c>
      <c r="SK80" t="s">
        <v>817</v>
      </c>
      <c r="SL80" t="s">
        <v>813</v>
      </c>
      <c r="SM80" t="s">
        <v>817</v>
      </c>
      <c r="SN80" t="s">
        <v>817</v>
      </c>
      <c r="SO80" t="s">
        <v>817</v>
      </c>
      <c r="SP80" t="s">
        <v>817</v>
      </c>
      <c r="SQ80" t="s">
        <v>817</v>
      </c>
      <c r="SR80" t="s">
        <v>817</v>
      </c>
      <c r="SS80" t="s">
        <v>817</v>
      </c>
      <c r="ST80" t="s">
        <v>813</v>
      </c>
      <c r="SU80" t="s">
        <v>817</v>
      </c>
      <c r="SV80" t="s">
        <v>817</v>
      </c>
      <c r="SW80" t="s">
        <v>813</v>
      </c>
      <c r="SX80" t="s">
        <v>817</v>
      </c>
      <c r="SY80" t="s">
        <v>817</v>
      </c>
      <c r="SZ80" t="s">
        <v>817</v>
      </c>
      <c r="TA80" t="s">
        <v>817</v>
      </c>
      <c r="TB80" t="s">
        <v>817</v>
      </c>
      <c r="TC80" t="s">
        <v>817</v>
      </c>
      <c r="TD80" t="s">
        <v>817</v>
      </c>
      <c r="TE80" t="s">
        <v>813</v>
      </c>
      <c r="TF80" t="s">
        <v>817</v>
      </c>
      <c r="TG80" t="s">
        <v>817</v>
      </c>
      <c r="TH80" t="s">
        <v>817</v>
      </c>
      <c r="TI80" t="s">
        <v>817</v>
      </c>
      <c r="TJ80" t="s">
        <v>817</v>
      </c>
      <c r="TU80" t="s">
        <v>817</v>
      </c>
      <c r="TY80" t="s">
        <v>817</v>
      </c>
      <c r="TZ80" t="s">
        <v>813</v>
      </c>
      <c r="UA80" t="s">
        <v>817</v>
      </c>
      <c r="UB80" t="s">
        <v>813</v>
      </c>
      <c r="UC80" t="s">
        <v>813</v>
      </c>
      <c r="UD80" t="s">
        <v>817</v>
      </c>
      <c r="UE80" t="s">
        <v>817</v>
      </c>
      <c r="UF80" t="s">
        <v>817</v>
      </c>
      <c r="UG80" t="s">
        <v>817</v>
      </c>
      <c r="UH80" t="s">
        <v>817</v>
      </c>
      <c r="UI80" t="s">
        <v>817</v>
      </c>
      <c r="UJ80" t="s">
        <v>817</v>
      </c>
      <c r="UK80" t="s">
        <v>817</v>
      </c>
      <c r="UL80" t="s">
        <v>817</v>
      </c>
      <c r="UM80" t="s">
        <v>817</v>
      </c>
      <c r="UN80" t="s">
        <v>817</v>
      </c>
      <c r="UO80" t="s">
        <v>813</v>
      </c>
      <c r="UP80" t="s">
        <v>817</v>
      </c>
      <c r="UQ80" t="s">
        <v>817</v>
      </c>
      <c r="UR80" t="s">
        <v>817</v>
      </c>
      <c r="US80" t="s">
        <v>817</v>
      </c>
      <c r="UT80" t="s">
        <v>817</v>
      </c>
      <c r="UU80" t="s">
        <v>817</v>
      </c>
      <c r="UV80" t="s">
        <v>817</v>
      </c>
      <c r="UW80" t="s">
        <v>817</v>
      </c>
      <c r="UX80" t="s">
        <v>817</v>
      </c>
      <c r="UY80" t="s">
        <v>817</v>
      </c>
      <c r="UZ80" t="s">
        <v>817</v>
      </c>
      <c r="VB80" t="s">
        <v>847</v>
      </c>
      <c r="VC80" t="s">
        <v>990</v>
      </c>
      <c r="VD80" t="s">
        <v>817</v>
      </c>
      <c r="VE80" t="s">
        <v>817</v>
      </c>
      <c r="VF80" t="s">
        <v>813</v>
      </c>
      <c r="VG80" t="s">
        <v>813</v>
      </c>
      <c r="VH80" t="s">
        <v>813</v>
      </c>
      <c r="VI80" t="s">
        <v>817</v>
      </c>
      <c r="VJ80" t="s">
        <v>817</v>
      </c>
      <c r="VK80" t="s">
        <v>817</v>
      </c>
      <c r="VL80" t="s">
        <v>817</v>
      </c>
      <c r="VM80" t="s">
        <v>817</v>
      </c>
      <c r="VN80" t="s">
        <v>817</v>
      </c>
      <c r="VO80" t="s">
        <v>813</v>
      </c>
      <c r="VP80" t="s">
        <v>817</v>
      </c>
      <c r="VQ80" t="s">
        <v>817</v>
      </c>
      <c r="VY80" t="s">
        <v>813</v>
      </c>
      <c r="VZ80" t="s">
        <v>817</v>
      </c>
      <c r="WA80" t="s">
        <v>817</v>
      </c>
      <c r="WJ80" t="s">
        <v>817</v>
      </c>
      <c r="WK80" t="s">
        <v>817</v>
      </c>
      <c r="WL80" t="s">
        <v>817</v>
      </c>
      <c r="WM80" t="s">
        <v>817</v>
      </c>
      <c r="WN80" t="s">
        <v>817</v>
      </c>
      <c r="WO80" t="s">
        <v>813</v>
      </c>
      <c r="WP80" t="s">
        <v>817</v>
      </c>
      <c r="WQ80" t="s">
        <v>817</v>
      </c>
      <c r="WR80" t="s">
        <v>817</v>
      </c>
      <c r="WS80" t="s">
        <v>849</v>
      </c>
      <c r="WT80" t="s">
        <v>1061</v>
      </c>
      <c r="WU80" t="s">
        <v>813</v>
      </c>
      <c r="WV80" t="s">
        <v>817</v>
      </c>
      <c r="WW80" t="s">
        <v>813</v>
      </c>
      <c r="WX80" t="s">
        <v>817</v>
      </c>
      <c r="WY80" t="s">
        <v>813</v>
      </c>
      <c r="WZ80" t="s">
        <v>817</v>
      </c>
      <c r="XA80" t="s">
        <v>817</v>
      </c>
      <c r="XB80" t="s">
        <v>817</v>
      </c>
      <c r="XC80" t="s">
        <v>869</v>
      </c>
      <c r="XD80" t="s">
        <v>813</v>
      </c>
      <c r="XE80" t="s">
        <v>817</v>
      </c>
      <c r="XF80" t="s">
        <v>817</v>
      </c>
      <c r="XG80" t="s">
        <v>817</v>
      </c>
      <c r="XH80" t="s">
        <v>817</v>
      </c>
      <c r="XI80" t="s">
        <v>817</v>
      </c>
      <c r="XJ80" t="s">
        <v>813</v>
      </c>
      <c r="XK80" t="s">
        <v>817</v>
      </c>
      <c r="XL80" t="s">
        <v>817</v>
      </c>
      <c r="XM80" t="s">
        <v>817</v>
      </c>
      <c r="XN80" t="s">
        <v>813</v>
      </c>
      <c r="XO80" t="s">
        <v>817</v>
      </c>
      <c r="XP80" t="s">
        <v>817</v>
      </c>
      <c r="XQ80" t="s">
        <v>817</v>
      </c>
      <c r="XR80" t="s">
        <v>817</v>
      </c>
      <c r="XS80" t="s">
        <v>817</v>
      </c>
      <c r="XT80" t="s">
        <v>817</v>
      </c>
      <c r="XU80" t="s">
        <v>817</v>
      </c>
      <c r="XV80" t="s">
        <v>813</v>
      </c>
      <c r="XW80" t="s">
        <v>817</v>
      </c>
      <c r="XX80" t="s">
        <v>817</v>
      </c>
      <c r="XY80" t="s">
        <v>817</v>
      </c>
      <c r="XZ80" t="s">
        <v>813</v>
      </c>
      <c r="YA80" t="s">
        <v>817</v>
      </c>
      <c r="YB80" t="s">
        <v>817</v>
      </c>
      <c r="YC80" t="s">
        <v>817</v>
      </c>
      <c r="YD80" t="s">
        <v>813</v>
      </c>
      <c r="YE80" t="s">
        <v>817</v>
      </c>
      <c r="YF80" t="s">
        <v>817</v>
      </c>
      <c r="YG80" t="s">
        <v>817</v>
      </c>
      <c r="YH80" t="s">
        <v>817</v>
      </c>
      <c r="YI80" t="s">
        <v>817</v>
      </c>
      <c r="YJ80" t="s">
        <v>817</v>
      </c>
      <c r="YK80" t="s">
        <v>817</v>
      </c>
      <c r="YL80" t="s">
        <v>817</v>
      </c>
      <c r="YM80" t="s">
        <v>817</v>
      </c>
      <c r="YN80" t="s">
        <v>813</v>
      </c>
      <c r="YO80" t="s">
        <v>817</v>
      </c>
      <c r="YP80" t="s">
        <v>817</v>
      </c>
      <c r="YQ80" t="s">
        <v>817</v>
      </c>
      <c r="YR80" t="s">
        <v>817</v>
      </c>
      <c r="YS80" t="s">
        <v>817</v>
      </c>
      <c r="YT80" t="s">
        <v>817</v>
      </c>
      <c r="YU80" t="s">
        <v>813</v>
      </c>
      <c r="YW80" t="s">
        <v>813</v>
      </c>
      <c r="YX80" t="s">
        <v>817</v>
      </c>
      <c r="YY80" t="s">
        <v>817</v>
      </c>
      <c r="YZ80" t="s">
        <v>817</v>
      </c>
      <c r="ZA80" t="s">
        <v>817</v>
      </c>
      <c r="ZB80" t="s">
        <v>817</v>
      </c>
      <c r="ZC80" t="s">
        <v>817</v>
      </c>
      <c r="ZD80" t="s">
        <v>817</v>
      </c>
      <c r="ZE80" t="s">
        <v>817</v>
      </c>
      <c r="ZF80" t="s">
        <v>813</v>
      </c>
      <c r="ZG80" t="s">
        <v>817</v>
      </c>
      <c r="ZH80" t="s">
        <v>817</v>
      </c>
      <c r="ZI80" t="s">
        <v>813</v>
      </c>
      <c r="ZJ80" t="s">
        <v>817</v>
      </c>
      <c r="ZK80" t="s">
        <v>817</v>
      </c>
      <c r="ZL80" t="s">
        <v>817</v>
      </c>
      <c r="ZM80" t="s">
        <v>817</v>
      </c>
      <c r="ZN80" t="s">
        <v>817</v>
      </c>
      <c r="ZO80" t="s">
        <v>817</v>
      </c>
      <c r="ZP80" t="s">
        <v>817</v>
      </c>
      <c r="ZQ80" t="s">
        <v>813</v>
      </c>
      <c r="ZR80" t="s">
        <v>817</v>
      </c>
      <c r="ZS80" t="s">
        <v>817</v>
      </c>
      <c r="ZT80" t="s">
        <v>817</v>
      </c>
      <c r="ZU80" t="s">
        <v>817</v>
      </c>
      <c r="ZV80" t="s">
        <v>817</v>
      </c>
      <c r="ZW80" t="s">
        <v>817</v>
      </c>
      <c r="ZX80" t="s">
        <v>817</v>
      </c>
      <c r="ZY80" t="s">
        <v>817</v>
      </c>
      <c r="ZZ80" t="s">
        <v>817</v>
      </c>
      <c r="AAA80" t="s">
        <v>817</v>
      </c>
      <c r="AAB80" t="s">
        <v>817</v>
      </c>
      <c r="AAC80" t="s">
        <v>813</v>
      </c>
      <c r="AAD80" t="s">
        <v>817</v>
      </c>
      <c r="AAE80" t="s">
        <v>817</v>
      </c>
      <c r="AAF80" t="s">
        <v>817</v>
      </c>
      <c r="AAH80" t="s">
        <v>813</v>
      </c>
      <c r="AAI80" t="s">
        <v>817</v>
      </c>
      <c r="AAJ80" t="s">
        <v>817</v>
      </c>
      <c r="AAK80" t="s">
        <v>817</v>
      </c>
      <c r="AAL80" t="s">
        <v>813</v>
      </c>
      <c r="AAM80" t="s">
        <v>817</v>
      </c>
      <c r="AAN80" t="s">
        <v>813</v>
      </c>
      <c r="AAO80" t="s">
        <v>817</v>
      </c>
      <c r="AAP80" t="s">
        <v>817</v>
      </c>
      <c r="AAQ80" t="s">
        <v>817</v>
      </c>
      <c r="AAR80" t="s">
        <v>817</v>
      </c>
      <c r="AAS80" t="s">
        <v>817</v>
      </c>
      <c r="AAT80" t="s">
        <v>817</v>
      </c>
      <c r="AAV80" t="s">
        <v>817</v>
      </c>
      <c r="AAW80" t="s">
        <v>817</v>
      </c>
      <c r="AAX80" t="s">
        <v>817</v>
      </c>
      <c r="AAY80" t="s">
        <v>817</v>
      </c>
      <c r="AAZ80" t="s">
        <v>817</v>
      </c>
      <c r="ABA80" t="s">
        <v>817</v>
      </c>
      <c r="ABB80" t="s">
        <v>813</v>
      </c>
      <c r="ABC80" t="s">
        <v>817</v>
      </c>
      <c r="ABD80" t="s">
        <v>817</v>
      </c>
      <c r="ABE80" t="s">
        <v>817</v>
      </c>
      <c r="ABF80" t="s">
        <v>817</v>
      </c>
      <c r="ABG80" t="s">
        <v>817</v>
      </c>
      <c r="ABH80" t="s">
        <v>817</v>
      </c>
      <c r="ABI80" t="s">
        <v>817</v>
      </c>
      <c r="ABJ80" t="s">
        <v>813</v>
      </c>
      <c r="ABK80" t="s">
        <v>813</v>
      </c>
      <c r="ABL80" t="s">
        <v>817</v>
      </c>
      <c r="ABM80" t="s">
        <v>817</v>
      </c>
      <c r="ABN80" t="s">
        <v>817</v>
      </c>
      <c r="ABO80" t="s">
        <v>817</v>
      </c>
      <c r="ABP80" t="s">
        <v>817</v>
      </c>
      <c r="ABQ80" t="s">
        <v>817</v>
      </c>
      <c r="ABR80" t="s">
        <v>817</v>
      </c>
      <c r="ABS80" t="s">
        <v>817</v>
      </c>
      <c r="ABT80" t="s">
        <v>813</v>
      </c>
      <c r="ABU80" t="s">
        <v>817</v>
      </c>
      <c r="ABV80" t="s">
        <v>817</v>
      </c>
      <c r="ABW80" t="s">
        <v>813</v>
      </c>
      <c r="ABX80" t="s">
        <v>817</v>
      </c>
      <c r="ABY80" t="s">
        <v>817</v>
      </c>
      <c r="ABZ80" t="s">
        <v>817</v>
      </c>
      <c r="ACA80" t="s">
        <v>817</v>
      </c>
      <c r="ACB80" t="s">
        <v>813</v>
      </c>
      <c r="ACC80" t="s">
        <v>817</v>
      </c>
      <c r="ACD80" t="s">
        <v>817</v>
      </c>
      <c r="ACE80" t="s">
        <v>817</v>
      </c>
      <c r="ACF80" t="s">
        <v>817</v>
      </c>
      <c r="ACG80" t="s">
        <v>817</v>
      </c>
      <c r="ACH80" t="s">
        <v>817</v>
      </c>
      <c r="ACI80" t="s">
        <v>817</v>
      </c>
    </row>
    <row r="81" spans="1:763">
      <c r="A81" t="s">
        <v>1243</v>
      </c>
      <c r="B81" t="s">
        <v>1244</v>
      </c>
      <c r="C81" t="s">
        <v>1245</v>
      </c>
      <c r="D81" t="s">
        <v>1028</v>
      </c>
      <c r="E81" t="s">
        <v>1028</v>
      </c>
      <c r="P81" t="s">
        <v>886</v>
      </c>
      <c r="Q81">
        <v>0.64514064157430773</v>
      </c>
      <c r="T81">
        <v>36</v>
      </c>
      <c r="V81" t="s">
        <v>813</v>
      </c>
      <c r="X81" t="s">
        <v>813</v>
      </c>
      <c r="Y81" t="s">
        <v>814</v>
      </c>
      <c r="Z81" t="s">
        <v>814</v>
      </c>
      <c r="AA81" t="s">
        <v>857</v>
      </c>
      <c r="AB81" t="s">
        <v>816</v>
      </c>
      <c r="AC81">
        <v>3</v>
      </c>
      <c r="AD81" t="s">
        <v>817</v>
      </c>
      <c r="AE81">
        <v>3</v>
      </c>
      <c r="AF81">
        <v>0</v>
      </c>
      <c r="AG81">
        <v>0</v>
      </c>
      <c r="AH81" t="s">
        <v>818</v>
      </c>
      <c r="AI81" t="s">
        <v>818</v>
      </c>
      <c r="AJ81" t="s">
        <v>818</v>
      </c>
      <c r="AK81" t="s">
        <v>818</v>
      </c>
      <c r="AL81" t="s">
        <v>818</v>
      </c>
      <c r="AM81" t="s">
        <v>818</v>
      </c>
      <c r="AN81" t="s">
        <v>818</v>
      </c>
      <c r="AO81" t="s">
        <v>818</v>
      </c>
      <c r="AP81" t="s">
        <v>818</v>
      </c>
      <c r="AQ81" t="s">
        <v>818</v>
      </c>
      <c r="AR81" t="s">
        <v>818</v>
      </c>
      <c r="AS81" t="s">
        <v>818</v>
      </c>
      <c r="AT81" t="s">
        <v>818</v>
      </c>
      <c r="AU81" t="s">
        <v>818</v>
      </c>
      <c r="AV81" t="s">
        <v>818</v>
      </c>
      <c r="AW81" t="s">
        <v>818</v>
      </c>
      <c r="AX81" t="s">
        <v>818</v>
      </c>
      <c r="AY81" t="s">
        <v>818</v>
      </c>
      <c r="AZ81" t="s">
        <v>818</v>
      </c>
      <c r="BA81" t="s">
        <v>818</v>
      </c>
      <c r="BB81" t="s">
        <v>818</v>
      </c>
      <c r="BC81" t="s">
        <v>818</v>
      </c>
      <c r="BD81" t="s">
        <v>818</v>
      </c>
      <c r="BE81" t="s">
        <v>818</v>
      </c>
      <c r="BF81" t="s">
        <v>818</v>
      </c>
      <c r="BG81" t="s">
        <v>818</v>
      </c>
      <c r="BH81" t="s">
        <v>818</v>
      </c>
      <c r="BI81" t="s">
        <v>818</v>
      </c>
      <c r="BJ81" t="s">
        <v>818</v>
      </c>
      <c r="BK81" t="s">
        <v>818</v>
      </c>
      <c r="BL81" t="s">
        <v>818</v>
      </c>
      <c r="BM81" t="s">
        <v>818</v>
      </c>
      <c r="BN81" t="s">
        <v>818</v>
      </c>
      <c r="BO81" t="s">
        <v>818</v>
      </c>
      <c r="BP81" t="s">
        <v>818</v>
      </c>
      <c r="BQ81" t="s">
        <v>818</v>
      </c>
      <c r="BR81" t="s">
        <v>818</v>
      </c>
      <c r="BS81" t="s">
        <v>818</v>
      </c>
      <c r="BT81" t="s">
        <v>818</v>
      </c>
      <c r="BU81" t="s">
        <v>818</v>
      </c>
      <c r="BV81" t="s">
        <v>818</v>
      </c>
      <c r="BW81" t="s">
        <v>818</v>
      </c>
      <c r="BX81" t="s">
        <v>818</v>
      </c>
      <c r="BY81" t="s">
        <v>818</v>
      </c>
      <c r="BZ81" t="s">
        <v>818</v>
      </c>
      <c r="CA81" t="s">
        <v>818</v>
      </c>
      <c r="CB81" t="s">
        <v>818</v>
      </c>
      <c r="CC81" t="s">
        <v>818</v>
      </c>
      <c r="CD81" t="s">
        <v>818</v>
      </c>
      <c r="CE81" t="s">
        <v>818</v>
      </c>
      <c r="CF81" t="s">
        <v>818</v>
      </c>
      <c r="CG81" t="s">
        <v>818</v>
      </c>
      <c r="CH81" t="s">
        <v>818</v>
      </c>
      <c r="CI81" t="s">
        <v>818</v>
      </c>
      <c r="CJ81" t="s">
        <v>818</v>
      </c>
      <c r="CK81" t="s">
        <v>818</v>
      </c>
      <c r="CL81" t="s">
        <v>818</v>
      </c>
      <c r="CM81" t="s">
        <v>818</v>
      </c>
      <c r="CN81" t="s">
        <v>818</v>
      </c>
      <c r="CO81" t="s">
        <v>818</v>
      </c>
      <c r="CP81" t="s">
        <v>818</v>
      </c>
      <c r="CQ81" t="s">
        <v>818</v>
      </c>
      <c r="CR81" t="s">
        <v>818</v>
      </c>
      <c r="CS81" t="s">
        <v>818</v>
      </c>
      <c r="CT81" t="s">
        <v>818</v>
      </c>
      <c r="CU81" t="s">
        <v>818</v>
      </c>
      <c r="CV81" t="s">
        <v>818</v>
      </c>
      <c r="CW81" t="s">
        <v>818</v>
      </c>
      <c r="CX81" t="s">
        <v>818</v>
      </c>
      <c r="CY81" t="s">
        <v>818</v>
      </c>
      <c r="CZ81" t="s">
        <v>818</v>
      </c>
      <c r="DA81" t="s">
        <v>818</v>
      </c>
      <c r="DB81" t="s">
        <v>818</v>
      </c>
      <c r="DC81" t="s">
        <v>818</v>
      </c>
      <c r="DD81" t="s">
        <v>818</v>
      </c>
      <c r="DE81" t="s">
        <v>818</v>
      </c>
      <c r="DF81" t="s">
        <v>818</v>
      </c>
      <c r="DG81" t="s">
        <v>818</v>
      </c>
      <c r="DH81" t="s">
        <v>818</v>
      </c>
      <c r="DI81" t="s">
        <v>818</v>
      </c>
      <c r="DJ81" t="s">
        <v>818</v>
      </c>
      <c r="DK81" t="s">
        <v>818</v>
      </c>
      <c r="DL81" t="s">
        <v>818</v>
      </c>
      <c r="DM81" t="s">
        <v>818</v>
      </c>
      <c r="DN81" t="s">
        <v>818</v>
      </c>
      <c r="DO81" t="s">
        <v>818</v>
      </c>
      <c r="DP81" t="s">
        <v>818</v>
      </c>
      <c r="DQ81" t="s">
        <v>818</v>
      </c>
      <c r="DR81" t="s">
        <v>818</v>
      </c>
      <c r="DS81" t="s">
        <v>818</v>
      </c>
      <c r="DT81" t="s">
        <v>818</v>
      </c>
      <c r="DU81" t="s">
        <v>818</v>
      </c>
      <c r="DV81" t="s">
        <v>818</v>
      </c>
      <c r="DW81" t="s">
        <v>818</v>
      </c>
      <c r="DX81" t="s">
        <v>818</v>
      </c>
      <c r="DY81" t="s">
        <v>818</v>
      </c>
      <c r="DZ81" t="s">
        <v>818</v>
      </c>
      <c r="EA81" t="s">
        <v>818</v>
      </c>
      <c r="EB81" t="s">
        <v>818</v>
      </c>
      <c r="EC81" t="s">
        <v>818</v>
      </c>
      <c r="ED81" t="s">
        <v>818</v>
      </c>
      <c r="EE81" t="s">
        <v>818</v>
      </c>
      <c r="EF81" t="s">
        <v>818</v>
      </c>
      <c r="EG81" t="s">
        <v>818</v>
      </c>
      <c r="EH81" t="s">
        <v>818</v>
      </c>
      <c r="EI81" t="s">
        <v>818</v>
      </c>
      <c r="EJ81" t="s">
        <v>818</v>
      </c>
      <c r="EK81" t="s">
        <v>818</v>
      </c>
      <c r="EL81" t="s">
        <v>818</v>
      </c>
      <c r="EM81" t="s">
        <v>818</v>
      </c>
      <c r="EN81" t="s">
        <v>818</v>
      </c>
      <c r="EO81" t="s">
        <v>818</v>
      </c>
      <c r="EP81" t="s">
        <v>818</v>
      </c>
      <c r="EQ81" t="s">
        <v>818</v>
      </c>
      <c r="ER81" t="s">
        <v>818</v>
      </c>
      <c r="ES81" t="s">
        <v>818</v>
      </c>
      <c r="ET81" t="s">
        <v>818</v>
      </c>
      <c r="EU81" t="s">
        <v>818</v>
      </c>
      <c r="EV81" t="s">
        <v>818</v>
      </c>
      <c r="EW81" t="s">
        <v>818</v>
      </c>
      <c r="EX81" t="s">
        <v>818</v>
      </c>
      <c r="EY81" t="s">
        <v>818</v>
      </c>
      <c r="EZ81" t="s">
        <v>818</v>
      </c>
      <c r="FA81" t="s">
        <v>818</v>
      </c>
      <c r="FB81" t="s">
        <v>818</v>
      </c>
      <c r="FC81" t="s">
        <v>818</v>
      </c>
      <c r="FD81" t="s">
        <v>818</v>
      </c>
      <c r="FE81" t="s">
        <v>818</v>
      </c>
      <c r="FF81" t="s">
        <v>818</v>
      </c>
      <c r="FG81" t="s">
        <v>818</v>
      </c>
      <c r="FH81" t="s">
        <v>818</v>
      </c>
      <c r="FI81" t="s">
        <v>818</v>
      </c>
      <c r="FJ81" t="s">
        <v>818</v>
      </c>
      <c r="FK81" t="s">
        <v>818</v>
      </c>
      <c r="FL81" t="s">
        <v>818</v>
      </c>
      <c r="FM81" t="s">
        <v>818</v>
      </c>
      <c r="FN81" t="s">
        <v>818</v>
      </c>
      <c r="FO81" t="s">
        <v>818</v>
      </c>
      <c r="FP81" t="s">
        <v>818</v>
      </c>
      <c r="FQ81" t="s">
        <v>818</v>
      </c>
      <c r="FR81" t="s">
        <v>818</v>
      </c>
      <c r="FS81" t="s">
        <v>818</v>
      </c>
      <c r="FT81" t="s">
        <v>818</v>
      </c>
      <c r="FU81" t="s">
        <v>818</v>
      </c>
      <c r="FV81" t="s">
        <v>818</v>
      </c>
      <c r="FW81" t="s">
        <v>818</v>
      </c>
      <c r="FX81" t="s">
        <v>818</v>
      </c>
      <c r="FY81" t="s">
        <v>818</v>
      </c>
      <c r="FZ81" t="s">
        <v>818</v>
      </c>
      <c r="GA81" t="s">
        <v>818</v>
      </c>
      <c r="GB81" t="s">
        <v>818</v>
      </c>
      <c r="GC81" t="s">
        <v>818</v>
      </c>
      <c r="GD81" t="s">
        <v>818</v>
      </c>
      <c r="GE81" t="s">
        <v>818</v>
      </c>
      <c r="GF81" t="s">
        <v>818</v>
      </c>
      <c r="GG81" t="s">
        <v>818</v>
      </c>
      <c r="GH81" t="s">
        <v>818</v>
      </c>
      <c r="GI81" t="s">
        <v>818</v>
      </c>
      <c r="GJ81" t="s">
        <v>818</v>
      </c>
      <c r="GK81" t="s">
        <v>818</v>
      </c>
      <c r="GL81" t="s">
        <v>818</v>
      </c>
      <c r="GM81" t="s">
        <v>818</v>
      </c>
      <c r="GN81" t="s">
        <v>818</v>
      </c>
      <c r="GO81" t="s">
        <v>818</v>
      </c>
      <c r="GP81" t="s">
        <v>818</v>
      </c>
      <c r="GQ81" t="s">
        <v>818</v>
      </c>
      <c r="GR81" t="s">
        <v>818</v>
      </c>
      <c r="GS81" t="s">
        <v>818</v>
      </c>
      <c r="GT81" t="s">
        <v>818</v>
      </c>
      <c r="GU81" t="s">
        <v>818</v>
      </c>
      <c r="GV81" t="s">
        <v>818</v>
      </c>
      <c r="GW81" t="s">
        <v>818</v>
      </c>
      <c r="GX81" t="s">
        <v>818</v>
      </c>
      <c r="GY81" t="s">
        <v>818</v>
      </c>
      <c r="GZ81" t="s">
        <v>818</v>
      </c>
      <c r="HA81" t="s">
        <v>818</v>
      </c>
      <c r="HB81" t="s">
        <v>818</v>
      </c>
      <c r="HC81" t="s">
        <v>818</v>
      </c>
      <c r="HD81" t="s">
        <v>818</v>
      </c>
      <c r="HE81" t="s">
        <v>818</v>
      </c>
      <c r="HF81" t="s">
        <v>818</v>
      </c>
      <c r="HG81" t="s">
        <v>818</v>
      </c>
      <c r="HH81" t="s">
        <v>818</v>
      </c>
      <c r="HI81" t="s">
        <v>818</v>
      </c>
      <c r="HJ81" t="s">
        <v>818</v>
      </c>
      <c r="HK81" t="s">
        <v>818</v>
      </c>
      <c r="HL81" t="s">
        <v>818</v>
      </c>
      <c r="HM81" t="s">
        <v>818</v>
      </c>
      <c r="HN81" t="s">
        <v>818</v>
      </c>
      <c r="HO81" t="s">
        <v>818</v>
      </c>
      <c r="HP81" t="s">
        <v>818</v>
      </c>
      <c r="HQ81" t="s">
        <v>818</v>
      </c>
      <c r="HR81" t="s">
        <v>818</v>
      </c>
      <c r="HS81" t="s">
        <v>818</v>
      </c>
      <c r="HT81" t="s">
        <v>818</v>
      </c>
      <c r="HU81" t="s">
        <v>818</v>
      </c>
      <c r="HV81" t="s">
        <v>818</v>
      </c>
      <c r="HW81" t="s">
        <v>818</v>
      </c>
      <c r="HX81" t="s">
        <v>818</v>
      </c>
      <c r="HY81" t="s">
        <v>818</v>
      </c>
      <c r="HZ81" t="s">
        <v>818</v>
      </c>
      <c r="IA81" t="s">
        <v>818</v>
      </c>
      <c r="IB81" t="s">
        <v>818</v>
      </c>
      <c r="IC81" t="s">
        <v>818</v>
      </c>
      <c r="ID81" t="s">
        <v>818</v>
      </c>
      <c r="IE81" t="s">
        <v>818</v>
      </c>
      <c r="IF81" t="s">
        <v>818</v>
      </c>
      <c r="IG81" t="s">
        <v>818</v>
      </c>
      <c r="IH81" t="s">
        <v>818</v>
      </c>
      <c r="II81" t="s">
        <v>818</v>
      </c>
      <c r="IJ81" t="s">
        <v>818</v>
      </c>
      <c r="IK81" t="s">
        <v>818</v>
      </c>
      <c r="IL81" t="s">
        <v>818</v>
      </c>
      <c r="IM81" t="s">
        <v>818</v>
      </c>
      <c r="IN81" t="s">
        <v>818</v>
      </c>
      <c r="IO81" t="s">
        <v>818</v>
      </c>
      <c r="IP81" t="s">
        <v>818</v>
      </c>
      <c r="IQ81" t="s">
        <v>818</v>
      </c>
      <c r="IR81" t="s">
        <v>818</v>
      </c>
      <c r="IS81" t="s">
        <v>818</v>
      </c>
      <c r="IT81" t="s">
        <v>818</v>
      </c>
      <c r="IU81" t="s">
        <v>818</v>
      </c>
      <c r="IV81" t="s">
        <v>818</v>
      </c>
      <c r="IW81" t="s">
        <v>818</v>
      </c>
      <c r="IX81" t="s">
        <v>818</v>
      </c>
      <c r="IY81" t="s">
        <v>818</v>
      </c>
      <c r="IZ81" t="s">
        <v>818</v>
      </c>
      <c r="JA81" t="s">
        <v>818</v>
      </c>
      <c r="JB81" t="s">
        <v>818</v>
      </c>
      <c r="JC81" t="s">
        <v>818</v>
      </c>
      <c r="JD81" t="s">
        <v>818</v>
      </c>
      <c r="JE81" t="s">
        <v>818</v>
      </c>
      <c r="JF81" t="s">
        <v>818</v>
      </c>
      <c r="JG81" t="s">
        <v>818</v>
      </c>
      <c r="JH81" t="s">
        <v>818</v>
      </c>
      <c r="JI81" t="s">
        <v>818</v>
      </c>
      <c r="JJ81" t="s">
        <v>818</v>
      </c>
      <c r="JK81" t="s">
        <v>818</v>
      </c>
      <c r="JL81" t="s">
        <v>818</v>
      </c>
      <c r="JM81" t="s">
        <v>818</v>
      </c>
      <c r="JN81" t="s">
        <v>818</v>
      </c>
      <c r="JO81" t="s">
        <v>818</v>
      </c>
      <c r="JP81" t="s">
        <v>818</v>
      </c>
      <c r="JQ81" t="s">
        <v>818</v>
      </c>
      <c r="JR81" t="s">
        <v>818</v>
      </c>
      <c r="JS81" t="s">
        <v>818</v>
      </c>
      <c r="JT81" t="s">
        <v>818</v>
      </c>
      <c r="JU81" t="s">
        <v>818</v>
      </c>
      <c r="JV81" t="s">
        <v>818</v>
      </c>
      <c r="JW81" t="s">
        <v>818</v>
      </c>
      <c r="JX81" t="s">
        <v>818</v>
      </c>
      <c r="JY81" t="s">
        <v>818</v>
      </c>
      <c r="JZ81" t="s">
        <v>818</v>
      </c>
      <c r="KA81" t="s">
        <v>818</v>
      </c>
      <c r="KB81" t="s">
        <v>818</v>
      </c>
      <c r="KC81" t="s">
        <v>818</v>
      </c>
      <c r="KD81" t="s">
        <v>818</v>
      </c>
      <c r="KE81" t="s">
        <v>818</v>
      </c>
      <c r="KF81">
        <v>3</v>
      </c>
      <c r="KG81">
        <v>0</v>
      </c>
      <c r="KH81">
        <v>0</v>
      </c>
      <c r="KI81">
        <v>0</v>
      </c>
      <c r="KJ81">
        <v>0</v>
      </c>
      <c r="KK81">
        <v>1</v>
      </c>
      <c r="KL81">
        <v>0</v>
      </c>
      <c r="KM81">
        <v>0</v>
      </c>
      <c r="KN81">
        <v>1</v>
      </c>
      <c r="KO81">
        <v>0</v>
      </c>
      <c r="KP81">
        <v>1</v>
      </c>
      <c r="KQ81">
        <v>1</v>
      </c>
      <c r="KR81">
        <v>0</v>
      </c>
      <c r="KS81">
        <v>0</v>
      </c>
      <c r="KT81">
        <v>1</v>
      </c>
      <c r="KU81">
        <v>0</v>
      </c>
      <c r="KV81">
        <v>0</v>
      </c>
      <c r="KW81">
        <v>0</v>
      </c>
      <c r="KX81">
        <v>0</v>
      </c>
      <c r="KY81">
        <v>0</v>
      </c>
      <c r="KZ81">
        <v>1</v>
      </c>
      <c r="LA81">
        <v>0</v>
      </c>
      <c r="LB81">
        <v>1</v>
      </c>
      <c r="LC81">
        <v>2</v>
      </c>
      <c r="LD81">
        <v>3</v>
      </c>
      <c r="LE81">
        <v>1</v>
      </c>
      <c r="LF81">
        <v>1</v>
      </c>
      <c r="LH81" t="s">
        <v>817</v>
      </c>
      <c r="LI81" t="s">
        <v>902</v>
      </c>
      <c r="LJ81" t="s">
        <v>817</v>
      </c>
      <c r="LK81" t="s">
        <v>817</v>
      </c>
      <c r="LL81" t="s">
        <v>817</v>
      </c>
      <c r="LM81" t="s">
        <v>817</v>
      </c>
      <c r="LO81" t="s">
        <v>813</v>
      </c>
      <c r="LP81" t="s">
        <v>817</v>
      </c>
      <c r="LQ81" t="s">
        <v>817</v>
      </c>
      <c r="LR81" t="s">
        <v>818</v>
      </c>
      <c r="LV81" t="s">
        <v>818</v>
      </c>
      <c r="LX81" t="s">
        <v>817</v>
      </c>
      <c r="MA81" t="s">
        <v>858</v>
      </c>
      <c r="MB81" t="s">
        <v>887</v>
      </c>
      <c r="MC81" t="s">
        <v>875</v>
      </c>
      <c r="MD81" t="s">
        <v>813</v>
      </c>
      <c r="MF81" t="s">
        <v>823</v>
      </c>
      <c r="MI81" t="s">
        <v>813</v>
      </c>
      <c r="MJ81" t="s">
        <v>824</v>
      </c>
      <c r="MK81" t="s">
        <v>813</v>
      </c>
      <c r="ML81" t="s">
        <v>813</v>
      </c>
      <c r="MM81" t="s">
        <v>817</v>
      </c>
      <c r="MN81" t="s">
        <v>813</v>
      </c>
      <c r="MO81" t="s">
        <v>817</v>
      </c>
      <c r="MP81" t="s">
        <v>817</v>
      </c>
      <c r="MQ81" t="s">
        <v>817</v>
      </c>
      <c r="MR81" t="s">
        <v>817</v>
      </c>
      <c r="MS81" t="s">
        <v>817</v>
      </c>
      <c r="MT81" t="s">
        <v>817</v>
      </c>
      <c r="MU81" t="s">
        <v>813</v>
      </c>
      <c r="NC81" t="s">
        <v>817</v>
      </c>
      <c r="ND81" t="s">
        <v>817</v>
      </c>
      <c r="NE81" t="s">
        <v>813</v>
      </c>
      <c r="NF81" t="s">
        <v>817</v>
      </c>
      <c r="NG81" t="s">
        <v>817</v>
      </c>
      <c r="NH81" t="s">
        <v>813</v>
      </c>
      <c r="NI81" t="s">
        <v>817</v>
      </c>
      <c r="NJ81" t="s">
        <v>813</v>
      </c>
      <c r="NK81" t="s">
        <v>817</v>
      </c>
      <c r="NL81" t="s">
        <v>813</v>
      </c>
      <c r="NM81" t="s">
        <v>817</v>
      </c>
      <c r="NN81" t="s">
        <v>817</v>
      </c>
      <c r="NO81" t="s">
        <v>817</v>
      </c>
      <c r="NP81" t="s">
        <v>817</v>
      </c>
      <c r="NQ81" t="s">
        <v>817</v>
      </c>
      <c r="NR81" t="s">
        <v>817</v>
      </c>
      <c r="NU81" t="s">
        <v>1157</v>
      </c>
      <c r="NX81" t="s">
        <v>826</v>
      </c>
      <c r="NY81">
        <v>1</v>
      </c>
      <c r="NZ81" t="s">
        <v>889</v>
      </c>
      <c r="OP81" t="s">
        <v>817</v>
      </c>
      <c r="OQ81" t="s">
        <v>827</v>
      </c>
      <c r="OR81" t="s">
        <v>1047</v>
      </c>
      <c r="OS81" t="s">
        <v>1020</v>
      </c>
      <c r="OT81" t="s">
        <v>813</v>
      </c>
      <c r="OU81" t="s">
        <v>813</v>
      </c>
      <c r="OV81" t="s">
        <v>830</v>
      </c>
      <c r="OW81" t="s">
        <v>831</v>
      </c>
      <c r="OX81" t="s">
        <v>832</v>
      </c>
      <c r="OY81" t="s">
        <v>833</v>
      </c>
      <c r="OZ81" t="s">
        <v>849</v>
      </c>
      <c r="PA81" t="s">
        <v>817</v>
      </c>
      <c r="PB81" t="s">
        <v>817</v>
      </c>
      <c r="PC81" t="s">
        <v>813</v>
      </c>
      <c r="PD81" t="s">
        <v>817</v>
      </c>
      <c r="PE81" t="s">
        <v>813</v>
      </c>
      <c r="PF81" t="s">
        <v>817</v>
      </c>
      <c r="PG81" t="s">
        <v>817</v>
      </c>
      <c r="PH81" t="s">
        <v>817</v>
      </c>
      <c r="PI81" t="s">
        <v>817</v>
      </c>
      <c r="PJ81" t="s">
        <v>817</v>
      </c>
      <c r="PK81" t="s">
        <v>817</v>
      </c>
      <c r="PL81" t="s">
        <v>835</v>
      </c>
      <c r="PM81" t="s">
        <v>836</v>
      </c>
      <c r="PN81" t="s">
        <v>837</v>
      </c>
      <c r="PO81" t="s">
        <v>880</v>
      </c>
      <c r="PP81" t="s">
        <v>839</v>
      </c>
      <c r="PQ81" t="s">
        <v>813</v>
      </c>
      <c r="PR81" t="s">
        <v>813</v>
      </c>
      <c r="PS81" t="s">
        <v>817</v>
      </c>
      <c r="PT81" t="s">
        <v>817</v>
      </c>
      <c r="PU81" t="s">
        <v>817</v>
      </c>
      <c r="PV81" t="s">
        <v>817</v>
      </c>
      <c r="PW81" t="s">
        <v>817</v>
      </c>
      <c r="PX81" t="s">
        <v>817</v>
      </c>
      <c r="PY81" t="s">
        <v>817</v>
      </c>
      <c r="PZ81" t="s">
        <v>840</v>
      </c>
      <c r="QA81" t="s">
        <v>841</v>
      </c>
      <c r="QB81" t="s">
        <v>895</v>
      </c>
      <c r="QC81" t="s">
        <v>843</v>
      </c>
      <c r="QD81" t="s">
        <v>896</v>
      </c>
      <c r="QE81" t="s">
        <v>845</v>
      </c>
      <c r="QF81" t="s">
        <v>813</v>
      </c>
      <c r="QG81" t="s">
        <v>813</v>
      </c>
      <c r="QH81" t="s">
        <v>813</v>
      </c>
      <c r="QI81" t="s">
        <v>817</v>
      </c>
      <c r="QJ81" t="s">
        <v>813</v>
      </c>
      <c r="QK81" t="s">
        <v>813</v>
      </c>
      <c r="QL81" t="s">
        <v>817</v>
      </c>
      <c r="QM81" t="s">
        <v>817</v>
      </c>
      <c r="QN81" t="s">
        <v>817</v>
      </c>
      <c r="QO81" t="s">
        <v>813</v>
      </c>
      <c r="QP81" t="s">
        <v>817</v>
      </c>
      <c r="QQ81" t="s">
        <v>817</v>
      </c>
      <c r="QR81" t="s">
        <v>817</v>
      </c>
      <c r="QS81" t="s">
        <v>813</v>
      </c>
      <c r="QT81" t="s">
        <v>817</v>
      </c>
      <c r="QU81" t="s">
        <v>817</v>
      </c>
      <c r="QV81" t="s">
        <v>817</v>
      </c>
      <c r="QW81" t="s">
        <v>817</v>
      </c>
      <c r="QX81" t="s">
        <v>817</v>
      </c>
      <c r="QY81" t="s">
        <v>817</v>
      </c>
      <c r="QZ81" t="s">
        <v>817</v>
      </c>
      <c r="RA81" t="s">
        <v>817</v>
      </c>
      <c r="RB81" t="s">
        <v>817</v>
      </c>
      <c r="RC81" t="s">
        <v>817</v>
      </c>
      <c r="RD81" t="s">
        <v>817</v>
      </c>
      <c r="RE81" t="s">
        <v>817</v>
      </c>
      <c r="RF81" t="s">
        <v>817</v>
      </c>
      <c r="RG81" t="s">
        <v>817</v>
      </c>
      <c r="RH81" t="s">
        <v>817</v>
      </c>
      <c r="RI81" t="s">
        <v>817</v>
      </c>
      <c r="RJ81" t="s">
        <v>817</v>
      </c>
      <c r="RK81" t="s">
        <v>813</v>
      </c>
      <c r="RL81" t="s">
        <v>813</v>
      </c>
      <c r="RM81" t="s">
        <v>817</v>
      </c>
      <c r="RN81" t="s">
        <v>817</v>
      </c>
      <c r="RO81" t="s">
        <v>813</v>
      </c>
      <c r="RP81" t="s">
        <v>813</v>
      </c>
      <c r="RQ81" t="s">
        <v>817</v>
      </c>
      <c r="RR81" t="s">
        <v>817</v>
      </c>
      <c r="RS81" t="s">
        <v>817</v>
      </c>
      <c r="RT81" t="s">
        <v>817</v>
      </c>
      <c r="RU81" t="s">
        <v>817</v>
      </c>
      <c r="RV81" t="s">
        <v>817</v>
      </c>
      <c r="RW81" t="s">
        <v>817</v>
      </c>
      <c r="RX81" t="s">
        <v>837</v>
      </c>
      <c r="RY81" t="s">
        <v>956</v>
      </c>
      <c r="RZ81" t="s">
        <v>817</v>
      </c>
      <c r="SB81" t="s">
        <v>813</v>
      </c>
      <c r="SC81" t="s">
        <v>817</v>
      </c>
      <c r="SD81" t="s">
        <v>817</v>
      </c>
      <c r="SE81" t="s">
        <v>817</v>
      </c>
      <c r="SF81" t="s">
        <v>817</v>
      </c>
      <c r="SG81" t="s">
        <v>813</v>
      </c>
      <c r="SH81" t="s">
        <v>817</v>
      </c>
      <c r="SI81" t="s">
        <v>813</v>
      </c>
      <c r="SJ81" t="s">
        <v>817</v>
      </c>
      <c r="SK81" t="s">
        <v>817</v>
      </c>
      <c r="SL81" t="s">
        <v>817</v>
      </c>
      <c r="SM81" t="s">
        <v>817</v>
      </c>
      <c r="SN81" t="s">
        <v>817</v>
      </c>
      <c r="SO81" t="s">
        <v>817</v>
      </c>
      <c r="SP81" t="s">
        <v>817</v>
      </c>
      <c r="SQ81" t="s">
        <v>817</v>
      </c>
      <c r="SR81" t="s">
        <v>817</v>
      </c>
      <c r="SS81" t="s">
        <v>817</v>
      </c>
      <c r="ST81" t="s">
        <v>817</v>
      </c>
      <c r="SU81" t="s">
        <v>817</v>
      </c>
      <c r="SV81" t="s">
        <v>817</v>
      </c>
      <c r="SW81" t="s">
        <v>817</v>
      </c>
      <c r="SX81" t="s">
        <v>817</v>
      </c>
      <c r="SY81" t="s">
        <v>817</v>
      </c>
      <c r="SZ81" t="s">
        <v>817</v>
      </c>
      <c r="TA81" t="s">
        <v>817</v>
      </c>
      <c r="TB81" t="s">
        <v>817</v>
      </c>
      <c r="TC81" t="s">
        <v>817</v>
      </c>
      <c r="TD81" t="s">
        <v>817</v>
      </c>
      <c r="TE81" t="s">
        <v>817</v>
      </c>
      <c r="TF81" t="s">
        <v>813</v>
      </c>
      <c r="TG81" t="s">
        <v>817</v>
      </c>
      <c r="TH81" t="s">
        <v>817</v>
      </c>
      <c r="TI81" t="s">
        <v>817</v>
      </c>
      <c r="TJ81" t="s">
        <v>817</v>
      </c>
      <c r="TU81" t="s">
        <v>817</v>
      </c>
      <c r="TY81" t="s">
        <v>813</v>
      </c>
      <c r="TZ81" t="s">
        <v>817</v>
      </c>
      <c r="UA81" t="s">
        <v>817</v>
      </c>
      <c r="UB81" t="s">
        <v>817</v>
      </c>
      <c r="UC81" t="s">
        <v>817</v>
      </c>
      <c r="UD81" t="s">
        <v>813</v>
      </c>
      <c r="UE81" t="s">
        <v>817</v>
      </c>
      <c r="UF81" t="s">
        <v>817</v>
      </c>
      <c r="UG81" t="s">
        <v>817</v>
      </c>
      <c r="UH81" t="s">
        <v>817</v>
      </c>
      <c r="UI81" t="s">
        <v>817</v>
      </c>
      <c r="UJ81" t="s">
        <v>817</v>
      </c>
      <c r="UK81" t="s">
        <v>817</v>
      </c>
      <c r="UL81" t="s">
        <v>813</v>
      </c>
      <c r="UM81" t="s">
        <v>813</v>
      </c>
      <c r="UN81" t="s">
        <v>813</v>
      </c>
      <c r="UO81" t="s">
        <v>813</v>
      </c>
      <c r="UP81" t="s">
        <v>817</v>
      </c>
      <c r="UQ81" t="s">
        <v>817</v>
      </c>
      <c r="UR81" t="s">
        <v>817</v>
      </c>
      <c r="US81" t="s">
        <v>813</v>
      </c>
      <c r="UT81" t="s">
        <v>817</v>
      </c>
      <c r="UU81" t="s">
        <v>817</v>
      </c>
      <c r="UV81" t="s">
        <v>813</v>
      </c>
      <c r="UW81" t="s">
        <v>817</v>
      </c>
      <c r="UX81" t="s">
        <v>817</v>
      </c>
      <c r="UY81" t="s">
        <v>817</v>
      </c>
      <c r="UZ81" t="s">
        <v>817</v>
      </c>
      <c r="VB81" t="s">
        <v>909</v>
      </c>
      <c r="VC81" t="s">
        <v>848</v>
      </c>
      <c r="VD81" t="s">
        <v>817</v>
      </c>
      <c r="VE81" t="s">
        <v>817</v>
      </c>
      <c r="VF81" t="s">
        <v>813</v>
      </c>
      <c r="VG81" t="s">
        <v>817</v>
      </c>
      <c r="VH81" t="s">
        <v>817</v>
      </c>
      <c r="VI81" t="s">
        <v>813</v>
      </c>
      <c r="VJ81" t="s">
        <v>813</v>
      </c>
      <c r="VK81" t="s">
        <v>817</v>
      </c>
      <c r="VL81" t="s">
        <v>817</v>
      </c>
      <c r="VM81" t="s">
        <v>817</v>
      </c>
      <c r="VN81" t="s">
        <v>817</v>
      </c>
      <c r="VO81" t="s">
        <v>817</v>
      </c>
      <c r="VP81" t="s">
        <v>817</v>
      </c>
      <c r="VQ81" t="s">
        <v>817</v>
      </c>
      <c r="VY81" t="s">
        <v>813</v>
      </c>
      <c r="VZ81" t="s">
        <v>813</v>
      </c>
      <c r="WA81" t="s">
        <v>813</v>
      </c>
      <c r="WB81" t="s">
        <v>813</v>
      </c>
      <c r="WC81" t="s">
        <v>813</v>
      </c>
      <c r="WD81" t="s">
        <v>813</v>
      </c>
      <c r="WE81" t="s">
        <v>817</v>
      </c>
      <c r="WF81" t="s">
        <v>817</v>
      </c>
      <c r="WG81" t="s">
        <v>817</v>
      </c>
      <c r="WH81" t="s">
        <v>817</v>
      </c>
      <c r="WI81" t="s">
        <v>817</v>
      </c>
      <c r="WJ81" t="s">
        <v>813</v>
      </c>
      <c r="WK81" t="s">
        <v>813</v>
      </c>
      <c r="WL81" t="s">
        <v>813</v>
      </c>
      <c r="WM81" t="s">
        <v>817</v>
      </c>
      <c r="WN81" t="s">
        <v>817</v>
      </c>
      <c r="WO81" t="s">
        <v>817</v>
      </c>
      <c r="WP81" t="s">
        <v>817</v>
      </c>
      <c r="WQ81" t="s">
        <v>817</v>
      </c>
      <c r="WR81" t="s">
        <v>817</v>
      </c>
      <c r="WS81" t="s">
        <v>846</v>
      </c>
      <c r="WU81" t="s">
        <v>817</v>
      </c>
      <c r="WV81" t="s">
        <v>813</v>
      </c>
      <c r="WW81" t="s">
        <v>813</v>
      </c>
      <c r="WX81" t="s">
        <v>817</v>
      </c>
      <c r="WY81" t="s">
        <v>813</v>
      </c>
      <c r="WZ81" t="s">
        <v>817</v>
      </c>
      <c r="XA81" t="s">
        <v>817</v>
      </c>
      <c r="XB81" t="s">
        <v>817</v>
      </c>
      <c r="XC81" t="s">
        <v>850</v>
      </c>
      <c r="XD81" t="s">
        <v>813</v>
      </c>
      <c r="XE81" t="s">
        <v>813</v>
      </c>
      <c r="XF81" t="s">
        <v>817</v>
      </c>
      <c r="XG81" t="s">
        <v>817</v>
      </c>
      <c r="XH81" t="s">
        <v>817</v>
      </c>
      <c r="XI81" t="s">
        <v>817</v>
      </c>
      <c r="XJ81" t="s">
        <v>817</v>
      </c>
      <c r="XK81" t="s">
        <v>817</v>
      </c>
      <c r="XL81" t="s">
        <v>817</v>
      </c>
      <c r="XM81" t="s">
        <v>813</v>
      </c>
      <c r="XN81" t="s">
        <v>817</v>
      </c>
      <c r="XO81" t="s">
        <v>817</v>
      </c>
      <c r="XP81" t="s">
        <v>817</v>
      </c>
      <c r="XQ81" t="s">
        <v>817</v>
      </c>
      <c r="XR81" t="s">
        <v>813</v>
      </c>
      <c r="XS81" t="s">
        <v>817</v>
      </c>
      <c r="XT81" t="s">
        <v>813</v>
      </c>
      <c r="XU81" t="s">
        <v>817</v>
      </c>
      <c r="XV81" t="s">
        <v>817</v>
      </c>
      <c r="XW81" t="s">
        <v>817</v>
      </c>
      <c r="XX81" t="s">
        <v>817</v>
      </c>
      <c r="XY81" t="s">
        <v>817</v>
      </c>
      <c r="XZ81" t="s">
        <v>813</v>
      </c>
      <c r="YA81" t="s">
        <v>817</v>
      </c>
      <c r="YB81" t="s">
        <v>817</v>
      </c>
      <c r="YC81" t="s">
        <v>813</v>
      </c>
      <c r="YD81" t="s">
        <v>813</v>
      </c>
      <c r="YE81" t="s">
        <v>817</v>
      </c>
      <c r="YF81" t="s">
        <v>817</v>
      </c>
      <c r="YG81" t="s">
        <v>817</v>
      </c>
      <c r="YH81" t="s">
        <v>817</v>
      </c>
      <c r="YI81" t="s">
        <v>817</v>
      </c>
      <c r="YJ81" t="s">
        <v>817</v>
      </c>
      <c r="YK81" t="s">
        <v>817</v>
      </c>
      <c r="YL81" t="s">
        <v>817</v>
      </c>
      <c r="YM81" t="s">
        <v>817</v>
      </c>
      <c r="YN81" t="s">
        <v>813</v>
      </c>
      <c r="YO81" t="s">
        <v>817</v>
      </c>
      <c r="YP81" t="s">
        <v>817</v>
      </c>
      <c r="YQ81" t="s">
        <v>817</v>
      </c>
      <c r="YR81" t="s">
        <v>813</v>
      </c>
      <c r="YS81" t="s">
        <v>817</v>
      </c>
      <c r="YT81" t="s">
        <v>817</v>
      </c>
      <c r="YU81" t="s">
        <v>813</v>
      </c>
      <c r="YW81" t="s">
        <v>813</v>
      </c>
      <c r="YX81" t="s">
        <v>817</v>
      </c>
      <c r="YY81" t="s">
        <v>817</v>
      </c>
      <c r="YZ81" t="s">
        <v>817</v>
      </c>
      <c r="ZA81" t="s">
        <v>817</v>
      </c>
      <c r="ZB81" t="s">
        <v>813</v>
      </c>
      <c r="ZC81" t="s">
        <v>813</v>
      </c>
      <c r="ZD81" t="s">
        <v>817</v>
      </c>
      <c r="ZE81" t="s">
        <v>817</v>
      </c>
      <c r="ZF81" t="s">
        <v>817</v>
      </c>
      <c r="ZG81" t="s">
        <v>817</v>
      </c>
      <c r="ZH81" t="s">
        <v>817</v>
      </c>
      <c r="ZI81" t="s">
        <v>813</v>
      </c>
      <c r="ZJ81" t="s">
        <v>817</v>
      </c>
      <c r="ZK81" t="s">
        <v>817</v>
      </c>
      <c r="ZL81" t="s">
        <v>817</v>
      </c>
      <c r="ZM81" t="s">
        <v>817</v>
      </c>
      <c r="ZN81" t="s">
        <v>813</v>
      </c>
      <c r="ZO81" t="s">
        <v>817</v>
      </c>
      <c r="ZP81" t="s">
        <v>817</v>
      </c>
      <c r="ZQ81" t="s">
        <v>817</v>
      </c>
      <c r="ZR81" t="s">
        <v>813</v>
      </c>
      <c r="ZS81" t="s">
        <v>813</v>
      </c>
      <c r="ZT81" t="s">
        <v>817</v>
      </c>
      <c r="ZU81" t="s">
        <v>817</v>
      </c>
      <c r="ZV81" t="s">
        <v>817</v>
      </c>
      <c r="ZW81" t="s">
        <v>817</v>
      </c>
      <c r="ZX81" t="s">
        <v>817</v>
      </c>
      <c r="ZY81" t="s">
        <v>817</v>
      </c>
      <c r="ZZ81" t="s">
        <v>817</v>
      </c>
      <c r="AAA81" t="s">
        <v>817</v>
      </c>
      <c r="AAB81" t="s">
        <v>817</v>
      </c>
      <c r="AAC81" t="s">
        <v>817</v>
      </c>
      <c r="AAD81" t="s">
        <v>817</v>
      </c>
      <c r="AAE81" t="s">
        <v>817</v>
      </c>
      <c r="AAF81" t="s">
        <v>817</v>
      </c>
      <c r="AAH81" t="s">
        <v>813</v>
      </c>
      <c r="AAI81" t="s">
        <v>817</v>
      </c>
      <c r="AAJ81" t="s">
        <v>813</v>
      </c>
      <c r="AAK81" t="s">
        <v>817</v>
      </c>
      <c r="AAL81" t="s">
        <v>817</v>
      </c>
      <c r="AAM81" t="s">
        <v>817</v>
      </c>
      <c r="AAN81" t="s">
        <v>817</v>
      </c>
      <c r="AAO81" t="s">
        <v>817</v>
      </c>
      <c r="AAP81" t="s">
        <v>817</v>
      </c>
      <c r="AAQ81" t="s">
        <v>817</v>
      </c>
      <c r="AAR81" t="s">
        <v>817</v>
      </c>
      <c r="AAS81" t="s">
        <v>817</v>
      </c>
      <c r="AAT81" t="s">
        <v>817</v>
      </c>
      <c r="AAV81" t="s">
        <v>813</v>
      </c>
      <c r="AAW81" t="s">
        <v>817</v>
      </c>
      <c r="AAX81" t="s">
        <v>817</v>
      </c>
      <c r="AAY81" t="s">
        <v>817</v>
      </c>
      <c r="AAZ81" t="s">
        <v>817</v>
      </c>
      <c r="ABA81" t="s">
        <v>813</v>
      </c>
      <c r="ABB81" t="s">
        <v>813</v>
      </c>
      <c r="ABC81" t="s">
        <v>817</v>
      </c>
      <c r="ABD81" t="s">
        <v>817</v>
      </c>
      <c r="ABE81" t="s">
        <v>817</v>
      </c>
      <c r="ABF81" t="s">
        <v>817</v>
      </c>
      <c r="ABG81" t="s">
        <v>817</v>
      </c>
      <c r="ABH81" t="s">
        <v>817</v>
      </c>
      <c r="ABI81" t="s">
        <v>817</v>
      </c>
      <c r="ABJ81" t="s">
        <v>817</v>
      </c>
      <c r="ABK81" t="s">
        <v>817</v>
      </c>
      <c r="ABL81" t="s">
        <v>817</v>
      </c>
      <c r="ABM81" t="s">
        <v>817</v>
      </c>
      <c r="ABN81" t="s">
        <v>817</v>
      </c>
      <c r="ABO81" t="s">
        <v>817</v>
      </c>
      <c r="ABP81" t="s">
        <v>817</v>
      </c>
      <c r="ABQ81" t="s">
        <v>817</v>
      </c>
      <c r="ABR81" t="s">
        <v>817</v>
      </c>
      <c r="ABS81" t="s">
        <v>817</v>
      </c>
      <c r="ABT81" t="s">
        <v>813</v>
      </c>
      <c r="ABU81" t="s">
        <v>817</v>
      </c>
      <c r="ABV81" t="s">
        <v>817</v>
      </c>
      <c r="ABW81" t="s">
        <v>813</v>
      </c>
      <c r="ABX81" t="s">
        <v>817</v>
      </c>
      <c r="ABY81" t="s">
        <v>817</v>
      </c>
      <c r="ABZ81" t="s">
        <v>817</v>
      </c>
      <c r="ACA81" t="s">
        <v>813</v>
      </c>
      <c r="ACB81" t="s">
        <v>817</v>
      </c>
      <c r="ACC81" t="s">
        <v>817</v>
      </c>
      <c r="ACD81" t="s">
        <v>817</v>
      </c>
      <c r="ACE81" t="s">
        <v>817</v>
      </c>
      <c r="ACF81" t="s">
        <v>817</v>
      </c>
      <c r="ACG81" t="s">
        <v>817</v>
      </c>
      <c r="ACH81" t="s">
        <v>817</v>
      </c>
      <c r="ACI81" t="s">
        <v>817</v>
      </c>
    </row>
    <row r="82" spans="1:763">
      <c r="A82" t="s">
        <v>1246</v>
      </c>
      <c r="B82" t="s">
        <v>1247</v>
      </c>
      <c r="C82" t="s">
        <v>1248</v>
      </c>
      <c r="D82" t="s">
        <v>977</v>
      </c>
      <c r="E82" t="s">
        <v>977</v>
      </c>
      <c r="P82" t="s">
        <v>855</v>
      </c>
      <c r="T82">
        <v>53</v>
      </c>
      <c r="V82" t="s">
        <v>813</v>
      </c>
      <c r="X82" t="s">
        <v>813</v>
      </c>
      <c r="Y82" t="s">
        <v>814</v>
      </c>
      <c r="Z82" t="s">
        <v>814</v>
      </c>
      <c r="AA82" t="s">
        <v>815</v>
      </c>
      <c r="AB82" t="s">
        <v>901</v>
      </c>
      <c r="AC82">
        <v>7</v>
      </c>
      <c r="AD82" t="s">
        <v>817</v>
      </c>
      <c r="AE82">
        <v>0</v>
      </c>
      <c r="AF82">
        <v>7</v>
      </c>
      <c r="AG82">
        <v>0</v>
      </c>
      <c r="AH82" t="s">
        <v>818</v>
      </c>
      <c r="AI82" t="s">
        <v>818</v>
      </c>
      <c r="AJ82" t="s">
        <v>818</v>
      </c>
      <c r="AK82" t="s">
        <v>818</v>
      </c>
      <c r="AL82" t="s">
        <v>818</v>
      </c>
      <c r="AM82" t="s">
        <v>818</v>
      </c>
      <c r="AN82" t="s">
        <v>818</v>
      </c>
      <c r="AO82" t="s">
        <v>818</v>
      </c>
      <c r="AP82" t="s">
        <v>818</v>
      </c>
      <c r="AQ82" t="s">
        <v>818</v>
      </c>
      <c r="AR82" t="s">
        <v>818</v>
      </c>
      <c r="AS82" t="s">
        <v>818</v>
      </c>
      <c r="AT82" t="s">
        <v>818</v>
      </c>
      <c r="AU82" t="s">
        <v>818</v>
      </c>
      <c r="AV82" t="s">
        <v>818</v>
      </c>
      <c r="AW82" t="s">
        <v>818</v>
      </c>
      <c r="AX82" t="s">
        <v>818</v>
      </c>
      <c r="AY82" t="s">
        <v>818</v>
      </c>
      <c r="AZ82" t="s">
        <v>818</v>
      </c>
      <c r="BA82" t="s">
        <v>818</v>
      </c>
      <c r="BB82" t="s">
        <v>818</v>
      </c>
      <c r="BC82" t="s">
        <v>818</v>
      </c>
      <c r="BD82" t="s">
        <v>818</v>
      </c>
      <c r="BE82" t="s">
        <v>818</v>
      </c>
      <c r="BF82" t="s">
        <v>818</v>
      </c>
      <c r="BG82" t="s">
        <v>818</v>
      </c>
      <c r="BH82" t="s">
        <v>818</v>
      </c>
      <c r="BI82" t="s">
        <v>818</v>
      </c>
      <c r="BJ82" t="s">
        <v>818</v>
      </c>
      <c r="BK82" t="s">
        <v>818</v>
      </c>
      <c r="BL82" t="s">
        <v>818</v>
      </c>
      <c r="BM82" t="s">
        <v>818</v>
      </c>
      <c r="BN82" t="s">
        <v>818</v>
      </c>
      <c r="BO82" t="s">
        <v>818</v>
      </c>
      <c r="BP82" t="s">
        <v>818</v>
      </c>
      <c r="BQ82" t="s">
        <v>818</v>
      </c>
      <c r="BR82" t="s">
        <v>818</v>
      </c>
      <c r="BS82" t="s">
        <v>818</v>
      </c>
      <c r="BT82" t="s">
        <v>818</v>
      </c>
      <c r="BU82" t="s">
        <v>818</v>
      </c>
      <c r="BV82" t="s">
        <v>818</v>
      </c>
      <c r="BW82" t="s">
        <v>818</v>
      </c>
      <c r="BX82" t="s">
        <v>818</v>
      </c>
      <c r="BY82" t="s">
        <v>818</v>
      </c>
      <c r="BZ82" t="s">
        <v>818</v>
      </c>
      <c r="CA82" t="s">
        <v>818</v>
      </c>
      <c r="CB82" t="s">
        <v>818</v>
      </c>
      <c r="CC82" t="s">
        <v>818</v>
      </c>
      <c r="CD82" t="s">
        <v>818</v>
      </c>
      <c r="CE82" t="s">
        <v>818</v>
      </c>
      <c r="CF82" t="s">
        <v>818</v>
      </c>
      <c r="CG82" t="s">
        <v>818</v>
      </c>
      <c r="CH82" t="s">
        <v>818</v>
      </c>
      <c r="CI82" t="s">
        <v>818</v>
      </c>
      <c r="CJ82" t="s">
        <v>818</v>
      </c>
      <c r="CK82" t="s">
        <v>818</v>
      </c>
      <c r="CL82" t="s">
        <v>818</v>
      </c>
      <c r="CM82" t="s">
        <v>818</v>
      </c>
      <c r="CN82" t="s">
        <v>818</v>
      </c>
      <c r="CO82" t="s">
        <v>818</v>
      </c>
      <c r="CP82" t="s">
        <v>818</v>
      </c>
      <c r="CQ82" t="s">
        <v>818</v>
      </c>
      <c r="CR82" t="s">
        <v>818</v>
      </c>
      <c r="CS82" t="s">
        <v>818</v>
      </c>
      <c r="CT82" t="s">
        <v>818</v>
      </c>
      <c r="CU82" t="s">
        <v>818</v>
      </c>
      <c r="CV82" t="s">
        <v>818</v>
      </c>
      <c r="CW82" t="s">
        <v>818</v>
      </c>
      <c r="CX82" t="s">
        <v>818</v>
      </c>
      <c r="CY82" t="s">
        <v>818</v>
      </c>
      <c r="CZ82" t="s">
        <v>818</v>
      </c>
      <c r="DA82" t="s">
        <v>818</v>
      </c>
      <c r="DB82" t="s">
        <v>818</v>
      </c>
      <c r="DC82" t="s">
        <v>818</v>
      </c>
      <c r="DD82" t="s">
        <v>818</v>
      </c>
      <c r="DE82" t="s">
        <v>818</v>
      </c>
      <c r="DF82" t="s">
        <v>818</v>
      </c>
      <c r="DG82" t="s">
        <v>818</v>
      </c>
      <c r="DH82" t="s">
        <v>818</v>
      </c>
      <c r="DI82" t="s">
        <v>818</v>
      </c>
      <c r="DJ82" t="s">
        <v>818</v>
      </c>
      <c r="DK82" t="s">
        <v>818</v>
      </c>
      <c r="DL82" t="s">
        <v>818</v>
      </c>
      <c r="DM82" t="s">
        <v>818</v>
      </c>
      <c r="DN82" t="s">
        <v>818</v>
      </c>
      <c r="DO82" t="s">
        <v>818</v>
      </c>
      <c r="DP82" t="s">
        <v>818</v>
      </c>
      <c r="DQ82" t="s">
        <v>818</v>
      </c>
      <c r="DR82" t="s">
        <v>818</v>
      </c>
      <c r="DS82" t="s">
        <v>818</v>
      </c>
      <c r="DT82" t="s">
        <v>818</v>
      </c>
      <c r="DU82" t="s">
        <v>818</v>
      </c>
      <c r="DV82" t="s">
        <v>818</v>
      </c>
      <c r="DW82" t="s">
        <v>818</v>
      </c>
      <c r="DX82" t="s">
        <v>818</v>
      </c>
      <c r="DY82" t="s">
        <v>818</v>
      </c>
      <c r="DZ82" t="s">
        <v>818</v>
      </c>
      <c r="EA82" t="s">
        <v>818</v>
      </c>
      <c r="EB82" t="s">
        <v>818</v>
      </c>
      <c r="EC82" t="s">
        <v>818</v>
      </c>
      <c r="ED82" t="s">
        <v>818</v>
      </c>
      <c r="EE82" t="s">
        <v>818</v>
      </c>
      <c r="EF82" t="s">
        <v>818</v>
      </c>
      <c r="EG82" t="s">
        <v>818</v>
      </c>
      <c r="EH82" t="s">
        <v>818</v>
      </c>
      <c r="EI82" t="s">
        <v>818</v>
      </c>
      <c r="EJ82" t="s">
        <v>818</v>
      </c>
      <c r="EK82" t="s">
        <v>818</v>
      </c>
      <c r="EL82" t="s">
        <v>818</v>
      </c>
      <c r="EM82" t="s">
        <v>818</v>
      </c>
      <c r="EN82" t="s">
        <v>818</v>
      </c>
      <c r="EO82" t="s">
        <v>818</v>
      </c>
      <c r="EP82" t="s">
        <v>818</v>
      </c>
      <c r="EQ82" t="s">
        <v>818</v>
      </c>
      <c r="ER82" t="s">
        <v>818</v>
      </c>
      <c r="ES82" t="s">
        <v>818</v>
      </c>
      <c r="ET82" t="s">
        <v>818</v>
      </c>
      <c r="EU82" t="s">
        <v>818</v>
      </c>
      <c r="EV82" t="s">
        <v>818</v>
      </c>
      <c r="EW82" t="s">
        <v>818</v>
      </c>
      <c r="EX82" t="s">
        <v>818</v>
      </c>
      <c r="EY82" t="s">
        <v>818</v>
      </c>
      <c r="EZ82" t="s">
        <v>818</v>
      </c>
      <c r="FA82" t="s">
        <v>818</v>
      </c>
      <c r="FB82" t="s">
        <v>818</v>
      </c>
      <c r="FC82" t="s">
        <v>818</v>
      </c>
      <c r="FD82" t="s">
        <v>818</v>
      </c>
      <c r="FE82" t="s">
        <v>818</v>
      </c>
      <c r="FF82" t="s">
        <v>818</v>
      </c>
      <c r="FG82" t="s">
        <v>818</v>
      </c>
      <c r="FH82" t="s">
        <v>818</v>
      </c>
      <c r="FI82" t="s">
        <v>818</v>
      </c>
      <c r="FJ82" t="s">
        <v>818</v>
      </c>
      <c r="FK82" t="s">
        <v>818</v>
      </c>
      <c r="FL82" t="s">
        <v>818</v>
      </c>
      <c r="FM82" t="s">
        <v>818</v>
      </c>
      <c r="FN82" t="s">
        <v>818</v>
      </c>
      <c r="FO82" t="s">
        <v>818</v>
      </c>
      <c r="FP82" t="s">
        <v>818</v>
      </c>
      <c r="FQ82" t="s">
        <v>818</v>
      </c>
      <c r="FR82" t="s">
        <v>818</v>
      </c>
      <c r="FS82" t="s">
        <v>818</v>
      </c>
      <c r="FT82" t="s">
        <v>818</v>
      </c>
      <c r="FU82" t="s">
        <v>818</v>
      </c>
      <c r="FV82" t="s">
        <v>818</v>
      </c>
      <c r="FW82" t="s">
        <v>818</v>
      </c>
      <c r="FX82" t="s">
        <v>818</v>
      </c>
      <c r="FY82" t="s">
        <v>818</v>
      </c>
      <c r="FZ82" t="s">
        <v>818</v>
      </c>
      <c r="GA82" t="s">
        <v>818</v>
      </c>
      <c r="GB82" t="s">
        <v>818</v>
      </c>
      <c r="GC82" t="s">
        <v>818</v>
      </c>
      <c r="GD82" t="s">
        <v>818</v>
      </c>
      <c r="GE82" t="s">
        <v>818</v>
      </c>
      <c r="GF82" t="s">
        <v>818</v>
      </c>
      <c r="GG82" t="s">
        <v>818</v>
      </c>
      <c r="GH82" t="s">
        <v>818</v>
      </c>
      <c r="GI82" t="s">
        <v>818</v>
      </c>
      <c r="GJ82" t="s">
        <v>818</v>
      </c>
      <c r="GK82" t="s">
        <v>818</v>
      </c>
      <c r="GL82" t="s">
        <v>818</v>
      </c>
      <c r="GM82" t="s">
        <v>818</v>
      </c>
      <c r="GN82" t="s">
        <v>818</v>
      </c>
      <c r="GO82" t="s">
        <v>818</v>
      </c>
      <c r="GP82" t="s">
        <v>818</v>
      </c>
      <c r="GQ82" t="s">
        <v>818</v>
      </c>
      <c r="GR82" t="s">
        <v>818</v>
      </c>
      <c r="GS82" t="s">
        <v>818</v>
      </c>
      <c r="GT82" t="s">
        <v>818</v>
      </c>
      <c r="GU82" t="s">
        <v>818</v>
      </c>
      <c r="GV82" t="s">
        <v>818</v>
      </c>
      <c r="GW82" t="s">
        <v>818</v>
      </c>
      <c r="GX82" t="s">
        <v>818</v>
      </c>
      <c r="GY82" t="s">
        <v>818</v>
      </c>
      <c r="GZ82" t="s">
        <v>818</v>
      </c>
      <c r="HA82" t="s">
        <v>818</v>
      </c>
      <c r="HB82" t="s">
        <v>818</v>
      </c>
      <c r="HC82" t="s">
        <v>818</v>
      </c>
      <c r="HD82" t="s">
        <v>818</v>
      </c>
      <c r="HE82" t="s">
        <v>818</v>
      </c>
      <c r="HF82" t="s">
        <v>818</v>
      </c>
      <c r="HG82" t="s">
        <v>818</v>
      </c>
      <c r="HH82" t="s">
        <v>818</v>
      </c>
      <c r="HI82" t="s">
        <v>818</v>
      </c>
      <c r="HJ82" t="s">
        <v>818</v>
      </c>
      <c r="HK82" t="s">
        <v>818</v>
      </c>
      <c r="HL82" t="s">
        <v>818</v>
      </c>
      <c r="HM82" t="s">
        <v>818</v>
      </c>
      <c r="HN82" t="s">
        <v>818</v>
      </c>
      <c r="HO82" t="s">
        <v>818</v>
      </c>
      <c r="HP82" t="s">
        <v>818</v>
      </c>
      <c r="HQ82" t="s">
        <v>818</v>
      </c>
      <c r="HR82" t="s">
        <v>818</v>
      </c>
      <c r="HS82" t="s">
        <v>818</v>
      </c>
      <c r="HT82" t="s">
        <v>818</v>
      </c>
      <c r="HU82" t="s">
        <v>818</v>
      </c>
      <c r="HV82" t="s">
        <v>818</v>
      </c>
      <c r="HW82" t="s">
        <v>818</v>
      </c>
      <c r="HX82" t="s">
        <v>818</v>
      </c>
      <c r="HY82" t="s">
        <v>818</v>
      </c>
      <c r="HZ82" t="s">
        <v>818</v>
      </c>
      <c r="IA82" t="s">
        <v>818</v>
      </c>
      <c r="IB82" t="s">
        <v>818</v>
      </c>
      <c r="IC82" t="s">
        <v>818</v>
      </c>
      <c r="ID82" t="s">
        <v>818</v>
      </c>
      <c r="IE82" t="s">
        <v>818</v>
      </c>
      <c r="IF82" t="s">
        <v>818</v>
      </c>
      <c r="IG82" t="s">
        <v>818</v>
      </c>
      <c r="IH82" t="s">
        <v>818</v>
      </c>
      <c r="II82" t="s">
        <v>818</v>
      </c>
      <c r="IJ82" t="s">
        <v>818</v>
      </c>
      <c r="IK82" t="s">
        <v>818</v>
      </c>
      <c r="IL82" t="s">
        <v>818</v>
      </c>
      <c r="IM82" t="s">
        <v>818</v>
      </c>
      <c r="IN82" t="s">
        <v>818</v>
      </c>
      <c r="IO82" t="s">
        <v>818</v>
      </c>
      <c r="IP82" t="s">
        <v>818</v>
      </c>
      <c r="IQ82" t="s">
        <v>818</v>
      </c>
      <c r="IR82" t="s">
        <v>818</v>
      </c>
      <c r="IS82" t="s">
        <v>818</v>
      </c>
      <c r="IT82" t="s">
        <v>818</v>
      </c>
      <c r="IU82" t="s">
        <v>818</v>
      </c>
      <c r="IV82" t="s">
        <v>818</v>
      </c>
      <c r="IW82" t="s">
        <v>818</v>
      </c>
      <c r="IX82" t="s">
        <v>818</v>
      </c>
      <c r="IY82" t="s">
        <v>818</v>
      </c>
      <c r="IZ82" t="s">
        <v>818</v>
      </c>
      <c r="JA82" t="s">
        <v>818</v>
      </c>
      <c r="JB82" t="s">
        <v>818</v>
      </c>
      <c r="JC82" t="s">
        <v>818</v>
      </c>
      <c r="JD82" t="s">
        <v>818</v>
      </c>
      <c r="JE82" t="s">
        <v>818</v>
      </c>
      <c r="JF82" t="s">
        <v>818</v>
      </c>
      <c r="JG82" t="s">
        <v>818</v>
      </c>
      <c r="JH82" t="s">
        <v>818</v>
      </c>
      <c r="JI82" t="s">
        <v>818</v>
      </c>
      <c r="JJ82" t="s">
        <v>818</v>
      </c>
      <c r="JK82" t="s">
        <v>818</v>
      </c>
      <c r="JL82" t="s">
        <v>818</v>
      </c>
      <c r="JM82" t="s">
        <v>818</v>
      </c>
      <c r="JN82" t="s">
        <v>818</v>
      </c>
      <c r="JO82" t="s">
        <v>818</v>
      </c>
      <c r="JP82" t="s">
        <v>818</v>
      </c>
      <c r="JQ82" t="s">
        <v>818</v>
      </c>
      <c r="JR82" t="s">
        <v>818</v>
      </c>
      <c r="JS82" t="s">
        <v>818</v>
      </c>
      <c r="JT82" t="s">
        <v>818</v>
      </c>
      <c r="JU82" t="s">
        <v>818</v>
      </c>
      <c r="JV82" t="s">
        <v>818</v>
      </c>
      <c r="JW82" t="s">
        <v>818</v>
      </c>
      <c r="JX82" t="s">
        <v>818</v>
      </c>
      <c r="JY82" t="s">
        <v>818</v>
      </c>
      <c r="JZ82" t="s">
        <v>818</v>
      </c>
      <c r="KA82" t="s">
        <v>818</v>
      </c>
      <c r="KB82" t="s">
        <v>818</v>
      </c>
      <c r="KC82" t="s">
        <v>818</v>
      </c>
      <c r="KD82" t="s">
        <v>818</v>
      </c>
      <c r="KE82" t="s">
        <v>818</v>
      </c>
      <c r="KF82">
        <v>7</v>
      </c>
      <c r="KG82">
        <v>0</v>
      </c>
      <c r="KH82">
        <v>0</v>
      </c>
      <c r="KI82">
        <v>0</v>
      </c>
      <c r="KJ82">
        <v>0</v>
      </c>
      <c r="KK82">
        <v>0</v>
      </c>
      <c r="KL82">
        <v>1</v>
      </c>
      <c r="KM82">
        <v>2</v>
      </c>
      <c r="KN82">
        <v>2</v>
      </c>
      <c r="KO82">
        <v>0</v>
      </c>
      <c r="KP82">
        <v>1</v>
      </c>
      <c r="KQ82">
        <v>4</v>
      </c>
      <c r="KR82">
        <v>0</v>
      </c>
      <c r="KS82">
        <v>0</v>
      </c>
      <c r="KT82">
        <v>0</v>
      </c>
      <c r="KU82">
        <v>0</v>
      </c>
      <c r="KV82">
        <v>0</v>
      </c>
      <c r="KW82">
        <v>1</v>
      </c>
      <c r="KX82">
        <v>1</v>
      </c>
      <c r="KY82">
        <v>0</v>
      </c>
      <c r="KZ82">
        <v>0</v>
      </c>
      <c r="LA82">
        <v>2</v>
      </c>
      <c r="LB82">
        <v>0</v>
      </c>
      <c r="LC82">
        <v>1</v>
      </c>
      <c r="LD82">
        <v>7</v>
      </c>
      <c r="LE82">
        <v>1</v>
      </c>
      <c r="LF82">
        <v>6</v>
      </c>
      <c r="LH82" t="s">
        <v>817</v>
      </c>
      <c r="LI82" t="s">
        <v>817</v>
      </c>
      <c r="LJ82" t="s">
        <v>817</v>
      </c>
      <c r="LK82" t="s">
        <v>813</v>
      </c>
      <c r="LL82" t="s">
        <v>817</v>
      </c>
      <c r="LM82" t="s">
        <v>817</v>
      </c>
      <c r="LN82" t="s">
        <v>813</v>
      </c>
      <c r="LO82" t="s">
        <v>813</v>
      </c>
      <c r="LP82" t="s">
        <v>813</v>
      </c>
      <c r="LQ82" t="s">
        <v>817</v>
      </c>
      <c r="LR82" t="s">
        <v>818</v>
      </c>
      <c r="LS82" t="s">
        <v>818</v>
      </c>
      <c r="LV82" t="s">
        <v>818</v>
      </c>
      <c r="LX82" t="s">
        <v>817</v>
      </c>
      <c r="MU82" t="s">
        <v>817</v>
      </c>
      <c r="MV82" t="s">
        <v>813</v>
      </c>
      <c r="MW82" t="s">
        <v>817</v>
      </c>
      <c r="MX82" t="s">
        <v>817</v>
      </c>
      <c r="MY82" t="s">
        <v>817</v>
      </c>
      <c r="MZ82" t="s">
        <v>817</v>
      </c>
      <c r="NA82" t="s">
        <v>817</v>
      </c>
      <c r="NB82" t="s">
        <v>817</v>
      </c>
      <c r="NR82" t="s">
        <v>817</v>
      </c>
      <c r="NU82" t="s">
        <v>861</v>
      </c>
      <c r="NV82" t="s">
        <v>817</v>
      </c>
      <c r="NY82">
        <v>1</v>
      </c>
      <c r="NZ82" t="s">
        <v>889</v>
      </c>
      <c r="OP82" t="s">
        <v>813</v>
      </c>
      <c r="OQ82" t="s">
        <v>827</v>
      </c>
      <c r="OR82" t="s">
        <v>863</v>
      </c>
      <c r="OS82" t="s">
        <v>878</v>
      </c>
      <c r="OT82" t="s">
        <v>813</v>
      </c>
      <c r="OU82" t="s">
        <v>813</v>
      </c>
      <c r="OV82" t="s">
        <v>1004</v>
      </c>
      <c r="PA82" t="s">
        <v>813</v>
      </c>
      <c r="PB82" t="s">
        <v>817</v>
      </c>
      <c r="PC82" t="s">
        <v>817</v>
      </c>
      <c r="PD82" t="s">
        <v>817</v>
      </c>
      <c r="PE82" t="s">
        <v>817</v>
      </c>
      <c r="PF82" t="s">
        <v>817</v>
      </c>
      <c r="PG82" t="s">
        <v>817</v>
      </c>
      <c r="PH82" t="s">
        <v>817</v>
      </c>
      <c r="PI82" t="s">
        <v>817</v>
      </c>
      <c r="PJ82" t="s">
        <v>817</v>
      </c>
      <c r="PM82" t="s">
        <v>1249</v>
      </c>
      <c r="PO82" t="s">
        <v>893</v>
      </c>
      <c r="PP82" t="s">
        <v>839</v>
      </c>
      <c r="PQ82" t="s">
        <v>813</v>
      </c>
      <c r="PR82" t="s">
        <v>813</v>
      </c>
      <c r="PS82" t="s">
        <v>817</v>
      </c>
      <c r="PT82" t="s">
        <v>817</v>
      </c>
      <c r="PU82" t="s">
        <v>817</v>
      </c>
      <c r="PV82" t="s">
        <v>817</v>
      </c>
      <c r="PW82" t="s">
        <v>817</v>
      </c>
      <c r="PX82" t="s">
        <v>817</v>
      </c>
      <c r="PY82" t="s">
        <v>817</v>
      </c>
      <c r="PZ82" t="s">
        <v>840</v>
      </c>
      <c r="QD82" t="s">
        <v>844</v>
      </c>
      <c r="QE82" t="s">
        <v>836</v>
      </c>
      <c r="QF82" t="s">
        <v>813</v>
      </c>
      <c r="QG82" t="s">
        <v>813</v>
      </c>
      <c r="QH82" t="s">
        <v>813</v>
      </c>
      <c r="QI82" t="s">
        <v>817</v>
      </c>
      <c r="QJ82" t="s">
        <v>817</v>
      </c>
      <c r="QK82" t="s">
        <v>813</v>
      </c>
      <c r="QL82" t="s">
        <v>817</v>
      </c>
      <c r="QM82" t="s">
        <v>817</v>
      </c>
      <c r="QN82" t="s">
        <v>817</v>
      </c>
      <c r="QO82" t="s">
        <v>817</v>
      </c>
      <c r="QP82" t="s">
        <v>817</v>
      </c>
      <c r="QQ82" t="s">
        <v>817</v>
      </c>
      <c r="QR82" t="s">
        <v>813</v>
      </c>
      <c r="QS82" t="s">
        <v>817</v>
      </c>
      <c r="QT82" t="s">
        <v>817</v>
      </c>
      <c r="QU82" t="s">
        <v>817</v>
      </c>
      <c r="QV82" t="s">
        <v>817</v>
      </c>
      <c r="QW82" t="s">
        <v>817</v>
      </c>
      <c r="QX82" t="s">
        <v>817</v>
      </c>
      <c r="QY82" t="s">
        <v>817</v>
      </c>
      <c r="QZ82" t="s">
        <v>817</v>
      </c>
      <c r="RA82" t="s">
        <v>813</v>
      </c>
      <c r="RB82" t="s">
        <v>817</v>
      </c>
      <c r="RC82" t="s">
        <v>817</v>
      </c>
      <c r="RD82" t="s">
        <v>817</v>
      </c>
      <c r="RE82" t="s">
        <v>817</v>
      </c>
      <c r="RF82" t="s">
        <v>817</v>
      </c>
      <c r="RG82" t="s">
        <v>817</v>
      </c>
      <c r="RH82" t="s">
        <v>817</v>
      </c>
      <c r="RI82" t="s">
        <v>817</v>
      </c>
      <c r="RJ82" t="s">
        <v>817</v>
      </c>
      <c r="RK82" t="s">
        <v>813</v>
      </c>
      <c r="RL82" t="s">
        <v>817</v>
      </c>
      <c r="RM82" t="s">
        <v>817</v>
      </c>
      <c r="RN82" t="s">
        <v>813</v>
      </c>
      <c r="RO82" t="s">
        <v>817</v>
      </c>
      <c r="RP82" t="s">
        <v>817</v>
      </c>
      <c r="RQ82" t="s">
        <v>817</v>
      </c>
      <c r="RR82" t="s">
        <v>817</v>
      </c>
      <c r="RS82" t="s">
        <v>817</v>
      </c>
      <c r="RT82" t="s">
        <v>817</v>
      </c>
      <c r="RU82" t="s">
        <v>817</v>
      </c>
      <c r="RV82" t="s">
        <v>817</v>
      </c>
      <c r="RW82" t="s">
        <v>817</v>
      </c>
      <c r="RX82" t="s">
        <v>836</v>
      </c>
      <c r="RY82" t="s">
        <v>897</v>
      </c>
      <c r="RZ82" t="s">
        <v>813</v>
      </c>
      <c r="SA82" t="s">
        <v>813</v>
      </c>
      <c r="SB82" t="s">
        <v>817</v>
      </c>
      <c r="SC82" t="s">
        <v>817</v>
      </c>
      <c r="SD82" t="s">
        <v>817</v>
      </c>
      <c r="SE82" t="s">
        <v>817</v>
      </c>
      <c r="SF82" t="s">
        <v>817</v>
      </c>
      <c r="SG82" t="s">
        <v>817</v>
      </c>
      <c r="SH82" t="s">
        <v>817</v>
      </c>
      <c r="SI82" t="s">
        <v>817</v>
      </c>
      <c r="SJ82" t="s">
        <v>817</v>
      </c>
      <c r="SK82" t="s">
        <v>817</v>
      </c>
      <c r="SL82" t="s">
        <v>817</v>
      </c>
      <c r="SM82" t="s">
        <v>813</v>
      </c>
      <c r="SN82" t="s">
        <v>817</v>
      </c>
      <c r="SO82" t="s">
        <v>817</v>
      </c>
      <c r="SP82" t="s">
        <v>817</v>
      </c>
      <c r="SQ82" t="s">
        <v>817</v>
      </c>
      <c r="SR82" t="s">
        <v>817</v>
      </c>
      <c r="SS82" t="s">
        <v>817</v>
      </c>
      <c r="ST82" t="s">
        <v>817</v>
      </c>
      <c r="SU82" t="s">
        <v>817</v>
      </c>
      <c r="SV82" t="s">
        <v>817</v>
      </c>
      <c r="SW82" t="s">
        <v>817</v>
      </c>
      <c r="SX82" t="s">
        <v>817</v>
      </c>
      <c r="SY82" t="s">
        <v>817</v>
      </c>
      <c r="SZ82" t="s">
        <v>817</v>
      </c>
      <c r="TA82" t="s">
        <v>817</v>
      </c>
      <c r="TB82" t="s">
        <v>817</v>
      </c>
      <c r="TC82" t="s">
        <v>817</v>
      </c>
      <c r="TD82" t="s">
        <v>817</v>
      </c>
      <c r="TE82" t="s">
        <v>817</v>
      </c>
      <c r="TF82" t="s">
        <v>813</v>
      </c>
      <c r="TG82" t="s">
        <v>817</v>
      </c>
      <c r="TH82" t="s">
        <v>817</v>
      </c>
      <c r="TI82" t="s">
        <v>817</v>
      </c>
      <c r="TU82" t="s">
        <v>817</v>
      </c>
      <c r="TY82" t="s">
        <v>817</v>
      </c>
      <c r="TZ82" t="s">
        <v>817</v>
      </c>
      <c r="UA82" t="s">
        <v>817</v>
      </c>
      <c r="UB82" t="s">
        <v>817</v>
      </c>
      <c r="UC82" t="s">
        <v>817</v>
      </c>
      <c r="UD82" t="s">
        <v>817</v>
      </c>
      <c r="UE82" t="s">
        <v>817</v>
      </c>
      <c r="UF82" t="s">
        <v>817</v>
      </c>
      <c r="UG82" t="s">
        <v>817</v>
      </c>
      <c r="UH82" t="s">
        <v>817</v>
      </c>
      <c r="UI82" t="s">
        <v>817</v>
      </c>
      <c r="UJ82" t="s">
        <v>813</v>
      </c>
      <c r="UK82" t="s">
        <v>817</v>
      </c>
      <c r="UL82" t="s">
        <v>817</v>
      </c>
      <c r="UM82" t="s">
        <v>817</v>
      </c>
      <c r="UN82" t="s">
        <v>817</v>
      </c>
      <c r="UO82" t="s">
        <v>813</v>
      </c>
      <c r="UP82" t="s">
        <v>817</v>
      </c>
      <c r="UQ82" t="s">
        <v>817</v>
      </c>
      <c r="UR82" t="s">
        <v>817</v>
      </c>
      <c r="US82" t="s">
        <v>817</v>
      </c>
      <c r="UT82" t="s">
        <v>817</v>
      </c>
      <c r="UU82" t="s">
        <v>817</v>
      </c>
      <c r="UV82" t="s">
        <v>817</v>
      </c>
      <c r="UW82" t="s">
        <v>817</v>
      </c>
      <c r="UX82" t="s">
        <v>817</v>
      </c>
      <c r="UY82" t="s">
        <v>817</v>
      </c>
      <c r="UZ82" t="s">
        <v>817</v>
      </c>
      <c r="VD82" t="s">
        <v>817</v>
      </c>
      <c r="VE82" t="s">
        <v>817</v>
      </c>
      <c r="VF82" t="s">
        <v>813</v>
      </c>
      <c r="VG82" t="s">
        <v>817</v>
      </c>
      <c r="VH82" t="s">
        <v>813</v>
      </c>
      <c r="VI82" t="s">
        <v>817</v>
      </c>
      <c r="VJ82" t="s">
        <v>817</v>
      </c>
      <c r="VK82" t="s">
        <v>817</v>
      </c>
      <c r="VL82" t="s">
        <v>817</v>
      </c>
      <c r="VM82" t="s">
        <v>817</v>
      </c>
      <c r="VN82" t="s">
        <v>817</v>
      </c>
      <c r="VO82" t="s">
        <v>817</v>
      </c>
      <c r="VP82" t="s">
        <v>817</v>
      </c>
      <c r="VQ82" t="s">
        <v>817</v>
      </c>
      <c r="VY82" t="s">
        <v>817</v>
      </c>
      <c r="VZ82" t="s">
        <v>813</v>
      </c>
      <c r="WA82" t="s">
        <v>817</v>
      </c>
      <c r="WJ82" t="s">
        <v>813</v>
      </c>
      <c r="WK82" t="s">
        <v>813</v>
      </c>
      <c r="WL82" t="s">
        <v>817</v>
      </c>
      <c r="WM82" t="s">
        <v>817</v>
      </c>
      <c r="WN82" t="s">
        <v>817</v>
      </c>
      <c r="WO82" t="s">
        <v>817</v>
      </c>
      <c r="WP82" t="s">
        <v>817</v>
      </c>
      <c r="WQ82" t="s">
        <v>817</v>
      </c>
      <c r="WR82" t="s">
        <v>817</v>
      </c>
      <c r="WS82" t="s">
        <v>902</v>
      </c>
      <c r="WU82" t="s">
        <v>817</v>
      </c>
      <c r="WV82" t="s">
        <v>817</v>
      </c>
      <c r="WW82" t="s">
        <v>817</v>
      </c>
      <c r="WX82" t="s">
        <v>817</v>
      </c>
      <c r="WY82" t="s">
        <v>817</v>
      </c>
      <c r="WZ82" t="s">
        <v>813</v>
      </c>
      <c r="XA82" t="s">
        <v>817</v>
      </c>
      <c r="XB82" t="s">
        <v>817</v>
      </c>
      <c r="XC82" t="s">
        <v>850</v>
      </c>
      <c r="XD82" t="s">
        <v>813</v>
      </c>
      <c r="XE82" t="s">
        <v>817</v>
      </c>
      <c r="XF82" t="s">
        <v>817</v>
      </c>
      <c r="XG82" t="s">
        <v>817</v>
      </c>
      <c r="XH82" t="s">
        <v>817</v>
      </c>
      <c r="XI82" t="s">
        <v>817</v>
      </c>
      <c r="XJ82" t="s">
        <v>817</v>
      </c>
      <c r="XK82" t="s">
        <v>817</v>
      </c>
      <c r="XL82" t="s">
        <v>817</v>
      </c>
      <c r="XM82" t="s">
        <v>817</v>
      </c>
      <c r="XN82" t="s">
        <v>817</v>
      </c>
      <c r="XO82" t="s">
        <v>817</v>
      </c>
      <c r="XP82" t="s">
        <v>817</v>
      </c>
      <c r="XQ82" t="s">
        <v>817</v>
      </c>
      <c r="XR82" t="s">
        <v>817</v>
      </c>
      <c r="XS82" t="s">
        <v>817</v>
      </c>
      <c r="XT82" t="s">
        <v>817</v>
      </c>
      <c r="XU82" t="s">
        <v>817</v>
      </c>
      <c r="XV82" t="s">
        <v>817</v>
      </c>
      <c r="XW82" t="s">
        <v>813</v>
      </c>
      <c r="XX82" t="s">
        <v>817</v>
      </c>
      <c r="XY82" t="s">
        <v>817</v>
      </c>
      <c r="XZ82" t="s">
        <v>817</v>
      </c>
      <c r="ZM82" t="s">
        <v>817</v>
      </c>
      <c r="ZN82" t="s">
        <v>817</v>
      </c>
      <c r="ZO82" t="s">
        <v>817</v>
      </c>
      <c r="ZP82" t="s">
        <v>817</v>
      </c>
      <c r="ZQ82" t="s">
        <v>817</v>
      </c>
      <c r="ZR82" t="s">
        <v>813</v>
      </c>
      <c r="ZS82" t="s">
        <v>817</v>
      </c>
      <c r="ZT82" t="s">
        <v>817</v>
      </c>
      <c r="ZU82" t="s">
        <v>817</v>
      </c>
      <c r="ZV82" t="s">
        <v>817</v>
      </c>
      <c r="ZW82" t="s">
        <v>817</v>
      </c>
      <c r="ZX82" t="s">
        <v>817</v>
      </c>
      <c r="ZY82" t="s">
        <v>817</v>
      </c>
      <c r="ZZ82" t="s">
        <v>817</v>
      </c>
      <c r="AAA82" t="s">
        <v>817</v>
      </c>
      <c r="AAB82" t="s">
        <v>817</v>
      </c>
      <c r="AAC82" t="s">
        <v>817</v>
      </c>
      <c r="AAD82" t="s">
        <v>817</v>
      </c>
      <c r="AAE82" t="s">
        <v>817</v>
      </c>
      <c r="AAF82" t="s">
        <v>817</v>
      </c>
      <c r="AAH82" t="s">
        <v>817</v>
      </c>
      <c r="AAI82" t="s">
        <v>817</v>
      </c>
      <c r="AAJ82" t="s">
        <v>813</v>
      </c>
      <c r="AAK82" t="s">
        <v>817</v>
      </c>
      <c r="AAL82" t="s">
        <v>817</v>
      </c>
      <c r="AAM82" t="s">
        <v>817</v>
      </c>
      <c r="AAN82" t="s">
        <v>817</v>
      </c>
      <c r="AAO82" t="s">
        <v>817</v>
      </c>
      <c r="AAP82" t="s">
        <v>817</v>
      </c>
      <c r="AAQ82" t="s">
        <v>817</v>
      </c>
      <c r="AAR82" t="s">
        <v>817</v>
      </c>
      <c r="AAS82" t="s">
        <v>817</v>
      </c>
      <c r="AAT82" t="s">
        <v>817</v>
      </c>
      <c r="AAV82" t="s">
        <v>813</v>
      </c>
      <c r="AAW82" t="s">
        <v>817</v>
      </c>
      <c r="AAX82" t="s">
        <v>817</v>
      </c>
      <c r="AAY82" t="s">
        <v>817</v>
      </c>
      <c r="AAZ82" t="s">
        <v>817</v>
      </c>
      <c r="ABA82" t="s">
        <v>817</v>
      </c>
      <c r="ABB82" t="s">
        <v>813</v>
      </c>
      <c r="ABC82" t="s">
        <v>817</v>
      </c>
      <c r="ABD82" t="s">
        <v>817</v>
      </c>
      <c r="ABE82" t="s">
        <v>817</v>
      </c>
      <c r="ABF82" t="s">
        <v>817</v>
      </c>
      <c r="ABG82" t="s">
        <v>817</v>
      </c>
      <c r="ABH82" t="s">
        <v>817</v>
      </c>
      <c r="ABI82" t="s">
        <v>817</v>
      </c>
      <c r="ABJ82" t="s">
        <v>817</v>
      </c>
      <c r="ABK82" t="s">
        <v>817</v>
      </c>
      <c r="ABL82" t="s">
        <v>817</v>
      </c>
      <c r="ABM82" t="s">
        <v>817</v>
      </c>
      <c r="ABN82" t="s">
        <v>817</v>
      </c>
      <c r="ABO82" t="s">
        <v>817</v>
      </c>
      <c r="ABP82" t="s">
        <v>817</v>
      </c>
      <c r="ABQ82" t="s">
        <v>817</v>
      </c>
      <c r="ABR82" t="s">
        <v>817</v>
      </c>
      <c r="ABS82" t="s">
        <v>817</v>
      </c>
      <c r="ABT82" t="s">
        <v>817</v>
      </c>
      <c r="ABU82" t="s">
        <v>817</v>
      </c>
      <c r="ABV82" t="s">
        <v>817</v>
      </c>
      <c r="ABW82" t="s">
        <v>813</v>
      </c>
      <c r="ABX82" t="s">
        <v>817</v>
      </c>
      <c r="ABY82" t="s">
        <v>817</v>
      </c>
      <c r="ABZ82" t="s">
        <v>817</v>
      </c>
      <c r="ACA82" t="s">
        <v>813</v>
      </c>
      <c r="ACB82" t="s">
        <v>817</v>
      </c>
      <c r="ACC82" t="s">
        <v>817</v>
      </c>
      <c r="ACD82" t="s">
        <v>817</v>
      </c>
      <c r="ACE82" t="s">
        <v>817</v>
      </c>
      <c r="ACF82" t="s">
        <v>817</v>
      </c>
      <c r="ACG82" t="s">
        <v>817</v>
      </c>
      <c r="ACH82" t="s">
        <v>817</v>
      </c>
      <c r="ACI82" t="s">
        <v>817</v>
      </c>
    </row>
    <row r="83" spans="1:763">
      <c r="A83" t="s">
        <v>1250</v>
      </c>
      <c r="B83" t="s">
        <v>1251</v>
      </c>
      <c r="C83" t="s">
        <v>1252</v>
      </c>
      <c r="D83" t="s">
        <v>977</v>
      </c>
      <c r="E83" t="s">
        <v>977</v>
      </c>
      <c r="P83" t="s">
        <v>855</v>
      </c>
      <c r="Q83">
        <v>1.2198080885670051</v>
      </c>
      <c r="T83">
        <v>27</v>
      </c>
      <c r="V83" t="s">
        <v>813</v>
      </c>
      <c r="X83" t="s">
        <v>817</v>
      </c>
      <c r="Y83" t="s">
        <v>856</v>
      </c>
      <c r="Z83" t="s">
        <v>814</v>
      </c>
      <c r="AA83" t="s">
        <v>857</v>
      </c>
      <c r="AB83" t="s">
        <v>816</v>
      </c>
      <c r="AC83">
        <v>9</v>
      </c>
      <c r="AD83" t="s">
        <v>817</v>
      </c>
      <c r="AE83">
        <v>9</v>
      </c>
      <c r="AF83">
        <v>0</v>
      </c>
      <c r="AG83">
        <v>0</v>
      </c>
      <c r="AH83" t="s">
        <v>818</v>
      </c>
      <c r="AI83" t="s">
        <v>818</v>
      </c>
      <c r="AJ83" t="s">
        <v>818</v>
      </c>
      <c r="AK83" t="s">
        <v>818</v>
      </c>
      <c r="AL83" t="s">
        <v>818</v>
      </c>
      <c r="AM83" t="s">
        <v>818</v>
      </c>
      <c r="AN83" t="s">
        <v>818</v>
      </c>
      <c r="AO83" t="s">
        <v>818</v>
      </c>
      <c r="AP83" t="s">
        <v>818</v>
      </c>
      <c r="AQ83" t="s">
        <v>818</v>
      </c>
      <c r="AR83" t="s">
        <v>818</v>
      </c>
      <c r="AS83" t="s">
        <v>818</v>
      </c>
      <c r="AT83" t="s">
        <v>818</v>
      </c>
      <c r="AU83" t="s">
        <v>818</v>
      </c>
      <c r="AV83" t="s">
        <v>818</v>
      </c>
      <c r="AW83" t="s">
        <v>818</v>
      </c>
      <c r="AX83" t="s">
        <v>818</v>
      </c>
      <c r="AY83" t="s">
        <v>818</v>
      </c>
      <c r="AZ83" t="s">
        <v>818</v>
      </c>
      <c r="BA83" t="s">
        <v>818</v>
      </c>
      <c r="BB83" t="s">
        <v>818</v>
      </c>
      <c r="BC83" t="s">
        <v>818</v>
      </c>
      <c r="BD83" t="s">
        <v>818</v>
      </c>
      <c r="BE83" t="s">
        <v>818</v>
      </c>
      <c r="BF83" t="s">
        <v>818</v>
      </c>
      <c r="BG83" t="s">
        <v>818</v>
      </c>
      <c r="BH83" t="s">
        <v>818</v>
      </c>
      <c r="BI83" t="s">
        <v>818</v>
      </c>
      <c r="BJ83" t="s">
        <v>818</v>
      </c>
      <c r="BK83" t="s">
        <v>818</v>
      </c>
      <c r="BL83" t="s">
        <v>818</v>
      </c>
      <c r="BM83" t="s">
        <v>818</v>
      </c>
      <c r="BN83" t="s">
        <v>818</v>
      </c>
      <c r="BO83" t="s">
        <v>818</v>
      </c>
      <c r="BP83" t="s">
        <v>818</v>
      </c>
      <c r="BQ83" t="s">
        <v>818</v>
      </c>
      <c r="BR83" t="s">
        <v>818</v>
      </c>
      <c r="BS83" t="s">
        <v>818</v>
      </c>
      <c r="BT83" t="s">
        <v>818</v>
      </c>
      <c r="BU83" t="s">
        <v>818</v>
      </c>
      <c r="BV83" t="s">
        <v>818</v>
      </c>
      <c r="BW83" t="s">
        <v>818</v>
      </c>
      <c r="BX83" t="s">
        <v>818</v>
      </c>
      <c r="BY83" t="s">
        <v>818</v>
      </c>
      <c r="BZ83" t="s">
        <v>818</v>
      </c>
      <c r="CA83" t="s">
        <v>818</v>
      </c>
      <c r="CB83" t="s">
        <v>818</v>
      </c>
      <c r="CC83" t="s">
        <v>818</v>
      </c>
      <c r="CD83" t="s">
        <v>818</v>
      </c>
      <c r="CE83" t="s">
        <v>818</v>
      </c>
      <c r="CF83" t="s">
        <v>818</v>
      </c>
      <c r="CG83" t="s">
        <v>818</v>
      </c>
      <c r="CH83" t="s">
        <v>818</v>
      </c>
      <c r="CI83" t="s">
        <v>818</v>
      </c>
      <c r="CJ83" t="s">
        <v>818</v>
      </c>
      <c r="CK83" t="s">
        <v>818</v>
      </c>
      <c r="CL83" t="s">
        <v>818</v>
      </c>
      <c r="CM83" t="s">
        <v>818</v>
      </c>
      <c r="CN83" t="s">
        <v>818</v>
      </c>
      <c r="CO83" t="s">
        <v>818</v>
      </c>
      <c r="CP83" t="s">
        <v>818</v>
      </c>
      <c r="CQ83" t="s">
        <v>818</v>
      </c>
      <c r="CR83" t="s">
        <v>818</v>
      </c>
      <c r="CS83" t="s">
        <v>818</v>
      </c>
      <c r="CT83" t="s">
        <v>818</v>
      </c>
      <c r="CU83" t="s">
        <v>818</v>
      </c>
      <c r="CV83" t="s">
        <v>818</v>
      </c>
      <c r="CW83" t="s">
        <v>818</v>
      </c>
      <c r="CX83" t="s">
        <v>818</v>
      </c>
      <c r="CY83" t="s">
        <v>818</v>
      </c>
      <c r="CZ83" t="s">
        <v>818</v>
      </c>
      <c r="DA83" t="s">
        <v>818</v>
      </c>
      <c r="DB83" t="s">
        <v>818</v>
      </c>
      <c r="DC83" t="s">
        <v>818</v>
      </c>
      <c r="DD83" t="s">
        <v>818</v>
      </c>
      <c r="DE83" t="s">
        <v>818</v>
      </c>
      <c r="DF83" t="s">
        <v>818</v>
      </c>
      <c r="DG83" t="s">
        <v>818</v>
      </c>
      <c r="DH83" t="s">
        <v>818</v>
      </c>
      <c r="DI83" t="s">
        <v>818</v>
      </c>
      <c r="DJ83" t="s">
        <v>818</v>
      </c>
      <c r="DK83" t="s">
        <v>818</v>
      </c>
      <c r="DL83" t="s">
        <v>818</v>
      </c>
      <c r="DM83" t="s">
        <v>818</v>
      </c>
      <c r="DN83" t="s">
        <v>818</v>
      </c>
      <c r="DO83" t="s">
        <v>818</v>
      </c>
      <c r="DP83" t="s">
        <v>818</v>
      </c>
      <c r="DQ83" t="s">
        <v>818</v>
      </c>
      <c r="DR83" t="s">
        <v>818</v>
      </c>
      <c r="DS83" t="s">
        <v>818</v>
      </c>
      <c r="DT83" t="s">
        <v>818</v>
      </c>
      <c r="DU83" t="s">
        <v>818</v>
      </c>
      <c r="DV83" t="s">
        <v>818</v>
      </c>
      <c r="DW83" t="s">
        <v>818</v>
      </c>
      <c r="DX83" t="s">
        <v>818</v>
      </c>
      <c r="DY83" t="s">
        <v>818</v>
      </c>
      <c r="DZ83" t="s">
        <v>818</v>
      </c>
      <c r="EA83" t="s">
        <v>818</v>
      </c>
      <c r="EB83" t="s">
        <v>818</v>
      </c>
      <c r="EC83" t="s">
        <v>818</v>
      </c>
      <c r="ED83" t="s">
        <v>818</v>
      </c>
      <c r="EE83" t="s">
        <v>818</v>
      </c>
      <c r="EF83" t="s">
        <v>818</v>
      </c>
      <c r="EG83" t="s">
        <v>818</v>
      </c>
      <c r="EH83" t="s">
        <v>818</v>
      </c>
      <c r="EI83" t="s">
        <v>818</v>
      </c>
      <c r="EJ83" t="s">
        <v>818</v>
      </c>
      <c r="EK83" t="s">
        <v>818</v>
      </c>
      <c r="EL83" t="s">
        <v>818</v>
      </c>
      <c r="EM83" t="s">
        <v>818</v>
      </c>
      <c r="EN83" t="s">
        <v>818</v>
      </c>
      <c r="EO83" t="s">
        <v>818</v>
      </c>
      <c r="EP83" t="s">
        <v>818</v>
      </c>
      <c r="EQ83" t="s">
        <v>818</v>
      </c>
      <c r="ER83" t="s">
        <v>818</v>
      </c>
      <c r="ES83" t="s">
        <v>818</v>
      </c>
      <c r="ET83" t="s">
        <v>818</v>
      </c>
      <c r="EU83" t="s">
        <v>818</v>
      </c>
      <c r="EV83" t="s">
        <v>818</v>
      </c>
      <c r="EW83" t="s">
        <v>818</v>
      </c>
      <c r="EX83" t="s">
        <v>818</v>
      </c>
      <c r="EY83" t="s">
        <v>818</v>
      </c>
      <c r="EZ83" t="s">
        <v>818</v>
      </c>
      <c r="FA83" t="s">
        <v>818</v>
      </c>
      <c r="FB83" t="s">
        <v>818</v>
      </c>
      <c r="FC83" t="s">
        <v>818</v>
      </c>
      <c r="FD83" t="s">
        <v>818</v>
      </c>
      <c r="FE83" t="s">
        <v>818</v>
      </c>
      <c r="FF83" t="s">
        <v>818</v>
      </c>
      <c r="FG83" t="s">
        <v>818</v>
      </c>
      <c r="FH83" t="s">
        <v>818</v>
      </c>
      <c r="FI83" t="s">
        <v>818</v>
      </c>
      <c r="FJ83" t="s">
        <v>818</v>
      </c>
      <c r="FK83" t="s">
        <v>818</v>
      </c>
      <c r="FL83" t="s">
        <v>818</v>
      </c>
      <c r="FM83" t="s">
        <v>818</v>
      </c>
      <c r="FN83" t="s">
        <v>818</v>
      </c>
      <c r="FO83" t="s">
        <v>818</v>
      </c>
      <c r="FP83" t="s">
        <v>818</v>
      </c>
      <c r="FQ83" t="s">
        <v>818</v>
      </c>
      <c r="FR83" t="s">
        <v>818</v>
      </c>
      <c r="FS83" t="s">
        <v>818</v>
      </c>
      <c r="FT83" t="s">
        <v>818</v>
      </c>
      <c r="FU83" t="s">
        <v>818</v>
      </c>
      <c r="FV83" t="s">
        <v>818</v>
      </c>
      <c r="FW83" t="s">
        <v>818</v>
      </c>
      <c r="FX83" t="s">
        <v>818</v>
      </c>
      <c r="FY83" t="s">
        <v>818</v>
      </c>
      <c r="FZ83" t="s">
        <v>818</v>
      </c>
      <c r="GA83" t="s">
        <v>818</v>
      </c>
      <c r="GB83" t="s">
        <v>818</v>
      </c>
      <c r="GC83" t="s">
        <v>818</v>
      </c>
      <c r="GD83" t="s">
        <v>818</v>
      </c>
      <c r="GE83" t="s">
        <v>818</v>
      </c>
      <c r="GF83" t="s">
        <v>818</v>
      </c>
      <c r="GG83" t="s">
        <v>818</v>
      </c>
      <c r="GH83" t="s">
        <v>818</v>
      </c>
      <c r="GI83" t="s">
        <v>818</v>
      </c>
      <c r="GJ83" t="s">
        <v>818</v>
      </c>
      <c r="GK83" t="s">
        <v>818</v>
      </c>
      <c r="GL83" t="s">
        <v>818</v>
      </c>
      <c r="GM83" t="s">
        <v>818</v>
      </c>
      <c r="GN83" t="s">
        <v>818</v>
      </c>
      <c r="GO83" t="s">
        <v>818</v>
      </c>
      <c r="GP83" t="s">
        <v>818</v>
      </c>
      <c r="GQ83" t="s">
        <v>818</v>
      </c>
      <c r="GR83" t="s">
        <v>818</v>
      </c>
      <c r="GS83" t="s">
        <v>818</v>
      </c>
      <c r="GT83" t="s">
        <v>818</v>
      </c>
      <c r="GU83" t="s">
        <v>818</v>
      </c>
      <c r="GV83" t="s">
        <v>818</v>
      </c>
      <c r="GW83" t="s">
        <v>818</v>
      </c>
      <c r="GX83" t="s">
        <v>818</v>
      </c>
      <c r="GY83" t="s">
        <v>818</v>
      </c>
      <c r="GZ83" t="s">
        <v>818</v>
      </c>
      <c r="HA83" t="s">
        <v>818</v>
      </c>
      <c r="HB83" t="s">
        <v>818</v>
      </c>
      <c r="HC83" t="s">
        <v>818</v>
      </c>
      <c r="HD83" t="s">
        <v>818</v>
      </c>
      <c r="HE83" t="s">
        <v>818</v>
      </c>
      <c r="HF83" t="s">
        <v>818</v>
      </c>
      <c r="HG83" t="s">
        <v>818</v>
      </c>
      <c r="HH83" t="s">
        <v>818</v>
      </c>
      <c r="HI83" t="s">
        <v>818</v>
      </c>
      <c r="HJ83" t="s">
        <v>818</v>
      </c>
      <c r="HK83" t="s">
        <v>818</v>
      </c>
      <c r="HL83" t="s">
        <v>818</v>
      </c>
      <c r="HM83" t="s">
        <v>818</v>
      </c>
      <c r="HN83" t="s">
        <v>818</v>
      </c>
      <c r="HO83" t="s">
        <v>818</v>
      </c>
      <c r="HP83" t="s">
        <v>818</v>
      </c>
      <c r="HQ83" t="s">
        <v>818</v>
      </c>
      <c r="HR83" t="s">
        <v>818</v>
      </c>
      <c r="HS83" t="s">
        <v>818</v>
      </c>
      <c r="HT83" t="s">
        <v>818</v>
      </c>
      <c r="HU83" t="s">
        <v>818</v>
      </c>
      <c r="HV83" t="s">
        <v>818</v>
      </c>
      <c r="HW83" t="s">
        <v>818</v>
      </c>
      <c r="HX83" t="s">
        <v>818</v>
      </c>
      <c r="HY83" t="s">
        <v>818</v>
      </c>
      <c r="HZ83" t="s">
        <v>818</v>
      </c>
      <c r="IA83" t="s">
        <v>818</v>
      </c>
      <c r="IB83" t="s">
        <v>818</v>
      </c>
      <c r="IC83" t="s">
        <v>818</v>
      </c>
      <c r="ID83" t="s">
        <v>818</v>
      </c>
      <c r="IE83" t="s">
        <v>818</v>
      </c>
      <c r="IF83" t="s">
        <v>818</v>
      </c>
      <c r="IG83" t="s">
        <v>818</v>
      </c>
      <c r="IH83" t="s">
        <v>818</v>
      </c>
      <c r="II83" t="s">
        <v>818</v>
      </c>
      <c r="IJ83" t="s">
        <v>818</v>
      </c>
      <c r="IK83" t="s">
        <v>818</v>
      </c>
      <c r="IL83" t="s">
        <v>818</v>
      </c>
      <c r="IM83" t="s">
        <v>818</v>
      </c>
      <c r="IN83" t="s">
        <v>818</v>
      </c>
      <c r="IO83" t="s">
        <v>818</v>
      </c>
      <c r="IP83" t="s">
        <v>818</v>
      </c>
      <c r="IQ83" t="s">
        <v>818</v>
      </c>
      <c r="IR83" t="s">
        <v>818</v>
      </c>
      <c r="IS83" t="s">
        <v>818</v>
      </c>
      <c r="IT83" t="s">
        <v>818</v>
      </c>
      <c r="IU83" t="s">
        <v>818</v>
      </c>
      <c r="IV83" t="s">
        <v>818</v>
      </c>
      <c r="IW83" t="s">
        <v>818</v>
      </c>
      <c r="IX83" t="s">
        <v>818</v>
      </c>
      <c r="IY83" t="s">
        <v>818</v>
      </c>
      <c r="IZ83" t="s">
        <v>818</v>
      </c>
      <c r="JA83" t="s">
        <v>818</v>
      </c>
      <c r="JB83" t="s">
        <v>818</v>
      </c>
      <c r="JC83" t="s">
        <v>818</v>
      </c>
      <c r="JD83" t="s">
        <v>818</v>
      </c>
      <c r="JE83" t="s">
        <v>818</v>
      </c>
      <c r="JF83" t="s">
        <v>818</v>
      </c>
      <c r="JG83" t="s">
        <v>818</v>
      </c>
      <c r="JH83" t="s">
        <v>818</v>
      </c>
      <c r="JI83" t="s">
        <v>818</v>
      </c>
      <c r="JJ83" t="s">
        <v>818</v>
      </c>
      <c r="JK83" t="s">
        <v>818</v>
      </c>
      <c r="JL83" t="s">
        <v>818</v>
      </c>
      <c r="JM83" t="s">
        <v>818</v>
      </c>
      <c r="JN83" t="s">
        <v>818</v>
      </c>
      <c r="JO83" t="s">
        <v>818</v>
      </c>
      <c r="JP83" t="s">
        <v>818</v>
      </c>
      <c r="JQ83" t="s">
        <v>818</v>
      </c>
      <c r="JR83" t="s">
        <v>818</v>
      </c>
      <c r="JS83" t="s">
        <v>818</v>
      </c>
      <c r="JT83" t="s">
        <v>818</v>
      </c>
      <c r="JU83" t="s">
        <v>818</v>
      </c>
      <c r="JV83" t="s">
        <v>818</v>
      </c>
      <c r="JW83" t="s">
        <v>818</v>
      </c>
      <c r="JX83" t="s">
        <v>818</v>
      </c>
      <c r="JY83" t="s">
        <v>818</v>
      </c>
      <c r="JZ83" t="s">
        <v>818</v>
      </c>
      <c r="KA83" t="s">
        <v>818</v>
      </c>
      <c r="KB83" t="s">
        <v>818</v>
      </c>
      <c r="KC83" t="s">
        <v>818</v>
      </c>
      <c r="KD83" t="s">
        <v>818</v>
      </c>
      <c r="KE83" t="s">
        <v>818</v>
      </c>
      <c r="KF83">
        <v>9</v>
      </c>
      <c r="KG83">
        <v>0</v>
      </c>
      <c r="KH83">
        <v>0</v>
      </c>
      <c r="KI83">
        <v>1</v>
      </c>
      <c r="KJ83">
        <v>0</v>
      </c>
      <c r="KK83">
        <v>0</v>
      </c>
      <c r="KL83">
        <v>0</v>
      </c>
      <c r="KM83">
        <v>2</v>
      </c>
      <c r="KN83">
        <v>1</v>
      </c>
      <c r="KO83">
        <v>0</v>
      </c>
      <c r="KP83">
        <v>1</v>
      </c>
      <c r="KQ83">
        <v>3</v>
      </c>
      <c r="KR83">
        <v>0</v>
      </c>
      <c r="KS83">
        <v>1</v>
      </c>
      <c r="KT83">
        <v>0</v>
      </c>
      <c r="KU83">
        <v>0</v>
      </c>
      <c r="KV83">
        <v>1</v>
      </c>
      <c r="KW83">
        <v>0</v>
      </c>
      <c r="KX83">
        <v>3</v>
      </c>
      <c r="KY83">
        <v>0</v>
      </c>
      <c r="KZ83">
        <v>2</v>
      </c>
      <c r="LA83">
        <v>3</v>
      </c>
      <c r="LB83">
        <v>2</v>
      </c>
      <c r="LC83">
        <v>3</v>
      </c>
      <c r="LD83">
        <v>9</v>
      </c>
      <c r="LE83">
        <v>1</v>
      </c>
      <c r="LF83">
        <v>6</v>
      </c>
      <c r="LH83" t="s">
        <v>813</v>
      </c>
      <c r="LI83" t="s">
        <v>813</v>
      </c>
      <c r="LJ83" t="s">
        <v>817</v>
      </c>
      <c r="LK83" t="s">
        <v>817</v>
      </c>
      <c r="LL83" t="s">
        <v>817</v>
      </c>
      <c r="LM83" t="s">
        <v>817</v>
      </c>
      <c r="LN83" t="s">
        <v>813</v>
      </c>
      <c r="LO83" t="s">
        <v>817</v>
      </c>
      <c r="LQ83" t="s">
        <v>817</v>
      </c>
      <c r="LR83" t="s">
        <v>818</v>
      </c>
      <c r="LV83" t="s">
        <v>818</v>
      </c>
      <c r="LX83" t="s">
        <v>817</v>
      </c>
      <c r="MA83" t="s">
        <v>820</v>
      </c>
      <c r="MB83" t="s">
        <v>913</v>
      </c>
      <c r="MC83" t="s">
        <v>875</v>
      </c>
      <c r="MD83" t="s">
        <v>813</v>
      </c>
      <c r="MF83" t="s">
        <v>823</v>
      </c>
      <c r="MI83" t="s">
        <v>813</v>
      </c>
      <c r="MJ83" t="s">
        <v>824</v>
      </c>
      <c r="MK83" t="s">
        <v>817</v>
      </c>
      <c r="ML83" t="s">
        <v>817</v>
      </c>
      <c r="MM83" t="s">
        <v>813</v>
      </c>
      <c r="MN83" t="s">
        <v>817</v>
      </c>
      <c r="MO83" t="s">
        <v>817</v>
      </c>
      <c r="MP83" t="s">
        <v>817</v>
      </c>
      <c r="MQ83" t="s">
        <v>817</v>
      </c>
      <c r="MR83" t="s">
        <v>817</v>
      </c>
      <c r="MS83" t="s">
        <v>817</v>
      </c>
      <c r="MT83" t="s">
        <v>817</v>
      </c>
      <c r="MU83" t="s">
        <v>817</v>
      </c>
      <c r="MV83" t="s">
        <v>813</v>
      </c>
      <c r="MW83" t="s">
        <v>817</v>
      </c>
      <c r="MX83" t="s">
        <v>817</v>
      </c>
      <c r="MY83" t="s">
        <v>817</v>
      </c>
      <c r="MZ83" t="s">
        <v>817</v>
      </c>
      <c r="NA83" t="s">
        <v>817</v>
      </c>
      <c r="NB83" t="s">
        <v>817</v>
      </c>
      <c r="NR83" t="s">
        <v>817</v>
      </c>
      <c r="NU83" t="s">
        <v>1140</v>
      </c>
      <c r="NX83" t="s">
        <v>826</v>
      </c>
      <c r="NY83">
        <v>0</v>
      </c>
      <c r="OA83" t="s">
        <v>817</v>
      </c>
      <c r="OB83" t="s">
        <v>813</v>
      </c>
      <c r="OC83" t="s">
        <v>817</v>
      </c>
      <c r="OD83" t="s">
        <v>817</v>
      </c>
      <c r="OE83" t="s">
        <v>817</v>
      </c>
      <c r="OF83" t="s">
        <v>817</v>
      </c>
      <c r="OG83" t="s">
        <v>817</v>
      </c>
      <c r="OH83" t="s">
        <v>817</v>
      </c>
      <c r="OI83" t="s">
        <v>817</v>
      </c>
      <c r="OJ83" t="s">
        <v>817</v>
      </c>
      <c r="OK83" t="s">
        <v>817</v>
      </c>
      <c r="OL83" t="s">
        <v>817</v>
      </c>
      <c r="OM83" t="s">
        <v>817</v>
      </c>
      <c r="ON83" t="s">
        <v>817</v>
      </c>
      <c r="OP83" t="s">
        <v>817</v>
      </c>
      <c r="OQ83" t="s">
        <v>827</v>
      </c>
      <c r="OR83" t="s">
        <v>863</v>
      </c>
      <c r="OS83" t="s">
        <v>829</v>
      </c>
      <c r="OT83" t="s">
        <v>813</v>
      </c>
      <c r="OU83" t="s">
        <v>817</v>
      </c>
      <c r="OV83" t="s">
        <v>830</v>
      </c>
      <c r="OW83" t="s">
        <v>864</v>
      </c>
      <c r="OX83" t="s">
        <v>832</v>
      </c>
      <c r="OY83" t="s">
        <v>833</v>
      </c>
      <c r="OZ83" t="s">
        <v>907</v>
      </c>
      <c r="PA83" t="s">
        <v>817</v>
      </c>
      <c r="PB83" t="s">
        <v>817</v>
      </c>
      <c r="PC83" t="s">
        <v>817</v>
      </c>
      <c r="PD83" t="s">
        <v>817</v>
      </c>
      <c r="PE83" t="s">
        <v>817</v>
      </c>
      <c r="PF83" t="s">
        <v>817</v>
      </c>
      <c r="PG83" t="s">
        <v>813</v>
      </c>
      <c r="PH83" t="s">
        <v>817</v>
      </c>
      <c r="PI83" t="s">
        <v>817</v>
      </c>
      <c r="PJ83" t="s">
        <v>817</v>
      </c>
      <c r="PK83" t="s">
        <v>817</v>
      </c>
      <c r="PL83" t="s">
        <v>835</v>
      </c>
      <c r="PM83" t="s">
        <v>892</v>
      </c>
      <c r="PO83" t="s">
        <v>880</v>
      </c>
      <c r="PP83" t="s">
        <v>839</v>
      </c>
      <c r="PQ83" t="s">
        <v>813</v>
      </c>
      <c r="PR83" t="s">
        <v>813</v>
      </c>
      <c r="PS83" t="s">
        <v>817</v>
      </c>
      <c r="PT83" t="s">
        <v>817</v>
      </c>
      <c r="PU83" t="s">
        <v>817</v>
      </c>
      <c r="PV83" t="s">
        <v>817</v>
      </c>
      <c r="PW83" t="s">
        <v>817</v>
      </c>
      <c r="PX83" t="s">
        <v>817</v>
      </c>
      <c r="PY83" t="s">
        <v>817</v>
      </c>
      <c r="PZ83" t="s">
        <v>840</v>
      </c>
      <c r="QD83" t="s">
        <v>844</v>
      </c>
      <c r="QE83" t="s">
        <v>837</v>
      </c>
      <c r="QF83" t="s">
        <v>813</v>
      </c>
      <c r="QG83" t="s">
        <v>813</v>
      </c>
      <c r="QH83" t="s">
        <v>813</v>
      </c>
      <c r="QI83" t="s">
        <v>813</v>
      </c>
      <c r="QJ83" t="s">
        <v>813</v>
      </c>
      <c r="QK83" t="s">
        <v>813</v>
      </c>
      <c r="QL83" t="s">
        <v>817</v>
      </c>
      <c r="QM83" t="s">
        <v>813</v>
      </c>
      <c r="QN83" t="s">
        <v>817</v>
      </c>
      <c r="QO83" t="s">
        <v>817</v>
      </c>
      <c r="QP83" t="s">
        <v>817</v>
      </c>
      <c r="QQ83" t="s">
        <v>817</v>
      </c>
      <c r="QR83" t="s">
        <v>813</v>
      </c>
      <c r="QS83" t="s">
        <v>813</v>
      </c>
      <c r="QT83" t="s">
        <v>817</v>
      </c>
      <c r="QU83" t="s">
        <v>817</v>
      </c>
      <c r="QV83" t="s">
        <v>817</v>
      </c>
      <c r="QW83" t="s">
        <v>817</v>
      </c>
      <c r="QX83" t="s">
        <v>817</v>
      </c>
      <c r="QY83" t="s">
        <v>817</v>
      </c>
      <c r="QZ83" t="s">
        <v>817</v>
      </c>
      <c r="RA83" t="s">
        <v>817</v>
      </c>
      <c r="RB83" t="s">
        <v>817</v>
      </c>
      <c r="RC83" t="s">
        <v>817</v>
      </c>
      <c r="RD83" t="s">
        <v>817</v>
      </c>
      <c r="RE83" t="s">
        <v>817</v>
      </c>
      <c r="RF83" t="s">
        <v>817</v>
      </c>
      <c r="RG83" t="s">
        <v>817</v>
      </c>
      <c r="RH83" t="s">
        <v>817</v>
      </c>
      <c r="RI83" t="s">
        <v>817</v>
      </c>
      <c r="RJ83" t="s">
        <v>817</v>
      </c>
      <c r="RK83" t="s">
        <v>813</v>
      </c>
      <c r="RL83" t="s">
        <v>817</v>
      </c>
      <c r="RM83" t="s">
        <v>813</v>
      </c>
      <c r="RN83" t="s">
        <v>817</v>
      </c>
      <c r="RO83" t="s">
        <v>817</v>
      </c>
      <c r="RP83" t="s">
        <v>817</v>
      </c>
      <c r="RQ83" t="s">
        <v>817</v>
      </c>
      <c r="RR83" t="s">
        <v>817</v>
      </c>
      <c r="RS83" t="s">
        <v>817</v>
      </c>
      <c r="RT83" t="s">
        <v>817</v>
      </c>
      <c r="RU83" t="s">
        <v>817</v>
      </c>
      <c r="RV83" t="s">
        <v>817</v>
      </c>
      <c r="RW83" t="s">
        <v>817</v>
      </c>
      <c r="RX83" t="s">
        <v>837</v>
      </c>
      <c r="RY83" t="s">
        <v>956</v>
      </c>
      <c r="RZ83" t="s">
        <v>813</v>
      </c>
      <c r="SA83" t="s">
        <v>817</v>
      </c>
      <c r="SB83" t="s">
        <v>813</v>
      </c>
      <c r="SC83" t="s">
        <v>817</v>
      </c>
      <c r="SD83" t="s">
        <v>817</v>
      </c>
      <c r="SE83" t="s">
        <v>817</v>
      </c>
      <c r="SF83" t="s">
        <v>817</v>
      </c>
      <c r="SG83" t="s">
        <v>813</v>
      </c>
      <c r="SH83" t="s">
        <v>817</v>
      </c>
      <c r="SI83" t="s">
        <v>817</v>
      </c>
      <c r="SJ83" t="s">
        <v>817</v>
      </c>
      <c r="SK83" t="s">
        <v>817</v>
      </c>
      <c r="SL83" t="s">
        <v>817</v>
      </c>
      <c r="SM83" t="s">
        <v>817</v>
      </c>
      <c r="SN83" t="s">
        <v>817</v>
      </c>
      <c r="SO83" t="s">
        <v>817</v>
      </c>
      <c r="SP83" t="s">
        <v>813</v>
      </c>
      <c r="SQ83" t="s">
        <v>817</v>
      </c>
      <c r="SR83" t="s">
        <v>817</v>
      </c>
      <c r="SS83" t="s">
        <v>817</v>
      </c>
      <c r="ST83" t="s">
        <v>817</v>
      </c>
      <c r="SU83" t="s">
        <v>817</v>
      </c>
      <c r="SV83" t="s">
        <v>817</v>
      </c>
      <c r="SW83" t="s">
        <v>813</v>
      </c>
      <c r="SX83" t="s">
        <v>817</v>
      </c>
      <c r="SY83" t="s">
        <v>817</v>
      </c>
      <c r="SZ83" t="s">
        <v>817</v>
      </c>
      <c r="TA83" t="s">
        <v>817</v>
      </c>
      <c r="TB83" t="s">
        <v>817</v>
      </c>
      <c r="TC83" t="s">
        <v>817</v>
      </c>
      <c r="TD83" t="s">
        <v>817</v>
      </c>
      <c r="TE83" t="s">
        <v>817</v>
      </c>
      <c r="TF83" t="s">
        <v>817</v>
      </c>
      <c r="TG83" t="s">
        <v>817</v>
      </c>
      <c r="TH83" t="s">
        <v>817</v>
      </c>
      <c r="TI83" t="s">
        <v>817</v>
      </c>
      <c r="TJ83" t="s">
        <v>817</v>
      </c>
      <c r="TU83" t="s">
        <v>817</v>
      </c>
      <c r="TY83" t="s">
        <v>813</v>
      </c>
      <c r="TZ83" t="s">
        <v>817</v>
      </c>
      <c r="UA83" t="s">
        <v>817</v>
      </c>
      <c r="UB83" t="s">
        <v>817</v>
      </c>
      <c r="UC83" t="s">
        <v>813</v>
      </c>
      <c r="UD83" t="s">
        <v>817</v>
      </c>
      <c r="UE83" t="s">
        <v>813</v>
      </c>
      <c r="UF83" t="s">
        <v>817</v>
      </c>
      <c r="UG83" t="s">
        <v>817</v>
      </c>
      <c r="UH83" t="s">
        <v>817</v>
      </c>
      <c r="UI83" t="s">
        <v>817</v>
      </c>
      <c r="UJ83" t="s">
        <v>817</v>
      </c>
      <c r="UK83" t="s">
        <v>817</v>
      </c>
      <c r="UL83" t="s">
        <v>813</v>
      </c>
      <c r="UM83" t="s">
        <v>817</v>
      </c>
      <c r="UN83" t="s">
        <v>813</v>
      </c>
      <c r="UO83" t="s">
        <v>817</v>
      </c>
      <c r="UP83" t="s">
        <v>817</v>
      </c>
      <c r="UQ83" t="s">
        <v>817</v>
      </c>
      <c r="UR83" t="s">
        <v>813</v>
      </c>
      <c r="US83" t="s">
        <v>813</v>
      </c>
      <c r="UT83" t="s">
        <v>817</v>
      </c>
      <c r="UU83" t="s">
        <v>817</v>
      </c>
      <c r="UV83" t="s">
        <v>817</v>
      </c>
      <c r="UW83" t="s">
        <v>817</v>
      </c>
      <c r="UX83" t="s">
        <v>817</v>
      </c>
      <c r="UY83" t="s">
        <v>817</v>
      </c>
      <c r="UZ83" t="s">
        <v>817</v>
      </c>
      <c r="VD83" t="s">
        <v>813</v>
      </c>
      <c r="VE83" t="s">
        <v>817</v>
      </c>
      <c r="VF83" t="s">
        <v>817</v>
      </c>
      <c r="VG83" t="s">
        <v>817</v>
      </c>
      <c r="VH83" t="s">
        <v>817</v>
      </c>
      <c r="VI83" t="s">
        <v>817</v>
      </c>
      <c r="VJ83" t="s">
        <v>817</v>
      </c>
      <c r="VK83" t="s">
        <v>817</v>
      </c>
      <c r="VL83" t="s">
        <v>817</v>
      </c>
      <c r="VM83" t="s">
        <v>817</v>
      </c>
      <c r="VN83" t="s">
        <v>817</v>
      </c>
      <c r="VO83" t="s">
        <v>817</v>
      </c>
      <c r="VP83" t="s">
        <v>817</v>
      </c>
      <c r="VQ83" t="s">
        <v>817</v>
      </c>
      <c r="VY83" t="s">
        <v>817</v>
      </c>
      <c r="VZ83" t="s">
        <v>813</v>
      </c>
      <c r="WA83" t="s">
        <v>817</v>
      </c>
      <c r="WJ83" t="s">
        <v>813</v>
      </c>
      <c r="WK83" t="s">
        <v>813</v>
      </c>
      <c r="WL83" t="s">
        <v>817</v>
      </c>
      <c r="WM83" t="s">
        <v>813</v>
      </c>
      <c r="WN83" t="s">
        <v>817</v>
      </c>
      <c r="WO83" t="s">
        <v>817</v>
      </c>
      <c r="WP83" t="s">
        <v>817</v>
      </c>
      <c r="WQ83" t="s">
        <v>817</v>
      </c>
      <c r="WR83" t="s">
        <v>817</v>
      </c>
      <c r="WS83" t="s">
        <v>834</v>
      </c>
      <c r="WU83" t="s">
        <v>813</v>
      </c>
      <c r="WV83" t="s">
        <v>817</v>
      </c>
      <c r="WW83" t="s">
        <v>813</v>
      </c>
      <c r="WX83" t="s">
        <v>817</v>
      </c>
      <c r="WY83" t="s">
        <v>817</v>
      </c>
      <c r="WZ83" t="s">
        <v>817</v>
      </c>
      <c r="XA83" t="s">
        <v>817</v>
      </c>
      <c r="XB83" t="s">
        <v>817</v>
      </c>
      <c r="XC83" t="s">
        <v>869</v>
      </c>
      <c r="XD83" t="s">
        <v>813</v>
      </c>
      <c r="XE83" t="s">
        <v>817</v>
      </c>
      <c r="XF83" t="s">
        <v>817</v>
      </c>
      <c r="XG83" t="s">
        <v>817</v>
      </c>
      <c r="XH83" t="s">
        <v>817</v>
      </c>
      <c r="XI83" t="s">
        <v>817</v>
      </c>
      <c r="XJ83" t="s">
        <v>817</v>
      </c>
      <c r="XK83" t="s">
        <v>817</v>
      </c>
      <c r="XL83" t="s">
        <v>817</v>
      </c>
      <c r="XM83" t="s">
        <v>817</v>
      </c>
      <c r="XN83" t="s">
        <v>817</v>
      </c>
      <c r="XO83" t="s">
        <v>817</v>
      </c>
      <c r="XP83" t="s">
        <v>817</v>
      </c>
      <c r="XQ83" t="s">
        <v>817</v>
      </c>
      <c r="XR83" t="s">
        <v>813</v>
      </c>
      <c r="XS83" t="s">
        <v>813</v>
      </c>
      <c r="XT83" t="s">
        <v>813</v>
      </c>
      <c r="XU83" t="s">
        <v>817</v>
      </c>
      <c r="XV83" t="s">
        <v>817</v>
      </c>
      <c r="XW83" t="s">
        <v>817</v>
      </c>
      <c r="XX83" t="s">
        <v>817</v>
      </c>
      <c r="XY83" t="s">
        <v>817</v>
      </c>
      <c r="XZ83" t="s">
        <v>817</v>
      </c>
      <c r="ZM83" t="s">
        <v>817</v>
      </c>
      <c r="ZN83" t="s">
        <v>813</v>
      </c>
      <c r="ZO83" t="s">
        <v>817</v>
      </c>
      <c r="ZP83" t="s">
        <v>817</v>
      </c>
      <c r="ZQ83" t="s">
        <v>817</v>
      </c>
      <c r="ZR83" t="s">
        <v>813</v>
      </c>
      <c r="ZS83" t="s">
        <v>817</v>
      </c>
      <c r="ZT83" t="s">
        <v>817</v>
      </c>
      <c r="ZU83" t="s">
        <v>817</v>
      </c>
      <c r="ZV83" t="s">
        <v>817</v>
      </c>
      <c r="ZW83" t="s">
        <v>817</v>
      </c>
      <c r="ZX83" t="s">
        <v>817</v>
      </c>
      <c r="ZY83" t="s">
        <v>817</v>
      </c>
      <c r="ZZ83" t="s">
        <v>817</v>
      </c>
      <c r="AAA83" t="s">
        <v>817</v>
      </c>
      <c r="AAB83" t="s">
        <v>817</v>
      </c>
      <c r="AAC83" t="s">
        <v>817</v>
      </c>
      <c r="AAD83" t="s">
        <v>817</v>
      </c>
      <c r="AAE83" t="s">
        <v>817</v>
      </c>
      <c r="AAF83" t="s">
        <v>817</v>
      </c>
      <c r="AAH83" t="s">
        <v>813</v>
      </c>
      <c r="AAI83" t="s">
        <v>817</v>
      </c>
      <c r="AAJ83" t="s">
        <v>817</v>
      </c>
      <c r="AAK83" t="s">
        <v>817</v>
      </c>
      <c r="AAL83" t="s">
        <v>813</v>
      </c>
      <c r="AAM83" t="s">
        <v>817</v>
      </c>
      <c r="AAN83" t="s">
        <v>817</v>
      </c>
      <c r="AAO83" t="s">
        <v>817</v>
      </c>
      <c r="AAP83" t="s">
        <v>817</v>
      </c>
      <c r="AAQ83" t="s">
        <v>817</v>
      </c>
      <c r="AAR83" t="s">
        <v>817</v>
      </c>
      <c r="AAS83" t="s">
        <v>817</v>
      </c>
      <c r="AAT83" t="s">
        <v>817</v>
      </c>
      <c r="AAV83" t="s">
        <v>817</v>
      </c>
      <c r="AAW83" t="s">
        <v>817</v>
      </c>
      <c r="AAX83" t="s">
        <v>817</v>
      </c>
      <c r="AAY83" t="s">
        <v>817</v>
      </c>
      <c r="AAZ83" t="s">
        <v>817</v>
      </c>
      <c r="ABA83" t="s">
        <v>813</v>
      </c>
      <c r="ABB83" t="s">
        <v>813</v>
      </c>
      <c r="ABC83" t="s">
        <v>817</v>
      </c>
      <c r="ABD83" t="s">
        <v>817</v>
      </c>
      <c r="ABE83" t="s">
        <v>817</v>
      </c>
      <c r="ABF83" t="s">
        <v>817</v>
      </c>
      <c r="ABG83" t="s">
        <v>817</v>
      </c>
      <c r="ABH83" t="s">
        <v>817</v>
      </c>
      <c r="ABI83" t="s">
        <v>817</v>
      </c>
      <c r="ABJ83" t="s">
        <v>817</v>
      </c>
      <c r="ABK83" t="s">
        <v>813</v>
      </c>
      <c r="ABL83" t="s">
        <v>817</v>
      </c>
      <c r="ABM83" t="s">
        <v>817</v>
      </c>
      <c r="ABN83" t="s">
        <v>817</v>
      </c>
      <c r="ABO83" t="s">
        <v>817</v>
      </c>
      <c r="ABP83" t="s">
        <v>817</v>
      </c>
      <c r="ABQ83" t="s">
        <v>817</v>
      </c>
      <c r="ABR83" t="s">
        <v>817</v>
      </c>
      <c r="ABS83" t="s">
        <v>817</v>
      </c>
      <c r="ABT83" t="s">
        <v>817</v>
      </c>
      <c r="ABU83" t="s">
        <v>817</v>
      </c>
      <c r="ABV83" t="s">
        <v>817</v>
      </c>
      <c r="ABW83" t="s">
        <v>813</v>
      </c>
      <c r="ABX83" t="s">
        <v>817</v>
      </c>
      <c r="ABY83" t="s">
        <v>817</v>
      </c>
      <c r="ABZ83" t="s">
        <v>817</v>
      </c>
      <c r="ACA83" t="s">
        <v>817</v>
      </c>
      <c r="ACB83" t="s">
        <v>813</v>
      </c>
      <c r="ACC83" t="s">
        <v>813</v>
      </c>
      <c r="ACD83" t="s">
        <v>817</v>
      </c>
      <c r="ACE83" t="s">
        <v>817</v>
      </c>
      <c r="ACF83" t="s">
        <v>817</v>
      </c>
      <c r="ACG83" t="s">
        <v>817</v>
      </c>
      <c r="ACH83" t="s">
        <v>817</v>
      </c>
      <c r="ACI83" t="s">
        <v>817</v>
      </c>
    </row>
    <row r="84" spans="1:763">
      <c r="A84" t="s">
        <v>1253</v>
      </c>
      <c r="B84" t="s">
        <v>1254</v>
      </c>
      <c r="C84" t="s">
        <v>1255</v>
      </c>
      <c r="D84" t="s">
        <v>977</v>
      </c>
      <c r="E84" t="s">
        <v>977</v>
      </c>
      <c r="P84" t="s">
        <v>812</v>
      </c>
      <c r="T84">
        <v>48</v>
      </c>
      <c r="V84" t="s">
        <v>813</v>
      </c>
      <c r="X84" t="s">
        <v>813</v>
      </c>
      <c r="Y84" t="s">
        <v>814</v>
      </c>
      <c r="Z84" t="s">
        <v>814</v>
      </c>
      <c r="AA84" t="s">
        <v>857</v>
      </c>
      <c r="AB84" t="s">
        <v>901</v>
      </c>
      <c r="AC84">
        <v>1</v>
      </c>
      <c r="AD84" t="s">
        <v>817</v>
      </c>
      <c r="AE84">
        <v>0</v>
      </c>
      <c r="AF84">
        <v>1</v>
      </c>
      <c r="AG84">
        <v>0</v>
      </c>
      <c r="AH84" t="s">
        <v>818</v>
      </c>
      <c r="AI84" t="s">
        <v>818</v>
      </c>
      <c r="AJ84" t="s">
        <v>818</v>
      </c>
      <c r="AK84" t="s">
        <v>818</v>
      </c>
      <c r="AL84" t="s">
        <v>818</v>
      </c>
      <c r="AM84" t="s">
        <v>818</v>
      </c>
      <c r="AN84" t="s">
        <v>818</v>
      </c>
      <c r="AO84" t="s">
        <v>818</v>
      </c>
      <c r="AP84" t="s">
        <v>818</v>
      </c>
      <c r="AQ84" t="s">
        <v>818</v>
      </c>
      <c r="AR84" t="s">
        <v>818</v>
      </c>
      <c r="AS84" t="s">
        <v>818</v>
      </c>
      <c r="AT84" t="s">
        <v>818</v>
      </c>
      <c r="AU84" t="s">
        <v>818</v>
      </c>
      <c r="AV84" t="s">
        <v>818</v>
      </c>
      <c r="AW84" t="s">
        <v>818</v>
      </c>
      <c r="AX84" t="s">
        <v>818</v>
      </c>
      <c r="AY84" t="s">
        <v>818</v>
      </c>
      <c r="AZ84" t="s">
        <v>818</v>
      </c>
      <c r="BA84" t="s">
        <v>818</v>
      </c>
      <c r="BB84" t="s">
        <v>818</v>
      </c>
      <c r="BC84" t="s">
        <v>818</v>
      </c>
      <c r="BD84" t="s">
        <v>818</v>
      </c>
      <c r="BE84" t="s">
        <v>818</v>
      </c>
      <c r="BF84" t="s">
        <v>818</v>
      </c>
      <c r="BG84" t="s">
        <v>818</v>
      </c>
      <c r="BH84" t="s">
        <v>818</v>
      </c>
      <c r="BI84" t="s">
        <v>818</v>
      </c>
      <c r="BJ84" t="s">
        <v>818</v>
      </c>
      <c r="BK84" t="s">
        <v>818</v>
      </c>
      <c r="BL84" t="s">
        <v>818</v>
      </c>
      <c r="BM84" t="s">
        <v>818</v>
      </c>
      <c r="BN84" t="s">
        <v>818</v>
      </c>
      <c r="BO84" t="s">
        <v>818</v>
      </c>
      <c r="BP84" t="s">
        <v>818</v>
      </c>
      <c r="BQ84" t="s">
        <v>818</v>
      </c>
      <c r="BR84" t="s">
        <v>818</v>
      </c>
      <c r="BS84" t="s">
        <v>818</v>
      </c>
      <c r="BT84" t="s">
        <v>818</v>
      </c>
      <c r="BU84" t="s">
        <v>818</v>
      </c>
      <c r="BV84" t="s">
        <v>818</v>
      </c>
      <c r="BW84" t="s">
        <v>818</v>
      </c>
      <c r="BX84" t="s">
        <v>818</v>
      </c>
      <c r="BY84" t="s">
        <v>818</v>
      </c>
      <c r="BZ84" t="s">
        <v>818</v>
      </c>
      <c r="CA84" t="s">
        <v>818</v>
      </c>
      <c r="CB84" t="s">
        <v>818</v>
      </c>
      <c r="CC84" t="s">
        <v>818</v>
      </c>
      <c r="CD84" t="s">
        <v>818</v>
      </c>
      <c r="CE84" t="s">
        <v>818</v>
      </c>
      <c r="CF84" t="s">
        <v>818</v>
      </c>
      <c r="CG84" t="s">
        <v>818</v>
      </c>
      <c r="CH84" t="s">
        <v>818</v>
      </c>
      <c r="CI84" t="s">
        <v>818</v>
      </c>
      <c r="CJ84" t="s">
        <v>818</v>
      </c>
      <c r="CK84" t="s">
        <v>818</v>
      </c>
      <c r="CL84" t="s">
        <v>818</v>
      </c>
      <c r="CM84" t="s">
        <v>818</v>
      </c>
      <c r="CN84" t="s">
        <v>818</v>
      </c>
      <c r="CO84" t="s">
        <v>818</v>
      </c>
      <c r="CP84" t="s">
        <v>818</v>
      </c>
      <c r="CQ84" t="s">
        <v>818</v>
      </c>
      <c r="CR84" t="s">
        <v>818</v>
      </c>
      <c r="CS84" t="s">
        <v>818</v>
      </c>
      <c r="CT84" t="s">
        <v>818</v>
      </c>
      <c r="CU84" t="s">
        <v>818</v>
      </c>
      <c r="CV84" t="s">
        <v>818</v>
      </c>
      <c r="CW84" t="s">
        <v>818</v>
      </c>
      <c r="CX84" t="s">
        <v>818</v>
      </c>
      <c r="CY84" t="s">
        <v>818</v>
      </c>
      <c r="CZ84" t="s">
        <v>818</v>
      </c>
      <c r="DA84" t="s">
        <v>818</v>
      </c>
      <c r="DB84" t="s">
        <v>818</v>
      </c>
      <c r="DC84" t="s">
        <v>818</v>
      </c>
      <c r="DD84" t="s">
        <v>818</v>
      </c>
      <c r="DE84" t="s">
        <v>818</v>
      </c>
      <c r="DF84" t="s">
        <v>818</v>
      </c>
      <c r="DG84" t="s">
        <v>818</v>
      </c>
      <c r="DH84" t="s">
        <v>818</v>
      </c>
      <c r="DI84" t="s">
        <v>818</v>
      </c>
      <c r="DJ84" t="s">
        <v>818</v>
      </c>
      <c r="DK84" t="s">
        <v>818</v>
      </c>
      <c r="DL84" t="s">
        <v>818</v>
      </c>
      <c r="DM84" t="s">
        <v>818</v>
      </c>
      <c r="DN84" t="s">
        <v>818</v>
      </c>
      <c r="DO84" t="s">
        <v>818</v>
      </c>
      <c r="DP84" t="s">
        <v>818</v>
      </c>
      <c r="DQ84" t="s">
        <v>818</v>
      </c>
      <c r="DR84" t="s">
        <v>818</v>
      </c>
      <c r="DS84" t="s">
        <v>818</v>
      </c>
      <c r="DT84" t="s">
        <v>818</v>
      </c>
      <c r="DU84" t="s">
        <v>818</v>
      </c>
      <c r="DV84" t="s">
        <v>818</v>
      </c>
      <c r="DW84" t="s">
        <v>818</v>
      </c>
      <c r="DX84" t="s">
        <v>818</v>
      </c>
      <c r="DY84" t="s">
        <v>818</v>
      </c>
      <c r="DZ84" t="s">
        <v>818</v>
      </c>
      <c r="EA84" t="s">
        <v>818</v>
      </c>
      <c r="EB84" t="s">
        <v>818</v>
      </c>
      <c r="EC84" t="s">
        <v>818</v>
      </c>
      <c r="ED84" t="s">
        <v>818</v>
      </c>
      <c r="EE84" t="s">
        <v>818</v>
      </c>
      <c r="EF84" t="s">
        <v>818</v>
      </c>
      <c r="EG84" t="s">
        <v>818</v>
      </c>
      <c r="EH84" t="s">
        <v>818</v>
      </c>
      <c r="EI84" t="s">
        <v>818</v>
      </c>
      <c r="EJ84" t="s">
        <v>818</v>
      </c>
      <c r="EK84" t="s">
        <v>818</v>
      </c>
      <c r="EL84" t="s">
        <v>818</v>
      </c>
      <c r="EM84" t="s">
        <v>818</v>
      </c>
      <c r="EN84" t="s">
        <v>818</v>
      </c>
      <c r="EO84" t="s">
        <v>818</v>
      </c>
      <c r="EP84" t="s">
        <v>818</v>
      </c>
      <c r="EQ84" t="s">
        <v>818</v>
      </c>
      <c r="ER84" t="s">
        <v>818</v>
      </c>
      <c r="ES84" t="s">
        <v>818</v>
      </c>
      <c r="ET84" t="s">
        <v>818</v>
      </c>
      <c r="EU84" t="s">
        <v>818</v>
      </c>
      <c r="EV84" t="s">
        <v>818</v>
      </c>
      <c r="EW84" t="s">
        <v>818</v>
      </c>
      <c r="EX84" t="s">
        <v>818</v>
      </c>
      <c r="EY84" t="s">
        <v>818</v>
      </c>
      <c r="EZ84" t="s">
        <v>818</v>
      </c>
      <c r="FA84" t="s">
        <v>818</v>
      </c>
      <c r="FB84" t="s">
        <v>818</v>
      </c>
      <c r="FC84" t="s">
        <v>818</v>
      </c>
      <c r="FD84" t="s">
        <v>818</v>
      </c>
      <c r="FE84" t="s">
        <v>818</v>
      </c>
      <c r="FF84" t="s">
        <v>818</v>
      </c>
      <c r="FG84" t="s">
        <v>818</v>
      </c>
      <c r="FH84" t="s">
        <v>818</v>
      </c>
      <c r="FI84" t="s">
        <v>818</v>
      </c>
      <c r="FJ84" t="s">
        <v>818</v>
      </c>
      <c r="FK84" t="s">
        <v>818</v>
      </c>
      <c r="FL84" t="s">
        <v>818</v>
      </c>
      <c r="FM84" t="s">
        <v>818</v>
      </c>
      <c r="FN84" t="s">
        <v>818</v>
      </c>
      <c r="FO84" t="s">
        <v>818</v>
      </c>
      <c r="FP84" t="s">
        <v>818</v>
      </c>
      <c r="FQ84" t="s">
        <v>818</v>
      </c>
      <c r="FR84" t="s">
        <v>818</v>
      </c>
      <c r="FS84" t="s">
        <v>818</v>
      </c>
      <c r="FT84" t="s">
        <v>818</v>
      </c>
      <c r="FU84" t="s">
        <v>818</v>
      </c>
      <c r="FV84" t="s">
        <v>818</v>
      </c>
      <c r="FW84" t="s">
        <v>818</v>
      </c>
      <c r="FX84" t="s">
        <v>818</v>
      </c>
      <c r="FY84" t="s">
        <v>818</v>
      </c>
      <c r="FZ84" t="s">
        <v>818</v>
      </c>
      <c r="GA84" t="s">
        <v>818</v>
      </c>
      <c r="GB84" t="s">
        <v>818</v>
      </c>
      <c r="GC84" t="s">
        <v>818</v>
      </c>
      <c r="GD84" t="s">
        <v>818</v>
      </c>
      <c r="GE84" t="s">
        <v>818</v>
      </c>
      <c r="GF84" t="s">
        <v>818</v>
      </c>
      <c r="GG84" t="s">
        <v>818</v>
      </c>
      <c r="GH84" t="s">
        <v>818</v>
      </c>
      <c r="GI84" t="s">
        <v>818</v>
      </c>
      <c r="GJ84" t="s">
        <v>818</v>
      </c>
      <c r="GK84" t="s">
        <v>818</v>
      </c>
      <c r="GL84" t="s">
        <v>818</v>
      </c>
      <c r="GM84" t="s">
        <v>818</v>
      </c>
      <c r="GN84" t="s">
        <v>818</v>
      </c>
      <c r="GO84" t="s">
        <v>818</v>
      </c>
      <c r="GP84" t="s">
        <v>818</v>
      </c>
      <c r="GQ84" t="s">
        <v>818</v>
      </c>
      <c r="GR84" t="s">
        <v>818</v>
      </c>
      <c r="GS84" t="s">
        <v>818</v>
      </c>
      <c r="GT84" t="s">
        <v>818</v>
      </c>
      <c r="GU84" t="s">
        <v>818</v>
      </c>
      <c r="GV84" t="s">
        <v>818</v>
      </c>
      <c r="GW84" t="s">
        <v>818</v>
      </c>
      <c r="GX84" t="s">
        <v>818</v>
      </c>
      <c r="GY84" t="s">
        <v>818</v>
      </c>
      <c r="GZ84" t="s">
        <v>818</v>
      </c>
      <c r="HA84" t="s">
        <v>818</v>
      </c>
      <c r="HB84" t="s">
        <v>818</v>
      </c>
      <c r="HC84" t="s">
        <v>818</v>
      </c>
      <c r="HD84" t="s">
        <v>818</v>
      </c>
      <c r="HE84" t="s">
        <v>818</v>
      </c>
      <c r="HF84" t="s">
        <v>818</v>
      </c>
      <c r="HG84" t="s">
        <v>818</v>
      </c>
      <c r="HH84" t="s">
        <v>818</v>
      </c>
      <c r="HI84" t="s">
        <v>818</v>
      </c>
      <c r="HJ84" t="s">
        <v>818</v>
      </c>
      <c r="HK84" t="s">
        <v>818</v>
      </c>
      <c r="HL84" t="s">
        <v>818</v>
      </c>
      <c r="HM84" t="s">
        <v>818</v>
      </c>
      <c r="HN84" t="s">
        <v>818</v>
      </c>
      <c r="HO84" t="s">
        <v>818</v>
      </c>
      <c r="HP84" t="s">
        <v>818</v>
      </c>
      <c r="HQ84" t="s">
        <v>818</v>
      </c>
      <c r="HR84" t="s">
        <v>818</v>
      </c>
      <c r="HS84" t="s">
        <v>818</v>
      </c>
      <c r="HT84" t="s">
        <v>818</v>
      </c>
      <c r="HU84" t="s">
        <v>818</v>
      </c>
      <c r="HV84" t="s">
        <v>818</v>
      </c>
      <c r="HW84" t="s">
        <v>818</v>
      </c>
      <c r="HX84" t="s">
        <v>818</v>
      </c>
      <c r="HY84" t="s">
        <v>818</v>
      </c>
      <c r="HZ84" t="s">
        <v>818</v>
      </c>
      <c r="IA84" t="s">
        <v>818</v>
      </c>
      <c r="IB84" t="s">
        <v>818</v>
      </c>
      <c r="IC84" t="s">
        <v>818</v>
      </c>
      <c r="ID84" t="s">
        <v>818</v>
      </c>
      <c r="IE84" t="s">
        <v>818</v>
      </c>
      <c r="IF84" t="s">
        <v>818</v>
      </c>
      <c r="IG84" t="s">
        <v>818</v>
      </c>
      <c r="IH84" t="s">
        <v>818</v>
      </c>
      <c r="II84" t="s">
        <v>818</v>
      </c>
      <c r="IJ84" t="s">
        <v>818</v>
      </c>
      <c r="IK84" t="s">
        <v>818</v>
      </c>
      <c r="IL84" t="s">
        <v>818</v>
      </c>
      <c r="IM84" t="s">
        <v>818</v>
      </c>
      <c r="IN84" t="s">
        <v>818</v>
      </c>
      <c r="IO84" t="s">
        <v>818</v>
      </c>
      <c r="IP84" t="s">
        <v>818</v>
      </c>
      <c r="IQ84" t="s">
        <v>818</v>
      </c>
      <c r="IR84" t="s">
        <v>818</v>
      </c>
      <c r="IS84" t="s">
        <v>818</v>
      </c>
      <c r="IT84" t="s">
        <v>818</v>
      </c>
      <c r="IU84" t="s">
        <v>818</v>
      </c>
      <c r="IV84" t="s">
        <v>818</v>
      </c>
      <c r="IW84" t="s">
        <v>818</v>
      </c>
      <c r="IX84" t="s">
        <v>818</v>
      </c>
      <c r="IY84" t="s">
        <v>818</v>
      </c>
      <c r="IZ84" t="s">
        <v>818</v>
      </c>
      <c r="JA84" t="s">
        <v>818</v>
      </c>
      <c r="JB84" t="s">
        <v>818</v>
      </c>
      <c r="JC84" t="s">
        <v>818</v>
      </c>
      <c r="JD84" t="s">
        <v>818</v>
      </c>
      <c r="JE84" t="s">
        <v>818</v>
      </c>
      <c r="JF84" t="s">
        <v>818</v>
      </c>
      <c r="JG84" t="s">
        <v>818</v>
      </c>
      <c r="JH84" t="s">
        <v>818</v>
      </c>
      <c r="JI84" t="s">
        <v>818</v>
      </c>
      <c r="JJ84" t="s">
        <v>818</v>
      </c>
      <c r="JK84" t="s">
        <v>818</v>
      </c>
      <c r="JL84" t="s">
        <v>818</v>
      </c>
      <c r="JM84" t="s">
        <v>818</v>
      </c>
      <c r="JN84" t="s">
        <v>818</v>
      </c>
      <c r="JO84" t="s">
        <v>818</v>
      </c>
      <c r="JP84" t="s">
        <v>818</v>
      </c>
      <c r="JQ84" t="s">
        <v>818</v>
      </c>
      <c r="JR84" t="s">
        <v>818</v>
      </c>
      <c r="JS84" t="s">
        <v>818</v>
      </c>
      <c r="JT84" t="s">
        <v>818</v>
      </c>
      <c r="JU84" t="s">
        <v>818</v>
      </c>
      <c r="JV84" t="s">
        <v>818</v>
      </c>
      <c r="JW84" t="s">
        <v>818</v>
      </c>
      <c r="JX84" t="s">
        <v>818</v>
      </c>
      <c r="JY84" t="s">
        <v>818</v>
      </c>
      <c r="JZ84" t="s">
        <v>818</v>
      </c>
      <c r="KA84" t="s">
        <v>818</v>
      </c>
      <c r="KB84" t="s">
        <v>818</v>
      </c>
      <c r="KC84" t="s">
        <v>818</v>
      </c>
      <c r="KD84" t="s">
        <v>818</v>
      </c>
      <c r="KE84" t="s">
        <v>818</v>
      </c>
      <c r="KF84">
        <v>1</v>
      </c>
      <c r="KG84">
        <v>0</v>
      </c>
      <c r="KH84">
        <v>0</v>
      </c>
      <c r="KI84">
        <v>0</v>
      </c>
      <c r="KJ84">
        <v>0</v>
      </c>
      <c r="KK84">
        <v>0</v>
      </c>
      <c r="KL84">
        <v>0</v>
      </c>
      <c r="KM84">
        <v>0</v>
      </c>
      <c r="KN84">
        <v>1</v>
      </c>
      <c r="KO84">
        <v>0</v>
      </c>
      <c r="KP84">
        <v>0</v>
      </c>
      <c r="KQ84">
        <v>1</v>
      </c>
      <c r="KR84">
        <v>0</v>
      </c>
      <c r="KS84">
        <v>0</v>
      </c>
      <c r="KT84">
        <v>0</v>
      </c>
      <c r="KU84">
        <v>0</v>
      </c>
      <c r="KV84">
        <v>0</v>
      </c>
      <c r="KW84">
        <v>0</v>
      </c>
      <c r="KX84">
        <v>0</v>
      </c>
      <c r="KY84">
        <v>0</v>
      </c>
      <c r="KZ84">
        <v>0</v>
      </c>
      <c r="LA84">
        <v>0</v>
      </c>
      <c r="LB84">
        <v>0</v>
      </c>
      <c r="LC84">
        <v>0</v>
      </c>
      <c r="LD84">
        <v>1</v>
      </c>
      <c r="LE84">
        <v>0</v>
      </c>
      <c r="LF84">
        <v>1</v>
      </c>
      <c r="LH84" t="s">
        <v>817</v>
      </c>
      <c r="LI84" t="s">
        <v>817</v>
      </c>
      <c r="LJ84" t="s">
        <v>813</v>
      </c>
      <c r="LK84" t="s">
        <v>813</v>
      </c>
      <c r="LL84" t="s">
        <v>817</v>
      </c>
      <c r="LM84" t="s">
        <v>817</v>
      </c>
      <c r="LN84" t="s">
        <v>813</v>
      </c>
      <c r="LO84" t="s">
        <v>813</v>
      </c>
      <c r="LP84" t="s">
        <v>813</v>
      </c>
      <c r="LQ84" t="s">
        <v>817</v>
      </c>
      <c r="LR84" t="s">
        <v>818</v>
      </c>
      <c r="LV84" t="s">
        <v>818</v>
      </c>
      <c r="LX84" t="s">
        <v>817</v>
      </c>
      <c r="MU84" t="s">
        <v>817</v>
      </c>
      <c r="MV84" t="s">
        <v>817</v>
      </c>
      <c r="MW84" t="s">
        <v>817</v>
      </c>
      <c r="MX84" t="s">
        <v>817</v>
      </c>
      <c r="MY84" t="s">
        <v>813</v>
      </c>
      <c r="MZ84" t="s">
        <v>817</v>
      </c>
      <c r="NA84" t="s">
        <v>817</v>
      </c>
      <c r="NB84" t="s">
        <v>817</v>
      </c>
      <c r="NR84" t="s">
        <v>813</v>
      </c>
      <c r="NS84" t="s">
        <v>813</v>
      </c>
      <c r="NT84" t="s">
        <v>848</v>
      </c>
      <c r="NU84" t="s">
        <v>944</v>
      </c>
      <c r="NY84">
        <v>0</v>
      </c>
      <c r="OP84" t="s">
        <v>813</v>
      </c>
      <c r="OQ84" t="s">
        <v>827</v>
      </c>
      <c r="OR84" t="s">
        <v>828</v>
      </c>
      <c r="OS84" t="s">
        <v>878</v>
      </c>
      <c r="OT84" t="s">
        <v>813</v>
      </c>
      <c r="OU84" t="s">
        <v>817</v>
      </c>
      <c r="OV84" t="s">
        <v>830</v>
      </c>
      <c r="OW84" t="s">
        <v>905</v>
      </c>
      <c r="OX84" t="s">
        <v>923</v>
      </c>
      <c r="OY84" t="s">
        <v>1256</v>
      </c>
      <c r="OZ84" t="s">
        <v>907</v>
      </c>
      <c r="PA84" t="s">
        <v>817</v>
      </c>
      <c r="PB84" t="s">
        <v>817</v>
      </c>
      <c r="PC84" t="s">
        <v>817</v>
      </c>
      <c r="PD84" t="s">
        <v>817</v>
      </c>
      <c r="PE84" t="s">
        <v>817</v>
      </c>
      <c r="PF84" t="s">
        <v>813</v>
      </c>
      <c r="PG84" t="s">
        <v>817</v>
      </c>
      <c r="PH84" t="s">
        <v>817</v>
      </c>
      <c r="PI84" t="s">
        <v>817</v>
      </c>
      <c r="PJ84" t="s">
        <v>817</v>
      </c>
      <c r="PK84" t="s">
        <v>817</v>
      </c>
      <c r="PL84" t="s">
        <v>835</v>
      </c>
      <c r="PM84" t="s">
        <v>836</v>
      </c>
      <c r="PO84" t="s">
        <v>866</v>
      </c>
      <c r="PP84" t="s">
        <v>839</v>
      </c>
      <c r="PQ84" t="s">
        <v>813</v>
      </c>
      <c r="PR84" t="s">
        <v>813</v>
      </c>
      <c r="PS84" t="s">
        <v>817</v>
      </c>
      <c r="PT84" t="s">
        <v>817</v>
      </c>
      <c r="PU84" t="s">
        <v>817</v>
      </c>
      <c r="PV84" t="s">
        <v>817</v>
      </c>
      <c r="PW84" t="s">
        <v>817</v>
      </c>
      <c r="PX84" t="s">
        <v>817</v>
      </c>
      <c r="PY84" t="s">
        <v>817</v>
      </c>
      <c r="PZ84" t="s">
        <v>840</v>
      </c>
      <c r="QD84" t="s">
        <v>1006</v>
      </c>
      <c r="QE84" t="s">
        <v>845</v>
      </c>
      <c r="QF84" t="s">
        <v>813</v>
      </c>
      <c r="QG84" t="s">
        <v>813</v>
      </c>
      <c r="QH84" t="s">
        <v>813</v>
      </c>
      <c r="QI84" t="s">
        <v>817</v>
      </c>
      <c r="QJ84" t="s">
        <v>813</v>
      </c>
      <c r="QK84" t="s">
        <v>817</v>
      </c>
      <c r="QL84" t="s">
        <v>817</v>
      </c>
      <c r="QM84" t="s">
        <v>813</v>
      </c>
      <c r="QN84" t="s">
        <v>817</v>
      </c>
      <c r="QO84" t="s">
        <v>817</v>
      </c>
      <c r="QP84" t="s">
        <v>817</v>
      </c>
      <c r="QQ84" t="s">
        <v>817</v>
      </c>
      <c r="QR84" t="s">
        <v>813</v>
      </c>
      <c r="QS84" t="s">
        <v>817</v>
      </c>
      <c r="QT84" t="s">
        <v>813</v>
      </c>
      <c r="QU84" t="s">
        <v>817</v>
      </c>
      <c r="QV84" t="s">
        <v>817</v>
      </c>
      <c r="QW84" t="s">
        <v>817</v>
      </c>
      <c r="QX84" t="s">
        <v>817</v>
      </c>
      <c r="QY84" t="s">
        <v>817</v>
      </c>
      <c r="QZ84" t="s">
        <v>817</v>
      </c>
      <c r="RA84" t="s">
        <v>817</v>
      </c>
      <c r="RB84" t="s">
        <v>817</v>
      </c>
      <c r="RC84" t="s">
        <v>817</v>
      </c>
      <c r="RD84" t="s">
        <v>817</v>
      </c>
      <c r="RE84" t="s">
        <v>817</v>
      </c>
      <c r="RF84" t="s">
        <v>817</v>
      </c>
      <c r="RG84" t="s">
        <v>817</v>
      </c>
      <c r="RH84" t="s">
        <v>817</v>
      </c>
      <c r="RI84" t="s">
        <v>817</v>
      </c>
      <c r="RJ84" t="s">
        <v>817</v>
      </c>
      <c r="RK84" t="s">
        <v>817</v>
      </c>
      <c r="RZ84" t="s">
        <v>813</v>
      </c>
      <c r="SA84" t="s">
        <v>817</v>
      </c>
      <c r="SB84" t="s">
        <v>817</v>
      </c>
      <c r="SC84" t="s">
        <v>817</v>
      </c>
      <c r="SD84" t="s">
        <v>817</v>
      </c>
      <c r="SE84" t="s">
        <v>817</v>
      </c>
      <c r="SF84" t="s">
        <v>817</v>
      </c>
      <c r="SG84" t="s">
        <v>817</v>
      </c>
      <c r="SH84" t="s">
        <v>817</v>
      </c>
      <c r="SI84" t="s">
        <v>817</v>
      </c>
      <c r="SJ84" t="s">
        <v>817</v>
      </c>
      <c r="SK84" t="s">
        <v>817</v>
      </c>
      <c r="SL84" t="s">
        <v>813</v>
      </c>
      <c r="SM84" t="s">
        <v>817</v>
      </c>
      <c r="SN84" t="s">
        <v>817</v>
      </c>
      <c r="SO84" t="s">
        <v>817</v>
      </c>
      <c r="SP84" t="s">
        <v>817</v>
      </c>
      <c r="SQ84" t="s">
        <v>817</v>
      </c>
      <c r="SR84" t="s">
        <v>817</v>
      </c>
      <c r="SS84" t="s">
        <v>817</v>
      </c>
      <c r="ST84" t="s">
        <v>817</v>
      </c>
      <c r="SU84" t="s">
        <v>817</v>
      </c>
      <c r="SV84" t="s">
        <v>817</v>
      </c>
      <c r="SW84" t="s">
        <v>817</v>
      </c>
      <c r="SX84" t="s">
        <v>817</v>
      </c>
      <c r="SY84" t="s">
        <v>817</v>
      </c>
      <c r="SZ84" t="s">
        <v>817</v>
      </c>
      <c r="TA84" t="s">
        <v>817</v>
      </c>
      <c r="TB84" t="s">
        <v>817</v>
      </c>
      <c r="TC84" t="s">
        <v>817</v>
      </c>
      <c r="TD84" t="s">
        <v>817</v>
      </c>
      <c r="TE84" t="s">
        <v>817</v>
      </c>
      <c r="TF84" t="s">
        <v>813</v>
      </c>
      <c r="TG84" t="s">
        <v>817</v>
      </c>
      <c r="TH84" t="s">
        <v>817</v>
      </c>
      <c r="TI84" t="s">
        <v>817</v>
      </c>
      <c r="TU84" t="s">
        <v>817</v>
      </c>
      <c r="TY84" t="s">
        <v>813</v>
      </c>
      <c r="TZ84" t="s">
        <v>817</v>
      </c>
      <c r="UA84" t="s">
        <v>817</v>
      </c>
      <c r="UB84" t="s">
        <v>817</v>
      </c>
      <c r="UC84" t="s">
        <v>817</v>
      </c>
      <c r="UD84" t="s">
        <v>817</v>
      </c>
      <c r="UE84" t="s">
        <v>817</v>
      </c>
      <c r="UF84" t="s">
        <v>817</v>
      </c>
      <c r="UG84" t="s">
        <v>817</v>
      </c>
      <c r="UH84" t="s">
        <v>817</v>
      </c>
      <c r="UI84" t="s">
        <v>817</v>
      </c>
      <c r="UJ84" t="s">
        <v>817</v>
      </c>
      <c r="UK84" t="s">
        <v>817</v>
      </c>
      <c r="UL84" t="s">
        <v>817</v>
      </c>
      <c r="UM84" t="s">
        <v>817</v>
      </c>
      <c r="UN84" t="s">
        <v>817</v>
      </c>
      <c r="UO84" t="s">
        <v>817</v>
      </c>
      <c r="UP84" t="s">
        <v>817</v>
      </c>
      <c r="UQ84" t="s">
        <v>817</v>
      </c>
      <c r="UR84" t="s">
        <v>817</v>
      </c>
      <c r="US84" t="s">
        <v>817</v>
      </c>
      <c r="UT84" t="s">
        <v>817</v>
      </c>
      <c r="UU84" t="s">
        <v>817</v>
      </c>
      <c r="UV84" t="s">
        <v>817</v>
      </c>
      <c r="UW84" t="s">
        <v>817</v>
      </c>
      <c r="UX84" t="s">
        <v>817</v>
      </c>
      <c r="UY84" t="s">
        <v>817</v>
      </c>
      <c r="UZ84" t="s">
        <v>813</v>
      </c>
      <c r="VA84" t="s">
        <v>1257</v>
      </c>
      <c r="VD84" t="s">
        <v>817</v>
      </c>
      <c r="VE84" t="s">
        <v>817</v>
      </c>
      <c r="VF84" t="s">
        <v>813</v>
      </c>
      <c r="VG84" t="s">
        <v>813</v>
      </c>
      <c r="VH84" t="s">
        <v>813</v>
      </c>
      <c r="VI84" t="s">
        <v>813</v>
      </c>
      <c r="VJ84" t="s">
        <v>817</v>
      </c>
      <c r="VK84" t="s">
        <v>817</v>
      </c>
      <c r="VL84" t="s">
        <v>817</v>
      </c>
      <c r="VM84" t="s">
        <v>817</v>
      </c>
      <c r="VN84" t="s">
        <v>817</v>
      </c>
      <c r="VO84" t="s">
        <v>817</v>
      </c>
      <c r="VP84" t="s">
        <v>817</v>
      </c>
      <c r="VQ84" t="s">
        <v>817</v>
      </c>
      <c r="VY84" t="s">
        <v>813</v>
      </c>
      <c r="VZ84" t="s">
        <v>813</v>
      </c>
      <c r="WA84" t="s">
        <v>817</v>
      </c>
      <c r="WJ84" t="s">
        <v>813</v>
      </c>
      <c r="WK84" t="s">
        <v>817</v>
      </c>
      <c r="WL84" t="s">
        <v>817</v>
      </c>
      <c r="WM84" t="s">
        <v>817</v>
      </c>
      <c r="WN84" t="s">
        <v>817</v>
      </c>
      <c r="WO84" t="s">
        <v>817</v>
      </c>
      <c r="WP84" t="s">
        <v>817</v>
      </c>
      <c r="WQ84" t="s">
        <v>817</v>
      </c>
      <c r="WR84" t="s">
        <v>817</v>
      </c>
      <c r="WS84" t="s">
        <v>846</v>
      </c>
      <c r="WU84" t="s">
        <v>813</v>
      </c>
      <c r="WV84" t="s">
        <v>817</v>
      </c>
      <c r="WW84" t="s">
        <v>817</v>
      </c>
      <c r="WX84" t="s">
        <v>817</v>
      </c>
      <c r="WY84" t="s">
        <v>817</v>
      </c>
      <c r="WZ84" t="s">
        <v>817</v>
      </c>
      <c r="XA84" t="s">
        <v>817</v>
      </c>
      <c r="XB84" t="s">
        <v>817</v>
      </c>
      <c r="XC84" t="s">
        <v>1258</v>
      </c>
      <c r="XD84" t="s">
        <v>813</v>
      </c>
      <c r="XE84" t="s">
        <v>817</v>
      </c>
      <c r="XF84" t="s">
        <v>817</v>
      </c>
      <c r="XG84" t="s">
        <v>817</v>
      </c>
      <c r="XH84" t="s">
        <v>817</v>
      </c>
      <c r="XI84" t="s">
        <v>817</v>
      </c>
      <c r="XJ84" t="s">
        <v>817</v>
      </c>
      <c r="XK84" t="s">
        <v>817</v>
      </c>
      <c r="XL84" t="s">
        <v>817</v>
      </c>
      <c r="XM84" t="s">
        <v>817</v>
      </c>
      <c r="XN84" t="s">
        <v>817</v>
      </c>
      <c r="XO84" t="s">
        <v>817</v>
      </c>
      <c r="XP84" t="s">
        <v>817</v>
      </c>
      <c r="XQ84" t="s">
        <v>817</v>
      </c>
      <c r="XR84" t="s">
        <v>817</v>
      </c>
      <c r="XS84" t="s">
        <v>817</v>
      </c>
      <c r="XT84" t="s">
        <v>817</v>
      </c>
      <c r="XU84" t="s">
        <v>817</v>
      </c>
      <c r="XV84" t="s">
        <v>817</v>
      </c>
      <c r="XW84" t="s">
        <v>813</v>
      </c>
      <c r="XX84" t="s">
        <v>817</v>
      </c>
      <c r="XY84" t="s">
        <v>817</v>
      </c>
      <c r="XZ84" t="s">
        <v>813</v>
      </c>
      <c r="YA84" t="s">
        <v>817</v>
      </c>
      <c r="YB84" t="s">
        <v>817</v>
      </c>
      <c r="YC84" t="s">
        <v>813</v>
      </c>
      <c r="YD84" t="s">
        <v>817</v>
      </c>
      <c r="YE84" t="s">
        <v>817</v>
      </c>
      <c r="YF84" t="s">
        <v>817</v>
      </c>
      <c r="YG84" t="s">
        <v>817</v>
      </c>
      <c r="YH84" t="s">
        <v>817</v>
      </c>
      <c r="YI84" t="s">
        <v>817</v>
      </c>
      <c r="YJ84" t="s">
        <v>817</v>
      </c>
      <c r="YK84" t="s">
        <v>817</v>
      </c>
      <c r="YL84" t="s">
        <v>817</v>
      </c>
      <c r="YM84" t="s">
        <v>817</v>
      </c>
      <c r="YN84" t="s">
        <v>817</v>
      </c>
      <c r="YO84" t="s">
        <v>817</v>
      </c>
      <c r="YP84" t="s">
        <v>817</v>
      </c>
      <c r="YQ84" t="s">
        <v>817</v>
      </c>
      <c r="YR84" t="s">
        <v>813</v>
      </c>
      <c r="YS84" t="s">
        <v>817</v>
      </c>
      <c r="YT84" t="s">
        <v>817</v>
      </c>
      <c r="YU84" t="s">
        <v>813</v>
      </c>
      <c r="YW84" t="s">
        <v>813</v>
      </c>
      <c r="YX84" t="s">
        <v>817</v>
      </c>
      <c r="YY84" t="s">
        <v>817</v>
      </c>
      <c r="YZ84" t="s">
        <v>817</v>
      </c>
      <c r="ZA84" t="s">
        <v>817</v>
      </c>
      <c r="ZB84" t="s">
        <v>817</v>
      </c>
      <c r="ZC84" t="s">
        <v>813</v>
      </c>
      <c r="ZD84" t="s">
        <v>817</v>
      </c>
      <c r="ZE84" t="s">
        <v>817</v>
      </c>
      <c r="ZF84" t="s">
        <v>817</v>
      </c>
      <c r="ZG84" t="s">
        <v>817</v>
      </c>
      <c r="ZH84" t="s">
        <v>817</v>
      </c>
      <c r="ZI84" t="s">
        <v>817</v>
      </c>
      <c r="ZJ84" t="s">
        <v>817</v>
      </c>
      <c r="ZK84" t="s">
        <v>817</v>
      </c>
      <c r="ZL84" t="s">
        <v>817</v>
      </c>
      <c r="ZM84" t="s">
        <v>817</v>
      </c>
      <c r="ZN84" t="s">
        <v>817</v>
      </c>
      <c r="ZO84" t="s">
        <v>817</v>
      </c>
      <c r="ZP84" t="s">
        <v>817</v>
      </c>
      <c r="ZQ84" t="s">
        <v>817</v>
      </c>
      <c r="ZR84" t="s">
        <v>817</v>
      </c>
      <c r="ZS84" t="s">
        <v>817</v>
      </c>
      <c r="ZT84" t="s">
        <v>817</v>
      </c>
      <c r="ZU84" t="s">
        <v>817</v>
      </c>
      <c r="ZV84" t="s">
        <v>817</v>
      </c>
      <c r="ZW84" t="s">
        <v>817</v>
      </c>
      <c r="ZX84" t="s">
        <v>817</v>
      </c>
      <c r="ZY84" t="s">
        <v>817</v>
      </c>
      <c r="ZZ84" t="s">
        <v>817</v>
      </c>
      <c r="AAA84" t="s">
        <v>817</v>
      </c>
      <c r="AAB84" t="s">
        <v>817</v>
      </c>
      <c r="AAC84" t="s">
        <v>817</v>
      </c>
      <c r="AAD84" t="s">
        <v>813</v>
      </c>
      <c r="AAE84" t="s">
        <v>817</v>
      </c>
      <c r="AAF84" t="s">
        <v>817</v>
      </c>
      <c r="AAH84" t="s">
        <v>817</v>
      </c>
      <c r="AAI84" t="s">
        <v>817</v>
      </c>
      <c r="AAJ84" t="s">
        <v>817</v>
      </c>
      <c r="AAK84" t="s">
        <v>817</v>
      </c>
      <c r="AAL84" t="s">
        <v>817</v>
      </c>
      <c r="AAM84" t="s">
        <v>817</v>
      </c>
      <c r="AAN84" t="s">
        <v>817</v>
      </c>
      <c r="AAO84" t="s">
        <v>813</v>
      </c>
      <c r="AAP84" t="s">
        <v>817</v>
      </c>
      <c r="AAQ84" t="s">
        <v>817</v>
      </c>
      <c r="AAR84" t="s">
        <v>817</v>
      </c>
      <c r="AAS84" t="s">
        <v>817</v>
      </c>
      <c r="AAT84" t="s">
        <v>817</v>
      </c>
      <c r="AAV84" t="s">
        <v>813</v>
      </c>
      <c r="AAW84" t="s">
        <v>817</v>
      </c>
      <c r="AAX84" t="s">
        <v>817</v>
      </c>
      <c r="AAY84" t="s">
        <v>817</v>
      </c>
      <c r="AAZ84" t="s">
        <v>817</v>
      </c>
      <c r="ABA84" t="s">
        <v>817</v>
      </c>
      <c r="ABB84" t="s">
        <v>817</v>
      </c>
      <c r="ABC84" t="s">
        <v>817</v>
      </c>
      <c r="ABD84" t="s">
        <v>817</v>
      </c>
      <c r="ABE84" t="s">
        <v>817</v>
      </c>
      <c r="ABF84" t="s">
        <v>817</v>
      </c>
      <c r="ABG84" t="s">
        <v>817</v>
      </c>
      <c r="ABH84" t="s">
        <v>817</v>
      </c>
      <c r="ABI84" t="s">
        <v>817</v>
      </c>
      <c r="ABJ84" t="s">
        <v>817</v>
      </c>
      <c r="ABK84" t="s">
        <v>817</v>
      </c>
      <c r="ABL84" t="s">
        <v>817</v>
      </c>
      <c r="ABM84" t="s">
        <v>817</v>
      </c>
      <c r="ABN84" t="s">
        <v>817</v>
      </c>
      <c r="ABO84" t="s">
        <v>817</v>
      </c>
      <c r="ABP84" t="s">
        <v>817</v>
      </c>
      <c r="ABQ84" t="s">
        <v>817</v>
      </c>
      <c r="ABR84" t="s">
        <v>817</v>
      </c>
      <c r="ABS84" t="s">
        <v>817</v>
      </c>
      <c r="ABT84" t="s">
        <v>817</v>
      </c>
      <c r="ABU84" t="s">
        <v>817</v>
      </c>
      <c r="ABV84" t="s">
        <v>813</v>
      </c>
      <c r="ABW84" t="s">
        <v>813</v>
      </c>
      <c r="ABX84" t="s">
        <v>813</v>
      </c>
      <c r="ABY84" t="s">
        <v>817</v>
      </c>
      <c r="ABZ84" t="s">
        <v>817</v>
      </c>
      <c r="ACA84" t="s">
        <v>817</v>
      </c>
      <c r="ACB84" t="s">
        <v>817</v>
      </c>
      <c r="ACC84" t="s">
        <v>817</v>
      </c>
      <c r="ACD84" t="s">
        <v>817</v>
      </c>
      <c r="ACE84" t="s">
        <v>817</v>
      </c>
      <c r="ACF84" t="s">
        <v>817</v>
      </c>
      <c r="ACG84" t="s">
        <v>817</v>
      </c>
      <c r="ACH84" t="s">
        <v>817</v>
      </c>
      <c r="ACI84" t="s">
        <v>817</v>
      </c>
    </row>
    <row r="85" spans="1:763">
      <c r="A85" t="s">
        <v>1259</v>
      </c>
      <c r="B85" t="s">
        <v>1260</v>
      </c>
      <c r="C85" t="s">
        <v>1261</v>
      </c>
      <c r="D85" t="s">
        <v>811</v>
      </c>
      <c r="E85" t="s">
        <v>811</v>
      </c>
      <c r="P85" t="s">
        <v>812</v>
      </c>
      <c r="Q85">
        <v>0.874863865752458</v>
      </c>
      <c r="T85">
        <v>40</v>
      </c>
      <c r="V85" t="s">
        <v>813</v>
      </c>
      <c r="X85" t="s">
        <v>813</v>
      </c>
      <c r="Y85" t="s">
        <v>856</v>
      </c>
      <c r="Z85" t="s">
        <v>856</v>
      </c>
      <c r="AA85" t="s">
        <v>815</v>
      </c>
      <c r="AB85" t="s">
        <v>816</v>
      </c>
      <c r="AC85">
        <v>5</v>
      </c>
      <c r="AD85" t="s">
        <v>817</v>
      </c>
      <c r="AE85">
        <v>4</v>
      </c>
      <c r="AF85">
        <v>1</v>
      </c>
      <c r="AG85">
        <v>0</v>
      </c>
      <c r="AH85" t="s">
        <v>818</v>
      </c>
      <c r="AI85" t="s">
        <v>818</v>
      </c>
      <c r="AJ85" t="s">
        <v>818</v>
      </c>
      <c r="AK85" t="s">
        <v>818</v>
      </c>
      <c r="AL85" t="s">
        <v>818</v>
      </c>
      <c r="AM85" t="s">
        <v>818</v>
      </c>
      <c r="AN85" t="s">
        <v>818</v>
      </c>
      <c r="AO85" t="s">
        <v>818</v>
      </c>
      <c r="AP85" t="s">
        <v>818</v>
      </c>
      <c r="AQ85" t="s">
        <v>818</v>
      </c>
      <c r="AR85" t="s">
        <v>818</v>
      </c>
      <c r="AS85" t="s">
        <v>818</v>
      </c>
      <c r="AT85" t="s">
        <v>818</v>
      </c>
      <c r="AU85" t="s">
        <v>818</v>
      </c>
      <c r="AV85" t="s">
        <v>818</v>
      </c>
      <c r="AW85" t="s">
        <v>818</v>
      </c>
      <c r="AX85" t="s">
        <v>818</v>
      </c>
      <c r="AY85" t="s">
        <v>818</v>
      </c>
      <c r="AZ85" t="s">
        <v>818</v>
      </c>
      <c r="BA85" t="s">
        <v>818</v>
      </c>
      <c r="BB85" t="s">
        <v>818</v>
      </c>
      <c r="BC85" t="s">
        <v>818</v>
      </c>
      <c r="BD85" t="s">
        <v>818</v>
      </c>
      <c r="BE85" t="s">
        <v>818</v>
      </c>
      <c r="BF85" t="s">
        <v>818</v>
      </c>
      <c r="BG85" t="s">
        <v>818</v>
      </c>
      <c r="BH85" t="s">
        <v>818</v>
      </c>
      <c r="BI85" t="s">
        <v>818</v>
      </c>
      <c r="BJ85" t="s">
        <v>818</v>
      </c>
      <c r="BK85" t="s">
        <v>818</v>
      </c>
      <c r="BL85" t="s">
        <v>818</v>
      </c>
      <c r="BM85" t="s">
        <v>818</v>
      </c>
      <c r="BN85" t="s">
        <v>818</v>
      </c>
      <c r="BO85" t="s">
        <v>818</v>
      </c>
      <c r="BP85" t="s">
        <v>818</v>
      </c>
      <c r="BQ85" t="s">
        <v>818</v>
      </c>
      <c r="BR85" t="s">
        <v>818</v>
      </c>
      <c r="BS85" t="s">
        <v>818</v>
      </c>
      <c r="BT85" t="s">
        <v>818</v>
      </c>
      <c r="BU85" t="s">
        <v>818</v>
      </c>
      <c r="BV85" t="s">
        <v>818</v>
      </c>
      <c r="BW85" t="s">
        <v>818</v>
      </c>
      <c r="BX85" t="s">
        <v>818</v>
      </c>
      <c r="BY85" t="s">
        <v>818</v>
      </c>
      <c r="BZ85" t="s">
        <v>818</v>
      </c>
      <c r="CA85" t="s">
        <v>818</v>
      </c>
      <c r="CB85" t="s">
        <v>818</v>
      </c>
      <c r="CC85" t="s">
        <v>818</v>
      </c>
      <c r="CD85" t="s">
        <v>818</v>
      </c>
      <c r="CE85" t="s">
        <v>818</v>
      </c>
      <c r="CF85" t="s">
        <v>818</v>
      </c>
      <c r="CG85" t="s">
        <v>818</v>
      </c>
      <c r="CH85" t="s">
        <v>818</v>
      </c>
      <c r="CI85" t="s">
        <v>818</v>
      </c>
      <c r="CJ85" t="s">
        <v>818</v>
      </c>
      <c r="CK85" t="s">
        <v>818</v>
      </c>
      <c r="CL85" t="s">
        <v>818</v>
      </c>
      <c r="CM85" t="s">
        <v>818</v>
      </c>
      <c r="CN85" t="s">
        <v>818</v>
      </c>
      <c r="CO85" t="s">
        <v>818</v>
      </c>
      <c r="CP85" t="s">
        <v>818</v>
      </c>
      <c r="CQ85" t="s">
        <v>818</v>
      </c>
      <c r="CR85" t="s">
        <v>818</v>
      </c>
      <c r="CS85" t="s">
        <v>818</v>
      </c>
      <c r="CT85" t="s">
        <v>818</v>
      </c>
      <c r="CU85" t="s">
        <v>818</v>
      </c>
      <c r="CV85" t="s">
        <v>818</v>
      </c>
      <c r="CW85" t="s">
        <v>818</v>
      </c>
      <c r="CX85" t="s">
        <v>818</v>
      </c>
      <c r="CY85" t="s">
        <v>818</v>
      </c>
      <c r="CZ85" t="s">
        <v>818</v>
      </c>
      <c r="DA85" t="s">
        <v>818</v>
      </c>
      <c r="DB85" t="s">
        <v>818</v>
      </c>
      <c r="DC85" t="s">
        <v>818</v>
      </c>
      <c r="DD85" t="s">
        <v>818</v>
      </c>
      <c r="DE85" t="s">
        <v>818</v>
      </c>
      <c r="DF85" t="s">
        <v>818</v>
      </c>
      <c r="DG85" t="s">
        <v>818</v>
      </c>
      <c r="DH85" t="s">
        <v>818</v>
      </c>
      <c r="DI85" t="s">
        <v>818</v>
      </c>
      <c r="DJ85" t="s">
        <v>818</v>
      </c>
      <c r="DK85" t="s">
        <v>818</v>
      </c>
      <c r="DL85" t="s">
        <v>818</v>
      </c>
      <c r="DM85" t="s">
        <v>818</v>
      </c>
      <c r="DN85" t="s">
        <v>818</v>
      </c>
      <c r="DO85" t="s">
        <v>818</v>
      </c>
      <c r="DP85" t="s">
        <v>818</v>
      </c>
      <c r="DQ85" t="s">
        <v>818</v>
      </c>
      <c r="DR85" t="s">
        <v>818</v>
      </c>
      <c r="DS85" t="s">
        <v>818</v>
      </c>
      <c r="DT85" t="s">
        <v>818</v>
      </c>
      <c r="DU85" t="s">
        <v>818</v>
      </c>
      <c r="DV85" t="s">
        <v>818</v>
      </c>
      <c r="DW85" t="s">
        <v>818</v>
      </c>
      <c r="DX85" t="s">
        <v>818</v>
      </c>
      <c r="DY85" t="s">
        <v>818</v>
      </c>
      <c r="DZ85" t="s">
        <v>818</v>
      </c>
      <c r="EA85" t="s">
        <v>818</v>
      </c>
      <c r="EB85" t="s">
        <v>818</v>
      </c>
      <c r="EC85" t="s">
        <v>818</v>
      </c>
      <c r="ED85" t="s">
        <v>818</v>
      </c>
      <c r="EE85" t="s">
        <v>818</v>
      </c>
      <c r="EF85" t="s">
        <v>818</v>
      </c>
      <c r="EG85" t="s">
        <v>818</v>
      </c>
      <c r="EH85" t="s">
        <v>818</v>
      </c>
      <c r="EI85" t="s">
        <v>818</v>
      </c>
      <c r="EJ85" t="s">
        <v>818</v>
      </c>
      <c r="EK85" t="s">
        <v>818</v>
      </c>
      <c r="EL85" t="s">
        <v>818</v>
      </c>
      <c r="EM85" t="s">
        <v>818</v>
      </c>
      <c r="EN85" t="s">
        <v>818</v>
      </c>
      <c r="EO85" t="s">
        <v>818</v>
      </c>
      <c r="EP85" t="s">
        <v>818</v>
      </c>
      <c r="EQ85" t="s">
        <v>818</v>
      </c>
      <c r="ER85" t="s">
        <v>818</v>
      </c>
      <c r="ES85" t="s">
        <v>818</v>
      </c>
      <c r="ET85" t="s">
        <v>818</v>
      </c>
      <c r="EU85" t="s">
        <v>818</v>
      </c>
      <c r="EV85" t="s">
        <v>818</v>
      </c>
      <c r="EW85" t="s">
        <v>818</v>
      </c>
      <c r="EX85" t="s">
        <v>818</v>
      </c>
      <c r="EY85" t="s">
        <v>818</v>
      </c>
      <c r="EZ85" t="s">
        <v>818</v>
      </c>
      <c r="FA85" t="s">
        <v>818</v>
      </c>
      <c r="FB85" t="s">
        <v>818</v>
      </c>
      <c r="FC85" t="s">
        <v>818</v>
      </c>
      <c r="FD85" t="s">
        <v>818</v>
      </c>
      <c r="FE85" t="s">
        <v>818</v>
      </c>
      <c r="FF85" t="s">
        <v>818</v>
      </c>
      <c r="FG85" t="s">
        <v>818</v>
      </c>
      <c r="FH85" t="s">
        <v>818</v>
      </c>
      <c r="FI85" t="s">
        <v>818</v>
      </c>
      <c r="FJ85" t="s">
        <v>818</v>
      </c>
      <c r="FK85" t="s">
        <v>818</v>
      </c>
      <c r="FL85" t="s">
        <v>818</v>
      </c>
      <c r="FM85" t="s">
        <v>818</v>
      </c>
      <c r="FN85" t="s">
        <v>818</v>
      </c>
      <c r="FO85" t="s">
        <v>818</v>
      </c>
      <c r="FP85" t="s">
        <v>818</v>
      </c>
      <c r="FQ85" t="s">
        <v>818</v>
      </c>
      <c r="FR85" t="s">
        <v>818</v>
      </c>
      <c r="FS85" t="s">
        <v>818</v>
      </c>
      <c r="FT85" t="s">
        <v>818</v>
      </c>
      <c r="FU85" t="s">
        <v>818</v>
      </c>
      <c r="FV85" t="s">
        <v>818</v>
      </c>
      <c r="FW85" t="s">
        <v>818</v>
      </c>
      <c r="FX85" t="s">
        <v>818</v>
      </c>
      <c r="FY85" t="s">
        <v>818</v>
      </c>
      <c r="FZ85" t="s">
        <v>818</v>
      </c>
      <c r="GA85" t="s">
        <v>818</v>
      </c>
      <c r="GB85" t="s">
        <v>818</v>
      </c>
      <c r="GC85" t="s">
        <v>818</v>
      </c>
      <c r="GD85" t="s">
        <v>818</v>
      </c>
      <c r="GE85" t="s">
        <v>818</v>
      </c>
      <c r="GF85" t="s">
        <v>818</v>
      </c>
      <c r="GG85" t="s">
        <v>818</v>
      </c>
      <c r="GH85" t="s">
        <v>818</v>
      </c>
      <c r="GI85" t="s">
        <v>818</v>
      </c>
      <c r="GJ85" t="s">
        <v>818</v>
      </c>
      <c r="GK85" t="s">
        <v>818</v>
      </c>
      <c r="GL85" t="s">
        <v>818</v>
      </c>
      <c r="GM85" t="s">
        <v>818</v>
      </c>
      <c r="GN85" t="s">
        <v>818</v>
      </c>
      <c r="GO85" t="s">
        <v>818</v>
      </c>
      <c r="GP85" t="s">
        <v>818</v>
      </c>
      <c r="GQ85" t="s">
        <v>818</v>
      </c>
      <c r="GR85" t="s">
        <v>818</v>
      </c>
      <c r="GS85" t="s">
        <v>818</v>
      </c>
      <c r="GT85" t="s">
        <v>818</v>
      </c>
      <c r="GU85" t="s">
        <v>818</v>
      </c>
      <c r="GV85" t="s">
        <v>818</v>
      </c>
      <c r="GW85" t="s">
        <v>818</v>
      </c>
      <c r="GX85" t="s">
        <v>818</v>
      </c>
      <c r="GY85" t="s">
        <v>818</v>
      </c>
      <c r="GZ85" t="s">
        <v>818</v>
      </c>
      <c r="HA85" t="s">
        <v>818</v>
      </c>
      <c r="HB85" t="s">
        <v>818</v>
      </c>
      <c r="HC85" t="s">
        <v>818</v>
      </c>
      <c r="HD85" t="s">
        <v>818</v>
      </c>
      <c r="HE85" t="s">
        <v>818</v>
      </c>
      <c r="HF85" t="s">
        <v>818</v>
      </c>
      <c r="HG85" t="s">
        <v>818</v>
      </c>
      <c r="HH85" t="s">
        <v>818</v>
      </c>
      <c r="HI85" t="s">
        <v>818</v>
      </c>
      <c r="HJ85" t="s">
        <v>818</v>
      </c>
      <c r="HK85" t="s">
        <v>818</v>
      </c>
      <c r="HL85" t="s">
        <v>818</v>
      </c>
      <c r="HM85" t="s">
        <v>818</v>
      </c>
      <c r="HN85" t="s">
        <v>818</v>
      </c>
      <c r="HO85" t="s">
        <v>818</v>
      </c>
      <c r="HP85" t="s">
        <v>818</v>
      </c>
      <c r="HQ85" t="s">
        <v>818</v>
      </c>
      <c r="HR85" t="s">
        <v>818</v>
      </c>
      <c r="HS85" t="s">
        <v>818</v>
      </c>
      <c r="HT85" t="s">
        <v>818</v>
      </c>
      <c r="HU85" t="s">
        <v>818</v>
      </c>
      <c r="HV85" t="s">
        <v>818</v>
      </c>
      <c r="HW85" t="s">
        <v>818</v>
      </c>
      <c r="HX85" t="s">
        <v>818</v>
      </c>
      <c r="HY85" t="s">
        <v>818</v>
      </c>
      <c r="HZ85" t="s">
        <v>818</v>
      </c>
      <c r="IA85" t="s">
        <v>818</v>
      </c>
      <c r="IB85" t="s">
        <v>818</v>
      </c>
      <c r="IC85" t="s">
        <v>818</v>
      </c>
      <c r="ID85" t="s">
        <v>818</v>
      </c>
      <c r="IE85" t="s">
        <v>818</v>
      </c>
      <c r="IF85" t="s">
        <v>818</v>
      </c>
      <c r="IG85" t="s">
        <v>818</v>
      </c>
      <c r="IH85" t="s">
        <v>818</v>
      </c>
      <c r="II85" t="s">
        <v>818</v>
      </c>
      <c r="IJ85" t="s">
        <v>818</v>
      </c>
      <c r="IK85" t="s">
        <v>818</v>
      </c>
      <c r="IL85" t="s">
        <v>818</v>
      </c>
      <c r="IM85" t="s">
        <v>818</v>
      </c>
      <c r="IN85" t="s">
        <v>818</v>
      </c>
      <c r="IO85" t="s">
        <v>818</v>
      </c>
      <c r="IP85" t="s">
        <v>818</v>
      </c>
      <c r="IQ85" t="s">
        <v>818</v>
      </c>
      <c r="IR85" t="s">
        <v>818</v>
      </c>
      <c r="IS85" t="s">
        <v>818</v>
      </c>
      <c r="IT85" t="s">
        <v>818</v>
      </c>
      <c r="IU85" t="s">
        <v>818</v>
      </c>
      <c r="IV85" t="s">
        <v>818</v>
      </c>
      <c r="IW85" t="s">
        <v>818</v>
      </c>
      <c r="IX85" t="s">
        <v>818</v>
      </c>
      <c r="IY85" t="s">
        <v>818</v>
      </c>
      <c r="IZ85" t="s">
        <v>818</v>
      </c>
      <c r="JA85" t="s">
        <v>818</v>
      </c>
      <c r="JB85" t="s">
        <v>818</v>
      </c>
      <c r="JC85" t="s">
        <v>818</v>
      </c>
      <c r="JD85" t="s">
        <v>818</v>
      </c>
      <c r="JE85" t="s">
        <v>818</v>
      </c>
      <c r="JF85" t="s">
        <v>818</v>
      </c>
      <c r="JG85" t="s">
        <v>818</v>
      </c>
      <c r="JH85" t="s">
        <v>818</v>
      </c>
      <c r="JI85" t="s">
        <v>818</v>
      </c>
      <c r="JJ85" t="s">
        <v>818</v>
      </c>
      <c r="JK85" t="s">
        <v>818</v>
      </c>
      <c r="JL85" t="s">
        <v>818</v>
      </c>
      <c r="JM85" t="s">
        <v>818</v>
      </c>
      <c r="JN85" t="s">
        <v>818</v>
      </c>
      <c r="JO85" t="s">
        <v>818</v>
      </c>
      <c r="JP85" t="s">
        <v>818</v>
      </c>
      <c r="JQ85" t="s">
        <v>818</v>
      </c>
      <c r="JR85" t="s">
        <v>818</v>
      </c>
      <c r="JS85" t="s">
        <v>818</v>
      </c>
      <c r="JT85" t="s">
        <v>818</v>
      </c>
      <c r="JU85" t="s">
        <v>818</v>
      </c>
      <c r="JV85" t="s">
        <v>818</v>
      </c>
      <c r="JW85" t="s">
        <v>818</v>
      </c>
      <c r="JX85" t="s">
        <v>818</v>
      </c>
      <c r="JY85" t="s">
        <v>818</v>
      </c>
      <c r="JZ85" t="s">
        <v>818</v>
      </c>
      <c r="KA85" t="s">
        <v>818</v>
      </c>
      <c r="KB85" t="s">
        <v>818</v>
      </c>
      <c r="KC85" t="s">
        <v>818</v>
      </c>
      <c r="KD85" t="s">
        <v>818</v>
      </c>
      <c r="KE85" t="s">
        <v>818</v>
      </c>
      <c r="KF85">
        <v>5</v>
      </c>
      <c r="KG85">
        <v>0</v>
      </c>
      <c r="KH85">
        <v>0</v>
      </c>
      <c r="KI85">
        <v>0</v>
      </c>
      <c r="KJ85">
        <v>0</v>
      </c>
      <c r="KK85">
        <v>0</v>
      </c>
      <c r="KL85">
        <v>0</v>
      </c>
      <c r="KM85">
        <v>0</v>
      </c>
      <c r="KN85">
        <v>1</v>
      </c>
      <c r="KO85">
        <v>0</v>
      </c>
      <c r="KP85">
        <v>0</v>
      </c>
      <c r="KQ85">
        <v>1</v>
      </c>
      <c r="KR85">
        <v>0</v>
      </c>
      <c r="KS85">
        <v>1</v>
      </c>
      <c r="KT85">
        <v>0</v>
      </c>
      <c r="KU85">
        <v>0</v>
      </c>
      <c r="KV85">
        <v>2</v>
      </c>
      <c r="KW85">
        <v>0</v>
      </c>
      <c r="KX85">
        <v>1</v>
      </c>
      <c r="KY85">
        <v>0</v>
      </c>
      <c r="KZ85">
        <v>3</v>
      </c>
      <c r="LA85">
        <v>1</v>
      </c>
      <c r="LB85">
        <v>1</v>
      </c>
      <c r="LC85">
        <v>3</v>
      </c>
      <c r="LD85">
        <v>5</v>
      </c>
      <c r="LE85">
        <v>2</v>
      </c>
      <c r="LF85">
        <v>2</v>
      </c>
      <c r="LH85" t="s">
        <v>817</v>
      </c>
      <c r="LI85" t="s">
        <v>817</v>
      </c>
      <c r="LJ85" t="s">
        <v>817</v>
      </c>
      <c r="LK85" t="s">
        <v>817</v>
      </c>
      <c r="LL85" t="s">
        <v>817</v>
      </c>
      <c r="LM85" t="s">
        <v>817</v>
      </c>
      <c r="LO85" t="s">
        <v>817</v>
      </c>
      <c r="LQ85" t="s">
        <v>817</v>
      </c>
      <c r="LR85" t="s">
        <v>845</v>
      </c>
      <c r="LS85" t="s">
        <v>818</v>
      </c>
      <c r="LT85" t="s">
        <v>845</v>
      </c>
      <c r="LU85" t="s">
        <v>818</v>
      </c>
      <c r="LV85" t="s">
        <v>845</v>
      </c>
      <c r="LW85" t="s">
        <v>845</v>
      </c>
      <c r="LX85" t="s">
        <v>817</v>
      </c>
      <c r="MA85" t="s">
        <v>858</v>
      </c>
      <c r="MB85" t="s">
        <v>821</v>
      </c>
      <c r="MC85" t="s">
        <v>875</v>
      </c>
      <c r="MD85" t="s">
        <v>813</v>
      </c>
      <c r="MF85" t="s">
        <v>934</v>
      </c>
      <c r="MH85" t="s">
        <v>935</v>
      </c>
      <c r="MI85" t="s">
        <v>813</v>
      </c>
      <c r="MJ85" t="s">
        <v>888</v>
      </c>
      <c r="MU85" t="s">
        <v>813</v>
      </c>
      <c r="NC85" t="s">
        <v>813</v>
      </c>
      <c r="ND85" t="s">
        <v>817</v>
      </c>
      <c r="NE85" t="s">
        <v>813</v>
      </c>
      <c r="NF85" t="s">
        <v>817</v>
      </c>
      <c r="NG85" t="s">
        <v>817</v>
      </c>
      <c r="NH85" t="s">
        <v>817</v>
      </c>
      <c r="NI85" t="s">
        <v>813</v>
      </c>
      <c r="NJ85" t="s">
        <v>817</v>
      </c>
      <c r="NK85" t="s">
        <v>817</v>
      </c>
      <c r="NL85" t="s">
        <v>817</v>
      </c>
      <c r="NM85" t="s">
        <v>817</v>
      </c>
      <c r="NN85" t="s">
        <v>817</v>
      </c>
      <c r="NO85" t="s">
        <v>817</v>
      </c>
      <c r="NP85" t="s">
        <v>817</v>
      </c>
      <c r="NQ85" t="s">
        <v>817</v>
      </c>
      <c r="NR85" t="s">
        <v>813</v>
      </c>
      <c r="NS85" t="s">
        <v>813</v>
      </c>
      <c r="NT85" t="s">
        <v>848</v>
      </c>
      <c r="NU85" t="s">
        <v>1010</v>
      </c>
      <c r="NX85" t="s">
        <v>826</v>
      </c>
      <c r="NY85">
        <v>1</v>
      </c>
      <c r="NZ85" t="s">
        <v>903</v>
      </c>
      <c r="OP85" t="s">
        <v>817</v>
      </c>
      <c r="OQ85" t="s">
        <v>827</v>
      </c>
      <c r="OR85" t="s">
        <v>828</v>
      </c>
      <c r="OS85" t="s">
        <v>878</v>
      </c>
      <c r="OT85" t="s">
        <v>813</v>
      </c>
      <c r="OU85" t="s">
        <v>817</v>
      </c>
      <c r="OV85" t="s">
        <v>1041</v>
      </c>
      <c r="PA85" t="s">
        <v>813</v>
      </c>
      <c r="PB85" t="s">
        <v>817</v>
      </c>
      <c r="PC85" t="s">
        <v>817</v>
      </c>
      <c r="PD85" t="s">
        <v>817</v>
      </c>
      <c r="PE85" t="s">
        <v>813</v>
      </c>
      <c r="PF85" t="s">
        <v>817</v>
      </c>
      <c r="PG85" t="s">
        <v>817</v>
      </c>
      <c r="PH85" t="s">
        <v>817</v>
      </c>
      <c r="PI85" t="s">
        <v>817</v>
      </c>
      <c r="PJ85" t="s">
        <v>817</v>
      </c>
      <c r="PL85" t="s">
        <v>927</v>
      </c>
      <c r="PM85" t="s">
        <v>837</v>
      </c>
      <c r="PN85" t="s">
        <v>837</v>
      </c>
      <c r="PO85" t="s">
        <v>880</v>
      </c>
      <c r="PP85" t="s">
        <v>894</v>
      </c>
      <c r="PQ85" t="s">
        <v>813</v>
      </c>
      <c r="PR85" t="s">
        <v>813</v>
      </c>
      <c r="PS85" t="s">
        <v>817</v>
      </c>
      <c r="PT85" t="s">
        <v>817</v>
      </c>
      <c r="PU85" t="s">
        <v>817</v>
      </c>
      <c r="PV85" t="s">
        <v>817</v>
      </c>
      <c r="PW85" t="s">
        <v>817</v>
      </c>
      <c r="PX85" t="s">
        <v>817</v>
      </c>
      <c r="PY85" t="s">
        <v>817</v>
      </c>
      <c r="PZ85" t="s">
        <v>1058</v>
      </c>
      <c r="QA85" t="s">
        <v>1262</v>
      </c>
      <c r="QB85" t="s">
        <v>1005</v>
      </c>
      <c r="QC85" t="s">
        <v>972</v>
      </c>
      <c r="QD85" t="s">
        <v>896</v>
      </c>
      <c r="QE85" t="s">
        <v>837</v>
      </c>
      <c r="QF85" t="s">
        <v>813</v>
      </c>
      <c r="QG85" t="s">
        <v>813</v>
      </c>
      <c r="QH85" t="s">
        <v>813</v>
      </c>
      <c r="QI85" t="s">
        <v>817</v>
      </c>
      <c r="QJ85" t="s">
        <v>817</v>
      </c>
      <c r="QK85" t="s">
        <v>813</v>
      </c>
      <c r="QL85" t="s">
        <v>817</v>
      </c>
      <c r="QM85" t="s">
        <v>813</v>
      </c>
      <c r="QN85" t="s">
        <v>817</v>
      </c>
      <c r="QO85" t="s">
        <v>817</v>
      </c>
      <c r="QP85" t="s">
        <v>817</v>
      </c>
      <c r="QQ85" t="s">
        <v>817</v>
      </c>
      <c r="QR85" t="s">
        <v>813</v>
      </c>
      <c r="QS85" t="s">
        <v>813</v>
      </c>
      <c r="QT85" t="s">
        <v>817</v>
      </c>
      <c r="QU85" t="s">
        <v>817</v>
      </c>
      <c r="QV85" t="s">
        <v>817</v>
      </c>
      <c r="QW85" t="s">
        <v>817</v>
      </c>
      <c r="QX85" t="s">
        <v>817</v>
      </c>
      <c r="QY85" t="s">
        <v>817</v>
      </c>
      <c r="QZ85" t="s">
        <v>817</v>
      </c>
      <c r="RA85" t="s">
        <v>817</v>
      </c>
      <c r="RB85" t="s">
        <v>817</v>
      </c>
      <c r="RC85" t="s">
        <v>817</v>
      </c>
      <c r="RD85" t="s">
        <v>817</v>
      </c>
      <c r="RE85" t="s">
        <v>817</v>
      </c>
      <c r="RF85" t="s">
        <v>817</v>
      </c>
      <c r="RG85" t="s">
        <v>817</v>
      </c>
      <c r="RH85" t="s">
        <v>817</v>
      </c>
      <c r="RI85" t="s">
        <v>817</v>
      </c>
      <c r="RJ85" t="s">
        <v>817</v>
      </c>
      <c r="RK85" t="s">
        <v>813</v>
      </c>
      <c r="RL85" t="s">
        <v>817</v>
      </c>
      <c r="RM85" t="s">
        <v>813</v>
      </c>
      <c r="RN85" t="s">
        <v>817</v>
      </c>
      <c r="RO85" t="s">
        <v>817</v>
      </c>
      <c r="RP85" t="s">
        <v>817</v>
      </c>
      <c r="RQ85" t="s">
        <v>817</v>
      </c>
      <c r="RR85" t="s">
        <v>817</v>
      </c>
      <c r="RS85" t="s">
        <v>817</v>
      </c>
      <c r="RT85" t="s">
        <v>817</v>
      </c>
      <c r="RU85" t="s">
        <v>817</v>
      </c>
      <c r="RV85" t="s">
        <v>817</v>
      </c>
      <c r="RW85" t="s">
        <v>817</v>
      </c>
      <c r="RX85" t="s">
        <v>845</v>
      </c>
      <c r="RY85" t="s">
        <v>897</v>
      </c>
      <c r="RZ85" t="s">
        <v>813</v>
      </c>
      <c r="SA85" t="s">
        <v>817</v>
      </c>
      <c r="SB85" t="s">
        <v>817</v>
      </c>
      <c r="SC85" t="s">
        <v>817</v>
      </c>
      <c r="SD85" t="s">
        <v>813</v>
      </c>
      <c r="SE85" t="s">
        <v>817</v>
      </c>
      <c r="SF85" t="s">
        <v>813</v>
      </c>
      <c r="SG85" t="s">
        <v>817</v>
      </c>
      <c r="SH85" t="s">
        <v>817</v>
      </c>
      <c r="SI85" t="s">
        <v>817</v>
      </c>
      <c r="SJ85" t="s">
        <v>817</v>
      </c>
      <c r="SK85" t="s">
        <v>817</v>
      </c>
      <c r="SL85" t="s">
        <v>817</v>
      </c>
      <c r="SM85" t="s">
        <v>817</v>
      </c>
      <c r="SN85" t="s">
        <v>817</v>
      </c>
      <c r="SO85" t="s">
        <v>817</v>
      </c>
      <c r="SP85" t="s">
        <v>817</v>
      </c>
      <c r="SQ85" t="s">
        <v>817</v>
      </c>
      <c r="SR85" t="s">
        <v>817</v>
      </c>
      <c r="SS85" t="s">
        <v>817</v>
      </c>
      <c r="ST85" t="s">
        <v>817</v>
      </c>
      <c r="SU85" t="s">
        <v>817</v>
      </c>
      <c r="SV85" t="s">
        <v>817</v>
      </c>
      <c r="SW85" t="s">
        <v>817</v>
      </c>
      <c r="SX85" t="s">
        <v>817</v>
      </c>
      <c r="SY85" t="s">
        <v>817</v>
      </c>
      <c r="SZ85" t="s">
        <v>817</v>
      </c>
      <c r="TA85" t="s">
        <v>817</v>
      </c>
      <c r="TB85" t="s">
        <v>817</v>
      </c>
      <c r="TC85" t="s">
        <v>817</v>
      </c>
      <c r="TD85" t="s">
        <v>817</v>
      </c>
      <c r="TE85" t="s">
        <v>817</v>
      </c>
      <c r="TF85" t="s">
        <v>813</v>
      </c>
      <c r="TG85" t="s">
        <v>817</v>
      </c>
      <c r="TH85" t="s">
        <v>817</v>
      </c>
      <c r="TI85" t="s">
        <v>817</v>
      </c>
      <c r="TJ85" t="s">
        <v>817</v>
      </c>
      <c r="TU85" t="s">
        <v>817</v>
      </c>
      <c r="TY85" t="s">
        <v>813</v>
      </c>
      <c r="TZ85" t="s">
        <v>817</v>
      </c>
      <c r="UA85" t="s">
        <v>817</v>
      </c>
      <c r="UB85" t="s">
        <v>817</v>
      </c>
      <c r="UC85" t="s">
        <v>817</v>
      </c>
      <c r="UD85" t="s">
        <v>817</v>
      </c>
      <c r="UE85" t="s">
        <v>817</v>
      </c>
      <c r="UF85" t="s">
        <v>817</v>
      </c>
      <c r="UG85" t="s">
        <v>817</v>
      </c>
      <c r="UH85" t="s">
        <v>817</v>
      </c>
      <c r="UI85" t="s">
        <v>817</v>
      </c>
      <c r="UJ85" t="s">
        <v>817</v>
      </c>
      <c r="UK85" t="s">
        <v>817</v>
      </c>
      <c r="UL85" t="s">
        <v>813</v>
      </c>
      <c r="UM85" t="s">
        <v>817</v>
      </c>
      <c r="UN85" t="s">
        <v>817</v>
      </c>
      <c r="UO85" t="s">
        <v>817</v>
      </c>
      <c r="UP85" t="s">
        <v>813</v>
      </c>
      <c r="UQ85" t="s">
        <v>817</v>
      </c>
      <c r="UR85" t="s">
        <v>817</v>
      </c>
      <c r="US85" t="s">
        <v>817</v>
      </c>
      <c r="UT85" t="s">
        <v>817</v>
      </c>
      <c r="UU85" t="s">
        <v>817</v>
      </c>
      <c r="UV85" t="s">
        <v>817</v>
      </c>
      <c r="UW85" t="s">
        <v>817</v>
      </c>
      <c r="UX85" t="s">
        <v>817</v>
      </c>
      <c r="UY85" t="s">
        <v>817</v>
      </c>
      <c r="UZ85" t="s">
        <v>817</v>
      </c>
      <c r="VB85" t="s">
        <v>909</v>
      </c>
      <c r="VC85" t="s">
        <v>848</v>
      </c>
      <c r="VD85" t="s">
        <v>813</v>
      </c>
      <c r="VE85" t="s">
        <v>817</v>
      </c>
      <c r="VF85" t="s">
        <v>817</v>
      </c>
      <c r="VG85" t="s">
        <v>817</v>
      </c>
      <c r="VH85" t="s">
        <v>817</v>
      </c>
      <c r="VI85" t="s">
        <v>817</v>
      </c>
      <c r="VJ85" t="s">
        <v>817</v>
      </c>
      <c r="VK85" t="s">
        <v>817</v>
      </c>
      <c r="VL85" t="s">
        <v>817</v>
      </c>
      <c r="VM85" t="s">
        <v>817</v>
      </c>
      <c r="VN85" t="s">
        <v>817</v>
      </c>
      <c r="VO85" t="s">
        <v>817</v>
      </c>
      <c r="VP85" t="s">
        <v>817</v>
      </c>
      <c r="VQ85" t="s">
        <v>817</v>
      </c>
      <c r="VR85" t="s">
        <v>902</v>
      </c>
      <c r="VY85" t="s">
        <v>813</v>
      </c>
      <c r="VZ85" t="s">
        <v>813</v>
      </c>
      <c r="WA85" t="s">
        <v>817</v>
      </c>
      <c r="WJ85" t="s">
        <v>813</v>
      </c>
      <c r="WK85" t="s">
        <v>813</v>
      </c>
      <c r="WL85" t="s">
        <v>817</v>
      </c>
      <c r="WM85" t="s">
        <v>817</v>
      </c>
      <c r="WN85" t="s">
        <v>817</v>
      </c>
      <c r="WO85" t="s">
        <v>817</v>
      </c>
      <c r="WP85" t="s">
        <v>817</v>
      </c>
      <c r="WQ85" t="s">
        <v>817</v>
      </c>
      <c r="WR85" t="s">
        <v>817</v>
      </c>
      <c r="WS85" t="s">
        <v>908</v>
      </c>
      <c r="WU85" t="s">
        <v>817</v>
      </c>
      <c r="WV85" t="s">
        <v>817</v>
      </c>
      <c r="WW85" t="s">
        <v>817</v>
      </c>
      <c r="WX85" t="s">
        <v>817</v>
      </c>
      <c r="WY85" t="s">
        <v>817</v>
      </c>
      <c r="WZ85" t="s">
        <v>813</v>
      </c>
      <c r="XA85" t="s">
        <v>817</v>
      </c>
      <c r="XB85" t="s">
        <v>817</v>
      </c>
      <c r="XC85" t="s">
        <v>850</v>
      </c>
      <c r="XD85" t="s">
        <v>813</v>
      </c>
      <c r="XE85" t="s">
        <v>817</v>
      </c>
      <c r="XF85" t="s">
        <v>817</v>
      </c>
      <c r="XG85" t="s">
        <v>817</v>
      </c>
      <c r="XH85" t="s">
        <v>817</v>
      </c>
      <c r="XI85" t="s">
        <v>817</v>
      </c>
      <c r="XJ85" t="s">
        <v>817</v>
      </c>
      <c r="XK85" t="s">
        <v>817</v>
      </c>
      <c r="XL85" t="s">
        <v>817</v>
      </c>
      <c r="XM85" t="s">
        <v>817</v>
      </c>
      <c r="XN85" t="s">
        <v>817</v>
      </c>
      <c r="XO85" t="s">
        <v>817</v>
      </c>
      <c r="XP85" t="s">
        <v>817</v>
      </c>
      <c r="XQ85" t="s">
        <v>817</v>
      </c>
      <c r="XR85" t="s">
        <v>813</v>
      </c>
      <c r="XS85" t="s">
        <v>817</v>
      </c>
      <c r="XT85" t="s">
        <v>813</v>
      </c>
      <c r="XU85" t="s">
        <v>813</v>
      </c>
      <c r="XV85" t="s">
        <v>817</v>
      </c>
      <c r="XW85" t="s">
        <v>817</v>
      </c>
      <c r="XX85" t="s">
        <v>817</v>
      </c>
      <c r="XY85" t="s">
        <v>817</v>
      </c>
      <c r="XZ85" t="s">
        <v>817</v>
      </c>
      <c r="ZM85" t="s">
        <v>817</v>
      </c>
      <c r="ZN85" t="s">
        <v>813</v>
      </c>
      <c r="ZO85" t="s">
        <v>817</v>
      </c>
      <c r="ZP85" t="s">
        <v>817</v>
      </c>
      <c r="ZQ85" t="s">
        <v>817</v>
      </c>
      <c r="ZR85" t="s">
        <v>813</v>
      </c>
      <c r="ZS85" t="s">
        <v>817</v>
      </c>
      <c r="ZT85" t="s">
        <v>817</v>
      </c>
      <c r="ZU85" t="s">
        <v>817</v>
      </c>
      <c r="ZV85" t="s">
        <v>817</v>
      </c>
      <c r="ZW85" t="s">
        <v>817</v>
      </c>
      <c r="ZX85" t="s">
        <v>817</v>
      </c>
      <c r="ZY85" t="s">
        <v>817</v>
      </c>
      <c r="ZZ85" t="s">
        <v>817</v>
      </c>
      <c r="AAA85" t="s">
        <v>813</v>
      </c>
      <c r="AAB85" t="s">
        <v>817</v>
      </c>
      <c r="AAC85" t="s">
        <v>817</v>
      </c>
      <c r="AAD85" t="s">
        <v>817</v>
      </c>
      <c r="AAE85" t="s">
        <v>817</v>
      </c>
      <c r="AAF85" t="s">
        <v>817</v>
      </c>
      <c r="AAH85" t="s">
        <v>817</v>
      </c>
      <c r="AAI85" t="s">
        <v>817</v>
      </c>
      <c r="AAJ85" t="s">
        <v>817</v>
      </c>
      <c r="AAK85" t="s">
        <v>817</v>
      </c>
      <c r="AAL85" t="s">
        <v>817</v>
      </c>
      <c r="AAM85" t="s">
        <v>817</v>
      </c>
      <c r="AAN85" t="s">
        <v>817</v>
      </c>
      <c r="AAO85" t="s">
        <v>817</v>
      </c>
      <c r="AAP85" t="s">
        <v>817</v>
      </c>
      <c r="AAQ85" t="s">
        <v>817</v>
      </c>
      <c r="AAR85" t="s">
        <v>817</v>
      </c>
      <c r="AAS85" t="s">
        <v>817</v>
      </c>
      <c r="AAT85" t="s">
        <v>813</v>
      </c>
      <c r="AAV85" t="s">
        <v>813</v>
      </c>
      <c r="AAW85" t="s">
        <v>817</v>
      </c>
      <c r="AAX85" t="s">
        <v>817</v>
      </c>
      <c r="AAY85" t="s">
        <v>817</v>
      </c>
      <c r="AAZ85" t="s">
        <v>817</v>
      </c>
      <c r="ABA85" t="s">
        <v>813</v>
      </c>
      <c r="ABB85" t="s">
        <v>813</v>
      </c>
      <c r="ABC85" t="s">
        <v>817</v>
      </c>
      <c r="ABD85" t="s">
        <v>817</v>
      </c>
      <c r="ABE85" t="s">
        <v>817</v>
      </c>
      <c r="ABF85" t="s">
        <v>817</v>
      </c>
      <c r="ABG85" t="s">
        <v>817</v>
      </c>
      <c r="ABH85" t="s">
        <v>817</v>
      </c>
      <c r="ABI85" t="s">
        <v>817</v>
      </c>
      <c r="ABJ85" t="s">
        <v>817</v>
      </c>
      <c r="ABK85" t="s">
        <v>817</v>
      </c>
      <c r="ABL85" t="s">
        <v>817</v>
      </c>
      <c r="ABM85" t="s">
        <v>817</v>
      </c>
      <c r="ABN85" t="s">
        <v>817</v>
      </c>
      <c r="ABO85" t="s">
        <v>817</v>
      </c>
      <c r="ABP85" t="s">
        <v>817</v>
      </c>
      <c r="ABQ85" t="s">
        <v>817</v>
      </c>
      <c r="ABR85" t="s">
        <v>817</v>
      </c>
      <c r="ABS85" t="s">
        <v>817</v>
      </c>
      <c r="ABT85" t="s">
        <v>817</v>
      </c>
      <c r="ABU85" t="s">
        <v>817</v>
      </c>
      <c r="ABV85" t="s">
        <v>813</v>
      </c>
      <c r="ABW85" t="s">
        <v>813</v>
      </c>
      <c r="ABX85" t="s">
        <v>817</v>
      </c>
      <c r="ABY85" t="s">
        <v>813</v>
      </c>
      <c r="ABZ85" t="s">
        <v>817</v>
      </c>
      <c r="ACA85" t="s">
        <v>817</v>
      </c>
      <c r="ACB85" t="s">
        <v>817</v>
      </c>
      <c r="ACC85" t="s">
        <v>817</v>
      </c>
      <c r="ACD85" t="s">
        <v>817</v>
      </c>
      <c r="ACE85" t="s">
        <v>817</v>
      </c>
      <c r="ACF85" t="s">
        <v>817</v>
      </c>
      <c r="ACG85" t="s">
        <v>817</v>
      </c>
      <c r="ACH85" t="s">
        <v>817</v>
      </c>
      <c r="ACI85" t="s">
        <v>817</v>
      </c>
    </row>
    <row r="86" spans="1:763">
      <c r="A86" t="s">
        <v>1263</v>
      </c>
      <c r="B86" t="s">
        <v>1264</v>
      </c>
      <c r="C86" t="s">
        <v>1265</v>
      </c>
      <c r="D86" t="s">
        <v>941</v>
      </c>
      <c r="E86" t="s">
        <v>941</v>
      </c>
      <c r="P86" t="s">
        <v>874</v>
      </c>
      <c r="T86">
        <v>74</v>
      </c>
      <c r="V86" t="s">
        <v>813</v>
      </c>
      <c r="X86" t="s">
        <v>813</v>
      </c>
      <c r="Y86" t="s">
        <v>856</v>
      </c>
      <c r="Z86" t="s">
        <v>856</v>
      </c>
      <c r="AA86" t="s">
        <v>857</v>
      </c>
      <c r="AB86" t="s">
        <v>901</v>
      </c>
      <c r="AC86">
        <v>1</v>
      </c>
      <c r="AD86" t="s">
        <v>817</v>
      </c>
      <c r="AE86">
        <v>0</v>
      </c>
      <c r="AF86">
        <v>1</v>
      </c>
      <c r="AG86">
        <v>0</v>
      </c>
      <c r="AH86" t="s">
        <v>818</v>
      </c>
      <c r="AI86" t="s">
        <v>818</v>
      </c>
      <c r="AJ86" t="s">
        <v>818</v>
      </c>
      <c r="AK86" t="s">
        <v>818</v>
      </c>
      <c r="AL86" t="s">
        <v>818</v>
      </c>
      <c r="AM86" t="s">
        <v>818</v>
      </c>
      <c r="AN86" t="s">
        <v>818</v>
      </c>
      <c r="AO86" t="s">
        <v>818</v>
      </c>
      <c r="AP86" t="s">
        <v>818</v>
      </c>
      <c r="AQ86" t="s">
        <v>818</v>
      </c>
      <c r="AR86" t="s">
        <v>818</v>
      </c>
      <c r="AS86" t="s">
        <v>818</v>
      </c>
      <c r="AT86" t="s">
        <v>818</v>
      </c>
      <c r="AU86" t="s">
        <v>818</v>
      </c>
      <c r="AV86" t="s">
        <v>818</v>
      </c>
      <c r="AW86" t="s">
        <v>818</v>
      </c>
      <c r="AX86" t="s">
        <v>818</v>
      </c>
      <c r="AY86" t="s">
        <v>818</v>
      </c>
      <c r="AZ86" t="s">
        <v>818</v>
      </c>
      <c r="BA86" t="s">
        <v>818</v>
      </c>
      <c r="BB86" t="s">
        <v>818</v>
      </c>
      <c r="BC86" t="s">
        <v>818</v>
      </c>
      <c r="BD86" t="s">
        <v>818</v>
      </c>
      <c r="BE86" t="s">
        <v>818</v>
      </c>
      <c r="BF86" t="s">
        <v>818</v>
      </c>
      <c r="BG86" t="s">
        <v>818</v>
      </c>
      <c r="BH86" t="s">
        <v>818</v>
      </c>
      <c r="BI86" t="s">
        <v>818</v>
      </c>
      <c r="BJ86" t="s">
        <v>818</v>
      </c>
      <c r="BK86" t="s">
        <v>818</v>
      </c>
      <c r="BL86" t="s">
        <v>818</v>
      </c>
      <c r="BM86" t="s">
        <v>818</v>
      </c>
      <c r="BN86" t="s">
        <v>818</v>
      </c>
      <c r="BO86" t="s">
        <v>818</v>
      </c>
      <c r="BP86" t="s">
        <v>818</v>
      </c>
      <c r="BQ86" t="s">
        <v>818</v>
      </c>
      <c r="BR86" t="s">
        <v>818</v>
      </c>
      <c r="BS86" t="s">
        <v>818</v>
      </c>
      <c r="BT86" t="s">
        <v>818</v>
      </c>
      <c r="BU86" t="s">
        <v>818</v>
      </c>
      <c r="BV86" t="s">
        <v>818</v>
      </c>
      <c r="BW86" t="s">
        <v>818</v>
      </c>
      <c r="BX86" t="s">
        <v>818</v>
      </c>
      <c r="BY86" t="s">
        <v>818</v>
      </c>
      <c r="BZ86" t="s">
        <v>818</v>
      </c>
      <c r="CA86" t="s">
        <v>818</v>
      </c>
      <c r="CB86" t="s">
        <v>818</v>
      </c>
      <c r="CC86" t="s">
        <v>818</v>
      </c>
      <c r="CD86" t="s">
        <v>818</v>
      </c>
      <c r="CE86" t="s">
        <v>818</v>
      </c>
      <c r="CF86" t="s">
        <v>818</v>
      </c>
      <c r="CG86" t="s">
        <v>818</v>
      </c>
      <c r="CH86" t="s">
        <v>818</v>
      </c>
      <c r="CI86" t="s">
        <v>818</v>
      </c>
      <c r="CJ86" t="s">
        <v>818</v>
      </c>
      <c r="CK86" t="s">
        <v>818</v>
      </c>
      <c r="CL86" t="s">
        <v>818</v>
      </c>
      <c r="CM86" t="s">
        <v>818</v>
      </c>
      <c r="CN86" t="s">
        <v>818</v>
      </c>
      <c r="CO86" t="s">
        <v>818</v>
      </c>
      <c r="CP86" t="s">
        <v>818</v>
      </c>
      <c r="CQ86" t="s">
        <v>818</v>
      </c>
      <c r="CR86" t="s">
        <v>818</v>
      </c>
      <c r="CS86" t="s">
        <v>818</v>
      </c>
      <c r="CT86" t="s">
        <v>818</v>
      </c>
      <c r="CU86" t="s">
        <v>818</v>
      </c>
      <c r="CV86" t="s">
        <v>818</v>
      </c>
      <c r="CW86" t="s">
        <v>818</v>
      </c>
      <c r="CX86" t="s">
        <v>818</v>
      </c>
      <c r="CY86" t="s">
        <v>818</v>
      </c>
      <c r="CZ86" t="s">
        <v>818</v>
      </c>
      <c r="DA86" t="s">
        <v>818</v>
      </c>
      <c r="DB86" t="s">
        <v>818</v>
      </c>
      <c r="DC86" t="s">
        <v>818</v>
      </c>
      <c r="DD86" t="s">
        <v>818</v>
      </c>
      <c r="DE86" t="s">
        <v>818</v>
      </c>
      <c r="DF86" t="s">
        <v>818</v>
      </c>
      <c r="DG86" t="s">
        <v>818</v>
      </c>
      <c r="DH86" t="s">
        <v>818</v>
      </c>
      <c r="DI86" t="s">
        <v>818</v>
      </c>
      <c r="DJ86" t="s">
        <v>818</v>
      </c>
      <c r="DK86" t="s">
        <v>818</v>
      </c>
      <c r="DL86" t="s">
        <v>818</v>
      </c>
      <c r="DM86" t="s">
        <v>818</v>
      </c>
      <c r="DN86" t="s">
        <v>818</v>
      </c>
      <c r="DO86" t="s">
        <v>818</v>
      </c>
      <c r="DP86" t="s">
        <v>818</v>
      </c>
      <c r="DQ86" t="s">
        <v>818</v>
      </c>
      <c r="DR86" t="s">
        <v>818</v>
      </c>
      <c r="DS86" t="s">
        <v>818</v>
      </c>
      <c r="DT86" t="s">
        <v>818</v>
      </c>
      <c r="DU86" t="s">
        <v>818</v>
      </c>
      <c r="DV86" t="s">
        <v>818</v>
      </c>
      <c r="DW86" t="s">
        <v>818</v>
      </c>
      <c r="DX86" t="s">
        <v>818</v>
      </c>
      <c r="DY86" t="s">
        <v>818</v>
      </c>
      <c r="DZ86" t="s">
        <v>818</v>
      </c>
      <c r="EA86" t="s">
        <v>818</v>
      </c>
      <c r="EB86" t="s">
        <v>818</v>
      </c>
      <c r="EC86" t="s">
        <v>818</v>
      </c>
      <c r="ED86" t="s">
        <v>818</v>
      </c>
      <c r="EE86" t="s">
        <v>818</v>
      </c>
      <c r="EF86" t="s">
        <v>818</v>
      </c>
      <c r="EG86" t="s">
        <v>818</v>
      </c>
      <c r="EH86" t="s">
        <v>818</v>
      </c>
      <c r="EI86" t="s">
        <v>818</v>
      </c>
      <c r="EJ86" t="s">
        <v>818</v>
      </c>
      <c r="EK86" t="s">
        <v>818</v>
      </c>
      <c r="EL86" t="s">
        <v>818</v>
      </c>
      <c r="EM86" t="s">
        <v>818</v>
      </c>
      <c r="EN86" t="s">
        <v>818</v>
      </c>
      <c r="EO86" t="s">
        <v>818</v>
      </c>
      <c r="EP86" t="s">
        <v>818</v>
      </c>
      <c r="EQ86" t="s">
        <v>818</v>
      </c>
      <c r="ER86" t="s">
        <v>818</v>
      </c>
      <c r="ES86" t="s">
        <v>818</v>
      </c>
      <c r="ET86" t="s">
        <v>818</v>
      </c>
      <c r="EU86" t="s">
        <v>818</v>
      </c>
      <c r="EV86" t="s">
        <v>818</v>
      </c>
      <c r="EW86" t="s">
        <v>818</v>
      </c>
      <c r="EX86" t="s">
        <v>818</v>
      </c>
      <c r="EY86" t="s">
        <v>818</v>
      </c>
      <c r="EZ86" t="s">
        <v>818</v>
      </c>
      <c r="FA86" t="s">
        <v>818</v>
      </c>
      <c r="FB86" t="s">
        <v>818</v>
      </c>
      <c r="FC86" t="s">
        <v>818</v>
      </c>
      <c r="FD86" t="s">
        <v>818</v>
      </c>
      <c r="FE86" t="s">
        <v>818</v>
      </c>
      <c r="FF86" t="s">
        <v>818</v>
      </c>
      <c r="FG86" t="s">
        <v>818</v>
      </c>
      <c r="FH86" t="s">
        <v>818</v>
      </c>
      <c r="FI86" t="s">
        <v>818</v>
      </c>
      <c r="FJ86" t="s">
        <v>818</v>
      </c>
      <c r="FK86" t="s">
        <v>818</v>
      </c>
      <c r="FL86" t="s">
        <v>818</v>
      </c>
      <c r="FM86" t="s">
        <v>818</v>
      </c>
      <c r="FN86" t="s">
        <v>818</v>
      </c>
      <c r="FO86" t="s">
        <v>818</v>
      </c>
      <c r="FP86" t="s">
        <v>818</v>
      </c>
      <c r="FQ86" t="s">
        <v>818</v>
      </c>
      <c r="FR86" t="s">
        <v>818</v>
      </c>
      <c r="FS86" t="s">
        <v>818</v>
      </c>
      <c r="FT86" t="s">
        <v>818</v>
      </c>
      <c r="FU86" t="s">
        <v>818</v>
      </c>
      <c r="FV86" t="s">
        <v>818</v>
      </c>
      <c r="FW86" t="s">
        <v>818</v>
      </c>
      <c r="FX86" t="s">
        <v>818</v>
      </c>
      <c r="FY86" t="s">
        <v>818</v>
      </c>
      <c r="FZ86" t="s">
        <v>818</v>
      </c>
      <c r="GA86" t="s">
        <v>818</v>
      </c>
      <c r="GB86" t="s">
        <v>818</v>
      </c>
      <c r="GC86" t="s">
        <v>818</v>
      </c>
      <c r="GD86" t="s">
        <v>818</v>
      </c>
      <c r="GE86" t="s">
        <v>818</v>
      </c>
      <c r="GF86" t="s">
        <v>818</v>
      </c>
      <c r="GG86" t="s">
        <v>818</v>
      </c>
      <c r="GH86" t="s">
        <v>818</v>
      </c>
      <c r="GI86" t="s">
        <v>818</v>
      </c>
      <c r="GJ86" t="s">
        <v>818</v>
      </c>
      <c r="GK86" t="s">
        <v>818</v>
      </c>
      <c r="GL86" t="s">
        <v>818</v>
      </c>
      <c r="GM86" t="s">
        <v>818</v>
      </c>
      <c r="GN86" t="s">
        <v>818</v>
      </c>
      <c r="GO86" t="s">
        <v>818</v>
      </c>
      <c r="GP86" t="s">
        <v>818</v>
      </c>
      <c r="GQ86" t="s">
        <v>818</v>
      </c>
      <c r="GR86" t="s">
        <v>818</v>
      </c>
      <c r="GS86" t="s">
        <v>818</v>
      </c>
      <c r="GT86" t="s">
        <v>818</v>
      </c>
      <c r="GU86" t="s">
        <v>818</v>
      </c>
      <c r="GV86" t="s">
        <v>818</v>
      </c>
      <c r="GW86" t="s">
        <v>818</v>
      </c>
      <c r="GX86" t="s">
        <v>818</v>
      </c>
      <c r="GY86" t="s">
        <v>818</v>
      </c>
      <c r="GZ86" t="s">
        <v>818</v>
      </c>
      <c r="HA86" t="s">
        <v>818</v>
      </c>
      <c r="HB86" t="s">
        <v>818</v>
      </c>
      <c r="HC86" t="s">
        <v>818</v>
      </c>
      <c r="HD86" t="s">
        <v>818</v>
      </c>
      <c r="HE86" t="s">
        <v>818</v>
      </c>
      <c r="HF86" t="s">
        <v>818</v>
      </c>
      <c r="HG86" t="s">
        <v>818</v>
      </c>
      <c r="HH86" t="s">
        <v>818</v>
      </c>
      <c r="HI86" t="s">
        <v>818</v>
      </c>
      <c r="HJ86" t="s">
        <v>818</v>
      </c>
      <c r="HK86" t="s">
        <v>818</v>
      </c>
      <c r="HL86" t="s">
        <v>818</v>
      </c>
      <c r="HM86" t="s">
        <v>818</v>
      </c>
      <c r="HN86" t="s">
        <v>818</v>
      </c>
      <c r="HO86" t="s">
        <v>818</v>
      </c>
      <c r="HP86" t="s">
        <v>818</v>
      </c>
      <c r="HQ86" t="s">
        <v>818</v>
      </c>
      <c r="HR86" t="s">
        <v>818</v>
      </c>
      <c r="HS86" t="s">
        <v>818</v>
      </c>
      <c r="HT86" t="s">
        <v>818</v>
      </c>
      <c r="HU86" t="s">
        <v>818</v>
      </c>
      <c r="HV86" t="s">
        <v>818</v>
      </c>
      <c r="HW86" t="s">
        <v>818</v>
      </c>
      <c r="HX86" t="s">
        <v>818</v>
      </c>
      <c r="HY86" t="s">
        <v>818</v>
      </c>
      <c r="HZ86" t="s">
        <v>818</v>
      </c>
      <c r="IA86" t="s">
        <v>818</v>
      </c>
      <c r="IB86" t="s">
        <v>818</v>
      </c>
      <c r="IC86" t="s">
        <v>818</v>
      </c>
      <c r="ID86" t="s">
        <v>818</v>
      </c>
      <c r="IE86" t="s">
        <v>818</v>
      </c>
      <c r="IF86" t="s">
        <v>818</v>
      </c>
      <c r="IG86" t="s">
        <v>818</v>
      </c>
      <c r="IH86" t="s">
        <v>818</v>
      </c>
      <c r="II86" t="s">
        <v>818</v>
      </c>
      <c r="IJ86" t="s">
        <v>818</v>
      </c>
      <c r="IK86" t="s">
        <v>818</v>
      </c>
      <c r="IL86" t="s">
        <v>818</v>
      </c>
      <c r="IM86" t="s">
        <v>818</v>
      </c>
      <c r="IN86" t="s">
        <v>818</v>
      </c>
      <c r="IO86" t="s">
        <v>818</v>
      </c>
      <c r="IP86" t="s">
        <v>818</v>
      </c>
      <c r="IQ86" t="s">
        <v>818</v>
      </c>
      <c r="IR86" t="s">
        <v>818</v>
      </c>
      <c r="IS86" t="s">
        <v>818</v>
      </c>
      <c r="IT86" t="s">
        <v>818</v>
      </c>
      <c r="IU86" t="s">
        <v>818</v>
      </c>
      <c r="IV86" t="s">
        <v>818</v>
      </c>
      <c r="IW86" t="s">
        <v>818</v>
      </c>
      <c r="IX86" t="s">
        <v>818</v>
      </c>
      <c r="IY86" t="s">
        <v>818</v>
      </c>
      <c r="IZ86" t="s">
        <v>818</v>
      </c>
      <c r="JA86" t="s">
        <v>818</v>
      </c>
      <c r="JB86" t="s">
        <v>818</v>
      </c>
      <c r="JC86" t="s">
        <v>818</v>
      </c>
      <c r="JD86" t="s">
        <v>818</v>
      </c>
      <c r="JE86" t="s">
        <v>818</v>
      </c>
      <c r="JF86" t="s">
        <v>818</v>
      </c>
      <c r="JG86" t="s">
        <v>818</v>
      </c>
      <c r="JH86" t="s">
        <v>818</v>
      </c>
      <c r="JI86" t="s">
        <v>818</v>
      </c>
      <c r="JJ86" t="s">
        <v>818</v>
      </c>
      <c r="JK86" t="s">
        <v>818</v>
      </c>
      <c r="JL86" t="s">
        <v>818</v>
      </c>
      <c r="JM86" t="s">
        <v>818</v>
      </c>
      <c r="JN86" t="s">
        <v>818</v>
      </c>
      <c r="JO86" t="s">
        <v>818</v>
      </c>
      <c r="JP86" t="s">
        <v>818</v>
      </c>
      <c r="JQ86" t="s">
        <v>818</v>
      </c>
      <c r="JR86" t="s">
        <v>818</v>
      </c>
      <c r="JS86" t="s">
        <v>818</v>
      </c>
      <c r="JT86" t="s">
        <v>818</v>
      </c>
      <c r="JU86" t="s">
        <v>818</v>
      </c>
      <c r="JV86" t="s">
        <v>818</v>
      </c>
      <c r="JW86" t="s">
        <v>818</v>
      </c>
      <c r="JX86" t="s">
        <v>818</v>
      </c>
      <c r="JY86" t="s">
        <v>818</v>
      </c>
      <c r="JZ86" t="s">
        <v>818</v>
      </c>
      <c r="KA86" t="s">
        <v>818</v>
      </c>
      <c r="KB86" t="s">
        <v>818</v>
      </c>
      <c r="KC86" t="s">
        <v>818</v>
      </c>
      <c r="KD86" t="s">
        <v>818</v>
      </c>
      <c r="KE86" t="s">
        <v>818</v>
      </c>
      <c r="KF86">
        <v>1</v>
      </c>
      <c r="KG86">
        <v>0</v>
      </c>
      <c r="KH86">
        <v>0</v>
      </c>
      <c r="KI86">
        <v>0</v>
      </c>
      <c r="KJ86">
        <v>0</v>
      </c>
      <c r="KK86">
        <v>0</v>
      </c>
      <c r="KL86">
        <v>0</v>
      </c>
      <c r="KM86">
        <v>0</v>
      </c>
      <c r="KN86">
        <v>0</v>
      </c>
      <c r="KO86">
        <v>0</v>
      </c>
      <c r="KP86">
        <v>0</v>
      </c>
      <c r="KQ86">
        <v>0</v>
      </c>
      <c r="KR86">
        <v>0</v>
      </c>
      <c r="KS86">
        <v>0</v>
      </c>
      <c r="KT86">
        <v>0</v>
      </c>
      <c r="KU86">
        <v>0</v>
      </c>
      <c r="KV86">
        <v>0</v>
      </c>
      <c r="KW86">
        <v>0</v>
      </c>
      <c r="KX86">
        <v>0</v>
      </c>
      <c r="KY86">
        <v>1</v>
      </c>
      <c r="KZ86">
        <v>0</v>
      </c>
      <c r="LA86">
        <v>1</v>
      </c>
      <c r="LB86">
        <v>0</v>
      </c>
      <c r="LC86">
        <v>0</v>
      </c>
      <c r="LD86">
        <v>1</v>
      </c>
      <c r="LE86">
        <v>0</v>
      </c>
      <c r="LF86">
        <v>0</v>
      </c>
      <c r="LH86" t="s">
        <v>813</v>
      </c>
      <c r="LI86" t="s">
        <v>813</v>
      </c>
      <c r="LJ86" t="s">
        <v>817</v>
      </c>
      <c r="LK86" t="s">
        <v>813</v>
      </c>
      <c r="LL86" t="s">
        <v>817</v>
      </c>
      <c r="LM86" t="s">
        <v>813</v>
      </c>
      <c r="LN86" t="s">
        <v>813</v>
      </c>
      <c r="LO86" t="s">
        <v>817</v>
      </c>
      <c r="LQ86" t="s">
        <v>817</v>
      </c>
      <c r="LV86" t="s">
        <v>818</v>
      </c>
      <c r="LX86" t="s">
        <v>817</v>
      </c>
      <c r="MU86" t="s">
        <v>817</v>
      </c>
      <c r="MV86" t="s">
        <v>817</v>
      </c>
      <c r="MW86" t="s">
        <v>813</v>
      </c>
      <c r="MX86" t="s">
        <v>817</v>
      </c>
      <c r="MY86" t="s">
        <v>817</v>
      </c>
      <c r="MZ86" t="s">
        <v>817</v>
      </c>
      <c r="NA86" t="s">
        <v>817</v>
      </c>
      <c r="NB86" t="s">
        <v>817</v>
      </c>
      <c r="NR86" t="s">
        <v>817</v>
      </c>
      <c r="NU86" t="s">
        <v>914</v>
      </c>
      <c r="NY86">
        <v>0</v>
      </c>
      <c r="OQ86" t="s">
        <v>827</v>
      </c>
      <c r="OR86" t="s">
        <v>828</v>
      </c>
      <c r="OS86" t="s">
        <v>878</v>
      </c>
      <c r="OT86" t="s">
        <v>813</v>
      </c>
      <c r="OU86" t="s">
        <v>817</v>
      </c>
      <c r="OV86" t="s">
        <v>1004</v>
      </c>
      <c r="PA86" t="s">
        <v>817</v>
      </c>
      <c r="PB86" t="s">
        <v>817</v>
      </c>
      <c r="PC86" t="s">
        <v>817</v>
      </c>
      <c r="PD86" t="s">
        <v>817</v>
      </c>
      <c r="PE86" t="s">
        <v>817</v>
      </c>
      <c r="PF86" t="s">
        <v>813</v>
      </c>
      <c r="PG86" t="s">
        <v>817</v>
      </c>
      <c r="PH86" t="s">
        <v>817</v>
      </c>
      <c r="PI86" t="s">
        <v>817</v>
      </c>
      <c r="PJ86" t="s">
        <v>817</v>
      </c>
      <c r="PM86" t="s">
        <v>1249</v>
      </c>
      <c r="PN86" t="s">
        <v>836</v>
      </c>
      <c r="PO86" t="s">
        <v>880</v>
      </c>
      <c r="PP86" t="s">
        <v>894</v>
      </c>
      <c r="PQ86" t="s">
        <v>813</v>
      </c>
      <c r="PR86" t="s">
        <v>813</v>
      </c>
      <c r="PS86" t="s">
        <v>817</v>
      </c>
      <c r="PT86" t="s">
        <v>817</v>
      </c>
      <c r="PU86" t="s">
        <v>817</v>
      </c>
      <c r="PV86" t="s">
        <v>817</v>
      </c>
      <c r="PW86" t="s">
        <v>817</v>
      </c>
      <c r="PX86" t="s">
        <v>817</v>
      </c>
      <c r="PY86" t="s">
        <v>817</v>
      </c>
      <c r="PZ86" t="s">
        <v>840</v>
      </c>
      <c r="QA86" t="s">
        <v>841</v>
      </c>
      <c r="QB86" t="s">
        <v>895</v>
      </c>
      <c r="QC86" t="s">
        <v>843</v>
      </c>
      <c r="QD86" t="s">
        <v>896</v>
      </c>
      <c r="QE86" t="s">
        <v>892</v>
      </c>
      <c r="QF86" t="s">
        <v>813</v>
      </c>
      <c r="QG86" t="s">
        <v>813</v>
      </c>
      <c r="QH86" t="s">
        <v>813</v>
      </c>
      <c r="QI86" t="s">
        <v>817</v>
      </c>
      <c r="QJ86" t="s">
        <v>813</v>
      </c>
      <c r="QK86" t="s">
        <v>813</v>
      </c>
      <c r="QL86" t="s">
        <v>813</v>
      </c>
      <c r="QM86" t="s">
        <v>817</v>
      </c>
      <c r="QN86" t="s">
        <v>817</v>
      </c>
      <c r="QO86" t="s">
        <v>817</v>
      </c>
      <c r="QP86" t="s">
        <v>817</v>
      </c>
      <c r="QQ86" t="s">
        <v>817</v>
      </c>
      <c r="QR86" t="s">
        <v>868</v>
      </c>
      <c r="QS86" t="s">
        <v>817</v>
      </c>
      <c r="QT86" t="s">
        <v>817</v>
      </c>
      <c r="QU86" t="s">
        <v>813</v>
      </c>
      <c r="QV86" t="s">
        <v>817</v>
      </c>
      <c r="QW86" t="s">
        <v>817</v>
      </c>
      <c r="QX86" t="s">
        <v>817</v>
      </c>
      <c r="QY86" t="s">
        <v>817</v>
      </c>
      <c r="QZ86" t="s">
        <v>817</v>
      </c>
      <c r="RA86" t="s">
        <v>817</v>
      </c>
      <c r="RB86" t="s">
        <v>817</v>
      </c>
      <c r="RC86" t="s">
        <v>817</v>
      </c>
      <c r="RD86" t="s">
        <v>817</v>
      </c>
      <c r="RE86" t="s">
        <v>817</v>
      </c>
      <c r="RF86" t="s">
        <v>817</v>
      </c>
      <c r="RG86" t="s">
        <v>817</v>
      </c>
      <c r="RH86" t="s">
        <v>817</v>
      </c>
      <c r="RI86" t="s">
        <v>817</v>
      </c>
      <c r="RJ86" t="s">
        <v>817</v>
      </c>
      <c r="RK86" t="s">
        <v>813</v>
      </c>
      <c r="RL86" t="s">
        <v>817</v>
      </c>
      <c r="RM86" t="s">
        <v>817</v>
      </c>
      <c r="RN86" t="s">
        <v>817</v>
      </c>
      <c r="RO86" t="s">
        <v>813</v>
      </c>
      <c r="RP86" t="s">
        <v>817</v>
      </c>
      <c r="RQ86" t="s">
        <v>817</v>
      </c>
      <c r="RR86" t="s">
        <v>817</v>
      </c>
      <c r="RS86" t="s">
        <v>817</v>
      </c>
      <c r="RT86" t="s">
        <v>817</v>
      </c>
      <c r="RU86" t="s">
        <v>813</v>
      </c>
      <c r="RV86" t="s">
        <v>817</v>
      </c>
      <c r="RW86" t="s">
        <v>817</v>
      </c>
      <c r="RX86" t="s">
        <v>845</v>
      </c>
      <c r="RY86" t="s">
        <v>1266</v>
      </c>
      <c r="RZ86" t="s">
        <v>817</v>
      </c>
      <c r="SB86" t="s">
        <v>817</v>
      </c>
      <c r="SC86" t="s">
        <v>817</v>
      </c>
      <c r="SD86" t="s">
        <v>817</v>
      </c>
      <c r="SE86" t="s">
        <v>817</v>
      </c>
      <c r="SF86" t="s">
        <v>817</v>
      </c>
      <c r="SG86" t="s">
        <v>817</v>
      </c>
      <c r="SH86" t="s">
        <v>817</v>
      </c>
      <c r="SI86" t="s">
        <v>817</v>
      </c>
      <c r="SJ86" t="s">
        <v>813</v>
      </c>
      <c r="SK86" t="s">
        <v>817</v>
      </c>
      <c r="SL86" t="s">
        <v>817</v>
      </c>
      <c r="SM86" t="s">
        <v>817</v>
      </c>
      <c r="SN86" t="s">
        <v>817</v>
      </c>
      <c r="SO86" t="s">
        <v>817</v>
      </c>
      <c r="SP86" t="s">
        <v>817</v>
      </c>
      <c r="SQ86" t="s">
        <v>817</v>
      </c>
      <c r="SR86" t="s">
        <v>817</v>
      </c>
      <c r="SS86" t="s">
        <v>817</v>
      </c>
      <c r="ST86" t="s">
        <v>817</v>
      </c>
      <c r="SU86" t="s">
        <v>817</v>
      </c>
      <c r="SV86" t="s">
        <v>817</v>
      </c>
      <c r="SW86" t="s">
        <v>817</v>
      </c>
      <c r="SX86" t="s">
        <v>817</v>
      </c>
      <c r="SY86" t="s">
        <v>817</v>
      </c>
      <c r="SZ86" t="s">
        <v>817</v>
      </c>
      <c r="TA86" t="s">
        <v>817</v>
      </c>
      <c r="TB86" t="s">
        <v>817</v>
      </c>
      <c r="TC86" t="s">
        <v>817</v>
      </c>
      <c r="TD86" t="s">
        <v>817</v>
      </c>
      <c r="TE86" t="s">
        <v>817</v>
      </c>
      <c r="TF86" t="s">
        <v>813</v>
      </c>
      <c r="TG86" t="s">
        <v>817</v>
      </c>
      <c r="TH86" t="s">
        <v>817</v>
      </c>
      <c r="TI86" t="s">
        <v>817</v>
      </c>
      <c r="TU86" t="s">
        <v>817</v>
      </c>
      <c r="TY86" t="s">
        <v>813</v>
      </c>
      <c r="TZ86" t="s">
        <v>817</v>
      </c>
      <c r="UA86" t="s">
        <v>817</v>
      </c>
      <c r="UB86" t="s">
        <v>817</v>
      </c>
      <c r="UC86" t="s">
        <v>817</v>
      </c>
      <c r="UD86" t="s">
        <v>817</v>
      </c>
      <c r="UE86" t="s">
        <v>817</v>
      </c>
      <c r="UF86" t="s">
        <v>817</v>
      </c>
      <c r="UG86" t="s">
        <v>817</v>
      </c>
      <c r="UH86" t="s">
        <v>817</v>
      </c>
      <c r="UI86" t="s">
        <v>817</v>
      </c>
      <c r="UJ86" t="s">
        <v>817</v>
      </c>
      <c r="UK86" t="s">
        <v>817</v>
      </c>
      <c r="UL86" t="s">
        <v>902</v>
      </c>
      <c r="UM86" t="s">
        <v>813</v>
      </c>
      <c r="UN86" t="s">
        <v>817</v>
      </c>
      <c r="UO86" t="s">
        <v>817</v>
      </c>
      <c r="UP86" t="s">
        <v>817</v>
      </c>
      <c r="UQ86" t="s">
        <v>817</v>
      </c>
      <c r="UR86" t="s">
        <v>817</v>
      </c>
      <c r="US86" t="s">
        <v>817</v>
      </c>
      <c r="UT86" t="s">
        <v>817</v>
      </c>
      <c r="UU86" t="s">
        <v>817</v>
      </c>
      <c r="UV86" t="s">
        <v>817</v>
      </c>
      <c r="UW86" t="s">
        <v>817</v>
      </c>
      <c r="UX86" t="s">
        <v>817</v>
      </c>
      <c r="UY86" t="s">
        <v>817</v>
      </c>
      <c r="UZ86" t="s">
        <v>813</v>
      </c>
      <c r="VA86" t="s">
        <v>1267</v>
      </c>
      <c r="VB86" t="s">
        <v>847</v>
      </c>
      <c r="VC86" t="s">
        <v>990</v>
      </c>
      <c r="VD86" t="s">
        <v>817</v>
      </c>
      <c r="VE86" t="s">
        <v>817</v>
      </c>
      <c r="VF86" t="s">
        <v>817</v>
      </c>
      <c r="VG86" t="s">
        <v>813</v>
      </c>
      <c r="VH86" t="s">
        <v>817</v>
      </c>
      <c r="VI86" t="s">
        <v>817</v>
      </c>
      <c r="VJ86" t="s">
        <v>817</v>
      </c>
      <c r="VK86" t="s">
        <v>817</v>
      </c>
      <c r="VL86" t="s">
        <v>817</v>
      </c>
      <c r="VM86" t="s">
        <v>817</v>
      </c>
      <c r="VN86" t="s">
        <v>817</v>
      </c>
      <c r="VO86" t="s">
        <v>817</v>
      </c>
      <c r="VP86" t="s">
        <v>817</v>
      </c>
      <c r="VQ86" t="s">
        <v>817</v>
      </c>
      <c r="VY86" t="s">
        <v>813</v>
      </c>
      <c r="VZ86" t="s">
        <v>817</v>
      </c>
      <c r="WA86" t="s">
        <v>902</v>
      </c>
      <c r="WJ86" t="s">
        <v>817</v>
      </c>
      <c r="WK86" t="s">
        <v>817</v>
      </c>
      <c r="WL86" t="s">
        <v>817</v>
      </c>
      <c r="WM86" t="s">
        <v>817</v>
      </c>
      <c r="WN86" t="s">
        <v>817</v>
      </c>
      <c r="WO86" t="s">
        <v>813</v>
      </c>
      <c r="WP86" t="s">
        <v>817</v>
      </c>
      <c r="WQ86" t="s">
        <v>817</v>
      </c>
      <c r="WR86" t="s">
        <v>817</v>
      </c>
      <c r="WS86" t="s">
        <v>902</v>
      </c>
      <c r="WU86" t="s">
        <v>817</v>
      </c>
      <c r="WV86" t="s">
        <v>817</v>
      </c>
      <c r="WW86" t="s">
        <v>817</v>
      </c>
      <c r="WX86" t="s">
        <v>817</v>
      </c>
      <c r="WY86" t="s">
        <v>817</v>
      </c>
      <c r="WZ86" t="s">
        <v>813</v>
      </c>
      <c r="XA86" t="s">
        <v>817</v>
      </c>
      <c r="XB86" t="s">
        <v>817</v>
      </c>
      <c r="XC86" t="s">
        <v>850</v>
      </c>
      <c r="XD86" t="s">
        <v>813</v>
      </c>
      <c r="XE86" t="s">
        <v>817</v>
      </c>
      <c r="XF86" t="s">
        <v>817</v>
      </c>
      <c r="XG86" t="s">
        <v>817</v>
      </c>
      <c r="XH86" t="s">
        <v>817</v>
      </c>
      <c r="XI86" t="s">
        <v>817</v>
      </c>
      <c r="XJ86" t="s">
        <v>817</v>
      </c>
      <c r="XK86" t="s">
        <v>817</v>
      </c>
      <c r="XL86" t="s">
        <v>817</v>
      </c>
      <c r="XM86" t="s">
        <v>813</v>
      </c>
      <c r="XN86" t="s">
        <v>817</v>
      </c>
      <c r="XO86" t="s">
        <v>817</v>
      </c>
      <c r="XP86" t="s">
        <v>817</v>
      </c>
      <c r="XQ86" t="s">
        <v>817</v>
      </c>
      <c r="XR86" t="s">
        <v>817</v>
      </c>
      <c r="XS86" t="s">
        <v>817</v>
      </c>
      <c r="XT86" t="s">
        <v>817</v>
      </c>
      <c r="XU86" t="s">
        <v>817</v>
      </c>
      <c r="XV86" t="s">
        <v>817</v>
      </c>
      <c r="XW86" t="s">
        <v>813</v>
      </c>
      <c r="XX86" t="s">
        <v>817</v>
      </c>
      <c r="XY86" t="s">
        <v>817</v>
      </c>
      <c r="XZ86" t="s">
        <v>817</v>
      </c>
      <c r="ZM86" t="s">
        <v>817</v>
      </c>
      <c r="ZN86" t="s">
        <v>817</v>
      </c>
      <c r="ZO86" t="s">
        <v>817</v>
      </c>
      <c r="ZP86" t="s">
        <v>817</v>
      </c>
      <c r="ZQ86" t="s">
        <v>817</v>
      </c>
      <c r="ZR86" t="s">
        <v>817</v>
      </c>
      <c r="ZS86" t="s">
        <v>817</v>
      </c>
      <c r="ZT86" t="s">
        <v>817</v>
      </c>
      <c r="ZU86" t="s">
        <v>817</v>
      </c>
      <c r="ZV86" t="s">
        <v>817</v>
      </c>
      <c r="ZW86" t="s">
        <v>817</v>
      </c>
      <c r="ZX86" t="s">
        <v>817</v>
      </c>
      <c r="ZY86" t="s">
        <v>817</v>
      </c>
      <c r="ZZ86" t="s">
        <v>817</v>
      </c>
      <c r="AAA86" t="s">
        <v>817</v>
      </c>
      <c r="AAB86" t="s">
        <v>817</v>
      </c>
      <c r="AAC86" t="s">
        <v>817</v>
      </c>
      <c r="AAD86" t="s">
        <v>813</v>
      </c>
      <c r="AAE86" t="s">
        <v>817</v>
      </c>
      <c r="AAF86" t="s">
        <v>817</v>
      </c>
      <c r="AAH86" t="s">
        <v>817</v>
      </c>
      <c r="AAI86" t="s">
        <v>817</v>
      </c>
      <c r="AAJ86" t="s">
        <v>817</v>
      </c>
      <c r="AAK86" t="s">
        <v>817</v>
      </c>
      <c r="AAL86" t="s">
        <v>817</v>
      </c>
      <c r="AAM86" t="s">
        <v>817</v>
      </c>
      <c r="AAN86" t="s">
        <v>817</v>
      </c>
      <c r="AAO86" t="s">
        <v>813</v>
      </c>
      <c r="AAP86" t="s">
        <v>817</v>
      </c>
      <c r="AAQ86" t="s">
        <v>817</v>
      </c>
      <c r="AAR86" t="s">
        <v>817</v>
      </c>
      <c r="AAS86" t="s">
        <v>817</v>
      </c>
      <c r="AAT86" t="s">
        <v>817</v>
      </c>
      <c r="AAV86" t="s">
        <v>817</v>
      </c>
      <c r="AAW86" t="s">
        <v>817</v>
      </c>
      <c r="AAX86" t="s">
        <v>817</v>
      </c>
      <c r="AAY86" t="s">
        <v>817</v>
      </c>
      <c r="AAZ86" t="s">
        <v>817</v>
      </c>
      <c r="ABA86" t="s">
        <v>817</v>
      </c>
      <c r="ABB86" t="s">
        <v>817</v>
      </c>
      <c r="ABC86" t="s">
        <v>817</v>
      </c>
      <c r="ABD86" t="s">
        <v>817</v>
      </c>
      <c r="ABE86" t="s">
        <v>817</v>
      </c>
      <c r="ABF86" t="s">
        <v>817</v>
      </c>
      <c r="ABG86" t="s">
        <v>817</v>
      </c>
      <c r="ABH86" t="s">
        <v>817</v>
      </c>
      <c r="ABI86" t="s">
        <v>817</v>
      </c>
      <c r="ABJ86" t="s">
        <v>817</v>
      </c>
      <c r="ABK86" t="s">
        <v>817</v>
      </c>
      <c r="ABL86" t="s">
        <v>817</v>
      </c>
      <c r="ABM86" t="s">
        <v>817</v>
      </c>
      <c r="ABN86" t="s">
        <v>817</v>
      </c>
      <c r="ABO86" t="s">
        <v>817</v>
      </c>
      <c r="ABP86" t="s">
        <v>817</v>
      </c>
      <c r="ABQ86" t="s">
        <v>817</v>
      </c>
      <c r="ABR86" t="s">
        <v>813</v>
      </c>
      <c r="ABS86" t="s">
        <v>817</v>
      </c>
      <c r="ABT86" t="s">
        <v>817</v>
      </c>
      <c r="ABU86" t="s">
        <v>817</v>
      </c>
      <c r="ABV86" t="s">
        <v>817</v>
      </c>
      <c r="ABW86" t="s">
        <v>817</v>
      </c>
      <c r="ABX86" t="s">
        <v>817</v>
      </c>
      <c r="ABY86" t="s">
        <v>817</v>
      </c>
      <c r="ABZ86" t="s">
        <v>817</v>
      </c>
      <c r="ACA86" t="s">
        <v>813</v>
      </c>
      <c r="ACB86" t="s">
        <v>817</v>
      </c>
      <c r="ACC86" t="s">
        <v>817</v>
      </c>
      <c r="ACD86" t="s">
        <v>817</v>
      </c>
      <c r="ACE86" t="s">
        <v>817</v>
      </c>
      <c r="ACF86" t="s">
        <v>817</v>
      </c>
      <c r="ACG86" t="s">
        <v>817</v>
      </c>
      <c r="ACH86" t="s">
        <v>817</v>
      </c>
      <c r="ACI86" t="s">
        <v>817</v>
      </c>
    </row>
    <row r="87" spans="1:763">
      <c r="A87" t="s">
        <v>1268</v>
      </c>
      <c r="B87" t="s">
        <v>1269</v>
      </c>
      <c r="C87" t="s">
        <v>1270</v>
      </c>
      <c r="D87" t="s">
        <v>1028</v>
      </c>
      <c r="E87" t="s">
        <v>1028</v>
      </c>
      <c r="P87" t="s">
        <v>1019</v>
      </c>
      <c r="Q87">
        <v>0.81147810819708099</v>
      </c>
      <c r="T87">
        <v>51</v>
      </c>
      <c r="V87" t="s">
        <v>813</v>
      </c>
      <c r="X87" t="s">
        <v>813</v>
      </c>
      <c r="Y87" t="s">
        <v>814</v>
      </c>
      <c r="Z87" t="s">
        <v>814</v>
      </c>
      <c r="AA87" t="s">
        <v>857</v>
      </c>
      <c r="AB87" t="s">
        <v>816</v>
      </c>
      <c r="AC87">
        <v>2</v>
      </c>
      <c r="AD87" t="s">
        <v>817</v>
      </c>
      <c r="AE87">
        <v>2</v>
      </c>
      <c r="AF87">
        <v>0</v>
      </c>
      <c r="AG87">
        <v>0</v>
      </c>
      <c r="AH87" t="s">
        <v>818</v>
      </c>
      <c r="AI87" t="s">
        <v>818</v>
      </c>
      <c r="AJ87" t="s">
        <v>818</v>
      </c>
      <c r="AK87" t="s">
        <v>818</v>
      </c>
      <c r="AL87" t="s">
        <v>818</v>
      </c>
      <c r="AM87" t="s">
        <v>818</v>
      </c>
      <c r="AN87" t="s">
        <v>818</v>
      </c>
      <c r="AO87" t="s">
        <v>818</v>
      </c>
      <c r="AP87" t="s">
        <v>818</v>
      </c>
      <c r="AQ87" t="s">
        <v>818</v>
      </c>
      <c r="AR87" t="s">
        <v>818</v>
      </c>
      <c r="AS87" t="s">
        <v>818</v>
      </c>
      <c r="AT87" t="s">
        <v>818</v>
      </c>
      <c r="AU87" t="s">
        <v>818</v>
      </c>
      <c r="AV87" t="s">
        <v>818</v>
      </c>
      <c r="AW87" t="s">
        <v>818</v>
      </c>
      <c r="AX87" t="s">
        <v>818</v>
      </c>
      <c r="AY87" t="s">
        <v>818</v>
      </c>
      <c r="AZ87" t="s">
        <v>818</v>
      </c>
      <c r="BA87" t="s">
        <v>818</v>
      </c>
      <c r="BB87" t="s">
        <v>818</v>
      </c>
      <c r="BC87" t="s">
        <v>818</v>
      </c>
      <c r="BD87" t="s">
        <v>818</v>
      </c>
      <c r="BE87" t="s">
        <v>818</v>
      </c>
      <c r="BF87" t="s">
        <v>818</v>
      </c>
      <c r="BG87" t="s">
        <v>818</v>
      </c>
      <c r="BH87" t="s">
        <v>818</v>
      </c>
      <c r="BI87" t="s">
        <v>818</v>
      </c>
      <c r="BJ87" t="s">
        <v>818</v>
      </c>
      <c r="BK87" t="s">
        <v>818</v>
      </c>
      <c r="BL87" t="s">
        <v>818</v>
      </c>
      <c r="BM87" t="s">
        <v>818</v>
      </c>
      <c r="BN87" t="s">
        <v>818</v>
      </c>
      <c r="BO87" t="s">
        <v>818</v>
      </c>
      <c r="BP87" t="s">
        <v>818</v>
      </c>
      <c r="BQ87" t="s">
        <v>818</v>
      </c>
      <c r="BR87" t="s">
        <v>818</v>
      </c>
      <c r="BS87" t="s">
        <v>818</v>
      </c>
      <c r="BT87" t="s">
        <v>818</v>
      </c>
      <c r="BU87" t="s">
        <v>818</v>
      </c>
      <c r="BV87" t="s">
        <v>818</v>
      </c>
      <c r="BW87" t="s">
        <v>818</v>
      </c>
      <c r="BX87" t="s">
        <v>818</v>
      </c>
      <c r="BY87" t="s">
        <v>818</v>
      </c>
      <c r="BZ87" t="s">
        <v>818</v>
      </c>
      <c r="CA87" t="s">
        <v>818</v>
      </c>
      <c r="CB87" t="s">
        <v>818</v>
      </c>
      <c r="CC87" t="s">
        <v>818</v>
      </c>
      <c r="CD87" t="s">
        <v>818</v>
      </c>
      <c r="CE87" t="s">
        <v>818</v>
      </c>
      <c r="CF87" t="s">
        <v>818</v>
      </c>
      <c r="CG87" t="s">
        <v>818</v>
      </c>
      <c r="CH87" t="s">
        <v>818</v>
      </c>
      <c r="CI87" t="s">
        <v>818</v>
      </c>
      <c r="CJ87" t="s">
        <v>818</v>
      </c>
      <c r="CK87" t="s">
        <v>818</v>
      </c>
      <c r="CL87" t="s">
        <v>818</v>
      </c>
      <c r="CM87" t="s">
        <v>818</v>
      </c>
      <c r="CN87" t="s">
        <v>818</v>
      </c>
      <c r="CO87" t="s">
        <v>818</v>
      </c>
      <c r="CP87" t="s">
        <v>818</v>
      </c>
      <c r="CQ87" t="s">
        <v>818</v>
      </c>
      <c r="CR87" t="s">
        <v>818</v>
      </c>
      <c r="CS87" t="s">
        <v>818</v>
      </c>
      <c r="CT87" t="s">
        <v>818</v>
      </c>
      <c r="CU87" t="s">
        <v>818</v>
      </c>
      <c r="CV87" t="s">
        <v>818</v>
      </c>
      <c r="CW87" t="s">
        <v>818</v>
      </c>
      <c r="CX87" t="s">
        <v>818</v>
      </c>
      <c r="CY87" t="s">
        <v>818</v>
      </c>
      <c r="CZ87" t="s">
        <v>818</v>
      </c>
      <c r="DA87" t="s">
        <v>818</v>
      </c>
      <c r="DB87" t="s">
        <v>818</v>
      </c>
      <c r="DC87" t="s">
        <v>818</v>
      </c>
      <c r="DD87" t="s">
        <v>818</v>
      </c>
      <c r="DE87" t="s">
        <v>818</v>
      </c>
      <c r="DF87" t="s">
        <v>818</v>
      </c>
      <c r="DG87" t="s">
        <v>818</v>
      </c>
      <c r="DH87" t="s">
        <v>818</v>
      </c>
      <c r="DI87" t="s">
        <v>818</v>
      </c>
      <c r="DJ87" t="s">
        <v>818</v>
      </c>
      <c r="DK87" t="s">
        <v>818</v>
      </c>
      <c r="DL87" t="s">
        <v>818</v>
      </c>
      <c r="DM87" t="s">
        <v>818</v>
      </c>
      <c r="DN87" t="s">
        <v>818</v>
      </c>
      <c r="DO87" t="s">
        <v>818</v>
      </c>
      <c r="DP87" t="s">
        <v>818</v>
      </c>
      <c r="DQ87" t="s">
        <v>818</v>
      </c>
      <c r="DR87" t="s">
        <v>818</v>
      </c>
      <c r="DS87" t="s">
        <v>818</v>
      </c>
      <c r="DT87" t="s">
        <v>818</v>
      </c>
      <c r="DU87" t="s">
        <v>818</v>
      </c>
      <c r="DV87" t="s">
        <v>818</v>
      </c>
      <c r="DW87" t="s">
        <v>818</v>
      </c>
      <c r="DX87" t="s">
        <v>818</v>
      </c>
      <c r="DY87" t="s">
        <v>818</v>
      </c>
      <c r="DZ87" t="s">
        <v>818</v>
      </c>
      <c r="EA87" t="s">
        <v>818</v>
      </c>
      <c r="EB87" t="s">
        <v>818</v>
      </c>
      <c r="EC87" t="s">
        <v>818</v>
      </c>
      <c r="ED87" t="s">
        <v>818</v>
      </c>
      <c r="EE87" t="s">
        <v>818</v>
      </c>
      <c r="EF87" t="s">
        <v>818</v>
      </c>
      <c r="EG87" t="s">
        <v>818</v>
      </c>
      <c r="EH87" t="s">
        <v>818</v>
      </c>
      <c r="EI87" t="s">
        <v>818</v>
      </c>
      <c r="EJ87" t="s">
        <v>818</v>
      </c>
      <c r="EK87" t="s">
        <v>818</v>
      </c>
      <c r="EL87" t="s">
        <v>818</v>
      </c>
      <c r="EM87" t="s">
        <v>818</v>
      </c>
      <c r="EN87" t="s">
        <v>818</v>
      </c>
      <c r="EO87" t="s">
        <v>818</v>
      </c>
      <c r="EP87" t="s">
        <v>818</v>
      </c>
      <c r="EQ87" t="s">
        <v>818</v>
      </c>
      <c r="ER87" t="s">
        <v>818</v>
      </c>
      <c r="ES87" t="s">
        <v>818</v>
      </c>
      <c r="ET87" t="s">
        <v>818</v>
      </c>
      <c r="EU87" t="s">
        <v>818</v>
      </c>
      <c r="EV87" t="s">
        <v>818</v>
      </c>
      <c r="EW87" t="s">
        <v>818</v>
      </c>
      <c r="EX87" t="s">
        <v>818</v>
      </c>
      <c r="EY87" t="s">
        <v>818</v>
      </c>
      <c r="EZ87" t="s">
        <v>818</v>
      </c>
      <c r="FA87" t="s">
        <v>818</v>
      </c>
      <c r="FB87" t="s">
        <v>818</v>
      </c>
      <c r="FC87" t="s">
        <v>818</v>
      </c>
      <c r="FD87" t="s">
        <v>818</v>
      </c>
      <c r="FE87" t="s">
        <v>818</v>
      </c>
      <c r="FF87" t="s">
        <v>818</v>
      </c>
      <c r="FG87" t="s">
        <v>818</v>
      </c>
      <c r="FH87" t="s">
        <v>818</v>
      </c>
      <c r="FI87" t="s">
        <v>818</v>
      </c>
      <c r="FJ87" t="s">
        <v>818</v>
      </c>
      <c r="FK87" t="s">
        <v>818</v>
      </c>
      <c r="FL87" t="s">
        <v>818</v>
      </c>
      <c r="FM87" t="s">
        <v>818</v>
      </c>
      <c r="FN87" t="s">
        <v>818</v>
      </c>
      <c r="FO87" t="s">
        <v>818</v>
      </c>
      <c r="FP87" t="s">
        <v>818</v>
      </c>
      <c r="FQ87" t="s">
        <v>818</v>
      </c>
      <c r="FR87" t="s">
        <v>818</v>
      </c>
      <c r="FS87" t="s">
        <v>818</v>
      </c>
      <c r="FT87" t="s">
        <v>818</v>
      </c>
      <c r="FU87" t="s">
        <v>818</v>
      </c>
      <c r="FV87" t="s">
        <v>818</v>
      </c>
      <c r="FW87" t="s">
        <v>818</v>
      </c>
      <c r="FX87" t="s">
        <v>818</v>
      </c>
      <c r="FY87" t="s">
        <v>818</v>
      </c>
      <c r="FZ87" t="s">
        <v>818</v>
      </c>
      <c r="GA87" t="s">
        <v>818</v>
      </c>
      <c r="GB87" t="s">
        <v>818</v>
      </c>
      <c r="GC87" t="s">
        <v>818</v>
      </c>
      <c r="GD87" t="s">
        <v>818</v>
      </c>
      <c r="GE87" t="s">
        <v>818</v>
      </c>
      <c r="GF87" t="s">
        <v>818</v>
      </c>
      <c r="GG87" t="s">
        <v>818</v>
      </c>
      <c r="GH87" t="s">
        <v>818</v>
      </c>
      <c r="GI87" t="s">
        <v>818</v>
      </c>
      <c r="GJ87" t="s">
        <v>818</v>
      </c>
      <c r="GK87" t="s">
        <v>818</v>
      </c>
      <c r="GL87" t="s">
        <v>818</v>
      </c>
      <c r="GM87" t="s">
        <v>818</v>
      </c>
      <c r="GN87" t="s">
        <v>818</v>
      </c>
      <c r="GO87" t="s">
        <v>818</v>
      </c>
      <c r="GP87" t="s">
        <v>818</v>
      </c>
      <c r="GQ87" t="s">
        <v>818</v>
      </c>
      <c r="GR87" t="s">
        <v>818</v>
      </c>
      <c r="GS87" t="s">
        <v>818</v>
      </c>
      <c r="GT87" t="s">
        <v>818</v>
      </c>
      <c r="GU87" t="s">
        <v>818</v>
      </c>
      <c r="GV87" t="s">
        <v>818</v>
      </c>
      <c r="GW87" t="s">
        <v>818</v>
      </c>
      <c r="GX87" t="s">
        <v>818</v>
      </c>
      <c r="GY87" t="s">
        <v>818</v>
      </c>
      <c r="GZ87" t="s">
        <v>818</v>
      </c>
      <c r="HA87" t="s">
        <v>818</v>
      </c>
      <c r="HB87" t="s">
        <v>818</v>
      </c>
      <c r="HC87" t="s">
        <v>818</v>
      </c>
      <c r="HD87" t="s">
        <v>818</v>
      </c>
      <c r="HE87" t="s">
        <v>818</v>
      </c>
      <c r="HF87" t="s">
        <v>818</v>
      </c>
      <c r="HG87" t="s">
        <v>818</v>
      </c>
      <c r="HH87" t="s">
        <v>818</v>
      </c>
      <c r="HI87" t="s">
        <v>818</v>
      </c>
      <c r="HJ87" t="s">
        <v>818</v>
      </c>
      <c r="HK87" t="s">
        <v>818</v>
      </c>
      <c r="HL87" t="s">
        <v>818</v>
      </c>
      <c r="HM87" t="s">
        <v>818</v>
      </c>
      <c r="HN87" t="s">
        <v>818</v>
      </c>
      <c r="HO87" t="s">
        <v>818</v>
      </c>
      <c r="HP87" t="s">
        <v>818</v>
      </c>
      <c r="HQ87" t="s">
        <v>818</v>
      </c>
      <c r="HR87" t="s">
        <v>818</v>
      </c>
      <c r="HS87" t="s">
        <v>818</v>
      </c>
      <c r="HT87" t="s">
        <v>818</v>
      </c>
      <c r="HU87" t="s">
        <v>818</v>
      </c>
      <c r="HV87" t="s">
        <v>818</v>
      </c>
      <c r="HW87" t="s">
        <v>818</v>
      </c>
      <c r="HX87" t="s">
        <v>818</v>
      </c>
      <c r="HY87" t="s">
        <v>818</v>
      </c>
      <c r="HZ87" t="s">
        <v>818</v>
      </c>
      <c r="IA87" t="s">
        <v>818</v>
      </c>
      <c r="IB87" t="s">
        <v>818</v>
      </c>
      <c r="IC87" t="s">
        <v>818</v>
      </c>
      <c r="ID87" t="s">
        <v>818</v>
      </c>
      <c r="IE87" t="s">
        <v>818</v>
      </c>
      <c r="IF87" t="s">
        <v>818</v>
      </c>
      <c r="IG87" t="s">
        <v>818</v>
      </c>
      <c r="IH87" t="s">
        <v>818</v>
      </c>
      <c r="II87" t="s">
        <v>818</v>
      </c>
      <c r="IJ87" t="s">
        <v>818</v>
      </c>
      <c r="IK87" t="s">
        <v>818</v>
      </c>
      <c r="IL87" t="s">
        <v>818</v>
      </c>
      <c r="IM87" t="s">
        <v>818</v>
      </c>
      <c r="IN87" t="s">
        <v>818</v>
      </c>
      <c r="IO87" t="s">
        <v>818</v>
      </c>
      <c r="IP87" t="s">
        <v>818</v>
      </c>
      <c r="IQ87" t="s">
        <v>818</v>
      </c>
      <c r="IR87" t="s">
        <v>818</v>
      </c>
      <c r="IS87" t="s">
        <v>818</v>
      </c>
      <c r="IT87" t="s">
        <v>818</v>
      </c>
      <c r="IU87" t="s">
        <v>818</v>
      </c>
      <c r="IV87" t="s">
        <v>818</v>
      </c>
      <c r="IW87" t="s">
        <v>818</v>
      </c>
      <c r="IX87" t="s">
        <v>818</v>
      </c>
      <c r="IY87" t="s">
        <v>818</v>
      </c>
      <c r="IZ87" t="s">
        <v>818</v>
      </c>
      <c r="JA87" t="s">
        <v>818</v>
      </c>
      <c r="JB87" t="s">
        <v>818</v>
      </c>
      <c r="JC87" t="s">
        <v>818</v>
      </c>
      <c r="JD87" t="s">
        <v>818</v>
      </c>
      <c r="JE87" t="s">
        <v>818</v>
      </c>
      <c r="JF87" t="s">
        <v>818</v>
      </c>
      <c r="JG87" t="s">
        <v>818</v>
      </c>
      <c r="JH87" t="s">
        <v>818</v>
      </c>
      <c r="JI87" t="s">
        <v>818</v>
      </c>
      <c r="JJ87" t="s">
        <v>818</v>
      </c>
      <c r="JK87" t="s">
        <v>818</v>
      </c>
      <c r="JL87" t="s">
        <v>818</v>
      </c>
      <c r="JM87" t="s">
        <v>818</v>
      </c>
      <c r="JN87" t="s">
        <v>818</v>
      </c>
      <c r="JO87" t="s">
        <v>818</v>
      </c>
      <c r="JP87" t="s">
        <v>818</v>
      </c>
      <c r="JQ87" t="s">
        <v>818</v>
      </c>
      <c r="JR87" t="s">
        <v>818</v>
      </c>
      <c r="JS87" t="s">
        <v>818</v>
      </c>
      <c r="JT87" t="s">
        <v>818</v>
      </c>
      <c r="JU87" t="s">
        <v>818</v>
      </c>
      <c r="JV87" t="s">
        <v>818</v>
      </c>
      <c r="JW87" t="s">
        <v>818</v>
      </c>
      <c r="JX87" t="s">
        <v>818</v>
      </c>
      <c r="JY87" t="s">
        <v>818</v>
      </c>
      <c r="JZ87" t="s">
        <v>818</v>
      </c>
      <c r="KA87" t="s">
        <v>818</v>
      </c>
      <c r="KB87" t="s">
        <v>818</v>
      </c>
      <c r="KC87" t="s">
        <v>818</v>
      </c>
      <c r="KD87" t="s">
        <v>818</v>
      </c>
      <c r="KE87" t="s">
        <v>818</v>
      </c>
      <c r="KF87">
        <v>2</v>
      </c>
      <c r="KG87">
        <v>0</v>
      </c>
      <c r="KH87">
        <v>0</v>
      </c>
      <c r="KI87">
        <v>0</v>
      </c>
      <c r="KJ87">
        <v>0</v>
      </c>
      <c r="KK87">
        <v>0</v>
      </c>
      <c r="KL87">
        <v>1</v>
      </c>
      <c r="KM87">
        <v>0</v>
      </c>
      <c r="KN87">
        <v>1</v>
      </c>
      <c r="KO87">
        <v>0</v>
      </c>
      <c r="KP87">
        <v>1</v>
      </c>
      <c r="KQ87">
        <v>1</v>
      </c>
      <c r="KR87">
        <v>0</v>
      </c>
      <c r="KS87">
        <v>0</v>
      </c>
      <c r="KT87">
        <v>0</v>
      </c>
      <c r="KU87">
        <v>0</v>
      </c>
      <c r="KV87">
        <v>0</v>
      </c>
      <c r="KW87">
        <v>0</v>
      </c>
      <c r="KX87">
        <v>0</v>
      </c>
      <c r="KY87">
        <v>0</v>
      </c>
      <c r="KZ87">
        <v>0</v>
      </c>
      <c r="LA87">
        <v>0</v>
      </c>
      <c r="LB87">
        <v>0</v>
      </c>
      <c r="LC87">
        <v>1</v>
      </c>
      <c r="LD87">
        <v>2</v>
      </c>
      <c r="LE87">
        <v>1</v>
      </c>
      <c r="LF87">
        <v>1</v>
      </c>
      <c r="LH87" t="s">
        <v>817</v>
      </c>
      <c r="LI87" t="s">
        <v>817</v>
      </c>
      <c r="LJ87" t="s">
        <v>817</v>
      </c>
      <c r="LK87" t="s">
        <v>817</v>
      </c>
      <c r="LL87" t="s">
        <v>817</v>
      </c>
      <c r="LM87" t="s">
        <v>817</v>
      </c>
      <c r="LO87" t="s">
        <v>813</v>
      </c>
      <c r="LP87" t="s">
        <v>813</v>
      </c>
      <c r="LQ87" t="s">
        <v>817</v>
      </c>
      <c r="LR87" t="s">
        <v>818</v>
      </c>
      <c r="LS87" t="s">
        <v>818</v>
      </c>
      <c r="LV87" t="s">
        <v>818</v>
      </c>
      <c r="LX87" t="s">
        <v>817</v>
      </c>
      <c r="MA87" t="s">
        <v>858</v>
      </c>
      <c r="MB87" t="s">
        <v>913</v>
      </c>
      <c r="MC87" t="s">
        <v>822</v>
      </c>
      <c r="MD87" t="s">
        <v>813</v>
      </c>
      <c r="MF87" t="s">
        <v>902</v>
      </c>
      <c r="MI87" t="s">
        <v>817</v>
      </c>
      <c r="MJ87" t="s">
        <v>824</v>
      </c>
      <c r="MK87" t="s">
        <v>817</v>
      </c>
      <c r="ML87" t="s">
        <v>817</v>
      </c>
      <c r="MM87" t="s">
        <v>817</v>
      </c>
      <c r="MN87" t="s">
        <v>817</v>
      </c>
      <c r="MO87" t="s">
        <v>817</v>
      </c>
      <c r="MP87" t="s">
        <v>817</v>
      </c>
      <c r="MQ87" t="s">
        <v>813</v>
      </c>
      <c r="MR87" t="s">
        <v>817</v>
      </c>
      <c r="MS87" t="s">
        <v>817</v>
      </c>
      <c r="MT87" t="s">
        <v>817</v>
      </c>
      <c r="MU87" t="s">
        <v>817</v>
      </c>
      <c r="MV87" t="s">
        <v>817</v>
      </c>
      <c r="MW87" t="s">
        <v>813</v>
      </c>
      <c r="MX87" t="s">
        <v>817</v>
      </c>
      <c r="MY87" t="s">
        <v>817</v>
      </c>
      <c r="MZ87" t="s">
        <v>817</v>
      </c>
      <c r="NA87" t="s">
        <v>817</v>
      </c>
      <c r="NB87" t="s">
        <v>817</v>
      </c>
      <c r="NR87" t="s">
        <v>813</v>
      </c>
      <c r="NS87" t="s">
        <v>817</v>
      </c>
      <c r="NU87" t="s">
        <v>1140</v>
      </c>
      <c r="NY87">
        <v>1</v>
      </c>
      <c r="NZ87" t="s">
        <v>889</v>
      </c>
      <c r="OP87" t="s">
        <v>817</v>
      </c>
      <c r="OQ87" t="s">
        <v>827</v>
      </c>
      <c r="OR87" t="s">
        <v>828</v>
      </c>
      <c r="OS87" t="s">
        <v>829</v>
      </c>
      <c r="OT87" t="s">
        <v>813</v>
      </c>
      <c r="OU87" t="s">
        <v>813</v>
      </c>
      <c r="OV87" t="s">
        <v>830</v>
      </c>
      <c r="OW87" t="s">
        <v>905</v>
      </c>
      <c r="OX87" t="s">
        <v>923</v>
      </c>
      <c r="OY87" t="s">
        <v>833</v>
      </c>
      <c r="OZ87" t="s">
        <v>834</v>
      </c>
      <c r="PA87" t="s">
        <v>817</v>
      </c>
      <c r="PB87" t="s">
        <v>817</v>
      </c>
      <c r="PC87" t="s">
        <v>817</v>
      </c>
      <c r="PD87" t="s">
        <v>817</v>
      </c>
      <c r="PE87" t="s">
        <v>817</v>
      </c>
      <c r="PF87" t="s">
        <v>817</v>
      </c>
      <c r="PG87" t="s">
        <v>817</v>
      </c>
      <c r="PH87" t="s">
        <v>817</v>
      </c>
      <c r="PI87" t="s">
        <v>817</v>
      </c>
      <c r="PJ87" t="s">
        <v>813</v>
      </c>
      <c r="PK87" t="s">
        <v>817</v>
      </c>
      <c r="PL87" t="s">
        <v>835</v>
      </c>
      <c r="PM87" t="s">
        <v>845</v>
      </c>
      <c r="PN87" t="s">
        <v>818</v>
      </c>
      <c r="PO87" t="s">
        <v>893</v>
      </c>
      <c r="PP87" t="s">
        <v>867</v>
      </c>
      <c r="PQ87" t="s">
        <v>813</v>
      </c>
      <c r="PR87" t="s">
        <v>813</v>
      </c>
      <c r="PS87" t="s">
        <v>817</v>
      </c>
      <c r="PT87" t="s">
        <v>817</v>
      </c>
      <c r="PU87" t="s">
        <v>817</v>
      </c>
      <c r="PV87" t="s">
        <v>817</v>
      </c>
      <c r="PW87" t="s">
        <v>817</v>
      </c>
      <c r="PX87" t="s">
        <v>817</v>
      </c>
      <c r="PY87" t="s">
        <v>817</v>
      </c>
      <c r="PZ87" t="s">
        <v>840</v>
      </c>
      <c r="QA87" t="s">
        <v>841</v>
      </c>
      <c r="QB87" t="s">
        <v>895</v>
      </c>
      <c r="QC87" t="s">
        <v>843</v>
      </c>
      <c r="QD87" t="s">
        <v>902</v>
      </c>
      <c r="QE87" t="s">
        <v>845</v>
      </c>
      <c r="QF87" t="s">
        <v>813</v>
      </c>
      <c r="QG87" t="s">
        <v>813</v>
      </c>
      <c r="QH87" t="s">
        <v>813</v>
      </c>
      <c r="QI87" t="s">
        <v>817</v>
      </c>
      <c r="QJ87" t="s">
        <v>813</v>
      </c>
      <c r="QK87" t="s">
        <v>813</v>
      </c>
      <c r="QL87" t="s">
        <v>813</v>
      </c>
      <c r="QM87" t="s">
        <v>817</v>
      </c>
      <c r="QN87" t="s">
        <v>817</v>
      </c>
      <c r="QO87" t="s">
        <v>817</v>
      </c>
      <c r="QP87" t="s">
        <v>817</v>
      </c>
      <c r="QQ87" t="s">
        <v>817</v>
      </c>
      <c r="QR87" t="s">
        <v>813</v>
      </c>
      <c r="QS87" t="s">
        <v>813</v>
      </c>
      <c r="QT87" t="s">
        <v>817</v>
      </c>
      <c r="QU87" t="s">
        <v>817</v>
      </c>
      <c r="QV87" t="s">
        <v>817</v>
      </c>
      <c r="QW87" t="s">
        <v>817</v>
      </c>
      <c r="QX87" t="s">
        <v>817</v>
      </c>
      <c r="QY87" t="s">
        <v>817</v>
      </c>
      <c r="QZ87" t="s">
        <v>817</v>
      </c>
      <c r="RA87" t="s">
        <v>817</v>
      </c>
      <c r="RB87" t="s">
        <v>817</v>
      </c>
      <c r="RC87" t="s">
        <v>817</v>
      </c>
      <c r="RD87" t="s">
        <v>817</v>
      </c>
      <c r="RE87" t="s">
        <v>817</v>
      </c>
      <c r="RF87" t="s">
        <v>817</v>
      </c>
      <c r="RG87" t="s">
        <v>817</v>
      </c>
      <c r="RH87" t="s">
        <v>817</v>
      </c>
      <c r="RI87" t="s">
        <v>817</v>
      </c>
      <c r="RJ87" t="s">
        <v>817</v>
      </c>
      <c r="RK87" t="s">
        <v>813</v>
      </c>
      <c r="RL87" t="s">
        <v>813</v>
      </c>
      <c r="RM87" t="s">
        <v>817</v>
      </c>
      <c r="RN87" t="s">
        <v>817</v>
      </c>
      <c r="RO87" t="s">
        <v>817</v>
      </c>
      <c r="RP87" t="s">
        <v>817</v>
      </c>
      <c r="RQ87" t="s">
        <v>817</v>
      </c>
      <c r="RR87" t="s">
        <v>817</v>
      </c>
      <c r="RS87" t="s">
        <v>817</v>
      </c>
      <c r="RT87" t="s">
        <v>817</v>
      </c>
      <c r="RU87" t="s">
        <v>817</v>
      </c>
      <c r="RV87" t="s">
        <v>817</v>
      </c>
      <c r="RW87" t="s">
        <v>817</v>
      </c>
      <c r="RX87" t="s">
        <v>845</v>
      </c>
      <c r="RY87" t="s">
        <v>956</v>
      </c>
      <c r="RZ87" t="s">
        <v>813</v>
      </c>
      <c r="SA87" t="s">
        <v>817</v>
      </c>
      <c r="SB87" t="s">
        <v>813</v>
      </c>
      <c r="SC87" t="s">
        <v>817</v>
      </c>
      <c r="SD87" t="s">
        <v>817</v>
      </c>
      <c r="SE87" t="s">
        <v>817</v>
      </c>
      <c r="SF87" t="s">
        <v>817</v>
      </c>
      <c r="SG87" t="s">
        <v>817</v>
      </c>
      <c r="SH87" t="s">
        <v>813</v>
      </c>
      <c r="SI87" t="s">
        <v>817</v>
      </c>
      <c r="SJ87" t="s">
        <v>817</v>
      </c>
      <c r="SK87" t="s">
        <v>817</v>
      </c>
      <c r="SL87" t="s">
        <v>817</v>
      </c>
      <c r="SM87" t="s">
        <v>817</v>
      </c>
      <c r="SN87" t="s">
        <v>817</v>
      </c>
      <c r="SO87" t="s">
        <v>817</v>
      </c>
      <c r="SP87" t="s">
        <v>817</v>
      </c>
      <c r="SQ87" t="s">
        <v>817</v>
      </c>
      <c r="SR87" t="s">
        <v>817</v>
      </c>
      <c r="SS87" t="s">
        <v>817</v>
      </c>
      <c r="ST87" t="s">
        <v>813</v>
      </c>
      <c r="SU87" t="s">
        <v>817</v>
      </c>
      <c r="SV87" t="s">
        <v>817</v>
      </c>
      <c r="SW87" t="s">
        <v>813</v>
      </c>
      <c r="SX87" t="s">
        <v>813</v>
      </c>
      <c r="SY87" t="s">
        <v>817</v>
      </c>
      <c r="SZ87" t="s">
        <v>813</v>
      </c>
      <c r="TA87" t="s">
        <v>817</v>
      </c>
      <c r="TB87" t="s">
        <v>817</v>
      </c>
      <c r="TC87" t="s">
        <v>817</v>
      </c>
      <c r="TD87" t="s">
        <v>817</v>
      </c>
      <c r="TE87" t="s">
        <v>817</v>
      </c>
      <c r="TF87" t="s">
        <v>817</v>
      </c>
      <c r="TG87" t="s">
        <v>817</v>
      </c>
      <c r="TH87" t="s">
        <v>817</v>
      </c>
      <c r="TI87" t="s">
        <v>817</v>
      </c>
      <c r="TJ87" t="s">
        <v>813</v>
      </c>
      <c r="TK87" t="s">
        <v>817</v>
      </c>
      <c r="TL87" t="s">
        <v>817</v>
      </c>
      <c r="TM87" t="s">
        <v>817</v>
      </c>
      <c r="TN87" t="s">
        <v>817</v>
      </c>
      <c r="TO87" t="s">
        <v>817</v>
      </c>
      <c r="TP87" t="s">
        <v>817</v>
      </c>
      <c r="TQ87" t="s">
        <v>817</v>
      </c>
      <c r="TR87" t="s">
        <v>817</v>
      </c>
      <c r="TS87" t="s">
        <v>817</v>
      </c>
      <c r="TT87" t="s">
        <v>817</v>
      </c>
      <c r="TU87" t="s">
        <v>813</v>
      </c>
      <c r="TV87" t="s">
        <v>817</v>
      </c>
      <c r="TW87" t="s">
        <v>817</v>
      </c>
      <c r="TY87" t="s">
        <v>817</v>
      </c>
      <c r="TZ87" t="s">
        <v>817</v>
      </c>
      <c r="UA87" t="s">
        <v>817</v>
      </c>
      <c r="UB87" t="s">
        <v>817</v>
      </c>
      <c r="UC87" t="s">
        <v>817</v>
      </c>
      <c r="UD87" t="s">
        <v>817</v>
      </c>
      <c r="UE87" t="s">
        <v>817</v>
      </c>
      <c r="UF87" t="s">
        <v>817</v>
      </c>
      <c r="UG87" t="s">
        <v>817</v>
      </c>
      <c r="UH87" t="s">
        <v>813</v>
      </c>
      <c r="UI87" t="s">
        <v>817</v>
      </c>
      <c r="UJ87" t="s">
        <v>817</v>
      </c>
      <c r="UK87" t="s">
        <v>817</v>
      </c>
      <c r="UL87" t="s">
        <v>817</v>
      </c>
      <c r="UM87" t="s">
        <v>817</v>
      </c>
      <c r="UN87" t="s">
        <v>817</v>
      </c>
      <c r="UO87" t="s">
        <v>813</v>
      </c>
      <c r="UP87" t="s">
        <v>817</v>
      </c>
      <c r="UQ87" t="s">
        <v>817</v>
      </c>
      <c r="UR87" t="s">
        <v>817</v>
      </c>
      <c r="US87" t="s">
        <v>817</v>
      </c>
      <c r="UT87" t="s">
        <v>817</v>
      </c>
      <c r="UU87" t="s">
        <v>817</v>
      </c>
      <c r="UV87" t="s">
        <v>817</v>
      </c>
      <c r="UW87" t="s">
        <v>817</v>
      </c>
      <c r="UX87" t="s">
        <v>817</v>
      </c>
      <c r="UY87" t="s">
        <v>817</v>
      </c>
      <c r="UZ87" t="s">
        <v>817</v>
      </c>
      <c r="VB87" t="s">
        <v>909</v>
      </c>
      <c r="VC87" t="s">
        <v>963</v>
      </c>
      <c r="VD87" t="s">
        <v>817</v>
      </c>
      <c r="VE87" t="s">
        <v>817</v>
      </c>
      <c r="VF87" t="s">
        <v>813</v>
      </c>
      <c r="VG87" t="s">
        <v>817</v>
      </c>
      <c r="VH87" t="s">
        <v>817</v>
      </c>
      <c r="VI87" t="s">
        <v>817</v>
      </c>
      <c r="VJ87" t="s">
        <v>813</v>
      </c>
      <c r="VK87" t="s">
        <v>813</v>
      </c>
      <c r="VL87" t="s">
        <v>817</v>
      </c>
      <c r="VM87" t="s">
        <v>817</v>
      </c>
      <c r="VN87" t="s">
        <v>817</v>
      </c>
      <c r="VO87" t="s">
        <v>817</v>
      </c>
      <c r="VP87" t="s">
        <v>817</v>
      </c>
      <c r="VQ87" t="s">
        <v>817</v>
      </c>
      <c r="VY87" t="s">
        <v>813</v>
      </c>
      <c r="VZ87" t="s">
        <v>813</v>
      </c>
      <c r="WA87" t="s">
        <v>817</v>
      </c>
      <c r="WJ87" t="s">
        <v>813</v>
      </c>
      <c r="WK87" t="s">
        <v>813</v>
      </c>
      <c r="WL87" t="s">
        <v>817</v>
      </c>
      <c r="WM87" t="s">
        <v>817</v>
      </c>
      <c r="WN87" t="s">
        <v>817</v>
      </c>
      <c r="WO87" t="s">
        <v>817</v>
      </c>
      <c r="WP87" t="s">
        <v>817</v>
      </c>
      <c r="WQ87" t="s">
        <v>817</v>
      </c>
      <c r="WR87" t="s">
        <v>817</v>
      </c>
      <c r="WS87" t="s">
        <v>928</v>
      </c>
      <c r="WU87" t="s">
        <v>813</v>
      </c>
      <c r="WV87" t="s">
        <v>817</v>
      </c>
      <c r="WW87" t="s">
        <v>817</v>
      </c>
      <c r="WX87" t="s">
        <v>817</v>
      </c>
      <c r="WY87" t="s">
        <v>817</v>
      </c>
      <c r="WZ87" t="s">
        <v>817</v>
      </c>
      <c r="XA87" t="s">
        <v>817</v>
      </c>
      <c r="XB87" t="s">
        <v>817</v>
      </c>
      <c r="XC87" t="s">
        <v>869</v>
      </c>
      <c r="XD87" t="s">
        <v>817</v>
      </c>
      <c r="XE87" t="s">
        <v>813</v>
      </c>
      <c r="XF87" t="s">
        <v>817</v>
      </c>
      <c r="XG87" t="s">
        <v>817</v>
      </c>
      <c r="XH87" t="s">
        <v>817</v>
      </c>
      <c r="XI87" t="s">
        <v>817</v>
      </c>
      <c r="XJ87" t="s">
        <v>817</v>
      </c>
      <c r="XK87" t="s">
        <v>817</v>
      </c>
      <c r="XL87" t="s">
        <v>817</v>
      </c>
      <c r="XM87" t="s">
        <v>817</v>
      </c>
      <c r="XN87" t="s">
        <v>817</v>
      </c>
      <c r="XO87" t="s">
        <v>817</v>
      </c>
      <c r="XP87" t="s">
        <v>817</v>
      </c>
      <c r="XQ87" t="s">
        <v>817</v>
      </c>
      <c r="XR87" t="s">
        <v>813</v>
      </c>
      <c r="XS87" t="s">
        <v>817</v>
      </c>
      <c r="XT87" t="s">
        <v>813</v>
      </c>
      <c r="XU87" t="s">
        <v>817</v>
      </c>
      <c r="XV87" t="s">
        <v>817</v>
      </c>
      <c r="XW87" t="s">
        <v>817</v>
      </c>
      <c r="XX87" t="s">
        <v>817</v>
      </c>
      <c r="XY87" t="s">
        <v>817</v>
      </c>
      <c r="XZ87" t="s">
        <v>817</v>
      </c>
      <c r="ZM87" t="s">
        <v>817</v>
      </c>
      <c r="ZN87" t="s">
        <v>817</v>
      </c>
      <c r="ZO87" t="s">
        <v>817</v>
      </c>
      <c r="ZP87" t="s">
        <v>817</v>
      </c>
      <c r="ZQ87" t="s">
        <v>817</v>
      </c>
      <c r="ZR87" t="s">
        <v>813</v>
      </c>
      <c r="ZS87" t="s">
        <v>813</v>
      </c>
      <c r="ZT87" t="s">
        <v>817</v>
      </c>
      <c r="ZU87" t="s">
        <v>817</v>
      </c>
      <c r="ZV87" t="s">
        <v>817</v>
      </c>
      <c r="ZW87" t="s">
        <v>813</v>
      </c>
      <c r="ZX87" t="s">
        <v>817</v>
      </c>
      <c r="ZY87" t="s">
        <v>817</v>
      </c>
      <c r="ZZ87" t="s">
        <v>817</v>
      </c>
      <c r="AAA87" t="s">
        <v>817</v>
      </c>
      <c r="AAB87" t="s">
        <v>817</v>
      </c>
      <c r="AAC87" t="s">
        <v>817</v>
      </c>
      <c r="AAD87" t="s">
        <v>817</v>
      </c>
      <c r="AAE87" t="s">
        <v>817</v>
      </c>
      <c r="AAF87" t="s">
        <v>817</v>
      </c>
      <c r="AAH87" t="s">
        <v>813</v>
      </c>
      <c r="AAI87" t="s">
        <v>817</v>
      </c>
      <c r="AAJ87" t="s">
        <v>817</v>
      </c>
      <c r="AAK87" t="s">
        <v>817</v>
      </c>
      <c r="AAL87" t="s">
        <v>813</v>
      </c>
      <c r="AAM87" t="s">
        <v>817</v>
      </c>
      <c r="AAN87" t="s">
        <v>813</v>
      </c>
      <c r="AAO87" t="s">
        <v>817</v>
      </c>
      <c r="AAP87" t="s">
        <v>817</v>
      </c>
      <c r="AAQ87" t="s">
        <v>817</v>
      </c>
      <c r="AAR87" t="s">
        <v>817</v>
      </c>
      <c r="AAS87" t="s">
        <v>817</v>
      </c>
      <c r="AAT87" t="s">
        <v>817</v>
      </c>
      <c r="AAV87" t="s">
        <v>817</v>
      </c>
      <c r="AAW87" t="s">
        <v>817</v>
      </c>
      <c r="AAX87" t="s">
        <v>817</v>
      </c>
      <c r="AAY87" t="s">
        <v>817</v>
      </c>
      <c r="AAZ87" t="s">
        <v>817</v>
      </c>
      <c r="ABA87" t="s">
        <v>813</v>
      </c>
      <c r="ABB87" t="s">
        <v>813</v>
      </c>
      <c r="ABC87" t="s">
        <v>817</v>
      </c>
      <c r="ABD87" t="s">
        <v>817</v>
      </c>
      <c r="ABE87" t="s">
        <v>817</v>
      </c>
      <c r="ABF87" t="s">
        <v>817</v>
      </c>
      <c r="ABG87" t="s">
        <v>817</v>
      </c>
      <c r="ABH87" t="s">
        <v>817</v>
      </c>
      <c r="ABI87" t="s">
        <v>817</v>
      </c>
      <c r="ABJ87" t="s">
        <v>817</v>
      </c>
      <c r="ABK87" t="s">
        <v>817</v>
      </c>
      <c r="ABL87" t="s">
        <v>817</v>
      </c>
      <c r="ABM87" t="s">
        <v>817</v>
      </c>
      <c r="ABN87" t="s">
        <v>817</v>
      </c>
      <c r="ABO87" t="s">
        <v>817</v>
      </c>
      <c r="ABP87" t="s">
        <v>817</v>
      </c>
      <c r="ABQ87" t="s">
        <v>817</v>
      </c>
      <c r="ABR87" t="s">
        <v>817</v>
      </c>
      <c r="ABS87" t="s">
        <v>817</v>
      </c>
      <c r="ABT87" t="s">
        <v>813</v>
      </c>
      <c r="ABU87" t="s">
        <v>817</v>
      </c>
      <c r="ABV87" t="s">
        <v>817</v>
      </c>
      <c r="ABW87" t="s">
        <v>813</v>
      </c>
      <c r="ABX87" t="s">
        <v>817</v>
      </c>
      <c r="ABY87" t="s">
        <v>817</v>
      </c>
      <c r="ABZ87" t="s">
        <v>817</v>
      </c>
      <c r="ACA87" t="s">
        <v>813</v>
      </c>
      <c r="ACB87" t="s">
        <v>817</v>
      </c>
      <c r="ACC87" t="s">
        <v>817</v>
      </c>
      <c r="ACD87" t="s">
        <v>817</v>
      </c>
      <c r="ACE87" t="s">
        <v>817</v>
      </c>
      <c r="ACF87" t="s">
        <v>817</v>
      </c>
      <c r="ACG87" t="s">
        <v>817</v>
      </c>
      <c r="ACH87" t="s">
        <v>817</v>
      </c>
      <c r="ACI87" t="s">
        <v>817</v>
      </c>
    </row>
    <row r="88" spans="1:763">
      <c r="A88" t="s">
        <v>1271</v>
      </c>
      <c r="B88" t="s">
        <v>1272</v>
      </c>
      <c r="C88" t="s">
        <v>1273</v>
      </c>
      <c r="D88" t="s">
        <v>1028</v>
      </c>
      <c r="E88" t="s">
        <v>1028</v>
      </c>
      <c r="P88" t="s">
        <v>886</v>
      </c>
      <c r="Q88">
        <v>0.64514064157430773</v>
      </c>
      <c r="T88">
        <v>23</v>
      </c>
      <c r="V88" t="s">
        <v>813</v>
      </c>
      <c r="X88" t="s">
        <v>813</v>
      </c>
      <c r="Y88" t="s">
        <v>814</v>
      </c>
      <c r="Z88" t="s">
        <v>814</v>
      </c>
      <c r="AA88" t="s">
        <v>815</v>
      </c>
      <c r="AB88" t="s">
        <v>816</v>
      </c>
      <c r="AC88">
        <v>4</v>
      </c>
      <c r="AD88" t="s">
        <v>817</v>
      </c>
      <c r="AE88">
        <v>2</v>
      </c>
      <c r="AF88">
        <v>2</v>
      </c>
      <c r="AG88">
        <v>0</v>
      </c>
      <c r="AH88" t="s">
        <v>818</v>
      </c>
      <c r="AI88" t="s">
        <v>818</v>
      </c>
      <c r="AJ88" t="s">
        <v>818</v>
      </c>
      <c r="AK88" t="s">
        <v>818</v>
      </c>
      <c r="AL88" t="s">
        <v>818</v>
      </c>
      <c r="AM88" t="s">
        <v>818</v>
      </c>
      <c r="AN88" t="s">
        <v>818</v>
      </c>
      <c r="AO88" t="s">
        <v>818</v>
      </c>
      <c r="AP88" t="s">
        <v>818</v>
      </c>
      <c r="AQ88" t="s">
        <v>818</v>
      </c>
      <c r="AR88" t="s">
        <v>818</v>
      </c>
      <c r="AS88" t="s">
        <v>818</v>
      </c>
      <c r="AT88" t="s">
        <v>818</v>
      </c>
      <c r="AU88" t="s">
        <v>818</v>
      </c>
      <c r="AV88" t="s">
        <v>818</v>
      </c>
      <c r="AW88" t="s">
        <v>818</v>
      </c>
      <c r="AX88" t="s">
        <v>818</v>
      </c>
      <c r="AY88" t="s">
        <v>818</v>
      </c>
      <c r="AZ88" t="s">
        <v>818</v>
      </c>
      <c r="BA88" t="s">
        <v>818</v>
      </c>
      <c r="BB88" t="s">
        <v>818</v>
      </c>
      <c r="BC88" t="s">
        <v>818</v>
      </c>
      <c r="BD88" t="s">
        <v>818</v>
      </c>
      <c r="BE88" t="s">
        <v>818</v>
      </c>
      <c r="BF88" t="s">
        <v>818</v>
      </c>
      <c r="BG88" t="s">
        <v>818</v>
      </c>
      <c r="BH88" t="s">
        <v>818</v>
      </c>
      <c r="BI88" t="s">
        <v>818</v>
      </c>
      <c r="BJ88" t="s">
        <v>818</v>
      </c>
      <c r="BK88" t="s">
        <v>818</v>
      </c>
      <c r="BL88" t="s">
        <v>818</v>
      </c>
      <c r="BM88" t="s">
        <v>818</v>
      </c>
      <c r="BN88" t="s">
        <v>818</v>
      </c>
      <c r="BO88" t="s">
        <v>818</v>
      </c>
      <c r="BP88" t="s">
        <v>818</v>
      </c>
      <c r="BQ88" t="s">
        <v>818</v>
      </c>
      <c r="BR88" t="s">
        <v>818</v>
      </c>
      <c r="BS88" t="s">
        <v>818</v>
      </c>
      <c r="BT88" t="s">
        <v>818</v>
      </c>
      <c r="BU88" t="s">
        <v>818</v>
      </c>
      <c r="BV88" t="s">
        <v>818</v>
      </c>
      <c r="BW88" t="s">
        <v>818</v>
      </c>
      <c r="BX88" t="s">
        <v>818</v>
      </c>
      <c r="BY88" t="s">
        <v>818</v>
      </c>
      <c r="BZ88" t="s">
        <v>818</v>
      </c>
      <c r="CA88" t="s">
        <v>818</v>
      </c>
      <c r="CB88" t="s">
        <v>818</v>
      </c>
      <c r="CC88" t="s">
        <v>818</v>
      </c>
      <c r="CD88" t="s">
        <v>818</v>
      </c>
      <c r="CE88" t="s">
        <v>818</v>
      </c>
      <c r="CF88" t="s">
        <v>818</v>
      </c>
      <c r="CG88" t="s">
        <v>818</v>
      </c>
      <c r="CH88" t="s">
        <v>818</v>
      </c>
      <c r="CI88" t="s">
        <v>818</v>
      </c>
      <c r="CJ88" t="s">
        <v>818</v>
      </c>
      <c r="CK88" t="s">
        <v>818</v>
      </c>
      <c r="CL88" t="s">
        <v>818</v>
      </c>
      <c r="CM88" t="s">
        <v>818</v>
      </c>
      <c r="CN88" t="s">
        <v>818</v>
      </c>
      <c r="CO88" t="s">
        <v>818</v>
      </c>
      <c r="CP88" t="s">
        <v>818</v>
      </c>
      <c r="CQ88" t="s">
        <v>818</v>
      </c>
      <c r="CR88" t="s">
        <v>818</v>
      </c>
      <c r="CS88" t="s">
        <v>818</v>
      </c>
      <c r="CT88" t="s">
        <v>818</v>
      </c>
      <c r="CU88" t="s">
        <v>818</v>
      </c>
      <c r="CV88" t="s">
        <v>818</v>
      </c>
      <c r="CW88" t="s">
        <v>818</v>
      </c>
      <c r="CX88" t="s">
        <v>818</v>
      </c>
      <c r="CY88" t="s">
        <v>818</v>
      </c>
      <c r="CZ88" t="s">
        <v>818</v>
      </c>
      <c r="DA88" t="s">
        <v>818</v>
      </c>
      <c r="DB88" t="s">
        <v>818</v>
      </c>
      <c r="DC88" t="s">
        <v>818</v>
      </c>
      <c r="DD88" t="s">
        <v>818</v>
      </c>
      <c r="DE88" t="s">
        <v>818</v>
      </c>
      <c r="DF88" t="s">
        <v>818</v>
      </c>
      <c r="DG88" t="s">
        <v>818</v>
      </c>
      <c r="DH88" t="s">
        <v>818</v>
      </c>
      <c r="DI88" t="s">
        <v>818</v>
      </c>
      <c r="DJ88" t="s">
        <v>818</v>
      </c>
      <c r="DK88" t="s">
        <v>818</v>
      </c>
      <c r="DL88" t="s">
        <v>818</v>
      </c>
      <c r="DM88" t="s">
        <v>818</v>
      </c>
      <c r="DN88" t="s">
        <v>818</v>
      </c>
      <c r="DO88" t="s">
        <v>818</v>
      </c>
      <c r="DP88" t="s">
        <v>818</v>
      </c>
      <c r="DQ88" t="s">
        <v>818</v>
      </c>
      <c r="DR88" t="s">
        <v>818</v>
      </c>
      <c r="DS88" t="s">
        <v>818</v>
      </c>
      <c r="DT88" t="s">
        <v>818</v>
      </c>
      <c r="DU88" t="s">
        <v>818</v>
      </c>
      <c r="DV88" t="s">
        <v>818</v>
      </c>
      <c r="DW88" t="s">
        <v>818</v>
      </c>
      <c r="DX88" t="s">
        <v>818</v>
      </c>
      <c r="DY88" t="s">
        <v>818</v>
      </c>
      <c r="DZ88" t="s">
        <v>818</v>
      </c>
      <c r="EA88" t="s">
        <v>818</v>
      </c>
      <c r="EB88" t="s">
        <v>818</v>
      </c>
      <c r="EC88" t="s">
        <v>818</v>
      </c>
      <c r="ED88" t="s">
        <v>818</v>
      </c>
      <c r="EE88" t="s">
        <v>818</v>
      </c>
      <c r="EF88" t="s">
        <v>818</v>
      </c>
      <c r="EG88" t="s">
        <v>818</v>
      </c>
      <c r="EH88" t="s">
        <v>818</v>
      </c>
      <c r="EI88" t="s">
        <v>818</v>
      </c>
      <c r="EJ88" t="s">
        <v>818</v>
      </c>
      <c r="EK88" t="s">
        <v>818</v>
      </c>
      <c r="EL88" t="s">
        <v>818</v>
      </c>
      <c r="EM88" t="s">
        <v>818</v>
      </c>
      <c r="EN88" t="s">
        <v>818</v>
      </c>
      <c r="EO88" t="s">
        <v>818</v>
      </c>
      <c r="EP88" t="s">
        <v>818</v>
      </c>
      <c r="EQ88" t="s">
        <v>818</v>
      </c>
      <c r="ER88" t="s">
        <v>818</v>
      </c>
      <c r="ES88" t="s">
        <v>818</v>
      </c>
      <c r="ET88" t="s">
        <v>818</v>
      </c>
      <c r="EU88" t="s">
        <v>818</v>
      </c>
      <c r="EV88" t="s">
        <v>818</v>
      </c>
      <c r="EW88" t="s">
        <v>818</v>
      </c>
      <c r="EX88" t="s">
        <v>818</v>
      </c>
      <c r="EY88" t="s">
        <v>818</v>
      </c>
      <c r="EZ88" t="s">
        <v>818</v>
      </c>
      <c r="FA88" t="s">
        <v>818</v>
      </c>
      <c r="FB88" t="s">
        <v>818</v>
      </c>
      <c r="FC88" t="s">
        <v>818</v>
      </c>
      <c r="FD88" t="s">
        <v>818</v>
      </c>
      <c r="FE88" t="s">
        <v>818</v>
      </c>
      <c r="FF88" t="s">
        <v>818</v>
      </c>
      <c r="FG88" t="s">
        <v>818</v>
      </c>
      <c r="FH88" t="s">
        <v>818</v>
      </c>
      <c r="FI88" t="s">
        <v>818</v>
      </c>
      <c r="FJ88" t="s">
        <v>818</v>
      </c>
      <c r="FK88" t="s">
        <v>818</v>
      </c>
      <c r="FL88" t="s">
        <v>818</v>
      </c>
      <c r="FM88" t="s">
        <v>818</v>
      </c>
      <c r="FN88" t="s">
        <v>818</v>
      </c>
      <c r="FO88" t="s">
        <v>818</v>
      </c>
      <c r="FP88" t="s">
        <v>818</v>
      </c>
      <c r="FQ88" t="s">
        <v>818</v>
      </c>
      <c r="FR88" t="s">
        <v>818</v>
      </c>
      <c r="FS88" t="s">
        <v>818</v>
      </c>
      <c r="FT88" t="s">
        <v>818</v>
      </c>
      <c r="FU88" t="s">
        <v>818</v>
      </c>
      <c r="FV88" t="s">
        <v>818</v>
      </c>
      <c r="FW88" t="s">
        <v>818</v>
      </c>
      <c r="FX88" t="s">
        <v>818</v>
      </c>
      <c r="FY88" t="s">
        <v>818</v>
      </c>
      <c r="FZ88" t="s">
        <v>818</v>
      </c>
      <c r="GA88" t="s">
        <v>818</v>
      </c>
      <c r="GB88" t="s">
        <v>818</v>
      </c>
      <c r="GC88" t="s">
        <v>818</v>
      </c>
      <c r="GD88" t="s">
        <v>818</v>
      </c>
      <c r="GE88" t="s">
        <v>818</v>
      </c>
      <c r="GF88" t="s">
        <v>818</v>
      </c>
      <c r="GG88" t="s">
        <v>818</v>
      </c>
      <c r="GH88" t="s">
        <v>818</v>
      </c>
      <c r="GI88" t="s">
        <v>818</v>
      </c>
      <c r="GJ88" t="s">
        <v>818</v>
      </c>
      <c r="GK88" t="s">
        <v>818</v>
      </c>
      <c r="GL88" t="s">
        <v>818</v>
      </c>
      <c r="GM88" t="s">
        <v>818</v>
      </c>
      <c r="GN88" t="s">
        <v>818</v>
      </c>
      <c r="GO88" t="s">
        <v>818</v>
      </c>
      <c r="GP88" t="s">
        <v>818</v>
      </c>
      <c r="GQ88" t="s">
        <v>818</v>
      </c>
      <c r="GR88" t="s">
        <v>818</v>
      </c>
      <c r="GS88" t="s">
        <v>818</v>
      </c>
      <c r="GT88" t="s">
        <v>818</v>
      </c>
      <c r="GU88" t="s">
        <v>818</v>
      </c>
      <c r="GV88" t="s">
        <v>818</v>
      </c>
      <c r="GW88" t="s">
        <v>818</v>
      </c>
      <c r="GX88" t="s">
        <v>818</v>
      </c>
      <c r="GY88" t="s">
        <v>818</v>
      </c>
      <c r="GZ88" t="s">
        <v>818</v>
      </c>
      <c r="HA88" t="s">
        <v>818</v>
      </c>
      <c r="HB88" t="s">
        <v>818</v>
      </c>
      <c r="HC88" t="s">
        <v>818</v>
      </c>
      <c r="HD88" t="s">
        <v>818</v>
      </c>
      <c r="HE88" t="s">
        <v>818</v>
      </c>
      <c r="HF88" t="s">
        <v>818</v>
      </c>
      <c r="HG88" t="s">
        <v>818</v>
      </c>
      <c r="HH88" t="s">
        <v>818</v>
      </c>
      <c r="HI88" t="s">
        <v>818</v>
      </c>
      <c r="HJ88" t="s">
        <v>818</v>
      </c>
      <c r="HK88" t="s">
        <v>818</v>
      </c>
      <c r="HL88" t="s">
        <v>818</v>
      </c>
      <c r="HM88" t="s">
        <v>818</v>
      </c>
      <c r="HN88" t="s">
        <v>818</v>
      </c>
      <c r="HO88" t="s">
        <v>818</v>
      </c>
      <c r="HP88" t="s">
        <v>818</v>
      </c>
      <c r="HQ88" t="s">
        <v>818</v>
      </c>
      <c r="HR88" t="s">
        <v>818</v>
      </c>
      <c r="HS88" t="s">
        <v>818</v>
      </c>
      <c r="HT88" t="s">
        <v>818</v>
      </c>
      <c r="HU88" t="s">
        <v>818</v>
      </c>
      <c r="HV88" t="s">
        <v>818</v>
      </c>
      <c r="HW88" t="s">
        <v>818</v>
      </c>
      <c r="HX88" t="s">
        <v>818</v>
      </c>
      <c r="HY88" t="s">
        <v>818</v>
      </c>
      <c r="HZ88" t="s">
        <v>818</v>
      </c>
      <c r="IA88" t="s">
        <v>818</v>
      </c>
      <c r="IB88" t="s">
        <v>818</v>
      </c>
      <c r="IC88" t="s">
        <v>818</v>
      </c>
      <c r="ID88" t="s">
        <v>818</v>
      </c>
      <c r="IE88" t="s">
        <v>818</v>
      </c>
      <c r="IF88" t="s">
        <v>818</v>
      </c>
      <c r="IG88" t="s">
        <v>818</v>
      </c>
      <c r="IH88" t="s">
        <v>818</v>
      </c>
      <c r="II88" t="s">
        <v>818</v>
      </c>
      <c r="IJ88" t="s">
        <v>818</v>
      </c>
      <c r="IK88" t="s">
        <v>818</v>
      </c>
      <c r="IL88" t="s">
        <v>818</v>
      </c>
      <c r="IM88" t="s">
        <v>818</v>
      </c>
      <c r="IN88" t="s">
        <v>818</v>
      </c>
      <c r="IO88" t="s">
        <v>818</v>
      </c>
      <c r="IP88" t="s">
        <v>818</v>
      </c>
      <c r="IQ88" t="s">
        <v>818</v>
      </c>
      <c r="IR88" t="s">
        <v>818</v>
      </c>
      <c r="IS88" t="s">
        <v>818</v>
      </c>
      <c r="IT88" t="s">
        <v>818</v>
      </c>
      <c r="IU88" t="s">
        <v>818</v>
      </c>
      <c r="IV88" t="s">
        <v>818</v>
      </c>
      <c r="IW88" t="s">
        <v>818</v>
      </c>
      <c r="IX88" t="s">
        <v>818</v>
      </c>
      <c r="IY88" t="s">
        <v>818</v>
      </c>
      <c r="IZ88" t="s">
        <v>818</v>
      </c>
      <c r="JA88" t="s">
        <v>818</v>
      </c>
      <c r="JB88" t="s">
        <v>818</v>
      </c>
      <c r="JC88" t="s">
        <v>818</v>
      </c>
      <c r="JD88" t="s">
        <v>818</v>
      </c>
      <c r="JE88" t="s">
        <v>818</v>
      </c>
      <c r="JF88" t="s">
        <v>818</v>
      </c>
      <c r="JG88" t="s">
        <v>818</v>
      </c>
      <c r="JH88" t="s">
        <v>818</v>
      </c>
      <c r="JI88" t="s">
        <v>818</v>
      </c>
      <c r="JJ88" t="s">
        <v>818</v>
      </c>
      <c r="JK88" t="s">
        <v>818</v>
      </c>
      <c r="JL88" t="s">
        <v>818</v>
      </c>
      <c r="JM88" t="s">
        <v>818</v>
      </c>
      <c r="JN88" t="s">
        <v>818</v>
      </c>
      <c r="JO88" t="s">
        <v>818</v>
      </c>
      <c r="JP88" t="s">
        <v>818</v>
      </c>
      <c r="JQ88" t="s">
        <v>818</v>
      </c>
      <c r="JR88" t="s">
        <v>818</v>
      </c>
      <c r="JS88" t="s">
        <v>818</v>
      </c>
      <c r="JT88" t="s">
        <v>818</v>
      </c>
      <c r="JU88" t="s">
        <v>818</v>
      </c>
      <c r="JV88" t="s">
        <v>818</v>
      </c>
      <c r="JW88" t="s">
        <v>818</v>
      </c>
      <c r="JX88" t="s">
        <v>818</v>
      </c>
      <c r="JY88" t="s">
        <v>818</v>
      </c>
      <c r="JZ88" t="s">
        <v>818</v>
      </c>
      <c r="KA88" t="s">
        <v>818</v>
      </c>
      <c r="KB88" t="s">
        <v>818</v>
      </c>
      <c r="KC88" t="s">
        <v>818</v>
      </c>
      <c r="KD88" t="s">
        <v>818</v>
      </c>
      <c r="KE88" t="s">
        <v>818</v>
      </c>
      <c r="KF88">
        <v>4</v>
      </c>
      <c r="KG88">
        <v>0</v>
      </c>
      <c r="KH88">
        <v>0</v>
      </c>
      <c r="KI88">
        <v>1</v>
      </c>
      <c r="KJ88">
        <v>0</v>
      </c>
      <c r="KK88">
        <v>0</v>
      </c>
      <c r="KL88">
        <v>0</v>
      </c>
      <c r="KM88">
        <v>1</v>
      </c>
      <c r="KN88">
        <v>0</v>
      </c>
      <c r="KO88">
        <v>0</v>
      </c>
      <c r="KP88">
        <v>1</v>
      </c>
      <c r="KQ88">
        <v>1</v>
      </c>
      <c r="KR88">
        <v>0</v>
      </c>
      <c r="KS88">
        <v>0</v>
      </c>
      <c r="KT88">
        <v>1</v>
      </c>
      <c r="KU88">
        <v>0</v>
      </c>
      <c r="KV88">
        <v>0</v>
      </c>
      <c r="KW88">
        <v>1</v>
      </c>
      <c r="KX88">
        <v>0</v>
      </c>
      <c r="KY88">
        <v>0</v>
      </c>
      <c r="KZ88">
        <v>1</v>
      </c>
      <c r="LA88">
        <v>1</v>
      </c>
      <c r="LB88">
        <v>2</v>
      </c>
      <c r="LC88">
        <v>2</v>
      </c>
      <c r="LD88">
        <v>4</v>
      </c>
      <c r="LE88">
        <v>0</v>
      </c>
      <c r="LF88">
        <v>2</v>
      </c>
      <c r="LH88" t="s">
        <v>817</v>
      </c>
      <c r="LI88" t="s">
        <v>817</v>
      </c>
      <c r="LJ88" t="s">
        <v>817</v>
      </c>
      <c r="LK88" t="s">
        <v>817</v>
      </c>
      <c r="LL88" t="s">
        <v>813</v>
      </c>
      <c r="LM88" t="s">
        <v>817</v>
      </c>
      <c r="LN88" t="s">
        <v>813</v>
      </c>
      <c r="LO88" t="s">
        <v>813</v>
      </c>
      <c r="LP88" t="s">
        <v>813</v>
      </c>
      <c r="LQ88" t="s">
        <v>817</v>
      </c>
      <c r="LR88" t="s">
        <v>845</v>
      </c>
      <c r="LV88" t="s">
        <v>845</v>
      </c>
      <c r="LX88" t="s">
        <v>817</v>
      </c>
      <c r="MA88" t="s">
        <v>858</v>
      </c>
      <c r="MB88" t="s">
        <v>887</v>
      </c>
      <c r="MC88" t="s">
        <v>875</v>
      </c>
      <c r="MD88" t="s">
        <v>813</v>
      </c>
      <c r="MF88" t="s">
        <v>823</v>
      </c>
      <c r="MI88" t="s">
        <v>813</v>
      </c>
      <c r="MJ88" t="s">
        <v>824</v>
      </c>
      <c r="MK88" t="s">
        <v>813</v>
      </c>
      <c r="ML88" t="s">
        <v>813</v>
      </c>
      <c r="MM88" t="s">
        <v>817</v>
      </c>
      <c r="MN88" t="s">
        <v>817</v>
      </c>
      <c r="MO88" t="s">
        <v>817</v>
      </c>
      <c r="MP88" t="s">
        <v>817</v>
      </c>
      <c r="MQ88" t="s">
        <v>817</v>
      </c>
      <c r="MR88" t="s">
        <v>817</v>
      </c>
      <c r="MS88" t="s">
        <v>817</v>
      </c>
      <c r="MT88" t="s">
        <v>817</v>
      </c>
      <c r="MU88" t="s">
        <v>813</v>
      </c>
      <c r="NC88" t="s">
        <v>817</v>
      </c>
      <c r="ND88" t="s">
        <v>813</v>
      </c>
      <c r="NE88" t="s">
        <v>817</v>
      </c>
      <c r="NF88" t="s">
        <v>817</v>
      </c>
      <c r="NG88" t="s">
        <v>817</v>
      </c>
      <c r="NH88" t="s">
        <v>813</v>
      </c>
      <c r="NI88" t="s">
        <v>817</v>
      </c>
      <c r="NJ88" t="s">
        <v>813</v>
      </c>
      <c r="NK88" t="s">
        <v>817</v>
      </c>
      <c r="NL88" t="s">
        <v>813</v>
      </c>
      <c r="NM88" t="s">
        <v>817</v>
      </c>
      <c r="NN88" t="s">
        <v>817</v>
      </c>
      <c r="NO88" t="s">
        <v>817</v>
      </c>
      <c r="NP88" t="s">
        <v>817</v>
      </c>
      <c r="NQ88" t="s">
        <v>817</v>
      </c>
      <c r="NR88" t="s">
        <v>817</v>
      </c>
      <c r="NU88" t="s">
        <v>944</v>
      </c>
      <c r="NX88" t="s">
        <v>1274</v>
      </c>
      <c r="NY88">
        <v>0</v>
      </c>
      <c r="OP88" t="s">
        <v>817</v>
      </c>
      <c r="OQ88" t="s">
        <v>827</v>
      </c>
      <c r="OR88" t="s">
        <v>828</v>
      </c>
      <c r="OS88" t="s">
        <v>878</v>
      </c>
      <c r="OT88" t="s">
        <v>813</v>
      </c>
      <c r="OU88" t="s">
        <v>813</v>
      </c>
      <c r="OV88" t="s">
        <v>830</v>
      </c>
      <c r="OW88" t="s">
        <v>905</v>
      </c>
      <c r="OX88" t="s">
        <v>923</v>
      </c>
      <c r="OY88" t="s">
        <v>833</v>
      </c>
      <c r="OZ88" t="s">
        <v>928</v>
      </c>
      <c r="PA88" t="s">
        <v>813</v>
      </c>
      <c r="PB88" t="s">
        <v>813</v>
      </c>
      <c r="PC88" t="s">
        <v>817</v>
      </c>
      <c r="PD88" t="s">
        <v>813</v>
      </c>
      <c r="PE88" t="s">
        <v>817</v>
      </c>
      <c r="PF88" t="s">
        <v>817</v>
      </c>
      <c r="PG88" t="s">
        <v>817</v>
      </c>
      <c r="PH88" t="s">
        <v>817</v>
      </c>
      <c r="PI88" t="s">
        <v>817</v>
      </c>
      <c r="PJ88" t="s">
        <v>817</v>
      </c>
      <c r="PK88" t="s">
        <v>817</v>
      </c>
      <c r="PL88" t="s">
        <v>835</v>
      </c>
      <c r="PM88" t="s">
        <v>836</v>
      </c>
      <c r="PN88" t="s">
        <v>845</v>
      </c>
      <c r="PO88" t="s">
        <v>916</v>
      </c>
      <c r="PP88" t="s">
        <v>867</v>
      </c>
      <c r="PQ88" t="s">
        <v>813</v>
      </c>
      <c r="PR88" t="s">
        <v>813</v>
      </c>
      <c r="PS88" t="s">
        <v>813</v>
      </c>
      <c r="PT88" t="s">
        <v>817</v>
      </c>
      <c r="PU88" t="s">
        <v>817</v>
      </c>
      <c r="PV88" t="s">
        <v>817</v>
      </c>
      <c r="PW88" t="s">
        <v>817</v>
      </c>
      <c r="PX88" t="s">
        <v>817</v>
      </c>
      <c r="PY88" t="s">
        <v>817</v>
      </c>
      <c r="PZ88" t="s">
        <v>840</v>
      </c>
      <c r="QA88" t="s">
        <v>841</v>
      </c>
      <c r="QB88" t="s">
        <v>971</v>
      </c>
      <c r="QC88" t="s">
        <v>972</v>
      </c>
      <c r="QD88" t="s">
        <v>896</v>
      </c>
      <c r="QE88" t="s">
        <v>845</v>
      </c>
      <c r="QF88" t="s">
        <v>813</v>
      </c>
      <c r="QG88" t="s">
        <v>813</v>
      </c>
      <c r="QH88" t="s">
        <v>813</v>
      </c>
      <c r="QI88" t="s">
        <v>817</v>
      </c>
      <c r="QJ88" t="s">
        <v>813</v>
      </c>
      <c r="QK88" t="s">
        <v>813</v>
      </c>
      <c r="QL88" t="s">
        <v>817</v>
      </c>
      <c r="QM88" t="s">
        <v>813</v>
      </c>
      <c r="QN88" t="s">
        <v>817</v>
      </c>
      <c r="QO88" t="s">
        <v>813</v>
      </c>
      <c r="QP88" t="s">
        <v>817</v>
      </c>
      <c r="QQ88" t="s">
        <v>817</v>
      </c>
      <c r="QR88" t="s">
        <v>817</v>
      </c>
      <c r="QS88" t="s">
        <v>817</v>
      </c>
      <c r="QT88" t="s">
        <v>813</v>
      </c>
      <c r="QU88" t="s">
        <v>813</v>
      </c>
      <c r="QV88" t="s">
        <v>813</v>
      </c>
      <c r="QW88" t="s">
        <v>813</v>
      </c>
      <c r="QX88" t="s">
        <v>817</v>
      </c>
      <c r="QY88" t="s">
        <v>817</v>
      </c>
      <c r="QZ88" t="s">
        <v>817</v>
      </c>
      <c r="RA88" t="s">
        <v>817</v>
      </c>
      <c r="RB88" t="s">
        <v>817</v>
      </c>
      <c r="RC88" t="s">
        <v>817</v>
      </c>
      <c r="RD88" t="s">
        <v>817</v>
      </c>
      <c r="RE88" t="s">
        <v>817</v>
      </c>
      <c r="RF88" t="s">
        <v>817</v>
      </c>
      <c r="RG88" t="s">
        <v>817</v>
      </c>
      <c r="RH88" t="s">
        <v>817</v>
      </c>
      <c r="RI88" t="s">
        <v>817</v>
      </c>
      <c r="RJ88" t="s">
        <v>817</v>
      </c>
      <c r="RK88" t="s">
        <v>813</v>
      </c>
      <c r="RL88" t="s">
        <v>813</v>
      </c>
      <c r="RM88" t="s">
        <v>817</v>
      </c>
      <c r="RN88" t="s">
        <v>817</v>
      </c>
      <c r="RO88" t="s">
        <v>817</v>
      </c>
      <c r="RP88" t="s">
        <v>817</v>
      </c>
      <c r="RQ88" t="s">
        <v>817</v>
      </c>
      <c r="RR88" t="s">
        <v>817</v>
      </c>
      <c r="RS88" t="s">
        <v>817</v>
      </c>
      <c r="RT88" t="s">
        <v>817</v>
      </c>
      <c r="RU88" t="s">
        <v>817</v>
      </c>
      <c r="RV88" t="s">
        <v>817</v>
      </c>
      <c r="RW88" t="s">
        <v>817</v>
      </c>
      <c r="RX88" t="s">
        <v>845</v>
      </c>
      <c r="RY88" t="s">
        <v>834</v>
      </c>
      <c r="RZ88" t="s">
        <v>813</v>
      </c>
      <c r="SA88" t="s">
        <v>813</v>
      </c>
      <c r="SB88" t="s">
        <v>813</v>
      </c>
      <c r="SC88" t="s">
        <v>817</v>
      </c>
      <c r="SD88" t="s">
        <v>813</v>
      </c>
      <c r="SE88" t="s">
        <v>813</v>
      </c>
      <c r="SF88" t="s">
        <v>817</v>
      </c>
      <c r="SG88" t="s">
        <v>817</v>
      </c>
      <c r="SH88" t="s">
        <v>817</v>
      </c>
      <c r="SI88" t="s">
        <v>817</v>
      </c>
      <c r="SJ88" t="s">
        <v>817</v>
      </c>
      <c r="SK88" t="s">
        <v>817</v>
      </c>
      <c r="SL88" t="s">
        <v>817</v>
      </c>
      <c r="SM88" t="s">
        <v>817</v>
      </c>
      <c r="SN88" t="s">
        <v>817</v>
      </c>
      <c r="SO88" t="s">
        <v>817</v>
      </c>
      <c r="SP88" t="s">
        <v>813</v>
      </c>
      <c r="SQ88" t="s">
        <v>817</v>
      </c>
      <c r="SR88" t="s">
        <v>813</v>
      </c>
      <c r="SS88" t="s">
        <v>817</v>
      </c>
      <c r="ST88" t="s">
        <v>817</v>
      </c>
      <c r="SU88" t="s">
        <v>817</v>
      </c>
      <c r="SV88" t="s">
        <v>817</v>
      </c>
      <c r="SW88" t="s">
        <v>817</v>
      </c>
      <c r="SX88" t="s">
        <v>817</v>
      </c>
      <c r="SY88" t="s">
        <v>817</v>
      </c>
      <c r="SZ88" t="s">
        <v>813</v>
      </c>
      <c r="TA88" t="s">
        <v>817</v>
      </c>
      <c r="TB88" t="s">
        <v>813</v>
      </c>
      <c r="TC88" t="s">
        <v>817</v>
      </c>
      <c r="TD88" t="s">
        <v>817</v>
      </c>
      <c r="TE88" t="s">
        <v>817</v>
      </c>
      <c r="TF88" t="s">
        <v>817</v>
      </c>
      <c r="TG88" t="s">
        <v>817</v>
      </c>
      <c r="TH88" t="s">
        <v>817</v>
      </c>
      <c r="TI88" t="s">
        <v>817</v>
      </c>
      <c r="TJ88" t="s">
        <v>813</v>
      </c>
      <c r="TK88" t="s">
        <v>817</v>
      </c>
      <c r="TL88" t="s">
        <v>817</v>
      </c>
      <c r="TM88" t="s">
        <v>817</v>
      </c>
      <c r="TN88" t="s">
        <v>817</v>
      </c>
      <c r="TO88" t="s">
        <v>813</v>
      </c>
      <c r="TP88" t="s">
        <v>817</v>
      </c>
      <c r="TQ88" t="s">
        <v>813</v>
      </c>
      <c r="TR88" t="s">
        <v>817</v>
      </c>
      <c r="TS88" t="s">
        <v>817</v>
      </c>
      <c r="TT88" t="s">
        <v>813</v>
      </c>
      <c r="TU88" t="s">
        <v>817</v>
      </c>
      <c r="TV88" t="s">
        <v>817</v>
      </c>
      <c r="TW88" t="s">
        <v>817</v>
      </c>
      <c r="TX88" t="s">
        <v>1275</v>
      </c>
      <c r="TY88" t="s">
        <v>813</v>
      </c>
      <c r="TZ88" t="s">
        <v>817</v>
      </c>
      <c r="UA88" t="s">
        <v>817</v>
      </c>
      <c r="UB88" t="s">
        <v>813</v>
      </c>
      <c r="UC88" t="s">
        <v>817</v>
      </c>
      <c r="UD88" t="s">
        <v>817</v>
      </c>
      <c r="UE88" t="s">
        <v>817</v>
      </c>
      <c r="UF88" t="s">
        <v>817</v>
      </c>
      <c r="UG88" t="s">
        <v>817</v>
      </c>
      <c r="UH88" t="s">
        <v>817</v>
      </c>
      <c r="UI88" t="s">
        <v>817</v>
      </c>
      <c r="UJ88" t="s">
        <v>817</v>
      </c>
      <c r="UK88" t="s">
        <v>817</v>
      </c>
      <c r="UL88" t="s">
        <v>813</v>
      </c>
      <c r="UM88" t="s">
        <v>817</v>
      </c>
      <c r="UN88" t="s">
        <v>813</v>
      </c>
      <c r="UO88" t="s">
        <v>813</v>
      </c>
      <c r="UP88" t="s">
        <v>813</v>
      </c>
      <c r="UQ88" t="s">
        <v>817</v>
      </c>
      <c r="UR88" t="s">
        <v>813</v>
      </c>
      <c r="US88" t="s">
        <v>817</v>
      </c>
      <c r="UT88" t="s">
        <v>817</v>
      </c>
      <c r="UU88" t="s">
        <v>817</v>
      </c>
      <c r="UV88" t="s">
        <v>817</v>
      </c>
      <c r="UW88" t="s">
        <v>817</v>
      </c>
      <c r="UX88" t="s">
        <v>817</v>
      </c>
      <c r="UY88" t="s">
        <v>817</v>
      </c>
      <c r="UZ88" t="s">
        <v>817</v>
      </c>
      <c r="VB88" t="s">
        <v>847</v>
      </c>
      <c r="VC88" t="s">
        <v>963</v>
      </c>
      <c r="VD88" t="s">
        <v>817</v>
      </c>
      <c r="VE88" t="s">
        <v>817</v>
      </c>
      <c r="VF88" t="s">
        <v>813</v>
      </c>
      <c r="VG88" t="s">
        <v>817</v>
      </c>
      <c r="VH88" t="s">
        <v>817</v>
      </c>
      <c r="VI88" t="s">
        <v>813</v>
      </c>
      <c r="VJ88" t="s">
        <v>817</v>
      </c>
      <c r="VK88" t="s">
        <v>813</v>
      </c>
      <c r="VL88" t="s">
        <v>817</v>
      </c>
      <c r="VM88" t="s">
        <v>817</v>
      </c>
      <c r="VN88" t="s">
        <v>817</v>
      </c>
      <c r="VO88" t="s">
        <v>817</v>
      </c>
      <c r="VP88" t="s">
        <v>817</v>
      </c>
      <c r="VQ88" t="s">
        <v>817</v>
      </c>
      <c r="VR88" t="s">
        <v>817</v>
      </c>
      <c r="VY88" t="s">
        <v>813</v>
      </c>
      <c r="VZ88" t="s">
        <v>813</v>
      </c>
      <c r="WA88" t="s">
        <v>813</v>
      </c>
      <c r="WB88" t="s">
        <v>817</v>
      </c>
      <c r="WJ88" t="s">
        <v>817</v>
      </c>
      <c r="WK88" t="s">
        <v>817</v>
      </c>
      <c r="WL88" t="s">
        <v>813</v>
      </c>
      <c r="WM88" t="s">
        <v>817</v>
      </c>
      <c r="WN88" t="s">
        <v>817</v>
      </c>
      <c r="WO88" t="s">
        <v>817</v>
      </c>
      <c r="WP88" t="s">
        <v>817</v>
      </c>
      <c r="WQ88" t="s">
        <v>817</v>
      </c>
      <c r="WR88" t="s">
        <v>817</v>
      </c>
      <c r="WS88" t="s">
        <v>846</v>
      </c>
      <c r="WU88" t="s">
        <v>817</v>
      </c>
      <c r="WV88" t="s">
        <v>817</v>
      </c>
      <c r="WW88" t="s">
        <v>817</v>
      </c>
      <c r="WX88" t="s">
        <v>817</v>
      </c>
      <c r="WY88" t="s">
        <v>817</v>
      </c>
      <c r="WZ88" t="s">
        <v>813</v>
      </c>
      <c r="XA88" t="s">
        <v>817</v>
      </c>
      <c r="XB88" t="s">
        <v>817</v>
      </c>
      <c r="XC88" t="s">
        <v>869</v>
      </c>
      <c r="XD88" t="s">
        <v>813</v>
      </c>
      <c r="XE88" t="s">
        <v>817</v>
      </c>
      <c r="XF88" t="s">
        <v>817</v>
      </c>
      <c r="XG88" t="s">
        <v>817</v>
      </c>
      <c r="XH88" t="s">
        <v>817</v>
      </c>
      <c r="XI88" t="s">
        <v>817</v>
      </c>
      <c r="XJ88" t="s">
        <v>817</v>
      </c>
      <c r="XK88" t="s">
        <v>817</v>
      </c>
      <c r="XL88" t="s">
        <v>813</v>
      </c>
      <c r="XM88" t="s">
        <v>813</v>
      </c>
      <c r="XN88" t="s">
        <v>817</v>
      </c>
      <c r="XO88" t="s">
        <v>817</v>
      </c>
      <c r="XP88" t="s">
        <v>817</v>
      </c>
      <c r="XQ88" t="s">
        <v>817</v>
      </c>
      <c r="XR88" t="s">
        <v>813</v>
      </c>
      <c r="XS88" t="s">
        <v>817</v>
      </c>
      <c r="XT88" t="s">
        <v>813</v>
      </c>
      <c r="XU88" t="s">
        <v>817</v>
      </c>
      <c r="XV88" t="s">
        <v>817</v>
      </c>
      <c r="XW88" t="s">
        <v>817</v>
      </c>
      <c r="XX88" t="s">
        <v>817</v>
      </c>
      <c r="XY88" t="s">
        <v>817</v>
      </c>
      <c r="XZ88" t="s">
        <v>813</v>
      </c>
      <c r="YA88" t="s">
        <v>817</v>
      </c>
      <c r="YB88" t="s">
        <v>817</v>
      </c>
      <c r="YC88" t="s">
        <v>817</v>
      </c>
      <c r="YD88" t="s">
        <v>813</v>
      </c>
      <c r="YE88" t="s">
        <v>817</v>
      </c>
      <c r="YF88" t="s">
        <v>817</v>
      </c>
      <c r="YG88" t="s">
        <v>817</v>
      </c>
      <c r="YH88" t="s">
        <v>817</v>
      </c>
      <c r="YI88" t="s">
        <v>817</v>
      </c>
      <c r="YJ88" t="s">
        <v>817</v>
      </c>
      <c r="YK88" t="s">
        <v>817</v>
      </c>
      <c r="YL88" t="s">
        <v>817</v>
      </c>
      <c r="YM88" t="s">
        <v>817</v>
      </c>
      <c r="YN88" t="s">
        <v>817</v>
      </c>
      <c r="YO88" t="s">
        <v>813</v>
      </c>
      <c r="YP88" t="s">
        <v>817</v>
      </c>
      <c r="YQ88" t="s">
        <v>817</v>
      </c>
      <c r="YR88" t="s">
        <v>817</v>
      </c>
      <c r="YS88" t="s">
        <v>817</v>
      </c>
      <c r="YT88" t="s">
        <v>817</v>
      </c>
      <c r="YU88" t="s">
        <v>813</v>
      </c>
      <c r="YW88" t="s">
        <v>813</v>
      </c>
      <c r="YX88" t="s">
        <v>817</v>
      </c>
      <c r="YY88" t="s">
        <v>817</v>
      </c>
      <c r="YZ88" t="s">
        <v>817</v>
      </c>
      <c r="ZA88" t="s">
        <v>817</v>
      </c>
      <c r="ZB88" t="s">
        <v>813</v>
      </c>
      <c r="ZC88" t="s">
        <v>813</v>
      </c>
      <c r="ZD88" t="s">
        <v>817</v>
      </c>
      <c r="ZE88" t="s">
        <v>817</v>
      </c>
      <c r="ZF88" t="s">
        <v>817</v>
      </c>
      <c r="ZG88" t="s">
        <v>817</v>
      </c>
      <c r="ZH88" t="s">
        <v>813</v>
      </c>
      <c r="ZI88" t="s">
        <v>813</v>
      </c>
      <c r="ZJ88" t="s">
        <v>817</v>
      </c>
      <c r="ZK88" t="s">
        <v>817</v>
      </c>
      <c r="ZL88" t="s">
        <v>817</v>
      </c>
      <c r="ZM88" t="s">
        <v>817</v>
      </c>
      <c r="ZN88" t="s">
        <v>817</v>
      </c>
      <c r="ZO88" t="s">
        <v>817</v>
      </c>
      <c r="ZP88" t="s">
        <v>817</v>
      </c>
      <c r="ZQ88" t="s">
        <v>817</v>
      </c>
      <c r="ZR88" t="s">
        <v>817</v>
      </c>
      <c r="ZS88" t="s">
        <v>813</v>
      </c>
      <c r="ZT88" t="s">
        <v>817</v>
      </c>
      <c r="ZU88" t="s">
        <v>813</v>
      </c>
      <c r="ZV88" t="s">
        <v>817</v>
      </c>
      <c r="ZW88" t="s">
        <v>817</v>
      </c>
      <c r="ZX88" t="s">
        <v>817</v>
      </c>
      <c r="ZY88" t="s">
        <v>817</v>
      </c>
      <c r="ZZ88" t="s">
        <v>817</v>
      </c>
      <c r="AAA88" t="s">
        <v>817</v>
      </c>
      <c r="AAB88" t="s">
        <v>817</v>
      </c>
      <c r="AAC88" t="s">
        <v>817</v>
      </c>
      <c r="AAD88" t="s">
        <v>817</v>
      </c>
      <c r="AAE88" t="s">
        <v>817</v>
      </c>
      <c r="AAF88" t="s">
        <v>817</v>
      </c>
      <c r="AAH88" t="s">
        <v>813</v>
      </c>
      <c r="AAI88" t="s">
        <v>817</v>
      </c>
      <c r="AAJ88" t="s">
        <v>813</v>
      </c>
      <c r="AAK88" t="s">
        <v>817</v>
      </c>
      <c r="AAL88" t="s">
        <v>817</v>
      </c>
      <c r="AAM88" t="s">
        <v>817</v>
      </c>
      <c r="AAN88" t="s">
        <v>817</v>
      </c>
      <c r="AAO88" t="s">
        <v>817</v>
      </c>
      <c r="AAP88" t="s">
        <v>817</v>
      </c>
      <c r="AAQ88" t="s">
        <v>817</v>
      </c>
      <c r="AAR88" t="s">
        <v>817</v>
      </c>
      <c r="AAS88" t="s">
        <v>817</v>
      </c>
      <c r="AAT88" t="s">
        <v>817</v>
      </c>
      <c r="AAV88" t="s">
        <v>817</v>
      </c>
      <c r="AAW88" t="s">
        <v>817</v>
      </c>
      <c r="AAX88" t="s">
        <v>817</v>
      </c>
      <c r="AAY88" t="s">
        <v>817</v>
      </c>
      <c r="AAZ88" t="s">
        <v>817</v>
      </c>
      <c r="ABA88" t="s">
        <v>813</v>
      </c>
      <c r="ABB88" t="s">
        <v>813</v>
      </c>
      <c r="ABC88" t="s">
        <v>817</v>
      </c>
      <c r="ABD88" t="s">
        <v>817</v>
      </c>
      <c r="ABE88" t="s">
        <v>817</v>
      </c>
      <c r="ABF88" t="s">
        <v>817</v>
      </c>
      <c r="ABG88" t="s">
        <v>817</v>
      </c>
      <c r="ABH88" t="s">
        <v>817</v>
      </c>
      <c r="ABI88" t="s">
        <v>817</v>
      </c>
      <c r="ABJ88" t="s">
        <v>817</v>
      </c>
      <c r="ABK88" t="s">
        <v>817</v>
      </c>
      <c r="ABL88" t="s">
        <v>813</v>
      </c>
      <c r="ABM88" t="s">
        <v>813</v>
      </c>
      <c r="ABN88" t="s">
        <v>817</v>
      </c>
      <c r="ABO88" t="s">
        <v>817</v>
      </c>
      <c r="ABP88" t="s">
        <v>817</v>
      </c>
      <c r="ABQ88" t="s">
        <v>817</v>
      </c>
      <c r="ABR88" t="s">
        <v>817</v>
      </c>
      <c r="ABS88" t="s">
        <v>817</v>
      </c>
      <c r="ABT88" t="s">
        <v>813</v>
      </c>
      <c r="ABU88" t="s">
        <v>817</v>
      </c>
      <c r="ABV88" t="s">
        <v>817</v>
      </c>
      <c r="ABW88" t="s">
        <v>813</v>
      </c>
      <c r="ABX88" t="s">
        <v>817</v>
      </c>
      <c r="ABY88" t="s">
        <v>817</v>
      </c>
      <c r="ABZ88" t="s">
        <v>817</v>
      </c>
      <c r="ACA88" t="s">
        <v>813</v>
      </c>
      <c r="ACB88" t="s">
        <v>817</v>
      </c>
      <c r="ACC88" t="s">
        <v>817</v>
      </c>
      <c r="ACD88" t="s">
        <v>817</v>
      </c>
      <c r="ACE88" t="s">
        <v>817</v>
      </c>
      <c r="ACF88" t="s">
        <v>817</v>
      </c>
      <c r="ACG88" t="s">
        <v>817</v>
      </c>
      <c r="ACH88" t="s">
        <v>817</v>
      </c>
      <c r="ACI88" t="s">
        <v>817</v>
      </c>
    </row>
    <row r="89" spans="1:763">
      <c r="A89" t="s">
        <v>1276</v>
      </c>
      <c r="B89" t="s">
        <v>1277</v>
      </c>
      <c r="C89" t="s">
        <v>1278</v>
      </c>
      <c r="D89" t="s">
        <v>811</v>
      </c>
      <c r="E89" t="s">
        <v>811</v>
      </c>
      <c r="P89" t="s">
        <v>886</v>
      </c>
      <c r="Q89">
        <v>0.64514064157430773</v>
      </c>
      <c r="T89">
        <v>29</v>
      </c>
      <c r="V89" t="s">
        <v>813</v>
      </c>
      <c r="X89" t="s">
        <v>813</v>
      </c>
      <c r="Y89" t="s">
        <v>856</v>
      </c>
      <c r="Z89" t="s">
        <v>856</v>
      </c>
      <c r="AA89" t="s">
        <v>815</v>
      </c>
      <c r="AB89" t="s">
        <v>816</v>
      </c>
      <c r="AC89">
        <v>4</v>
      </c>
      <c r="AD89" t="s">
        <v>817</v>
      </c>
      <c r="AE89">
        <v>3</v>
      </c>
      <c r="AF89">
        <v>1</v>
      </c>
      <c r="AG89">
        <v>0</v>
      </c>
      <c r="AH89" t="s">
        <v>818</v>
      </c>
      <c r="AI89" t="s">
        <v>818</v>
      </c>
      <c r="AJ89" t="s">
        <v>818</v>
      </c>
      <c r="AK89" t="s">
        <v>818</v>
      </c>
      <c r="AL89" t="s">
        <v>818</v>
      </c>
      <c r="AM89" t="s">
        <v>818</v>
      </c>
      <c r="AN89" t="s">
        <v>818</v>
      </c>
      <c r="AO89" t="s">
        <v>818</v>
      </c>
      <c r="AP89" t="s">
        <v>818</v>
      </c>
      <c r="AQ89" t="s">
        <v>818</v>
      </c>
      <c r="AR89" t="s">
        <v>818</v>
      </c>
      <c r="AS89" t="s">
        <v>818</v>
      </c>
      <c r="AT89" t="s">
        <v>818</v>
      </c>
      <c r="AU89" t="s">
        <v>818</v>
      </c>
      <c r="AV89" t="s">
        <v>818</v>
      </c>
      <c r="AW89" t="s">
        <v>818</v>
      </c>
      <c r="AX89" t="s">
        <v>818</v>
      </c>
      <c r="AY89" t="s">
        <v>818</v>
      </c>
      <c r="AZ89" t="s">
        <v>818</v>
      </c>
      <c r="BA89" t="s">
        <v>818</v>
      </c>
      <c r="BB89" t="s">
        <v>818</v>
      </c>
      <c r="BC89" t="s">
        <v>818</v>
      </c>
      <c r="BD89" t="s">
        <v>818</v>
      </c>
      <c r="BE89" t="s">
        <v>818</v>
      </c>
      <c r="BF89" t="s">
        <v>818</v>
      </c>
      <c r="BG89" t="s">
        <v>818</v>
      </c>
      <c r="BH89" t="s">
        <v>818</v>
      </c>
      <c r="BI89" t="s">
        <v>818</v>
      </c>
      <c r="BJ89" t="s">
        <v>818</v>
      </c>
      <c r="BK89" t="s">
        <v>818</v>
      </c>
      <c r="BL89" t="s">
        <v>818</v>
      </c>
      <c r="BM89" t="s">
        <v>818</v>
      </c>
      <c r="BN89" t="s">
        <v>818</v>
      </c>
      <c r="BO89" t="s">
        <v>818</v>
      </c>
      <c r="BP89" t="s">
        <v>818</v>
      </c>
      <c r="BQ89" t="s">
        <v>818</v>
      </c>
      <c r="BR89" t="s">
        <v>818</v>
      </c>
      <c r="BS89" t="s">
        <v>818</v>
      </c>
      <c r="BT89" t="s">
        <v>818</v>
      </c>
      <c r="BU89" t="s">
        <v>818</v>
      </c>
      <c r="BV89" t="s">
        <v>818</v>
      </c>
      <c r="BW89" t="s">
        <v>818</v>
      </c>
      <c r="BX89" t="s">
        <v>818</v>
      </c>
      <c r="BY89" t="s">
        <v>818</v>
      </c>
      <c r="BZ89" t="s">
        <v>818</v>
      </c>
      <c r="CA89" t="s">
        <v>818</v>
      </c>
      <c r="CB89" t="s">
        <v>818</v>
      </c>
      <c r="CC89" t="s">
        <v>818</v>
      </c>
      <c r="CD89" t="s">
        <v>818</v>
      </c>
      <c r="CE89" t="s">
        <v>818</v>
      </c>
      <c r="CF89" t="s">
        <v>818</v>
      </c>
      <c r="CG89" t="s">
        <v>818</v>
      </c>
      <c r="CH89" t="s">
        <v>818</v>
      </c>
      <c r="CI89" t="s">
        <v>818</v>
      </c>
      <c r="CJ89" t="s">
        <v>818</v>
      </c>
      <c r="CK89" t="s">
        <v>818</v>
      </c>
      <c r="CL89" t="s">
        <v>818</v>
      </c>
      <c r="CM89" t="s">
        <v>818</v>
      </c>
      <c r="CN89" t="s">
        <v>818</v>
      </c>
      <c r="CO89" t="s">
        <v>818</v>
      </c>
      <c r="CP89" t="s">
        <v>818</v>
      </c>
      <c r="CQ89" t="s">
        <v>818</v>
      </c>
      <c r="CR89" t="s">
        <v>818</v>
      </c>
      <c r="CS89" t="s">
        <v>818</v>
      </c>
      <c r="CT89" t="s">
        <v>818</v>
      </c>
      <c r="CU89" t="s">
        <v>818</v>
      </c>
      <c r="CV89" t="s">
        <v>818</v>
      </c>
      <c r="CW89" t="s">
        <v>818</v>
      </c>
      <c r="CX89" t="s">
        <v>818</v>
      </c>
      <c r="CY89" t="s">
        <v>818</v>
      </c>
      <c r="CZ89" t="s">
        <v>818</v>
      </c>
      <c r="DA89" t="s">
        <v>818</v>
      </c>
      <c r="DB89" t="s">
        <v>818</v>
      </c>
      <c r="DC89" t="s">
        <v>818</v>
      </c>
      <c r="DD89" t="s">
        <v>818</v>
      </c>
      <c r="DE89" t="s">
        <v>818</v>
      </c>
      <c r="DF89" t="s">
        <v>818</v>
      </c>
      <c r="DG89" t="s">
        <v>818</v>
      </c>
      <c r="DH89" t="s">
        <v>818</v>
      </c>
      <c r="DI89" t="s">
        <v>818</v>
      </c>
      <c r="DJ89" t="s">
        <v>818</v>
      </c>
      <c r="DK89" t="s">
        <v>818</v>
      </c>
      <c r="DL89" t="s">
        <v>818</v>
      </c>
      <c r="DM89" t="s">
        <v>818</v>
      </c>
      <c r="DN89" t="s">
        <v>818</v>
      </c>
      <c r="DO89" t="s">
        <v>818</v>
      </c>
      <c r="DP89" t="s">
        <v>818</v>
      </c>
      <c r="DQ89" t="s">
        <v>818</v>
      </c>
      <c r="DR89" t="s">
        <v>818</v>
      </c>
      <c r="DS89" t="s">
        <v>818</v>
      </c>
      <c r="DT89" t="s">
        <v>818</v>
      </c>
      <c r="DU89" t="s">
        <v>818</v>
      </c>
      <c r="DV89" t="s">
        <v>818</v>
      </c>
      <c r="DW89" t="s">
        <v>818</v>
      </c>
      <c r="DX89" t="s">
        <v>818</v>
      </c>
      <c r="DY89" t="s">
        <v>818</v>
      </c>
      <c r="DZ89" t="s">
        <v>818</v>
      </c>
      <c r="EA89" t="s">
        <v>818</v>
      </c>
      <c r="EB89" t="s">
        <v>818</v>
      </c>
      <c r="EC89" t="s">
        <v>818</v>
      </c>
      <c r="ED89" t="s">
        <v>818</v>
      </c>
      <c r="EE89" t="s">
        <v>818</v>
      </c>
      <c r="EF89" t="s">
        <v>818</v>
      </c>
      <c r="EG89" t="s">
        <v>818</v>
      </c>
      <c r="EH89" t="s">
        <v>818</v>
      </c>
      <c r="EI89" t="s">
        <v>818</v>
      </c>
      <c r="EJ89" t="s">
        <v>818</v>
      </c>
      <c r="EK89" t="s">
        <v>818</v>
      </c>
      <c r="EL89" t="s">
        <v>818</v>
      </c>
      <c r="EM89" t="s">
        <v>818</v>
      </c>
      <c r="EN89" t="s">
        <v>818</v>
      </c>
      <c r="EO89" t="s">
        <v>818</v>
      </c>
      <c r="EP89" t="s">
        <v>818</v>
      </c>
      <c r="EQ89" t="s">
        <v>818</v>
      </c>
      <c r="ER89" t="s">
        <v>818</v>
      </c>
      <c r="ES89" t="s">
        <v>818</v>
      </c>
      <c r="ET89" t="s">
        <v>818</v>
      </c>
      <c r="EU89" t="s">
        <v>818</v>
      </c>
      <c r="EV89" t="s">
        <v>818</v>
      </c>
      <c r="EW89" t="s">
        <v>818</v>
      </c>
      <c r="EX89" t="s">
        <v>818</v>
      </c>
      <c r="EY89" t="s">
        <v>818</v>
      </c>
      <c r="EZ89" t="s">
        <v>818</v>
      </c>
      <c r="FA89" t="s">
        <v>818</v>
      </c>
      <c r="FB89" t="s">
        <v>818</v>
      </c>
      <c r="FC89" t="s">
        <v>818</v>
      </c>
      <c r="FD89" t="s">
        <v>818</v>
      </c>
      <c r="FE89" t="s">
        <v>818</v>
      </c>
      <c r="FF89" t="s">
        <v>818</v>
      </c>
      <c r="FG89" t="s">
        <v>818</v>
      </c>
      <c r="FH89" t="s">
        <v>818</v>
      </c>
      <c r="FI89" t="s">
        <v>818</v>
      </c>
      <c r="FJ89" t="s">
        <v>818</v>
      </c>
      <c r="FK89" t="s">
        <v>818</v>
      </c>
      <c r="FL89" t="s">
        <v>818</v>
      </c>
      <c r="FM89" t="s">
        <v>818</v>
      </c>
      <c r="FN89" t="s">
        <v>818</v>
      </c>
      <c r="FO89" t="s">
        <v>818</v>
      </c>
      <c r="FP89" t="s">
        <v>818</v>
      </c>
      <c r="FQ89" t="s">
        <v>818</v>
      </c>
      <c r="FR89" t="s">
        <v>818</v>
      </c>
      <c r="FS89" t="s">
        <v>818</v>
      </c>
      <c r="FT89" t="s">
        <v>818</v>
      </c>
      <c r="FU89" t="s">
        <v>818</v>
      </c>
      <c r="FV89" t="s">
        <v>818</v>
      </c>
      <c r="FW89" t="s">
        <v>818</v>
      </c>
      <c r="FX89" t="s">
        <v>818</v>
      </c>
      <c r="FY89" t="s">
        <v>818</v>
      </c>
      <c r="FZ89" t="s">
        <v>818</v>
      </c>
      <c r="GA89" t="s">
        <v>818</v>
      </c>
      <c r="GB89" t="s">
        <v>818</v>
      </c>
      <c r="GC89" t="s">
        <v>818</v>
      </c>
      <c r="GD89" t="s">
        <v>818</v>
      </c>
      <c r="GE89" t="s">
        <v>818</v>
      </c>
      <c r="GF89" t="s">
        <v>818</v>
      </c>
      <c r="GG89" t="s">
        <v>818</v>
      </c>
      <c r="GH89" t="s">
        <v>818</v>
      </c>
      <c r="GI89" t="s">
        <v>818</v>
      </c>
      <c r="GJ89" t="s">
        <v>818</v>
      </c>
      <c r="GK89" t="s">
        <v>818</v>
      </c>
      <c r="GL89" t="s">
        <v>818</v>
      </c>
      <c r="GM89" t="s">
        <v>818</v>
      </c>
      <c r="GN89" t="s">
        <v>818</v>
      </c>
      <c r="GO89" t="s">
        <v>818</v>
      </c>
      <c r="GP89" t="s">
        <v>818</v>
      </c>
      <c r="GQ89" t="s">
        <v>818</v>
      </c>
      <c r="GR89" t="s">
        <v>818</v>
      </c>
      <c r="GS89" t="s">
        <v>818</v>
      </c>
      <c r="GT89" t="s">
        <v>818</v>
      </c>
      <c r="GU89" t="s">
        <v>818</v>
      </c>
      <c r="GV89" t="s">
        <v>818</v>
      </c>
      <c r="GW89" t="s">
        <v>818</v>
      </c>
      <c r="GX89" t="s">
        <v>818</v>
      </c>
      <c r="GY89" t="s">
        <v>818</v>
      </c>
      <c r="GZ89" t="s">
        <v>818</v>
      </c>
      <c r="HA89" t="s">
        <v>818</v>
      </c>
      <c r="HB89" t="s">
        <v>818</v>
      </c>
      <c r="HC89" t="s">
        <v>818</v>
      </c>
      <c r="HD89" t="s">
        <v>818</v>
      </c>
      <c r="HE89" t="s">
        <v>818</v>
      </c>
      <c r="HF89" t="s">
        <v>818</v>
      </c>
      <c r="HG89" t="s">
        <v>818</v>
      </c>
      <c r="HH89" t="s">
        <v>818</v>
      </c>
      <c r="HI89" t="s">
        <v>818</v>
      </c>
      <c r="HJ89" t="s">
        <v>818</v>
      </c>
      <c r="HK89" t="s">
        <v>818</v>
      </c>
      <c r="HL89" t="s">
        <v>818</v>
      </c>
      <c r="HM89" t="s">
        <v>818</v>
      </c>
      <c r="HN89" t="s">
        <v>818</v>
      </c>
      <c r="HO89" t="s">
        <v>818</v>
      </c>
      <c r="HP89" t="s">
        <v>818</v>
      </c>
      <c r="HQ89" t="s">
        <v>818</v>
      </c>
      <c r="HR89" t="s">
        <v>818</v>
      </c>
      <c r="HS89" t="s">
        <v>818</v>
      </c>
      <c r="HT89" t="s">
        <v>818</v>
      </c>
      <c r="HU89" t="s">
        <v>818</v>
      </c>
      <c r="HV89" t="s">
        <v>818</v>
      </c>
      <c r="HW89" t="s">
        <v>818</v>
      </c>
      <c r="HX89" t="s">
        <v>818</v>
      </c>
      <c r="HY89" t="s">
        <v>818</v>
      </c>
      <c r="HZ89" t="s">
        <v>818</v>
      </c>
      <c r="IA89" t="s">
        <v>818</v>
      </c>
      <c r="IB89" t="s">
        <v>818</v>
      </c>
      <c r="IC89" t="s">
        <v>818</v>
      </c>
      <c r="ID89" t="s">
        <v>818</v>
      </c>
      <c r="IE89" t="s">
        <v>818</v>
      </c>
      <c r="IF89" t="s">
        <v>818</v>
      </c>
      <c r="IG89" t="s">
        <v>818</v>
      </c>
      <c r="IH89" t="s">
        <v>818</v>
      </c>
      <c r="II89" t="s">
        <v>818</v>
      </c>
      <c r="IJ89" t="s">
        <v>818</v>
      </c>
      <c r="IK89" t="s">
        <v>818</v>
      </c>
      <c r="IL89" t="s">
        <v>818</v>
      </c>
      <c r="IM89" t="s">
        <v>818</v>
      </c>
      <c r="IN89" t="s">
        <v>818</v>
      </c>
      <c r="IO89" t="s">
        <v>818</v>
      </c>
      <c r="IP89" t="s">
        <v>818</v>
      </c>
      <c r="IQ89" t="s">
        <v>818</v>
      </c>
      <c r="IR89" t="s">
        <v>818</v>
      </c>
      <c r="IS89" t="s">
        <v>818</v>
      </c>
      <c r="IT89" t="s">
        <v>818</v>
      </c>
      <c r="IU89" t="s">
        <v>818</v>
      </c>
      <c r="IV89" t="s">
        <v>818</v>
      </c>
      <c r="IW89" t="s">
        <v>818</v>
      </c>
      <c r="IX89" t="s">
        <v>818</v>
      </c>
      <c r="IY89" t="s">
        <v>818</v>
      </c>
      <c r="IZ89" t="s">
        <v>818</v>
      </c>
      <c r="JA89" t="s">
        <v>818</v>
      </c>
      <c r="JB89" t="s">
        <v>818</v>
      </c>
      <c r="JC89" t="s">
        <v>818</v>
      </c>
      <c r="JD89" t="s">
        <v>818</v>
      </c>
      <c r="JE89" t="s">
        <v>818</v>
      </c>
      <c r="JF89" t="s">
        <v>818</v>
      </c>
      <c r="JG89" t="s">
        <v>818</v>
      </c>
      <c r="JH89" t="s">
        <v>818</v>
      </c>
      <c r="JI89" t="s">
        <v>818</v>
      </c>
      <c r="JJ89" t="s">
        <v>818</v>
      </c>
      <c r="JK89" t="s">
        <v>818</v>
      </c>
      <c r="JL89" t="s">
        <v>818</v>
      </c>
      <c r="JM89" t="s">
        <v>818</v>
      </c>
      <c r="JN89" t="s">
        <v>818</v>
      </c>
      <c r="JO89" t="s">
        <v>818</v>
      </c>
      <c r="JP89" t="s">
        <v>818</v>
      </c>
      <c r="JQ89" t="s">
        <v>818</v>
      </c>
      <c r="JR89" t="s">
        <v>818</v>
      </c>
      <c r="JS89" t="s">
        <v>818</v>
      </c>
      <c r="JT89" t="s">
        <v>818</v>
      </c>
      <c r="JU89" t="s">
        <v>818</v>
      </c>
      <c r="JV89" t="s">
        <v>818</v>
      </c>
      <c r="JW89" t="s">
        <v>818</v>
      </c>
      <c r="JX89" t="s">
        <v>818</v>
      </c>
      <c r="JY89" t="s">
        <v>818</v>
      </c>
      <c r="JZ89" t="s">
        <v>818</v>
      </c>
      <c r="KA89" t="s">
        <v>818</v>
      </c>
      <c r="KB89" t="s">
        <v>818</v>
      </c>
      <c r="KC89" t="s">
        <v>818</v>
      </c>
      <c r="KD89" t="s">
        <v>818</v>
      </c>
      <c r="KE89" t="s">
        <v>818</v>
      </c>
      <c r="KF89">
        <v>4</v>
      </c>
      <c r="KG89">
        <v>0</v>
      </c>
      <c r="KH89">
        <v>1</v>
      </c>
      <c r="KI89">
        <v>0</v>
      </c>
      <c r="KJ89">
        <v>0</v>
      </c>
      <c r="KK89">
        <v>0</v>
      </c>
      <c r="KL89">
        <v>0</v>
      </c>
      <c r="KM89">
        <v>0</v>
      </c>
      <c r="KN89">
        <v>1</v>
      </c>
      <c r="KO89">
        <v>0</v>
      </c>
      <c r="KP89">
        <v>1</v>
      </c>
      <c r="KQ89">
        <v>1</v>
      </c>
      <c r="KR89">
        <v>0</v>
      </c>
      <c r="KS89">
        <v>0</v>
      </c>
      <c r="KT89">
        <v>1</v>
      </c>
      <c r="KU89">
        <v>0</v>
      </c>
      <c r="KV89">
        <v>0</v>
      </c>
      <c r="KW89">
        <v>0</v>
      </c>
      <c r="KX89">
        <v>1</v>
      </c>
      <c r="KY89">
        <v>0</v>
      </c>
      <c r="KZ89">
        <v>1</v>
      </c>
      <c r="LA89">
        <v>1</v>
      </c>
      <c r="LB89">
        <v>2</v>
      </c>
      <c r="LC89">
        <v>2</v>
      </c>
      <c r="LD89">
        <v>4</v>
      </c>
      <c r="LE89">
        <v>0</v>
      </c>
      <c r="LF89">
        <v>2</v>
      </c>
      <c r="LH89" t="s">
        <v>817</v>
      </c>
      <c r="LI89" t="s">
        <v>817</v>
      </c>
      <c r="LJ89" t="s">
        <v>817</v>
      </c>
      <c r="LK89" t="s">
        <v>817</v>
      </c>
      <c r="LL89" t="s">
        <v>817</v>
      </c>
      <c r="LM89" t="s">
        <v>817</v>
      </c>
      <c r="LO89" t="s">
        <v>813</v>
      </c>
      <c r="LP89" t="s">
        <v>813</v>
      </c>
      <c r="LQ89" t="s">
        <v>817</v>
      </c>
      <c r="LR89" t="s">
        <v>818</v>
      </c>
      <c r="LS89" t="s">
        <v>818</v>
      </c>
      <c r="LT89" t="s">
        <v>818</v>
      </c>
      <c r="LU89" t="s">
        <v>818</v>
      </c>
      <c r="LV89" t="s">
        <v>818</v>
      </c>
      <c r="LW89" t="s">
        <v>818</v>
      </c>
      <c r="LX89" t="s">
        <v>817</v>
      </c>
      <c r="MA89" t="s">
        <v>858</v>
      </c>
      <c r="MB89" t="s">
        <v>821</v>
      </c>
      <c r="MC89" t="s">
        <v>875</v>
      </c>
      <c r="MD89" t="s">
        <v>813</v>
      </c>
      <c r="MF89" t="s">
        <v>823</v>
      </c>
      <c r="MI89" t="s">
        <v>813</v>
      </c>
      <c r="MJ89" t="s">
        <v>1139</v>
      </c>
      <c r="MU89" t="s">
        <v>813</v>
      </c>
      <c r="NC89" t="s">
        <v>817</v>
      </c>
      <c r="ND89" t="s">
        <v>817</v>
      </c>
      <c r="NE89" t="s">
        <v>817</v>
      </c>
      <c r="NR89" t="s">
        <v>813</v>
      </c>
      <c r="NS89" t="s">
        <v>817</v>
      </c>
      <c r="NU89" t="s">
        <v>969</v>
      </c>
      <c r="NX89" t="s">
        <v>826</v>
      </c>
      <c r="NY89">
        <v>0</v>
      </c>
      <c r="OP89" t="s">
        <v>817</v>
      </c>
      <c r="OQ89" t="s">
        <v>827</v>
      </c>
      <c r="OR89" t="s">
        <v>863</v>
      </c>
      <c r="OS89" t="s">
        <v>829</v>
      </c>
      <c r="OT89" t="s">
        <v>813</v>
      </c>
      <c r="OU89" t="s">
        <v>813</v>
      </c>
      <c r="OV89" t="s">
        <v>830</v>
      </c>
      <c r="OW89" t="s">
        <v>831</v>
      </c>
      <c r="OX89" t="s">
        <v>832</v>
      </c>
      <c r="OY89" t="s">
        <v>833</v>
      </c>
      <c r="OZ89" t="s">
        <v>908</v>
      </c>
      <c r="PA89" t="s">
        <v>813</v>
      </c>
      <c r="PB89" t="s">
        <v>817</v>
      </c>
      <c r="PC89" t="s">
        <v>817</v>
      </c>
      <c r="PD89" t="s">
        <v>813</v>
      </c>
      <c r="PE89" t="s">
        <v>817</v>
      </c>
      <c r="PF89" t="s">
        <v>817</v>
      </c>
      <c r="PG89" t="s">
        <v>817</v>
      </c>
      <c r="PH89" t="s">
        <v>817</v>
      </c>
      <c r="PI89" t="s">
        <v>817</v>
      </c>
      <c r="PJ89" t="s">
        <v>817</v>
      </c>
      <c r="PK89" t="s">
        <v>813</v>
      </c>
      <c r="PL89" t="s">
        <v>835</v>
      </c>
      <c r="PM89" t="s">
        <v>836</v>
      </c>
      <c r="PN89" t="s">
        <v>845</v>
      </c>
      <c r="PO89" t="s">
        <v>880</v>
      </c>
      <c r="PP89" t="s">
        <v>867</v>
      </c>
      <c r="PQ89" t="s">
        <v>813</v>
      </c>
      <c r="PR89" t="s">
        <v>813</v>
      </c>
      <c r="PS89" t="s">
        <v>813</v>
      </c>
      <c r="PT89" t="s">
        <v>817</v>
      </c>
      <c r="PU89" t="s">
        <v>817</v>
      </c>
      <c r="PV89" t="s">
        <v>817</v>
      </c>
      <c r="PW89" t="s">
        <v>817</v>
      </c>
      <c r="PX89" t="s">
        <v>817</v>
      </c>
      <c r="PY89" t="s">
        <v>817</v>
      </c>
      <c r="PZ89" t="s">
        <v>840</v>
      </c>
      <c r="QA89" t="s">
        <v>841</v>
      </c>
      <c r="QB89" t="s">
        <v>895</v>
      </c>
      <c r="QC89" t="s">
        <v>972</v>
      </c>
      <c r="QD89" t="s">
        <v>896</v>
      </c>
      <c r="QE89" t="s">
        <v>845</v>
      </c>
      <c r="QF89" t="s">
        <v>813</v>
      </c>
      <c r="QG89" t="s">
        <v>813</v>
      </c>
      <c r="QH89" t="s">
        <v>813</v>
      </c>
      <c r="QI89" t="s">
        <v>817</v>
      </c>
      <c r="QJ89" t="s">
        <v>813</v>
      </c>
      <c r="QK89" t="s">
        <v>813</v>
      </c>
      <c r="QL89" t="s">
        <v>817</v>
      </c>
      <c r="QM89" t="s">
        <v>817</v>
      </c>
      <c r="QN89" t="s">
        <v>817</v>
      </c>
      <c r="QO89" t="s">
        <v>813</v>
      </c>
      <c r="QP89" t="s">
        <v>817</v>
      </c>
      <c r="QQ89" t="s">
        <v>817</v>
      </c>
      <c r="QR89" t="s">
        <v>817</v>
      </c>
      <c r="QS89" t="s">
        <v>817</v>
      </c>
      <c r="QT89" t="s">
        <v>817</v>
      </c>
      <c r="QU89" t="s">
        <v>817</v>
      </c>
      <c r="QV89" t="s">
        <v>817</v>
      </c>
      <c r="QW89" t="s">
        <v>817</v>
      </c>
      <c r="QX89" t="s">
        <v>817</v>
      </c>
      <c r="QY89" t="s">
        <v>817</v>
      </c>
      <c r="QZ89" t="s">
        <v>813</v>
      </c>
      <c r="RA89" t="s">
        <v>813</v>
      </c>
      <c r="RB89" t="s">
        <v>817</v>
      </c>
      <c r="RC89" t="s">
        <v>817</v>
      </c>
      <c r="RD89" t="s">
        <v>817</v>
      </c>
      <c r="RE89" t="s">
        <v>817</v>
      </c>
      <c r="RF89" t="s">
        <v>813</v>
      </c>
      <c r="RG89" t="s">
        <v>817</v>
      </c>
      <c r="RH89" t="s">
        <v>817</v>
      </c>
      <c r="RI89" t="s">
        <v>817</v>
      </c>
      <c r="RJ89" t="s">
        <v>817</v>
      </c>
      <c r="RK89" t="s">
        <v>817</v>
      </c>
      <c r="RZ89" t="s">
        <v>817</v>
      </c>
      <c r="SB89" t="s">
        <v>813</v>
      </c>
      <c r="SC89" t="s">
        <v>817</v>
      </c>
      <c r="SD89" t="s">
        <v>817</v>
      </c>
      <c r="SE89" t="s">
        <v>817</v>
      </c>
      <c r="SF89" t="s">
        <v>817</v>
      </c>
      <c r="SG89" t="s">
        <v>817</v>
      </c>
      <c r="SH89" t="s">
        <v>817</v>
      </c>
      <c r="SI89" t="s">
        <v>817</v>
      </c>
      <c r="SJ89" t="s">
        <v>817</v>
      </c>
      <c r="SK89" t="s">
        <v>817</v>
      </c>
      <c r="SL89" t="s">
        <v>813</v>
      </c>
      <c r="SM89" t="s">
        <v>817</v>
      </c>
      <c r="SN89" t="s">
        <v>817</v>
      </c>
      <c r="SO89" t="s">
        <v>817</v>
      </c>
      <c r="SP89" t="s">
        <v>817</v>
      </c>
      <c r="SQ89" t="s">
        <v>817</v>
      </c>
      <c r="SR89" t="s">
        <v>817</v>
      </c>
      <c r="SS89" t="s">
        <v>817</v>
      </c>
      <c r="ST89" t="s">
        <v>817</v>
      </c>
      <c r="SU89" t="s">
        <v>813</v>
      </c>
      <c r="SV89" t="s">
        <v>817</v>
      </c>
      <c r="SW89" t="s">
        <v>813</v>
      </c>
      <c r="SX89" t="s">
        <v>813</v>
      </c>
      <c r="SY89" t="s">
        <v>817</v>
      </c>
      <c r="SZ89" t="s">
        <v>817</v>
      </c>
      <c r="TA89" t="s">
        <v>817</v>
      </c>
      <c r="TB89" t="s">
        <v>817</v>
      </c>
      <c r="TC89" t="s">
        <v>817</v>
      </c>
      <c r="TD89" t="s">
        <v>817</v>
      </c>
      <c r="TE89" t="s">
        <v>817</v>
      </c>
      <c r="TF89" t="s">
        <v>817</v>
      </c>
      <c r="TG89" t="s">
        <v>817</v>
      </c>
      <c r="TH89" t="s">
        <v>817</v>
      </c>
      <c r="TI89" t="s">
        <v>817</v>
      </c>
      <c r="TJ89" t="s">
        <v>817</v>
      </c>
      <c r="TU89" t="s">
        <v>817</v>
      </c>
      <c r="TY89" t="s">
        <v>813</v>
      </c>
      <c r="TZ89" t="s">
        <v>817</v>
      </c>
      <c r="UA89" t="s">
        <v>817</v>
      </c>
      <c r="UB89" t="s">
        <v>817</v>
      </c>
      <c r="UC89" t="s">
        <v>813</v>
      </c>
      <c r="UD89" t="s">
        <v>817</v>
      </c>
      <c r="UE89" t="s">
        <v>817</v>
      </c>
      <c r="UF89" t="s">
        <v>817</v>
      </c>
      <c r="UG89" t="s">
        <v>817</v>
      </c>
      <c r="UH89" t="s">
        <v>817</v>
      </c>
      <c r="UI89" t="s">
        <v>817</v>
      </c>
      <c r="UJ89" t="s">
        <v>817</v>
      </c>
      <c r="UK89" t="s">
        <v>817</v>
      </c>
      <c r="UL89" t="s">
        <v>813</v>
      </c>
      <c r="UM89" t="s">
        <v>902</v>
      </c>
      <c r="UN89" t="s">
        <v>813</v>
      </c>
      <c r="UO89" t="s">
        <v>813</v>
      </c>
      <c r="UP89" t="s">
        <v>813</v>
      </c>
      <c r="UQ89" t="s">
        <v>813</v>
      </c>
      <c r="UR89" t="s">
        <v>817</v>
      </c>
      <c r="US89" t="s">
        <v>817</v>
      </c>
      <c r="UT89" t="s">
        <v>817</v>
      </c>
      <c r="UU89" t="s">
        <v>817</v>
      </c>
      <c r="UV89" t="s">
        <v>817</v>
      </c>
      <c r="UW89" t="s">
        <v>817</v>
      </c>
      <c r="UX89" t="s">
        <v>817</v>
      </c>
      <c r="UY89" t="s">
        <v>817</v>
      </c>
      <c r="UZ89" t="s">
        <v>817</v>
      </c>
      <c r="VB89" t="s">
        <v>909</v>
      </c>
      <c r="VC89" t="s">
        <v>963</v>
      </c>
      <c r="VD89" t="s">
        <v>813</v>
      </c>
      <c r="VE89" t="s">
        <v>817</v>
      </c>
      <c r="VF89" t="s">
        <v>817</v>
      </c>
      <c r="VG89" t="s">
        <v>817</v>
      </c>
      <c r="VH89" t="s">
        <v>817</v>
      </c>
      <c r="VI89" t="s">
        <v>817</v>
      </c>
      <c r="VJ89" t="s">
        <v>817</v>
      </c>
      <c r="VK89" t="s">
        <v>817</v>
      </c>
      <c r="VL89" t="s">
        <v>817</v>
      </c>
      <c r="VM89" t="s">
        <v>817</v>
      </c>
      <c r="VN89" t="s">
        <v>817</v>
      </c>
      <c r="VO89" t="s">
        <v>817</v>
      </c>
      <c r="VP89" t="s">
        <v>817</v>
      </c>
      <c r="VQ89" t="s">
        <v>817</v>
      </c>
      <c r="VY89" t="s">
        <v>813</v>
      </c>
      <c r="VZ89" t="s">
        <v>813</v>
      </c>
      <c r="WA89" t="s">
        <v>902</v>
      </c>
      <c r="WJ89" t="s">
        <v>817</v>
      </c>
      <c r="WK89" t="s">
        <v>817</v>
      </c>
      <c r="WL89" t="s">
        <v>813</v>
      </c>
      <c r="WM89" t="s">
        <v>813</v>
      </c>
      <c r="WN89" t="s">
        <v>817</v>
      </c>
      <c r="WO89" t="s">
        <v>817</v>
      </c>
      <c r="WP89" t="s">
        <v>817</v>
      </c>
      <c r="WQ89" t="s">
        <v>817</v>
      </c>
      <c r="WR89" t="s">
        <v>817</v>
      </c>
      <c r="WS89" t="s">
        <v>846</v>
      </c>
      <c r="WT89" t="s">
        <v>1103</v>
      </c>
      <c r="WU89" t="s">
        <v>813</v>
      </c>
      <c r="WV89" t="s">
        <v>817</v>
      </c>
      <c r="WW89" t="s">
        <v>813</v>
      </c>
      <c r="WX89" t="s">
        <v>813</v>
      </c>
      <c r="WY89" t="s">
        <v>813</v>
      </c>
      <c r="WZ89" t="s">
        <v>817</v>
      </c>
      <c r="XA89" t="s">
        <v>817</v>
      </c>
      <c r="XB89" t="s">
        <v>817</v>
      </c>
      <c r="XC89" t="s">
        <v>869</v>
      </c>
      <c r="XD89" t="s">
        <v>813</v>
      </c>
      <c r="XE89" t="s">
        <v>817</v>
      </c>
      <c r="XF89" t="s">
        <v>817</v>
      </c>
      <c r="XG89" t="s">
        <v>817</v>
      </c>
      <c r="XH89" t="s">
        <v>817</v>
      </c>
      <c r="XI89" t="s">
        <v>813</v>
      </c>
      <c r="XJ89" t="s">
        <v>813</v>
      </c>
      <c r="XK89" t="s">
        <v>817</v>
      </c>
      <c r="XL89" t="s">
        <v>817</v>
      </c>
      <c r="XM89" t="s">
        <v>817</v>
      </c>
      <c r="XN89" t="s">
        <v>817</v>
      </c>
      <c r="XO89" t="s">
        <v>817</v>
      </c>
      <c r="XP89" t="s">
        <v>817</v>
      </c>
      <c r="XQ89" t="s">
        <v>817</v>
      </c>
      <c r="XR89" t="s">
        <v>813</v>
      </c>
      <c r="XS89" t="s">
        <v>817</v>
      </c>
      <c r="XT89" t="s">
        <v>817</v>
      </c>
      <c r="XU89" t="s">
        <v>817</v>
      </c>
      <c r="XV89" t="s">
        <v>813</v>
      </c>
      <c r="XW89" t="s">
        <v>817</v>
      </c>
      <c r="XX89" t="s">
        <v>817</v>
      </c>
      <c r="XY89" t="s">
        <v>817</v>
      </c>
      <c r="XZ89" t="s">
        <v>813</v>
      </c>
      <c r="YA89" t="s">
        <v>813</v>
      </c>
      <c r="YB89" t="s">
        <v>817</v>
      </c>
      <c r="YC89" t="s">
        <v>817</v>
      </c>
      <c r="YD89" t="s">
        <v>813</v>
      </c>
      <c r="YE89" t="s">
        <v>817</v>
      </c>
      <c r="YF89" t="s">
        <v>817</v>
      </c>
      <c r="YG89" t="s">
        <v>817</v>
      </c>
      <c r="YH89" t="s">
        <v>817</v>
      </c>
      <c r="YI89" t="s">
        <v>817</v>
      </c>
      <c r="YJ89" t="s">
        <v>817</v>
      </c>
      <c r="YK89" t="s">
        <v>817</v>
      </c>
      <c r="YL89" t="s">
        <v>817</v>
      </c>
      <c r="YM89" t="s">
        <v>817</v>
      </c>
      <c r="YN89" t="s">
        <v>817</v>
      </c>
      <c r="YO89" t="s">
        <v>813</v>
      </c>
      <c r="YP89" t="s">
        <v>817</v>
      </c>
      <c r="YQ89" t="s">
        <v>817</v>
      </c>
      <c r="YR89" t="s">
        <v>817</v>
      </c>
      <c r="YS89" t="s">
        <v>817</v>
      </c>
      <c r="YT89" t="s">
        <v>817</v>
      </c>
      <c r="YU89" t="s">
        <v>813</v>
      </c>
      <c r="YW89" t="s">
        <v>813</v>
      </c>
      <c r="YX89" t="s">
        <v>817</v>
      </c>
      <c r="YY89" t="s">
        <v>817</v>
      </c>
      <c r="YZ89" t="s">
        <v>817</v>
      </c>
      <c r="ZA89" t="s">
        <v>817</v>
      </c>
      <c r="ZB89" t="s">
        <v>817</v>
      </c>
      <c r="ZC89" t="s">
        <v>813</v>
      </c>
      <c r="ZD89" t="s">
        <v>817</v>
      </c>
      <c r="ZE89" t="s">
        <v>817</v>
      </c>
      <c r="ZF89" t="s">
        <v>813</v>
      </c>
      <c r="ZG89" t="s">
        <v>817</v>
      </c>
      <c r="ZH89" t="s">
        <v>817</v>
      </c>
      <c r="ZI89" t="s">
        <v>813</v>
      </c>
      <c r="ZJ89" t="s">
        <v>817</v>
      </c>
      <c r="ZK89" t="s">
        <v>817</v>
      </c>
      <c r="ZL89" t="s">
        <v>817</v>
      </c>
      <c r="ZM89" t="s">
        <v>817</v>
      </c>
      <c r="ZN89" t="s">
        <v>817</v>
      </c>
      <c r="ZO89" t="s">
        <v>817</v>
      </c>
      <c r="ZP89" t="s">
        <v>817</v>
      </c>
      <c r="ZQ89" t="s">
        <v>813</v>
      </c>
      <c r="ZR89" t="s">
        <v>813</v>
      </c>
      <c r="ZS89" t="s">
        <v>817</v>
      </c>
      <c r="ZT89" t="s">
        <v>817</v>
      </c>
      <c r="ZU89" t="s">
        <v>817</v>
      </c>
      <c r="ZV89" t="s">
        <v>817</v>
      </c>
      <c r="ZW89" t="s">
        <v>817</v>
      </c>
      <c r="ZX89" t="s">
        <v>817</v>
      </c>
      <c r="ZY89" t="s">
        <v>817</v>
      </c>
      <c r="ZZ89" t="s">
        <v>817</v>
      </c>
      <c r="AAA89" t="s">
        <v>813</v>
      </c>
      <c r="AAB89" t="s">
        <v>817</v>
      </c>
      <c r="AAC89" t="s">
        <v>817</v>
      </c>
      <c r="AAD89" t="s">
        <v>817</v>
      </c>
      <c r="AAE89" t="s">
        <v>817</v>
      </c>
      <c r="AAF89" t="s">
        <v>817</v>
      </c>
      <c r="AAH89" t="s">
        <v>813</v>
      </c>
      <c r="AAI89" t="s">
        <v>817</v>
      </c>
      <c r="AAJ89" t="s">
        <v>813</v>
      </c>
      <c r="AAK89" t="s">
        <v>817</v>
      </c>
      <c r="AAL89" t="s">
        <v>817</v>
      </c>
      <c r="AAM89" t="s">
        <v>817</v>
      </c>
      <c r="AAN89" t="s">
        <v>817</v>
      </c>
      <c r="AAO89" t="s">
        <v>817</v>
      </c>
      <c r="AAP89" t="s">
        <v>817</v>
      </c>
      <c r="AAQ89" t="s">
        <v>817</v>
      </c>
      <c r="AAR89" t="s">
        <v>817</v>
      </c>
      <c r="AAS89" t="s">
        <v>817</v>
      </c>
      <c r="AAT89" t="s">
        <v>817</v>
      </c>
      <c r="AAV89" t="s">
        <v>817</v>
      </c>
      <c r="AAW89" t="s">
        <v>817</v>
      </c>
      <c r="AAX89" t="s">
        <v>817</v>
      </c>
      <c r="AAY89" t="s">
        <v>817</v>
      </c>
      <c r="AAZ89" t="s">
        <v>817</v>
      </c>
      <c r="ABA89" t="s">
        <v>817</v>
      </c>
      <c r="ABB89" t="s">
        <v>817</v>
      </c>
      <c r="ABC89" t="s">
        <v>817</v>
      </c>
      <c r="ABD89" t="s">
        <v>817</v>
      </c>
      <c r="ABE89" t="s">
        <v>817</v>
      </c>
      <c r="ABF89" t="s">
        <v>817</v>
      </c>
      <c r="ABG89" t="s">
        <v>817</v>
      </c>
      <c r="ABH89" t="s">
        <v>817</v>
      </c>
      <c r="ABI89" t="s">
        <v>817</v>
      </c>
      <c r="ABJ89" t="s">
        <v>817</v>
      </c>
      <c r="ABK89" t="s">
        <v>813</v>
      </c>
      <c r="ABL89" t="s">
        <v>813</v>
      </c>
      <c r="ABM89" t="s">
        <v>817</v>
      </c>
      <c r="ABN89" t="s">
        <v>813</v>
      </c>
      <c r="ABO89" t="s">
        <v>817</v>
      </c>
      <c r="ABP89" t="s">
        <v>813</v>
      </c>
      <c r="ABQ89" t="s">
        <v>817</v>
      </c>
      <c r="ABR89" t="s">
        <v>817</v>
      </c>
      <c r="ABS89" t="s">
        <v>817</v>
      </c>
      <c r="ABT89" t="s">
        <v>813</v>
      </c>
      <c r="ABU89" t="s">
        <v>817</v>
      </c>
      <c r="ABV89" t="s">
        <v>817</v>
      </c>
      <c r="ABW89" t="s">
        <v>813</v>
      </c>
      <c r="ABX89" t="s">
        <v>817</v>
      </c>
      <c r="ABY89" t="s">
        <v>817</v>
      </c>
      <c r="ABZ89" t="s">
        <v>817</v>
      </c>
      <c r="ACA89" t="s">
        <v>817</v>
      </c>
      <c r="ACB89" t="s">
        <v>813</v>
      </c>
      <c r="ACC89" t="s">
        <v>817</v>
      </c>
      <c r="ACD89" t="s">
        <v>817</v>
      </c>
      <c r="ACE89" t="s">
        <v>817</v>
      </c>
      <c r="ACF89" t="s">
        <v>817</v>
      </c>
      <c r="ACG89" t="s">
        <v>817</v>
      </c>
      <c r="ACH89" t="s">
        <v>817</v>
      </c>
      <c r="ACI89" t="s">
        <v>817</v>
      </c>
    </row>
    <row r="90" spans="1:763">
      <c r="A90" t="s">
        <v>1279</v>
      </c>
      <c r="B90" t="s">
        <v>1280</v>
      </c>
      <c r="C90" t="s">
        <v>1281</v>
      </c>
      <c r="D90" t="s">
        <v>941</v>
      </c>
      <c r="E90" t="s">
        <v>941</v>
      </c>
      <c r="P90" t="s">
        <v>886</v>
      </c>
      <c r="Q90">
        <v>0.64514064157430773</v>
      </c>
      <c r="T90">
        <v>35</v>
      </c>
      <c r="V90" t="s">
        <v>813</v>
      </c>
      <c r="X90" t="s">
        <v>813</v>
      </c>
      <c r="Y90" t="s">
        <v>814</v>
      </c>
      <c r="Z90" t="s">
        <v>814</v>
      </c>
      <c r="AA90" t="s">
        <v>815</v>
      </c>
      <c r="AB90" t="s">
        <v>816</v>
      </c>
      <c r="AC90">
        <v>6</v>
      </c>
      <c r="AD90" t="s">
        <v>817</v>
      </c>
      <c r="AE90">
        <v>6</v>
      </c>
      <c r="AF90">
        <v>0</v>
      </c>
      <c r="AG90">
        <v>0</v>
      </c>
      <c r="AH90" t="s">
        <v>818</v>
      </c>
      <c r="AI90" t="s">
        <v>818</v>
      </c>
      <c r="AJ90" t="s">
        <v>818</v>
      </c>
      <c r="AK90" t="s">
        <v>818</v>
      </c>
      <c r="AL90" t="s">
        <v>818</v>
      </c>
      <c r="AM90" t="s">
        <v>818</v>
      </c>
      <c r="AN90" t="s">
        <v>818</v>
      </c>
      <c r="AO90" t="s">
        <v>818</v>
      </c>
      <c r="AP90" t="s">
        <v>818</v>
      </c>
      <c r="AQ90" t="s">
        <v>818</v>
      </c>
      <c r="AR90" t="s">
        <v>818</v>
      </c>
      <c r="AS90" t="s">
        <v>818</v>
      </c>
      <c r="AT90" t="s">
        <v>818</v>
      </c>
      <c r="AU90" t="s">
        <v>818</v>
      </c>
      <c r="AV90" t="s">
        <v>818</v>
      </c>
      <c r="AW90" t="s">
        <v>818</v>
      </c>
      <c r="AX90" t="s">
        <v>818</v>
      </c>
      <c r="AY90" t="s">
        <v>818</v>
      </c>
      <c r="AZ90" t="s">
        <v>818</v>
      </c>
      <c r="BA90" t="s">
        <v>818</v>
      </c>
      <c r="BB90" t="s">
        <v>818</v>
      </c>
      <c r="BC90" t="s">
        <v>818</v>
      </c>
      <c r="BD90" t="s">
        <v>818</v>
      </c>
      <c r="BE90" t="s">
        <v>818</v>
      </c>
      <c r="BF90" t="s">
        <v>818</v>
      </c>
      <c r="BG90" t="s">
        <v>818</v>
      </c>
      <c r="BH90" t="s">
        <v>818</v>
      </c>
      <c r="BI90" t="s">
        <v>818</v>
      </c>
      <c r="BJ90" t="s">
        <v>818</v>
      </c>
      <c r="BK90" t="s">
        <v>818</v>
      </c>
      <c r="BL90" t="s">
        <v>818</v>
      </c>
      <c r="BM90" t="s">
        <v>818</v>
      </c>
      <c r="BN90" t="s">
        <v>818</v>
      </c>
      <c r="BO90" t="s">
        <v>818</v>
      </c>
      <c r="BP90" t="s">
        <v>818</v>
      </c>
      <c r="BQ90" t="s">
        <v>818</v>
      </c>
      <c r="BR90" t="s">
        <v>818</v>
      </c>
      <c r="BS90" t="s">
        <v>818</v>
      </c>
      <c r="BT90" t="s">
        <v>818</v>
      </c>
      <c r="BU90" t="s">
        <v>818</v>
      </c>
      <c r="BV90" t="s">
        <v>818</v>
      </c>
      <c r="BW90" t="s">
        <v>818</v>
      </c>
      <c r="BX90" t="s">
        <v>818</v>
      </c>
      <c r="BY90" t="s">
        <v>818</v>
      </c>
      <c r="BZ90" t="s">
        <v>818</v>
      </c>
      <c r="CA90" t="s">
        <v>818</v>
      </c>
      <c r="CB90" t="s">
        <v>818</v>
      </c>
      <c r="CC90" t="s">
        <v>818</v>
      </c>
      <c r="CD90" t="s">
        <v>818</v>
      </c>
      <c r="CE90" t="s">
        <v>818</v>
      </c>
      <c r="CF90" t="s">
        <v>818</v>
      </c>
      <c r="CG90" t="s">
        <v>818</v>
      </c>
      <c r="CH90" t="s">
        <v>818</v>
      </c>
      <c r="CI90" t="s">
        <v>818</v>
      </c>
      <c r="CJ90" t="s">
        <v>818</v>
      </c>
      <c r="CK90" t="s">
        <v>818</v>
      </c>
      <c r="CL90" t="s">
        <v>818</v>
      </c>
      <c r="CM90" t="s">
        <v>818</v>
      </c>
      <c r="CN90" t="s">
        <v>818</v>
      </c>
      <c r="CO90" t="s">
        <v>818</v>
      </c>
      <c r="CP90" t="s">
        <v>818</v>
      </c>
      <c r="CQ90" t="s">
        <v>818</v>
      </c>
      <c r="CR90" t="s">
        <v>818</v>
      </c>
      <c r="CS90" t="s">
        <v>818</v>
      </c>
      <c r="CT90" t="s">
        <v>818</v>
      </c>
      <c r="CU90" t="s">
        <v>818</v>
      </c>
      <c r="CV90" t="s">
        <v>818</v>
      </c>
      <c r="CW90" t="s">
        <v>818</v>
      </c>
      <c r="CX90" t="s">
        <v>818</v>
      </c>
      <c r="CY90" t="s">
        <v>818</v>
      </c>
      <c r="CZ90" t="s">
        <v>818</v>
      </c>
      <c r="DA90" t="s">
        <v>818</v>
      </c>
      <c r="DB90" t="s">
        <v>818</v>
      </c>
      <c r="DC90" t="s">
        <v>818</v>
      </c>
      <c r="DD90" t="s">
        <v>818</v>
      </c>
      <c r="DE90" t="s">
        <v>818</v>
      </c>
      <c r="DF90" t="s">
        <v>818</v>
      </c>
      <c r="DG90" t="s">
        <v>818</v>
      </c>
      <c r="DH90" t="s">
        <v>818</v>
      </c>
      <c r="DI90" t="s">
        <v>818</v>
      </c>
      <c r="DJ90" t="s">
        <v>818</v>
      </c>
      <c r="DK90" t="s">
        <v>818</v>
      </c>
      <c r="DL90" t="s">
        <v>818</v>
      </c>
      <c r="DM90" t="s">
        <v>818</v>
      </c>
      <c r="DN90" t="s">
        <v>818</v>
      </c>
      <c r="DO90" t="s">
        <v>818</v>
      </c>
      <c r="DP90" t="s">
        <v>818</v>
      </c>
      <c r="DQ90" t="s">
        <v>818</v>
      </c>
      <c r="DR90" t="s">
        <v>818</v>
      </c>
      <c r="DS90" t="s">
        <v>818</v>
      </c>
      <c r="DT90" t="s">
        <v>818</v>
      </c>
      <c r="DU90" t="s">
        <v>818</v>
      </c>
      <c r="DV90" t="s">
        <v>818</v>
      </c>
      <c r="DW90" t="s">
        <v>818</v>
      </c>
      <c r="DX90" t="s">
        <v>818</v>
      </c>
      <c r="DY90" t="s">
        <v>818</v>
      </c>
      <c r="DZ90" t="s">
        <v>818</v>
      </c>
      <c r="EA90" t="s">
        <v>818</v>
      </c>
      <c r="EB90" t="s">
        <v>818</v>
      </c>
      <c r="EC90" t="s">
        <v>818</v>
      </c>
      <c r="ED90" t="s">
        <v>818</v>
      </c>
      <c r="EE90" t="s">
        <v>818</v>
      </c>
      <c r="EF90" t="s">
        <v>818</v>
      </c>
      <c r="EG90" t="s">
        <v>818</v>
      </c>
      <c r="EH90" t="s">
        <v>818</v>
      </c>
      <c r="EI90" t="s">
        <v>818</v>
      </c>
      <c r="EJ90" t="s">
        <v>818</v>
      </c>
      <c r="EK90" t="s">
        <v>818</v>
      </c>
      <c r="EL90" t="s">
        <v>818</v>
      </c>
      <c r="EM90" t="s">
        <v>818</v>
      </c>
      <c r="EN90" t="s">
        <v>818</v>
      </c>
      <c r="EO90" t="s">
        <v>818</v>
      </c>
      <c r="EP90" t="s">
        <v>818</v>
      </c>
      <c r="EQ90" t="s">
        <v>818</v>
      </c>
      <c r="ER90" t="s">
        <v>818</v>
      </c>
      <c r="ES90" t="s">
        <v>818</v>
      </c>
      <c r="ET90" t="s">
        <v>818</v>
      </c>
      <c r="EU90" t="s">
        <v>818</v>
      </c>
      <c r="EV90" t="s">
        <v>818</v>
      </c>
      <c r="EW90" t="s">
        <v>818</v>
      </c>
      <c r="EX90" t="s">
        <v>818</v>
      </c>
      <c r="EY90" t="s">
        <v>818</v>
      </c>
      <c r="EZ90" t="s">
        <v>818</v>
      </c>
      <c r="FA90" t="s">
        <v>818</v>
      </c>
      <c r="FB90" t="s">
        <v>818</v>
      </c>
      <c r="FC90" t="s">
        <v>818</v>
      </c>
      <c r="FD90" t="s">
        <v>818</v>
      </c>
      <c r="FE90" t="s">
        <v>818</v>
      </c>
      <c r="FF90" t="s">
        <v>818</v>
      </c>
      <c r="FG90" t="s">
        <v>818</v>
      </c>
      <c r="FH90" t="s">
        <v>818</v>
      </c>
      <c r="FI90" t="s">
        <v>818</v>
      </c>
      <c r="FJ90" t="s">
        <v>818</v>
      </c>
      <c r="FK90" t="s">
        <v>818</v>
      </c>
      <c r="FL90" t="s">
        <v>818</v>
      </c>
      <c r="FM90" t="s">
        <v>818</v>
      </c>
      <c r="FN90" t="s">
        <v>818</v>
      </c>
      <c r="FO90" t="s">
        <v>818</v>
      </c>
      <c r="FP90" t="s">
        <v>818</v>
      </c>
      <c r="FQ90" t="s">
        <v>818</v>
      </c>
      <c r="FR90" t="s">
        <v>818</v>
      </c>
      <c r="FS90" t="s">
        <v>818</v>
      </c>
      <c r="FT90" t="s">
        <v>818</v>
      </c>
      <c r="FU90" t="s">
        <v>818</v>
      </c>
      <c r="FV90" t="s">
        <v>818</v>
      </c>
      <c r="FW90" t="s">
        <v>818</v>
      </c>
      <c r="FX90" t="s">
        <v>818</v>
      </c>
      <c r="FY90" t="s">
        <v>818</v>
      </c>
      <c r="FZ90" t="s">
        <v>818</v>
      </c>
      <c r="GA90" t="s">
        <v>818</v>
      </c>
      <c r="GB90" t="s">
        <v>818</v>
      </c>
      <c r="GC90" t="s">
        <v>818</v>
      </c>
      <c r="GD90" t="s">
        <v>818</v>
      </c>
      <c r="GE90" t="s">
        <v>818</v>
      </c>
      <c r="GF90" t="s">
        <v>818</v>
      </c>
      <c r="GG90" t="s">
        <v>818</v>
      </c>
      <c r="GH90" t="s">
        <v>818</v>
      </c>
      <c r="GI90" t="s">
        <v>818</v>
      </c>
      <c r="GJ90" t="s">
        <v>818</v>
      </c>
      <c r="GK90" t="s">
        <v>818</v>
      </c>
      <c r="GL90" t="s">
        <v>818</v>
      </c>
      <c r="GM90" t="s">
        <v>818</v>
      </c>
      <c r="GN90" t="s">
        <v>818</v>
      </c>
      <c r="GO90" t="s">
        <v>818</v>
      </c>
      <c r="GP90" t="s">
        <v>818</v>
      </c>
      <c r="GQ90" t="s">
        <v>818</v>
      </c>
      <c r="GR90" t="s">
        <v>818</v>
      </c>
      <c r="GS90" t="s">
        <v>818</v>
      </c>
      <c r="GT90" t="s">
        <v>818</v>
      </c>
      <c r="GU90" t="s">
        <v>818</v>
      </c>
      <c r="GV90" t="s">
        <v>818</v>
      </c>
      <c r="GW90" t="s">
        <v>818</v>
      </c>
      <c r="GX90" t="s">
        <v>818</v>
      </c>
      <c r="GY90" t="s">
        <v>818</v>
      </c>
      <c r="GZ90" t="s">
        <v>818</v>
      </c>
      <c r="HA90" t="s">
        <v>818</v>
      </c>
      <c r="HB90" t="s">
        <v>818</v>
      </c>
      <c r="HC90" t="s">
        <v>818</v>
      </c>
      <c r="HD90" t="s">
        <v>818</v>
      </c>
      <c r="HE90" t="s">
        <v>818</v>
      </c>
      <c r="HF90" t="s">
        <v>818</v>
      </c>
      <c r="HG90" t="s">
        <v>818</v>
      </c>
      <c r="HH90" t="s">
        <v>818</v>
      </c>
      <c r="HI90" t="s">
        <v>818</v>
      </c>
      <c r="HJ90" t="s">
        <v>818</v>
      </c>
      <c r="HK90" t="s">
        <v>818</v>
      </c>
      <c r="HL90" t="s">
        <v>818</v>
      </c>
      <c r="HM90" t="s">
        <v>818</v>
      </c>
      <c r="HN90" t="s">
        <v>818</v>
      </c>
      <c r="HO90" t="s">
        <v>818</v>
      </c>
      <c r="HP90" t="s">
        <v>818</v>
      </c>
      <c r="HQ90" t="s">
        <v>818</v>
      </c>
      <c r="HR90" t="s">
        <v>818</v>
      </c>
      <c r="HS90" t="s">
        <v>818</v>
      </c>
      <c r="HT90" t="s">
        <v>818</v>
      </c>
      <c r="HU90" t="s">
        <v>818</v>
      </c>
      <c r="HV90" t="s">
        <v>818</v>
      </c>
      <c r="HW90" t="s">
        <v>818</v>
      </c>
      <c r="HX90" t="s">
        <v>818</v>
      </c>
      <c r="HY90" t="s">
        <v>818</v>
      </c>
      <c r="HZ90" t="s">
        <v>818</v>
      </c>
      <c r="IA90" t="s">
        <v>818</v>
      </c>
      <c r="IB90" t="s">
        <v>818</v>
      </c>
      <c r="IC90" t="s">
        <v>818</v>
      </c>
      <c r="ID90" t="s">
        <v>818</v>
      </c>
      <c r="IE90" t="s">
        <v>818</v>
      </c>
      <c r="IF90" t="s">
        <v>818</v>
      </c>
      <c r="IG90" t="s">
        <v>818</v>
      </c>
      <c r="IH90" t="s">
        <v>818</v>
      </c>
      <c r="II90" t="s">
        <v>818</v>
      </c>
      <c r="IJ90" t="s">
        <v>818</v>
      </c>
      <c r="IK90" t="s">
        <v>818</v>
      </c>
      <c r="IL90" t="s">
        <v>818</v>
      </c>
      <c r="IM90" t="s">
        <v>818</v>
      </c>
      <c r="IN90" t="s">
        <v>818</v>
      </c>
      <c r="IO90" t="s">
        <v>818</v>
      </c>
      <c r="IP90" t="s">
        <v>818</v>
      </c>
      <c r="IQ90" t="s">
        <v>818</v>
      </c>
      <c r="IR90" t="s">
        <v>818</v>
      </c>
      <c r="IS90" t="s">
        <v>818</v>
      </c>
      <c r="IT90" t="s">
        <v>818</v>
      </c>
      <c r="IU90" t="s">
        <v>818</v>
      </c>
      <c r="IV90" t="s">
        <v>818</v>
      </c>
      <c r="IW90" t="s">
        <v>818</v>
      </c>
      <c r="IX90" t="s">
        <v>818</v>
      </c>
      <c r="IY90" t="s">
        <v>818</v>
      </c>
      <c r="IZ90" t="s">
        <v>818</v>
      </c>
      <c r="JA90" t="s">
        <v>818</v>
      </c>
      <c r="JB90" t="s">
        <v>818</v>
      </c>
      <c r="JC90" t="s">
        <v>818</v>
      </c>
      <c r="JD90" t="s">
        <v>818</v>
      </c>
      <c r="JE90" t="s">
        <v>818</v>
      </c>
      <c r="JF90" t="s">
        <v>818</v>
      </c>
      <c r="JG90" t="s">
        <v>818</v>
      </c>
      <c r="JH90" t="s">
        <v>818</v>
      </c>
      <c r="JI90" t="s">
        <v>818</v>
      </c>
      <c r="JJ90" t="s">
        <v>818</v>
      </c>
      <c r="JK90" t="s">
        <v>818</v>
      </c>
      <c r="JL90" t="s">
        <v>818</v>
      </c>
      <c r="JM90" t="s">
        <v>818</v>
      </c>
      <c r="JN90" t="s">
        <v>818</v>
      </c>
      <c r="JO90" t="s">
        <v>818</v>
      </c>
      <c r="JP90" t="s">
        <v>818</v>
      </c>
      <c r="JQ90" t="s">
        <v>818</v>
      </c>
      <c r="JR90" t="s">
        <v>818</v>
      </c>
      <c r="JS90" t="s">
        <v>818</v>
      </c>
      <c r="JT90" t="s">
        <v>818</v>
      </c>
      <c r="JU90" t="s">
        <v>818</v>
      </c>
      <c r="JV90" t="s">
        <v>818</v>
      </c>
      <c r="JW90" t="s">
        <v>818</v>
      </c>
      <c r="JX90" t="s">
        <v>818</v>
      </c>
      <c r="JY90" t="s">
        <v>818</v>
      </c>
      <c r="JZ90" t="s">
        <v>818</v>
      </c>
      <c r="KA90" t="s">
        <v>818</v>
      </c>
      <c r="KB90" t="s">
        <v>818</v>
      </c>
      <c r="KC90" t="s">
        <v>818</v>
      </c>
      <c r="KD90" t="s">
        <v>818</v>
      </c>
      <c r="KE90" t="s">
        <v>818</v>
      </c>
      <c r="KF90">
        <v>6</v>
      </c>
      <c r="KG90">
        <v>0</v>
      </c>
      <c r="KH90">
        <v>0</v>
      </c>
      <c r="KI90">
        <v>0</v>
      </c>
      <c r="KJ90">
        <v>0</v>
      </c>
      <c r="KK90">
        <v>0</v>
      </c>
      <c r="KL90">
        <v>0</v>
      </c>
      <c r="KM90">
        <v>0</v>
      </c>
      <c r="KN90">
        <v>1</v>
      </c>
      <c r="KO90">
        <v>0</v>
      </c>
      <c r="KP90">
        <v>0</v>
      </c>
      <c r="KQ90">
        <v>1</v>
      </c>
      <c r="KR90">
        <v>0</v>
      </c>
      <c r="KS90">
        <v>0</v>
      </c>
      <c r="KT90">
        <v>0</v>
      </c>
      <c r="KU90">
        <v>0</v>
      </c>
      <c r="KV90">
        <v>2</v>
      </c>
      <c r="KW90">
        <v>3</v>
      </c>
      <c r="KX90">
        <v>0</v>
      </c>
      <c r="KY90">
        <v>0</v>
      </c>
      <c r="KZ90">
        <v>2</v>
      </c>
      <c r="LA90">
        <v>3</v>
      </c>
      <c r="LB90">
        <v>0</v>
      </c>
      <c r="LC90">
        <v>2</v>
      </c>
      <c r="LD90">
        <v>6</v>
      </c>
      <c r="LE90">
        <v>2</v>
      </c>
      <c r="LF90">
        <v>4</v>
      </c>
      <c r="LH90" t="s">
        <v>817</v>
      </c>
      <c r="LI90" t="s">
        <v>817</v>
      </c>
      <c r="LJ90" t="s">
        <v>817</v>
      </c>
      <c r="LK90" t="s">
        <v>813</v>
      </c>
      <c r="LL90" t="s">
        <v>817</v>
      </c>
      <c r="LM90" t="s">
        <v>817</v>
      </c>
      <c r="LN90" t="s">
        <v>817</v>
      </c>
      <c r="LO90" t="s">
        <v>817</v>
      </c>
      <c r="LQ90" t="s">
        <v>817</v>
      </c>
      <c r="LR90" t="s">
        <v>818</v>
      </c>
      <c r="LV90" t="s">
        <v>818</v>
      </c>
      <c r="LX90" t="s">
        <v>817</v>
      </c>
      <c r="MA90" t="s">
        <v>858</v>
      </c>
      <c r="MB90" t="s">
        <v>913</v>
      </c>
      <c r="MC90" t="s">
        <v>822</v>
      </c>
      <c r="MD90" t="s">
        <v>817</v>
      </c>
      <c r="ME90" t="s">
        <v>876</v>
      </c>
      <c r="MF90" t="s">
        <v>823</v>
      </c>
      <c r="MI90" t="s">
        <v>817</v>
      </c>
      <c r="MJ90" t="s">
        <v>824</v>
      </c>
      <c r="MK90" t="s">
        <v>813</v>
      </c>
      <c r="ML90" t="s">
        <v>817</v>
      </c>
      <c r="MM90" t="s">
        <v>817</v>
      </c>
      <c r="MN90" t="s">
        <v>817</v>
      </c>
      <c r="MO90" t="s">
        <v>817</v>
      </c>
      <c r="MP90" t="s">
        <v>817</v>
      </c>
      <c r="MQ90" t="s">
        <v>817</v>
      </c>
      <c r="MR90" t="s">
        <v>817</v>
      </c>
      <c r="MS90" t="s">
        <v>817</v>
      </c>
      <c r="MT90" t="s">
        <v>817</v>
      </c>
      <c r="MU90" t="s">
        <v>817</v>
      </c>
      <c r="MV90" t="s">
        <v>817</v>
      </c>
      <c r="MW90" t="s">
        <v>813</v>
      </c>
      <c r="MX90" t="s">
        <v>817</v>
      </c>
      <c r="MY90" t="s">
        <v>817</v>
      </c>
      <c r="MZ90" t="s">
        <v>817</v>
      </c>
      <c r="NA90" t="s">
        <v>817</v>
      </c>
      <c r="NB90" t="s">
        <v>817</v>
      </c>
      <c r="NR90" t="s">
        <v>817</v>
      </c>
      <c r="NU90" t="s">
        <v>1051</v>
      </c>
      <c r="NY90">
        <v>0</v>
      </c>
      <c r="OA90" t="s">
        <v>817</v>
      </c>
      <c r="OB90" t="s">
        <v>813</v>
      </c>
      <c r="OC90" t="s">
        <v>817</v>
      </c>
      <c r="OD90" t="s">
        <v>817</v>
      </c>
      <c r="OE90" t="s">
        <v>817</v>
      </c>
      <c r="OF90" t="s">
        <v>817</v>
      </c>
      <c r="OG90" t="s">
        <v>817</v>
      </c>
      <c r="OH90" t="s">
        <v>817</v>
      </c>
      <c r="OI90" t="s">
        <v>817</v>
      </c>
      <c r="OJ90" t="s">
        <v>817</v>
      </c>
      <c r="OK90" t="s">
        <v>817</v>
      </c>
      <c r="OL90" t="s">
        <v>817</v>
      </c>
      <c r="OM90" t="s">
        <v>817</v>
      </c>
      <c r="ON90" t="s">
        <v>817</v>
      </c>
      <c r="OP90" t="s">
        <v>817</v>
      </c>
      <c r="OQ90" t="s">
        <v>1036</v>
      </c>
      <c r="OR90" t="s">
        <v>863</v>
      </c>
      <c r="OS90" t="s">
        <v>829</v>
      </c>
      <c r="OT90" t="s">
        <v>817</v>
      </c>
      <c r="OU90" t="s">
        <v>813</v>
      </c>
      <c r="OV90" t="s">
        <v>830</v>
      </c>
      <c r="OW90" t="s">
        <v>864</v>
      </c>
      <c r="OX90" t="s">
        <v>832</v>
      </c>
      <c r="OY90" t="s">
        <v>833</v>
      </c>
      <c r="OZ90" t="s">
        <v>1011</v>
      </c>
      <c r="PA90" t="s">
        <v>813</v>
      </c>
      <c r="PB90" t="s">
        <v>817</v>
      </c>
      <c r="PC90" t="s">
        <v>817</v>
      </c>
      <c r="PD90" t="s">
        <v>817</v>
      </c>
      <c r="PE90" t="s">
        <v>817</v>
      </c>
      <c r="PF90" t="s">
        <v>817</v>
      </c>
      <c r="PG90" t="s">
        <v>817</v>
      </c>
      <c r="PH90" t="s">
        <v>817</v>
      </c>
      <c r="PI90" t="s">
        <v>817</v>
      </c>
      <c r="PJ90" t="s">
        <v>817</v>
      </c>
      <c r="PK90" t="s">
        <v>817</v>
      </c>
      <c r="PL90" t="s">
        <v>835</v>
      </c>
      <c r="PM90" t="s">
        <v>879</v>
      </c>
      <c r="PN90" t="s">
        <v>837</v>
      </c>
      <c r="PO90" t="s">
        <v>880</v>
      </c>
      <c r="PP90" t="s">
        <v>839</v>
      </c>
      <c r="PQ90" t="s">
        <v>813</v>
      </c>
      <c r="PR90" t="s">
        <v>813</v>
      </c>
      <c r="PS90" t="s">
        <v>817</v>
      </c>
      <c r="PT90" t="s">
        <v>817</v>
      </c>
      <c r="PU90" t="s">
        <v>817</v>
      </c>
      <c r="PV90" t="s">
        <v>817</v>
      </c>
      <c r="PW90" t="s">
        <v>817</v>
      </c>
      <c r="PX90" t="s">
        <v>817</v>
      </c>
      <c r="PY90" t="s">
        <v>817</v>
      </c>
      <c r="PZ90" t="s">
        <v>840</v>
      </c>
      <c r="QA90" t="s">
        <v>841</v>
      </c>
      <c r="QB90" t="s">
        <v>895</v>
      </c>
      <c r="QC90" t="s">
        <v>843</v>
      </c>
      <c r="QD90" t="s">
        <v>896</v>
      </c>
      <c r="QE90" t="s">
        <v>845</v>
      </c>
      <c r="QF90" t="s">
        <v>813</v>
      </c>
      <c r="QG90" t="s">
        <v>813</v>
      </c>
      <c r="QH90" t="s">
        <v>813</v>
      </c>
      <c r="QI90" t="s">
        <v>813</v>
      </c>
      <c r="QJ90" t="s">
        <v>813</v>
      </c>
      <c r="QK90" t="s">
        <v>813</v>
      </c>
      <c r="QL90" t="s">
        <v>813</v>
      </c>
      <c r="QM90" t="s">
        <v>817</v>
      </c>
      <c r="QN90" t="s">
        <v>817</v>
      </c>
      <c r="QO90" t="s">
        <v>817</v>
      </c>
      <c r="QP90" t="s">
        <v>817</v>
      </c>
      <c r="QQ90" t="s">
        <v>817</v>
      </c>
      <c r="QR90" t="s">
        <v>813</v>
      </c>
      <c r="QS90" t="s">
        <v>813</v>
      </c>
      <c r="QT90" t="s">
        <v>817</v>
      </c>
      <c r="QU90" t="s">
        <v>817</v>
      </c>
      <c r="QV90" t="s">
        <v>817</v>
      </c>
      <c r="QW90" t="s">
        <v>817</v>
      </c>
      <c r="QX90" t="s">
        <v>817</v>
      </c>
      <c r="QY90" t="s">
        <v>817</v>
      </c>
      <c r="QZ90" t="s">
        <v>817</v>
      </c>
      <c r="RA90" t="s">
        <v>817</v>
      </c>
      <c r="RB90" t="s">
        <v>817</v>
      </c>
      <c r="RC90" t="s">
        <v>817</v>
      </c>
      <c r="RD90" t="s">
        <v>817</v>
      </c>
      <c r="RE90" t="s">
        <v>817</v>
      </c>
      <c r="RF90" t="s">
        <v>817</v>
      </c>
      <c r="RG90" t="s">
        <v>817</v>
      </c>
      <c r="RH90" t="s">
        <v>817</v>
      </c>
      <c r="RI90" t="s">
        <v>817</v>
      </c>
      <c r="RJ90" t="s">
        <v>817</v>
      </c>
      <c r="RK90" t="s">
        <v>813</v>
      </c>
      <c r="RL90" t="s">
        <v>813</v>
      </c>
      <c r="RM90" t="s">
        <v>817</v>
      </c>
      <c r="RN90" t="s">
        <v>817</v>
      </c>
      <c r="RO90" t="s">
        <v>817</v>
      </c>
      <c r="RP90" t="s">
        <v>817</v>
      </c>
      <c r="RQ90" t="s">
        <v>817</v>
      </c>
      <c r="RR90" t="s">
        <v>817</v>
      </c>
      <c r="RS90" t="s">
        <v>817</v>
      </c>
      <c r="RT90" t="s">
        <v>817</v>
      </c>
      <c r="RU90" t="s">
        <v>817</v>
      </c>
      <c r="RV90" t="s">
        <v>817</v>
      </c>
      <c r="RW90" t="s">
        <v>817</v>
      </c>
      <c r="RX90" t="s">
        <v>845</v>
      </c>
      <c r="RY90" t="s">
        <v>999</v>
      </c>
      <c r="RZ90" t="s">
        <v>813</v>
      </c>
      <c r="SA90" t="s">
        <v>817</v>
      </c>
      <c r="SB90" t="s">
        <v>813</v>
      </c>
      <c r="SC90" t="s">
        <v>817</v>
      </c>
      <c r="SD90" t="s">
        <v>817</v>
      </c>
      <c r="SE90" t="s">
        <v>817</v>
      </c>
      <c r="SF90" t="s">
        <v>817</v>
      </c>
      <c r="SG90" t="s">
        <v>813</v>
      </c>
      <c r="SH90" t="s">
        <v>817</v>
      </c>
      <c r="SI90" t="s">
        <v>817</v>
      </c>
      <c r="SJ90" t="s">
        <v>817</v>
      </c>
      <c r="SK90" t="s">
        <v>817</v>
      </c>
      <c r="SL90" t="s">
        <v>817</v>
      </c>
      <c r="SM90" t="s">
        <v>817</v>
      </c>
      <c r="SN90" t="s">
        <v>817</v>
      </c>
      <c r="SO90" t="s">
        <v>817</v>
      </c>
      <c r="SP90" t="s">
        <v>813</v>
      </c>
      <c r="SQ90" t="s">
        <v>817</v>
      </c>
      <c r="SR90" t="s">
        <v>817</v>
      </c>
      <c r="SS90" t="s">
        <v>817</v>
      </c>
      <c r="ST90" t="s">
        <v>817</v>
      </c>
      <c r="SU90" t="s">
        <v>817</v>
      </c>
      <c r="SV90" t="s">
        <v>817</v>
      </c>
      <c r="SW90" t="s">
        <v>813</v>
      </c>
      <c r="SX90" t="s">
        <v>817</v>
      </c>
      <c r="SY90" t="s">
        <v>813</v>
      </c>
      <c r="SZ90" t="s">
        <v>813</v>
      </c>
      <c r="TA90" t="s">
        <v>817</v>
      </c>
      <c r="TB90" t="s">
        <v>817</v>
      </c>
      <c r="TC90" t="s">
        <v>813</v>
      </c>
      <c r="TD90" t="s">
        <v>817</v>
      </c>
      <c r="TE90" t="s">
        <v>817</v>
      </c>
      <c r="TF90" t="s">
        <v>817</v>
      </c>
      <c r="TG90" t="s">
        <v>817</v>
      </c>
      <c r="TH90" t="s">
        <v>817</v>
      </c>
      <c r="TI90" t="s">
        <v>817</v>
      </c>
      <c r="TJ90" t="s">
        <v>817</v>
      </c>
      <c r="TU90" t="s">
        <v>817</v>
      </c>
      <c r="TY90" t="s">
        <v>817</v>
      </c>
      <c r="TZ90" t="s">
        <v>817</v>
      </c>
      <c r="UA90" t="s">
        <v>817</v>
      </c>
      <c r="UB90" t="s">
        <v>817</v>
      </c>
      <c r="UC90" t="s">
        <v>817</v>
      </c>
      <c r="UD90" t="s">
        <v>817</v>
      </c>
      <c r="UE90" t="s">
        <v>817</v>
      </c>
      <c r="UF90" t="s">
        <v>817</v>
      </c>
      <c r="UG90" t="s">
        <v>817</v>
      </c>
      <c r="UH90" t="s">
        <v>813</v>
      </c>
      <c r="UI90" t="s">
        <v>817</v>
      </c>
      <c r="UJ90" t="s">
        <v>817</v>
      </c>
      <c r="UK90" t="s">
        <v>817</v>
      </c>
      <c r="UL90" t="s">
        <v>813</v>
      </c>
      <c r="UM90" t="s">
        <v>817</v>
      </c>
      <c r="UN90" t="s">
        <v>817</v>
      </c>
      <c r="UO90" t="s">
        <v>817</v>
      </c>
      <c r="UP90" t="s">
        <v>817</v>
      </c>
      <c r="UQ90" t="s">
        <v>817</v>
      </c>
      <c r="UR90" t="s">
        <v>817</v>
      </c>
      <c r="US90" t="s">
        <v>817</v>
      </c>
      <c r="UT90" t="s">
        <v>817</v>
      </c>
      <c r="UU90" t="s">
        <v>817</v>
      </c>
      <c r="UV90" t="s">
        <v>817</v>
      </c>
      <c r="UW90" t="s">
        <v>813</v>
      </c>
      <c r="UX90" t="s">
        <v>817</v>
      </c>
      <c r="UY90" t="s">
        <v>817</v>
      </c>
      <c r="UZ90" t="s">
        <v>817</v>
      </c>
      <c r="VD90" t="s">
        <v>813</v>
      </c>
      <c r="VE90" t="s">
        <v>817</v>
      </c>
      <c r="VF90" t="s">
        <v>817</v>
      </c>
      <c r="VG90" t="s">
        <v>817</v>
      </c>
      <c r="VH90" t="s">
        <v>817</v>
      </c>
      <c r="VI90" t="s">
        <v>817</v>
      </c>
      <c r="VJ90" t="s">
        <v>817</v>
      </c>
      <c r="VK90" t="s">
        <v>817</v>
      </c>
      <c r="VL90" t="s">
        <v>817</v>
      </c>
      <c r="VM90" t="s">
        <v>817</v>
      </c>
      <c r="VN90" t="s">
        <v>817</v>
      </c>
      <c r="VO90" t="s">
        <v>817</v>
      </c>
      <c r="VP90" t="s">
        <v>817</v>
      </c>
      <c r="VQ90" t="s">
        <v>817</v>
      </c>
      <c r="VY90" t="s">
        <v>813</v>
      </c>
      <c r="VZ90" t="s">
        <v>817</v>
      </c>
      <c r="WA90" t="s">
        <v>817</v>
      </c>
      <c r="WJ90" t="s">
        <v>817</v>
      </c>
      <c r="WK90" t="s">
        <v>817</v>
      </c>
      <c r="WL90" t="s">
        <v>817</v>
      </c>
      <c r="WM90" t="s">
        <v>817</v>
      </c>
      <c r="WN90" t="s">
        <v>817</v>
      </c>
      <c r="WO90" t="s">
        <v>813</v>
      </c>
      <c r="WP90" t="s">
        <v>817</v>
      </c>
      <c r="WQ90" t="s">
        <v>817</v>
      </c>
      <c r="WR90" t="s">
        <v>817</v>
      </c>
      <c r="WS90" t="s">
        <v>908</v>
      </c>
      <c r="WU90" t="s">
        <v>817</v>
      </c>
      <c r="WV90" t="s">
        <v>817</v>
      </c>
      <c r="WW90" t="s">
        <v>817</v>
      </c>
      <c r="WX90" t="s">
        <v>817</v>
      </c>
      <c r="WY90" t="s">
        <v>817</v>
      </c>
      <c r="WZ90" t="s">
        <v>813</v>
      </c>
      <c r="XA90" t="s">
        <v>817</v>
      </c>
      <c r="XB90" t="s">
        <v>817</v>
      </c>
      <c r="XC90" t="s">
        <v>869</v>
      </c>
      <c r="XD90" t="s">
        <v>813</v>
      </c>
      <c r="XE90" t="s">
        <v>817</v>
      </c>
      <c r="XF90" t="s">
        <v>817</v>
      </c>
      <c r="XG90" t="s">
        <v>817</v>
      </c>
      <c r="XH90" t="s">
        <v>817</v>
      </c>
      <c r="XI90" t="s">
        <v>817</v>
      </c>
      <c r="XJ90" t="s">
        <v>817</v>
      </c>
      <c r="XK90" t="s">
        <v>817</v>
      </c>
      <c r="XL90" t="s">
        <v>813</v>
      </c>
      <c r="XM90" t="s">
        <v>817</v>
      </c>
      <c r="XN90" t="s">
        <v>817</v>
      </c>
      <c r="XO90" t="s">
        <v>817</v>
      </c>
      <c r="XP90" t="s">
        <v>817</v>
      </c>
      <c r="XQ90" t="s">
        <v>817</v>
      </c>
      <c r="XR90" t="s">
        <v>813</v>
      </c>
      <c r="XS90" t="s">
        <v>813</v>
      </c>
      <c r="XT90" t="s">
        <v>813</v>
      </c>
      <c r="XU90" t="s">
        <v>813</v>
      </c>
      <c r="XV90" t="s">
        <v>817</v>
      </c>
      <c r="XW90" t="s">
        <v>817</v>
      </c>
      <c r="XX90" t="s">
        <v>817</v>
      </c>
      <c r="XY90" t="s">
        <v>817</v>
      </c>
      <c r="XZ90" t="s">
        <v>817</v>
      </c>
      <c r="ZM90" t="s">
        <v>817</v>
      </c>
      <c r="ZN90" t="s">
        <v>817</v>
      </c>
      <c r="ZO90" t="s">
        <v>817</v>
      </c>
      <c r="ZP90" t="s">
        <v>817</v>
      </c>
      <c r="ZQ90" t="s">
        <v>813</v>
      </c>
      <c r="ZR90" t="s">
        <v>813</v>
      </c>
      <c r="ZS90" t="s">
        <v>817</v>
      </c>
      <c r="ZT90" t="s">
        <v>817</v>
      </c>
      <c r="ZU90" t="s">
        <v>817</v>
      </c>
      <c r="ZV90" t="s">
        <v>817</v>
      </c>
      <c r="ZW90" t="s">
        <v>817</v>
      </c>
      <c r="ZX90" t="s">
        <v>817</v>
      </c>
      <c r="ZY90" t="s">
        <v>817</v>
      </c>
      <c r="ZZ90" t="s">
        <v>817</v>
      </c>
      <c r="AAA90" t="s">
        <v>813</v>
      </c>
      <c r="AAB90" t="s">
        <v>817</v>
      </c>
      <c r="AAC90" t="s">
        <v>817</v>
      </c>
      <c r="AAD90" t="s">
        <v>817</v>
      </c>
      <c r="AAE90" t="s">
        <v>817</v>
      </c>
      <c r="AAF90" t="s">
        <v>817</v>
      </c>
      <c r="AAH90" t="s">
        <v>813</v>
      </c>
      <c r="AAI90" t="s">
        <v>817</v>
      </c>
      <c r="AAJ90" t="s">
        <v>813</v>
      </c>
      <c r="AAK90" t="s">
        <v>817</v>
      </c>
      <c r="AAL90" t="s">
        <v>817</v>
      </c>
      <c r="AAM90" t="s">
        <v>817</v>
      </c>
      <c r="AAN90" t="s">
        <v>817</v>
      </c>
      <c r="AAO90" t="s">
        <v>817</v>
      </c>
      <c r="AAP90" t="s">
        <v>817</v>
      </c>
      <c r="AAQ90" t="s">
        <v>813</v>
      </c>
      <c r="AAR90" t="s">
        <v>817</v>
      </c>
      <c r="AAS90" t="s">
        <v>817</v>
      </c>
      <c r="AAT90" t="s">
        <v>817</v>
      </c>
      <c r="AAV90" t="s">
        <v>817</v>
      </c>
      <c r="AAW90" t="s">
        <v>817</v>
      </c>
      <c r="AAX90" t="s">
        <v>817</v>
      </c>
      <c r="AAY90" t="s">
        <v>817</v>
      </c>
      <c r="AAZ90" t="s">
        <v>817</v>
      </c>
      <c r="ABA90" t="s">
        <v>817</v>
      </c>
      <c r="ABB90" t="s">
        <v>817</v>
      </c>
      <c r="ABC90" t="s">
        <v>817</v>
      </c>
      <c r="ABD90" t="s">
        <v>817</v>
      </c>
      <c r="ABE90" t="s">
        <v>817</v>
      </c>
      <c r="ABF90" t="s">
        <v>817</v>
      </c>
      <c r="ABG90" t="s">
        <v>817</v>
      </c>
      <c r="ABH90" t="s">
        <v>817</v>
      </c>
      <c r="ABI90" t="s">
        <v>817</v>
      </c>
      <c r="ABJ90" t="s">
        <v>817</v>
      </c>
      <c r="ABK90" t="s">
        <v>813</v>
      </c>
      <c r="ABL90" t="s">
        <v>817</v>
      </c>
      <c r="ABM90" t="s">
        <v>817</v>
      </c>
      <c r="ABN90" t="s">
        <v>817</v>
      </c>
      <c r="ABO90" t="s">
        <v>817</v>
      </c>
      <c r="ABP90" t="s">
        <v>817</v>
      </c>
      <c r="ABQ90" t="s">
        <v>817</v>
      </c>
      <c r="ABR90" t="s">
        <v>817</v>
      </c>
      <c r="ABS90" t="s">
        <v>817</v>
      </c>
      <c r="ABT90" t="s">
        <v>813</v>
      </c>
      <c r="ABU90" t="s">
        <v>817</v>
      </c>
      <c r="ABV90" t="s">
        <v>817</v>
      </c>
      <c r="ABW90" t="s">
        <v>813</v>
      </c>
      <c r="ABX90" t="s">
        <v>817</v>
      </c>
      <c r="ABY90" t="s">
        <v>817</v>
      </c>
      <c r="ABZ90" t="s">
        <v>817</v>
      </c>
      <c r="ACA90" t="s">
        <v>813</v>
      </c>
      <c r="ACB90" t="s">
        <v>817</v>
      </c>
      <c r="ACC90" t="s">
        <v>817</v>
      </c>
      <c r="ACD90" t="s">
        <v>817</v>
      </c>
      <c r="ACE90" t="s">
        <v>817</v>
      </c>
      <c r="ACF90" t="s">
        <v>817</v>
      </c>
      <c r="ACG90" t="s">
        <v>817</v>
      </c>
      <c r="ACH90" t="s">
        <v>817</v>
      </c>
      <c r="ACI90" t="s">
        <v>817</v>
      </c>
    </row>
    <row r="91" spans="1:763">
      <c r="A91" t="s">
        <v>1282</v>
      </c>
      <c r="B91" t="s">
        <v>1283</v>
      </c>
      <c r="C91" t="s">
        <v>1284</v>
      </c>
      <c r="D91" t="s">
        <v>941</v>
      </c>
      <c r="E91" t="s">
        <v>941</v>
      </c>
      <c r="P91" t="s">
        <v>812</v>
      </c>
      <c r="T91">
        <v>31</v>
      </c>
      <c r="V91" t="s">
        <v>813</v>
      </c>
      <c r="X91" t="s">
        <v>817</v>
      </c>
      <c r="Y91" t="s">
        <v>814</v>
      </c>
      <c r="Z91" t="s">
        <v>856</v>
      </c>
      <c r="AA91" t="s">
        <v>857</v>
      </c>
      <c r="AB91" t="s">
        <v>901</v>
      </c>
      <c r="AC91">
        <v>10</v>
      </c>
      <c r="AD91" t="s">
        <v>813</v>
      </c>
      <c r="AE91">
        <v>0</v>
      </c>
      <c r="AF91">
        <v>10</v>
      </c>
      <c r="AG91">
        <v>0</v>
      </c>
      <c r="AH91" t="s">
        <v>818</v>
      </c>
      <c r="AI91" t="s">
        <v>818</v>
      </c>
      <c r="AJ91" t="s">
        <v>818</v>
      </c>
      <c r="AK91" t="s">
        <v>818</v>
      </c>
      <c r="AL91" t="s">
        <v>818</v>
      </c>
      <c r="AM91" t="s">
        <v>818</v>
      </c>
      <c r="AN91" t="s">
        <v>818</v>
      </c>
      <c r="AO91" t="s">
        <v>818</v>
      </c>
      <c r="AP91" t="s">
        <v>818</v>
      </c>
      <c r="AQ91" t="s">
        <v>818</v>
      </c>
      <c r="AR91" t="s">
        <v>818</v>
      </c>
      <c r="AS91" t="s">
        <v>818</v>
      </c>
      <c r="AT91" t="s">
        <v>818</v>
      </c>
      <c r="AU91" t="s">
        <v>818</v>
      </c>
      <c r="AV91" t="s">
        <v>818</v>
      </c>
      <c r="AW91" t="s">
        <v>818</v>
      </c>
      <c r="AX91" t="s">
        <v>818</v>
      </c>
      <c r="AY91" t="s">
        <v>818</v>
      </c>
      <c r="AZ91" t="s">
        <v>818</v>
      </c>
      <c r="BA91" t="s">
        <v>818</v>
      </c>
      <c r="BB91" t="s">
        <v>818</v>
      </c>
      <c r="BC91" t="s">
        <v>818</v>
      </c>
      <c r="BD91" t="s">
        <v>818</v>
      </c>
      <c r="BE91" t="s">
        <v>818</v>
      </c>
      <c r="BF91" t="s">
        <v>818</v>
      </c>
      <c r="BG91" t="s">
        <v>818</v>
      </c>
      <c r="BH91" t="s">
        <v>818</v>
      </c>
      <c r="BI91" t="s">
        <v>818</v>
      </c>
      <c r="BJ91" t="s">
        <v>818</v>
      </c>
      <c r="BK91" t="s">
        <v>818</v>
      </c>
      <c r="BL91" t="s">
        <v>818</v>
      </c>
      <c r="BM91" t="s">
        <v>818</v>
      </c>
      <c r="BN91" t="s">
        <v>818</v>
      </c>
      <c r="BO91" t="s">
        <v>818</v>
      </c>
      <c r="BP91" t="s">
        <v>818</v>
      </c>
      <c r="BQ91" t="s">
        <v>818</v>
      </c>
      <c r="BR91" t="s">
        <v>818</v>
      </c>
      <c r="BS91" t="s">
        <v>818</v>
      </c>
      <c r="BT91" t="s">
        <v>818</v>
      </c>
      <c r="BU91" t="s">
        <v>818</v>
      </c>
      <c r="BV91" t="s">
        <v>818</v>
      </c>
      <c r="BW91" t="s">
        <v>818</v>
      </c>
      <c r="BX91" t="s">
        <v>818</v>
      </c>
      <c r="BY91" t="s">
        <v>818</v>
      </c>
      <c r="BZ91" t="s">
        <v>818</v>
      </c>
      <c r="CA91" t="s">
        <v>818</v>
      </c>
      <c r="CB91" t="s">
        <v>818</v>
      </c>
      <c r="CC91" t="s">
        <v>818</v>
      </c>
      <c r="CD91" t="s">
        <v>818</v>
      </c>
      <c r="CE91" t="s">
        <v>818</v>
      </c>
      <c r="CF91" t="s">
        <v>818</v>
      </c>
      <c r="CG91" t="s">
        <v>818</v>
      </c>
      <c r="CH91" t="s">
        <v>818</v>
      </c>
      <c r="CI91" t="s">
        <v>818</v>
      </c>
      <c r="CJ91" t="s">
        <v>818</v>
      </c>
      <c r="CK91" t="s">
        <v>818</v>
      </c>
      <c r="CL91" t="s">
        <v>818</v>
      </c>
      <c r="CM91" t="s">
        <v>818</v>
      </c>
      <c r="CN91" t="s">
        <v>818</v>
      </c>
      <c r="CO91" t="s">
        <v>818</v>
      </c>
      <c r="CP91" t="s">
        <v>818</v>
      </c>
      <c r="CQ91" t="s">
        <v>818</v>
      </c>
      <c r="CR91" t="s">
        <v>818</v>
      </c>
      <c r="CS91" t="s">
        <v>818</v>
      </c>
      <c r="CT91" t="s">
        <v>818</v>
      </c>
      <c r="CU91" t="s">
        <v>818</v>
      </c>
      <c r="CV91" t="s">
        <v>818</v>
      </c>
      <c r="CW91" t="s">
        <v>818</v>
      </c>
      <c r="CX91" t="s">
        <v>818</v>
      </c>
      <c r="CY91" t="s">
        <v>818</v>
      </c>
      <c r="CZ91" t="s">
        <v>818</v>
      </c>
      <c r="DA91" t="s">
        <v>818</v>
      </c>
      <c r="DB91" t="s">
        <v>818</v>
      </c>
      <c r="DC91" t="s">
        <v>818</v>
      </c>
      <c r="DD91" t="s">
        <v>818</v>
      </c>
      <c r="DE91" t="s">
        <v>818</v>
      </c>
      <c r="DF91" t="s">
        <v>818</v>
      </c>
      <c r="DG91" t="s">
        <v>818</v>
      </c>
      <c r="DH91" t="s">
        <v>818</v>
      </c>
      <c r="DI91" t="s">
        <v>818</v>
      </c>
      <c r="DJ91" t="s">
        <v>818</v>
      </c>
      <c r="DK91" t="s">
        <v>818</v>
      </c>
      <c r="DL91" t="s">
        <v>818</v>
      </c>
      <c r="DM91" t="s">
        <v>818</v>
      </c>
      <c r="DN91" t="s">
        <v>818</v>
      </c>
      <c r="DO91" t="s">
        <v>818</v>
      </c>
      <c r="DP91" t="s">
        <v>818</v>
      </c>
      <c r="DQ91" t="s">
        <v>818</v>
      </c>
      <c r="DR91" t="s">
        <v>818</v>
      </c>
      <c r="DS91" t="s">
        <v>818</v>
      </c>
      <c r="DT91" t="s">
        <v>818</v>
      </c>
      <c r="DU91" t="s">
        <v>818</v>
      </c>
      <c r="DV91" t="s">
        <v>818</v>
      </c>
      <c r="DW91" t="s">
        <v>818</v>
      </c>
      <c r="DX91" t="s">
        <v>818</v>
      </c>
      <c r="DY91" t="s">
        <v>818</v>
      </c>
      <c r="DZ91" t="s">
        <v>818</v>
      </c>
      <c r="EA91" t="s">
        <v>818</v>
      </c>
      <c r="EB91" t="s">
        <v>818</v>
      </c>
      <c r="EC91" t="s">
        <v>818</v>
      </c>
      <c r="ED91" t="s">
        <v>818</v>
      </c>
      <c r="EE91" t="s">
        <v>818</v>
      </c>
      <c r="EF91" t="s">
        <v>818</v>
      </c>
      <c r="EG91" t="s">
        <v>818</v>
      </c>
      <c r="EH91" t="s">
        <v>818</v>
      </c>
      <c r="EI91" t="s">
        <v>818</v>
      </c>
      <c r="EJ91" t="s">
        <v>818</v>
      </c>
      <c r="EK91" t="s">
        <v>818</v>
      </c>
      <c r="EL91" t="s">
        <v>818</v>
      </c>
      <c r="EM91" t="s">
        <v>818</v>
      </c>
      <c r="EN91" t="s">
        <v>818</v>
      </c>
      <c r="EO91" t="s">
        <v>818</v>
      </c>
      <c r="EP91" t="s">
        <v>818</v>
      </c>
      <c r="EQ91" t="s">
        <v>818</v>
      </c>
      <c r="ER91" t="s">
        <v>818</v>
      </c>
      <c r="ES91" t="s">
        <v>818</v>
      </c>
      <c r="ET91" t="s">
        <v>818</v>
      </c>
      <c r="EU91" t="s">
        <v>818</v>
      </c>
      <c r="EV91" t="s">
        <v>818</v>
      </c>
      <c r="EW91" t="s">
        <v>818</v>
      </c>
      <c r="EX91" t="s">
        <v>818</v>
      </c>
      <c r="EY91" t="s">
        <v>818</v>
      </c>
      <c r="EZ91" t="s">
        <v>818</v>
      </c>
      <c r="FA91" t="s">
        <v>818</v>
      </c>
      <c r="FB91" t="s">
        <v>818</v>
      </c>
      <c r="FC91" t="s">
        <v>818</v>
      </c>
      <c r="FD91" t="s">
        <v>818</v>
      </c>
      <c r="FE91" t="s">
        <v>818</v>
      </c>
      <c r="FF91" t="s">
        <v>818</v>
      </c>
      <c r="FG91" t="s">
        <v>818</v>
      </c>
      <c r="FH91" t="s">
        <v>818</v>
      </c>
      <c r="FI91" t="s">
        <v>818</v>
      </c>
      <c r="FJ91" t="s">
        <v>818</v>
      </c>
      <c r="FK91" t="s">
        <v>818</v>
      </c>
      <c r="FL91" t="s">
        <v>818</v>
      </c>
      <c r="FM91" t="s">
        <v>818</v>
      </c>
      <c r="FN91" t="s">
        <v>818</v>
      </c>
      <c r="FO91" t="s">
        <v>818</v>
      </c>
      <c r="FP91" t="s">
        <v>818</v>
      </c>
      <c r="FQ91" t="s">
        <v>818</v>
      </c>
      <c r="FR91" t="s">
        <v>818</v>
      </c>
      <c r="FS91" t="s">
        <v>818</v>
      </c>
      <c r="FT91" t="s">
        <v>818</v>
      </c>
      <c r="FU91" t="s">
        <v>818</v>
      </c>
      <c r="FV91" t="s">
        <v>818</v>
      </c>
      <c r="FW91" t="s">
        <v>818</v>
      </c>
      <c r="FX91" t="s">
        <v>818</v>
      </c>
      <c r="FY91" t="s">
        <v>818</v>
      </c>
      <c r="FZ91" t="s">
        <v>818</v>
      </c>
      <c r="GA91" t="s">
        <v>818</v>
      </c>
      <c r="GB91" t="s">
        <v>818</v>
      </c>
      <c r="GC91" t="s">
        <v>818</v>
      </c>
      <c r="GD91" t="s">
        <v>818</v>
      </c>
      <c r="GE91" t="s">
        <v>818</v>
      </c>
      <c r="GF91" t="s">
        <v>818</v>
      </c>
      <c r="GG91" t="s">
        <v>818</v>
      </c>
      <c r="GH91" t="s">
        <v>818</v>
      </c>
      <c r="GI91" t="s">
        <v>818</v>
      </c>
      <c r="GJ91" t="s">
        <v>818</v>
      </c>
      <c r="GK91" t="s">
        <v>818</v>
      </c>
      <c r="GL91" t="s">
        <v>818</v>
      </c>
      <c r="GM91" t="s">
        <v>818</v>
      </c>
      <c r="GN91" t="s">
        <v>818</v>
      </c>
      <c r="GO91" t="s">
        <v>818</v>
      </c>
      <c r="GP91" t="s">
        <v>818</v>
      </c>
      <c r="GQ91" t="s">
        <v>818</v>
      </c>
      <c r="GR91" t="s">
        <v>818</v>
      </c>
      <c r="GS91" t="s">
        <v>818</v>
      </c>
      <c r="GT91" t="s">
        <v>818</v>
      </c>
      <c r="GU91" t="s">
        <v>818</v>
      </c>
      <c r="GV91" t="s">
        <v>818</v>
      </c>
      <c r="GW91" t="s">
        <v>818</v>
      </c>
      <c r="GX91" t="s">
        <v>818</v>
      </c>
      <c r="GY91" t="s">
        <v>818</v>
      </c>
      <c r="GZ91" t="s">
        <v>818</v>
      </c>
      <c r="HA91" t="s">
        <v>818</v>
      </c>
      <c r="HB91" t="s">
        <v>818</v>
      </c>
      <c r="HC91" t="s">
        <v>818</v>
      </c>
      <c r="HD91" t="s">
        <v>818</v>
      </c>
      <c r="HE91" t="s">
        <v>818</v>
      </c>
      <c r="HF91" t="s">
        <v>818</v>
      </c>
      <c r="HG91" t="s">
        <v>818</v>
      </c>
      <c r="HH91" t="s">
        <v>818</v>
      </c>
      <c r="HI91" t="s">
        <v>818</v>
      </c>
      <c r="HJ91" t="s">
        <v>818</v>
      </c>
      <c r="HK91" t="s">
        <v>818</v>
      </c>
      <c r="HL91" t="s">
        <v>818</v>
      </c>
      <c r="HM91" t="s">
        <v>818</v>
      </c>
      <c r="HN91" t="s">
        <v>818</v>
      </c>
      <c r="HO91" t="s">
        <v>818</v>
      </c>
      <c r="HP91" t="s">
        <v>818</v>
      </c>
      <c r="HQ91" t="s">
        <v>818</v>
      </c>
      <c r="HR91" t="s">
        <v>818</v>
      </c>
      <c r="HS91" t="s">
        <v>818</v>
      </c>
      <c r="HT91" t="s">
        <v>818</v>
      </c>
      <c r="HU91" t="s">
        <v>818</v>
      </c>
      <c r="HV91" t="s">
        <v>818</v>
      </c>
      <c r="HW91" t="s">
        <v>818</v>
      </c>
      <c r="HX91" t="s">
        <v>818</v>
      </c>
      <c r="HY91" t="s">
        <v>818</v>
      </c>
      <c r="HZ91" t="s">
        <v>818</v>
      </c>
      <c r="IA91" t="s">
        <v>818</v>
      </c>
      <c r="IB91" t="s">
        <v>818</v>
      </c>
      <c r="IC91" t="s">
        <v>818</v>
      </c>
      <c r="ID91" t="s">
        <v>818</v>
      </c>
      <c r="IE91" t="s">
        <v>818</v>
      </c>
      <c r="IF91" t="s">
        <v>818</v>
      </c>
      <c r="IG91" t="s">
        <v>818</v>
      </c>
      <c r="IH91" t="s">
        <v>818</v>
      </c>
      <c r="II91" t="s">
        <v>818</v>
      </c>
      <c r="IJ91" t="s">
        <v>818</v>
      </c>
      <c r="IK91" t="s">
        <v>818</v>
      </c>
      <c r="IL91" t="s">
        <v>818</v>
      </c>
      <c r="IM91" t="s">
        <v>818</v>
      </c>
      <c r="IN91" t="s">
        <v>818</v>
      </c>
      <c r="IO91" t="s">
        <v>818</v>
      </c>
      <c r="IP91" t="s">
        <v>818</v>
      </c>
      <c r="IQ91" t="s">
        <v>818</v>
      </c>
      <c r="IR91" t="s">
        <v>818</v>
      </c>
      <c r="IS91" t="s">
        <v>818</v>
      </c>
      <c r="IT91" t="s">
        <v>818</v>
      </c>
      <c r="IU91" t="s">
        <v>818</v>
      </c>
      <c r="IV91" t="s">
        <v>818</v>
      </c>
      <c r="IW91" t="s">
        <v>818</v>
      </c>
      <c r="IX91" t="s">
        <v>818</v>
      </c>
      <c r="IY91" t="s">
        <v>818</v>
      </c>
      <c r="IZ91" t="s">
        <v>818</v>
      </c>
      <c r="JA91" t="s">
        <v>818</v>
      </c>
      <c r="JB91" t="s">
        <v>818</v>
      </c>
      <c r="JC91" t="s">
        <v>818</v>
      </c>
      <c r="JD91" t="s">
        <v>818</v>
      </c>
      <c r="JE91" t="s">
        <v>818</v>
      </c>
      <c r="JF91" t="s">
        <v>818</v>
      </c>
      <c r="JG91" t="s">
        <v>818</v>
      </c>
      <c r="JH91" t="s">
        <v>818</v>
      </c>
      <c r="JI91" t="s">
        <v>818</v>
      </c>
      <c r="JJ91" t="s">
        <v>818</v>
      </c>
      <c r="JK91" t="s">
        <v>818</v>
      </c>
      <c r="JL91" t="s">
        <v>818</v>
      </c>
      <c r="JM91" t="s">
        <v>818</v>
      </c>
      <c r="JN91" t="s">
        <v>818</v>
      </c>
      <c r="JO91" t="s">
        <v>818</v>
      </c>
      <c r="JP91" t="s">
        <v>818</v>
      </c>
      <c r="JQ91" t="s">
        <v>818</v>
      </c>
      <c r="JR91" t="s">
        <v>818</v>
      </c>
      <c r="JS91" t="s">
        <v>818</v>
      </c>
      <c r="JT91" t="s">
        <v>818</v>
      </c>
      <c r="JU91" t="s">
        <v>818</v>
      </c>
      <c r="JV91" t="s">
        <v>818</v>
      </c>
      <c r="JW91" t="s">
        <v>818</v>
      </c>
      <c r="JX91" t="s">
        <v>818</v>
      </c>
      <c r="JY91" t="s">
        <v>818</v>
      </c>
      <c r="JZ91" t="s">
        <v>818</v>
      </c>
      <c r="KA91" t="s">
        <v>818</v>
      </c>
      <c r="KB91" t="s">
        <v>818</v>
      </c>
      <c r="KC91" t="s">
        <v>818</v>
      </c>
      <c r="KD91" t="s">
        <v>818</v>
      </c>
      <c r="KE91" t="s">
        <v>818</v>
      </c>
      <c r="KF91">
        <v>10</v>
      </c>
      <c r="KG91">
        <v>0</v>
      </c>
      <c r="KH91">
        <v>0</v>
      </c>
      <c r="KI91">
        <v>0</v>
      </c>
      <c r="KJ91">
        <v>3</v>
      </c>
      <c r="KK91">
        <v>2</v>
      </c>
      <c r="KL91">
        <v>1</v>
      </c>
      <c r="KM91">
        <v>0</v>
      </c>
      <c r="KN91">
        <v>2</v>
      </c>
      <c r="KO91">
        <v>0</v>
      </c>
      <c r="KP91">
        <v>6</v>
      </c>
      <c r="KQ91">
        <v>2</v>
      </c>
      <c r="KR91">
        <v>0</v>
      </c>
      <c r="KS91">
        <v>0</v>
      </c>
      <c r="KT91">
        <v>0</v>
      </c>
      <c r="KU91">
        <v>0</v>
      </c>
      <c r="KV91">
        <v>0</v>
      </c>
      <c r="KW91">
        <v>0</v>
      </c>
      <c r="KX91">
        <v>2</v>
      </c>
      <c r="KY91">
        <v>0</v>
      </c>
      <c r="KZ91">
        <v>0</v>
      </c>
      <c r="LA91">
        <v>2</v>
      </c>
      <c r="LB91">
        <v>3</v>
      </c>
      <c r="LC91">
        <v>6</v>
      </c>
      <c r="LD91">
        <v>10</v>
      </c>
      <c r="LE91">
        <v>3</v>
      </c>
      <c r="LF91">
        <v>4</v>
      </c>
      <c r="LH91" t="s">
        <v>813</v>
      </c>
      <c r="LI91" t="s">
        <v>817</v>
      </c>
      <c r="LJ91" t="s">
        <v>817</v>
      </c>
      <c r="LK91" t="s">
        <v>817</v>
      </c>
      <c r="LL91" t="s">
        <v>817</v>
      </c>
      <c r="LM91" t="s">
        <v>817</v>
      </c>
      <c r="LN91" t="s">
        <v>813</v>
      </c>
      <c r="LO91" t="s">
        <v>817</v>
      </c>
      <c r="LQ91" t="s">
        <v>817</v>
      </c>
      <c r="LR91" t="s">
        <v>818</v>
      </c>
      <c r="LS91" t="s">
        <v>818</v>
      </c>
      <c r="LT91" t="s">
        <v>818</v>
      </c>
      <c r="LU91" t="s">
        <v>818</v>
      </c>
      <c r="LV91" t="s">
        <v>818</v>
      </c>
      <c r="LW91" t="s">
        <v>818</v>
      </c>
      <c r="LX91" t="s">
        <v>817</v>
      </c>
      <c r="MU91" t="s">
        <v>817</v>
      </c>
      <c r="MV91" t="s">
        <v>817</v>
      </c>
      <c r="MW91" t="s">
        <v>817</v>
      </c>
      <c r="MX91" t="s">
        <v>813</v>
      </c>
      <c r="MY91" t="s">
        <v>817</v>
      </c>
      <c r="MZ91" t="s">
        <v>817</v>
      </c>
      <c r="NA91" t="s">
        <v>817</v>
      </c>
      <c r="NB91" t="s">
        <v>817</v>
      </c>
      <c r="NR91" t="s">
        <v>817</v>
      </c>
      <c r="NU91" t="s">
        <v>1140</v>
      </c>
      <c r="NX91" t="s">
        <v>826</v>
      </c>
      <c r="NY91">
        <v>1</v>
      </c>
      <c r="NZ91" t="s">
        <v>970</v>
      </c>
      <c r="OP91" t="s">
        <v>817</v>
      </c>
      <c r="OQ91" t="s">
        <v>827</v>
      </c>
      <c r="OR91" t="s">
        <v>863</v>
      </c>
      <c r="OS91" t="s">
        <v>878</v>
      </c>
      <c r="OT91" t="s">
        <v>813</v>
      </c>
      <c r="OU91" t="s">
        <v>813</v>
      </c>
      <c r="OV91" t="s">
        <v>1004</v>
      </c>
      <c r="PA91" t="s">
        <v>817</v>
      </c>
      <c r="PB91" t="s">
        <v>817</v>
      </c>
      <c r="PC91" t="s">
        <v>817</v>
      </c>
      <c r="PD91" t="s">
        <v>817</v>
      </c>
      <c r="PE91" t="s">
        <v>817</v>
      </c>
      <c r="PF91" t="s">
        <v>813</v>
      </c>
      <c r="PG91" t="s">
        <v>817</v>
      </c>
      <c r="PH91" t="s">
        <v>817</v>
      </c>
      <c r="PI91" t="s">
        <v>817</v>
      </c>
      <c r="PJ91" t="s">
        <v>817</v>
      </c>
      <c r="PM91" t="s">
        <v>845</v>
      </c>
      <c r="PN91" t="s">
        <v>845</v>
      </c>
      <c r="PO91" t="s">
        <v>866</v>
      </c>
      <c r="PP91" t="s">
        <v>867</v>
      </c>
      <c r="PQ91" t="s">
        <v>813</v>
      </c>
      <c r="PR91" t="s">
        <v>813</v>
      </c>
      <c r="PS91" t="s">
        <v>817</v>
      </c>
      <c r="PT91" t="s">
        <v>817</v>
      </c>
      <c r="PU91" t="s">
        <v>817</v>
      </c>
      <c r="PV91" t="s">
        <v>817</v>
      </c>
      <c r="PW91" t="s">
        <v>817</v>
      </c>
      <c r="PX91" t="s">
        <v>817</v>
      </c>
      <c r="PY91" t="s">
        <v>817</v>
      </c>
      <c r="PZ91" t="s">
        <v>840</v>
      </c>
      <c r="QA91" t="s">
        <v>1101</v>
      </c>
      <c r="QB91" t="s">
        <v>895</v>
      </c>
      <c r="QC91" t="s">
        <v>843</v>
      </c>
      <c r="QD91" t="s">
        <v>844</v>
      </c>
      <c r="QE91" t="s">
        <v>845</v>
      </c>
      <c r="QF91" t="s">
        <v>813</v>
      </c>
      <c r="QG91" t="s">
        <v>817</v>
      </c>
      <c r="QH91" t="s">
        <v>813</v>
      </c>
      <c r="QI91" t="s">
        <v>817</v>
      </c>
      <c r="QJ91" t="s">
        <v>817</v>
      </c>
      <c r="QK91" t="s">
        <v>817</v>
      </c>
      <c r="QL91" t="s">
        <v>817</v>
      </c>
      <c r="QM91" t="s">
        <v>813</v>
      </c>
      <c r="QN91" t="s">
        <v>817</v>
      </c>
      <c r="QO91" t="s">
        <v>817</v>
      </c>
      <c r="QP91" t="s">
        <v>817</v>
      </c>
      <c r="QQ91" t="s">
        <v>817</v>
      </c>
      <c r="QR91" t="s">
        <v>813</v>
      </c>
      <c r="QS91" t="s">
        <v>817</v>
      </c>
      <c r="QT91" t="s">
        <v>817</v>
      </c>
      <c r="QU91" t="s">
        <v>817</v>
      </c>
      <c r="QV91" t="s">
        <v>817</v>
      </c>
      <c r="QW91" t="s">
        <v>817</v>
      </c>
      <c r="QX91" t="s">
        <v>817</v>
      </c>
      <c r="QY91" t="s">
        <v>817</v>
      </c>
      <c r="QZ91" t="s">
        <v>817</v>
      </c>
      <c r="RA91" t="s">
        <v>817</v>
      </c>
      <c r="RB91" t="s">
        <v>817</v>
      </c>
      <c r="RC91" t="s">
        <v>817</v>
      </c>
      <c r="RD91" t="s">
        <v>817</v>
      </c>
      <c r="RE91" t="s">
        <v>813</v>
      </c>
      <c r="RF91" t="s">
        <v>817</v>
      </c>
      <c r="RG91" t="s">
        <v>817</v>
      </c>
      <c r="RH91" t="s">
        <v>817</v>
      </c>
      <c r="RI91" t="s">
        <v>817</v>
      </c>
      <c r="RJ91" t="s">
        <v>817</v>
      </c>
      <c r="RK91" t="s">
        <v>813</v>
      </c>
      <c r="RL91" t="s">
        <v>817</v>
      </c>
      <c r="RM91" t="s">
        <v>813</v>
      </c>
      <c r="RN91" t="s">
        <v>817</v>
      </c>
      <c r="RO91" t="s">
        <v>817</v>
      </c>
      <c r="RP91" t="s">
        <v>817</v>
      </c>
      <c r="RQ91" t="s">
        <v>817</v>
      </c>
      <c r="RR91" t="s">
        <v>817</v>
      </c>
      <c r="RS91" t="s">
        <v>817</v>
      </c>
      <c r="RT91" t="s">
        <v>817</v>
      </c>
      <c r="RU91" t="s">
        <v>817</v>
      </c>
      <c r="RV91" t="s">
        <v>817</v>
      </c>
      <c r="RW91" t="s">
        <v>817</v>
      </c>
      <c r="RX91" t="s">
        <v>879</v>
      </c>
      <c r="RY91" t="s">
        <v>1285</v>
      </c>
      <c r="RZ91" t="s">
        <v>813</v>
      </c>
      <c r="SA91" t="s">
        <v>817</v>
      </c>
      <c r="SB91" t="s">
        <v>817</v>
      </c>
      <c r="SC91" t="s">
        <v>817</v>
      </c>
      <c r="SD91" t="s">
        <v>817</v>
      </c>
      <c r="SE91" t="s">
        <v>817</v>
      </c>
      <c r="SF91" t="s">
        <v>817</v>
      </c>
      <c r="SG91" t="s">
        <v>817</v>
      </c>
      <c r="SH91" t="s">
        <v>817</v>
      </c>
      <c r="SI91" t="s">
        <v>817</v>
      </c>
      <c r="SJ91" t="s">
        <v>817</v>
      </c>
      <c r="SK91" t="s">
        <v>817</v>
      </c>
      <c r="SL91" t="s">
        <v>817</v>
      </c>
      <c r="SM91" t="s">
        <v>817</v>
      </c>
      <c r="SN91" t="s">
        <v>813</v>
      </c>
      <c r="SO91" t="s">
        <v>817</v>
      </c>
      <c r="SP91" t="s">
        <v>817</v>
      </c>
      <c r="SQ91" t="s">
        <v>817</v>
      </c>
      <c r="SR91" t="s">
        <v>817</v>
      </c>
      <c r="SS91" t="s">
        <v>817</v>
      </c>
      <c r="ST91" t="s">
        <v>817</v>
      </c>
      <c r="SU91" t="s">
        <v>817</v>
      </c>
      <c r="SV91" t="s">
        <v>817</v>
      </c>
      <c r="SW91" t="s">
        <v>813</v>
      </c>
      <c r="SX91" t="s">
        <v>817</v>
      </c>
      <c r="SY91" t="s">
        <v>817</v>
      </c>
      <c r="SZ91" t="s">
        <v>817</v>
      </c>
      <c r="TA91" t="s">
        <v>817</v>
      </c>
      <c r="TB91" t="s">
        <v>817</v>
      </c>
      <c r="TC91" t="s">
        <v>817</v>
      </c>
      <c r="TD91" t="s">
        <v>817</v>
      </c>
      <c r="TE91" t="s">
        <v>817</v>
      </c>
      <c r="TF91" t="s">
        <v>817</v>
      </c>
      <c r="TG91" t="s">
        <v>817</v>
      </c>
      <c r="TH91" t="s">
        <v>817</v>
      </c>
      <c r="TI91" t="s">
        <v>817</v>
      </c>
      <c r="TU91" t="s">
        <v>817</v>
      </c>
      <c r="TY91" t="s">
        <v>813</v>
      </c>
      <c r="TZ91" t="s">
        <v>817</v>
      </c>
      <c r="UA91" t="s">
        <v>817</v>
      </c>
      <c r="UB91" t="s">
        <v>817</v>
      </c>
      <c r="UC91" t="s">
        <v>817</v>
      </c>
      <c r="UD91" t="s">
        <v>817</v>
      </c>
      <c r="UE91" t="s">
        <v>817</v>
      </c>
      <c r="UF91" t="s">
        <v>817</v>
      </c>
      <c r="UG91" t="s">
        <v>817</v>
      </c>
      <c r="UH91" t="s">
        <v>817</v>
      </c>
      <c r="UI91" t="s">
        <v>817</v>
      </c>
      <c r="UJ91" t="s">
        <v>817</v>
      </c>
      <c r="UK91" t="s">
        <v>817</v>
      </c>
      <c r="UL91" t="s">
        <v>813</v>
      </c>
      <c r="UM91" t="s">
        <v>817</v>
      </c>
      <c r="UN91" t="s">
        <v>813</v>
      </c>
      <c r="UO91" t="s">
        <v>813</v>
      </c>
      <c r="UP91" t="s">
        <v>817</v>
      </c>
      <c r="UQ91" t="s">
        <v>817</v>
      </c>
      <c r="UR91" t="s">
        <v>817</v>
      </c>
      <c r="US91" t="s">
        <v>817</v>
      </c>
      <c r="UT91" t="s">
        <v>817</v>
      </c>
      <c r="UU91" t="s">
        <v>817</v>
      </c>
      <c r="UV91" t="s">
        <v>817</v>
      </c>
      <c r="UW91" t="s">
        <v>817</v>
      </c>
      <c r="UX91" t="s">
        <v>817</v>
      </c>
      <c r="UY91" t="s">
        <v>817</v>
      </c>
      <c r="UZ91" t="s">
        <v>817</v>
      </c>
      <c r="VB91" t="s">
        <v>909</v>
      </c>
      <c r="VC91" t="s">
        <v>848</v>
      </c>
      <c r="VD91" t="s">
        <v>817</v>
      </c>
      <c r="VE91" t="s">
        <v>813</v>
      </c>
      <c r="VF91" t="s">
        <v>817</v>
      </c>
      <c r="VG91" t="s">
        <v>817</v>
      </c>
      <c r="VH91" t="s">
        <v>817</v>
      </c>
      <c r="VI91" t="s">
        <v>817</v>
      </c>
      <c r="VJ91" t="s">
        <v>817</v>
      </c>
      <c r="VK91" t="s">
        <v>817</v>
      </c>
      <c r="VL91" t="s">
        <v>817</v>
      </c>
      <c r="VM91" t="s">
        <v>817</v>
      </c>
      <c r="VN91" t="s">
        <v>817</v>
      </c>
      <c r="VO91" t="s">
        <v>817</v>
      </c>
      <c r="VP91" t="s">
        <v>817</v>
      </c>
      <c r="VQ91" t="s">
        <v>817</v>
      </c>
      <c r="VY91" t="s">
        <v>813</v>
      </c>
      <c r="VZ91" t="s">
        <v>817</v>
      </c>
      <c r="WA91" t="s">
        <v>817</v>
      </c>
      <c r="WJ91" t="s">
        <v>813</v>
      </c>
      <c r="WK91" t="s">
        <v>813</v>
      </c>
      <c r="WL91" t="s">
        <v>813</v>
      </c>
      <c r="WM91" t="s">
        <v>817</v>
      </c>
      <c r="WN91" t="s">
        <v>817</v>
      </c>
      <c r="WO91" t="s">
        <v>817</v>
      </c>
      <c r="WP91" t="s">
        <v>817</v>
      </c>
      <c r="WQ91" t="s">
        <v>817</v>
      </c>
      <c r="WR91" t="s">
        <v>817</v>
      </c>
      <c r="WS91" t="s">
        <v>834</v>
      </c>
      <c r="WU91" t="s">
        <v>817</v>
      </c>
      <c r="WV91" t="s">
        <v>817</v>
      </c>
      <c r="WW91" t="s">
        <v>817</v>
      </c>
      <c r="WX91" t="s">
        <v>817</v>
      </c>
      <c r="WY91" t="s">
        <v>817</v>
      </c>
      <c r="WZ91" t="s">
        <v>813</v>
      </c>
      <c r="XA91" t="s">
        <v>817</v>
      </c>
      <c r="XB91" t="s">
        <v>817</v>
      </c>
      <c r="XC91" t="s">
        <v>850</v>
      </c>
      <c r="XD91" t="s">
        <v>813</v>
      </c>
      <c r="XE91" t="s">
        <v>817</v>
      </c>
      <c r="XF91" t="s">
        <v>817</v>
      </c>
      <c r="XG91" t="s">
        <v>817</v>
      </c>
      <c r="XH91" t="s">
        <v>817</v>
      </c>
      <c r="XI91" t="s">
        <v>817</v>
      </c>
      <c r="XJ91" t="s">
        <v>817</v>
      </c>
      <c r="XK91" t="s">
        <v>817</v>
      </c>
      <c r="XL91" t="s">
        <v>817</v>
      </c>
      <c r="XM91" t="s">
        <v>817</v>
      </c>
      <c r="XN91" t="s">
        <v>817</v>
      </c>
      <c r="XO91" t="s">
        <v>817</v>
      </c>
      <c r="XP91" t="s">
        <v>817</v>
      </c>
      <c r="XQ91" t="s">
        <v>817</v>
      </c>
      <c r="XR91" t="s">
        <v>817</v>
      </c>
      <c r="XS91" t="s">
        <v>817</v>
      </c>
      <c r="XT91" t="s">
        <v>817</v>
      </c>
      <c r="XU91" t="s">
        <v>817</v>
      </c>
      <c r="XV91" t="s">
        <v>817</v>
      </c>
      <c r="XW91" t="s">
        <v>813</v>
      </c>
      <c r="XX91" t="s">
        <v>817</v>
      </c>
      <c r="XY91" t="s">
        <v>817</v>
      </c>
      <c r="XZ91" t="s">
        <v>817</v>
      </c>
      <c r="ZM91" t="s">
        <v>817</v>
      </c>
      <c r="ZN91" t="s">
        <v>817</v>
      </c>
      <c r="ZO91" t="s">
        <v>817</v>
      </c>
      <c r="ZP91" t="s">
        <v>817</v>
      </c>
      <c r="ZQ91" t="s">
        <v>813</v>
      </c>
      <c r="ZR91" t="s">
        <v>813</v>
      </c>
      <c r="ZS91" t="s">
        <v>813</v>
      </c>
      <c r="ZT91" t="s">
        <v>817</v>
      </c>
      <c r="ZU91" t="s">
        <v>817</v>
      </c>
      <c r="ZV91" t="s">
        <v>817</v>
      </c>
      <c r="ZW91" t="s">
        <v>817</v>
      </c>
      <c r="ZX91" t="s">
        <v>817</v>
      </c>
      <c r="ZY91" t="s">
        <v>817</v>
      </c>
      <c r="ZZ91" t="s">
        <v>817</v>
      </c>
      <c r="AAA91" t="s">
        <v>817</v>
      </c>
      <c r="AAB91" t="s">
        <v>817</v>
      </c>
      <c r="AAC91" t="s">
        <v>817</v>
      </c>
      <c r="AAD91" t="s">
        <v>817</v>
      </c>
      <c r="AAE91" t="s">
        <v>817</v>
      </c>
      <c r="AAF91" t="s">
        <v>817</v>
      </c>
      <c r="AAH91" t="s">
        <v>813</v>
      </c>
      <c r="AAI91" t="s">
        <v>817</v>
      </c>
      <c r="AAJ91" t="s">
        <v>813</v>
      </c>
      <c r="AAK91" t="s">
        <v>817</v>
      </c>
      <c r="AAL91" t="s">
        <v>813</v>
      </c>
      <c r="AAM91" t="s">
        <v>817</v>
      </c>
      <c r="AAN91" t="s">
        <v>817</v>
      </c>
      <c r="AAO91" t="s">
        <v>817</v>
      </c>
      <c r="AAP91" t="s">
        <v>817</v>
      </c>
      <c r="AAQ91" t="s">
        <v>817</v>
      </c>
      <c r="AAR91" t="s">
        <v>817</v>
      </c>
      <c r="AAS91" t="s">
        <v>817</v>
      </c>
      <c r="AAT91" t="s">
        <v>817</v>
      </c>
      <c r="AAV91" t="s">
        <v>813</v>
      </c>
      <c r="AAW91" t="s">
        <v>817</v>
      </c>
      <c r="AAX91" t="s">
        <v>817</v>
      </c>
      <c r="AAY91" t="s">
        <v>817</v>
      </c>
      <c r="AAZ91" t="s">
        <v>817</v>
      </c>
      <c r="ABA91" t="s">
        <v>813</v>
      </c>
      <c r="ABB91" t="s">
        <v>813</v>
      </c>
      <c r="ABC91" t="s">
        <v>817</v>
      </c>
      <c r="ABD91" t="s">
        <v>817</v>
      </c>
      <c r="ABE91" t="s">
        <v>817</v>
      </c>
      <c r="ABF91" t="s">
        <v>817</v>
      </c>
      <c r="ABG91" t="s">
        <v>817</v>
      </c>
      <c r="ABH91" t="s">
        <v>817</v>
      </c>
      <c r="ABI91" t="s">
        <v>817</v>
      </c>
      <c r="ABJ91" t="s">
        <v>817</v>
      </c>
      <c r="ABK91" t="s">
        <v>817</v>
      </c>
      <c r="ABL91" t="s">
        <v>817</v>
      </c>
      <c r="ABM91" t="s">
        <v>817</v>
      </c>
      <c r="ABN91" t="s">
        <v>817</v>
      </c>
      <c r="ABO91" t="s">
        <v>817</v>
      </c>
      <c r="ABP91" t="s">
        <v>817</v>
      </c>
      <c r="ABQ91" t="s">
        <v>817</v>
      </c>
      <c r="ABR91" t="s">
        <v>817</v>
      </c>
      <c r="ABS91" t="s">
        <v>817</v>
      </c>
      <c r="ABT91" t="s">
        <v>817</v>
      </c>
      <c r="ABU91" t="s">
        <v>817</v>
      </c>
      <c r="ABV91" t="s">
        <v>817</v>
      </c>
      <c r="ABW91" t="s">
        <v>813</v>
      </c>
      <c r="ABX91" t="s">
        <v>817</v>
      </c>
      <c r="ABY91" t="s">
        <v>817</v>
      </c>
      <c r="ABZ91" t="s">
        <v>817</v>
      </c>
      <c r="ACA91" t="s">
        <v>817</v>
      </c>
      <c r="ACB91" t="s">
        <v>817</v>
      </c>
      <c r="ACC91" t="s">
        <v>817</v>
      </c>
      <c r="ACD91" t="s">
        <v>817</v>
      </c>
      <c r="ACE91" t="s">
        <v>817</v>
      </c>
      <c r="ACF91" t="s">
        <v>817</v>
      </c>
      <c r="ACG91" t="s">
        <v>817</v>
      </c>
      <c r="ACH91" t="s">
        <v>817</v>
      </c>
      <c r="ACI91" t="s">
        <v>817</v>
      </c>
    </row>
    <row r="92" spans="1:763">
      <c r="A92" t="s">
        <v>1286</v>
      </c>
      <c r="B92" t="s">
        <v>1287</v>
      </c>
      <c r="C92" t="s">
        <v>1288</v>
      </c>
      <c r="D92" t="s">
        <v>967</v>
      </c>
      <c r="E92" t="s">
        <v>967</v>
      </c>
      <c r="P92" t="s">
        <v>886</v>
      </c>
      <c r="Q92">
        <v>0.64514064157430773</v>
      </c>
      <c r="T92">
        <v>26</v>
      </c>
      <c r="V92" t="s">
        <v>813</v>
      </c>
      <c r="X92" t="s">
        <v>817</v>
      </c>
      <c r="Y92" t="s">
        <v>814</v>
      </c>
      <c r="Z92" t="s">
        <v>856</v>
      </c>
      <c r="AA92" t="s">
        <v>815</v>
      </c>
      <c r="AB92" t="s">
        <v>816</v>
      </c>
      <c r="AC92">
        <v>5</v>
      </c>
      <c r="AD92" t="s">
        <v>813</v>
      </c>
      <c r="AE92">
        <v>4</v>
      </c>
      <c r="AF92">
        <v>1</v>
      </c>
      <c r="AG92">
        <v>0</v>
      </c>
      <c r="AH92" t="s">
        <v>818</v>
      </c>
      <c r="AI92" t="s">
        <v>818</v>
      </c>
      <c r="AJ92" t="s">
        <v>818</v>
      </c>
      <c r="AK92" t="s">
        <v>818</v>
      </c>
      <c r="AL92" t="s">
        <v>818</v>
      </c>
      <c r="AM92" t="s">
        <v>818</v>
      </c>
      <c r="AN92" t="s">
        <v>818</v>
      </c>
      <c r="AO92" t="s">
        <v>818</v>
      </c>
      <c r="AP92" t="s">
        <v>818</v>
      </c>
      <c r="AQ92" t="s">
        <v>818</v>
      </c>
      <c r="AR92" t="s">
        <v>818</v>
      </c>
      <c r="AS92" t="s">
        <v>818</v>
      </c>
      <c r="AT92" t="s">
        <v>818</v>
      </c>
      <c r="AU92" t="s">
        <v>818</v>
      </c>
      <c r="AV92" t="s">
        <v>818</v>
      </c>
      <c r="AW92" t="s">
        <v>818</v>
      </c>
      <c r="AX92" t="s">
        <v>818</v>
      </c>
      <c r="AY92" t="s">
        <v>818</v>
      </c>
      <c r="AZ92" t="s">
        <v>818</v>
      </c>
      <c r="BA92" t="s">
        <v>818</v>
      </c>
      <c r="BB92" t="s">
        <v>818</v>
      </c>
      <c r="BC92" t="s">
        <v>818</v>
      </c>
      <c r="BD92" t="s">
        <v>818</v>
      </c>
      <c r="BE92" t="s">
        <v>818</v>
      </c>
      <c r="BF92" t="s">
        <v>818</v>
      </c>
      <c r="BG92" t="s">
        <v>818</v>
      </c>
      <c r="BH92" t="s">
        <v>818</v>
      </c>
      <c r="BI92" t="s">
        <v>818</v>
      </c>
      <c r="BJ92" t="s">
        <v>818</v>
      </c>
      <c r="BK92" t="s">
        <v>818</v>
      </c>
      <c r="BL92" t="s">
        <v>818</v>
      </c>
      <c r="BM92" t="s">
        <v>818</v>
      </c>
      <c r="BN92" t="s">
        <v>818</v>
      </c>
      <c r="BO92" t="s">
        <v>818</v>
      </c>
      <c r="BP92" t="s">
        <v>818</v>
      </c>
      <c r="BQ92" t="s">
        <v>818</v>
      </c>
      <c r="BR92" t="s">
        <v>818</v>
      </c>
      <c r="BS92" t="s">
        <v>818</v>
      </c>
      <c r="BT92" t="s">
        <v>818</v>
      </c>
      <c r="BU92" t="s">
        <v>818</v>
      </c>
      <c r="BV92" t="s">
        <v>818</v>
      </c>
      <c r="BW92" t="s">
        <v>818</v>
      </c>
      <c r="BX92" t="s">
        <v>818</v>
      </c>
      <c r="BY92" t="s">
        <v>818</v>
      </c>
      <c r="BZ92" t="s">
        <v>818</v>
      </c>
      <c r="CA92" t="s">
        <v>818</v>
      </c>
      <c r="CB92" t="s">
        <v>818</v>
      </c>
      <c r="CC92" t="s">
        <v>818</v>
      </c>
      <c r="CD92" t="s">
        <v>818</v>
      </c>
      <c r="CE92" t="s">
        <v>818</v>
      </c>
      <c r="CF92" t="s">
        <v>818</v>
      </c>
      <c r="CG92" t="s">
        <v>818</v>
      </c>
      <c r="CH92" t="s">
        <v>818</v>
      </c>
      <c r="CI92" t="s">
        <v>818</v>
      </c>
      <c r="CJ92" t="s">
        <v>818</v>
      </c>
      <c r="CK92" t="s">
        <v>818</v>
      </c>
      <c r="CL92" t="s">
        <v>818</v>
      </c>
      <c r="CM92" t="s">
        <v>818</v>
      </c>
      <c r="CN92" t="s">
        <v>818</v>
      </c>
      <c r="CO92" t="s">
        <v>818</v>
      </c>
      <c r="CP92" t="s">
        <v>818</v>
      </c>
      <c r="CQ92" t="s">
        <v>818</v>
      </c>
      <c r="CR92" t="s">
        <v>818</v>
      </c>
      <c r="CS92" t="s">
        <v>818</v>
      </c>
      <c r="CT92" t="s">
        <v>818</v>
      </c>
      <c r="CU92" t="s">
        <v>818</v>
      </c>
      <c r="CV92" t="s">
        <v>818</v>
      </c>
      <c r="CW92" t="s">
        <v>818</v>
      </c>
      <c r="CX92" t="s">
        <v>818</v>
      </c>
      <c r="CY92" t="s">
        <v>818</v>
      </c>
      <c r="CZ92" t="s">
        <v>818</v>
      </c>
      <c r="DA92" t="s">
        <v>818</v>
      </c>
      <c r="DB92" t="s">
        <v>818</v>
      </c>
      <c r="DC92" t="s">
        <v>818</v>
      </c>
      <c r="DD92" t="s">
        <v>818</v>
      </c>
      <c r="DE92" t="s">
        <v>818</v>
      </c>
      <c r="DF92" t="s">
        <v>818</v>
      </c>
      <c r="DG92" t="s">
        <v>818</v>
      </c>
      <c r="DH92" t="s">
        <v>818</v>
      </c>
      <c r="DI92" t="s">
        <v>818</v>
      </c>
      <c r="DJ92" t="s">
        <v>818</v>
      </c>
      <c r="DK92" t="s">
        <v>818</v>
      </c>
      <c r="DL92" t="s">
        <v>818</v>
      </c>
      <c r="DM92" t="s">
        <v>818</v>
      </c>
      <c r="DN92" t="s">
        <v>818</v>
      </c>
      <c r="DO92" t="s">
        <v>818</v>
      </c>
      <c r="DP92" t="s">
        <v>818</v>
      </c>
      <c r="DQ92" t="s">
        <v>818</v>
      </c>
      <c r="DR92" t="s">
        <v>818</v>
      </c>
      <c r="DS92" t="s">
        <v>818</v>
      </c>
      <c r="DT92" t="s">
        <v>818</v>
      </c>
      <c r="DU92" t="s">
        <v>818</v>
      </c>
      <c r="DV92" t="s">
        <v>818</v>
      </c>
      <c r="DW92" t="s">
        <v>818</v>
      </c>
      <c r="DX92" t="s">
        <v>818</v>
      </c>
      <c r="DY92" t="s">
        <v>818</v>
      </c>
      <c r="DZ92" t="s">
        <v>818</v>
      </c>
      <c r="EA92" t="s">
        <v>818</v>
      </c>
      <c r="EB92" t="s">
        <v>818</v>
      </c>
      <c r="EC92" t="s">
        <v>818</v>
      </c>
      <c r="ED92" t="s">
        <v>818</v>
      </c>
      <c r="EE92" t="s">
        <v>818</v>
      </c>
      <c r="EF92" t="s">
        <v>818</v>
      </c>
      <c r="EG92" t="s">
        <v>818</v>
      </c>
      <c r="EH92" t="s">
        <v>818</v>
      </c>
      <c r="EI92" t="s">
        <v>818</v>
      </c>
      <c r="EJ92" t="s">
        <v>818</v>
      </c>
      <c r="EK92" t="s">
        <v>818</v>
      </c>
      <c r="EL92" t="s">
        <v>818</v>
      </c>
      <c r="EM92" t="s">
        <v>818</v>
      </c>
      <c r="EN92" t="s">
        <v>818</v>
      </c>
      <c r="EO92" t="s">
        <v>818</v>
      </c>
      <c r="EP92" t="s">
        <v>818</v>
      </c>
      <c r="EQ92" t="s">
        <v>818</v>
      </c>
      <c r="ER92" t="s">
        <v>818</v>
      </c>
      <c r="ES92" t="s">
        <v>818</v>
      </c>
      <c r="ET92" t="s">
        <v>818</v>
      </c>
      <c r="EU92" t="s">
        <v>818</v>
      </c>
      <c r="EV92" t="s">
        <v>818</v>
      </c>
      <c r="EW92" t="s">
        <v>818</v>
      </c>
      <c r="EX92" t="s">
        <v>818</v>
      </c>
      <c r="EY92" t="s">
        <v>818</v>
      </c>
      <c r="EZ92" t="s">
        <v>818</v>
      </c>
      <c r="FA92" t="s">
        <v>818</v>
      </c>
      <c r="FB92" t="s">
        <v>818</v>
      </c>
      <c r="FC92" t="s">
        <v>818</v>
      </c>
      <c r="FD92" t="s">
        <v>818</v>
      </c>
      <c r="FE92" t="s">
        <v>818</v>
      </c>
      <c r="FF92" t="s">
        <v>818</v>
      </c>
      <c r="FG92" t="s">
        <v>818</v>
      </c>
      <c r="FH92" t="s">
        <v>818</v>
      </c>
      <c r="FI92" t="s">
        <v>818</v>
      </c>
      <c r="FJ92" t="s">
        <v>818</v>
      </c>
      <c r="FK92" t="s">
        <v>818</v>
      </c>
      <c r="FL92" t="s">
        <v>818</v>
      </c>
      <c r="FM92" t="s">
        <v>818</v>
      </c>
      <c r="FN92" t="s">
        <v>818</v>
      </c>
      <c r="FO92" t="s">
        <v>818</v>
      </c>
      <c r="FP92" t="s">
        <v>818</v>
      </c>
      <c r="FQ92" t="s">
        <v>818</v>
      </c>
      <c r="FR92" t="s">
        <v>818</v>
      </c>
      <c r="FS92" t="s">
        <v>818</v>
      </c>
      <c r="FT92" t="s">
        <v>818</v>
      </c>
      <c r="FU92" t="s">
        <v>818</v>
      </c>
      <c r="FV92" t="s">
        <v>818</v>
      </c>
      <c r="FW92" t="s">
        <v>818</v>
      </c>
      <c r="FX92" t="s">
        <v>818</v>
      </c>
      <c r="FY92" t="s">
        <v>818</v>
      </c>
      <c r="FZ92" t="s">
        <v>818</v>
      </c>
      <c r="GA92" t="s">
        <v>818</v>
      </c>
      <c r="GB92" t="s">
        <v>818</v>
      </c>
      <c r="GC92" t="s">
        <v>818</v>
      </c>
      <c r="GD92" t="s">
        <v>818</v>
      </c>
      <c r="GE92" t="s">
        <v>818</v>
      </c>
      <c r="GF92" t="s">
        <v>818</v>
      </c>
      <c r="GG92" t="s">
        <v>818</v>
      </c>
      <c r="GH92" t="s">
        <v>818</v>
      </c>
      <c r="GI92" t="s">
        <v>818</v>
      </c>
      <c r="GJ92" t="s">
        <v>818</v>
      </c>
      <c r="GK92" t="s">
        <v>818</v>
      </c>
      <c r="GL92" t="s">
        <v>818</v>
      </c>
      <c r="GM92" t="s">
        <v>818</v>
      </c>
      <c r="GN92" t="s">
        <v>818</v>
      </c>
      <c r="GO92" t="s">
        <v>818</v>
      </c>
      <c r="GP92" t="s">
        <v>818</v>
      </c>
      <c r="GQ92" t="s">
        <v>818</v>
      </c>
      <c r="GR92" t="s">
        <v>818</v>
      </c>
      <c r="GS92" t="s">
        <v>818</v>
      </c>
      <c r="GT92" t="s">
        <v>818</v>
      </c>
      <c r="GU92" t="s">
        <v>818</v>
      </c>
      <c r="GV92" t="s">
        <v>818</v>
      </c>
      <c r="GW92" t="s">
        <v>818</v>
      </c>
      <c r="GX92" t="s">
        <v>818</v>
      </c>
      <c r="GY92" t="s">
        <v>818</v>
      </c>
      <c r="GZ92" t="s">
        <v>818</v>
      </c>
      <c r="HA92" t="s">
        <v>818</v>
      </c>
      <c r="HB92" t="s">
        <v>818</v>
      </c>
      <c r="HC92" t="s">
        <v>818</v>
      </c>
      <c r="HD92" t="s">
        <v>818</v>
      </c>
      <c r="HE92" t="s">
        <v>818</v>
      </c>
      <c r="HF92" t="s">
        <v>818</v>
      </c>
      <c r="HG92" t="s">
        <v>818</v>
      </c>
      <c r="HH92" t="s">
        <v>818</v>
      </c>
      <c r="HI92" t="s">
        <v>818</v>
      </c>
      <c r="HJ92" t="s">
        <v>818</v>
      </c>
      <c r="HK92" t="s">
        <v>818</v>
      </c>
      <c r="HL92" t="s">
        <v>818</v>
      </c>
      <c r="HM92" t="s">
        <v>818</v>
      </c>
      <c r="HN92" t="s">
        <v>818</v>
      </c>
      <c r="HO92" t="s">
        <v>818</v>
      </c>
      <c r="HP92" t="s">
        <v>818</v>
      </c>
      <c r="HQ92" t="s">
        <v>818</v>
      </c>
      <c r="HR92" t="s">
        <v>818</v>
      </c>
      <c r="HS92" t="s">
        <v>818</v>
      </c>
      <c r="HT92" t="s">
        <v>818</v>
      </c>
      <c r="HU92" t="s">
        <v>818</v>
      </c>
      <c r="HV92" t="s">
        <v>818</v>
      </c>
      <c r="HW92" t="s">
        <v>818</v>
      </c>
      <c r="HX92" t="s">
        <v>818</v>
      </c>
      <c r="HY92" t="s">
        <v>818</v>
      </c>
      <c r="HZ92" t="s">
        <v>818</v>
      </c>
      <c r="IA92" t="s">
        <v>818</v>
      </c>
      <c r="IB92" t="s">
        <v>818</v>
      </c>
      <c r="IC92" t="s">
        <v>818</v>
      </c>
      <c r="ID92" t="s">
        <v>818</v>
      </c>
      <c r="IE92" t="s">
        <v>818</v>
      </c>
      <c r="IF92" t="s">
        <v>818</v>
      </c>
      <c r="IG92" t="s">
        <v>818</v>
      </c>
      <c r="IH92" t="s">
        <v>818</v>
      </c>
      <c r="II92" t="s">
        <v>818</v>
      </c>
      <c r="IJ92" t="s">
        <v>818</v>
      </c>
      <c r="IK92" t="s">
        <v>818</v>
      </c>
      <c r="IL92" t="s">
        <v>818</v>
      </c>
      <c r="IM92" t="s">
        <v>818</v>
      </c>
      <c r="IN92" t="s">
        <v>818</v>
      </c>
      <c r="IO92" t="s">
        <v>818</v>
      </c>
      <c r="IP92" t="s">
        <v>818</v>
      </c>
      <c r="IQ92" t="s">
        <v>818</v>
      </c>
      <c r="IR92" t="s">
        <v>818</v>
      </c>
      <c r="IS92" t="s">
        <v>818</v>
      </c>
      <c r="IT92" t="s">
        <v>818</v>
      </c>
      <c r="IU92" t="s">
        <v>818</v>
      </c>
      <c r="IV92" t="s">
        <v>818</v>
      </c>
      <c r="IW92" t="s">
        <v>818</v>
      </c>
      <c r="IX92" t="s">
        <v>818</v>
      </c>
      <c r="IY92" t="s">
        <v>818</v>
      </c>
      <c r="IZ92" t="s">
        <v>818</v>
      </c>
      <c r="JA92" t="s">
        <v>818</v>
      </c>
      <c r="JB92" t="s">
        <v>818</v>
      </c>
      <c r="JC92" t="s">
        <v>818</v>
      </c>
      <c r="JD92" t="s">
        <v>818</v>
      </c>
      <c r="JE92" t="s">
        <v>818</v>
      </c>
      <c r="JF92" t="s">
        <v>818</v>
      </c>
      <c r="JG92" t="s">
        <v>818</v>
      </c>
      <c r="JH92" t="s">
        <v>818</v>
      </c>
      <c r="JI92" t="s">
        <v>818</v>
      </c>
      <c r="JJ92" t="s">
        <v>818</v>
      </c>
      <c r="JK92" t="s">
        <v>818</v>
      </c>
      <c r="JL92" t="s">
        <v>818</v>
      </c>
      <c r="JM92" t="s">
        <v>818</v>
      </c>
      <c r="JN92" t="s">
        <v>818</v>
      </c>
      <c r="JO92" t="s">
        <v>818</v>
      </c>
      <c r="JP92" t="s">
        <v>818</v>
      </c>
      <c r="JQ92" t="s">
        <v>818</v>
      </c>
      <c r="JR92" t="s">
        <v>818</v>
      </c>
      <c r="JS92" t="s">
        <v>818</v>
      </c>
      <c r="JT92" t="s">
        <v>818</v>
      </c>
      <c r="JU92" t="s">
        <v>818</v>
      </c>
      <c r="JV92" t="s">
        <v>818</v>
      </c>
      <c r="JW92" t="s">
        <v>818</v>
      </c>
      <c r="JX92" t="s">
        <v>818</v>
      </c>
      <c r="JY92" t="s">
        <v>818</v>
      </c>
      <c r="JZ92" t="s">
        <v>818</v>
      </c>
      <c r="KA92" t="s">
        <v>818</v>
      </c>
      <c r="KB92" t="s">
        <v>818</v>
      </c>
      <c r="KC92" t="s">
        <v>818</v>
      </c>
      <c r="KD92" t="s">
        <v>818</v>
      </c>
      <c r="KE92" t="s">
        <v>818</v>
      </c>
      <c r="KF92">
        <v>5</v>
      </c>
      <c r="KG92">
        <v>0</v>
      </c>
      <c r="KH92">
        <v>0</v>
      </c>
      <c r="KI92">
        <v>0</v>
      </c>
      <c r="KJ92">
        <v>1</v>
      </c>
      <c r="KK92">
        <v>0</v>
      </c>
      <c r="KL92">
        <v>0</v>
      </c>
      <c r="KM92">
        <v>1</v>
      </c>
      <c r="KN92">
        <v>0</v>
      </c>
      <c r="KO92">
        <v>0</v>
      </c>
      <c r="KP92">
        <v>1</v>
      </c>
      <c r="KQ92">
        <v>1</v>
      </c>
      <c r="KR92">
        <v>0</v>
      </c>
      <c r="KS92">
        <v>0</v>
      </c>
      <c r="KT92">
        <v>0</v>
      </c>
      <c r="KU92">
        <v>0</v>
      </c>
      <c r="KV92">
        <v>1</v>
      </c>
      <c r="KW92">
        <v>1</v>
      </c>
      <c r="KX92">
        <v>1</v>
      </c>
      <c r="KY92">
        <v>0</v>
      </c>
      <c r="KZ92">
        <v>1</v>
      </c>
      <c r="LA92">
        <v>2</v>
      </c>
      <c r="LB92">
        <v>1</v>
      </c>
      <c r="LC92">
        <v>2</v>
      </c>
      <c r="LD92">
        <v>5</v>
      </c>
      <c r="LE92">
        <v>1</v>
      </c>
      <c r="LF92">
        <v>3</v>
      </c>
      <c r="LH92" t="s">
        <v>817</v>
      </c>
      <c r="LI92" t="s">
        <v>817</v>
      </c>
      <c r="LJ92" t="s">
        <v>817</v>
      </c>
      <c r="LK92" t="s">
        <v>817</v>
      </c>
      <c r="LL92" t="s">
        <v>817</v>
      </c>
      <c r="LM92" t="s">
        <v>817</v>
      </c>
      <c r="LO92" t="s">
        <v>817</v>
      </c>
      <c r="LQ92" t="s">
        <v>817</v>
      </c>
      <c r="LR92" t="s">
        <v>845</v>
      </c>
      <c r="LS92" t="s">
        <v>818</v>
      </c>
      <c r="LT92" t="s">
        <v>818</v>
      </c>
      <c r="LU92" t="s">
        <v>818</v>
      </c>
      <c r="LV92" t="s">
        <v>845</v>
      </c>
      <c r="LW92" t="s">
        <v>818</v>
      </c>
      <c r="LX92" t="s">
        <v>817</v>
      </c>
      <c r="MA92" t="s">
        <v>998</v>
      </c>
      <c r="MB92" t="s">
        <v>942</v>
      </c>
      <c r="MC92" t="s">
        <v>875</v>
      </c>
      <c r="MD92" t="s">
        <v>813</v>
      </c>
      <c r="MF92" t="s">
        <v>823</v>
      </c>
      <c r="MI92" t="s">
        <v>817</v>
      </c>
      <c r="MJ92" t="s">
        <v>888</v>
      </c>
      <c r="MU92" t="s">
        <v>813</v>
      </c>
      <c r="NC92" t="s">
        <v>813</v>
      </c>
      <c r="ND92" t="s">
        <v>817</v>
      </c>
      <c r="NE92" t="s">
        <v>813</v>
      </c>
      <c r="NF92" t="s">
        <v>817</v>
      </c>
      <c r="NG92" t="s">
        <v>817</v>
      </c>
      <c r="NH92" t="s">
        <v>817</v>
      </c>
      <c r="NI92" t="s">
        <v>817</v>
      </c>
      <c r="NJ92" t="s">
        <v>817</v>
      </c>
      <c r="NK92" t="s">
        <v>817</v>
      </c>
      <c r="NL92" t="s">
        <v>813</v>
      </c>
      <c r="NM92" t="s">
        <v>817</v>
      </c>
      <c r="NN92" t="s">
        <v>817</v>
      </c>
      <c r="NO92" t="s">
        <v>817</v>
      </c>
      <c r="NP92" t="s">
        <v>817</v>
      </c>
      <c r="NQ92" t="s">
        <v>817</v>
      </c>
      <c r="NR92" t="s">
        <v>813</v>
      </c>
      <c r="NS92" t="s">
        <v>817</v>
      </c>
      <c r="NU92" t="s">
        <v>1118</v>
      </c>
      <c r="NV92" t="s">
        <v>813</v>
      </c>
      <c r="NW92" t="s">
        <v>902</v>
      </c>
      <c r="NX92" t="s">
        <v>826</v>
      </c>
      <c r="NY92">
        <v>0</v>
      </c>
      <c r="OA92" t="s">
        <v>817</v>
      </c>
      <c r="OB92" t="s">
        <v>817</v>
      </c>
      <c r="OC92" t="s">
        <v>817</v>
      </c>
      <c r="OD92" t="s">
        <v>813</v>
      </c>
      <c r="OE92" t="s">
        <v>817</v>
      </c>
      <c r="OF92" t="s">
        <v>817</v>
      </c>
      <c r="OG92" t="s">
        <v>817</v>
      </c>
      <c r="OH92" t="s">
        <v>817</v>
      </c>
      <c r="OI92" t="s">
        <v>817</v>
      </c>
      <c r="OJ92" t="s">
        <v>817</v>
      </c>
      <c r="OK92" t="s">
        <v>817</v>
      </c>
      <c r="OL92" t="s">
        <v>817</v>
      </c>
      <c r="OM92" t="s">
        <v>817</v>
      </c>
      <c r="ON92" t="s">
        <v>817</v>
      </c>
      <c r="OP92" t="s">
        <v>902</v>
      </c>
      <c r="OQ92" t="s">
        <v>827</v>
      </c>
      <c r="OR92" t="s">
        <v>863</v>
      </c>
      <c r="OS92" t="s">
        <v>878</v>
      </c>
      <c r="OT92" t="s">
        <v>813</v>
      </c>
      <c r="OU92" t="s">
        <v>817</v>
      </c>
      <c r="OV92" t="s">
        <v>830</v>
      </c>
      <c r="OW92" t="s">
        <v>905</v>
      </c>
      <c r="OX92" t="s">
        <v>906</v>
      </c>
      <c r="OY92" t="s">
        <v>833</v>
      </c>
      <c r="OZ92" t="s">
        <v>891</v>
      </c>
      <c r="PA92" t="s">
        <v>813</v>
      </c>
      <c r="PB92" t="s">
        <v>817</v>
      </c>
      <c r="PC92" t="s">
        <v>817</v>
      </c>
      <c r="PD92" t="s">
        <v>817</v>
      </c>
      <c r="PE92" t="s">
        <v>817</v>
      </c>
      <c r="PF92" t="s">
        <v>813</v>
      </c>
      <c r="PG92" t="s">
        <v>817</v>
      </c>
      <c r="PH92" t="s">
        <v>817</v>
      </c>
      <c r="PI92" t="s">
        <v>817</v>
      </c>
      <c r="PJ92" t="s">
        <v>817</v>
      </c>
      <c r="PK92" t="s">
        <v>817</v>
      </c>
      <c r="PL92" t="s">
        <v>835</v>
      </c>
      <c r="PM92" t="s">
        <v>892</v>
      </c>
      <c r="PN92" t="s">
        <v>879</v>
      </c>
      <c r="PO92" t="s">
        <v>880</v>
      </c>
      <c r="PP92" t="s">
        <v>867</v>
      </c>
      <c r="PQ92" t="s">
        <v>813</v>
      </c>
      <c r="PR92" t="s">
        <v>813</v>
      </c>
      <c r="PS92" t="s">
        <v>817</v>
      </c>
      <c r="PT92" t="s">
        <v>817</v>
      </c>
      <c r="PU92" t="s">
        <v>817</v>
      </c>
      <c r="PV92" t="s">
        <v>817</v>
      </c>
      <c r="PW92" t="s">
        <v>817</v>
      </c>
      <c r="PX92" t="s">
        <v>817</v>
      </c>
      <c r="PY92" t="s">
        <v>817</v>
      </c>
      <c r="PZ92" t="s">
        <v>840</v>
      </c>
      <c r="QA92" t="s">
        <v>841</v>
      </c>
      <c r="QB92" t="s">
        <v>895</v>
      </c>
      <c r="QC92" t="s">
        <v>843</v>
      </c>
      <c r="QD92" t="s">
        <v>902</v>
      </c>
      <c r="QE92" t="s">
        <v>837</v>
      </c>
      <c r="QF92" t="s">
        <v>813</v>
      </c>
      <c r="QG92" t="s">
        <v>813</v>
      </c>
      <c r="QH92" t="s">
        <v>813</v>
      </c>
      <c r="QI92" t="s">
        <v>817</v>
      </c>
      <c r="QJ92" t="s">
        <v>813</v>
      </c>
      <c r="QK92" t="s">
        <v>813</v>
      </c>
      <c r="QL92" t="s">
        <v>817</v>
      </c>
      <c r="QM92" t="s">
        <v>817</v>
      </c>
      <c r="QN92" t="s">
        <v>817</v>
      </c>
      <c r="QO92" t="s">
        <v>817</v>
      </c>
      <c r="QP92" t="s">
        <v>817</v>
      </c>
      <c r="QQ92" t="s">
        <v>817</v>
      </c>
      <c r="QR92" t="s">
        <v>868</v>
      </c>
      <c r="QS92" t="s">
        <v>817</v>
      </c>
      <c r="QT92" t="s">
        <v>817</v>
      </c>
      <c r="QU92" t="s">
        <v>817</v>
      </c>
      <c r="QV92" t="s">
        <v>817</v>
      </c>
      <c r="QW92" t="s">
        <v>817</v>
      </c>
      <c r="QX92" t="s">
        <v>817</v>
      </c>
      <c r="QY92" t="s">
        <v>813</v>
      </c>
      <c r="QZ92" t="s">
        <v>813</v>
      </c>
      <c r="RA92" t="s">
        <v>817</v>
      </c>
      <c r="RB92" t="s">
        <v>817</v>
      </c>
      <c r="RC92" t="s">
        <v>817</v>
      </c>
      <c r="RD92" t="s">
        <v>817</v>
      </c>
      <c r="RE92" t="s">
        <v>817</v>
      </c>
      <c r="RF92" t="s">
        <v>817</v>
      </c>
      <c r="RG92" t="s">
        <v>817</v>
      </c>
      <c r="RH92" t="s">
        <v>817</v>
      </c>
      <c r="RI92" t="s">
        <v>817</v>
      </c>
      <c r="RJ92" t="s">
        <v>817</v>
      </c>
      <c r="RK92" t="s">
        <v>813</v>
      </c>
      <c r="RL92" t="s">
        <v>813</v>
      </c>
      <c r="RM92" t="s">
        <v>817</v>
      </c>
      <c r="RN92" t="s">
        <v>817</v>
      </c>
      <c r="RO92" t="s">
        <v>813</v>
      </c>
      <c r="RP92" t="s">
        <v>817</v>
      </c>
      <c r="RQ92" t="s">
        <v>817</v>
      </c>
      <c r="RR92" t="s">
        <v>817</v>
      </c>
      <c r="RS92" t="s">
        <v>817</v>
      </c>
      <c r="RT92" t="s">
        <v>817</v>
      </c>
      <c r="RU92" t="s">
        <v>817</v>
      </c>
      <c r="RV92" t="s">
        <v>817</v>
      </c>
      <c r="RW92" t="s">
        <v>817</v>
      </c>
      <c r="RX92" t="s">
        <v>837</v>
      </c>
      <c r="RY92" t="s">
        <v>902</v>
      </c>
      <c r="RZ92" t="s">
        <v>817</v>
      </c>
      <c r="SB92" t="s">
        <v>817</v>
      </c>
      <c r="SC92" t="s">
        <v>817</v>
      </c>
      <c r="SD92" t="s">
        <v>817</v>
      </c>
      <c r="SE92" t="s">
        <v>817</v>
      </c>
      <c r="SF92" t="s">
        <v>817</v>
      </c>
      <c r="SG92" t="s">
        <v>817</v>
      </c>
      <c r="SH92" t="s">
        <v>817</v>
      </c>
      <c r="SI92" t="s">
        <v>817</v>
      </c>
      <c r="SJ92" t="s">
        <v>813</v>
      </c>
      <c r="SK92" t="s">
        <v>817</v>
      </c>
      <c r="SL92" t="s">
        <v>817</v>
      </c>
      <c r="SM92" t="s">
        <v>817</v>
      </c>
      <c r="SN92" t="s">
        <v>817</v>
      </c>
      <c r="SO92" t="s">
        <v>817</v>
      </c>
      <c r="SP92" t="s">
        <v>817</v>
      </c>
      <c r="SQ92" t="s">
        <v>813</v>
      </c>
      <c r="SR92" t="s">
        <v>817</v>
      </c>
      <c r="SS92" t="s">
        <v>817</v>
      </c>
      <c r="ST92" t="s">
        <v>817</v>
      </c>
      <c r="SU92" t="s">
        <v>817</v>
      </c>
      <c r="SV92" t="s">
        <v>817</v>
      </c>
      <c r="SW92" t="s">
        <v>817</v>
      </c>
      <c r="SX92" t="s">
        <v>817</v>
      </c>
      <c r="SY92" t="s">
        <v>813</v>
      </c>
      <c r="SZ92" t="s">
        <v>813</v>
      </c>
      <c r="TA92" t="s">
        <v>817</v>
      </c>
      <c r="TB92" t="s">
        <v>817</v>
      </c>
      <c r="TC92" t="s">
        <v>817</v>
      </c>
      <c r="TD92" t="s">
        <v>817</v>
      </c>
      <c r="TE92" t="s">
        <v>817</v>
      </c>
      <c r="TF92" t="s">
        <v>817</v>
      </c>
      <c r="TG92" t="s">
        <v>817</v>
      </c>
      <c r="TH92" t="s">
        <v>817</v>
      </c>
      <c r="TI92" t="s">
        <v>817</v>
      </c>
      <c r="TJ92" t="s">
        <v>817</v>
      </c>
      <c r="TU92" t="s">
        <v>817</v>
      </c>
      <c r="TY92" t="s">
        <v>817</v>
      </c>
      <c r="TZ92" t="s">
        <v>817</v>
      </c>
      <c r="UA92" t="s">
        <v>817</v>
      </c>
      <c r="UB92" t="s">
        <v>817</v>
      </c>
      <c r="UC92" t="s">
        <v>817</v>
      </c>
      <c r="UD92" t="s">
        <v>817</v>
      </c>
      <c r="UE92" t="s">
        <v>817</v>
      </c>
      <c r="UF92" t="s">
        <v>817</v>
      </c>
      <c r="UG92" t="s">
        <v>817</v>
      </c>
      <c r="UH92" t="s">
        <v>813</v>
      </c>
      <c r="UI92" t="s">
        <v>817</v>
      </c>
      <c r="UJ92" t="s">
        <v>817</v>
      </c>
      <c r="UK92" t="s">
        <v>817</v>
      </c>
      <c r="UL92" t="s">
        <v>813</v>
      </c>
      <c r="UM92" t="s">
        <v>813</v>
      </c>
      <c r="UN92" t="s">
        <v>817</v>
      </c>
      <c r="UO92" t="s">
        <v>817</v>
      </c>
      <c r="UP92" t="s">
        <v>817</v>
      </c>
      <c r="UQ92" t="s">
        <v>813</v>
      </c>
      <c r="UR92" t="s">
        <v>813</v>
      </c>
      <c r="US92" t="s">
        <v>817</v>
      </c>
      <c r="UT92" t="s">
        <v>817</v>
      </c>
      <c r="UU92" t="s">
        <v>817</v>
      </c>
      <c r="UV92" t="s">
        <v>817</v>
      </c>
      <c r="UW92" t="s">
        <v>817</v>
      </c>
      <c r="UX92" t="s">
        <v>817</v>
      </c>
      <c r="UY92" t="s">
        <v>817</v>
      </c>
      <c r="UZ92" t="s">
        <v>817</v>
      </c>
      <c r="VB92" t="s">
        <v>909</v>
      </c>
      <c r="VC92" t="s">
        <v>848</v>
      </c>
      <c r="VD92" t="s">
        <v>817</v>
      </c>
      <c r="VE92" t="s">
        <v>817</v>
      </c>
      <c r="VF92" t="s">
        <v>817</v>
      </c>
      <c r="VG92" t="s">
        <v>813</v>
      </c>
      <c r="VH92" t="s">
        <v>817</v>
      </c>
      <c r="VI92" t="s">
        <v>817</v>
      </c>
      <c r="VJ92" t="s">
        <v>817</v>
      </c>
      <c r="VK92" t="s">
        <v>817</v>
      </c>
      <c r="VL92" t="s">
        <v>817</v>
      </c>
      <c r="VM92" t="s">
        <v>817</v>
      </c>
      <c r="VN92" t="s">
        <v>817</v>
      </c>
      <c r="VO92" t="s">
        <v>817</v>
      </c>
      <c r="VP92" t="s">
        <v>817</v>
      </c>
      <c r="VQ92" t="s">
        <v>817</v>
      </c>
      <c r="VR92" t="s">
        <v>813</v>
      </c>
      <c r="VS92" t="s">
        <v>813</v>
      </c>
      <c r="VT92" t="s">
        <v>817</v>
      </c>
      <c r="VU92" t="s">
        <v>817</v>
      </c>
      <c r="VV92" t="s">
        <v>817</v>
      </c>
      <c r="VW92" t="s">
        <v>817</v>
      </c>
      <c r="VX92" t="s">
        <v>817</v>
      </c>
      <c r="VY92" t="s">
        <v>817</v>
      </c>
      <c r="VZ92" t="s">
        <v>817</v>
      </c>
      <c r="WA92" t="s">
        <v>813</v>
      </c>
      <c r="WB92" t="s">
        <v>817</v>
      </c>
      <c r="WJ92" t="s">
        <v>813</v>
      </c>
      <c r="WK92" t="s">
        <v>813</v>
      </c>
      <c r="WL92" t="s">
        <v>817</v>
      </c>
      <c r="WM92" t="s">
        <v>817</v>
      </c>
      <c r="WN92" t="s">
        <v>817</v>
      </c>
      <c r="WO92" t="s">
        <v>817</v>
      </c>
      <c r="WP92" t="s">
        <v>817</v>
      </c>
      <c r="WQ92" t="s">
        <v>817</v>
      </c>
      <c r="WR92" t="s">
        <v>817</v>
      </c>
      <c r="WS92" t="s">
        <v>902</v>
      </c>
      <c r="WU92" t="s">
        <v>817</v>
      </c>
      <c r="WV92" t="s">
        <v>813</v>
      </c>
      <c r="WW92" t="s">
        <v>813</v>
      </c>
      <c r="WX92" t="s">
        <v>817</v>
      </c>
      <c r="WY92" t="s">
        <v>817</v>
      </c>
      <c r="WZ92" t="s">
        <v>817</v>
      </c>
      <c r="XA92" t="s">
        <v>817</v>
      </c>
      <c r="XB92" t="s">
        <v>817</v>
      </c>
      <c r="XC92" t="s">
        <v>850</v>
      </c>
      <c r="XD92" t="s">
        <v>813</v>
      </c>
      <c r="XE92" t="s">
        <v>817</v>
      </c>
      <c r="XF92" t="s">
        <v>817</v>
      </c>
      <c r="XG92" t="s">
        <v>817</v>
      </c>
      <c r="XH92" t="s">
        <v>817</v>
      </c>
      <c r="XI92" t="s">
        <v>817</v>
      </c>
      <c r="XJ92" t="s">
        <v>817</v>
      </c>
      <c r="XK92" t="s">
        <v>817</v>
      </c>
      <c r="XL92" t="s">
        <v>817</v>
      </c>
      <c r="XM92" t="s">
        <v>817</v>
      </c>
      <c r="XN92" t="s">
        <v>813</v>
      </c>
      <c r="XO92" t="s">
        <v>817</v>
      </c>
      <c r="XP92" t="s">
        <v>817</v>
      </c>
      <c r="XQ92" t="s">
        <v>817</v>
      </c>
      <c r="XR92" t="s">
        <v>813</v>
      </c>
      <c r="XS92" t="s">
        <v>817</v>
      </c>
      <c r="XT92" t="s">
        <v>817</v>
      </c>
      <c r="XU92" t="s">
        <v>817</v>
      </c>
      <c r="XV92" t="s">
        <v>817</v>
      </c>
      <c r="XW92" t="s">
        <v>817</v>
      </c>
      <c r="XX92" t="s">
        <v>817</v>
      </c>
      <c r="XY92" t="s">
        <v>817</v>
      </c>
      <c r="XZ92" t="s">
        <v>817</v>
      </c>
      <c r="ZM92" t="s">
        <v>817</v>
      </c>
      <c r="ZN92" t="s">
        <v>817</v>
      </c>
      <c r="ZO92" t="s">
        <v>817</v>
      </c>
      <c r="ZP92" t="s">
        <v>817</v>
      </c>
      <c r="ZQ92" t="s">
        <v>817</v>
      </c>
      <c r="ZR92" t="s">
        <v>813</v>
      </c>
      <c r="ZS92" t="s">
        <v>817</v>
      </c>
      <c r="ZT92" t="s">
        <v>817</v>
      </c>
      <c r="ZU92" t="s">
        <v>817</v>
      </c>
      <c r="ZV92" t="s">
        <v>813</v>
      </c>
      <c r="ZW92" t="s">
        <v>817</v>
      </c>
      <c r="ZX92" t="s">
        <v>817</v>
      </c>
      <c r="ZY92" t="s">
        <v>817</v>
      </c>
      <c r="ZZ92" t="s">
        <v>817</v>
      </c>
      <c r="AAA92" t="s">
        <v>817</v>
      </c>
      <c r="AAB92" t="s">
        <v>817</v>
      </c>
      <c r="AAC92" t="s">
        <v>817</v>
      </c>
      <c r="AAD92" t="s">
        <v>817</v>
      </c>
      <c r="AAE92" t="s">
        <v>817</v>
      </c>
      <c r="AAF92" t="s">
        <v>817</v>
      </c>
      <c r="AAH92" t="s">
        <v>817</v>
      </c>
      <c r="AAI92" t="s">
        <v>817</v>
      </c>
      <c r="AAJ92" t="s">
        <v>817</v>
      </c>
      <c r="AAK92" t="s">
        <v>817</v>
      </c>
      <c r="AAL92" t="s">
        <v>817</v>
      </c>
      <c r="AAM92" t="s">
        <v>817</v>
      </c>
      <c r="AAN92" t="s">
        <v>813</v>
      </c>
      <c r="AAO92" t="s">
        <v>817</v>
      </c>
      <c r="AAP92" t="s">
        <v>817</v>
      </c>
      <c r="AAQ92" t="s">
        <v>817</v>
      </c>
      <c r="AAR92" t="s">
        <v>817</v>
      </c>
      <c r="AAS92" t="s">
        <v>817</v>
      </c>
      <c r="AAT92" t="s">
        <v>817</v>
      </c>
      <c r="AAV92" t="s">
        <v>817</v>
      </c>
      <c r="AAW92" t="s">
        <v>817</v>
      </c>
      <c r="AAX92" t="s">
        <v>817</v>
      </c>
      <c r="AAY92" t="s">
        <v>817</v>
      </c>
      <c r="AAZ92" t="s">
        <v>817</v>
      </c>
      <c r="ABA92" t="s">
        <v>813</v>
      </c>
      <c r="ABB92" t="s">
        <v>813</v>
      </c>
      <c r="ABC92" t="s">
        <v>817</v>
      </c>
      <c r="ABD92" t="s">
        <v>817</v>
      </c>
      <c r="ABE92" t="s">
        <v>817</v>
      </c>
      <c r="ABF92" t="s">
        <v>817</v>
      </c>
      <c r="ABG92" t="s">
        <v>817</v>
      </c>
      <c r="ABH92" t="s">
        <v>817</v>
      </c>
      <c r="ABI92" t="s">
        <v>817</v>
      </c>
      <c r="ABJ92" t="s">
        <v>817</v>
      </c>
      <c r="ABK92" t="s">
        <v>813</v>
      </c>
      <c r="ABL92" t="s">
        <v>817</v>
      </c>
      <c r="ABM92" t="s">
        <v>817</v>
      </c>
      <c r="ABN92" t="s">
        <v>817</v>
      </c>
      <c r="ABO92" t="s">
        <v>817</v>
      </c>
      <c r="ABP92" t="s">
        <v>817</v>
      </c>
      <c r="ABQ92" t="s">
        <v>817</v>
      </c>
      <c r="ABR92" t="s">
        <v>817</v>
      </c>
      <c r="ABS92" t="s">
        <v>817</v>
      </c>
      <c r="ABT92" t="s">
        <v>817</v>
      </c>
      <c r="ABU92" t="s">
        <v>817</v>
      </c>
      <c r="ABV92" t="s">
        <v>817</v>
      </c>
      <c r="ABW92" t="s">
        <v>817</v>
      </c>
      <c r="ABX92" t="s">
        <v>817</v>
      </c>
      <c r="ABY92" t="s">
        <v>817</v>
      </c>
      <c r="ABZ92" t="s">
        <v>817</v>
      </c>
      <c r="ACA92" t="s">
        <v>817</v>
      </c>
      <c r="ACB92" t="s">
        <v>813</v>
      </c>
      <c r="ACC92" t="s">
        <v>817</v>
      </c>
      <c r="ACD92" t="s">
        <v>817</v>
      </c>
      <c r="ACE92" t="s">
        <v>817</v>
      </c>
      <c r="ACF92" t="s">
        <v>817</v>
      </c>
      <c r="ACG92" t="s">
        <v>817</v>
      </c>
      <c r="ACH92" t="s">
        <v>817</v>
      </c>
      <c r="ACI92" t="s">
        <v>817</v>
      </c>
    </row>
    <row r="93" spans="1:763">
      <c r="A93" t="s">
        <v>1289</v>
      </c>
      <c r="B93" t="s">
        <v>1290</v>
      </c>
      <c r="C93" t="s">
        <v>1291</v>
      </c>
      <c r="D93" t="s">
        <v>941</v>
      </c>
      <c r="E93" t="s">
        <v>941</v>
      </c>
      <c r="P93" t="s">
        <v>874</v>
      </c>
      <c r="T93">
        <v>22</v>
      </c>
      <c r="V93" t="s">
        <v>813</v>
      </c>
      <c r="X93" t="s">
        <v>817</v>
      </c>
      <c r="Y93" t="s">
        <v>856</v>
      </c>
      <c r="Z93" t="s">
        <v>856</v>
      </c>
      <c r="AA93" t="s">
        <v>857</v>
      </c>
      <c r="AB93" t="s">
        <v>901</v>
      </c>
      <c r="AC93">
        <v>9</v>
      </c>
      <c r="AD93" t="s">
        <v>813</v>
      </c>
      <c r="AE93">
        <v>0</v>
      </c>
      <c r="AF93">
        <v>9</v>
      </c>
      <c r="AG93">
        <v>0</v>
      </c>
      <c r="AH93" t="s">
        <v>818</v>
      </c>
      <c r="AI93" t="s">
        <v>818</v>
      </c>
      <c r="AJ93" t="s">
        <v>818</v>
      </c>
      <c r="AK93" t="s">
        <v>818</v>
      </c>
      <c r="AL93" t="s">
        <v>818</v>
      </c>
      <c r="AM93" t="s">
        <v>818</v>
      </c>
      <c r="AN93" t="s">
        <v>818</v>
      </c>
      <c r="AO93" t="s">
        <v>818</v>
      </c>
      <c r="AP93" t="s">
        <v>818</v>
      </c>
      <c r="AQ93" t="s">
        <v>818</v>
      </c>
      <c r="AR93" t="s">
        <v>818</v>
      </c>
      <c r="AS93" t="s">
        <v>818</v>
      </c>
      <c r="AT93" t="s">
        <v>818</v>
      </c>
      <c r="AU93" t="s">
        <v>818</v>
      </c>
      <c r="AV93" t="s">
        <v>818</v>
      </c>
      <c r="AW93" t="s">
        <v>818</v>
      </c>
      <c r="AX93" t="s">
        <v>818</v>
      </c>
      <c r="AY93" t="s">
        <v>818</v>
      </c>
      <c r="AZ93" t="s">
        <v>818</v>
      </c>
      <c r="BA93" t="s">
        <v>818</v>
      </c>
      <c r="BB93" t="s">
        <v>818</v>
      </c>
      <c r="BC93" t="s">
        <v>818</v>
      </c>
      <c r="BD93" t="s">
        <v>818</v>
      </c>
      <c r="BE93" t="s">
        <v>818</v>
      </c>
      <c r="BF93" t="s">
        <v>818</v>
      </c>
      <c r="BG93" t="s">
        <v>818</v>
      </c>
      <c r="BH93" t="s">
        <v>818</v>
      </c>
      <c r="BI93" t="s">
        <v>818</v>
      </c>
      <c r="BJ93" t="s">
        <v>818</v>
      </c>
      <c r="BK93" t="s">
        <v>818</v>
      </c>
      <c r="BL93" t="s">
        <v>818</v>
      </c>
      <c r="BM93" t="s">
        <v>818</v>
      </c>
      <c r="BN93" t="s">
        <v>818</v>
      </c>
      <c r="BO93" t="s">
        <v>818</v>
      </c>
      <c r="BP93" t="s">
        <v>818</v>
      </c>
      <c r="BQ93" t="s">
        <v>818</v>
      </c>
      <c r="BR93" t="s">
        <v>818</v>
      </c>
      <c r="BS93" t="s">
        <v>818</v>
      </c>
      <c r="BT93" t="s">
        <v>818</v>
      </c>
      <c r="BU93" t="s">
        <v>818</v>
      </c>
      <c r="BV93" t="s">
        <v>818</v>
      </c>
      <c r="BW93" t="s">
        <v>818</v>
      </c>
      <c r="BX93" t="s">
        <v>818</v>
      </c>
      <c r="BY93" t="s">
        <v>818</v>
      </c>
      <c r="BZ93" t="s">
        <v>818</v>
      </c>
      <c r="CA93" t="s">
        <v>818</v>
      </c>
      <c r="CB93" t="s">
        <v>818</v>
      </c>
      <c r="CC93" t="s">
        <v>818</v>
      </c>
      <c r="CD93" t="s">
        <v>818</v>
      </c>
      <c r="CE93" t="s">
        <v>818</v>
      </c>
      <c r="CF93" t="s">
        <v>818</v>
      </c>
      <c r="CG93" t="s">
        <v>818</v>
      </c>
      <c r="CH93" t="s">
        <v>818</v>
      </c>
      <c r="CI93" t="s">
        <v>818</v>
      </c>
      <c r="CJ93" t="s">
        <v>818</v>
      </c>
      <c r="CK93" t="s">
        <v>818</v>
      </c>
      <c r="CL93" t="s">
        <v>818</v>
      </c>
      <c r="CM93" t="s">
        <v>818</v>
      </c>
      <c r="CN93" t="s">
        <v>818</v>
      </c>
      <c r="CO93" t="s">
        <v>818</v>
      </c>
      <c r="CP93" t="s">
        <v>818</v>
      </c>
      <c r="CQ93" t="s">
        <v>818</v>
      </c>
      <c r="CR93" t="s">
        <v>818</v>
      </c>
      <c r="CS93" t="s">
        <v>818</v>
      </c>
      <c r="CT93" t="s">
        <v>818</v>
      </c>
      <c r="CU93" t="s">
        <v>818</v>
      </c>
      <c r="CV93" t="s">
        <v>818</v>
      </c>
      <c r="CW93" t="s">
        <v>818</v>
      </c>
      <c r="CX93" t="s">
        <v>818</v>
      </c>
      <c r="CY93" t="s">
        <v>818</v>
      </c>
      <c r="CZ93" t="s">
        <v>818</v>
      </c>
      <c r="DA93" t="s">
        <v>818</v>
      </c>
      <c r="DB93" t="s">
        <v>818</v>
      </c>
      <c r="DC93" t="s">
        <v>818</v>
      </c>
      <c r="DD93" t="s">
        <v>818</v>
      </c>
      <c r="DE93" t="s">
        <v>818</v>
      </c>
      <c r="DF93" t="s">
        <v>818</v>
      </c>
      <c r="DG93" t="s">
        <v>818</v>
      </c>
      <c r="DH93" t="s">
        <v>818</v>
      </c>
      <c r="DI93" t="s">
        <v>818</v>
      </c>
      <c r="DJ93" t="s">
        <v>818</v>
      </c>
      <c r="DK93" t="s">
        <v>818</v>
      </c>
      <c r="DL93" t="s">
        <v>818</v>
      </c>
      <c r="DM93" t="s">
        <v>818</v>
      </c>
      <c r="DN93" t="s">
        <v>818</v>
      </c>
      <c r="DO93" t="s">
        <v>818</v>
      </c>
      <c r="DP93" t="s">
        <v>818</v>
      </c>
      <c r="DQ93" t="s">
        <v>818</v>
      </c>
      <c r="DR93" t="s">
        <v>818</v>
      </c>
      <c r="DS93" t="s">
        <v>818</v>
      </c>
      <c r="DT93" t="s">
        <v>818</v>
      </c>
      <c r="DU93" t="s">
        <v>818</v>
      </c>
      <c r="DV93" t="s">
        <v>818</v>
      </c>
      <c r="DW93" t="s">
        <v>818</v>
      </c>
      <c r="DX93" t="s">
        <v>818</v>
      </c>
      <c r="DY93" t="s">
        <v>818</v>
      </c>
      <c r="DZ93" t="s">
        <v>818</v>
      </c>
      <c r="EA93" t="s">
        <v>818</v>
      </c>
      <c r="EB93" t="s">
        <v>818</v>
      </c>
      <c r="EC93" t="s">
        <v>818</v>
      </c>
      <c r="ED93" t="s">
        <v>818</v>
      </c>
      <c r="EE93" t="s">
        <v>818</v>
      </c>
      <c r="EF93" t="s">
        <v>818</v>
      </c>
      <c r="EG93" t="s">
        <v>818</v>
      </c>
      <c r="EH93" t="s">
        <v>818</v>
      </c>
      <c r="EI93" t="s">
        <v>818</v>
      </c>
      <c r="EJ93" t="s">
        <v>818</v>
      </c>
      <c r="EK93" t="s">
        <v>818</v>
      </c>
      <c r="EL93" t="s">
        <v>818</v>
      </c>
      <c r="EM93" t="s">
        <v>818</v>
      </c>
      <c r="EN93" t="s">
        <v>818</v>
      </c>
      <c r="EO93" t="s">
        <v>818</v>
      </c>
      <c r="EP93" t="s">
        <v>818</v>
      </c>
      <c r="EQ93" t="s">
        <v>818</v>
      </c>
      <c r="ER93" t="s">
        <v>818</v>
      </c>
      <c r="ES93" t="s">
        <v>818</v>
      </c>
      <c r="ET93" t="s">
        <v>818</v>
      </c>
      <c r="EU93" t="s">
        <v>818</v>
      </c>
      <c r="EV93" t="s">
        <v>818</v>
      </c>
      <c r="EW93" t="s">
        <v>818</v>
      </c>
      <c r="EX93" t="s">
        <v>818</v>
      </c>
      <c r="EY93" t="s">
        <v>818</v>
      </c>
      <c r="EZ93" t="s">
        <v>818</v>
      </c>
      <c r="FA93" t="s">
        <v>818</v>
      </c>
      <c r="FB93" t="s">
        <v>818</v>
      </c>
      <c r="FC93" t="s">
        <v>818</v>
      </c>
      <c r="FD93" t="s">
        <v>818</v>
      </c>
      <c r="FE93" t="s">
        <v>818</v>
      </c>
      <c r="FF93" t="s">
        <v>818</v>
      </c>
      <c r="FG93" t="s">
        <v>818</v>
      </c>
      <c r="FH93" t="s">
        <v>818</v>
      </c>
      <c r="FI93" t="s">
        <v>818</v>
      </c>
      <c r="FJ93" t="s">
        <v>818</v>
      </c>
      <c r="FK93" t="s">
        <v>818</v>
      </c>
      <c r="FL93" t="s">
        <v>818</v>
      </c>
      <c r="FM93" t="s">
        <v>818</v>
      </c>
      <c r="FN93" t="s">
        <v>818</v>
      </c>
      <c r="FO93" t="s">
        <v>818</v>
      </c>
      <c r="FP93" t="s">
        <v>818</v>
      </c>
      <c r="FQ93" t="s">
        <v>818</v>
      </c>
      <c r="FR93" t="s">
        <v>818</v>
      </c>
      <c r="FS93" t="s">
        <v>818</v>
      </c>
      <c r="FT93" t="s">
        <v>818</v>
      </c>
      <c r="FU93" t="s">
        <v>818</v>
      </c>
      <c r="FV93" t="s">
        <v>818</v>
      </c>
      <c r="FW93" t="s">
        <v>818</v>
      </c>
      <c r="FX93" t="s">
        <v>818</v>
      </c>
      <c r="FY93" t="s">
        <v>818</v>
      </c>
      <c r="FZ93" t="s">
        <v>818</v>
      </c>
      <c r="GA93" t="s">
        <v>818</v>
      </c>
      <c r="GB93" t="s">
        <v>818</v>
      </c>
      <c r="GC93" t="s">
        <v>818</v>
      </c>
      <c r="GD93" t="s">
        <v>818</v>
      </c>
      <c r="GE93" t="s">
        <v>818</v>
      </c>
      <c r="GF93" t="s">
        <v>818</v>
      </c>
      <c r="GG93" t="s">
        <v>818</v>
      </c>
      <c r="GH93" t="s">
        <v>818</v>
      </c>
      <c r="GI93" t="s">
        <v>818</v>
      </c>
      <c r="GJ93" t="s">
        <v>818</v>
      </c>
      <c r="GK93" t="s">
        <v>818</v>
      </c>
      <c r="GL93" t="s">
        <v>818</v>
      </c>
      <c r="GM93" t="s">
        <v>818</v>
      </c>
      <c r="GN93" t="s">
        <v>818</v>
      </c>
      <c r="GO93" t="s">
        <v>818</v>
      </c>
      <c r="GP93" t="s">
        <v>818</v>
      </c>
      <c r="GQ93" t="s">
        <v>818</v>
      </c>
      <c r="GR93" t="s">
        <v>818</v>
      </c>
      <c r="GS93" t="s">
        <v>818</v>
      </c>
      <c r="GT93" t="s">
        <v>818</v>
      </c>
      <c r="GU93" t="s">
        <v>818</v>
      </c>
      <c r="GV93" t="s">
        <v>818</v>
      </c>
      <c r="GW93" t="s">
        <v>818</v>
      </c>
      <c r="GX93" t="s">
        <v>818</v>
      </c>
      <c r="GY93" t="s">
        <v>818</v>
      </c>
      <c r="GZ93" t="s">
        <v>818</v>
      </c>
      <c r="HA93" t="s">
        <v>818</v>
      </c>
      <c r="HB93" t="s">
        <v>818</v>
      </c>
      <c r="HC93" t="s">
        <v>818</v>
      </c>
      <c r="HD93" t="s">
        <v>818</v>
      </c>
      <c r="HE93" t="s">
        <v>818</v>
      </c>
      <c r="HF93" t="s">
        <v>818</v>
      </c>
      <c r="HG93" t="s">
        <v>818</v>
      </c>
      <c r="HH93" t="s">
        <v>818</v>
      </c>
      <c r="HI93" t="s">
        <v>818</v>
      </c>
      <c r="HJ93" t="s">
        <v>818</v>
      </c>
      <c r="HK93" t="s">
        <v>818</v>
      </c>
      <c r="HL93" t="s">
        <v>818</v>
      </c>
      <c r="HM93" t="s">
        <v>818</v>
      </c>
      <c r="HN93" t="s">
        <v>818</v>
      </c>
      <c r="HO93" t="s">
        <v>818</v>
      </c>
      <c r="HP93" t="s">
        <v>818</v>
      </c>
      <c r="HQ93" t="s">
        <v>818</v>
      </c>
      <c r="HR93" t="s">
        <v>818</v>
      </c>
      <c r="HS93" t="s">
        <v>818</v>
      </c>
      <c r="HT93" t="s">
        <v>818</v>
      </c>
      <c r="HU93" t="s">
        <v>818</v>
      </c>
      <c r="HV93" t="s">
        <v>818</v>
      </c>
      <c r="HW93" t="s">
        <v>818</v>
      </c>
      <c r="HX93" t="s">
        <v>818</v>
      </c>
      <c r="HY93" t="s">
        <v>818</v>
      </c>
      <c r="HZ93" t="s">
        <v>818</v>
      </c>
      <c r="IA93" t="s">
        <v>818</v>
      </c>
      <c r="IB93" t="s">
        <v>818</v>
      </c>
      <c r="IC93" t="s">
        <v>818</v>
      </c>
      <c r="ID93" t="s">
        <v>818</v>
      </c>
      <c r="IE93" t="s">
        <v>818</v>
      </c>
      <c r="IF93" t="s">
        <v>818</v>
      </c>
      <c r="IG93" t="s">
        <v>818</v>
      </c>
      <c r="IH93" t="s">
        <v>818</v>
      </c>
      <c r="II93" t="s">
        <v>818</v>
      </c>
      <c r="IJ93" t="s">
        <v>818</v>
      </c>
      <c r="IK93" t="s">
        <v>818</v>
      </c>
      <c r="IL93" t="s">
        <v>818</v>
      </c>
      <c r="IM93" t="s">
        <v>818</v>
      </c>
      <c r="IN93" t="s">
        <v>818</v>
      </c>
      <c r="IO93" t="s">
        <v>818</v>
      </c>
      <c r="IP93" t="s">
        <v>818</v>
      </c>
      <c r="IQ93" t="s">
        <v>818</v>
      </c>
      <c r="IR93" t="s">
        <v>818</v>
      </c>
      <c r="IS93" t="s">
        <v>818</v>
      </c>
      <c r="IT93" t="s">
        <v>818</v>
      </c>
      <c r="IU93" t="s">
        <v>818</v>
      </c>
      <c r="IV93" t="s">
        <v>818</v>
      </c>
      <c r="IW93" t="s">
        <v>818</v>
      </c>
      <c r="IX93" t="s">
        <v>818</v>
      </c>
      <c r="IY93" t="s">
        <v>818</v>
      </c>
      <c r="IZ93" t="s">
        <v>818</v>
      </c>
      <c r="JA93" t="s">
        <v>818</v>
      </c>
      <c r="JB93" t="s">
        <v>818</v>
      </c>
      <c r="JC93" t="s">
        <v>818</v>
      </c>
      <c r="JD93" t="s">
        <v>818</v>
      </c>
      <c r="JE93" t="s">
        <v>818</v>
      </c>
      <c r="JF93" t="s">
        <v>818</v>
      </c>
      <c r="JG93" t="s">
        <v>818</v>
      </c>
      <c r="JH93" t="s">
        <v>818</v>
      </c>
      <c r="JI93" t="s">
        <v>818</v>
      </c>
      <c r="JJ93" t="s">
        <v>818</v>
      </c>
      <c r="JK93" t="s">
        <v>818</v>
      </c>
      <c r="JL93" t="s">
        <v>818</v>
      </c>
      <c r="JM93" t="s">
        <v>818</v>
      </c>
      <c r="JN93" t="s">
        <v>818</v>
      </c>
      <c r="JO93" t="s">
        <v>818</v>
      </c>
      <c r="JP93" t="s">
        <v>818</v>
      </c>
      <c r="JQ93" t="s">
        <v>818</v>
      </c>
      <c r="JR93" t="s">
        <v>818</v>
      </c>
      <c r="JS93" t="s">
        <v>818</v>
      </c>
      <c r="JT93" t="s">
        <v>818</v>
      </c>
      <c r="JU93" t="s">
        <v>818</v>
      </c>
      <c r="JV93" t="s">
        <v>818</v>
      </c>
      <c r="JW93" t="s">
        <v>818</v>
      </c>
      <c r="JX93" t="s">
        <v>818</v>
      </c>
      <c r="JY93" t="s">
        <v>818</v>
      </c>
      <c r="JZ93" t="s">
        <v>818</v>
      </c>
      <c r="KA93" t="s">
        <v>818</v>
      </c>
      <c r="KB93" t="s">
        <v>818</v>
      </c>
      <c r="KC93" t="s">
        <v>818</v>
      </c>
      <c r="KD93" t="s">
        <v>818</v>
      </c>
      <c r="KE93" t="s">
        <v>818</v>
      </c>
      <c r="KF93">
        <v>9</v>
      </c>
      <c r="KG93">
        <v>0</v>
      </c>
      <c r="KH93">
        <v>0</v>
      </c>
      <c r="KI93">
        <v>2</v>
      </c>
      <c r="KJ93">
        <v>0</v>
      </c>
      <c r="KK93">
        <v>0</v>
      </c>
      <c r="KL93">
        <v>0</v>
      </c>
      <c r="KM93">
        <v>1</v>
      </c>
      <c r="KN93">
        <v>2</v>
      </c>
      <c r="KO93">
        <v>0</v>
      </c>
      <c r="KP93">
        <v>2</v>
      </c>
      <c r="KQ93">
        <v>3</v>
      </c>
      <c r="KR93">
        <v>0</v>
      </c>
      <c r="KS93">
        <v>0</v>
      </c>
      <c r="KT93">
        <v>0</v>
      </c>
      <c r="KU93">
        <v>0</v>
      </c>
      <c r="KV93">
        <v>0</v>
      </c>
      <c r="KW93">
        <v>2</v>
      </c>
      <c r="KX93">
        <v>1</v>
      </c>
      <c r="KY93">
        <v>1</v>
      </c>
      <c r="KZ93">
        <v>0</v>
      </c>
      <c r="LA93">
        <v>4</v>
      </c>
      <c r="LB93">
        <v>2</v>
      </c>
      <c r="LC93">
        <v>2</v>
      </c>
      <c r="LD93">
        <v>9</v>
      </c>
      <c r="LE93">
        <v>0</v>
      </c>
      <c r="LF93">
        <v>6</v>
      </c>
      <c r="LH93" t="s">
        <v>817</v>
      </c>
      <c r="LI93" t="s">
        <v>817</v>
      </c>
      <c r="LJ93" t="s">
        <v>817</v>
      </c>
      <c r="LK93" t="s">
        <v>817</v>
      </c>
      <c r="LL93" t="s">
        <v>817</v>
      </c>
      <c r="LM93" t="s">
        <v>817</v>
      </c>
      <c r="LO93" t="s">
        <v>813</v>
      </c>
      <c r="LP93" t="s">
        <v>817</v>
      </c>
      <c r="LQ93" t="s">
        <v>817</v>
      </c>
      <c r="LR93" t="s">
        <v>818</v>
      </c>
      <c r="LS93" t="s">
        <v>818</v>
      </c>
      <c r="LT93" t="s">
        <v>818</v>
      </c>
      <c r="LU93" t="s">
        <v>818</v>
      </c>
      <c r="LV93" t="s">
        <v>818</v>
      </c>
      <c r="LW93" t="s">
        <v>818</v>
      </c>
      <c r="LX93" t="s">
        <v>817</v>
      </c>
      <c r="MU93" t="s">
        <v>817</v>
      </c>
      <c r="MV93" t="s">
        <v>817</v>
      </c>
      <c r="MW93" t="s">
        <v>813</v>
      </c>
      <c r="MX93" t="s">
        <v>817</v>
      </c>
      <c r="MY93" t="s">
        <v>817</v>
      </c>
      <c r="MZ93" t="s">
        <v>817</v>
      </c>
      <c r="NA93" t="s">
        <v>817</v>
      </c>
      <c r="NB93" t="s">
        <v>817</v>
      </c>
      <c r="NR93" t="s">
        <v>813</v>
      </c>
      <c r="NS93" t="s">
        <v>817</v>
      </c>
      <c r="NU93" t="s">
        <v>861</v>
      </c>
      <c r="NV93" t="s">
        <v>817</v>
      </c>
      <c r="NX93" t="s">
        <v>983</v>
      </c>
      <c r="NY93">
        <v>0</v>
      </c>
      <c r="OP93" t="s">
        <v>813</v>
      </c>
      <c r="OQ93" t="s">
        <v>827</v>
      </c>
      <c r="OR93" t="s">
        <v>828</v>
      </c>
      <c r="OS93" t="s">
        <v>904</v>
      </c>
      <c r="OT93" t="s">
        <v>813</v>
      </c>
      <c r="OU93" t="s">
        <v>817</v>
      </c>
      <c r="OV93" t="s">
        <v>1004</v>
      </c>
      <c r="PA93" t="s">
        <v>817</v>
      </c>
      <c r="PB93" t="s">
        <v>817</v>
      </c>
      <c r="PC93" t="s">
        <v>817</v>
      </c>
      <c r="PD93" t="s">
        <v>817</v>
      </c>
      <c r="PE93" t="s">
        <v>817</v>
      </c>
      <c r="PF93" t="s">
        <v>813</v>
      </c>
      <c r="PG93" t="s">
        <v>817</v>
      </c>
      <c r="PH93" t="s">
        <v>817</v>
      </c>
      <c r="PI93" t="s">
        <v>817</v>
      </c>
      <c r="PJ93" t="s">
        <v>817</v>
      </c>
      <c r="PM93" t="s">
        <v>836</v>
      </c>
      <c r="PN93" t="s">
        <v>879</v>
      </c>
      <c r="PO93" t="s">
        <v>838</v>
      </c>
      <c r="PP93" t="s">
        <v>839</v>
      </c>
      <c r="PQ93" t="s">
        <v>813</v>
      </c>
      <c r="PR93" t="s">
        <v>813</v>
      </c>
      <c r="PS93" t="s">
        <v>817</v>
      </c>
      <c r="PT93" t="s">
        <v>817</v>
      </c>
      <c r="PU93" t="s">
        <v>817</v>
      </c>
      <c r="PV93" t="s">
        <v>817</v>
      </c>
      <c r="PW93" t="s">
        <v>817</v>
      </c>
      <c r="PX93" t="s">
        <v>817</v>
      </c>
      <c r="PY93" t="s">
        <v>817</v>
      </c>
      <c r="PZ93" t="s">
        <v>840</v>
      </c>
      <c r="QA93" t="s">
        <v>841</v>
      </c>
      <c r="QB93" t="s">
        <v>895</v>
      </c>
      <c r="QC93" t="s">
        <v>843</v>
      </c>
      <c r="QD93" t="s">
        <v>844</v>
      </c>
      <c r="QE93" t="s">
        <v>845</v>
      </c>
      <c r="QF93" t="s">
        <v>813</v>
      </c>
      <c r="QG93" t="s">
        <v>813</v>
      </c>
      <c r="QH93" t="s">
        <v>813</v>
      </c>
      <c r="QI93" t="s">
        <v>813</v>
      </c>
      <c r="QJ93" t="s">
        <v>813</v>
      </c>
      <c r="QK93" t="s">
        <v>813</v>
      </c>
      <c r="QL93" t="s">
        <v>817</v>
      </c>
      <c r="QM93" t="s">
        <v>813</v>
      </c>
      <c r="QN93" t="s">
        <v>817</v>
      </c>
      <c r="QO93" t="s">
        <v>817</v>
      </c>
      <c r="QP93" t="s">
        <v>817</v>
      </c>
      <c r="QQ93" t="s">
        <v>817</v>
      </c>
      <c r="QR93" t="s">
        <v>813</v>
      </c>
      <c r="QS93" t="s">
        <v>817</v>
      </c>
      <c r="QT93" t="s">
        <v>817</v>
      </c>
      <c r="QU93" t="s">
        <v>817</v>
      </c>
      <c r="QV93" t="s">
        <v>817</v>
      </c>
      <c r="QW93" t="s">
        <v>817</v>
      </c>
      <c r="QX93" t="s">
        <v>813</v>
      </c>
      <c r="QY93" t="s">
        <v>813</v>
      </c>
      <c r="QZ93" t="s">
        <v>817</v>
      </c>
      <c r="RA93" t="s">
        <v>813</v>
      </c>
      <c r="RB93" t="s">
        <v>817</v>
      </c>
      <c r="RC93" t="s">
        <v>817</v>
      </c>
      <c r="RD93" t="s">
        <v>817</v>
      </c>
      <c r="RE93" t="s">
        <v>817</v>
      </c>
      <c r="RF93" t="s">
        <v>817</v>
      </c>
      <c r="RG93" t="s">
        <v>817</v>
      </c>
      <c r="RH93" t="s">
        <v>817</v>
      </c>
      <c r="RI93" t="s">
        <v>817</v>
      </c>
      <c r="RJ93" t="s">
        <v>817</v>
      </c>
      <c r="RK93" t="s">
        <v>813</v>
      </c>
      <c r="RL93" t="s">
        <v>817</v>
      </c>
      <c r="RM93" t="s">
        <v>813</v>
      </c>
      <c r="RN93" t="s">
        <v>813</v>
      </c>
      <c r="RO93" t="s">
        <v>817</v>
      </c>
      <c r="RP93" t="s">
        <v>817</v>
      </c>
      <c r="RQ93" t="s">
        <v>817</v>
      </c>
      <c r="RR93" t="s">
        <v>817</v>
      </c>
      <c r="RS93" t="s">
        <v>817</v>
      </c>
      <c r="RT93" t="s">
        <v>817</v>
      </c>
      <c r="RU93" t="s">
        <v>817</v>
      </c>
      <c r="RV93" t="s">
        <v>817</v>
      </c>
      <c r="RW93" t="s">
        <v>817</v>
      </c>
      <c r="RX93" t="s">
        <v>879</v>
      </c>
      <c r="RY93" t="s">
        <v>1292</v>
      </c>
      <c r="RZ93" t="s">
        <v>817</v>
      </c>
      <c r="SB93" t="s">
        <v>817</v>
      </c>
      <c r="SC93" t="s">
        <v>817</v>
      </c>
      <c r="SD93" t="s">
        <v>817</v>
      </c>
      <c r="SE93" t="s">
        <v>817</v>
      </c>
      <c r="SF93" t="s">
        <v>817</v>
      </c>
      <c r="SG93" t="s">
        <v>817</v>
      </c>
      <c r="SH93" t="s">
        <v>817</v>
      </c>
      <c r="SI93" t="s">
        <v>817</v>
      </c>
      <c r="SJ93" t="s">
        <v>813</v>
      </c>
      <c r="SK93" t="s">
        <v>817</v>
      </c>
      <c r="SL93" t="s">
        <v>817</v>
      </c>
      <c r="SM93" t="s">
        <v>817</v>
      </c>
      <c r="SN93" t="s">
        <v>817</v>
      </c>
      <c r="SO93" t="s">
        <v>817</v>
      </c>
      <c r="SP93" t="s">
        <v>817</v>
      </c>
      <c r="SQ93" t="s">
        <v>817</v>
      </c>
      <c r="SR93" t="s">
        <v>817</v>
      </c>
      <c r="SS93" t="s">
        <v>817</v>
      </c>
      <c r="ST93" t="s">
        <v>817</v>
      </c>
      <c r="SU93" t="s">
        <v>817</v>
      </c>
      <c r="SV93" t="s">
        <v>817</v>
      </c>
      <c r="SW93" t="s">
        <v>817</v>
      </c>
      <c r="SX93" t="s">
        <v>817</v>
      </c>
      <c r="SY93" t="s">
        <v>817</v>
      </c>
      <c r="SZ93" t="s">
        <v>817</v>
      </c>
      <c r="TA93" t="s">
        <v>817</v>
      </c>
      <c r="TB93" t="s">
        <v>817</v>
      </c>
      <c r="TC93" t="s">
        <v>817</v>
      </c>
      <c r="TD93" t="s">
        <v>817</v>
      </c>
      <c r="TE93" t="s">
        <v>817</v>
      </c>
      <c r="TF93" t="s">
        <v>813</v>
      </c>
      <c r="TG93" t="s">
        <v>817</v>
      </c>
      <c r="TH93" t="s">
        <v>817</v>
      </c>
      <c r="TI93" t="s">
        <v>817</v>
      </c>
      <c r="TU93" t="s">
        <v>817</v>
      </c>
      <c r="TY93" t="s">
        <v>813</v>
      </c>
      <c r="TZ93" t="s">
        <v>813</v>
      </c>
      <c r="UA93" t="s">
        <v>817</v>
      </c>
      <c r="UB93" t="s">
        <v>817</v>
      </c>
      <c r="UC93" t="s">
        <v>817</v>
      </c>
      <c r="UD93" t="s">
        <v>817</v>
      </c>
      <c r="UE93" t="s">
        <v>817</v>
      </c>
      <c r="UF93" t="s">
        <v>813</v>
      </c>
      <c r="UG93" t="s">
        <v>817</v>
      </c>
      <c r="UH93" t="s">
        <v>817</v>
      </c>
      <c r="UI93" t="s">
        <v>817</v>
      </c>
      <c r="UJ93" t="s">
        <v>817</v>
      </c>
      <c r="UK93" t="s">
        <v>817</v>
      </c>
      <c r="UL93" t="s">
        <v>817</v>
      </c>
      <c r="UM93" t="s">
        <v>813</v>
      </c>
      <c r="UN93" t="s">
        <v>817</v>
      </c>
      <c r="UO93" t="s">
        <v>813</v>
      </c>
      <c r="UP93" t="s">
        <v>817</v>
      </c>
      <c r="UQ93" t="s">
        <v>817</v>
      </c>
      <c r="UR93" t="s">
        <v>817</v>
      </c>
      <c r="US93" t="s">
        <v>817</v>
      </c>
      <c r="UT93" t="s">
        <v>817</v>
      </c>
      <c r="UU93" t="s">
        <v>817</v>
      </c>
      <c r="UV93" t="s">
        <v>817</v>
      </c>
      <c r="UW93" t="s">
        <v>817</v>
      </c>
      <c r="UX93" t="s">
        <v>817</v>
      </c>
      <c r="UY93" t="s">
        <v>817</v>
      </c>
      <c r="UZ93" t="s">
        <v>817</v>
      </c>
      <c r="VB93" t="s">
        <v>847</v>
      </c>
      <c r="VC93" t="s">
        <v>963</v>
      </c>
      <c r="VD93" t="s">
        <v>813</v>
      </c>
      <c r="VE93" t="s">
        <v>817</v>
      </c>
      <c r="VF93" t="s">
        <v>817</v>
      </c>
      <c r="VG93" t="s">
        <v>817</v>
      </c>
      <c r="VH93" t="s">
        <v>817</v>
      </c>
      <c r="VI93" t="s">
        <v>817</v>
      </c>
      <c r="VJ93" t="s">
        <v>817</v>
      </c>
      <c r="VK93" t="s">
        <v>817</v>
      </c>
      <c r="VL93" t="s">
        <v>817</v>
      </c>
      <c r="VM93" t="s">
        <v>817</v>
      </c>
      <c r="VN93" t="s">
        <v>817</v>
      </c>
      <c r="VO93" t="s">
        <v>817</v>
      </c>
      <c r="VP93" t="s">
        <v>817</v>
      </c>
      <c r="VQ93" t="s">
        <v>817</v>
      </c>
      <c r="VY93" t="s">
        <v>817</v>
      </c>
      <c r="VZ93" t="s">
        <v>813</v>
      </c>
      <c r="WA93" t="s">
        <v>817</v>
      </c>
      <c r="WJ93" t="s">
        <v>813</v>
      </c>
      <c r="WK93" t="s">
        <v>813</v>
      </c>
      <c r="WL93" t="s">
        <v>817</v>
      </c>
      <c r="WM93" t="s">
        <v>813</v>
      </c>
      <c r="WN93" t="s">
        <v>817</v>
      </c>
      <c r="WO93" t="s">
        <v>817</v>
      </c>
      <c r="WP93" t="s">
        <v>817</v>
      </c>
      <c r="WQ93" t="s">
        <v>817</v>
      </c>
      <c r="WR93" t="s">
        <v>817</v>
      </c>
      <c r="WS93" t="s">
        <v>958</v>
      </c>
      <c r="WU93" t="s">
        <v>817</v>
      </c>
      <c r="WV93" t="s">
        <v>817</v>
      </c>
      <c r="WW93" t="s">
        <v>817</v>
      </c>
      <c r="WX93" t="s">
        <v>817</v>
      </c>
      <c r="WY93" t="s">
        <v>817</v>
      </c>
      <c r="WZ93" t="s">
        <v>813</v>
      </c>
      <c r="XA93" t="s">
        <v>817</v>
      </c>
      <c r="XB93" t="s">
        <v>817</v>
      </c>
      <c r="XC93" t="s">
        <v>850</v>
      </c>
      <c r="XD93" t="s">
        <v>813</v>
      </c>
      <c r="XE93" t="s">
        <v>813</v>
      </c>
      <c r="XF93" t="s">
        <v>817</v>
      </c>
      <c r="XG93" t="s">
        <v>817</v>
      </c>
      <c r="XH93" t="s">
        <v>817</v>
      </c>
      <c r="XI93" t="s">
        <v>817</v>
      </c>
      <c r="XJ93" t="s">
        <v>817</v>
      </c>
      <c r="XK93" t="s">
        <v>817</v>
      </c>
      <c r="XL93" t="s">
        <v>817</v>
      </c>
      <c r="XM93" t="s">
        <v>817</v>
      </c>
      <c r="XN93" t="s">
        <v>813</v>
      </c>
      <c r="XO93" t="s">
        <v>817</v>
      </c>
      <c r="XP93" t="s">
        <v>817</v>
      </c>
      <c r="XQ93" t="s">
        <v>817</v>
      </c>
      <c r="XR93" t="s">
        <v>817</v>
      </c>
      <c r="XS93" t="s">
        <v>817</v>
      </c>
      <c r="XT93" t="s">
        <v>817</v>
      </c>
      <c r="XU93" t="s">
        <v>817</v>
      </c>
      <c r="XV93" t="s">
        <v>817</v>
      </c>
      <c r="XW93" t="s">
        <v>813</v>
      </c>
      <c r="XX93" t="s">
        <v>817</v>
      </c>
      <c r="XY93" t="s">
        <v>817</v>
      </c>
      <c r="XZ93" t="s">
        <v>817</v>
      </c>
      <c r="ZM93" t="s">
        <v>817</v>
      </c>
      <c r="ZN93" t="s">
        <v>817</v>
      </c>
      <c r="ZO93" t="s">
        <v>817</v>
      </c>
      <c r="ZP93" t="s">
        <v>817</v>
      </c>
      <c r="ZQ93" t="s">
        <v>817</v>
      </c>
      <c r="ZR93" t="s">
        <v>817</v>
      </c>
      <c r="ZS93" t="s">
        <v>817</v>
      </c>
      <c r="ZT93" t="s">
        <v>817</v>
      </c>
      <c r="ZU93" t="s">
        <v>817</v>
      </c>
      <c r="ZV93" t="s">
        <v>817</v>
      </c>
      <c r="ZW93" t="s">
        <v>817</v>
      </c>
      <c r="ZX93" t="s">
        <v>817</v>
      </c>
      <c r="ZY93" t="s">
        <v>817</v>
      </c>
      <c r="ZZ93" t="s">
        <v>817</v>
      </c>
      <c r="AAA93" t="s">
        <v>817</v>
      </c>
      <c r="AAB93" t="s">
        <v>817</v>
      </c>
      <c r="AAC93" t="s">
        <v>817</v>
      </c>
      <c r="AAD93" t="s">
        <v>813</v>
      </c>
      <c r="AAE93" t="s">
        <v>817</v>
      </c>
      <c r="AAF93" t="s">
        <v>817</v>
      </c>
      <c r="AAH93" t="s">
        <v>817</v>
      </c>
      <c r="AAI93" t="s">
        <v>817</v>
      </c>
      <c r="AAJ93" t="s">
        <v>813</v>
      </c>
      <c r="AAK93" t="s">
        <v>813</v>
      </c>
      <c r="AAL93" t="s">
        <v>817</v>
      </c>
      <c r="AAM93" t="s">
        <v>817</v>
      </c>
      <c r="AAN93" t="s">
        <v>817</v>
      </c>
      <c r="AAO93" t="s">
        <v>817</v>
      </c>
      <c r="AAP93" t="s">
        <v>817</v>
      </c>
      <c r="AAQ93" t="s">
        <v>813</v>
      </c>
      <c r="AAR93" t="s">
        <v>817</v>
      </c>
      <c r="AAS93" t="s">
        <v>817</v>
      </c>
      <c r="AAT93" t="s">
        <v>817</v>
      </c>
      <c r="AAV93" t="s">
        <v>817</v>
      </c>
      <c r="AAW93" t="s">
        <v>817</v>
      </c>
      <c r="AAX93" t="s">
        <v>817</v>
      </c>
      <c r="AAY93" t="s">
        <v>817</v>
      </c>
      <c r="AAZ93" t="s">
        <v>817</v>
      </c>
      <c r="ABA93" t="s">
        <v>813</v>
      </c>
      <c r="ABB93" t="s">
        <v>813</v>
      </c>
      <c r="ABC93" t="s">
        <v>817</v>
      </c>
      <c r="ABD93" t="s">
        <v>817</v>
      </c>
      <c r="ABE93" t="s">
        <v>817</v>
      </c>
      <c r="ABF93" t="s">
        <v>817</v>
      </c>
      <c r="ABG93" t="s">
        <v>817</v>
      </c>
      <c r="ABH93" t="s">
        <v>817</v>
      </c>
      <c r="ABI93" t="s">
        <v>817</v>
      </c>
      <c r="ABJ93" t="s">
        <v>817</v>
      </c>
      <c r="ABK93" t="s">
        <v>817</v>
      </c>
      <c r="ABL93" t="s">
        <v>817</v>
      </c>
      <c r="ABM93" t="s">
        <v>817</v>
      </c>
      <c r="ABN93" t="s">
        <v>813</v>
      </c>
      <c r="ABO93" t="s">
        <v>817</v>
      </c>
      <c r="ABP93" t="s">
        <v>817</v>
      </c>
      <c r="ABQ93" t="s">
        <v>817</v>
      </c>
      <c r="ABR93" t="s">
        <v>817</v>
      </c>
      <c r="ABS93" t="s">
        <v>817</v>
      </c>
      <c r="ABT93" t="s">
        <v>813</v>
      </c>
      <c r="ABU93" t="s">
        <v>817</v>
      </c>
      <c r="ABV93" t="s">
        <v>817</v>
      </c>
      <c r="ABW93" t="s">
        <v>813</v>
      </c>
      <c r="ABX93" t="s">
        <v>817</v>
      </c>
      <c r="ABY93" t="s">
        <v>813</v>
      </c>
      <c r="ABZ93" t="s">
        <v>817</v>
      </c>
      <c r="ACA93" t="s">
        <v>817</v>
      </c>
      <c r="ACB93" t="s">
        <v>817</v>
      </c>
      <c r="ACC93" t="s">
        <v>817</v>
      </c>
      <c r="ACD93" t="s">
        <v>817</v>
      </c>
      <c r="ACE93" t="s">
        <v>817</v>
      </c>
      <c r="ACF93" t="s">
        <v>817</v>
      </c>
      <c r="ACG93" t="s">
        <v>817</v>
      </c>
      <c r="ACH93" t="s">
        <v>817</v>
      </c>
      <c r="ACI93" t="s">
        <v>817</v>
      </c>
    </row>
    <row r="94" spans="1:763">
      <c r="A94" t="s">
        <v>1293</v>
      </c>
      <c r="B94" t="s">
        <v>1294</v>
      </c>
      <c r="C94" t="s">
        <v>1295</v>
      </c>
      <c r="D94" t="s">
        <v>932</v>
      </c>
      <c r="E94" t="s">
        <v>932</v>
      </c>
      <c r="P94" t="s">
        <v>812</v>
      </c>
      <c r="Q94">
        <v>0.874863865752458</v>
      </c>
      <c r="T94">
        <v>46</v>
      </c>
      <c r="V94" t="s">
        <v>813</v>
      </c>
      <c r="X94" t="s">
        <v>813</v>
      </c>
      <c r="Y94" t="s">
        <v>814</v>
      </c>
      <c r="Z94" t="s">
        <v>814</v>
      </c>
      <c r="AA94" t="s">
        <v>815</v>
      </c>
      <c r="AB94" t="s">
        <v>816</v>
      </c>
      <c r="AC94">
        <v>2</v>
      </c>
      <c r="AD94" t="s">
        <v>817</v>
      </c>
      <c r="AE94">
        <v>2</v>
      </c>
      <c r="AF94">
        <v>0</v>
      </c>
      <c r="AG94">
        <v>0</v>
      </c>
      <c r="AH94" t="s">
        <v>818</v>
      </c>
      <c r="AI94" t="s">
        <v>818</v>
      </c>
      <c r="AJ94" t="s">
        <v>818</v>
      </c>
      <c r="AK94" t="s">
        <v>818</v>
      </c>
      <c r="AL94" t="s">
        <v>818</v>
      </c>
      <c r="AM94" t="s">
        <v>818</v>
      </c>
      <c r="AN94" t="s">
        <v>818</v>
      </c>
      <c r="AO94" t="s">
        <v>818</v>
      </c>
      <c r="AP94" t="s">
        <v>818</v>
      </c>
      <c r="AQ94" t="s">
        <v>818</v>
      </c>
      <c r="AR94" t="s">
        <v>818</v>
      </c>
      <c r="AS94" t="s">
        <v>818</v>
      </c>
      <c r="AT94" t="s">
        <v>818</v>
      </c>
      <c r="AU94" t="s">
        <v>818</v>
      </c>
      <c r="AV94" t="s">
        <v>818</v>
      </c>
      <c r="AW94" t="s">
        <v>818</v>
      </c>
      <c r="AX94" t="s">
        <v>818</v>
      </c>
      <c r="AY94" t="s">
        <v>818</v>
      </c>
      <c r="AZ94" t="s">
        <v>818</v>
      </c>
      <c r="BA94" t="s">
        <v>818</v>
      </c>
      <c r="BB94" t="s">
        <v>818</v>
      </c>
      <c r="BC94" t="s">
        <v>818</v>
      </c>
      <c r="BD94" t="s">
        <v>818</v>
      </c>
      <c r="BE94" t="s">
        <v>818</v>
      </c>
      <c r="BF94" t="s">
        <v>818</v>
      </c>
      <c r="BG94" t="s">
        <v>818</v>
      </c>
      <c r="BH94" t="s">
        <v>818</v>
      </c>
      <c r="BI94" t="s">
        <v>818</v>
      </c>
      <c r="BJ94" t="s">
        <v>818</v>
      </c>
      <c r="BK94" t="s">
        <v>818</v>
      </c>
      <c r="BL94" t="s">
        <v>818</v>
      </c>
      <c r="BM94" t="s">
        <v>818</v>
      </c>
      <c r="BN94" t="s">
        <v>818</v>
      </c>
      <c r="BO94" t="s">
        <v>818</v>
      </c>
      <c r="BP94" t="s">
        <v>818</v>
      </c>
      <c r="BQ94" t="s">
        <v>818</v>
      </c>
      <c r="BR94" t="s">
        <v>818</v>
      </c>
      <c r="BS94" t="s">
        <v>818</v>
      </c>
      <c r="BT94" t="s">
        <v>818</v>
      </c>
      <c r="BU94" t="s">
        <v>818</v>
      </c>
      <c r="BV94" t="s">
        <v>818</v>
      </c>
      <c r="BW94" t="s">
        <v>818</v>
      </c>
      <c r="BX94" t="s">
        <v>818</v>
      </c>
      <c r="BY94" t="s">
        <v>818</v>
      </c>
      <c r="BZ94" t="s">
        <v>818</v>
      </c>
      <c r="CA94" t="s">
        <v>818</v>
      </c>
      <c r="CB94" t="s">
        <v>818</v>
      </c>
      <c r="CC94" t="s">
        <v>818</v>
      </c>
      <c r="CD94" t="s">
        <v>818</v>
      </c>
      <c r="CE94" t="s">
        <v>818</v>
      </c>
      <c r="CF94" t="s">
        <v>818</v>
      </c>
      <c r="CG94" t="s">
        <v>818</v>
      </c>
      <c r="CH94" t="s">
        <v>818</v>
      </c>
      <c r="CI94" t="s">
        <v>818</v>
      </c>
      <c r="CJ94" t="s">
        <v>818</v>
      </c>
      <c r="CK94" t="s">
        <v>818</v>
      </c>
      <c r="CL94" t="s">
        <v>818</v>
      </c>
      <c r="CM94" t="s">
        <v>818</v>
      </c>
      <c r="CN94" t="s">
        <v>818</v>
      </c>
      <c r="CO94" t="s">
        <v>818</v>
      </c>
      <c r="CP94" t="s">
        <v>818</v>
      </c>
      <c r="CQ94" t="s">
        <v>818</v>
      </c>
      <c r="CR94" t="s">
        <v>818</v>
      </c>
      <c r="CS94" t="s">
        <v>818</v>
      </c>
      <c r="CT94" t="s">
        <v>818</v>
      </c>
      <c r="CU94" t="s">
        <v>818</v>
      </c>
      <c r="CV94" t="s">
        <v>818</v>
      </c>
      <c r="CW94" t="s">
        <v>818</v>
      </c>
      <c r="CX94" t="s">
        <v>818</v>
      </c>
      <c r="CY94" t="s">
        <v>818</v>
      </c>
      <c r="CZ94" t="s">
        <v>818</v>
      </c>
      <c r="DA94" t="s">
        <v>818</v>
      </c>
      <c r="DB94" t="s">
        <v>818</v>
      </c>
      <c r="DC94" t="s">
        <v>818</v>
      </c>
      <c r="DD94" t="s">
        <v>818</v>
      </c>
      <c r="DE94" t="s">
        <v>818</v>
      </c>
      <c r="DF94" t="s">
        <v>818</v>
      </c>
      <c r="DG94" t="s">
        <v>818</v>
      </c>
      <c r="DH94" t="s">
        <v>818</v>
      </c>
      <c r="DI94" t="s">
        <v>818</v>
      </c>
      <c r="DJ94" t="s">
        <v>818</v>
      </c>
      <c r="DK94" t="s">
        <v>818</v>
      </c>
      <c r="DL94" t="s">
        <v>818</v>
      </c>
      <c r="DM94" t="s">
        <v>818</v>
      </c>
      <c r="DN94" t="s">
        <v>818</v>
      </c>
      <c r="DO94" t="s">
        <v>818</v>
      </c>
      <c r="DP94" t="s">
        <v>818</v>
      </c>
      <c r="DQ94" t="s">
        <v>818</v>
      </c>
      <c r="DR94" t="s">
        <v>818</v>
      </c>
      <c r="DS94" t="s">
        <v>818</v>
      </c>
      <c r="DT94" t="s">
        <v>818</v>
      </c>
      <c r="DU94" t="s">
        <v>818</v>
      </c>
      <c r="DV94" t="s">
        <v>818</v>
      </c>
      <c r="DW94" t="s">
        <v>818</v>
      </c>
      <c r="DX94" t="s">
        <v>818</v>
      </c>
      <c r="DY94" t="s">
        <v>818</v>
      </c>
      <c r="DZ94" t="s">
        <v>818</v>
      </c>
      <c r="EA94" t="s">
        <v>818</v>
      </c>
      <c r="EB94" t="s">
        <v>818</v>
      </c>
      <c r="EC94" t="s">
        <v>818</v>
      </c>
      <c r="ED94" t="s">
        <v>818</v>
      </c>
      <c r="EE94" t="s">
        <v>818</v>
      </c>
      <c r="EF94" t="s">
        <v>818</v>
      </c>
      <c r="EG94" t="s">
        <v>818</v>
      </c>
      <c r="EH94" t="s">
        <v>818</v>
      </c>
      <c r="EI94" t="s">
        <v>818</v>
      </c>
      <c r="EJ94" t="s">
        <v>818</v>
      </c>
      <c r="EK94" t="s">
        <v>818</v>
      </c>
      <c r="EL94" t="s">
        <v>818</v>
      </c>
      <c r="EM94" t="s">
        <v>818</v>
      </c>
      <c r="EN94" t="s">
        <v>818</v>
      </c>
      <c r="EO94" t="s">
        <v>818</v>
      </c>
      <c r="EP94" t="s">
        <v>818</v>
      </c>
      <c r="EQ94" t="s">
        <v>818</v>
      </c>
      <c r="ER94" t="s">
        <v>818</v>
      </c>
      <c r="ES94" t="s">
        <v>818</v>
      </c>
      <c r="ET94" t="s">
        <v>818</v>
      </c>
      <c r="EU94" t="s">
        <v>818</v>
      </c>
      <c r="EV94" t="s">
        <v>818</v>
      </c>
      <c r="EW94" t="s">
        <v>818</v>
      </c>
      <c r="EX94" t="s">
        <v>818</v>
      </c>
      <c r="EY94" t="s">
        <v>818</v>
      </c>
      <c r="EZ94" t="s">
        <v>818</v>
      </c>
      <c r="FA94" t="s">
        <v>818</v>
      </c>
      <c r="FB94" t="s">
        <v>818</v>
      </c>
      <c r="FC94" t="s">
        <v>818</v>
      </c>
      <c r="FD94" t="s">
        <v>818</v>
      </c>
      <c r="FE94" t="s">
        <v>818</v>
      </c>
      <c r="FF94" t="s">
        <v>818</v>
      </c>
      <c r="FG94" t="s">
        <v>818</v>
      </c>
      <c r="FH94" t="s">
        <v>818</v>
      </c>
      <c r="FI94" t="s">
        <v>818</v>
      </c>
      <c r="FJ94" t="s">
        <v>818</v>
      </c>
      <c r="FK94" t="s">
        <v>818</v>
      </c>
      <c r="FL94" t="s">
        <v>818</v>
      </c>
      <c r="FM94" t="s">
        <v>818</v>
      </c>
      <c r="FN94" t="s">
        <v>818</v>
      </c>
      <c r="FO94" t="s">
        <v>818</v>
      </c>
      <c r="FP94" t="s">
        <v>818</v>
      </c>
      <c r="FQ94" t="s">
        <v>818</v>
      </c>
      <c r="FR94" t="s">
        <v>818</v>
      </c>
      <c r="FS94" t="s">
        <v>818</v>
      </c>
      <c r="FT94" t="s">
        <v>818</v>
      </c>
      <c r="FU94" t="s">
        <v>818</v>
      </c>
      <c r="FV94" t="s">
        <v>818</v>
      </c>
      <c r="FW94" t="s">
        <v>818</v>
      </c>
      <c r="FX94" t="s">
        <v>818</v>
      </c>
      <c r="FY94" t="s">
        <v>818</v>
      </c>
      <c r="FZ94" t="s">
        <v>818</v>
      </c>
      <c r="GA94" t="s">
        <v>818</v>
      </c>
      <c r="GB94" t="s">
        <v>818</v>
      </c>
      <c r="GC94" t="s">
        <v>818</v>
      </c>
      <c r="GD94" t="s">
        <v>818</v>
      </c>
      <c r="GE94" t="s">
        <v>818</v>
      </c>
      <c r="GF94" t="s">
        <v>818</v>
      </c>
      <c r="GG94" t="s">
        <v>818</v>
      </c>
      <c r="GH94" t="s">
        <v>818</v>
      </c>
      <c r="GI94" t="s">
        <v>818</v>
      </c>
      <c r="GJ94" t="s">
        <v>818</v>
      </c>
      <c r="GK94" t="s">
        <v>818</v>
      </c>
      <c r="GL94" t="s">
        <v>818</v>
      </c>
      <c r="GM94" t="s">
        <v>818</v>
      </c>
      <c r="GN94" t="s">
        <v>818</v>
      </c>
      <c r="GO94" t="s">
        <v>818</v>
      </c>
      <c r="GP94" t="s">
        <v>818</v>
      </c>
      <c r="GQ94" t="s">
        <v>818</v>
      </c>
      <c r="GR94" t="s">
        <v>818</v>
      </c>
      <c r="GS94" t="s">
        <v>818</v>
      </c>
      <c r="GT94" t="s">
        <v>818</v>
      </c>
      <c r="GU94" t="s">
        <v>818</v>
      </c>
      <c r="GV94" t="s">
        <v>818</v>
      </c>
      <c r="GW94" t="s">
        <v>818</v>
      </c>
      <c r="GX94" t="s">
        <v>818</v>
      </c>
      <c r="GY94" t="s">
        <v>818</v>
      </c>
      <c r="GZ94" t="s">
        <v>818</v>
      </c>
      <c r="HA94" t="s">
        <v>818</v>
      </c>
      <c r="HB94" t="s">
        <v>818</v>
      </c>
      <c r="HC94" t="s">
        <v>818</v>
      </c>
      <c r="HD94" t="s">
        <v>818</v>
      </c>
      <c r="HE94" t="s">
        <v>818</v>
      </c>
      <c r="HF94" t="s">
        <v>818</v>
      </c>
      <c r="HG94" t="s">
        <v>818</v>
      </c>
      <c r="HH94" t="s">
        <v>818</v>
      </c>
      <c r="HI94" t="s">
        <v>818</v>
      </c>
      <c r="HJ94" t="s">
        <v>818</v>
      </c>
      <c r="HK94" t="s">
        <v>818</v>
      </c>
      <c r="HL94" t="s">
        <v>818</v>
      </c>
      <c r="HM94" t="s">
        <v>818</v>
      </c>
      <c r="HN94" t="s">
        <v>818</v>
      </c>
      <c r="HO94" t="s">
        <v>818</v>
      </c>
      <c r="HP94" t="s">
        <v>818</v>
      </c>
      <c r="HQ94" t="s">
        <v>818</v>
      </c>
      <c r="HR94" t="s">
        <v>818</v>
      </c>
      <c r="HS94" t="s">
        <v>818</v>
      </c>
      <c r="HT94" t="s">
        <v>818</v>
      </c>
      <c r="HU94" t="s">
        <v>818</v>
      </c>
      <c r="HV94" t="s">
        <v>818</v>
      </c>
      <c r="HW94" t="s">
        <v>818</v>
      </c>
      <c r="HX94" t="s">
        <v>818</v>
      </c>
      <c r="HY94" t="s">
        <v>818</v>
      </c>
      <c r="HZ94" t="s">
        <v>818</v>
      </c>
      <c r="IA94" t="s">
        <v>818</v>
      </c>
      <c r="IB94" t="s">
        <v>818</v>
      </c>
      <c r="IC94" t="s">
        <v>818</v>
      </c>
      <c r="ID94" t="s">
        <v>818</v>
      </c>
      <c r="IE94" t="s">
        <v>818</v>
      </c>
      <c r="IF94" t="s">
        <v>818</v>
      </c>
      <c r="IG94" t="s">
        <v>818</v>
      </c>
      <c r="IH94" t="s">
        <v>818</v>
      </c>
      <c r="II94" t="s">
        <v>818</v>
      </c>
      <c r="IJ94" t="s">
        <v>818</v>
      </c>
      <c r="IK94" t="s">
        <v>818</v>
      </c>
      <c r="IL94" t="s">
        <v>818</v>
      </c>
      <c r="IM94" t="s">
        <v>818</v>
      </c>
      <c r="IN94" t="s">
        <v>818</v>
      </c>
      <c r="IO94" t="s">
        <v>818</v>
      </c>
      <c r="IP94" t="s">
        <v>818</v>
      </c>
      <c r="IQ94" t="s">
        <v>818</v>
      </c>
      <c r="IR94" t="s">
        <v>818</v>
      </c>
      <c r="IS94" t="s">
        <v>818</v>
      </c>
      <c r="IT94" t="s">
        <v>818</v>
      </c>
      <c r="IU94" t="s">
        <v>818</v>
      </c>
      <c r="IV94" t="s">
        <v>818</v>
      </c>
      <c r="IW94" t="s">
        <v>818</v>
      </c>
      <c r="IX94" t="s">
        <v>818</v>
      </c>
      <c r="IY94" t="s">
        <v>818</v>
      </c>
      <c r="IZ94" t="s">
        <v>818</v>
      </c>
      <c r="JA94" t="s">
        <v>818</v>
      </c>
      <c r="JB94" t="s">
        <v>818</v>
      </c>
      <c r="JC94" t="s">
        <v>818</v>
      </c>
      <c r="JD94" t="s">
        <v>818</v>
      </c>
      <c r="JE94" t="s">
        <v>818</v>
      </c>
      <c r="JF94" t="s">
        <v>818</v>
      </c>
      <c r="JG94" t="s">
        <v>818</v>
      </c>
      <c r="JH94" t="s">
        <v>818</v>
      </c>
      <c r="JI94" t="s">
        <v>818</v>
      </c>
      <c r="JJ94" t="s">
        <v>818</v>
      </c>
      <c r="JK94" t="s">
        <v>818</v>
      </c>
      <c r="JL94" t="s">
        <v>818</v>
      </c>
      <c r="JM94" t="s">
        <v>818</v>
      </c>
      <c r="JN94" t="s">
        <v>818</v>
      </c>
      <c r="JO94" t="s">
        <v>818</v>
      </c>
      <c r="JP94" t="s">
        <v>818</v>
      </c>
      <c r="JQ94" t="s">
        <v>818</v>
      </c>
      <c r="JR94" t="s">
        <v>818</v>
      </c>
      <c r="JS94" t="s">
        <v>818</v>
      </c>
      <c r="JT94" t="s">
        <v>818</v>
      </c>
      <c r="JU94" t="s">
        <v>818</v>
      </c>
      <c r="JV94" t="s">
        <v>818</v>
      </c>
      <c r="JW94" t="s">
        <v>818</v>
      </c>
      <c r="JX94" t="s">
        <v>818</v>
      </c>
      <c r="JY94" t="s">
        <v>818</v>
      </c>
      <c r="JZ94" t="s">
        <v>818</v>
      </c>
      <c r="KA94" t="s">
        <v>818</v>
      </c>
      <c r="KB94" t="s">
        <v>818</v>
      </c>
      <c r="KC94" t="s">
        <v>818</v>
      </c>
      <c r="KD94" t="s">
        <v>818</v>
      </c>
      <c r="KE94" t="s">
        <v>818</v>
      </c>
      <c r="KF94">
        <v>2</v>
      </c>
      <c r="KG94">
        <v>0</v>
      </c>
      <c r="KH94">
        <v>0</v>
      </c>
      <c r="KI94">
        <v>0</v>
      </c>
      <c r="KJ94">
        <v>0</v>
      </c>
      <c r="KK94">
        <v>0</v>
      </c>
      <c r="KL94">
        <v>0</v>
      </c>
      <c r="KM94">
        <v>0</v>
      </c>
      <c r="KN94">
        <v>1</v>
      </c>
      <c r="KO94">
        <v>0</v>
      </c>
      <c r="KP94">
        <v>0</v>
      </c>
      <c r="KQ94">
        <v>1</v>
      </c>
      <c r="KR94">
        <v>0</v>
      </c>
      <c r="KS94">
        <v>0</v>
      </c>
      <c r="KT94">
        <v>0</v>
      </c>
      <c r="KU94">
        <v>0</v>
      </c>
      <c r="KV94">
        <v>0</v>
      </c>
      <c r="KW94">
        <v>0</v>
      </c>
      <c r="KX94">
        <v>1</v>
      </c>
      <c r="KY94">
        <v>0</v>
      </c>
      <c r="KZ94">
        <v>0</v>
      </c>
      <c r="LA94">
        <v>1</v>
      </c>
      <c r="LB94">
        <v>0</v>
      </c>
      <c r="LC94">
        <v>0</v>
      </c>
      <c r="LD94">
        <v>2</v>
      </c>
      <c r="LE94">
        <v>0</v>
      </c>
      <c r="LF94">
        <v>2</v>
      </c>
      <c r="LH94" t="s">
        <v>817</v>
      </c>
      <c r="LI94" t="s">
        <v>817</v>
      </c>
      <c r="LJ94" t="s">
        <v>817</v>
      </c>
      <c r="LK94" t="s">
        <v>817</v>
      </c>
      <c r="LL94" t="s">
        <v>817</v>
      </c>
      <c r="LM94" t="s">
        <v>817</v>
      </c>
      <c r="LO94" t="s">
        <v>813</v>
      </c>
      <c r="LP94" t="s">
        <v>813</v>
      </c>
      <c r="LQ94" t="s">
        <v>817</v>
      </c>
      <c r="LR94" t="s">
        <v>818</v>
      </c>
      <c r="LS94" t="s">
        <v>818</v>
      </c>
      <c r="LT94" t="s">
        <v>818</v>
      </c>
      <c r="LU94" t="s">
        <v>818</v>
      </c>
      <c r="LV94" t="s">
        <v>818</v>
      </c>
      <c r="LW94" t="s">
        <v>818</v>
      </c>
      <c r="LX94" t="s">
        <v>817</v>
      </c>
      <c r="MA94" t="s">
        <v>994</v>
      </c>
      <c r="MB94" t="s">
        <v>821</v>
      </c>
      <c r="MC94" t="s">
        <v>1223</v>
      </c>
      <c r="MD94" t="s">
        <v>813</v>
      </c>
      <c r="MF94" t="s">
        <v>823</v>
      </c>
      <c r="MI94" t="s">
        <v>813</v>
      </c>
      <c r="MJ94" t="s">
        <v>824</v>
      </c>
      <c r="MK94" t="s">
        <v>813</v>
      </c>
      <c r="ML94" t="s">
        <v>817</v>
      </c>
      <c r="MM94" t="s">
        <v>813</v>
      </c>
      <c r="MN94" t="s">
        <v>817</v>
      </c>
      <c r="MO94" t="s">
        <v>817</v>
      </c>
      <c r="MP94" t="s">
        <v>817</v>
      </c>
      <c r="MQ94" t="s">
        <v>817</v>
      </c>
      <c r="MR94" t="s">
        <v>817</v>
      </c>
      <c r="MS94" t="s">
        <v>817</v>
      </c>
      <c r="MT94" t="s">
        <v>817</v>
      </c>
      <c r="MU94" t="s">
        <v>817</v>
      </c>
      <c r="MV94" t="s">
        <v>813</v>
      </c>
      <c r="MW94" t="s">
        <v>813</v>
      </c>
      <c r="MX94" t="s">
        <v>817</v>
      </c>
      <c r="MY94" t="s">
        <v>817</v>
      </c>
      <c r="MZ94" t="s">
        <v>817</v>
      </c>
      <c r="NA94" t="s">
        <v>817</v>
      </c>
      <c r="NB94" t="s">
        <v>817</v>
      </c>
      <c r="NR94" t="s">
        <v>813</v>
      </c>
      <c r="NS94" t="s">
        <v>817</v>
      </c>
      <c r="NU94" t="s">
        <v>1051</v>
      </c>
      <c r="NY94">
        <v>0</v>
      </c>
      <c r="OP94" t="s">
        <v>817</v>
      </c>
      <c r="OQ94" t="s">
        <v>827</v>
      </c>
      <c r="OR94" t="s">
        <v>828</v>
      </c>
      <c r="OS94" t="s">
        <v>878</v>
      </c>
      <c r="OT94" t="s">
        <v>813</v>
      </c>
      <c r="OU94" t="s">
        <v>813</v>
      </c>
      <c r="OV94" t="s">
        <v>830</v>
      </c>
      <c r="OW94" t="s">
        <v>905</v>
      </c>
      <c r="OX94" t="s">
        <v>923</v>
      </c>
      <c r="OY94" t="s">
        <v>833</v>
      </c>
      <c r="OZ94" t="s">
        <v>846</v>
      </c>
      <c r="PA94" t="s">
        <v>817</v>
      </c>
      <c r="PB94" t="s">
        <v>817</v>
      </c>
      <c r="PC94" t="s">
        <v>817</v>
      </c>
      <c r="PD94" t="s">
        <v>817</v>
      </c>
      <c r="PE94" t="s">
        <v>817</v>
      </c>
      <c r="PF94" t="s">
        <v>813</v>
      </c>
      <c r="PG94" t="s">
        <v>817</v>
      </c>
      <c r="PH94" t="s">
        <v>817</v>
      </c>
      <c r="PI94" t="s">
        <v>817</v>
      </c>
      <c r="PJ94" t="s">
        <v>817</v>
      </c>
      <c r="PK94" t="s">
        <v>817</v>
      </c>
      <c r="PL94" t="s">
        <v>835</v>
      </c>
      <c r="PM94" t="s">
        <v>892</v>
      </c>
      <c r="PN94" t="s">
        <v>837</v>
      </c>
      <c r="PO94" t="s">
        <v>880</v>
      </c>
      <c r="PP94" t="s">
        <v>839</v>
      </c>
      <c r="PQ94" t="s">
        <v>813</v>
      </c>
      <c r="PR94" t="s">
        <v>813</v>
      </c>
      <c r="PS94" t="s">
        <v>813</v>
      </c>
      <c r="PT94" t="s">
        <v>817</v>
      </c>
      <c r="PU94" t="s">
        <v>817</v>
      </c>
      <c r="PV94" t="s">
        <v>817</v>
      </c>
      <c r="PW94" t="s">
        <v>817</v>
      </c>
      <c r="PX94" t="s">
        <v>817</v>
      </c>
      <c r="PY94" t="s">
        <v>817</v>
      </c>
      <c r="PZ94" t="s">
        <v>840</v>
      </c>
      <c r="QA94" t="s">
        <v>841</v>
      </c>
      <c r="QB94" t="s">
        <v>895</v>
      </c>
      <c r="QC94" t="s">
        <v>972</v>
      </c>
      <c r="QD94" t="s">
        <v>844</v>
      </c>
      <c r="QE94" t="s">
        <v>845</v>
      </c>
      <c r="QF94" t="s">
        <v>813</v>
      </c>
      <c r="QG94" t="s">
        <v>813</v>
      </c>
      <c r="QH94" t="s">
        <v>813</v>
      </c>
      <c r="QI94" t="s">
        <v>817</v>
      </c>
      <c r="QJ94" t="s">
        <v>813</v>
      </c>
      <c r="QK94" t="s">
        <v>813</v>
      </c>
      <c r="QL94" t="s">
        <v>817</v>
      </c>
      <c r="QM94" t="s">
        <v>813</v>
      </c>
      <c r="QN94" t="s">
        <v>817</v>
      </c>
      <c r="QO94" t="s">
        <v>817</v>
      </c>
      <c r="QP94" t="s">
        <v>817</v>
      </c>
      <c r="QQ94" t="s">
        <v>817</v>
      </c>
      <c r="QR94" t="s">
        <v>817</v>
      </c>
      <c r="QS94" t="s">
        <v>813</v>
      </c>
      <c r="QT94" t="s">
        <v>817</v>
      </c>
      <c r="QU94" t="s">
        <v>817</v>
      </c>
      <c r="QV94" t="s">
        <v>817</v>
      </c>
      <c r="QW94" t="s">
        <v>817</v>
      </c>
      <c r="QX94" t="s">
        <v>817</v>
      </c>
      <c r="QY94" t="s">
        <v>817</v>
      </c>
      <c r="QZ94" t="s">
        <v>817</v>
      </c>
      <c r="RA94" t="s">
        <v>817</v>
      </c>
      <c r="RB94" t="s">
        <v>817</v>
      </c>
      <c r="RC94" t="s">
        <v>817</v>
      </c>
      <c r="RD94" t="s">
        <v>817</v>
      </c>
      <c r="RE94" t="s">
        <v>817</v>
      </c>
      <c r="RF94" t="s">
        <v>817</v>
      </c>
      <c r="RG94" t="s">
        <v>817</v>
      </c>
      <c r="RH94" t="s">
        <v>817</v>
      </c>
      <c r="RI94" t="s">
        <v>817</v>
      </c>
      <c r="RJ94" t="s">
        <v>817</v>
      </c>
      <c r="RK94" t="s">
        <v>813</v>
      </c>
      <c r="RL94" t="s">
        <v>813</v>
      </c>
      <c r="RM94" t="s">
        <v>817</v>
      </c>
      <c r="RN94" t="s">
        <v>817</v>
      </c>
      <c r="RO94" t="s">
        <v>817</v>
      </c>
      <c r="RP94" t="s">
        <v>817</v>
      </c>
      <c r="RQ94" t="s">
        <v>817</v>
      </c>
      <c r="RR94" t="s">
        <v>817</v>
      </c>
      <c r="RS94" t="s">
        <v>817</v>
      </c>
      <c r="RT94" t="s">
        <v>817</v>
      </c>
      <c r="RU94" t="s">
        <v>817</v>
      </c>
      <c r="RV94" t="s">
        <v>817</v>
      </c>
      <c r="RW94" t="s">
        <v>817</v>
      </c>
      <c r="RX94" t="s">
        <v>845</v>
      </c>
      <c r="RY94" t="s">
        <v>891</v>
      </c>
      <c r="RZ94" t="s">
        <v>813</v>
      </c>
      <c r="SA94" t="s">
        <v>813</v>
      </c>
      <c r="SB94" t="s">
        <v>817</v>
      </c>
      <c r="SC94" t="s">
        <v>813</v>
      </c>
      <c r="SD94" t="s">
        <v>817</v>
      </c>
      <c r="SE94" t="s">
        <v>817</v>
      </c>
      <c r="SF94" t="s">
        <v>817</v>
      </c>
      <c r="SG94" t="s">
        <v>813</v>
      </c>
      <c r="SH94" t="s">
        <v>817</v>
      </c>
      <c r="SI94" t="s">
        <v>813</v>
      </c>
      <c r="SJ94" t="s">
        <v>817</v>
      </c>
      <c r="SK94" t="s">
        <v>817</v>
      </c>
      <c r="SL94" t="s">
        <v>817</v>
      </c>
      <c r="SM94" t="s">
        <v>817</v>
      </c>
      <c r="SN94" t="s">
        <v>817</v>
      </c>
      <c r="SO94" t="s">
        <v>817</v>
      </c>
      <c r="SP94" t="s">
        <v>817</v>
      </c>
      <c r="SQ94" t="s">
        <v>817</v>
      </c>
      <c r="SR94" t="s">
        <v>817</v>
      </c>
      <c r="SS94" t="s">
        <v>817</v>
      </c>
      <c r="ST94" t="s">
        <v>817</v>
      </c>
      <c r="SU94" t="s">
        <v>813</v>
      </c>
      <c r="SV94" t="s">
        <v>817</v>
      </c>
      <c r="SW94" t="s">
        <v>813</v>
      </c>
      <c r="SX94" t="s">
        <v>817</v>
      </c>
      <c r="SY94" t="s">
        <v>817</v>
      </c>
      <c r="SZ94" t="s">
        <v>817</v>
      </c>
      <c r="TA94" t="s">
        <v>817</v>
      </c>
      <c r="TB94" t="s">
        <v>817</v>
      </c>
      <c r="TC94" t="s">
        <v>813</v>
      </c>
      <c r="TD94" t="s">
        <v>817</v>
      </c>
      <c r="TE94" t="s">
        <v>817</v>
      </c>
      <c r="TF94" t="s">
        <v>817</v>
      </c>
      <c r="TG94" t="s">
        <v>817</v>
      </c>
      <c r="TH94" t="s">
        <v>817</v>
      </c>
      <c r="TI94" t="s">
        <v>817</v>
      </c>
      <c r="TJ94" t="s">
        <v>817</v>
      </c>
      <c r="TU94" t="s">
        <v>817</v>
      </c>
      <c r="TY94" t="s">
        <v>813</v>
      </c>
      <c r="TZ94" t="s">
        <v>817</v>
      </c>
      <c r="UA94" t="s">
        <v>817</v>
      </c>
      <c r="UB94" t="s">
        <v>813</v>
      </c>
      <c r="UC94" t="s">
        <v>813</v>
      </c>
      <c r="UD94" t="s">
        <v>817</v>
      </c>
      <c r="UE94" t="s">
        <v>817</v>
      </c>
      <c r="UF94" t="s">
        <v>817</v>
      </c>
      <c r="UG94" t="s">
        <v>817</v>
      </c>
      <c r="UH94" t="s">
        <v>817</v>
      </c>
      <c r="UI94" t="s">
        <v>817</v>
      </c>
      <c r="UJ94" t="s">
        <v>817</v>
      </c>
      <c r="UK94" t="s">
        <v>817</v>
      </c>
      <c r="UL94" t="s">
        <v>813</v>
      </c>
      <c r="UM94" t="s">
        <v>813</v>
      </c>
      <c r="UN94" t="s">
        <v>817</v>
      </c>
      <c r="UO94" t="s">
        <v>813</v>
      </c>
      <c r="UP94" t="s">
        <v>817</v>
      </c>
      <c r="UQ94" t="s">
        <v>817</v>
      </c>
      <c r="UR94" t="s">
        <v>817</v>
      </c>
      <c r="US94" t="s">
        <v>817</v>
      </c>
      <c r="UT94" t="s">
        <v>817</v>
      </c>
      <c r="UU94" t="s">
        <v>817</v>
      </c>
      <c r="UV94" t="s">
        <v>817</v>
      </c>
      <c r="UW94" t="s">
        <v>817</v>
      </c>
      <c r="UX94" t="s">
        <v>817</v>
      </c>
      <c r="UY94" t="s">
        <v>817</v>
      </c>
      <c r="UZ94" t="s">
        <v>817</v>
      </c>
      <c r="VB94" t="s">
        <v>909</v>
      </c>
      <c r="VC94" t="s">
        <v>963</v>
      </c>
      <c r="VD94" t="s">
        <v>813</v>
      </c>
      <c r="VE94" t="s">
        <v>817</v>
      </c>
      <c r="VF94" t="s">
        <v>817</v>
      </c>
      <c r="VG94" t="s">
        <v>817</v>
      </c>
      <c r="VH94" t="s">
        <v>817</v>
      </c>
      <c r="VI94" t="s">
        <v>817</v>
      </c>
      <c r="VJ94" t="s">
        <v>817</v>
      </c>
      <c r="VK94" t="s">
        <v>817</v>
      </c>
      <c r="VL94" t="s">
        <v>817</v>
      </c>
      <c r="VM94" t="s">
        <v>817</v>
      </c>
      <c r="VN94" t="s">
        <v>817</v>
      </c>
      <c r="VO94" t="s">
        <v>817</v>
      </c>
      <c r="VP94" t="s">
        <v>817</v>
      </c>
      <c r="VQ94" t="s">
        <v>817</v>
      </c>
      <c r="VY94" t="s">
        <v>813</v>
      </c>
      <c r="VZ94" t="s">
        <v>813</v>
      </c>
      <c r="WA94" t="s">
        <v>817</v>
      </c>
      <c r="WJ94" t="s">
        <v>813</v>
      </c>
      <c r="WK94" t="s">
        <v>817</v>
      </c>
      <c r="WL94" t="s">
        <v>813</v>
      </c>
      <c r="WM94" t="s">
        <v>817</v>
      </c>
      <c r="WN94" t="s">
        <v>817</v>
      </c>
      <c r="WO94" t="s">
        <v>817</v>
      </c>
      <c r="WP94" t="s">
        <v>817</v>
      </c>
      <c r="WQ94" t="s">
        <v>817</v>
      </c>
      <c r="WR94" t="s">
        <v>817</v>
      </c>
      <c r="WS94" t="s">
        <v>846</v>
      </c>
      <c r="WU94" t="s">
        <v>817</v>
      </c>
      <c r="WV94" t="s">
        <v>817</v>
      </c>
      <c r="WW94" t="s">
        <v>817</v>
      </c>
      <c r="WX94" t="s">
        <v>817</v>
      </c>
      <c r="WY94" t="s">
        <v>817</v>
      </c>
      <c r="WZ94" t="s">
        <v>813</v>
      </c>
      <c r="XA94" t="s">
        <v>817</v>
      </c>
      <c r="XB94" t="s">
        <v>817</v>
      </c>
      <c r="XC94" t="s">
        <v>850</v>
      </c>
      <c r="XD94" t="s">
        <v>813</v>
      </c>
      <c r="XE94" t="s">
        <v>813</v>
      </c>
      <c r="XF94" t="s">
        <v>817</v>
      </c>
      <c r="XG94" t="s">
        <v>817</v>
      </c>
      <c r="XH94" t="s">
        <v>817</v>
      </c>
      <c r="XI94" t="s">
        <v>817</v>
      </c>
      <c r="XJ94" t="s">
        <v>817</v>
      </c>
      <c r="XK94" t="s">
        <v>817</v>
      </c>
      <c r="XL94" t="s">
        <v>817</v>
      </c>
      <c r="XM94" t="s">
        <v>817</v>
      </c>
      <c r="XN94" t="s">
        <v>817</v>
      </c>
      <c r="XO94" t="s">
        <v>817</v>
      </c>
      <c r="XP94" t="s">
        <v>817</v>
      </c>
      <c r="XQ94" t="s">
        <v>817</v>
      </c>
      <c r="XR94" t="s">
        <v>813</v>
      </c>
      <c r="XS94" t="s">
        <v>817</v>
      </c>
      <c r="XT94" t="s">
        <v>817</v>
      </c>
      <c r="XU94" t="s">
        <v>813</v>
      </c>
      <c r="XV94" t="s">
        <v>817</v>
      </c>
      <c r="XW94" t="s">
        <v>817</v>
      </c>
      <c r="XX94" t="s">
        <v>817</v>
      </c>
      <c r="XY94" t="s">
        <v>817</v>
      </c>
      <c r="XZ94" t="s">
        <v>817</v>
      </c>
      <c r="ZM94" t="s">
        <v>817</v>
      </c>
      <c r="ZN94" t="s">
        <v>817</v>
      </c>
      <c r="ZO94" t="s">
        <v>817</v>
      </c>
      <c r="ZP94" t="s">
        <v>817</v>
      </c>
      <c r="ZQ94" t="s">
        <v>817</v>
      </c>
      <c r="ZR94" t="s">
        <v>813</v>
      </c>
      <c r="ZS94" t="s">
        <v>817</v>
      </c>
      <c r="ZT94" t="s">
        <v>817</v>
      </c>
      <c r="ZU94" t="s">
        <v>817</v>
      </c>
      <c r="ZV94" t="s">
        <v>817</v>
      </c>
      <c r="ZW94" t="s">
        <v>817</v>
      </c>
      <c r="ZX94" t="s">
        <v>817</v>
      </c>
      <c r="ZY94" t="s">
        <v>817</v>
      </c>
      <c r="ZZ94" t="s">
        <v>817</v>
      </c>
      <c r="AAA94" t="s">
        <v>813</v>
      </c>
      <c r="AAB94" t="s">
        <v>817</v>
      </c>
      <c r="AAC94" t="s">
        <v>817</v>
      </c>
      <c r="AAD94" t="s">
        <v>817</v>
      </c>
      <c r="AAE94" t="s">
        <v>817</v>
      </c>
      <c r="AAF94" t="s">
        <v>817</v>
      </c>
      <c r="AAH94" t="s">
        <v>813</v>
      </c>
      <c r="AAI94" t="s">
        <v>817</v>
      </c>
      <c r="AAJ94" t="s">
        <v>813</v>
      </c>
      <c r="AAK94" t="s">
        <v>817</v>
      </c>
      <c r="AAL94" t="s">
        <v>817</v>
      </c>
      <c r="AAM94" t="s">
        <v>817</v>
      </c>
      <c r="AAN94" t="s">
        <v>813</v>
      </c>
      <c r="AAO94" t="s">
        <v>817</v>
      </c>
      <c r="AAP94" t="s">
        <v>817</v>
      </c>
      <c r="AAQ94" t="s">
        <v>817</v>
      </c>
      <c r="AAR94" t="s">
        <v>817</v>
      </c>
      <c r="AAS94" t="s">
        <v>817</v>
      </c>
      <c r="AAT94" t="s">
        <v>817</v>
      </c>
      <c r="AAV94" t="s">
        <v>817</v>
      </c>
      <c r="AAW94" t="s">
        <v>817</v>
      </c>
      <c r="AAX94" t="s">
        <v>817</v>
      </c>
      <c r="AAY94" t="s">
        <v>817</v>
      </c>
      <c r="AAZ94" t="s">
        <v>817</v>
      </c>
      <c r="ABA94" t="s">
        <v>817</v>
      </c>
      <c r="ABB94" t="s">
        <v>813</v>
      </c>
      <c r="ABC94" t="s">
        <v>817</v>
      </c>
      <c r="ABD94" t="s">
        <v>817</v>
      </c>
      <c r="ABE94" t="s">
        <v>817</v>
      </c>
      <c r="ABF94" t="s">
        <v>817</v>
      </c>
      <c r="ABG94" t="s">
        <v>817</v>
      </c>
      <c r="ABH94" t="s">
        <v>817</v>
      </c>
      <c r="ABI94" t="s">
        <v>817</v>
      </c>
      <c r="ABJ94" t="s">
        <v>817</v>
      </c>
      <c r="ABK94" t="s">
        <v>817</v>
      </c>
      <c r="ABL94" t="s">
        <v>817</v>
      </c>
      <c r="ABM94" t="s">
        <v>813</v>
      </c>
      <c r="ABN94" t="s">
        <v>817</v>
      </c>
      <c r="ABO94" t="s">
        <v>817</v>
      </c>
      <c r="ABP94" t="s">
        <v>813</v>
      </c>
      <c r="ABQ94" t="s">
        <v>817</v>
      </c>
      <c r="ABR94" t="s">
        <v>817</v>
      </c>
      <c r="ABS94" t="s">
        <v>817</v>
      </c>
      <c r="ABT94" t="s">
        <v>813</v>
      </c>
      <c r="ABU94" t="s">
        <v>817</v>
      </c>
      <c r="ABV94" t="s">
        <v>817</v>
      </c>
      <c r="ABW94" t="s">
        <v>813</v>
      </c>
      <c r="ABX94" t="s">
        <v>817</v>
      </c>
      <c r="ABY94" t="s">
        <v>817</v>
      </c>
      <c r="ABZ94" t="s">
        <v>817</v>
      </c>
      <c r="ACA94" t="s">
        <v>817</v>
      </c>
      <c r="ACB94" t="s">
        <v>813</v>
      </c>
      <c r="ACC94" t="s">
        <v>817</v>
      </c>
      <c r="ACD94" t="s">
        <v>817</v>
      </c>
      <c r="ACE94" t="s">
        <v>817</v>
      </c>
      <c r="ACF94" t="s">
        <v>817</v>
      </c>
      <c r="ACG94" t="s">
        <v>817</v>
      </c>
      <c r="ACH94" t="s">
        <v>817</v>
      </c>
      <c r="ACI94" t="s">
        <v>817</v>
      </c>
    </row>
    <row r="95" spans="1:763">
      <c r="A95" t="s">
        <v>1296</v>
      </c>
      <c r="B95" t="s">
        <v>1297</v>
      </c>
      <c r="C95" t="s">
        <v>1298</v>
      </c>
      <c r="D95" t="s">
        <v>885</v>
      </c>
      <c r="E95" t="s">
        <v>885</v>
      </c>
      <c r="P95" t="s">
        <v>1110</v>
      </c>
      <c r="Q95">
        <v>1.39</v>
      </c>
      <c r="T95">
        <v>41</v>
      </c>
      <c r="V95" t="s">
        <v>813</v>
      </c>
      <c r="X95" t="s">
        <v>813</v>
      </c>
      <c r="Y95" t="s">
        <v>814</v>
      </c>
      <c r="Z95" t="s">
        <v>814</v>
      </c>
      <c r="AA95" t="s">
        <v>815</v>
      </c>
      <c r="AB95" t="s">
        <v>816</v>
      </c>
      <c r="AC95">
        <v>7</v>
      </c>
      <c r="AD95" t="s">
        <v>813</v>
      </c>
      <c r="AE95">
        <v>7</v>
      </c>
      <c r="AF95">
        <v>0</v>
      </c>
      <c r="AG95">
        <v>0</v>
      </c>
      <c r="AH95" t="s">
        <v>818</v>
      </c>
      <c r="AI95" t="s">
        <v>818</v>
      </c>
      <c r="AJ95" t="s">
        <v>818</v>
      </c>
      <c r="AK95" t="s">
        <v>818</v>
      </c>
      <c r="AL95" t="s">
        <v>818</v>
      </c>
      <c r="AM95" t="s">
        <v>818</v>
      </c>
      <c r="AN95" t="s">
        <v>818</v>
      </c>
      <c r="AO95" t="s">
        <v>818</v>
      </c>
      <c r="AP95" t="s">
        <v>818</v>
      </c>
      <c r="AQ95" t="s">
        <v>818</v>
      </c>
      <c r="AR95" t="s">
        <v>818</v>
      </c>
      <c r="AS95" t="s">
        <v>818</v>
      </c>
      <c r="AT95" t="s">
        <v>818</v>
      </c>
      <c r="AU95" t="s">
        <v>818</v>
      </c>
      <c r="AV95" t="s">
        <v>818</v>
      </c>
      <c r="AW95" t="s">
        <v>818</v>
      </c>
      <c r="AX95" t="s">
        <v>818</v>
      </c>
      <c r="AY95" t="s">
        <v>818</v>
      </c>
      <c r="AZ95" t="s">
        <v>818</v>
      </c>
      <c r="BA95" t="s">
        <v>818</v>
      </c>
      <c r="BB95" t="s">
        <v>818</v>
      </c>
      <c r="BC95" t="s">
        <v>818</v>
      </c>
      <c r="BD95" t="s">
        <v>818</v>
      </c>
      <c r="BE95" t="s">
        <v>818</v>
      </c>
      <c r="BF95" t="s">
        <v>818</v>
      </c>
      <c r="BG95" t="s">
        <v>818</v>
      </c>
      <c r="BH95" t="s">
        <v>818</v>
      </c>
      <c r="BI95" t="s">
        <v>818</v>
      </c>
      <c r="BJ95" t="s">
        <v>818</v>
      </c>
      <c r="BK95" t="s">
        <v>818</v>
      </c>
      <c r="BL95" t="s">
        <v>818</v>
      </c>
      <c r="BM95" t="s">
        <v>818</v>
      </c>
      <c r="BN95" t="s">
        <v>818</v>
      </c>
      <c r="BO95" t="s">
        <v>818</v>
      </c>
      <c r="BP95" t="s">
        <v>818</v>
      </c>
      <c r="BQ95" t="s">
        <v>818</v>
      </c>
      <c r="BR95" t="s">
        <v>818</v>
      </c>
      <c r="BS95" t="s">
        <v>818</v>
      </c>
      <c r="BT95" t="s">
        <v>818</v>
      </c>
      <c r="BU95" t="s">
        <v>818</v>
      </c>
      <c r="BV95" t="s">
        <v>818</v>
      </c>
      <c r="BW95" t="s">
        <v>818</v>
      </c>
      <c r="BX95" t="s">
        <v>818</v>
      </c>
      <c r="BY95" t="s">
        <v>818</v>
      </c>
      <c r="BZ95" t="s">
        <v>818</v>
      </c>
      <c r="CA95" t="s">
        <v>818</v>
      </c>
      <c r="CB95" t="s">
        <v>818</v>
      </c>
      <c r="CC95" t="s">
        <v>818</v>
      </c>
      <c r="CD95" t="s">
        <v>818</v>
      </c>
      <c r="CE95" t="s">
        <v>818</v>
      </c>
      <c r="CF95" t="s">
        <v>818</v>
      </c>
      <c r="CG95" t="s">
        <v>818</v>
      </c>
      <c r="CH95" t="s">
        <v>818</v>
      </c>
      <c r="CI95" t="s">
        <v>818</v>
      </c>
      <c r="CJ95" t="s">
        <v>818</v>
      </c>
      <c r="CK95" t="s">
        <v>818</v>
      </c>
      <c r="CL95" t="s">
        <v>818</v>
      </c>
      <c r="CM95" t="s">
        <v>818</v>
      </c>
      <c r="CN95" t="s">
        <v>818</v>
      </c>
      <c r="CO95" t="s">
        <v>818</v>
      </c>
      <c r="CP95" t="s">
        <v>818</v>
      </c>
      <c r="CQ95" t="s">
        <v>818</v>
      </c>
      <c r="CR95" t="s">
        <v>818</v>
      </c>
      <c r="CS95" t="s">
        <v>818</v>
      </c>
      <c r="CT95" t="s">
        <v>818</v>
      </c>
      <c r="CU95" t="s">
        <v>818</v>
      </c>
      <c r="CV95" t="s">
        <v>818</v>
      </c>
      <c r="CW95" t="s">
        <v>818</v>
      </c>
      <c r="CX95" t="s">
        <v>818</v>
      </c>
      <c r="CY95" t="s">
        <v>818</v>
      </c>
      <c r="CZ95" t="s">
        <v>818</v>
      </c>
      <c r="DA95" t="s">
        <v>818</v>
      </c>
      <c r="DB95" t="s">
        <v>818</v>
      </c>
      <c r="DC95" t="s">
        <v>818</v>
      </c>
      <c r="DD95" t="s">
        <v>818</v>
      </c>
      <c r="DE95" t="s">
        <v>818</v>
      </c>
      <c r="DF95" t="s">
        <v>818</v>
      </c>
      <c r="DG95" t="s">
        <v>818</v>
      </c>
      <c r="DH95" t="s">
        <v>818</v>
      </c>
      <c r="DI95" t="s">
        <v>818</v>
      </c>
      <c r="DJ95" t="s">
        <v>818</v>
      </c>
      <c r="DK95" t="s">
        <v>818</v>
      </c>
      <c r="DL95" t="s">
        <v>818</v>
      </c>
      <c r="DM95" t="s">
        <v>818</v>
      </c>
      <c r="DN95" t="s">
        <v>818</v>
      </c>
      <c r="DO95" t="s">
        <v>818</v>
      </c>
      <c r="DP95" t="s">
        <v>818</v>
      </c>
      <c r="DQ95" t="s">
        <v>818</v>
      </c>
      <c r="DR95" t="s">
        <v>818</v>
      </c>
      <c r="DS95" t="s">
        <v>818</v>
      </c>
      <c r="DT95" t="s">
        <v>818</v>
      </c>
      <c r="DU95" t="s">
        <v>818</v>
      </c>
      <c r="DV95" t="s">
        <v>818</v>
      </c>
      <c r="DW95" t="s">
        <v>818</v>
      </c>
      <c r="DX95" t="s">
        <v>818</v>
      </c>
      <c r="DY95" t="s">
        <v>818</v>
      </c>
      <c r="DZ95" t="s">
        <v>818</v>
      </c>
      <c r="EA95" t="s">
        <v>818</v>
      </c>
      <c r="EB95" t="s">
        <v>818</v>
      </c>
      <c r="EC95" t="s">
        <v>818</v>
      </c>
      <c r="ED95" t="s">
        <v>818</v>
      </c>
      <c r="EE95" t="s">
        <v>818</v>
      </c>
      <c r="EF95" t="s">
        <v>818</v>
      </c>
      <c r="EG95" t="s">
        <v>818</v>
      </c>
      <c r="EH95" t="s">
        <v>818</v>
      </c>
      <c r="EI95" t="s">
        <v>818</v>
      </c>
      <c r="EJ95" t="s">
        <v>818</v>
      </c>
      <c r="EK95" t="s">
        <v>818</v>
      </c>
      <c r="EL95" t="s">
        <v>818</v>
      </c>
      <c r="EM95" t="s">
        <v>818</v>
      </c>
      <c r="EN95" t="s">
        <v>818</v>
      </c>
      <c r="EO95" t="s">
        <v>818</v>
      </c>
      <c r="EP95" t="s">
        <v>818</v>
      </c>
      <c r="EQ95" t="s">
        <v>818</v>
      </c>
      <c r="ER95" t="s">
        <v>818</v>
      </c>
      <c r="ES95" t="s">
        <v>818</v>
      </c>
      <c r="ET95" t="s">
        <v>818</v>
      </c>
      <c r="EU95" t="s">
        <v>818</v>
      </c>
      <c r="EV95" t="s">
        <v>818</v>
      </c>
      <c r="EW95" t="s">
        <v>818</v>
      </c>
      <c r="EX95" t="s">
        <v>818</v>
      </c>
      <c r="EY95" t="s">
        <v>818</v>
      </c>
      <c r="EZ95" t="s">
        <v>818</v>
      </c>
      <c r="FA95" t="s">
        <v>818</v>
      </c>
      <c r="FB95" t="s">
        <v>818</v>
      </c>
      <c r="FC95" t="s">
        <v>818</v>
      </c>
      <c r="FD95" t="s">
        <v>818</v>
      </c>
      <c r="FE95" t="s">
        <v>818</v>
      </c>
      <c r="FF95" t="s">
        <v>818</v>
      </c>
      <c r="FG95" t="s">
        <v>818</v>
      </c>
      <c r="FH95" t="s">
        <v>818</v>
      </c>
      <c r="FI95" t="s">
        <v>818</v>
      </c>
      <c r="FJ95" t="s">
        <v>818</v>
      </c>
      <c r="FK95" t="s">
        <v>818</v>
      </c>
      <c r="FL95" t="s">
        <v>818</v>
      </c>
      <c r="FM95" t="s">
        <v>818</v>
      </c>
      <c r="FN95" t="s">
        <v>818</v>
      </c>
      <c r="FO95" t="s">
        <v>818</v>
      </c>
      <c r="FP95" t="s">
        <v>818</v>
      </c>
      <c r="FQ95" t="s">
        <v>818</v>
      </c>
      <c r="FR95" t="s">
        <v>818</v>
      </c>
      <c r="FS95" t="s">
        <v>818</v>
      </c>
      <c r="FT95" t="s">
        <v>818</v>
      </c>
      <c r="FU95" t="s">
        <v>818</v>
      </c>
      <c r="FV95" t="s">
        <v>818</v>
      </c>
      <c r="FW95" t="s">
        <v>818</v>
      </c>
      <c r="FX95" t="s">
        <v>818</v>
      </c>
      <c r="FY95" t="s">
        <v>818</v>
      </c>
      <c r="FZ95" t="s">
        <v>818</v>
      </c>
      <c r="GA95" t="s">
        <v>818</v>
      </c>
      <c r="GB95" t="s">
        <v>818</v>
      </c>
      <c r="GC95" t="s">
        <v>818</v>
      </c>
      <c r="GD95" t="s">
        <v>818</v>
      </c>
      <c r="GE95" t="s">
        <v>818</v>
      </c>
      <c r="GF95" t="s">
        <v>818</v>
      </c>
      <c r="GG95" t="s">
        <v>818</v>
      </c>
      <c r="GH95" t="s">
        <v>818</v>
      </c>
      <c r="GI95" t="s">
        <v>818</v>
      </c>
      <c r="GJ95" t="s">
        <v>818</v>
      </c>
      <c r="GK95" t="s">
        <v>818</v>
      </c>
      <c r="GL95" t="s">
        <v>818</v>
      </c>
      <c r="GM95" t="s">
        <v>818</v>
      </c>
      <c r="GN95" t="s">
        <v>818</v>
      </c>
      <c r="GO95" t="s">
        <v>818</v>
      </c>
      <c r="GP95" t="s">
        <v>818</v>
      </c>
      <c r="GQ95" t="s">
        <v>818</v>
      </c>
      <c r="GR95" t="s">
        <v>818</v>
      </c>
      <c r="GS95" t="s">
        <v>818</v>
      </c>
      <c r="GT95" t="s">
        <v>818</v>
      </c>
      <c r="GU95" t="s">
        <v>818</v>
      </c>
      <c r="GV95" t="s">
        <v>818</v>
      </c>
      <c r="GW95" t="s">
        <v>818</v>
      </c>
      <c r="GX95" t="s">
        <v>818</v>
      </c>
      <c r="GY95" t="s">
        <v>818</v>
      </c>
      <c r="GZ95" t="s">
        <v>818</v>
      </c>
      <c r="HA95" t="s">
        <v>818</v>
      </c>
      <c r="HB95" t="s">
        <v>818</v>
      </c>
      <c r="HC95" t="s">
        <v>818</v>
      </c>
      <c r="HD95" t="s">
        <v>818</v>
      </c>
      <c r="HE95" t="s">
        <v>818</v>
      </c>
      <c r="HF95" t="s">
        <v>818</v>
      </c>
      <c r="HG95" t="s">
        <v>818</v>
      </c>
      <c r="HH95" t="s">
        <v>818</v>
      </c>
      <c r="HI95" t="s">
        <v>818</v>
      </c>
      <c r="HJ95" t="s">
        <v>818</v>
      </c>
      <c r="HK95" t="s">
        <v>818</v>
      </c>
      <c r="HL95" t="s">
        <v>818</v>
      </c>
      <c r="HM95" t="s">
        <v>818</v>
      </c>
      <c r="HN95" t="s">
        <v>818</v>
      </c>
      <c r="HO95" t="s">
        <v>818</v>
      </c>
      <c r="HP95" t="s">
        <v>818</v>
      </c>
      <c r="HQ95" t="s">
        <v>818</v>
      </c>
      <c r="HR95" t="s">
        <v>818</v>
      </c>
      <c r="HS95" t="s">
        <v>818</v>
      </c>
      <c r="HT95" t="s">
        <v>818</v>
      </c>
      <c r="HU95" t="s">
        <v>818</v>
      </c>
      <c r="HV95" t="s">
        <v>818</v>
      </c>
      <c r="HW95" t="s">
        <v>818</v>
      </c>
      <c r="HX95" t="s">
        <v>818</v>
      </c>
      <c r="HY95" t="s">
        <v>818</v>
      </c>
      <c r="HZ95" t="s">
        <v>818</v>
      </c>
      <c r="IA95" t="s">
        <v>818</v>
      </c>
      <c r="IB95" t="s">
        <v>818</v>
      </c>
      <c r="IC95" t="s">
        <v>818</v>
      </c>
      <c r="ID95" t="s">
        <v>818</v>
      </c>
      <c r="IE95" t="s">
        <v>818</v>
      </c>
      <c r="IF95" t="s">
        <v>818</v>
      </c>
      <c r="IG95" t="s">
        <v>818</v>
      </c>
      <c r="IH95" t="s">
        <v>818</v>
      </c>
      <c r="II95" t="s">
        <v>818</v>
      </c>
      <c r="IJ95" t="s">
        <v>818</v>
      </c>
      <c r="IK95" t="s">
        <v>818</v>
      </c>
      <c r="IL95" t="s">
        <v>818</v>
      </c>
      <c r="IM95" t="s">
        <v>818</v>
      </c>
      <c r="IN95" t="s">
        <v>818</v>
      </c>
      <c r="IO95" t="s">
        <v>818</v>
      </c>
      <c r="IP95" t="s">
        <v>818</v>
      </c>
      <c r="IQ95" t="s">
        <v>818</v>
      </c>
      <c r="IR95" t="s">
        <v>818</v>
      </c>
      <c r="IS95" t="s">
        <v>818</v>
      </c>
      <c r="IT95" t="s">
        <v>818</v>
      </c>
      <c r="IU95" t="s">
        <v>818</v>
      </c>
      <c r="IV95" t="s">
        <v>818</v>
      </c>
      <c r="IW95" t="s">
        <v>818</v>
      </c>
      <c r="IX95" t="s">
        <v>818</v>
      </c>
      <c r="IY95" t="s">
        <v>818</v>
      </c>
      <c r="IZ95" t="s">
        <v>818</v>
      </c>
      <c r="JA95" t="s">
        <v>818</v>
      </c>
      <c r="JB95" t="s">
        <v>818</v>
      </c>
      <c r="JC95" t="s">
        <v>818</v>
      </c>
      <c r="JD95" t="s">
        <v>818</v>
      </c>
      <c r="JE95" t="s">
        <v>818</v>
      </c>
      <c r="JF95" t="s">
        <v>818</v>
      </c>
      <c r="JG95" t="s">
        <v>818</v>
      </c>
      <c r="JH95" t="s">
        <v>818</v>
      </c>
      <c r="JI95" t="s">
        <v>818</v>
      </c>
      <c r="JJ95" t="s">
        <v>818</v>
      </c>
      <c r="JK95" t="s">
        <v>818</v>
      </c>
      <c r="JL95" t="s">
        <v>818</v>
      </c>
      <c r="JM95" t="s">
        <v>818</v>
      </c>
      <c r="JN95" t="s">
        <v>818</v>
      </c>
      <c r="JO95" t="s">
        <v>818</v>
      </c>
      <c r="JP95" t="s">
        <v>818</v>
      </c>
      <c r="JQ95" t="s">
        <v>818</v>
      </c>
      <c r="JR95" t="s">
        <v>818</v>
      </c>
      <c r="JS95" t="s">
        <v>818</v>
      </c>
      <c r="JT95" t="s">
        <v>818</v>
      </c>
      <c r="JU95" t="s">
        <v>818</v>
      </c>
      <c r="JV95" t="s">
        <v>818</v>
      </c>
      <c r="JW95" t="s">
        <v>818</v>
      </c>
      <c r="JX95" t="s">
        <v>818</v>
      </c>
      <c r="JY95" t="s">
        <v>818</v>
      </c>
      <c r="JZ95" t="s">
        <v>818</v>
      </c>
      <c r="KA95" t="s">
        <v>818</v>
      </c>
      <c r="KB95" t="s">
        <v>818</v>
      </c>
      <c r="KC95" t="s">
        <v>818</v>
      </c>
      <c r="KD95" t="s">
        <v>818</v>
      </c>
      <c r="KE95" t="s">
        <v>818</v>
      </c>
      <c r="KF95">
        <v>7</v>
      </c>
      <c r="KG95">
        <v>0</v>
      </c>
      <c r="KH95">
        <v>0</v>
      </c>
      <c r="KI95">
        <v>0</v>
      </c>
      <c r="KJ95">
        <v>0</v>
      </c>
      <c r="KK95">
        <v>0</v>
      </c>
      <c r="KL95">
        <v>1</v>
      </c>
      <c r="KM95">
        <v>0</v>
      </c>
      <c r="KN95">
        <v>2</v>
      </c>
      <c r="KO95">
        <v>0</v>
      </c>
      <c r="KP95">
        <v>1</v>
      </c>
      <c r="KQ95">
        <v>2</v>
      </c>
      <c r="KR95">
        <v>0</v>
      </c>
      <c r="KS95">
        <v>0</v>
      </c>
      <c r="KT95">
        <v>0</v>
      </c>
      <c r="KU95">
        <v>1</v>
      </c>
      <c r="KV95">
        <v>1</v>
      </c>
      <c r="KW95">
        <v>0</v>
      </c>
      <c r="KX95">
        <v>2</v>
      </c>
      <c r="KY95">
        <v>0</v>
      </c>
      <c r="KZ95">
        <v>2</v>
      </c>
      <c r="LA95">
        <v>2</v>
      </c>
      <c r="LB95">
        <v>0</v>
      </c>
      <c r="LC95">
        <v>3</v>
      </c>
      <c r="LD95">
        <v>7</v>
      </c>
      <c r="LE95">
        <v>3</v>
      </c>
      <c r="LF95">
        <v>4</v>
      </c>
      <c r="LH95" t="s">
        <v>813</v>
      </c>
      <c r="LI95" t="s">
        <v>817</v>
      </c>
      <c r="LJ95" t="s">
        <v>813</v>
      </c>
      <c r="LK95" t="s">
        <v>817</v>
      </c>
      <c r="LL95" t="s">
        <v>817</v>
      </c>
      <c r="LM95" t="s">
        <v>813</v>
      </c>
      <c r="LN95" t="s">
        <v>813</v>
      </c>
      <c r="LO95" t="s">
        <v>817</v>
      </c>
      <c r="LQ95" t="s">
        <v>817</v>
      </c>
      <c r="LR95" t="s">
        <v>818</v>
      </c>
      <c r="LS95" t="s">
        <v>818</v>
      </c>
      <c r="LV95" t="s">
        <v>818</v>
      </c>
      <c r="LX95" t="s">
        <v>817</v>
      </c>
      <c r="MA95" t="s">
        <v>858</v>
      </c>
      <c r="MB95" t="s">
        <v>887</v>
      </c>
      <c r="MC95" t="s">
        <v>822</v>
      </c>
      <c r="MD95" t="s">
        <v>813</v>
      </c>
      <c r="MF95" t="s">
        <v>934</v>
      </c>
      <c r="MH95" t="s">
        <v>935</v>
      </c>
      <c r="MI95" t="s">
        <v>813</v>
      </c>
      <c r="MJ95" t="s">
        <v>936</v>
      </c>
      <c r="MU95" t="s">
        <v>813</v>
      </c>
      <c r="NC95" t="s">
        <v>817</v>
      </c>
      <c r="ND95" t="s">
        <v>817</v>
      </c>
      <c r="NE95" t="s">
        <v>813</v>
      </c>
      <c r="NR95" t="s">
        <v>813</v>
      </c>
      <c r="NS95" t="s">
        <v>817</v>
      </c>
      <c r="NU95" t="s">
        <v>969</v>
      </c>
      <c r="NY95">
        <v>2</v>
      </c>
      <c r="NZ95" t="s">
        <v>970</v>
      </c>
      <c r="OP95" t="s">
        <v>817</v>
      </c>
      <c r="OQ95" t="s">
        <v>827</v>
      </c>
      <c r="OR95" t="s">
        <v>828</v>
      </c>
      <c r="OS95" t="s">
        <v>829</v>
      </c>
      <c r="OT95" t="s">
        <v>813</v>
      </c>
      <c r="OU95" t="s">
        <v>817</v>
      </c>
      <c r="OV95" t="s">
        <v>830</v>
      </c>
      <c r="OW95" t="s">
        <v>905</v>
      </c>
      <c r="OX95" t="s">
        <v>923</v>
      </c>
      <c r="OY95" t="s">
        <v>833</v>
      </c>
      <c r="OZ95" t="s">
        <v>834</v>
      </c>
      <c r="PA95" t="s">
        <v>817</v>
      </c>
      <c r="PB95" t="s">
        <v>817</v>
      </c>
      <c r="PC95" t="s">
        <v>817</v>
      </c>
      <c r="PD95" t="s">
        <v>817</v>
      </c>
      <c r="PE95" t="s">
        <v>817</v>
      </c>
      <c r="PF95" t="s">
        <v>817</v>
      </c>
      <c r="PG95" t="s">
        <v>813</v>
      </c>
      <c r="PH95" t="s">
        <v>817</v>
      </c>
      <c r="PI95" t="s">
        <v>817</v>
      </c>
      <c r="PJ95" t="s">
        <v>817</v>
      </c>
      <c r="PK95" t="s">
        <v>817</v>
      </c>
      <c r="PL95" t="s">
        <v>927</v>
      </c>
      <c r="PM95" t="s">
        <v>879</v>
      </c>
      <c r="PN95" t="s">
        <v>837</v>
      </c>
      <c r="PO95" t="s">
        <v>880</v>
      </c>
      <c r="PP95" t="s">
        <v>839</v>
      </c>
      <c r="PQ95" t="s">
        <v>813</v>
      </c>
      <c r="PR95" t="s">
        <v>813</v>
      </c>
      <c r="PS95" t="s">
        <v>817</v>
      </c>
      <c r="PT95" t="s">
        <v>817</v>
      </c>
      <c r="PU95" t="s">
        <v>817</v>
      </c>
      <c r="PV95" t="s">
        <v>817</v>
      </c>
      <c r="PW95" t="s">
        <v>817</v>
      </c>
      <c r="PX95" t="s">
        <v>817</v>
      </c>
      <c r="PY95" t="s">
        <v>817</v>
      </c>
      <c r="PZ95" t="s">
        <v>840</v>
      </c>
      <c r="QA95" t="s">
        <v>1101</v>
      </c>
      <c r="QB95" t="s">
        <v>895</v>
      </c>
      <c r="QC95" t="s">
        <v>843</v>
      </c>
      <c r="QD95" t="s">
        <v>896</v>
      </c>
      <c r="QE95" t="s">
        <v>845</v>
      </c>
      <c r="QF95" t="s">
        <v>813</v>
      </c>
      <c r="QG95" t="s">
        <v>813</v>
      </c>
      <c r="QH95" t="s">
        <v>817</v>
      </c>
      <c r="QI95" t="s">
        <v>817</v>
      </c>
      <c r="QJ95" t="s">
        <v>813</v>
      </c>
      <c r="QK95" t="s">
        <v>813</v>
      </c>
      <c r="QL95" t="s">
        <v>813</v>
      </c>
      <c r="QM95" t="s">
        <v>817</v>
      </c>
      <c r="QN95" t="s">
        <v>817</v>
      </c>
      <c r="QO95" t="s">
        <v>817</v>
      </c>
      <c r="QP95" t="s">
        <v>817</v>
      </c>
      <c r="QQ95" t="s">
        <v>817</v>
      </c>
      <c r="QR95" t="s">
        <v>817</v>
      </c>
      <c r="QS95" t="s">
        <v>813</v>
      </c>
      <c r="QT95" t="s">
        <v>817</v>
      </c>
      <c r="QU95" t="s">
        <v>817</v>
      </c>
      <c r="QV95" t="s">
        <v>817</v>
      </c>
      <c r="QW95" t="s">
        <v>817</v>
      </c>
      <c r="QX95" t="s">
        <v>817</v>
      </c>
      <c r="QY95" t="s">
        <v>817</v>
      </c>
      <c r="QZ95" t="s">
        <v>817</v>
      </c>
      <c r="RA95" t="s">
        <v>817</v>
      </c>
      <c r="RB95" t="s">
        <v>817</v>
      </c>
      <c r="RC95" t="s">
        <v>817</v>
      </c>
      <c r="RD95" t="s">
        <v>817</v>
      </c>
      <c r="RE95" t="s">
        <v>817</v>
      </c>
      <c r="RF95" t="s">
        <v>817</v>
      </c>
      <c r="RG95" t="s">
        <v>817</v>
      </c>
      <c r="RH95" t="s">
        <v>817</v>
      </c>
      <c r="RI95" t="s">
        <v>817</v>
      </c>
      <c r="RJ95" t="s">
        <v>817</v>
      </c>
      <c r="RK95" t="s">
        <v>813</v>
      </c>
      <c r="RL95" t="s">
        <v>813</v>
      </c>
      <c r="RM95" t="s">
        <v>817</v>
      </c>
      <c r="RN95" t="s">
        <v>817</v>
      </c>
      <c r="RO95" t="s">
        <v>817</v>
      </c>
      <c r="RP95" t="s">
        <v>817</v>
      </c>
      <c r="RQ95" t="s">
        <v>817</v>
      </c>
      <c r="RR95" t="s">
        <v>817</v>
      </c>
      <c r="RS95" t="s">
        <v>817</v>
      </c>
      <c r="RT95" t="s">
        <v>817</v>
      </c>
      <c r="RU95" t="s">
        <v>817</v>
      </c>
      <c r="RV95" t="s">
        <v>817</v>
      </c>
      <c r="RW95" t="s">
        <v>817</v>
      </c>
      <c r="RX95" t="s">
        <v>837</v>
      </c>
      <c r="RY95" t="s">
        <v>834</v>
      </c>
      <c r="RZ95" t="s">
        <v>813</v>
      </c>
      <c r="SA95" t="s">
        <v>817</v>
      </c>
      <c r="SB95" t="s">
        <v>813</v>
      </c>
      <c r="SC95" t="s">
        <v>817</v>
      </c>
      <c r="SD95" t="s">
        <v>817</v>
      </c>
      <c r="SE95" t="s">
        <v>817</v>
      </c>
      <c r="SF95" t="s">
        <v>817</v>
      </c>
      <c r="SG95" t="s">
        <v>813</v>
      </c>
      <c r="SH95" t="s">
        <v>817</v>
      </c>
      <c r="SI95" t="s">
        <v>813</v>
      </c>
      <c r="SJ95" t="s">
        <v>817</v>
      </c>
      <c r="SK95" t="s">
        <v>817</v>
      </c>
      <c r="SL95" t="s">
        <v>817</v>
      </c>
      <c r="SM95" t="s">
        <v>817</v>
      </c>
      <c r="SN95" t="s">
        <v>817</v>
      </c>
      <c r="SO95" t="s">
        <v>817</v>
      </c>
      <c r="SP95" t="s">
        <v>813</v>
      </c>
      <c r="SQ95" t="s">
        <v>817</v>
      </c>
      <c r="SR95" t="s">
        <v>817</v>
      </c>
      <c r="SS95" t="s">
        <v>817</v>
      </c>
      <c r="ST95" t="s">
        <v>817</v>
      </c>
      <c r="SU95" t="s">
        <v>817</v>
      </c>
      <c r="SV95" t="s">
        <v>817</v>
      </c>
      <c r="SW95" t="s">
        <v>813</v>
      </c>
      <c r="SX95" t="s">
        <v>817</v>
      </c>
      <c r="SY95" t="s">
        <v>813</v>
      </c>
      <c r="SZ95" t="s">
        <v>813</v>
      </c>
      <c r="TA95" t="s">
        <v>817</v>
      </c>
      <c r="TB95" t="s">
        <v>817</v>
      </c>
      <c r="TC95" t="s">
        <v>813</v>
      </c>
      <c r="TD95" t="s">
        <v>817</v>
      </c>
      <c r="TE95" t="s">
        <v>817</v>
      </c>
      <c r="TF95" t="s">
        <v>817</v>
      </c>
      <c r="TG95" t="s">
        <v>817</v>
      </c>
      <c r="TH95" t="s">
        <v>817</v>
      </c>
      <c r="TI95" t="s">
        <v>817</v>
      </c>
      <c r="TJ95" t="s">
        <v>813</v>
      </c>
      <c r="TK95" t="s">
        <v>817</v>
      </c>
      <c r="TL95" t="s">
        <v>817</v>
      </c>
      <c r="TM95" t="s">
        <v>817</v>
      </c>
      <c r="TN95" t="s">
        <v>817</v>
      </c>
      <c r="TO95" t="s">
        <v>813</v>
      </c>
      <c r="TP95" t="s">
        <v>817</v>
      </c>
      <c r="TQ95" t="s">
        <v>817</v>
      </c>
      <c r="TR95" t="s">
        <v>817</v>
      </c>
      <c r="TS95" t="s">
        <v>817</v>
      </c>
      <c r="TT95" t="s">
        <v>817</v>
      </c>
      <c r="TU95" t="s">
        <v>817</v>
      </c>
      <c r="TV95" t="s">
        <v>817</v>
      </c>
      <c r="TW95" t="s">
        <v>817</v>
      </c>
      <c r="TY95" t="s">
        <v>817</v>
      </c>
      <c r="TZ95" t="s">
        <v>817</v>
      </c>
      <c r="UA95" t="s">
        <v>817</v>
      </c>
      <c r="UB95" t="s">
        <v>817</v>
      </c>
      <c r="UC95" t="s">
        <v>817</v>
      </c>
      <c r="UD95" t="s">
        <v>817</v>
      </c>
      <c r="UE95" t="s">
        <v>817</v>
      </c>
      <c r="UF95" t="s">
        <v>817</v>
      </c>
      <c r="UG95" t="s">
        <v>817</v>
      </c>
      <c r="UH95" t="s">
        <v>813</v>
      </c>
      <c r="UI95" t="s">
        <v>817</v>
      </c>
      <c r="UJ95" t="s">
        <v>817</v>
      </c>
      <c r="UK95" t="s">
        <v>817</v>
      </c>
      <c r="UL95" t="s">
        <v>817</v>
      </c>
      <c r="UM95" t="s">
        <v>817</v>
      </c>
      <c r="UN95" t="s">
        <v>817</v>
      </c>
      <c r="UO95" t="s">
        <v>817</v>
      </c>
      <c r="UP95" t="s">
        <v>817</v>
      </c>
      <c r="UQ95" t="s">
        <v>817</v>
      </c>
      <c r="UR95" t="s">
        <v>817</v>
      </c>
      <c r="US95" t="s">
        <v>817</v>
      </c>
      <c r="UT95" t="s">
        <v>817</v>
      </c>
      <c r="UU95" t="s">
        <v>817</v>
      </c>
      <c r="UV95" t="s">
        <v>817</v>
      </c>
      <c r="UW95" t="s">
        <v>813</v>
      </c>
      <c r="UX95" t="s">
        <v>817</v>
      </c>
      <c r="UY95" t="s">
        <v>817</v>
      </c>
      <c r="UZ95" t="s">
        <v>817</v>
      </c>
      <c r="VD95" t="s">
        <v>817</v>
      </c>
      <c r="VE95" t="s">
        <v>817</v>
      </c>
      <c r="VF95" t="s">
        <v>813</v>
      </c>
      <c r="VG95" t="s">
        <v>817</v>
      </c>
      <c r="VH95" t="s">
        <v>817</v>
      </c>
      <c r="VI95" t="s">
        <v>817</v>
      </c>
      <c r="VJ95" t="s">
        <v>817</v>
      </c>
      <c r="VK95" t="s">
        <v>817</v>
      </c>
      <c r="VL95" t="s">
        <v>817</v>
      </c>
      <c r="VM95" t="s">
        <v>817</v>
      </c>
      <c r="VN95" t="s">
        <v>817</v>
      </c>
      <c r="VO95" t="s">
        <v>817</v>
      </c>
      <c r="VP95" t="s">
        <v>817</v>
      </c>
      <c r="VQ95" t="s">
        <v>817</v>
      </c>
      <c r="VY95" t="s">
        <v>817</v>
      </c>
      <c r="VZ95" t="s">
        <v>817</v>
      </c>
      <c r="WA95" t="s">
        <v>817</v>
      </c>
      <c r="WJ95" t="s">
        <v>817</v>
      </c>
      <c r="WK95" t="s">
        <v>817</v>
      </c>
      <c r="WL95" t="s">
        <v>817</v>
      </c>
      <c r="WM95" t="s">
        <v>817</v>
      </c>
      <c r="WN95" t="s">
        <v>817</v>
      </c>
      <c r="WO95" t="s">
        <v>813</v>
      </c>
      <c r="WP95" t="s">
        <v>817</v>
      </c>
      <c r="WQ95" t="s">
        <v>817</v>
      </c>
      <c r="WR95" t="s">
        <v>817</v>
      </c>
      <c r="WS95" t="s">
        <v>928</v>
      </c>
      <c r="WU95" t="s">
        <v>817</v>
      </c>
      <c r="WV95" t="s">
        <v>817</v>
      </c>
      <c r="WW95" t="s">
        <v>817</v>
      </c>
      <c r="WX95" t="s">
        <v>817</v>
      </c>
      <c r="WY95" t="s">
        <v>817</v>
      </c>
      <c r="WZ95" t="s">
        <v>813</v>
      </c>
      <c r="XA95" t="s">
        <v>817</v>
      </c>
      <c r="XB95" t="s">
        <v>817</v>
      </c>
      <c r="XC95" t="s">
        <v>869</v>
      </c>
      <c r="XD95" t="s">
        <v>813</v>
      </c>
      <c r="XE95" t="s">
        <v>817</v>
      </c>
      <c r="XF95" t="s">
        <v>817</v>
      </c>
      <c r="XG95" t="s">
        <v>817</v>
      </c>
      <c r="XH95" t="s">
        <v>817</v>
      </c>
      <c r="XI95" t="s">
        <v>817</v>
      </c>
      <c r="XJ95" t="s">
        <v>817</v>
      </c>
      <c r="XK95" t="s">
        <v>817</v>
      </c>
      <c r="XL95" t="s">
        <v>817</v>
      </c>
      <c r="XM95" t="s">
        <v>817</v>
      </c>
      <c r="XN95" t="s">
        <v>817</v>
      </c>
      <c r="XO95" t="s">
        <v>817</v>
      </c>
      <c r="XP95" t="s">
        <v>817</v>
      </c>
      <c r="XQ95" t="s">
        <v>817</v>
      </c>
      <c r="XR95" t="s">
        <v>813</v>
      </c>
      <c r="XS95" t="s">
        <v>817</v>
      </c>
      <c r="XT95" t="s">
        <v>813</v>
      </c>
      <c r="XU95" t="s">
        <v>813</v>
      </c>
      <c r="XV95" t="s">
        <v>817</v>
      </c>
      <c r="XW95" t="s">
        <v>817</v>
      </c>
      <c r="XX95" t="s">
        <v>817</v>
      </c>
      <c r="XY95" t="s">
        <v>817</v>
      </c>
      <c r="XZ95" t="s">
        <v>817</v>
      </c>
      <c r="ZM95" t="s">
        <v>817</v>
      </c>
      <c r="ZN95" t="s">
        <v>817</v>
      </c>
      <c r="ZO95" t="s">
        <v>817</v>
      </c>
      <c r="ZP95" t="s">
        <v>817</v>
      </c>
      <c r="ZQ95" t="s">
        <v>817</v>
      </c>
      <c r="ZR95" t="s">
        <v>813</v>
      </c>
      <c r="ZS95" t="s">
        <v>813</v>
      </c>
      <c r="ZT95" t="s">
        <v>817</v>
      </c>
      <c r="ZU95" t="s">
        <v>817</v>
      </c>
      <c r="ZV95" t="s">
        <v>817</v>
      </c>
      <c r="ZW95" t="s">
        <v>817</v>
      </c>
      <c r="ZX95" t="s">
        <v>817</v>
      </c>
      <c r="ZY95" t="s">
        <v>817</v>
      </c>
      <c r="ZZ95" t="s">
        <v>817</v>
      </c>
      <c r="AAA95" t="s">
        <v>813</v>
      </c>
      <c r="AAB95" t="s">
        <v>817</v>
      </c>
      <c r="AAC95" t="s">
        <v>817</v>
      </c>
      <c r="AAD95" t="s">
        <v>817</v>
      </c>
      <c r="AAE95" t="s">
        <v>817</v>
      </c>
      <c r="AAF95" t="s">
        <v>817</v>
      </c>
      <c r="AAH95" t="s">
        <v>813</v>
      </c>
      <c r="AAI95" t="s">
        <v>817</v>
      </c>
      <c r="AAJ95" t="s">
        <v>817</v>
      </c>
      <c r="AAK95" t="s">
        <v>817</v>
      </c>
      <c r="AAL95" t="s">
        <v>813</v>
      </c>
      <c r="AAM95" t="s">
        <v>817</v>
      </c>
      <c r="AAN95" t="s">
        <v>813</v>
      </c>
      <c r="AAO95" t="s">
        <v>817</v>
      </c>
      <c r="AAP95" t="s">
        <v>817</v>
      </c>
      <c r="AAQ95" t="s">
        <v>817</v>
      </c>
      <c r="AAR95" t="s">
        <v>817</v>
      </c>
      <c r="AAS95" t="s">
        <v>817</v>
      </c>
      <c r="AAT95" t="s">
        <v>817</v>
      </c>
      <c r="AAV95" t="s">
        <v>813</v>
      </c>
      <c r="AAW95" t="s">
        <v>817</v>
      </c>
      <c r="AAX95" t="s">
        <v>817</v>
      </c>
      <c r="AAY95" t="s">
        <v>817</v>
      </c>
      <c r="AAZ95" t="s">
        <v>817</v>
      </c>
      <c r="ABA95" t="s">
        <v>817</v>
      </c>
      <c r="ABB95" t="s">
        <v>817</v>
      </c>
      <c r="ABC95" t="s">
        <v>817</v>
      </c>
      <c r="ABD95" t="s">
        <v>817</v>
      </c>
      <c r="ABE95" t="s">
        <v>817</v>
      </c>
      <c r="ABF95" t="s">
        <v>817</v>
      </c>
      <c r="ABG95" t="s">
        <v>817</v>
      </c>
      <c r="ABH95" t="s">
        <v>817</v>
      </c>
      <c r="ABI95" t="s">
        <v>817</v>
      </c>
      <c r="ABJ95" t="s">
        <v>817</v>
      </c>
      <c r="ABK95" t="s">
        <v>813</v>
      </c>
      <c r="ABL95" t="s">
        <v>817</v>
      </c>
      <c r="ABM95" t="s">
        <v>817</v>
      </c>
      <c r="ABN95" t="s">
        <v>817</v>
      </c>
      <c r="ABO95" t="s">
        <v>817</v>
      </c>
      <c r="ABP95" t="s">
        <v>817</v>
      </c>
      <c r="ABQ95" t="s">
        <v>817</v>
      </c>
      <c r="ABR95" t="s">
        <v>817</v>
      </c>
      <c r="ABS95" t="s">
        <v>817</v>
      </c>
      <c r="ABT95" t="s">
        <v>817</v>
      </c>
      <c r="ABU95" t="s">
        <v>817</v>
      </c>
      <c r="ABV95" t="s">
        <v>817</v>
      </c>
      <c r="ABW95" t="s">
        <v>817</v>
      </c>
      <c r="ABX95" t="s">
        <v>817</v>
      </c>
      <c r="ABY95" t="s">
        <v>817</v>
      </c>
      <c r="ABZ95" t="s">
        <v>817</v>
      </c>
      <c r="ACA95" t="s">
        <v>813</v>
      </c>
      <c r="ACB95" t="s">
        <v>817</v>
      </c>
      <c r="ACC95" t="s">
        <v>817</v>
      </c>
      <c r="ACD95" t="s">
        <v>817</v>
      </c>
      <c r="ACE95" t="s">
        <v>817</v>
      </c>
      <c r="ACF95" t="s">
        <v>817</v>
      </c>
      <c r="ACG95" t="s">
        <v>817</v>
      </c>
      <c r="ACH95" t="s">
        <v>817</v>
      </c>
      <c r="ACI95" t="s">
        <v>817</v>
      </c>
    </row>
    <row r="96" spans="1:763">
      <c r="A96" t="s">
        <v>1299</v>
      </c>
      <c r="B96" t="s">
        <v>1300</v>
      </c>
      <c r="C96" t="s">
        <v>1301</v>
      </c>
      <c r="D96" t="s">
        <v>1028</v>
      </c>
      <c r="E96" t="s">
        <v>1028</v>
      </c>
      <c r="P96" t="s">
        <v>886</v>
      </c>
      <c r="T96">
        <v>67</v>
      </c>
      <c r="V96" t="s">
        <v>813</v>
      </c>
      <c r="X96" t="s">
        <v>813</v>
      </c>
      <c r="Y96" t="s">
        <v>814</v>
      </c>
      <c r="Z96" t="s">
        <v>814</v>
      </c>
      <c r="AA96" t="s">
        <v>1302</v>
      </c>
      <c r="AB96" t="s">
        <v>901</v>
      </c>
      <c r="AC96">
        <v>2</v>
      </c>
      <c r="AD96" t="s">
        <v>817</v>
      </c>
      <c r="AE96">
        <v>0</v>
      </c>
      <c r="AF96">
        <v>2</v>
      </c>
      <c r="AG96">
        <v>0</v>
      </c>
      <c r="AH96" t="s">
        <v>818</v>
      </c>
      <c r="AI96" t="s">
        <v>818</v>
      </c>
      <c r="AJ96" t="s">
        <v>818</v>
      </c>
      <c r="AK96" t="s">
        <v>818</v>
      </c>
      <c r="AL96" t="s">
        <v>818</v>
      </c>
      <c r="AM96" t="s">
        <v>818</v>
      </c>
      <c r="AN96" t="s">
        <v>818</v>
      </c>
      <c r="AO96" t="s">
        <v>818</v>
      </c>
      <c r="AP96" t="s">
        <v>818</v>
      </c>
      <c r="AQ96" t="s">
        <v>818</v>
      </c>
      <c r="AR96" t="s">
        <v>818</v>
      </c>
      <c r="AS96" t="s">
        <v>818</v>
      </c>
      <c r="AT96" t="s">
        <v>818</v>
      </c>
      <c r="AU96" t="s">
        <v>818</v>
      </c>
      <c r="AV96" t="s">
        <v>818</v>
      </c>
      <c r="AW96" t="s">
        <v>818</v>
      </c>
      <c r="AX96" t="s">
        <v>818</v>
      </c>
      <c r="AY96" t="s">
        <v>818</v>
      </c>
      <c r="AZ96" t="s">
        <v>818</v>
      </c>
      <c r="BA96" t="s">
        <v>818</v>
      </c>
      <c r="BB96" t="s">
        <v>818</v>
      </c>
      <c r="BC96" t="s">
        <v>818</v>
      </c>
      <c r="BD96" t="s">
        <v>818</v>
      </c>
      <c r="BE96" t="s">
        <v>818</v>
      </c>
      <c r="BF96" t="s">
        <v>818</v>
      </c>
      <c r="BG96" t="s">
        <v>818</v>
      </c>
      <c r="BH96" t="s">
        <v>818</v>
      </c>
      <c r="BI96" t="s">
        <v>818</v>
      </c>
      <c r="BJ96" t="s">
        <v>818</v>
      </c>
      <c r="BK96" t="s">
        <v>818</v>
      </c>
      <c r="BL96" t="s">
        <v>818</v>
      </c>
      <c r="BM96" t="s">
        <v>818</v>
      </c>
      <c r="BN96" t="s">
        <v>818</v>
      </c>
      <c r="BO96" t="s">
        <v>818</v>
      </c>
      <c r="BP96" t="s">
        <v>818</v>
      </c>
      <c r="BQ96" t="s">
        <v>818</v>
      </c>
      <c r="BR96" t="s">
        <v>818</v>
      </c>
      <c r="BS96" t="s">
        <v>818</v>
      </c>
      <c r="BT96" t="s">
        <v>818</v>
      </c>
      <c r="BU96" t="s">
        <v>818</v>
      </c>
      <c r="BV96" t="s">
        <v>818</v>
      </c>
      <c r="BW96" t="s">
        <v>818</v>
      </c>
      <c r="BX96" t="s">
        <v>818</v>
      </c>
      <c r="BY96" t="s">
        <v>818</v>
      </c>
      <c r="BZ96" t="s">
        <v>818</v>
      </c>
      <c r="CA96" t="s">
        <v>818</v>
      </c>
      <c r="CB96" t="s">
        <v>818</v>
      </c>
      <c r="CC96" t="s">
        <v>818</v>
      </c>
      <c r="CD96" t="s">
        <v>818</v>
      </c>
      <c r="CE96" t="s">
        <v>818</v>
      </c>
      <c r="CF96" t="s">
        <v>818</v>
      </c>
      <c r="CG96" t="s">
        <v>818</v>
      </c>
      <c r="CH96" t="s">
        <v>818</v>
      </c>
      <c r="CI96" t="s">
        <v>818</v>
      </c>
      <c r="CJ96" t="s">
        <v>818</v>
      </c>
      <c r="CK96" t="s">
        <v>818</v>
      </c>
      <c r="CL96" t="s">
        <v>818</v>
      </c>
      <c r="CM96" t="s">
        <v>818</v>
      </c>
      <c r="CN96" t="s">
        <v>818</v>
      </c>
      <c r="CO96" t="s">
        <v>818</v>
      </c>
      <c r="CP96" t="s">
        <v>818</v>
      </c>
      <c r="CQ96" t="s">
        <v>818</v>
      </c>
      <c r="CR96" t="s">
        <v>818</v>
      </c>
      <c r="CS96" t="s">
        <v>818</v>
      </c>
      <c r="CT96" t="s">
        <v>818</v>
      </c>
      <c r="CU96" t="s">
        <v>818</v>
      </c>
      <c r="CV96" t="s">
        <v>818</v>
      </c>
      <c r="CW96" t="s">
        <v>818</v>
      </c>
      <c r="CX96" t="s">
        <v>818</v>
      </c>
      <c r="CY96" t="s">
        <v>818</v>
      </c>
      <c r="CZ96" t="s">
        <v>818</v>
      </c>
      <c r="DA96" t="s">
        <v>818</v>
      </c>
      <c r="DB96" t="s">
        <v>818</v>
      </c>
      <c r="DC96" t="s">
        <v>818</v>
      </c>
      <c r="DD96" t="s">
        <v>818</v>
      </c>
      <c r="DE96" t="s">
        <v>818</v>
      </c>
      <c r="DF96" t="s">
        <v>818</v>
      </c>
      <c r="DG96" t="s">
        <v>818</v>
      </c>
      <c r="DH96" t="s">
        <v>818</v>
      </c>
      <c r="DI96" t="s">
        <v>818</v>
      </c>
      <c r="DJ96" t="s">
        <v>818</v>
      </c>
      <c r="DK96" t="s">
        <v>818</v>
      </c>
      <c r="DL96" t="s">
        <v>818</v>
      </c>
      <c r="DM96" t="s">
        <v>818</v>
      </c>
      <c r="DN96" t="s">
        <v>818</v>
      </c>
      <c r="DO96" t="s">
        <v>818</v>
      </c>
      <c r="DP96" t="s">
        <v>818</v>
      </c>
      <c r="DQ96" t="s">
        <v>818</v>
      </c>
      <c r="DR96" t="s">
        <v>818</v>
      </c>
      <c r="DS96" t="s">
        <v>818</v>
      </c>
      <c r="DT96" t="s">
        <v>818</v>
      </c>
      <c r="DU96" t="s">
        <v>818</v>
      </c>
      <c r="DV96" t="s">
        <v>818</v>
      </c>
      <c r="DW96" t="s">
        <v>818</v>
      </c>
      <c r="DX96" t="s">
        <v>818</v>
      </c>
      <c r="DY96" t="s">
        <v>818</v>
      </c>
      <c r="DZ96" t="s">
        <v>818</v>
      </c>
      <c r="EA96" t="s">
        <v>818</v>
      </c>
      <c r="EB96" t="s">
        <v>818</v>
      </c>
      <c r="EC96" t="s">
        <v>818</v>
      </c>
      <c r="ED96" t="s">
        <v>818</v>
      </c>
      <c r="EE96" t="s">
        <v>818</v>
      </c>
      <c r="EF96" t="s">
        <v>818</v>
      </c>
      <c r="EG96" t="s">
        <v>818</v>
      </c>
      <c r="EH96" t="s">
        <v>818</v>
      </c>
      <c r="EI96" t="s">
        <v>818</v>
      </c>
      <c r="EJ96" t="s">
        <v>818</v>
      </c>
      <c r="EK96" t="s">
        <v>818</v>
      </c>
      <c r="EL96" t="s">
        <v>818</v>
      </c>
      <c r="EM96" t="s">
        <v>818</v>
      </c>
      <c r="EN96" t="s">
        <v>818</v>
      </c>
      <c r="EO96" t="s">
        <v>818</v>
      </c>
      <c r="EP96" t="s">
        <v>818</v>
      </c>
      <c r="EQ96" t="s">
        <v>818</v>
      </c>
      <c r="ER96" t="s">
        <v>818</v>
      </c>
      <c r="ES96" t="s">
        <v>818</v>
      </c>
      <c r="ET96" t="s">
        <v>818</v>
      </c>
      <c r="EU96" t="s">
        <v>818</v>
      </c>
      <c r="EV96" t="s">
        <v>818</v>
      </c>
      <c r="EW96" t="s">
        <v>818</v>
      </c>
      <c r="EX96" t="s">
        <v>818</v>
      </c>
      <c r="EY96" t="s">
        <v>818</v>
      </c>
      <c r="EZ96" t="s">
        <v>818</v>
      </c>
      <c r="FA96" t="s">
        <v>818</v>
      </c>
      <c r="FB96" t="s">
        <v>818</v>
      </c>
      <c r="FC96" t="s">
        <v>818</v>
      </c>
      <c r="FD96" t="s">
        <v>818</v>
      </c>
      <c r="FE96" t="s">
        <v>818</v>
      </c>
      <c r="FF96" t="s">
        <v>818</v>
      </c>
      <c r="FG96" t="s">
        <v>818</v>
      </c>
      <c r="FH96" t="s">
        <v>818</v>
      </c>
      <c r="FI96" t="s">
        <v>818</v>
      </c>
      <c r="FJ96" t="s">
        <v>818</v>
      </c>
      <c r="FK96" t="s">
        <v>818</v>
      </c>
      <c r="FL96" t="s">
        <v>818</v>
      </c>
      <c r="FM96" t="s">
        <v>818</v>
      </c>
      <c r="FN96" t="s">
        <v>818</v>
      </c>
      <c r="FO96" t="s">
        <v>818</v>
      </c>
      <c r="FP96" t="s">
        <v>818</v>
      </c>
      <c r="FQ96" t="s">
        <v>818</v>
      </c>
      <c r="FR96" t="s">
        <v>818</v>
      </c>
      <c r="FS96" t="s">
        <v>818</v>
      </c>
      <c r="FT96" t="s">
        <v>818</v>
      </c>
      <c r="FU96" t="s">
        <v>818</v>
      </c>
      <c r="FV96" t="s">
        <v>818</v>
      </c>
      <c r="FW96" t="s">
        <v>818</v>
      </c>
      <c r="FX96" t="s">
        <v>818</v>
      </c>
      <c r="FY96" t="s">
        <v>818</v>
      </c>
      <c r="FZ96" t="s">
        <v>818</v>
      </c>
      <c r="GA96" t="s">
        <v>818</v>
      </c>
      <c r="GB96" t="s">
        <v>818</v>
      </c>
      <c r="GC96" t="s">
        <v>818</v>
      </c>
      <c r="GD96" t="s">
        <v>818</v>
      </c>
      <c r="GE96" t="s">
        <v>818</v>
      </c>
      <c r="GF96" t="s">
        <v>818</v>
      </c>
      <c r="GG96" t="s">
        <v>818</v>
      </c>
      <c r="GH96" t="s">
        <v>818</v>
      </c>
      <c r="GI96" t="s">
        <v>818</v>
      </c>
      <c r="GJ96" t="s">
        <v>818</v>
      </c>
      <c r="GK96" t="s">
        <v>818</v>
      </c>
      <c r="GL96" t="s">
        <v>818</v>
      </c>
      <c r="GM96" t="s">
        <v>818</v>
      </c>
      <c r="GN96" t="s">
        <v>818</v>
      </c>
      <c r="GO96" t="s">
        <v>818</v>
      </c>
      <c r="GP96" t="s">
        <v>818</v>
      </c>
      <c r="GQ96" t="s">
        <v>818</v>
      </c>
      <c r="GR96" t="s">
        <v>818</v>
      </c>
      <c r="GS96" t="s">
        <v>818</v>
      </c>
      <c r="GT96" t="s">
        <v>818</v>
      </c>
      <c r="GU96" t="s">
        <v>818</v>
      </c>
      <c r="GV96" t="s">
        <v>818</v>
      </c>
      <c r="GW96" t="s">
        <v>818</v>
      </c>
      <c r="GX96" t="s">
        <v>818</v>
      </c>
      <c r="GY96" t="s">
        <v>818</v>
      </c>
      <c r="GZ96" t="s">
        <v>818</v>
      </c>
      <c r="HA96" t="s">
        <v>818</v>
      </c>
      <c r="HB96" t="s">
        <v>818</v>
      </c>
      <c r="HC96" t="s">
        <v>818</v>
      </c>
      <c r="HD96" t="s">
        <v>818</v>
      </c>
      <c r="HE96" t="s">
        <v>818</v>
      </c>
      <c r="HF96" t="s">
        <v>818</v>
      </c>
      <c r="HG96" t="s">
        <v>818</v>
      </c>
      <c r="HH96" t="s">
        <v>818</v>
      </c>
      <c r="HI96" t="s">
        <v>818</v>
      </c>
      <c r="HJ96" t="s">
        <v>818</v>
      </c>
      <c r="HK96" t="s">
        <v>818</v>
      </c>
      <c r="HL96" t="s">
        <v>818</v>
      </c>
      <c r="HM96" t="s">
        <v>818</v>
      </c>
      <c r="HN96" t="s">
        <v>818</v>
      </c>
      <c r="HO96" t="s">
        <v>818</v>
      </c>
      <c r="HP96" t="s">
        <v>818</v>
      </c>
      <c r="HQ96" t="s">
        <v>818</v>
      </c>
      <c r="HR96" t="s">
        <v>818</v>
      </c>
      <c r="HS96" t="s">
        <v>818</v>
      </c>
      <c r="HT96" t="s">
        <v>818</v>
      </c>
      <c r="HU96" t="s">
        <v>818</v>
      </c>
      <c r="HV96" t="s">
        <v>818</v>
      </c>
      <c r="HW96" t="s">
        <v>818</v>
      </c>
      <c r="HX96" t="s">
        <v>818</v>
      </c>
      <c r="HY96" t="s">
        <v>818</v>
      </c>
      <c r="HZ96" t="s">
        <v>818</v>
      </c>
      <c r="IA96" t="s">
        <v>818</v>
      </c>
      <c r="IB96" t="s">
        <v>818</v>
      </c>
      <c r="IC96" t="s">
        <v>818</v>
      </c>
      <c r="ID96" t="s">
        <v>818</v>
      </c>
      <c r="IE96" t="s">
        <v>818</v>
      </c>
      <c r="IF96" t="s">
        <v>818</v>
      </c>
      <c r="IG96" t="s">
        <v>818</v>
      </c>
      <c r="IH96" t="s">
        <v>818</v>
      </c>
      <c r="II96" t="s">
        <v>818</v>
      </c>
      <c r="IJ96" t="s">
        <v>818</v>
      </c>
      <c r="IK96" t="s">
        <v>818</v>
      </c>
      <c r="IL96" t="s">
        <v>818</v>
      </c>
      <c r="IM96" t="s">
        <v>818</v>
      </c>
      <c r="IN96" t="s">
        <v>818</v>
      </c>
      <c r="IO96" t="s">
        <v>818</v>
      </c>
      <c r="IP96" t="s">
        <v>818</v>
      </c>
      <c r="IQ96" t="s">
        <v>818</v>
      </c>
      <c r="IR96" t="s">
        <v>818</v>
      </c>
      <c r="IS96" t="s">
        <v>818</v>
      </c>
      <c r="IT96" t="s">
        <v>818</v>
      </c>
      <c r="IU96" t="s">
        <v>818</v>
      </c>
      <c r="IV96" t="s">
        <v>818</v>
      </c>
      <c r="IW96" t="s">
        <v>818</v>
      </c>
      <c r="IX96" t="s">
        <v>818</v>
      </c>
      <c r="IY96" t="s">
        <v>818</v>
      </c>
      <c r="IZ96" t="s">
        <v>818</v>
      </c>
      <c r="JA96" t="s">
        <v>818</v>
      </c>
      <c r="JB96" t="s">
        <v>818</v>
      </c>
      <c r="JC96" t="s">
        <v>818</v>
      </c>
      <c r="JD96" t="s">
        <v>818</v>
      </c>
      <c r="JE96" t="s">
        <v>818</v>
      </c>
      <c r="JF96" t="s">
        <v>818</v>
      </c>
      <c r="JG96" t="s">
        <v>818</v>
      </c>
      <c r="JH96" t="s">
        <v>818</v>
      </c>
      <c r="JI96" t="s">
        <v>818</v>
      </c>
      <c r="JJ96" t="s">
        <v>818</v>
      </c>
      <c r="JK96" t="s">
        <v>818</v>
      </c>
      <c r="JL96" t="s">
        <v>818</v>
      </c>
      <c r="JM96" t="s">
        <v>818</v>
      </c>
      <c r="JN96" t="s">
        <v>818</v>
      </c>
      <c r="JO96" t="s">
        <v>818</v>
      </c>
      <c r="JP96" t="s">
        <v>818</v>
      </c>
      <c r="JQ96" t="s">
        <v>818</v>
      </c>
      <c r="JR96" t="s">
        <v>818</v>
      </c>
      <c r="JS96" t="s">
        <v>818</v>
      </c>
      <c r="JT96" t="s">
        <v>818</v>
      </c>
      <c r="JU96" t="s">
        <v>818</v>
      </c>
      <c r="JV96" t="s">
        <v>818</v>
      </c>
      <c r="JW96" t="s">
        <v>818</v>
      </c>
      <c r="JX96" t="s">
        <v>818</v>
      </c>
      <c r="JY96" t="s">
        <v>818</v>
      </c>
      <c r="JZ96" t="s">
        <v>818</v>
      </c>
      <c r="KA96" t="s">
        <v>818</v>
      </c>
      <c r="KB96" t="s">
        <v>818</v>
      </c>
      <c r="KC96" t="s">
        <v>818</v>
      </c>
      <c r="KD96" t="s">
        <v>818</v>
      </c>
      <c r="KE96" t="s">
        <v>818</v>
      </c>
      <c r="KF96">
        <v>2</v>
      </c>
      <c r="KG96">
        <v>0</v>
      </c>
      <c r="KH96">
        <v>0</v>
      </c>
      <c r="KI96">
        <v>0</v>
      </c>
      <c r="KJ96">
        <v>0</v>
      </c>
      <c r="KK96">
        <v>0</v>
      </c>
      <c r="KL96">
        <v>0</v>
      </c>
      <c r="KM96">
        <v>1</v>
      </c>
      <c r="KN96">
        <v>0</v>
      </c>
      <c r="KO96">
        <v>1</v>
      </c>
      <c r="KP96">
        <v>0</v>
      </c>
      <c r="KQ96">
        <v>2</v>
      </c>
      <c r="KR96">
        <v>0</v>
      </c>
      <c r="KS96">
        <v>0</v>
      </c>
      <c r="KT96">
        <v>0</v>
      </c>
      <c r="KU96">
        <v>0</v>
      </c>
      <c r="KV96">
        <v>0</v>
      </c>
      <c r="KW96">
        <v>0</v>
      </c>
      <c r="KX96">
        <v>0</v>
      </c>
      <c r="KY96">
        <v>0</v>
      </c>
      <c r="KZ96">
        <v>0</v>
      </c>
      <c r="LA96">
        <v>0</v>
      </c>
      <c r="LB96">
        <v>0</v>
      </c>
      <c r="LC96">
        <v>0</v>
      </c>
      <c r="LD96">
        <v>2</v>
      </c>
      <c r="LE96">
        <v>0</v>
      </c>
      <c r="LF96">
        <v>1</v>
      </c>
      <c r="LH96" t="s">
        <v>813</v>
      </c>
      <c r="LI96" t="s">
        <v>817</v>
      </c>
      <c r="LJ96" t="s">
        <v>813</v>
      </c>
      <c r="LK96" t="s">
        <v>813</v>
      </c>
      <c r="LL96" t="s">
        <v>817</v>
      </c>
      <c r="LM96" t="s">
        <v>817</v>
      </c>
      <c r="LN96" t="s">
        <v>813</v>
      </c>
      <c r="LO96" t="s">
        <v>813</v>
      </c>
      <c r="LP96" t="s">
        <v>813</v>
      </c>
      <c r="LQ96" t="s">
        <v>817</v>
      </c>
      <c r="LR96" t="s">
        <v>818</v>
      </c>
      <c r="LV96" t="s">
        <v>818</v>
      </c>
      <c r="LX96" t="s">
        <v>817</v>
      </c>
      <c r="MU96" t="s">
        <v>813</v>
      </c>
      <c r="NC96" t="s">
        <v>817</v>
      </c>
      <c r="ND96" t="s">
        <v>813</v>
      </c>
      <c r="NE96" t="s">
        <v>817</v>
      </c>
      <c r="NF96" t="s">
        <v>817</v>
      </c>
      <c r="NG96" t="s">
        <v>817</v>
      </c>
      <c r="NH96" t="s">
        <v>817</v>
      </c>
      <c r="NI96" t="s">
        <v>817</v>
      </c>
      <c r="NJ96" t="s">
        <v>817</v>
      </c>
      <c r="NK96" t="s">
        <v>817</v>
      </c>
      <c r="NL96" t="s">
        <v>817</v>
      </c>
      <c r="NM96" t="s">
        <v>817</v>
      </c>
      <c r="NN96" t="s">
        <v>817</v>
      </c>
      <c r="NO96" t="s">
        <v>813</v>
      </c>
      <c r="NP96" t="s">
        <v>817</v>
      </c>
      <c r="NQ96" t="s">
        <v>817</v>
      </c>
      <c r="NR96" t="s">
        <v>813</v>
      </c>
      <c r="NS96" t="s">
        <v>817</v>
      </c>
      <c r="NU96" t="s">
        <v>825</v>
      </c>
      <c r="NY96">
        <v>0</v>
      </c>
      <c r="OP96" t="s">
        <v>813</v>
      </c>
      <c r="OQ96" t="s">
        <v>827</v>
      </c>
      <c r="OR96" t="s">
        <v>863</v>
      </c>
      <c r="OS96" t="s">
        <v>829</v>
      </c>
      <c r="OT96" t="s">
        <v>813</v>
      </c>
      <c r="OU96" t="s">
        <v>817</v>
      </c>
      <c r="OV96" t="s">
        <v>1004</v>
      </c>
      <c r="PA96" t="s">
        <v>817</v>
      </c>
      <c r="PB96" t="s">
        <v>817</v>
      </c>
      <c r="PC96" t="s">
        <v>817</v>
      </c>
      <c r="PD96" t="s">
        <v>817</v>
      </c>
      <c r="PE96" t="s">
        <v>817</v>
      </c>
      <c r="PF96" t="s">
        <v>813</v>
      </c>
      <c r="PG96" t="s">
        <v>817</v>
      </c>
      <c r="PH96" t="s">
        <v>817</v>
      </c>
      <c r="PI96" t="s">
        <v>817</v>
      </c>
      <c r="PJ96" t="s">
        <v>817</v>
      </c>
      <c r="PM96" t="s">
        <v>836</v>
      </c>
      <c r="PN96" t="s">
        <v>837</v>
      </c>
      <c r="PO96" t="s">
        <v>893</v>
      </c>
      <c r="PP96" t="s">
        <v>839</v>
      </c>
      <c r="PQ96" t="s">
        <v>813</v>
      </c>
      <c r="PR96" t="s">
        <v>813</v>
      </c>
      <c r="PS96" t="s">
        <v>817</v>
      </c>
      <c r="PT96" t="s">
        <v>817</v>
      </c>
      <c r="PU96" t="s">
        <v>817</v>
      </c>
      <c r="PV96" t="s">
        <v>817</v>
      </c>
      <c r="PW96" t="s">
        <v>817</v>
      </c>
      <c r="PX96" t="s">
        <v>817</v>
      </c>
      <c r="PY96" t="s">
        <v>817</v>
      </c>
      <c r="PZ96" t="s">
        <v>840</v>
      </c>
      <c r="QA96" t="s">
        <v>841</v>
      </c>
      <c r="QB96" t="s">
        <v>971</v>
      </c>
      <c r="QC96" t="s">
        <v>843</v>
      </c>
      <c r="QD96" t="s">
        <v>844</v>
      </c>
      <c r="QE96" t="s">
        <v>845</v>
      </c>
      <c r="QF96" t="s">
        <v>813</v>
      </c>
      <c r="QG96" t="s">
        <v>813</v>
      </c>
      <c r="QH96" t="s">
        <v>813</v>
      </c>
      <c r="QI96" t="s">
        <v>817</v>
      </c>
      <c r="QJ96" t="s">
        <v>817</v>
      </c>
      <c r="QK96" t="s">
        <v>817</v>
      </c>
      <c r="QL96" t="s">
        <v>817</v>
      </c>
      <c r="QM96" t="s">
        <v>813</v>
      </c>
      <c r="QN96" t="s">
        <v>817</v>
      </c>
      <c r="QO96" t="s">
        <v>817</v>
      </c>
      <c r="QP96" t="s">
        <v>817</v>
      </c>
      <c r="QQ96" t="s">
        <v>817</v>
      </c>
      <c r="QR96" t="s">
        <v>813</v>
      </c>
      <c r="QS96" t="s">
        <v>813</v>
      </c>
      <c r="QT96" t="s">
        <v>817</v>
      </c>
      <c r="QU96" t="s">
        <v>817</v>
      </c>
      <c r="QV96" t="s">
        <v>817</v>
      </c>
      <c r="QW96" t="s">
        <v>817</v>
      </c>
      <c r="QX96" t="s">
        <v>817</v>
      </c>
      <c r="QY96" t="s">
        <v>817</v>
      </c>
      <c r="QZ96" t="s">
        <v>817</v>
      </c>
      <c r="RA96" t="s">
        <v>817</v>
      </c>
      <c r="RB96" t="s">
        <v>817</v>
      </c>
      <c r="RC96" t="s">
        <v>817</v>
      </c>
      <c r="RD96" t="s">
        <v>817</v>
      </c>
      <c r="RE96" t="s">
        <v>817</v>
      </c>
      <c r="RF96" t="s">
        <v>817</v>
      </c>
      <c r="RG96" t="s">
        <v>817</v>
      </c>
      <c r="RH96" t="s">
        <v>817</v>
      </c>
      <c r="RI96" t="s">
        <v>817</v>
      </c>
      <c r="RJ96" t="s">
        <v>817</v>
      </c>
      <c r="RK96" t="s">
        <v>813</v>
      </c>
      <c r="RL96" t="s">
        <v>817</v>
      </c>
      <c r="RM96" t="s">
        <v>817</v>
      </c>
      <c r="RN96" t="s">
        <v>817</v>
      </c>
      <c r="RO96" t="s">
        <v>813</v>
      </c>
      <c r="RP96" t="s">
        <v>817</v>
      </c>
      <c r="RQ96" t="s">
        <v>817</v>
      </c>
      <c r="RR96" t="s">
        <v>817</v>
      </c>
      <c r="RS96" t="s">
        <v>817</v>
      </c>
      <c r="RT96" t="s">
        <v>817</v>
      </c>
      <c r="RU96" t="s">
        <v>817</v>
      </c>
      <c r="RV96" t="s">
        <v>817</v>
      </c>
      <c r="RW96" t="s">
        <v>817</v>
      </c>
      <c r="RX96" t="s">
        <v>845</v>
      </c>
      <c r="RY96" t="s">
        <v>999</v>
      </c>
      <c r="RZ96" t="s">
        <v>813</v>
      </c>
      <c r="SA96" t="s">
        <v>817</v>
      </c>
      <c r="SB96" t="s">
        <v>817</v>
      </c>
      <c r="SC96" t="s">
        <v>817</v>
      </c>
      <c r="SD96" t="s">
        <v>817</v>
      </c>
      <c r="SE96" t="s">
        <v>817</v>
      </c>
      <c r="SF96" t="s">
        <v>817</v>
      </c>
      <c r="SG96" t="s">
        <v>813</v>
      </c>
      <c r="SH96" t="s">
        <v>813</v>
      </c>
      <c r="SI96" t="s">
        <v>817</v>
      </c>
      <c r="SJ96" t="s">
        <v>817</v>
      </c>
      <c r="SK96" t="s">
        <v>817</v>
      </c>
      <c r="SL96" t="s">
        <v>817</v>
      </c>
      <c r="SM96" t="s">
        <v>817</v>
      </c>
      <c r="SN96" t="s">
        <v>817</v>
      </c>
      <c r="SO96" t="s">
        <v>817</v>
      </c>
      <c r="SP96" t="s">
        <v>817</v>
      </c>
      <c r="SQ96" t="s">
        <v>817</v>
      </c>
      <c r="SR96" t="s">
        <v>817</v>
      </c>
      <c r="SS96" t="s">
        <v>817</v>
      </c>
      <c r="ST96" t="s">
        <v>817</v>
      </c>
      <c r="SU96" t="s">
        <v>817</v>
      </c>
      <c r="SV96" t="s">
        <v>817</v>
      </c>
      <c r="SW96" t="s">
        <v>817</v>
      </c>
      <c r="SX96" t="s">
        <v>817</v>
      </c>
      <c r="SY96" t="s">
        <v>817</v>
      </c>
      <c r="SZ96" t="s">
        <v>813</v>
      </c>
      <c r="TA96" t="s">
        <v>817</v>
      </c>
      <c r="TB96" t="s">
        <v>817</v>
      </c>
      <c r="TC96" t="s">
        <v>817</v>
      </c>
      <c r="TD96" t="s">
        <v>817</v>
      </c>
      <c r="TE96" t="s">
        <v>817</v>
      </c>
      <c r="TF96" t="s">
        <v>817</v>
      </c>
      <c r="TG96" t="s">
        <v>817</v>
      </c>
      <c r="TH96" t="s">
        <v>817</v>
      </c>
      <c r="TI96" t="s">
        <v>817</v>
      </c>
      <c r="TU96" t="s">
        <v>817</v>
      </c>
      <c r="TY96" t="s">
        <v>813</v>
      </c>
      <c r="TZ96" t="s">
        <v>813</v>
      </c>
      <c r="UA96" t="s">
        <v>817</v>
      </c>
      <c r="UB96" t="s">
        <v>813</v>
      </c>
      <c r="UC96" t="s">
        <v>817</v>
      </c>
      <c r="UD96" t="s">
        <v>817</v>
      </c>
      <c r="UE96" t="s">
        <v>817</v>
      </c>
      <c r="UF96" t="s">
        <v>817</v>
      </c>
      <c r="UG96" t="s">
        <v>817</v>
      </c>
      <c r="UH96" t="s">
        <v>817</v>
      </c>
      <c r="UI96" t="s">
        <v>817</v>
      </c>
      <c r="UJ96" t="s">
        <v>817</v>
      </c>
      <c r="UK96" t="s">
        <v>817</v>
      </c>
      <c r="UL96" t="s">
        <v>813</v>
      </c>
      <c r="UM96" t="s">
        <v>817</v>
      </c>
      <c r="UN96" t="s">
        <v>813</v>
      </c>
      <c r="UO96" t="s">
        <v>813</v>
      </c>
      <c r="UP96" t="s">
        <v>817</v>
      </c>
      <c r="UQ96" t="s">
        <v>817</v>
      </c>
      <c r="UR96" t="s">
        <v>817</v>
      </c>
      <c r="US96" t="s">
        <v>817</v>
      </c>
      <c r="UT96" t="s">
        <v>817</v>
      </c>
      <c r="UU96" t="s">
        <v>817</v>
      </c>
      <c r="UV96" t="s">
        <v>817</v>
      </c>
      <c r="UW96" t="s">
        <v>817</v>
      </c>
      <c r="UX96" t="s">
        <v>817</v>
      </c>
      <c r="UY96" t="s">
        <v>817</v>
      </c>
      <c r="UZ96" t="s">
        <v>817</v>
      </c>
      <c r="VB96" t="s">
        <v>847</v>
      </c>
      <c r="VC96" t="s">
        <v>848</v>
      </c>
      <c r="VD96" t="s">
        <v>817</v>
      </c>
      <c r="VE96" t="s">
        <v>817</v>
      </c>
      <c r="VF96" t="s">
        <v>813</v>
      </c>
      <c r="VG96" t="s">
        <v>813</v>
      </c>
      <c r="VH96" t="s">
        <v>817</v>
      </c>
      <c r="VI96" t="s">
        <v>817</v>
      </c>
      <c r="VJ96" t="s">
        <v>813</v>
      </c>
      <c r="VK96" t="s">
        <v>817</v>
      </c>
      <c r="VL96" t="s">
        <v>817</v>
      </c>
      <c r="VM96" t="s">
        <v>817</v>
      </c>
      <c r="VN96" t="s">
        <v>817</v>
      </c>
      <c r="VO96" t="s">
        <v>817</v>
      </c>
      <c r="VP96" t="s">
        <v>817</v>
      </c>
      <c r="VQ96" t="s">
        <v>817</v>
      </c>
      <c r="VY96" t="s">
        <v>813</v>
      </c>
      <c r="VZ96" t="s">
        <v>813</v>
      </c>
      <c r="WA96" t="s">
        <v>817</v>
      </c>
      <c r="WJ96" t="s">
        <v>817</v>
      </c>
      <c r="WK96" t="s">
        <v>813</v>
      </c>
      <c r="WL96" t="s">
        <v>817</v>
      </c>
      <c r="WM96" t="s">
        <v>817</v>
      </c>
      <c r="WN96" t="s">
        <v>817</v>
      </c>
      <c r="WO96" t="s">
        <v>817</v>
      </c>
      <c r="WP96" t="s">
        <v>817</v>
      </c>
      <c r="WQ96" t="s">
        <v>817</v>
      </c>
      <c r="WR96" t="s">
        <v>817</v>
      </c>
      <c r="WS96" t="s">
        <v>928</v>
      </c>
      <c r="WU96" t="s">
        <v>817</v>
      </c>
      <c r="WV96" t="s">
        <v>817</v>
      </c>
      <c r="WW96" t="s">
        <v>817</v>
      </c>
      <c r="WX96" t="s">
        <v>817</v>
      </c>
      <c r="WY96" t="s">
        <v>817</v>
      </c>
      <c r="WZ96" t="s">
        <v>813</v>
      </c>
      <c r="XA96" t="s">
        <v>817</v>
      </c>
      <c r="XB96" t="s">
        <v>817</v>
      </c>
      <c r="XC96" t="s">
        <v>869</v>
      </c>
      <c r="XD96" t="s">
        <v>813</v>
      </c>
      <c r="XE96" t="s">
        <v>817</v>
      </c>
      <c r="XF96" t="s">
        <v>817</v>
      </c>
      <c r="XG96" t="s">
        <v>817</v>
      </c>
      <c r="XH96" t="s">
        <v>817</v>
      </c>
      <c r="XI96" t="s">
        <v>817</v>
      </c>
      <c r="XJ96" t="s">
        <v>817</v>
      </c>
      <c r="XK96" t="s">
        <v>817</v>
      </c>
      <c r="XL96" t="s">
        <v>817</v>
      </c>
      <c r="XM96" t="s">
        <v>817</v>
      </c>
      <c r="XN96" t="s">
        <v>817</v>
      </c>
      <c r="XO96" t="s">
        <v>817</v>
      </c>
      <c r="XP96" t="s">
        <v>817</v>
      </c>
      <c r="XQ96" t="s">
        <v>817</v>
      </c>
      <c r="XR96" t="s">
        <v>817</v>
      </c>
      <c r="XS96" t="s">
        <v>817</v>
      </c>
      <c r="XT96" t="s">
        <v>817</v>
      </c>
      <c r="XU96" t="s">
        <v>817</v>
      </c>
      <c r="XV96" t="s">
        <v>817</v>
      </c>
      <c r="XW96" t="s">
        <v>813</v>
      </c>
      <c r="XX96" t="s">
        <v>817</v>
      </c>
      <c r="XY96" t="s">
        <v>817</v>
      </c>
      <c r="XZ96" t="s">
        <v>817</v>
      </c>
      <c r="ZM96" t="s">
        <v>817</v>
      </c>
      <c r="ZN96" t="s">
        <v>817</v>
      </c>
      <c r="ZO96" t="s">
        <v>817</v>
      </c>
      <c r="ZP96" t="s">
        <v>817</v>
      </c>
      <c r="ZQ96" t="s">
        <v>817</v>
      </c>
      <c r="ZR96" t="s">
        <v>813</v>
      </c>
      <c r="ZS96" t="s">
        <v>813</v>
      </c>
      <c r="ZT96" t="s">
        <v>817</v>
      </c>
      <c r="ZU96" t="s">
        <v>817</v>
      </c>
      <c r="ZV96" t="s">
        <v>817</v>
      </c>
      <c r="ZW96" t="s">
        <v>817</v>
      </c>
      <c r="ZX96" t="s">
        <v>817</v>
      </c>
      <c r="ZY96" t="s">
        <v>817</v>
      </c>
      <c r="ZZ96" t="s">
        <v>817</v>
      </c>
      <c r="AAA96" t="s">
        <v>813</v>
      </c>
      <c r="AAB96" t="s">
        <v>817</v>
      </c>
      <c r="AAC96" t="s">
        <v>817</v>
      </c>
      <c r="AAD96" t="s">
        <v>817</v>
      </c>
      <c r="AAE96" t="s">
        <v>817</v>
      </c>
      <c r="AAF96" t="s">
        <v>817</v>
      </c>
      <c r="AAH96" t="s">
        <v>813</v>
      </c>
      <c r="AAI96" t="s">
        <v>817</v>
      </c>
      <c r="AAJ96" t="s">
        <v>817</v>
      </c>
      <c r="AAK96" t="s">
        <v>817</v>
      </c>
      <c r="AAL96" t="s">
        <v>813</v>
      </c>
      <c r="AAM96" t="s">
        <v>817</v>
      </c>
      <c r="AAN96" t="s">
        <v>817</v>
      </c>
      <c r="AAO96" t="s">
        <v>817</v>
      </c>
      <c r="AAP96" t="s">
        <v>817</v>
      </c>
      <c r="AAQ96" t="s">
        <v>817</v>
      </c>
      <c r="AAR96" t="s">
        <v>817</v>
      </c>
      <c r="AAS96" t="s">
        <v>817</v>
      </c>
      <c r="AAT96" t="s">
        <v>817</v>
      </c>
      <c r="AAV96" t="s">
        <v>813</v>
      </c>
      <c r="AAW96" t="s">
        <v>817</v>
      </c>
      <c r="AAX96" t="s">
        <v>817</v>
      </c>
      <c r="AAY96" t="s">
        <v>817</v>
      </c>
      <c r="AAZ96" t="s">
        <v>817</v>
      </c>
      <c r="ABA96" t="s">
        <v>813</v>
      </c>
      <c r="ABB96" t="s">
        <v>813</v>
      </c>
      <c r="ABC96" t="s">
        <v>817</v>
      </c>
      <c r="ABD96" t="s">
        <v>813</v>
      </c>
      <c r="ABE96" t="s">
        <v>817</v>
      </c>
      <c r="ABF96" t="s">
        <v>817</v>
      </c>
      <c r="ABG96" t="s">
        <v>817</v>
      </c>
      <c r="ABH96" t="s">
        <v>817</v>
      </c>
      <c r="ABI96" t="s">
        <v>817</v>
      </c>
      <c r="ABJ96" t="s">
        <v>817</v>
      </c>
      <c r="ABK96" t="s">
        <v>817</v>
      </c>
      <c r="ABL96" t="s">
        <v>817</v>
      </c>
      <c r="ABM96" t="s">
        <v>817</v>
      </c>
      <c r="ABN96" t="s">
        <v>817</v>
      </c>
      <c r="ABO96" t="s">
        <v>817</v>
      </c>
      <c r="ABP96" t="s">
        <v>817</v>
      </c>
      <c r="ABQ96" t="s">
        <v>817</v>
      </c>
      <c r="ABR96" t="s">
        <v>817</v>
      </c>
      <c r="ABS96" t="s">
        <v>817</v>
      </c>
      <c r="ABT96" t="s">
        <v>813</v>
      </c>
      <c r="ABU96" t="s">
        <v>817</v>
      </c>
      <c r="ABV96" t="s">
        <v>817</v>
      </c>
      <c r="ABW96" t="s">
        <v>813</v>
      </c>
      <c r="ABX96" t="s">
        <v>817</v>
      </c>
      <c r="ABY96" t="s">
        <v>817</v>
      </c>
      <c r="ABZ96" t="s">
        <v>817</v>
      </c>
      <c r="ACA96" t="s">
        <v>817</v>
      </c>
      <c r="ACB96" t="s">
        <v>817</v>
      </c>
      <c r="ACC96" t="s">
        <v>817</v>
      </c>
      <c r="ACD96" t="s">
        <v>817</v>
      </c>
      <c r="ACE96" t="s">
        <v>817</v>
      </c>
      <c r="ACF96" t="s">
        <v>817</v>
      </c>
      <c r="ACG96" t="s">
        <v>817</v>
      </c>
      <c r="ACH96" t="s">
        <v>817</v>
      </c>
      <c r="ACI96" t="s">
        <v>817</v>
      </c>
    </row>
    <row r="97" spans="1:763">
      <c r="A97" t="s">
        <v>1303</v>
      </c>
      <c r="B97" t="s">
        <v>1304</v>
      </c>
      <c r="C97" t="s">
        <v>1305</v>
      </c>
      <c r="D97" t="s">
        <v>854</v>
      </c>
      <c r="E97" t="s">
        <v>854</v>
      </c>
      <c r="P97" t="s">
        <v>855</v>
      </c>
      <c r="Q97">
        <v>1.2198080885670051</v>
      </c>
      <c r="T97">
        <v>37</v>
      </c>
      <c r="V97" t="s">
        <v>813</v>
      </c>
      <c r="X97" t="s">
        <v>813</v>
      </c>
      <c r="Y97" t="s">
        <v>814</v>
      </c>
      <c r="Z97" t="s">
        <v>814</v>
      </c>
      <c r="AA97" t="s">
        <v>815</v>
      </c>
      <c r="AB97" t="s">
        <v>816</v>
      </c>
      <c r="AC97">
        <v>3</v>
      </c>
      <c r="AD97" t="s">
        <v>817</v>
      </c>
      <c r="AE97">
        <v>3</v>
      </c>
      <c r="AF97">
        <v>0</v>
      </c>
      <c r="AG97">
        <v>0</v>
      </c>
      <c r="AH97" t="s">
        <v>818</v>
      </c>
      <c r="AI97" t="s">
        <v>818</v>
      </c>
      <c r="AJ97" t="s">
        <v>818</v>
      </c>
      <c r="AK97" t="s">
        <v>818</v>
      </c>
      <c r="AL97" t="s">
        <v>818</v>
      </c>
      <c r="AM97" t="s">
        <v>818</v>
      </c>
      <c r="AN97" t="s">
        <v>818</v>
      </c>
      <c r="AO97" t="s">
        <v>818</v>
      </c>
      <c r="AP97" t="s">
        <v>818</v>
      </c>
      <c r="AQ97" t="s">
        <v>818</v>
      </c>
      <c r="AR97" t="s">
        <v>818</v>
      </c>
      <c r="AS97" t="s">
        <v>818</v>
      </c>
      <c r="AT97" t="s">
        <v>818</v>
      </c>
      <c r="AU97" t="s">
        <v>818</v>
      </c>
      <c r="AV97" t="s">
        <v>818</v>
      </c>
      <c r="AW97" t="s">
        <v>818</v>
      </c>
      <c r="AX97" t="s">
        <v>818</v>
      </c>
      <c r="AY97" t="s">
        <v>818</v>
      </c>
      <c r="AZ97" t="s">
        <v>818</v>
      </c>
      <c r="BA97" t="s">
        <v>818</v>
      </c>
      <c r="BB97" t="s">
        <v>818</v>
      </c>
      <c r="BC97" t="s">
        <v>818</v>
      </c>
      <c r="BD97" t="s">
        <v>818</v>
      </c>
      <c r="BE97" t="s">
        <v>818</v>
      </c>
      <c r="BF97" t="s">
        <v>818</v>
      </c>
      <c r="BG97" t="s">
        <v>818</v>
      </c>
      <c r="BH97" t="s">
        <v>818</v>
      </c>
      <c r="BI97" t="s">
        <v>818</v>
      </c>
      <c r="BJ97" t="s">
        <v>818</v>
      </c>
      <c r="BK97" t="s">
        <v>818</v>
      </c>
      <c r="BL97" t="s">
        <v>818</v>
      </c>
      <c r="BM97" t="s">
        <v>818</v>
      </c>
      <c r="BN97" t="s">
        <v>818</v>
      </c>
      <c r="BO97" t="s">
        <v>818</v>
      </c>
      <c r="BP97" t="s">
        <v>818</v>
      </c>
      <c r="BQ97" t="s">
        <v>818</v>
      </c>
      <c r="BR97" t="s">
        <v>818</v>
      </c>
      <c r="BS97" t="s">
        <v>818</v>
      </c>
      <c r="BT97" t="s">
        <v>818</v>
      </c>
      <c r="BU97" t="s">
        <v>818</v>
      </c>
      <c r="BV97" t="s">
        <v>818</v>
      </c>
      <c r="BW97" t="s">
        <v>818</v>
      </c>
      <c r="BX97" t="s">
        <v>818</v>
      </c>
      <c r="BY97" t="s">
        <v>818</v>
      </c>
      <c r="BZ97" t="s">
        <v>818</v>
      </c>
      <c r="CA97" t="s">
        <v>818</v>
      </c>
      <c r="CB97" t="s">
        <v>818</v>
      </c>
      <c r="CC97" t="s">
        <v>818</v>
      </c>
      <c r="CD97" t="s">
        <v>818</v>
      </c>
      <c r="CE97" t="s">
        <v>818</v>
      </c>
      <c r="CF97" t="s">
        <v>818</v>
      </c>
      <c r="CG97" t="s">
        <v>818</v>
      </c>
      <c r="CH97" t="s">
        <v>818</v>
      </c>
      <c r="CI97" t="s">
        <v>818</v>
      </c>
      <c r="CJ97" t="s">
        <v>818</v>
      </c>
      <c r="CK97" t="s">
        <v>818</v>
      </c>
      <c r="CL97" t="s">
        <v>818</v>
      </c>
      <c r="CM97" t="s">
        <v>818</v>
      </c>
      <c r="CN97" t="s">
        <v>818</v>
      </c>
      <c r="CO97" t="s">
        <v>818</v>
      </c>
      <c r="CP97" t="s">
        <v>818</v>
      </c>
      <c r="CQ97" t="s">
        <v>818</v>
      </c>
      <c r="CR97" t="s">
        <v>818</v>
      </c>
      <c r="CS97" t="s">
        <v>818</v>
      </c>
      <c r="CT97" t="s">
        <v>818</v>
      </c>
      <c r="CU97" t="s">
        <v>818</v>
      </c>
      <c r="CV97" t="s">
        <v>818</v>
      </c>
      <c r="CW97" t="s">
        <v>818</v>
      </c>
      <c r="CX97" t="s">
        <v>818</v>
      </c>
      <c r="CY97" t="s">
        <v>818</v>
      </c>
      <c r="CZ97" t="s">
        <v>818</v>
      </c>
      <c r="DA97" t="s">
        <v>818</v>
      </c>
      <c r="DB97" t="s">
        <v>818</v>
      </c>
      <c r="DC97" t="s">
        <v>818</v>
      </c>
      <c r="DD97" t="s">
        <v>818</v>
      </c>
      <c r="DE97" t="s">
        <v>818</v>
      </c>
      <c r="DF97" t="s">
        <v>818</v>
      </c>
      <c r="DG97" t="s">
        <v>818</v>
      </c>
      <c r="DH97" t="s">
        <v>818</v>
      </c>
      <c r="DI97" t="s">
        <v>818</v>
      </c>
      <c r="DJ97" t="s">
        <v>818</v>
      </c>
      <c r="DK97" t="s">
        <v>818</v>
      </c>
      <c r="DL97" t="s">
        <v>818</v>
      </c>
      <c r="DM97" t="s">
        <v>818</v>
      </c>
      <c r="DN97" t="s">
        <v>818</v>
      </c>
      <c r="DO97" t="s">
        <v>818</v>
      </c>
      <c r="DP97" t="s">
        <v>818</v>
      </c>
      <c r="DQ97" t="s">
        <v>818</v>
      </c>
      <c r="DR97" t="s">
        <v>818</v>
      </c>
      <c r="DS97" t="s">
        <v>818</v>
      </c>
      <c r="DT97" t="s">
        <v>818</v>
      </c>
      <c r="DU97" t="s">
        <v>818</v>
      </c>
      <c r="DV97" t="s">
        <v>818</v>
      </c>
      <c r="DW97" t="s">
        <v>818</v>
      </c>
      <c r="DX97" t="s">
        <v>818</v>
      </c>
      <c r="DY97" t="s">
        <v>818</v>
      </c>
      <c r="DZ97" t="s">
        <v>818</v>
      </c>
      <c r="EA97" t="s">
        <v>818</v>
      </c>
      <c r="EB97" t="s">
        <v>818</v>
      </c>
      <c r="EC97" t="s">
        <v>818</v>
      </c>
      <c r="ED97" t="s">
        <v>818</v>
      </c>
      <c r="EE97" t="s">
        <v>818</v>
      </c>
      <c r="EF97" t="s">
        <v>818</v>
      </c>
      <c r="EG97" t="s">
        <v>818</v>
      </c>
      <c r="EH97" t="s">
        <v>818</v>
      </c>
      <c r="EI97" t="s">
        <v>818</v>
      </c>
      <c r="EJ97" t="s">
        <v>818</v>
      </c>
      <c r="EK97" t="s">
        <v>818</v>
      </c>
      <c r="EL97" t="s">
        <v>818</v>
      </c>
      <c r="EM97" t="s">
        <v>818</v>
      </c>
      <c r="EN97" t="s">
        <v>818</v>
      </c>
      <c r="EO97" t="s">
        <v>818</v>
      </c>
      <c r="EP97" t="s">
        <v>818</v>
      </c>
      <c r="EQ97" t="s">
        <v>818</v>
      </c>
      <c r="ER97" t="s">
        <v>818</v>
      </c>
      <c r="ES97" t="s">
        <v>818</v>
      </c>
      <c r="ET97" t="s">
        <v>818</v>
      </c>
      <c r="EU97" t="s">
        <v>818</v>
      </c>
      <c r="EV97" t="s">
        <v>818</v>
      </c>
      <c r="EW97" t="s">
        <v>818</v>
      </c>
      <c r="EX97" t="s">
        <v>818</v>
      </c>
      <c r="EY97" t="s">
        <v>818</v>
      </c>
      <c r="EZ97" t="s">
        <v>818</v>
      </c>
      <c r="FA97" t="s">
        <v>818</v>
      </c>
      <c r="FB97" t="s">
        <v>818</v>
      </c>
      <c r="FC97" t="s">
        <v>818</v>
      </c>
      <c r="FD97" t="s">
        <v>818</v>
      </c>
      <c r="FE97" t="s">
        <v>818</v>
      </c>
      <c r="FF97" t="s">
        <v>818</v>
      </c>
      <c r="FG97" t="s">
        <v>818</v>
      </c>
      <c r="FH97" t="s">
        <v>818</v>
      </c>
      <c r="FI97" t="s">
        <v>818</v>
      </c>
      <c r="FJ97" t="s">
        <v>818</v>
      </c>
      <c r="FK97" t="s">
        <v>818</v>
      </c>
      <c r="FL97" t="s">
        <v>818</v>
      </c>
      <c r="FM97" t="s">
        <v>818</v>
      </c>
      <c r="FN97" t="s">
        <v>818</v>
      </c>
      <c r="FO97" t="s">
        <v>818</v>
      </c>
      <c r="FP97" t="s">
        <v>818</v>
      </c>
      <c r="FQ97" t="s">
        <v>818</v>
      </c>
      <c r="FR97" t="s">
        <v>818</v>
      </c>
      <c r="FS97" t="s">
        <v>818</v>
      </c>
      <c r="FT97" t="s">
        <v>818</v>
      </c>
      <c r="FU97" t="s">
        <v>818</v>
      </c>
      <c r="FV97" t="s">
        <v>818</v>
      </c>
      <c r="FW97" t="s">
        <v>818</v>
      </c>
      <c r="FX97" t="s">
        <v>818</v>
      </c>
      <c r="FY97" t="s">
        <v>818</v>
      </c>
      <c r="FZ97" t="s">
        <v>818</v>
      </c>
      <c r="GA97" t="s">
        <v>818</v>
      </c>
      <c r="GB97" t="s">
        <v>818</v>
      </c>
      <c r="GC97" t="s">
        <v>818</v>
      </c>
      <c r="GD97" t="s">
        <v>818</v>
      </c>
      <c r="GE97" t="s">
        <v>818</v>
      </c>
      <c r="GF97" t="s">
        <v>818</v>
      </c>
      <c r="GG97" t="s">
        <v>818</v>
      </c>
      <c r="GH97" t="s">
        <v>818</v>
      </c>
      <c r="GI97" t="s">
        <v>818</v>
      </c>
      <c r="GJ97" t="s">
        <v>818</v>
      </c>
      <c r="GK97" t="s">
        <v>818</v>
      </c>
      <c r="GL97" t="s">
        <v>818</v>
      </c>
      <c r="GM97" t="s">
        <v>818</v>
      </c>
      <c r="GN97" t="s">
        <v>818</v>
      </c>
      <c r="GO97" t="s">
        <v>818</v>
      </c>
      <c r="GP97" t="s">
        <v>818</v>
      </c>
      <c r="GQ97" t="s">
        <v>818</v>
      </c>
      <c r="GR97" t="s">
        <v>818</v>
      </c>
      <c r="GS97" t="s">
        <v>818</v>
      </c>
      <c r="GT97" t="s">
        <v>818</v>
      </c>
      <c r="GU97" t="s">
        <v>818</v>
      </c>
      <c r="GV97" t="s">
        <v>818</v>
      </c>
      <c r="GW97" t="s">
        <v>818</v>
      </c>
      <c r="GX97" t="s">
        <v>818</v>
      </c>
      <c r="GY97" t="s">
        <v>818</v>
      </c>
      <c r="GZ97" t="s">
        <v>818</v>
      </c>
      <c r="HA97" t="s">
        <v>818</v>
      </c>
      <c r="HB97" t="s">
        <v>818</v>
      </c>
      <c r="HC97" t="s">
        <v>818</v>
      </c>
      <c r="HD97" t="s">
        <v>818</v>
      </c>
      <c r="HE97" t="s">
        <v>818</v>
      </c>
      <c r="HF97" t="s">
        <v>818</v>
      </c>
      <c r="HG97" t="s">
        <v>818</v>
      </c>
      <c r="HH97" t="s">
        <v>818</v>
      </c>
      <c r="HI97" t="s">
        <v>818</v>
      </c>
      <c r="HJ97" t="s">
        <v>818</v>
      </c>
      <c r="HK97" t="s">
        <v>818</v>
      </c>
      <c r="HL97" t="s">
        <v>818</v>
      </c>
      <c r="HM97" t="s">
        <v>818</v>
      </c>
      <c r="HN97" t="s">
        <v>818</v>
      </c>
      <c r="HO97" t="s">
        <v>818</v>
      </c>
      <c r="HP97" t="s">
        <v>818</v>
      </c>
      <c r="HQ97" t="s">
        <v>818</v>
      </c>
      <c r="HR97" t="s">
        <v>818</v>
      </c>
      <c r="HS97" t="s">
        <v>818</v>
      </c>
      <c r="HT97" t="s">
        <v>818</v>
      </c>
      <c r="HU97" t="s">
        <v>818</v>
      </c>
      <c r="HV97" t="s">
        <v>818</v>
      </c>
      <c r="HW97" t="s">
        <v>818</v>
      </c>
      <c r="HX97" t="s">
        <v>818</v>
      </c>
      <c r="HY97" t="s">
        <v>818</v>
      </c>
      <c r="HZ97" t="s">
        <v>818</v>
      </c>
      <c r="IA97" t="s">
        <v>818</v>
      </c>
      <c r="IB97" t="s">
        <v>818</v>
      </c>
      <c r="IC97" t="s">
        <v>818</v>
      </c>
      <c r="ID97" t="s">
        <v>818</v>
      </c>
      <c r="IE97" t="s">
        <v>818</v>
      </c>
      <c r="IF97" t="s">
        <v>818</v>
      </c>
      <c r="IG97" t="s">
        <v>818</v>
      </c>
      <c r="IH97" t="s">
        <v>818</v>
      </c>
      <c r="II97" t="s">
        <v>818</v>
      </c>
      <c r="IJ97" t="s">
        <v>818</v>
      </c>
      <c r="IK97" t="s">
        <v>818</v>
      </c>
      <c r="IL97" t="s">
        <v>818</v>
      </c>
      <c r="IM97" t="s">
        <v>818</v>
      </c>
      <c r="IN97" t="s">
        <v>818</v>
      </c>
      <c r="IO97" t="s">
        <v>818</v>
      </c>
      <c r="IP97" t="s">
        <v>818</v>
      </c>
      <c r="IQ97" t="s">
        <v>818</v>
      </c>
      <c r="IR97" t="s">
        <v>818</v>
      </c>
      <c r="IS97" t="s">
        <v>818</v>
      </c>
      <c r="IT97" t="s">
        <v>818</v>
      </c>
      <c r="IU97" t="s">
        <v>818</v>
      </c>
      <c r="IV97" t="s">
        <v>818</v>
      </c>
      <c r="IW97" t="s">
        <v>818</v>
      </c>
      <c r="IX97" t="s">
        <v>818</v>
      </c>
      <c r="IY97" t="s">
        <v>818</v>
      </c>
      <c r="IZ97" t="s">
        <v>818</v>
      </c>
      <c r="JA97" t="s">
        <v>818</v>
      </c>
      <c r="JB97" t="s">
        <v>818</v>
      </c>
      <c r="JC97" t="s">
        <v>818</v>
      </c>
      <c r="JD97" t="s">
        <v>818</v>
      </c>
      <c r="JE97" t="s">
        <v>818</v>
      </c>
      <c r="JF97" t="s">
        <v>818</v>
      </c>
      <c r="JG97" t="s">
        <v>818</v>
      </c>
      <c r="JH97" t="s">
        <v>818</v>
      </c>
      <c r="JI97" t="s">
        <v>818</v>
      </c>
      <c r="JJ97" t="s">
        <v>818</v>
      </c>
      <c r="JK97" t="s">
        <v>818</v>
      </c>
      <c r="JL97" t="s">
        <v>818</v>
      </c>
      <c r="JM97" t="s">
        <v>818</v>
      </c>
      <c r="JN97" t="s">
        <v>818</v>
      </c>
      <c r="JO97" t="s">
        <v>818</v>
      </c>
      <c r="JP97" t="s">
        <v>818</v>
      </c>
      <c r="JQ97" t="s">
        <v>818</v>
      </c>
      <c r="JR97" t="s">
        <v>818</v>
      </c>
      <c r="JS97" t="s">
        <v>818</v>
      </c>
      <c r="JT97" t="s">
        <v>818</v>
      </c>
      <c r="JU97" t="s">
        <v>818</v>
      </c>
      <c r="JV97" t="s">
        <v>818</v>
      </c>
      <c r="JW97" t="s">
        <v>818</v>
      </c>
      <c r="JX97" t="s">
        <v>818</v>
      </c>
      <c r="JY97" t="s">
        <v>818</v>
      </c>
      <c r="JZ97" t="s">
        <v>818</v>
      </c>
      <c r="KA97" t="s">
        <v>818</v>
      </c>
      <c r="KB97" t="s">
        <v>818</v>
      </c>
      <c r="KC97" t="s">
        <v>818</v>
      </c>
      <c r="KD97" t="s">
        <v>818</v>
      </c>
      <c r="KE97" t="s">
        <v>818</v>
      </c>
      <c r="KF97">
        <v>3</v>
      </c>
      <c r="KG97">
        <v>0</v>
      </c>
      <c r="KH97">
        <v>0</v>
      </c>
      <c r="KI97">
        <v>0</v>
      </c>
      <c r="KJ97">
        <v>0</v>
      </c>
      <c r="KK97">
        <v>0</v>
      </c>
      <c r="KL97">
        <v>1</v>
      </c>
      <c r="KM97">
        <v>0</v>
      </c>
      <c r="KN97">
        <v>1</v>
      </c>
      <c r="KO97">
        <v>0</v>
      </c>
      <c r="KP97">
        <v>1</v>
      </c>
      <c r="KQ97">
        <v>1</v>
      </c>
      <c r="KR97">
        <v>0</v>
      </c>
      <c r="KS97">
        <v>0</v>
      </c>
      <c r="KT97">
        <v>0</v>
      </c>
      <c r="KU97">
        <v>0</v>
      </c>
      <c r="KV97">
        <v>0</v>
      </c>
      <c r="KW97">
        <v>0</v>
      </c>
      <c r="KX97">
        <v>1</v>
      </c>
      <c r="KY97">
        <v>0</v>
      </c>
      <c r="KZ97">
        <v>0</v>
      </c>
      <c r="LA97">
        <v>1</v>
      </c>
      <c r="LB97">
        <v>0</v>
      </c>
      <c r="LC97">
        <v>1</v>
      </c>
      <c r="LD97">
        <v>3</v>
      </c>
      <c r="LE97">
        <v>1</v>
      </c>
      <c r="LF97">
        <v>2</v>
      </c>
      <c r="LH97" t="s">
        <v>817</v>
      </c>
      <c r="LI97" t="s">
        <v>817</v>
      </c>
      <c r="LJ97" t="s">
        <v>817</v>
      </c>
      <c r="LK97" t="s">
        <v>817</v>
      </c>
      <c r="LL97" t="s">
        <v>817</v>
      </c>
      <c r="LM97" t="s">
        <v>817</v>
      </c>
      <c r="LO97" t="s">
        <v>817</v>
      </c>
      <c r="LQ97" t="s">
        <v>817</v>
      </c>
      <c r="LR97" t="s">
        <v>818</v>
      </c>
      <c r="LS97" t="s">
        <v>818</v>
      </c>
      <c r="LV97" t="s">
        <v>818</v>
      </c>
      <c r="LX97" t="s">
        <v>817</v>
      </c>
      <c r="MA97" t="s">
        <v>858</v>
      </c>
      <c r="MB97" t="s">
        <v>913</v>
      </c>
      <c r="MC97" t="s">
        <v>875</v>
      </c>
      <c r="MD97" t="s">
        <v>813</v>
      </c>
      <c r="MF97" t="s">
        <v>934</v>
      </c>
      <c r="MH97" t="s">
        <v>935</v>
      </c>
      <c r="MI97" t="s">
        <v>813</v>
      </c>
      <c r="MJ97" t="s">
        <v>936</v>
      </c>
      <c r="MU97" t="s">
        <v>813</v>
      </c>
      <c r="NC97" t="s">
        <v>813</v>
      </c>
      <c r="ND97" t="s">
        <v>817</v>
      </c>
      <c r="NE97" t="s">
        <v>813</v>
      </c>
      <c r="NR97" t="s">
        <v>813</v>
      </c>
      <c r="NS97" t="s">
        <v>817</v>
      </c>
      <c r="NU97" t="s">
        <v>825</v>
      </c>
      <c r="NY97">
        <v>0</v>
      </c>
      <c r="OA97" t="s">
        <v>817</v>
      </c>
      <c r="OB97" t="s">
        <v>817</v>
      </c>
      <c r="OC97" t="s">
        <v>817</v>
      </c>
      <c r="OD97" t="s">
        <v>817</v>
      </c>
      <c r="OE97" t="s">
        <v>817</v>
      </c>
      <c r="OF97" t="s">
        <v>817</v>
      </c>
      <c r="OG97" t="s">
        <v>817</v>
      </c>
      <c r="OH97" t="s">
        <v>813</v>
      </c>
      <c r="OI97" t="s">
        <v>817</v>
      </c>
      <c r="OJ97" t="s">
        <v>817</v>
      </c>
      <c r="OK97" t="s">
        <v>817</v>
      </c>
      <c r="OL97" t="s">
        <v>817</v>
      </c>
      <c r="OM97" t="s">
        <v>817</v>
      </c>
      <c r="ON97" t="s">
        <v>817</v>
      </c>
      <c r="OP97" t="s">
        <v>817</v>
      </c>
      <c r="OQ97" t="s">
        <v>827</v>
      </c>
      <c r="OR97" t="s">
        <v>863</v>
      </c>
      <c r="OS97" t="s">
        <v>878</v>
      </c>
      <c r="OT97" t="s">
        <v>813</v>
      </c>
      <c r="OU97" t="s">
        <v>817</v>
      </c>
      <c r="OV97" t="s">
        <v>830</v>
      </c>
      <c r="OW97" t="s">
        <v>864</v>
      </c>
      <c r="OX97" t="s">
        <v>1306</v>
      </c>
      <c r="OY97" t="s">
        <v>833</v>
      </c>
      <c r="OZ97" t="s">
        <v>865</v>
      </c>
      <c r="PA97" t="s">
        <v>817</v>
      </c>
      <c r="PB97" t="s">
        <v>817</v>
      </c>
      <c r="PC97" t="s">
        <v>817</v>
      </c>
      <c r="PD97" t="s">
        <v>817</v>
      </c>
      <c r="PE97" t="s">
        <v>817</v>
      </c>
      <c r="PF97" t="s">
        <v>817</v>
      </c>
      <c r="PG97" t="s">
        <v>813</v>
      </c>
      <c r="PH97" t="s">
        <v>817</v>
      </c>
      <c r="PI97" t="s">
        <v>817</v>
      </c>
      <c r="PJ97" t="s">
        <v>817</v>
      </c>
      <c r="PK97" t="s">
        <v>817</v>
      </c>
      <c r="PL97" t="s">
        <v>835</v>
      </c>
      <c r="PM97" t="s">
        <v>836</v>
      </c>
      <c r="PO97" t="s">
        <v>880</v>
      </c>
      <c r="PP97" t="s">
        <v>839</v>
      </c>
      <c r="PQ97" t="s">
        <v>813</v>
      </c>
      <c r="PR97" t="s">
        <v>813</v>
      </c>
      <c r="PS97" t="s">
        <v>817</v>
      </c>
      <c r="PT97" t="s">
        <v>817</v>
      </c>
      <c r="PU97" t="s">
        <v>817</v>
      </c>
      <c r="PV97" t="s">
        <v>817</v>
      </c>
      <c r="PW97" t="s">
        <v>817</v>
      </c>
      <c r="PX97" t="s">
        <v>817</v>
      </c>
      <c r="PY97" t="s">
        <v>817</v>
      </c>
      <c r="PZ97" t="s">
        <v>840</v>
      </c>
      <c r="QD97" t="s">
        <v>896</v>
      </c>
      <c r="QE97" t="s">
        <v>845</v>
      </c>
      <c r="QF97" t="s">
        <v>813</v>
      </c>
      <c r="QG97" t="s">
        <v>813</v>
      </c>
      <c r="QH97" t="s">
        <v>813</v>
      </c>
      <c r="QI97" t="s">
        <v>817</v>
      </c>
      <c r="QJ97" t="s">
        <v>817</v>
      </c>
      <c r="QK97" t="s">
        <v>817</v>
      </c>
      <c r="QL97" t="s">
        <v>817</v>
      </c>
      <c r="QM97" t="s">
        <v>813</v>
      </c>
      <c r="QN97" t="s">
        <v>817</v>
      </c>
      <c r="QO97" t="s">
        <v>817</v>
      </c>
      <c r="QP97" t="s">
        <v>817</v>
      </c>
      <c r="QQ97" t="s">
        <v>817</v>
      </c>
      <c r="QR97" t="s">
        <v>813</v>
      </c>
      <c r="QS97" t="s">
        <v>813</v>
      </c>
      <c r="QT97" t="s">
        <v>817</v>
      </c>
      <c r="QU97" t="s">
        <v>817</v>
      </c>
      <c r="QV97" t="s">
        <v>817</v>
      </c>
      <c r="QW97" t="s">
        <v>817</v>
      </c>
      <c r="QX97" t="s">
        <v>817</v>
      </c>
      <c r="QY97" t="s">
        <v>817</v>
      </c>
      <c r="QZ97" t="s">
        <v>817</v>
      </c>
      <c r="RA97" t="s">
        <v>817</v>
      </c>
      <c r="RB97" t="s">
        <v>817</v>
      </c>
      <c r="RC97" t="s">
        <v>817</v>
      </c>
      <c r="RD97" t="s">
        <v>817</v>
      </c>
      <c r="RE97" t="s">
        <v>817</v>
      </c>
      <c r="RF97" t="s">
        <v>817</v>
      </c>
      <c r="RG97" t="s">
        <v>817</v>
      </c>
      <c r="RH97" t="s">
        <v>817</v>
      </c>
      <c r="RI97" t="s">
        <v>817</v>
      </c>
      <c r="RJ97" t="s">
        <v>817</v>
      </c>
      <c r="RK97" t="s">
        <v>813</v>
      </c>
      <c r="RL97" t="s">
        <v>813</v>
      </c>
      <c r="RM97" t="s">
        <v>817</v>
      </c>
      <c r="RN97" t="s">
        <v>817</v>
      </c>
      <c r="RO97" t="s">
        <v>813</v>
      </c>
      <c r="RP97" t="s">
        <v>813</v>
      </c>
      <c r="RQ97" t="s">
        <v>817</v>
      </c>
      <c r="RR97" t="s">
        <v>817</v>
      </c>
      <c r="RS97" t="s">
        <v>817</v>
      </c>
      <c r="RT97" t="s">
        <v>817</v>
      </c>
      <c r="RU97" t="s">
        <v>817</v>
      </c>
      <c r="RV97" t="s">
        <v>817</v>
      </c>
      <c r="RW97" t="s">
        <v>817</v>
      </c>
      <c r="RX97" t="s">
        <v>845</v>
      </c>
      <c r="RY97" t="s">
        <v>908</v>
      </c>
      <c r="RZ97" t="s">
        <v>813</v>
      </c>
      <c r="SA97" t="s">
        <v>817</v>
      </c>
      <c r="SB97" t="s">
        <v>817</v>
      </c>
      <c r="SC97" t="s">
        <v>817</v>
      </c>
      <c r="SD97" t="s">
        <v>817</v>
      </c>
      <c r="SE97" t="s">
        <v>817</v>
      </c>
      <c r="SF97" t="s">
        <v>813</v>
      </c>
      <c r="SG97" t="s">
        <v>813</v>
      </c>
      <c r="SH97" t="s">
        <v>817</v>
      </c>
      <c r="SI97" t="s">
        <v>817</v>
      </c>
      <c r="SJ97" t="s">
        <v>817</v>
      </c>
      <c r="SK97" t="s">
        <v>817</v>
      </c>
      <c r="SL97" t="s">
        <v>813</v>
      </c>
      <c r="SM97" t="s">
        <v>817</v>
      </c>
      <c r="SN97" t="s">
        <v>817</v>
      </c>
      <c r="SO97" t="s">
        <v>817</v>
      </c>
      <c r="SP97" t="s">
        <v>817</v>
      </c>
      <c r="SQ97" t="s">
        <v>817</v>
      </c>
      <c r="SR97" t="s">
        <v>817</v>
      </c>
      <c r="SS97" t="s">
        <v>817</v>
      </c>
      <c r="ST97" t="s">
        <v>817</v>
      </c>
      <c r="SU97" t="s">
        <v>817</v>
      </c>
      <c r="SV97" t="s">
        <v>817</v>
      </c>
      <c r="SW97" t="s">
        <v>817</v>
      </c>
      <c r="SX97" t="s">
        <v>817</v>
      </c>
      <c r="SY97" t="s">
        <v>817</v>
      </c>
      <c r="SZ97" t="s">
        <v>817</v>
      </c>
      <c r="TA97" t="s">
        <v>817</v>
      </c>
      <c r="TB97" t="s">
        <v>817</v>
      </c>
      <c r="TC97" t="s">
        <v>817</v>
      </c>
      <c r="TD97" t="s">
        <v>817</v>
      </c>
      <c r="TE97" t="s">
        <v>817</v>
      </c>
      <c r="TF97" t="s">
        <v>817</v>
      </c>
      <c r="TG97" t="s">
        <v>813</v>
      </c>
      <c r="TH97" t="s">
        <v>817</v>
      </c>
      <c r="TI97" t="s">
        <v>817</v>
      </c>
      <c r="TJ97" t="s">
        <v>813</v>
      </c>
      <c r="TK97" t="s">
        <v>817</v>
      </c>
      <c r="TL97" t="s">
        <v>817</v>
      </c>
      <c r="TM97" t="s">
        <v>817</v>
      </c>
      <c r="TN97" t="s">
        <v>817</v>
      </c>
      <c r="TO97" t="s">
        <v>817</v>
      </c>
      <c r="TP97" t="s">
        <v>813</v>
      </c>
      <c r="TQ97" t="s">
        <v>817</v>
      </c>
      <c r="TR97" t="s">
        <v>817</v>
      </c>
      <c r="TS97" t="s">
        <v>817</v>
      </c>
      <c r="TT97" t="s">
        <v>817</v>
      </c>
      <c r="TU97" t="s">
        <v>817</v>
      </c>
      <c r="TV97" t="s">
        <v>817</v>
      </c>
      <c r="TW97" t="s">
        <v>817</v>
      </c>
      <c r="TY97" t="s">
        <v>817</v>
      </c>
      <c r="TZ97" t="s">
        <v>817</v>
      </c>
      <c r="UA97" t="s">
        <v>817</v>
      </c>
      <c r="UB97" t="s">
        <v>817</v>
      </c>
      <c r="UC97" t="s">
        <v>817</v>
      </c>
      <c r="UD97" t="s">
        <v>817</v>
      </c>
      <c r="UE97" t="s">
        <v>817</v>
      </c>
      <c r="UF97" t="s">
        <v>817</v>
      </c>
      <c r="UG97" t="s">
        <v>817</v>
      </c>
      <c r="UH97" t="s">
        <v>813</v>
      </c>
      <c r="UI97" t="s">
        <v>817</v>
      </c>
      <c r="UJ97" t="s">
        <v>817</v>
      </c>
      <c r="UK97" t="s">
        <v>817</v>
      </c>
      <c r="UL97" t="s">
        <v>817</v>
      </c>
      <c r="UM97" t="s">
        <v>817</v>
      </c>
      <c r="UN97" t="s">
        <v>817</v>
      </c>
      <c r="UO97" t="s">
        <v>817</v>
      </c>
      <c r="UP97" t="s">
        <v>817</v>
      </c>
      <c r="UQ97" t="s">
        <v>817</v>
      </c>
      <c r="UR97" t="s">
        <v>817</v>
      </c>
      <c r="US97" t="s">
        <v>817</v>
      </c>
      <c r="UT97" t="s">
        <v>817</v>
      </c>
      <c r="UU97" t="s">
        <v>813</v>
      </c>
      <c r="UV97" t="s">
        <v>817</v>
      </c>
      <c r="UW97" t="s">
        <v>817</v>
      </c>
      <c r="UX97" t="s">
        <v>817</v>
      </c>
      <c r="UY97" t="s">
        <v>817</v>
      </c>
      <c r="UZ97" t="s">
        <v>817</v>
      </c>
      <c r="VD97" t="s">
        <v>813</v>
      </c>
      <c r="VE97" t="s">
        <v>817</v>
      </c>
      <c r="VF97" t="s">
        <v>817</v>
      </c>
      <c r="VG97" t="s">
        <v>817</v>
      </c>
      <c r="VH97" t="s">
        <v>817</v>
      </c>
      <c r="VI97" t="s">
        <v>817</v>
      </c>
      <c r="VJ97" t="s">
        <v>817</v>
      </c>
      <c r="VK97" t="s">
        <v>817</v>
      </c>
      <c r="VL97" t="s">
        <v>817</v>
      </c>
      <c r="VM97" t="s">
        <v>817</v>
      </c>
      <c r="VN97" t="s">
        <v>817</v>
      </c>
      <c r="VO97" t="s">
        <v>817</v>
      </c>
      <c r="VP97" t="s">
        <v>817</v>
      </c>
      <c r="VQ97" t="s">
        <v>817</v>
      </c>
      <c r="VY97" t="s">
        <v>817</v>
      </c>
      <c r="VZ97" t="s">
        <v>817</v>
      </c>
      <c r="WA97" t="s">
        <v>813</v>
      </c>
      <c r="WB97" t="s">
        <v>817</v>
      </c>
      <c r="WJ97" t="s">
        <v>813</v>
      </c>
      <c r="WK97" t="s">
        <v>817</v>
      </c>
      <c r="WL97" t="s">
        <v>817</v>
      </c>
      <c r="WM97" t="s">
        <v>817</v>
      </c>
      <c r="WN97" t="s">
        <v>817</v>
      </c>
      <c r="WO97" t="s">
        <v>817</v>
      </c>
      <c r="WP97" t="s">
        <v>817</v>
      </c>
      <c r="WQ97" t="s">
        <v>817</v>
      </c>
      <c r="WR97" t="s">
        <v>817</v>
      </c>
      <c r="WS97" t="s">
        <v>908</v>
      </c>
      <c r="WU97" t="s">
        <v>817</v>
      </c>
      <c r="WV97" t="s">
        <v>817</v>
      </c>
      <c r="WW97" t="s">
        <v>817</v>
      </c>
      <c r="WX97" t="s">
        <v>817</v>
      </c>
      <c r="WY97" t="s">
        <v>817</v>
      </c>
      <c r="WZ97" t="s">
        <v>813</v>
      </c>
      <c r="XA97" t="s">
        <v>817</v>
      </c>
      <c r="XB97" t="s">
        <v>817</v>
      </c>
      <c r="XC97" t="s">
        <v>850</v>
      </c>
      <c r="XD97" t="s">
        <v>813</v>
      </c>
      <c r="XE97" t="s">
        <v>817</v>
      </c>
      <c r="XF97" t="s">
        <v>817</v>
      </c>
      <c r="XG97" t="s">
        <v>817</v>
      </c>
      <c r="XH97" t="s">
        <v>817</v>
      </c>
      <c r="XI97" t="s">
        <v>817</v>
      </c>
      <c r="XJ97" t="s">
        <v>817</v>
      </c>
      <c r="XK97" t="s">
        <v>817</v>
      </c>
      <c r="XL97" t="s">
        <v>817</v>
      </c>
      <c r="XM97" t="s">
        <v>817</v>
      </c>
      <c r="XN97" t="s">
        <v>817</v>
      </c>
      <c r="XO97" t="s">
        <v>817</v>
      </c>
      <c r="XP97" t="s">
        <v>817</v>
      </c>
      <c r="XQ97" t="s">
        <v>817</v>
      </c>
      <c r="XR97" t="s">
        <v>817</v>
      </c>
      <c r="XS97" t="s">
        <v>817</v>
      </c>
      <c r="XT97" t="s">
        <v>817</v>
      </c>
      <c r="XU97" t="s">
        <v>817</v>
      </c>
      <c r="XV97" t="s">
        <v>817</v>
      </c>
      <c r="XW97" t="s">
        <v>813</v>
      </c>
      <c r="XX97" t="s">
        <v>817</v>
      </c>
      <c r="XY97" t="s">
        <v>817</v>
      </c>
      <c r="XZ97" t="s">
        <v>813</v>
      </c>
      <c r="YA97" t="s">
        <v>817</v>
      </c>
      <c r="YB97" t="s">
        <v>817</v>
      </c>
      <c r="YC97" t="s">
        <v>817</v>
      </c>
      <c r="YD97" t="s">
        <v>813</v>
      </c>
      <c r="YE97" t="s">
        <v>817</v>
      </c>
      <c r="YF97" t="s">
        <v>817</v>
      </c>
      <c r="YG97" t="s">
        <v>813</v>
      </c>
      <c r="YH97" t="s">
        <v>817</v>
      </c>
      <c r="YI97" t="s">
        <v>817</v>
      </c>
      <c r="YJ97" t="s">
        <v>817</v>
      </c>
      <c r="YK97" t="s">
        <v>817</v>
      </c>
      <c r="YL97" t="s">
        <v>817</v>
      </c>
      <c r="YM97" t="s">
        <v>817</v>
      </c>
      <c r="YN97" t="s">
        <v>813</v>
      </c>
      <c r="YO97" t="s">
        <v>817</v>
      </c>
      <c r="YP97" t="s">
        <v>817</v>
      </c>
      <c r="YQ97" t="s">
        <v>817</v>
      </c>
      <c r="YR97" t="s">
        <v>817</v>
      </c>
      <c r="YS97" t="s">
        <v>817</v>
      </c>
      <c r="YT97" t="s">
        <v>817</v>
      </c>
      <c r="YU97" t="s">
        <v>813</v>
      </c>
      <c r="YW97" t="s">
        <v>817</v>
      </c>
      <c r="ZM97" t="s">
        <v>817</v>
      </c>
      <c r="ZN97" t="s">
        <v>817</v>
      </c>
      <c r="ZO97" t="s">
        <v>817</v>
      </c>
      <c r="ZP97" t="s">
        <v>817</v>
      </c>
      <c r="ZQ97" t="s">
        <v>817</v>
      </c>
      <c r="ZR97" t="s">
        <v>813</v>
      </c>
      <c r="ZS97" t="s">
        <v>817</v>
      </c>
      <c r="ZT97" t="s">
        <v>817</v>
      </c>
      <c r="ZU97" t="s">
        <v>817</v>
      </c>
      <c r="ZV97" t="s">
        <v>817</v>
      </c>
      <c r="ZW97" t="s">
        <v>817</v>
      </c>
      <c r="ZX97" t="s">
        <v>817</v>
      </c>
      <c r="ZY97" t="s">
        <v>817</v>
      </c>
      <c r="ZZ97" t="s">
        <v>817</v>
      </c>
      <c r="AAA97" t="s">
        <v>813</v>
      </c>
      <c r="AAB97" t="s">
        <v>813</v>
      </c>
      <c r="AAC97" t="s">
        <v>817</v>
      </c>
      <c r="AAD97" t="s">
        <v>817</v>
      </c>
      <c r="AAE97" t="s">
        <v>817</v>
      </c>
      <c r="AAF97" t="s">
        <v>817</v>
      </c>
      <c r="AAG97" t="s">
        <v>1307</v>
      </c>
      <c r="AAH97" t="s">
        <v>817</v>
      </c>
      <c r="AAI97" t="s">
        <v>817</v>
      </c>
      <c r="AAJ97" t="s">
        <v>817</v>
      </c>
      <c r="AAK97" t="s">
        <v>817</v>
      </c>
      <c r="AAL97" t="s">
        <v>817</v>
      </c>
      <c r="AAM97" t="s">
        <v>817</v>
      </c>
      <c r="AAN97" t="s">
        <v>817</v>
      </c>
      <c r="AAO97" t="s">
        <v>817</v>
      </c>
      <c r="AAP97" t="s">
        <v>817</v>
      </c>
      <c r="AAQ97" t="s">
        <v>817</v>
      </c>
      <c r="AAR97" t="s">
        <v>817</v>
      </c>
      <c r="AAS97" t="s">
        <v>817</v>
      </c>
      <c r="AAT97" t="s">
        <v>813</v>
      </c>
      <c r="AAV97" t="s">
        <v>817</v>
      </c>
      <c r="AAW97" t="s">
        <v>817</v>
      </c>
      <c r="AAX97" t="s">
        <v>817</v>
      </c>
      <c r="AAY97" t="s">
        <v>817</v>
      </c>
      <c r="AAZ97" t="s">
        <v>817</v>
      </c>
      <c r="ABA97" t="s">
        <v>817</v>
      </c>
      <c r="ABB97" t="s">
        <v>817</v>
      </c>
      <c r="ABC97" t="s">
        <v>817</v>
      </c>
      <c r="ABD97" t="s">
        <v>817</v>
      </c>
      <c r="ABE97" t="s">
        <v>817</v>
      </c>
      <c r="ABF97" t="s">
        <v>817</v>
      </c>
      <c r="ABG97" t="s">
        <v>817</v>
      </c>
      <c r="ABH97" t="s">
        <v>817</v>
      </c>
      <c r="ABI97" t="s">
        <v>817</v>
      </c>
      <c r="ABJ97" t="s">
        <v>817</v>
      </c>
      <c r="ABK97" t="s">
        <v>813</v>
      </c>
      <c r="ABL97" t="s">
        <v>817</v>
      </c>
      <c r="ABM97" t="s">
        <v>817</v>
      </c>
      <c r="ABN97" t="s">
        <v>817</v>
      </c>
      <c r="ABO97" t="s">
        <v>817</v>
      </c>
      <c r="ABP97" t="s">
        <v>817</v>
      </c>
      <c r="ABQ97" t="s">
        <v>817</v>
      </c>
      <c r="ABR97" t="s">
        <v>817</v>
      </c>
      <c r="ABS97" t="s">
        <v>817</v>
      </c>
      <c r="ABT97" t="s">
        <v>817</v>
      </c>
      <c r="ABU97" t="s">
        <v>817</v>
      </c>
      <c r="ABV97" t="s">
        <v>813</v>
      </c>
      <c r="ABW97" t="s">
        <v>813</v>
      </c>
      <c r="ABX97" t="s">
        <v>813</v>
      </c>
      <c r="ABY97" t="s">
        <v>817</v>
      </c>
      <c r="ABZ97" t="s">
        <v>817</v>
      </c>
      <c r="ACA97" t="s">
        <v>817</v>
      </c>
      <c r="ACB97" t="s">
        <v>817</v>
      </c>
      <c r="ACC97" t="s">
        <v>817</v>
      </c>
      <c r="ACD97" t="s">
        <v>817</v>
      </c>
      <c r="ACE97" t="s">
        <v>817</v>
      </c>
      <c r="ACF97" t="s">
        <v>817</v>
      </c>
      <c r="ACG97" t="s">
        <v>817</v>
      </c>
      <c r="ACH97" t="s">
        <v>817</v>
      </c>
      <c r="ACI97" t="s">
        <v>817</v>
      </c>
    </row>
    <row r="98" spans="1:763">
      <c r="A98" t="s">
        <v>1308</v>
      </c>
      <c r="B98" t="s">
        <v>1309</v>
      </c>
      <c r="C98" t="s">
        <v>1310</v>
      </c>
      <c r="D98" t="s">
        <v>885</v>
      </c>
      <c r="E98" t="s">
        <v>885</v>
      </c>
      <c r="P98" t="s">
        <v>886</v>
      </c>
      <c r="Q98">
        <v>0.64514064157430773</v>
      </c>
      <c r="T98">
        <v>25</v>
      </c>
      <c r="V98" t="s">
        <v>813</v>
      </c>
      <c r="X98" t="s">
        <v>813</v>
      </c>
      <c r="Y98" t="s">
        <v>814</v>
      </c>
      <c r="Z98" t="s">
        <v>814</v>
      </c>
      <c r="AA98" t="s">
        <v>857</v>
      </c>
      <c r="AB98" t="s">
        <v>816</v>
      </c>
      <c r="AC98">
        <v>5</v>
      </c>
      <c r="AD98" t="s">
        <v>817</v>
      </c>
      <c r="AE98">
        <v>4</v>
      </c>
      <c r="AF98">
        <v>1</v>
      </c>
      <c r="AG98">
        <v>0</v>
      </c>
      <c r="AH98" t="s">
        <v>818</v>
      </c>
      <c r="AI98" t="s">
        <v>818</v>
      </c>
      <c r="AJ98" t="s">
        <v>818</v>
      </c>
      <c r="AK98" t="s">
        <v>818</v>
      </c>
      <c r="AL98" t="s">
        <v>818</v>
      </c>
      <c r="AM98" t="s">
        <v>818</v>
      </c>
      <c r="AN98" t="s">
        <v>818</v>
      </c>
      <c r="AO98" t="s">
        <v>818</v>
      </c>
      <c r="AP98" t="s">
        <v>818</v>
      </c>
      <c r="AQ98" t="s">
        <v>818</v>
      </c>
      <c r="AR98" t="s">
        <v>818</v>
      </c>
      <c r="AS98" t="s">
        <v>818</v>
      </c>
      <c r="AT98" t="s">
        <v>818</v>
      </c>
      <c r="AU98" t="s">
        <v>818</v>
      </c>
      <c r="AV98" t="s">
        <v>818</v>
      </c>
      <c r="AW98" t="s">
        <v>818</v>
      </c>
      <c r="AX98" t="s">
        <v>818</v>
      </c>
      <c r="AY98" t="s">
        <v>818</v>
      </c>
      <c r="AZ98" t="s">
        <v>818</v>
      </c>
      <c r="BA98" t="s">
        <v>818</v>
      </c>
      <c r="BB98" t="s">
        <v>818</v>
      </c>
      <c r="BC98" t="s">
        <v>818</v>
      </c>
      <c r="BD98" t="s">
        <v>818</v>
      </c>
      <c r="BE98" t="s">
        <v>818</v>
      </c>
      <c r="BF98" t="s">
        <v>818</v>
      </c>
      <c r="BG98" t="s">
        <v>818</v>
      </c>
      <c r="BH98" t="s">
        <v>818</v>
      </c>
      <c r="BI98" t="s">
        <v>818</v>
      </c>
      <c r="BJ98" t="s">
        <v>818</v>
      </c>
      <c r="BK98" t="s">
        <v>818</v>
      </c>
      <c r="BL98" t="s">
        <v>818</v>
      </c>
      <c r="BM98" t="s">
        <v>818</v>
      </c>
      <c r="BN98" t="s">
        <v>818</v>
      </c>
      <c r="BO98" t="s">
        <v>818</v>
      </c>
      <c r="BP98" t="s">
        <v>818</v>
      </c>
      <c r="BQ98" t="s">
        <v>818</v>
      </c>
      <c r="BR98" t="s">
        <v>818</v>
      </c>
      <c r="BS98" t="s">
        <v>818</v>
      </c>
      <c r="BT98" t="s">
        <v>818</v>
      </c>
      <c r="BU98" t="s">
        <v>818</v>
      </c>
      <c r="BV98" t="s">
        <v>818</v>
      </c>
      <c r="BW98" t="s">
        <v>818</v>
      </c>
      <c r="BX98" t="s">
        <v>818</v>
      </c>
      <c r="BY98" t="s">
        <v>818</v>
      </c>
      <c r="BZ98" t="s">
        <v>818</v>
      </c>
      <c r="CA98" t="s">
        <v>818</v>
      </c>
      <c r="CB98" t="s">
        <v>818</v>
      </c>
      <c r="CC98" t="s">
        <v>818</v>
      </c>
      <c r="CD98" t="s">
        <v>818</v>
      </c>
      <c r="CE98" t="s">
        <v>818</v>
      </c>
      <c r="CF98" t="s">
        <v>818</v>
      </c>
      <c r="CG98" t="s">
        <v>818</v>
      </c>
      <c r="CH98" t="s">
        <v>818</v>
      </c>
      <c r="CI98" t="s">
        <v>818</v>
      </c>
      <c r="CJ98" t="s">
        <v>818</v>
      </c>
      <c r="CK98" t="s">
        <v>818</v>
      </c>
      <c r="CL98" t="s">
        <v>818</v>
      </c>
      <c r="CM98" t="s">
        <v>818</v>
      </c>
      <c r="CN98" t="s">
        <v>818</v>
      </c>
      <c r="CO98" t="s">
        <v>818</v>
      </c>
      <c r="CP98" t="s">
        <v>818</v>
      </c>
      <c r="CQ98" t="s">
        <v>818</v>
      </c>
      <c r="CR98" t="s">
        <v>818</v>
      </c>
      <c r="CS98" t="s">
        <v>818</v>
      </c>
      <c r="CT98" t="s">
        <v>818</v>
      </c>
      <c r="CU98" t="s">
        <v>818</v>
      </c>
      <c r="CV98" t="s">
        <v>818</v>
      </c>
      <c r="CW98" t="s">
        <v>818</v>
      </c>
      <c r="CX98" t="s">
        <v>818</v>
      </c>
      <c r="CY98" t="s">
        <v>818</v>
      </c>
      <c r="CZ98" t="s">
        <v>818</v>
      </c>
      <c r="DA98" t="s">
        <v>818</v>
      </c>
      <c r="DB98" t="s">
        <v>818</v>
      </c>
      <c r="DC98" t="s">
        <v>818</v>
      </c>
      <c r="DD98" t="s">
        <v>818</v>
      </c>
      <c r="DE98" t="s">
        <v>818</v>
      </c>
      <c r="DF98" t="s">
        <v>818</v>
      </c>
      <c r="DG98" t="s">
        <v>818</v>
      </c>
      <c r="DH98" t="s">
        <v>818</v>
      </c>
      <c r="DI98" t="s">
        <v>818</v>
      </c>
      <c r="DJ98" t="s">
        <v>818</v>
      </c>
      <c r="DK98" t="s">
        <v>818</v>
      </c>
      <c r="DL98" t="s">
        <v>818</v>
      </c>
      <c r="DM98" t="s">
        <v>818</v>
      </c>
      <c r="DN98" t="s">
        <v>818</v>
      </c>
      <c r="DO98" t="s">
        <v>818</v>
      </c>
      <c r="DP98" t="s">
        <v>818</v>
      </c>
      <c r="DQ98" t="s">
        <v>818</v>
      </c>
      <c r="DR98" t="s">
        <v>818</v>
      </c>
      <c r="DS98" t="s">
        <v>818</v>
      </c>
      <c r="DT98" t="s">
        <v>818</v>
      </c>
      <c r="DU98" t="s">
        <v>818</v>
      </c>
      <c r="DV98" t="s">
        <v>818</v>
      </c>
      <c r="DW98" t="s">
        <v>818</v>
      </c>
      <c r="DX98" t="s">
        <v>818</v>
      </c>
      <c r="DY98" t="s">
        <v>818</v>
      </c>
      <c r="DZ98" t="s">
        <v>818</v>
      </c>
      <c r="EA98" t="s">
        <v>818</v>
      </c>
      <c r="EB98" t="s">
        <v>818</v>
      </c>
      <c r="EC98" t="s">
        <v>818</v>
      </c>
      <c r="ED98" t="s">
        <v>818</v>
      </c>
      <c r="EE98" t="s">
        <v>818</v>
      </c>
      <c r="EF98" t="s">
        <v>818</v>
      </c>
      <c r="EG98" t="s">
        <v>818</v>
      </c>
      <c r="EH98" t="s">
        <v>818</v>
      </c>
      <c r="EI98" t="s">
        <v>818</v>
      </c>
      <c r="EJ98" t="s">
        <v>818</v>
      </c>
      <c r="EK98" t="s">
        <v>818</v>
      </c>
      <c r="EL98" t="s">
        <v>818</v>
      </c>
      <c r="EM98" t="s">
        <v>818</v>
      </c>
      <c r="EN98" t="s">
        <v>818</v>
      </c>
      <c r="EO98" t="s">
        <v>818</v>
      </c>
      <c r="EP98" t="s">
        <v>818</v>
      </c>
      <c r="EQ98" t="s">
        <v>818</v>
      </c>
      <c r="ER98" t="s">
        <v>818</v>
      </c>
      <c r="ES98" t="s">
        <v>818</v>
      </c>
      <c r="ET98" t="s">
        <v>818</v>
      </c>
      <c r="EU98" t="s">
        <v>818</v>
      </c>
      <c r="EV98" t="s">
        <v>818</v>
      </c>
      <c r="EW98" t="s">
        <v>818</v>
      </c>
      <c r="EX98" t="s">
        <v>818</v>
      </c>
      <c r="EY98" t="s">
        <v>818</v>
      </c>
      <c r="EZ98" t="s">
        <v>818</v>
      </c>
      <c r="FA98" t="s">
        <v>818</v>
      </c>
      <c r="FB98" t="s">
        <v>818</v>
      </c>
      <c r="FC98" t="s">
        <v>818</v>
      </c>
      <c r="FD98" t="s">
        <v>818</v>
      </c>
      <c r="FE98" t="s">
        <v>818</v>
      </c>
      <c r="FF98" t="s">
        <v>818</v>
      </c>
      <c r="FG98" t="s">
        <v>818</v>
      </c>
      <c r="FH98" t="s">
        <v>818</v>
      </c>
      <c r="FI98" t="s">
        <v>818</v>
      </c>
      <c r="FJ98" t="s">
        <v>818</v>
      </c>
      <c r="FK98" t="s">
        <v>818</v>
      </c>
      <c r="FL98" t="s">
        <v>818</v>
      </c>
      <c r="FM98" t="s">
        <v>818</v>
      </c>
      <c r="FN98" t="s">
        <v>818</v>
      </c>
      <c r="FO98" t="s">
        <v>818</v>
      </c>
      <c r="FP98" t="s">
        <v>818</v>
      </c>
      <c r="FQ98" t="s">
        <v>818</v>
      </c>
      <c r="FR98" t="s">
        <v>818</v>
      </c>
      <c r="FS98" t="s">
        <v>818</v>
      </c>
      <c r="FT98" t="s">
        <v>818</v>
      </c>
      <c r="FU98" t="s">
        <v>818</v>
      </c>
      <c r="FV98" t="s">
        <v>818</v>
      </c>
      <c r="FW98" t="s">
        <v>818</v>
      </c>
      <c r="FX98" t="s">
        <v>818</v>
      </c>
      <c r="FY98" t="s">
        <v>818</v>
      </c>
      <c r="FZ98" t="s">
        <v>818</v>
      </c>
      <c r="GA98" t="s">
        <v>818</v>
      </c>
      <c r="GB98" t="s">
        <v>818</v>
      </c>
      <c r="GC98" t="s">
        <v>818</v>
      </c>
      <c r="GD98" t="s">
        <v>818</v>
      </c>
      <c r="GE98" t="s">
        <v>818</v>
      </c>
      <c r="GF98" t="s">
        <v>818</v>
      </c>
      <c r="GG98" t="s">
        <v>818</v>
      </c>
      <c r="GH98" t="s">
        <v>818</v>
      </c>
      <c r="GI98" t="s">
        <v>818</v>
      </c>
      <c r="GJ98" t="s">
        <v>818</v>
      </c>
      <c r="GK98" t="s">
        <v>818</v>
      </c>
      <c r="GL98" t="s">
        <v>818</v>
      </c>
      <c r="GM98" t="s">
        <v>818</v>
      </c>
      <c r="GN98" t="s">
        <v>818</v>
      </c>
      <c r="GO98" t="s">
        <v>818</v>
      </c>
      <c r="GP98" t="s">
        <v>818</v>
      </c>
      <c r="GQ98" t="s">
        <v>818</v>
      </c>
      <c r="GR98" t="s">
        <v>818</v>
      </c>
      <c r="GS98" t="s">
        <v>818</v>
      </c>
      <c r="GT98" t="s">
        <v>818</v>
      </c>
      <c r="GU98" t="s">
        <v>818</v>
      </c>
      <c r="GV98" t="s">
        <v>818</v>
      </c>
      <c r="GW98" t="s">
        <v>818</v>
      </c>
      <c r="GX98" t="s">
        <v>818</v>
      </c>
      <c r="GY98" t="s">
        <v>818</v>
      </c>
      <c r="GZ98" t="s">
        <v>818</v>
      </c>
      <c r="HA98" t="s">
        <v>818</v>
      </c>
      <c r="HB98" t="s">
        <v>818</v>
      </c>
      <c r="HC98" t="s">
        <v>818</v>
      </c>
      <c r="HD98" t="s">
        <v>818</v>
      </c>
      <c r="HE98" t="s">
        <v>818</v>
      </c>
      <c r="HF98" t="s">
        <v>818</v>
      </c>
      <c r="HG98" t="s">
        <v>818</v>
      </c>
      <c r="HH98" t="s">
        <v>818</v>
      </c>
      <c r="HI98" t="s">
        <v>818</v>
      </c>
      <c r="HJ98" t="s">
        <v>818</v>
      </c>
      <c r="HK98" t="s">
        <v>818</v>
      </c>
      <c r="HL98" t="s">
        <v>818</v>
      </c>
      <c r="HM98" t="s">
        <v>818</v>
      </c>
      <c r="HN98" t="s">
        <v>818</v>
      </c>
      <c r="HO98" t="s">
        <v>818</v>
      </c>
      <c r="HP98" t="s">
        <v>818</v>
      </c>
      <c r="HQ98" t="s">
        <v>818</v>
      </c>
      <c r="HR98" t="s">
        <v>818</v>
      </c>
      <c r="HS98" t="s">
        <v>818</v>
      </c>
      <c r="HT98" t="s">
        <v>818</v>
      </c>
      <c r="HU98" t="s">
        <v>818</v>
      </c>
      <c r="HV98" t="s">
        <v>818</v>
      </c>
      <c r="HW98" t="s">
        <v>818</v>
      </c>
      <c r="HX98" t="s">
        <v>818</v>
      </c>
      <c r="HY98" t="s">
        <v>818</v>
      </c>
      <c r="HZ98" t="s">
        <v>818</v>
      </c>
      <c r="IA98" t="s">
        <v>818</v>
      </c>
      <c r="IB98" t="s">
        <v>818</v>
      </c>
      <c r="IC98" t="s">
        <v>818</v>
      </c>
      <c r="ID98" t="s">
        <v>818</v>
      </c>
      <c r="IE98" t="s">
        <v>818</v>
      </c>
      <c r="IF98" t="s">
        <v>818</v>
      </c>
      <c r="IG98" t="s">
        <v>818</v>
      </c>
      <c r="IH98" t="s">
        <v>818</v>
      </c>
      <c r="II98" t="s">
        <v>818</v>
      </c>
      <c r="IJ98" t="s">
        <v>818</v>
      </c>
      <c r="IK98" t="s">
        <v>818</v>
      </c>
      <c r="IL98" t="s">
        <v>818</v>
      </c>
      <c r="IM98" t="s">
        <v>818</v>
      </c>
      <c r="IN98" t="s">
        <v>818</v>
      </c>
      <c r="IO98" t="s">
        <v>818</v>
      </c>
      <c r="IP98" t="s">
        <v>818</v>
      </c>
      <c r="IQ98" t="s">
        <v>818</v>
      </c>
      <c r="IR98" t="s">
        <v>818</v>
      </c>
      <c r="IS98" t="s">
        <v>818</v>
      </c>
      <c r="IT98" t="s">
        <v>818</v>
      </c>
      <c r="IU98" t="s">
        <v>818</v>
      </c>
      <c r="IV98" t="s">
        <v>818</v>
      </c>
      <c r="IW98" t="s">
        <v>818</v>
      </c>
      <c r="IX98" t="s">
        <v>818</v>
      </c>
      <c r="IY98" t="s">
        <v>818</v>
      </c>
      <c r="IZ98" t="s">
        <v>818</v>
      </c>
      <c r="JA98" t="s">
        <v>818</v>
      </c>
      <c r="JB98" t="s">
        <v>818</v>
      </c>
      <c r="JC98" t="s">
        <v>818</v>
      </c>
      <c r="JD98" t="s">
        <v>818</v>
      </c>
      <c r="JE98" t="s">
        <v>818</v>
      </c>
      <c r="JF98" t="s">
        <v>818</v>
      </c>
      <c r="JG98" t="s">
        <v>818</v>
      </c>
      <c r="JH98" t="s">
        <v>818</v>
      </c>
      <c r="JI98" t="s">
        <v>818</v>
      </c>
      <c r="JJ98" t="s">
        <v>818</v>
      </c>
      <c r="JK98" t="s">
        <v>818</v>
      </c>
      <c r="JL98" t="s">
        <v>818</v>
      </c>
      <c r="JM98" t="s">
        <v>818</v>
      </c>
      <c r="JN98" t="s">
        <v>818</v>
      </c>
      <c r="JO98" t="s">
        <v>818</v>
      </c>
      <c r="JP98" t="s">
        <v>818</v>
      </c>
      <c r="JQ98" t="s">
        <v>818</v>
      </c>
      <c r="JR98" t="s">
        <v>818</v>
      </c>
      <c r="JS98" t="s">
        <v>818</v>
      </c>
      <c r="JT98" t="s">
        <v>818</v>
      </c>
      <c r="JU98" t="s">
        <v>818</v>
      </c>
      <c r="JV98" t="s">
        <v>818</v>
      </c>
      <c r="JW98" t="s">
        <v>818</v>
      </c>
      <c r="JX98" t="s">
        <v>818</v>
      </c>
      <c r="JY98" t="s">
        <v>818</v>
      </c>
      <c r="JZ98" t="s">
        <v>818</v>
      </c>
      <c r="KA98" t="s">
        <v>818</v>
      </c>
      <c r="KB98" t="s">
        <v>818</v>
      </c>
      <c r="KC98" t="s">
        <v>818</v>
      </c>
      <c r="KD98" t="s">
        <v>818</v>
      </c>
      <c r="KE98" t="s">
        <v>818</v>
      </c>
      <c r="KF98">
        <v>5</v>
      </c>
      <c r="KG98">
        <v>0</v>
      </c>
      <c r="KH98">
        <v>0</v>
      </c>
      <c r="KI98">
        <v>1</v>
      </c>
      <c r="KJ98">
        <v>0</v>
      </c>
      <c r="KK98">
        <v>1</v>
      </c>
      <c r="KL98">
        <v>0</v>
      </c>
      <c r="KM98">
        <v>1</v>
      </c>
      <c r="KN98">
        <v>0</v>
      </c>
      <c r="KO98">
        <v>0</v>
      </c>
      <c r="KP98">
        <v>2</v>
      </c>
      <c r="KQ98">
        <v>1</v>
      </c>
      <c r="KR98">
        <v>0</v>
      </c>
      <c r="KS98">
        <v>0</v>
      </c>
      <c r="KT98">
        <v>0</v>
      </c>
      <c r="KU98">
        <v>0</v>
      </c>
      <c r="KV98">
        <v>0</v>
      </c>
      <c r="KW98">
        <v>1</v>
      </c>
      <c r="KX98">
        <v>1</v>
      </c>
      <c r="KY98">
        <v>0</v>
      </c>
      <c r="KZ98">
        <v>0</v>
      </c>
      <c r="LA98">
        <v>2</v>
      </c>
      <c r="LB98">
        <v>1</v>
      </c>
      <c r="LC98">
        <v>2</v>
      </c>
      <c r="LD98">
        <v>5</v>
      </c>
      <c r="LE98">
        <v>1</v>
      </c>
      <c r="LF98">
        <v>3</v>
      </c>
      <c r="LH98" t="s">
        <v>817</v>
      </c>
      <c r="LI98" t="s">
        <v>817</v>
      </c>
      <c r="LJ98" t="s">
        <v>817</v>
      </c>
      <c r="LK98" t="s">
        <v>817</v>
      </c>
      <c r="LL98" t="s">
        <v>817</v>
      </c>
      <c r="LM98" t="s">
        <v>817</v>
      </c>
      <c r="LO98" t="s">
        <v>817</v>
      </c>
      <c r="LQ98" t="s">
        <v>817</v>
      </c>
      <c r="LR98" t="s">
        <v>845</v>
      </c>
      <c r="LV98" t="s">
        <v>845</v>
      </c>
      <c r="LX98" t="s">
        <v>817</v>
      </c>
      <c r="MA98" t="s">
        <v>858</v>
      </c>
      <c r="MB98" t="s">
        <v>821</v>
      </c>
      <c r="MC98" t="s">
        <v>875</v>
      </c>
      <c r="MD98" t="s">
        <v>813</v>
      </c>
      <c r="MF98" t="s">
        <v>934</v>
      </c>
      <c r="MH98" t="s">
        <v>935</v>
      </c>
      <c r="MI98" t="s">
        <v>902</v>
      </c>
      <c r="MJ98" t="s">
        <v>860</v>
      </c>
      <c r="MU98" t="s">
        <v>817</v>
      </c>
      <c r="MV98" t="s">
        <v>817</v>
      </c>
      <c r="MW98" t="s">
        <v>817</v>
      </c>
      <c r="MX98" t="s">
        <v>817</v>
      </c>
      <c r="MY98" t="s">
        <v>813</v>
      </c>
      <c r="MZ98" t="s">
        <v>817</v>
      </c>
      <c r="NA98" t="s">
        <v>817</v>
      </c>
      <c r="NB98" t="s">
        <v>817</v>
      </c>
      <c r="NR98" t="s">
        <v>813</v>
      </c>
      <c r="NS98" t="s">
        <v>817</v>
      </c>
      <c r="NU98" t="s">
        <v>825</v>
      </c>
      <c r="NX98" t="s">
        <v>826</v>
      </c>
      <c r="NY98">
        <v>0</v>
      </c>
      <c r="OA98" t="s">
        <v>817</v>
      </c>
      <c r="OB98" t="s">
        <v>817</v>
      </c>
      <c r="OC98" t="s">
        <v>817</v>
      </c>
      <c r="OD98" t="s">
        <v>817</v>
      </c>
      <c r="OE98" t="s">
        <v>817</v>
      </c>
      <c r="OF98" t="s">
        <v>813</v>
      </c>
      <c r="OG98" t="s">
        <v>817</v>
      </c>
      <c r="OH98" t="s">
        <v>817</v>
      </c>
      <c r="OI98" t="s">
        <v>817</v>
      </c>
      <c r="OJ98" t="s">
        <v>817</v>
      </c>
      <c r="OK98" t="s">
        <v>817</v>
      </c>
      <c r="OL98" t="s">
        <v>817</v>
      </c>
      <c r="OM98" t="s">
        <v>817</v>
      </c>
      <c r="ON98" t="s">
        <v>817</v>
      </c>
      <c r="OP98" t="s">
        <v>902</v>
      </c>
      <c r="OQ98" t="s">
        <v>827</v>
      </c>
      <c r="OR98" t="s">
        <v>828</v>
      </c>
      <c r="OS98" t="s">
        <v>878</v>
      </c>
      <c r="OT98" t="s">
        <v>813</v>
      </c>
      <c r="OU98" t="s">
        <v>817</v>
      </c>
      <c r="OV98" t="s">
        <v>830</v>
      </c>
      <c r="OW98" t="s">
        <v>864</v>
      </c>
      <c r="OX98" t="s">
        <v>923</v>
      </c>
      <c r="OY98" t="s">
        <v>833</v>
      </c>
      <c r="OZ98" t="s">
        <v>908</v>
      </c>
      <c r="PA98" t="s">
        <v>813</v>
      </c>
      <c r="PB98" t="s">
        <v>813</v>
      </c>
      <c r="PC98" t="s">
        <v>817</v>
      </c>
      <c r="PD98" t="s">
        <v>817</v>
      </c>
      <c r="PE98" t="s">
        <v>817</v>
      </c>
      <c r="PF98" t="s">
        <v>817</v>
      </c>
      <c r="PG98" t="s">
        <v>817</v>
      </c>
      <c r="PH98" t="s">
        <v>817</v>
      </c>
      <c r="PI98" t="s">
        <v>817</v>
      </c>
      <c r="PJ98" t="s">
        <v>817</v>
      </c>
      <c r="PK98" t="s">
        <v>817</v>
      </c>
      <c r="PL98" t="s">
        <v>927</v>
      </c>
      <c r="PM98" t="s">
        <v>836</v>
      </c>
      <c r="PN98" t="s">
        <v>879</v>
      </c>
      <c r="PO98" t="s">
        <v>866</v>
      </c>
      <c r="PP98" t="s">
        <v>839</v>
      </c>
      <c r="PQ98" t="s">
        <v>813</v>
      </c>
      <c r="PR98" t="s">
        <v>813</v>
      </c>
      <c r="PS98" t="s">
        <v>817</v>
      </c>
      <c r="PT98" t="s">
        <v>817</v>
      </c>
      <c r="PU98" t="s">
        <v>817</v>
      </c>
      <c r="PV98" t="s">
        <v>817</v>
      </c>
      <c r="PW98" t="s">
        <v>817</v>
      </c>
      <c r="PX98" t="s">
        <v>817</v>
      </c>
      <c r="PY98" t="s">
        <v>817</v>
      </c>
      <c r="PZ98" t="s">
        <v>840</v>
      </c>
      <c r="QA98" t="s">
        <v>841</v>
      </c>
      <c r="QB98" t="s">
        <v>895</v>
      </c>
      <c r="QC98" t="s">
        <v>972</v>
      </c>
      <c r="QD98" t="s">
        <v>896</v>
      </c>
      <c r="QE98" t="s">
        <v>845</v>
      </c>
      <c r="QF98" t="s">
        <v>813</v>
      </c>
      <c r="QG98" t="s">
        <v>813</v>
      </c>
      <c r="QH98" t="s">
        <v>813</v>
      </c>
      <c r="QI98" t="s">
        <v>817</v>
      </c>
      <c r="QJ98" t="s">
        <v>813</v>
      </c>
      <c r="QK98" t="s">
        <v>817</v>
      </c>
      <c r="QL98" t="s">
        <v>817</v>
      </c>
      <c r="QM98" t="s">
        <v>817</v>
      </c>
      <c r="QN98" t="s">
        <v>817</v>
      </c>
      <c r="QO98" t="s">
        <v>817</v>
      </c>
      <c r="QP98" t="s">
        <v>817</v>
      </c>
      <c r="QQ98" t="s">
        <v>817</v>
      </c>
      <c r="QR98" t="s">
        <v>813</v>
      </c>
      <c r="QS98" t="s">
        <v>817</v>
      </c>
      <c r="QT98" t="s">
        <v>817</v>
      </c>
      <c r="QU98" t="s">
        <v>817</v>
      </c>
      <c r="QV98" t="s">
        <v>817</v>
      </c>
      <c r="QW98" t="s">
        <v>817</v>
      </c>
      <c r="QX98" t="s">
        <v>817</v>
      </c>
      <c r="QY98" t="s">
        <v>817</v>
      </c>
      <c r="QZ98" t="s">
        <v>813</v>
      </c>
      <c r="RA98" t="s">
        <v>817</v>
      </c>
      <c r="RB98" t="s">
        <v>817</v>
      </c>
      <c r="RC98" t="s">
        <v>817</v>
      </c>
      <c r="RD98" t="s">
        <v>817</v>
      </c>
      <c r="RE98" t="s">
        <v>817</v>
      </c>
      <c r="RF98" t="s">
        <v>817</v>
      </c>
      <c r="RG98" t="s">
        <v>817</v>
      </c>
      <c r="RH98" t="s">
        <v>817</v>
      </c>
      <c r="RI98" t="s">
        <v>817</v>
      </c>
      <c r="RJ98" t="s">
        <v>817</v>
      </c>
      <c r="RK98" t="s">
        <v>813</v>
      </c>
      <c r="RL98" t="s">
        <v>813</v>
      </c>
      <c r="RM98" t="s">
        <v>817</v>
      </c>
      <c r="RN98" t="s">
        <v>817</v>
      </c>
      <c r="RO98" t="s">
        <v>817</v>
      </c>
      <c r="RP98" t="s">
        <v>817</v>
      </c>
      <c r="RQ98" t="s">
        <v>817</v>
      </c>
      <c r="RR98" t="s">
        <v>817</v>
      </c>
      <c r="RS98" t="s">
        <v>817</v>
      </c>
      <c r="RT98" t="s">
        <v>817</v>
      </c>
      <c r="RU98" t="s">
        <v>817</v>
      </c>
      <c r="RV98" t="s">
        <v>817</v>
      </c>
      <c r="RW98" t="s">
        <v>817</v>
      </c>
      <c r="RX98" t="s">
        <v>845</v>
      </c>
      <c r="RY98" t="s">
        <v>937</v>
      </c>
      <c r="RZ98" t="s">
        <v>813</v>
      </c>
      <c r="SA98" t="s">
        <v>902</v>
      </c>
      <c r="SB98" t="s">
        <v>817</v>
      </c>
      <c r="SC98" t="s">
        <v>817</v>
      </c>
      <c r="SD98" t="s">
        <v>813</v>
      </c>
      <c r="SE98" t="s">
        <v>817</v>
      </c>
      <c r="SF98" t="s">
        <v>817</v>
      </c>
      <c r="SG98" t="s">
        <v>817</v>
      </c>
      <c r="SH98" t="s">
        <v>817</v>
      </c>
      <c r="SI98" t="s">
        <v>817</v>
      </c>
      <c r="SJ98" t="s">
        <v>817</v>
      </c>
      <c r="SK98" t="s">
        <v>817</v>
      </c>
      <c r="SL98" t="s">
        <v>813</v>
      </c>
      <c r="SM98" t="s">
        <v>817</v>
      </c>
      <c r="SN98" t="s">
        <v>817</v>
      </c>
      <c r="SO98" t="s">
        <v>817</v>
      </c>
      <c r="SP98" t="s">
        <v>817</v>
      </c>
      <c r="SQ98" t="s">
        <v>817</v>
      </c>
      <c r="SR98" t="s">
        <v>817</v>
      </c>
      <c r="SS98" t="s">
        <v>817</v>
      </c>
      <c r="ST98" t="s">
        <v>817</v>
      </c>
      <c r="SU98" t="s">
        <v>817</v>
      </c>
      <c r="SV98" t="s">
        <v>817</v>
      </c>
      <c r="SW98" t="s">
        <v>813</v>
      </c>
      <c r="SX98" t="s">
        <v>817</v>
      </c>
      <c r="SY98" t="s">
        <v>813</v>
      </c>
      <c r="SZ98" t="s">
        <v>813</v>
      </c>
      <c r="TA98" t="s">
        <v>817</v>
      </c>
      <c r="TB98" t="s">
        <v>817</v>
      </c>
      <c r="TC98" t="s">
        <v>817</v>
      </c>
      <c r="TD98" t="s">
        <v>817</v>
      </c>
      <c r="TE98" t="s">
        <v>817</v>
      </c>
      <c r="TF98" t="s">
        <v>817</v>
      </c>
      <c r="TG98" t="s">
        <v>817</v>
      </c>
      <c r="TH98" t="s">
        <v>817</v>
      </c>
      <c r="TI98" t="s">
        <v>817</v>
      </c>
      <c r="TJ98" t="s">
        <v>817</v>
      </c>
      <c r="TU98" t="s">
        <v>817</v>
      </c>
      <c r="TY98" t="s">
        <v>817</v>
      </c>
      <c r="TZ98" t="s">
        <v>817</v>
      </c>
      <c r="UA98" t="s">
        <v>817</v>
      </c>
      <c r="UB98" t="s">
        <v>817</v>
      </c>
      <c r="UC98" t="s">
        <v>817</v>
      </c>
      <c r="UD98" t="s">
        <v>817</v>
      </c>
      <c r="UE98" t="s">
        <v>817</v>
      </c>
      <c r="UF98" t="s">
        <v>817</v>
      </c>
      <c r="UG98" t="s">
        <v>817</v>
      </c>
      <c r="UH98" t="s">
        <v>817</v>
      </c>
      <c r="UI98" t="s">
        <v>817</v>
      </c>
      <c r="UJ98" t="s">
        <v>813</v>
      </c>
      <c r="UK98" t="s">
        <v>817</v>
      </c>
      <c r="UL98" t="s">
        <v>902</v>
      </c>
      <c r="UM98" t="s">
        <v>902</v>
      </c>
      <c r="UN98" t="s">
        <v>817</v>
      </c>
      <c r="UO98" t="s">
        <v>817</v>
      </c>
      <c r="UP98" t="s">
        <v>817</v>
      </c>
      <c r="UQ98" t="s">
        <v>813</v>
      </c>
      <c r="UR98" t="s">
        <v>813</v>
      </c>
      <c r="US98" t="s">
        <v>817</v>
      </c>
      <c r="UT98" t="s">
        <v>817</v>
      </c>
      <c r="UU98" t="s">
        <v>817</v>
      </c>
      <c r="UV98" t="s">
        <v>817</v>
      </c>
      <c r="UW98" t="s">
        <v>817</v>
      </c>
      <c r="UX98" t="s">
        <v>817</v>
      </c>
      <c r="UY98" t="s">
        <v>817</v>
      </c>
      <c r="UZ98" t="s">
        <v>817</v>
      </c>
      <c r="VD98" t="s">
        <v>817</v>
      </c>
      <c r="VE98" t="s">
        <v>817</v>
      </c>
      <c r="VF98" t="s">
        <v>813</v>
      </c>
      <c r="VG98" t="s">
        <v>817</v>
      </c>
      <c r="VH98" t="s">
        <v>817</v>
      </c>
      <c r="VI98" t="s">
        <v>817</v>
      </c>
      <c r="VJ98" t="s">
        <v>817</v>
      </c>
      <c r="VK98" t="s">
        <v>817</v>
      </c>
      <c r="VL98" t="s">
        <v>817</v>
      </c>
      <c r="VM98" t="s">
        <v>817</v>
      </c>
      <c r="VN98" t="s">
        <v>817</v>
      </c>
      <c r="VO98" t="s">
        <v>817</v>
      </c>
      <c r="VP98" t="s">
        <v>817</v>
      </c>
      <c r="VQ98" t="s">
        <v>817</v>
      </c>
      <c r="VR98" t="s">
        <v>902</v>
      </c>
      <c r="VY98" t="s">
        <v>813</v>
      </c>
      <c r="VZ98" t="s">
        <v>817</v>
      </c>
      <c r="WA98" t="s">
        <v>902</v>
      </c>
      <c r="WJ98" t="s">
        <v>813</v>
      </c>
      <c r="WK98" t="s">
        <v>813</v>
      </c>
      <c r="WL98" t="s">
        <v>817</v>
      </c>
      <c r="WM98" t="s">
        <v>817</v>
      </c>
      <c r="WN98" t="s">
        <v>817</v>
      </c>
      <c r="WO98" t="s">
        <v>817</v>
      </c>
      <c r="WP98" t="s">
        <v>817</v>
      </c>
      <c r="WQ98" t="s">
        <v>817</v>
      </c>
      <c r="WR98" t="s">
        <v>817</v>
      </c>
      <c r="WS98" t="s">
        <v>897</v>
      </c>
      <c r="WU98" t="s">
        <v>817</v>
      </c>
      <c r="WV98" t="s">
        <v>817</v>
      </c>
      <c r="WW98" t="s">
        <v>817</v>
      </c>
      <c r="WX98" t="s">
        <v>817</v>
      </c>
      <c r="WY98" t="s">
        <v>817</v>
      </c>
      <c r="WZ98" t="s">
        <v>813</v>
      </c>
      <c r="XA98" t="s">
        <v>817</v>
      </c>
      <c r="XB98" t="s">
        <v>817</v>
      </c>
      <c r="XC98" t="s">
        <v>869</v>
      </c>
      <c r="XD98" t="s">
        <v>813</v>
      </c>
      <c r="XE98" t="s">
        <v>817</v>
      </c>
      <c r="XF98" t="s">
        <v>817</v>
      </c>
      <c r="XG98" t="s">
        <v>817</v>
      </c>
      <c r="XH98" t="s">
        <v>817</v>
      </c>
      <c r="XI98" t="s">
        <v>817</v>
      </c>
      <c r="XJ98" t="s">
        <v>813</v>
      </c>
      <c r="XK98" t="s">
        <v>817</v>
      </c>
      <c r="XL98" t="s">
        <v>817</v>
      </c>
      <c r="XM98" t="s">
        <v>813</v>
      </c>
      <c r="XN98" t="s">
        <v>817</v>
      </c>
      <c r="XO98" t="s">
        <v>817</v>
      </c>
      <c r="XP98" t="s">
        <v>817</v>
      </c>
      <c r="XQ98" t="s">
        <v>817</v>
      </c>
      <c r="XR98" t="s">
        <v>813</v>
      </c>
      <c r="XS98" t="s">
        <v>813</v>
      </c>
      <c r="XT98" t="s">
        <v>813</v>
      </c>
      <c r="XU98" t="s">
        <v>813</v>
      </c>
      <c r="XV98" t="s">
        <v>817</v>
      </c>
      <c r="XW98" t="s">
        <v>817</v>
      </c>
      <c r="XX98" t="s">
        <v>817</v>
      </c>
      <c r="XY98" t="s">
        <v>817</v>
      </c>
      <c r="XZ98" t="s">
        <v>817</v>
      </c>
      <c r="ZM98" t="s">
        <v>817</v>
      </c>
      <c r="ZN98" t="s">
        <v>817</v>
      </c>
      <c r="ZO98" t="s">
        <v>817</v>
      </c>
      <c r="ZP98" t="s">
        <v>817</v>
      </c>
      <c r="ZQ98" t="s">
        <v>817</v>
      </c>
      <c r="ZR98" t="s">
        <v>813</v>
      </c>
      <c r="ZS98" t="s">
        <v>817</v>
      </c>
      <c r="ZT98" t="s">
        <v>817</v>
      </c>
      <c r="ZU98" t="s">
        <v>817</v>
      </c>
      <c r="ZV98" t="s">
        <v>817</v>
      </c>
      <c r="ZW98" t="s">
        <v>817</v>
      </c>
      <c r="ZX98" t="s">
        <v>817</v>
      </c>
      <c r="ZY98" t="s">
        <v>817</v>
      </c>
      <c r="ZZ98" t="s">
        <v>817</v>
      </c>
      <c r="AAA98" t="s">
        <v>817</v>
      </c>
      <c r="AAB98" t="s">
        <v>817</v>
      </c>
      <c r="AAC98" t="s">
        <v>813</v>
      </c>
      <c r="AAD98" t="s">
        <v>817</v>
      </c>
      <c r="AAE98" t="s">
        <v>817</v>
      </c>
      <c r="AAF98" t="s">
        <v>817</v>
      </c>
      <c r="AAH98" t="s">
        <v>813</v>
      </c>
      <c r="AAI98" t="s">
        <v>817</v>
      </c>
      <c r="AAJ98" t="s">
        <v>817</v>
      </c>
      <c r="AAK98" t="s">
        <v>817</v>
      </c>
      <c r="AAL98" t="s">
        <v>817</v>
      </c>
      <c r="AAM98" t="s">
        <v>817</v>
      </c>
      <c r="AAN98" t="s">
        <v>817</v>
      </c>
      <c r="AAO98" t="s">
        <v>817</v>
      </c>
      <c r="AAP98" t="s">
        <v>817</v>
      </c>
      <c r="AAQ98" t="s">
        <v>817</v>
      </c>
      <c r="AAR98" t="s">
        <v>817</v>
      </c>
      <c r="AAS98" t="s">
        <v>817</v>
      </c>
      <c r="AAT98" t="s">
        <v>817</v>
      </c>
      <c r="AAV98" t="s">
        <v>817</v>
      </c>
      <c r="AAW98" t="s">
        <v>817</v>
      </c>
      <c r="AAX98" t="s">
        <v>817</v>
      </c>
      <c r="AAY98" t="s">
        <v>817</v>
      </c>
      <c r="AAZ98" t="s">
        <v>817</v>
      </c>
      <c r="ABA98" t="s">
        <v>817</v>
      </c>
      <c r="ABB98" t="s">
        <v>817</v>
      </c>
      <c r="ABC98" t="s">
        <v>817</v>
      </c>
      <c r="ABD98" t="s">
        <v>817</v>
      </c>
      <c r="ABE98" t="s">
        <v>817</v>
      </c>
      <c r="ABF98" t="s">
        <v>817</v>
      </c>
      <c r="ABG98" t="s">
        <v>817</v>
      </c>
      <c r="ABH98" t="s">
        <v>817</v>
      </c>
      <c r="ABI98" t="s">
        <v>817</v>
      </c>
      <c r="ABJ98" t="s">
        <v>817</v>
      </c>
      <c r="ABK98" t="s">
        <v>813</v>
      </c>
      <c r="ABL98" t="s">
        <v>817</v>
      </c>
      <c r="ABM98" t="s">
        <v>817</v>
      </c>
      <c r="ABN98" t="s">
        <v>817</v>
      </c>
      <c r="ABO98" t="s">
        <v>817</v>
      </c>
      <c r="ABP98" t="s">
        <v>817</v>
      </c>
      <c r="ABQ98" t="s">
        <v>817</v>
      </c>
      <c r="ABR98" t="s">
        <v>817</v>
      </c>
      <c r="ABS98" t="s">
        <v>817</v>
      </c>
      <c r="ABT98" t="s">
        <v>817</v>
      </c>
      <c r="ABU98" t="s">
        <v>817</v>
      </c>
      <c r="ABV98" t="s">
        <v>817</v>
      </c>
      <c r="ABW98" t="s">
        <v>813</v>
      </c>
      <c r="ABX98" t="s">
        <v>817</v>
      </c>
      <c r="ABY98" t="s">
        <v>817</v>
      </c>
      <c r="ABZ98" t="s">
        <v>817</v>
      </c>
      <c r="ACA98" t="s">
        <v>817</v>
      </c>
      <c r="ACB98" t="s">
        <v>817</v>
      </c>
      <c r="ACC98" t="s">
        <v>817</v>
      </c>
      <c r="ACD98" t="s">
        <v>817</v>
      </c>
      <c r="ACE98" t="s">
        <v>817</v>
      </c>
      <c r="ACF98" t="s">
        <v>817</v>
      </c>
      <c r="ACG98" t="s">
        <v>817</v>
      </c>
      <c r="ACH98" t="s">
        <v>817</v>
      </c>
      <c r="ACI98" t="s">
        <v>817</v>
      </c>
    </row>
    <row r="99" spans="1:763">
      <c r="A99" t="s">
        <v>1311</v>
      </c>
      <c r="B99" t="s">
        <v>1312</v>
      </c>
      <c r="C99" t="s">
        <v>1313</v>
      </c>
      <c r="D99" t="s">
        <v>977</v>
      </c>
      <c r="E99" t="s">
        <v>977</v>
      </c>
      <c r="P99" t="s">
        <v>855</v>
      </c>
      <c r="Q99">
        <v>1.2198080885670051</v>
      </c>
      <c r="T99">
        <v>20</v>
      </c>
      <c r="V99" t="s">
        <v>813</v>
      </c>
      <c r="X99" t="s">
        <v>813</v>
      </c>
      <c r="Y99" t="s">
        <v>856</v>
      </c>
      <c r="Z99" t="s">
        <v>856</v>
      </c>
      <c r="AA99" t="s">
        <v>857</v>
      </c>
      <c r="AB99" t="s">
        <v>816</v>
      </c>
      <c r="AC99">
        <v>1</v>
      </c>
      <c r="AD99" t="s">
        <v>817</v>
      </c>
      <c r="AE99">
        <v>1</v>
      </c>
      <c r="AF99">
        <v>0</v>
      </c>
      <c r="AG99">
        <v>0</v>
      </c>
      <c r="AH99" t="s">
        <v>818</v>
      </c>
      <c r="AI99" t="s">
        <v>818</v>
      </c>
      <c r="AJ99" t="s">
        <v>818</v>
      </c>
      <c r="AK99" t="s">
        <v>818</v>
      </c>
      <c r="AL99" t="s">
        <v>818</v>
      </c>
      <c r="AM99" t="s">
        <v>818</v>
      </c>
      <c r="AN99" t="s">
        <v>818</v>
      </c>
      <c r="AO99" t="s">
        <v>818</v>
      </c>
      <c r="AP99" t="s">
        <v>818</v>
      </c>
      <c r="AQ99" t="s">
        <v>818</v>
      </c>
      <c r="AR99" t="s">
        <v>818</v>
      </c>
      <c r="AS99" t="s">
        <v>818</v>
      </c>
      <c r="AT99" t="s">
        <v>818</v>
      </c>
      <c r="AU99" t="s">
        <v>818</v>
      </c>
      <c r="AV99" t="s">
        <v>818</v>
      </c>
      <c r="AW99" t="s">
        <v>818</v>
      </c>
      <c r="AX99" t="s">
        <v>818</v>
      </c>
      <c r="AY99" t="s">
        <v>818</v>
      </c>
      <c r="AZ99" t="s">
        <v>818</v>
      </c>
      <c r="BA99" t="s">
        <v>818</v>
      </c>
      <c r="BB99" t="s">
        <v>818</v>
      </c>
      <c r="BC99" t="s">
        <v>818</v>
      </c>
      <c r="BD99" t="s">
        <v>818</v>
      </c>
      <c r="BE99" t="s">
        <v>818</v>
      </c>
      <c r="BF99" t="s">
        <v>818</v>
      </c>
      <c r="BG99" t="s">
        <v>818</v>
      </c>
      <c r="BH99" t="s">
        <v>818</v>
      </c>
      <c r="BI99" t="s">
        <v>818</v>
      </c>
      <c r="BJ99" t="s">
        <v>818</v>
      </c>
      <c r="BK99" t="s">
        <v>818</v>
      </c>
      <c r="BL99" t="s">
        <v>818</v>
      </c>
      <c r="BM99" t="s">
        <v>818</v>
      </c>
      <c r="BN99" t="s">
        <v>818</v>
      </c>
      <c r="BO99" t="s">
        <v>818</v>
      </c>
      <c r="BP99" t="s">
        <v>818</v>
      </c>
      <c r="BQ99" t="s">
        <v>818</v>
      </c>
      <c r="BR99" t="s">
        <v>818</v>
      </c>
      <c r="BS99" t="s">
        <v>818</v>
      </c>
      <c r="BT99" t="s">
        <v>818</v>
      </c>
      <c r="BU99" t="s">
        <v>818</v>
      </c>
      <c r="BV99" t="s">
        <v>818</v>
      </c>
      <c r="BW99" t="s">
        <v>818</v>
      </c>
      <c r="BX99" t="s">
        <v>818</v>
      </c>
      <c r="BY99" t="s">
        <v>818</v>
      </c>
      <c r="BZ99" t="s">
        <v>818</v>
      </c>
      <c r="CA99" t="s">
        <v>818</v>
      </c>
      <c r="CB99" t="s">
        <v>818</v>
      </c>
      <c r="CC99" t="s">
        <v>818</v>
      </c>
      <c r="CD99" t="s">
        <v>818</v>
      </c>
      <c r="CE99" t="s">
        <v>818</v>
      </c>
      <c r="CF99" t="s">
        <v>818</v>
      </c>
      <c r="CG99" t="s">
        <v>818</v>
      </c>
      <c r="CH99" t="s">
        <v>818</v>
      </c>
      <c r="CI99" t="s">
        <v>818</v>
      </c>
      <c r="CJ99" t="s">
        <v>818</v>
      </c>
      <c r="CK99" t="s">
        <v>818</v>
      </c>
      <c r="CL99" t="s">
        <v>818</v>
      </c>
      <c r="CM99" t="s">
        <v>818</v>
      </c>
      <c r="CN99" t="s">
        <v>818</v>
      </c>
      <c r="CO99" t="s">
        <v>818</v>
      </c>
      <c r="CP99" t="s">
        <v>818</v>
      </c>
      <c r="CQ99" t="s">
        <v>818</v>
      </c>
      <c r="CR99" t="s">
        <v>818</v>
      </c>
      <c r="CS99" t="s">
        <v>818</v>
      </c>
      <c r="CT99" t="s">
        <v>818</v>
      </c>
      <c r="CU99" t="s">
        <v>818</v>
      </c>
      <c r="CV99" t="s">
        <v>818</v>
      </c>
      <c r="CW99" t="s">
        <v>818</v>
      </c>
      <c r="CX99" t="s">
        <v>818</v>
      </c>
      <c r="CY99" t="s">
        <v>818</v>
      </c>
      <c r="CZ99" t="s">
        <v>818</v>
      </c>
      <c r="DA99" t="s">
        <v>818</v>
      </c>
      <c r="DB99" t="s">
        <v>818</v>
      </c>
      <c r="DC99" t="s">
        <v>818</v>
      </c>
      <c r="DD99" t="s">
        <v>818</v>
      </c>
      <c r="DE99" t="s">
        <v>818</v>
      </c>
      <c r="DF99" t="s">
        <v>818</v>
      </c>
      <c r="DG99" t="s">
        <v>818</v>
      </c>
      <c r="DH99" t="s">
        <v>818</v>
      </c>
      <c r="DI99" t="s">
        <v>818</v>
      </c>
      <c r="DJ99" t="s">
        <v>818</v>
      </c>
      <c r="DK99" t="s">
        <v>818</v>
      </c>
      <c r="DL99" t="s">
        <v>818</v>
      </c>
      <c r="DM99" t="s">
        <v>818</v>
      </c>
      <c r="DN99" t="s">
        <v>818</v>
      </c>
      <c r="DO99" t="s">
        <v>818</v>
      </c>
      <c r="DP99" t="s">
        <v>818</v>
      </c>
      <c r="DQ99" t="s">
        <v>818</v>
      </c>
      <c r="DR99" t="s">
        <v>818</v>
      </c>
      <c r="DS99" t="s">
        <v>818</v>
      </c>
      <c r="DT99" t="s">
        <v>818</v>
      </c>
      <c r="DU99" t="s">
        <v>818</v>
      </c>
      <c r="DV99" t="s">
        <v>818</v>
      </c>
      <c r="DW99" t="s">
        <v>818</v>
      </c>
      <c r="DX99" t="s">
        <v>818</v>
      </c>
      <c r="DY99" t="s">
        <v>818</v>
      </c>
      <c r="DZ99" t="s">
        <v>818</v>
      </c>
      <c r="EA99" t="s">
        <v>818</v>
      </c>
      <c r="EB99" t="s">
        <v>818</v>
      </c>
      <c r="EC99" t="s">
        <v>818</v>
      </c>
      <c r="ED99" t="s">
        <v>818</v>
      </c>
      <c r="EE99" t="s">
        <v>818</v>
      </c>
      <c r="EF99" t="s">
        <v>818</v>
      </c>
      <c r="EG99" t="s">
        <v>818</v>
      </c>
      <c r="EH99" t="s">
        <v>818</v>
      </c>
      <c r="EI99" t="s">
        <v>818</v>
      </c>
      <c r="EJ99" t="s">
        <v>818</v>
      </c>
      <c r="EK99" t="s">
        <v>818</v>
      </c>
      <c r="EL99" t="s">
        <v>818</v>
      </c>
      <c r="EM99" t="s">
        <v>818</v>
      </c>
      <c r="EN99" t="s">
        <v>818</v>
      </c>
      <c r="EO99" t="s">
        <v>818</v>
      </c>
      <c r="EP99" t="s">
        <v>818</v>
      </c>
      <c r="EQ99" t="s">
        <v>818</v>
      </c>
      <c r="ER99" t="s">
        <v>818</v>
      </c>
      <c r="ES99" t="s">
        <v>818</v>
      </c>
      <c r="ET99" t="s">
        <v>818</v>
      </c>
      <c r="EU99" t="s">
        <v>818</v>
      </c>
      <c r="EV99" t="s">
        <v>818</v>
      </c>
      <c r="EW99" t="s">
        <v>818</v>
      </c>
      <c r="EX99" t="s">
        <v>818</v>
      </c>
      <c r="EY99" t="s">
        <v>818</v>
      </c>
      <c r="EZ99" t="s">
        <v>818</v>
      </c>
      <c r="FA99" t="s">
        <v>818</v>
      </c>
      <c r="FB99" t="s">
        <v>818</v>
      </c>
      <c r="FC99" t="s">
        <v>818</v>
      </c>
      <c r="FD99" t="s">
        <v>818</v>
      </c>
      <c r="FE99" t="s">
        <v>818</v>
      </c>
      <c r="FF99" t="s">
        <v>818</v>
      </c>
      <c r="FG99" t="s">
        <v>818</v>
      </c>
      <c r="FH99" t="s">
        <v>818</v>
      </c>
      <c r="FI99" t="s">
        <v>818</v>
      </c>
      <c r="FJ99" t="s">
        <v>818</v>
      </c>
      <c r="FK99" t="s">
        <v>818</v>
      </c>
      <c r="FL99" t="s">
        <v>818</v>
      </c>
      <c r="FM99" t="s">
        <v>818</v>
      </c>
      <c r="FN99" t="s">
        <v>818</v>
      </c>
      <c r="FO99" t="s">
        <v>818</v>
      </c>
      <c r="FP99" t="s">
        <v>818</v>
      </c>
      <c r="FQ99" t="s">
        <v>818</v>
      </c>
      <c r="FR99" t="s">
        <v>818</v>
      </c>
      <c r="FS99" t="s">
        <v>818</v>
      </c>
      <c r="FT99" t="s">
        <v>818</v>
      </c>
      <c r="FU99" t="s">
        <v>818</v>
      </c>
      <c r="FV99" t="s">
        <v>818</v>
      </c>
      <c r="FW99" t="s">
        <v>818</v>
      </c>
      <c r="FX99" t="s">
        <v>818</v>
      </c>
      <c r="FY99" t="s">
        <v>818</v>
      </c>
      <c r="FZ99" t="s">
        <v>818</v>
      </c>
      <c r="GA99" t="s">
        <v>818</v>
      </c>
      <c r="GB99" t="s">
        <v>818</v>
      </c>
      <c r="GC99" t="s">
        <v>818</v>
      </c>
      <c r="GD99" t="s">
        <v>818</v>
      </c>
      <c r="GE99" t="s">
        <v>818</v>
      </c>
      <c r="GF99" t="s">
        <v>818</v>
      </c>
      <c r="GG99" t="s">
        <v>818</v>
      </c>
      <c r="GH99" t="s">
        <v>818</v>
      </c>
      <c r="GI99" t="s">
        <v>818</v>
      </c>
      <c r="GJ99" t="s">
        <v>818</v>
      </c>
      <c r="GK99" t="s">
        <v>818</v>
      </c>
      <c r="GL99" t="s">
        <v>818</v>
      </c>
      <c r="GM99" t="s">
        <v>818</v>
      </c>
      <c r="GN99" t="s">
        <v>818</v>
      </c>
      <c r="GO99" t="s">
        <v>818</v>
      </c>
      <c r="GP99" t="s">
        <v>818</v>
      </c>
      <c r="GQ99" t="s">
        <v>818</v>
      </c>
      <c r="GR99" t="s">
        <v>818</v>
      </c>
      <c r="GS99" t="s">
        <v>818</v>
      </c>
      <c r="GT99" t="s">
        <v>818</v>
      </c>
      <c r="GU99" t="s">
        <v>818</v>
      </c>
      <c r="GV99" t="s">
        <v>818</v>
      </c>
      <c r="GW99" t="s">
        <v>818</v>
      </c>
      <c r="GX99" t="s">
        <v>818</v>
      </c>
      <c r="GY99" t="s">
        <v>818</v>
      </c>
      <c r="GZ99" t="s">
        <v>818</v>
      </c>
      <c r="HA99" t="s">
        <v>818</v>
      </c>
      <c r="HB99" t="s">
        <v>818</v>
      </c>
      <c r="HC99" t="s">
        <v>818</v>
      </c>
      <c r="HD99" t="s">
        <v>818</v>
      </c>
      <c r="HE99" t="s">
        <v>818</v>
      </c>
      <c r="HF99" t="s">
        <v>818</v>
      </c>
      <c r="HG99" t="s">
        <v>818</v>
      </c>
      <c r="HH99" t="s">
        <v>818</v>
      </c>
      <c r="HI99" t="s">
        <v>818</v>
      </c>
      <c r="HJ99" t="s">
        <v>818</v>
      </c>
      <c r="HK99" t="s">
        <v>818</v>
      </c>
      <c r="HL99" t="s">
        <v>818</v>
      </c>
      <c r="HM99" t="s">
        <v>818</v>
      </c>
      <c r="HN99" t="s">
        <v>818</v>
      </c>
      <c r="HO99" t="s">
        <v>818</v>
      </c>
      <c r="HP99" t="s">
        <v>818</v>
      </c>
      <c r="HQ99" t="s">
        <v>818</v>
      </c>
      <c r="HR99" t="s">
        <v>818</v>
      </c>
      <c r="HS99" t="s">
        <v>818</v>
      </c>
      <c r="HT99" t="s">
        <v>818</v>
      </c>
      <c r="HU99" t="s">
        <v>818</v>
      </c>
      <c r="HV99" t="s">
        <v>818</v>
      </c>
      <c r="HW99" t="s">
        <v>818</v>
      </c>
      <c r="HX99" t="s">
        <v>818</v>
      </c>
      <c r="HY99" t="s">
        <v>818</v>
      </c>
      <c r="HZ99" t="s">
        <v>818</v>
      </c>
      <c r="IA99" t="s">
        <v>818</v>
      </c>
      <c r="IB99" t="s">
        <v>818</v>
      </c>
      <c r="IC99" t="s">
        <v>818</v>
      </c>
      <c r="ID99" t="s">
        <v>818</v>
      </c>
      <c r="IE99" t="s">
        <v>818</v>
      </c>
      <c r="IF99" t="s">
        <v>818</v>
      </c>
      <c r="IG99" t="s">
        <v>818</v>
      </c>
      <c r="IH99" t="s">
        <v>818</v>
      </c>
      <c r="II99" t="s">
        <v>818</v>
      </c>
      <c r="IJ99" t="s">
        <v>818</v>
      </c>
      <c r="IK99" t="s">
        <v>818</v>
      </c>
      <c r="IL99" t="s">
        <v>818</v>
      </c>
      <c r="IM99" t="s">
        <v>818</v>
      </c>
      <c r="IN99" t="s">
        <v>818</v>
      </c>
      <c r="IO99" t="s">
        <v>818</v>
      </c>
      <c r="IP99" t="s">
        <v>818</v>
      </c>
      <c r="IQ99" t="s">
        <v>818</v>
      </c>
      <c r="IR99" t="s">
        <v>818</v>
      </c>
      <c r="IS99" t="s">
        <v>818</v>
      </c>
      <c r="IT99" t="s">
        <v>818</v>
      </c>
      <c r="IU99" t="s">
        <v>818</v>
      </c>
      <c r="IV99" t="s">
        <v>818</v>
      </c>
      <c r="IW99" t="s">
        <v>818</v>
      </c>
      <c r="IX99" t="s">
        <v>818</v>
      </c>
      <c r="IY99" t="s">
        <v>818</v>
      </c>
      <c r="IZ99" t="s">
        <v>818</v>
      </c>
      <c r="JA99" t="s">
        <v>818</v>
      </c>
      <c r="JB99" t="s">
        <v>818</v>
      </c>
      <c r="JC99" t="s">
        <v>818</v>
      </c>
      <c r="JD99" t="s">
        <v>818</v>
      </c>
      <c r="JE99" t="s">
        <v>818</v>
      </c>
      <c r="JF99" t="s">
        <v>818</v>
      </c>
      <c r="JG99" t="s">
        <v>818</v>
      </c>
      <c r="JH99" t="s">
        <v>818</v>
      </c>
      <c r="JI99" t="s">
        <v>818</v>
      </c>
      <c r="JJ99" t="s">
        <v>818</v>
      </c>
      <c r="JK99" t="s">
        <v>818</v>
      </c>
      <c r="JL99" t="s">
        <v>818</v>
      </c>
      <c r="JM99" t="s">
        <v>818</v>
      </c>
      <c r="JN99" t="s">
        <v>818</v>
      </c>
      <c r="JO99" t="s">
        <v>818</v>
      </c>
      <c r="JP99" t="s">
        <v>818</v>
      </c>
      <c r="JQ99" t="s">
        <v>818</v>
      </c>
      <c r="JR99" t="s">
        <v>818</v>
      </c>
      <c r="JS99" t="s">
        <v>818</v>
      </c>
      <c r="JT99" t="s">
        <v>818</v>
      </c>
      <c r="JU99" t="s">
        <v>818</v>
      </c>
      <c r="JV99" t="s">
        <v>818</v>
      </c>
      <c r="JW99" t="s">
        <v>818</v>
      </c>
      <c r="JX99" t="s">
        <v>818</v>
      </c>
      <c r="JY99" t="s">
        <v>818</v>
      </c>
      <c r="JZ99" t="s">
        <v>818</v>
      </c>
      <c r="KA99" t="s">
        <v>818</v>
      </c>
      <c r="KB99" t="s">
        <v>818</v>
      </c>
      <c r="KC99" t="s">
        <v>818</v>
      </c>
      <c r="KD99" t="s">
        <v>818</v>
      </c>
      <c r="KE99" t="s">
        <v>818</v>
      </c>
      <c r="KF99">
        <v>1</v>
      </c>
      <c r="KG99">
        <v>0</v>
      </c>
      <c r="KH99">
        <v>0</v>
      </c>
      <c r="KI99">
        <v>0</v>
      </c>
      <c r="KJ99">
        <v>0</v>
      </c>
      <c r="KK99">
        <v>0</v>
      </c>
      <c r="KL99">
        <v>0</v>
      </c>
      <c r="KM99">
        <v>0</v>
      </c>
      <c r="KN99">
        <v>0</v>
      </c>
      <c r="KO99">
        <v>0</v>
      </c>
      <c r="KP99">
        <v>0</v>
      </c>
      <c r="KQ99">
        <v>0</v>
      </c>
      <c r="KR99">
        <v>0</v>
      </c>
      <c r="KS99">
        <v>0</v>
      </c>
      <c r="KT99">
        <v>0</v>
      </c>
      <c r="KU99">
        <v>0</v>
      </c>
      <c r="KV99">
        <v>0</v>
      </c>
      <c r="KW99">
        <v>1</v>
      </c>
      <c r="KX99">
        <v>0</v>
      </c>
      <c r="KY99">
        <v>0</v>
      </c>
      <c r="KZ99">
        <v>0</v>
      </c>
      <c r="LA99">
        <v>1</v>
      </c>
      <c r="LB99">
        <v>0</v>
      </c>
      <c r="LC99">
        <v>0</v>
      </c>
      <c r="LD99">
        <v>1</v>
      </c>
      <c r="LE99">
        <v>0</v>
      </c>
      <c r="LF99">
        <v>1</v>
      </c>
      <c r="LH99" t="s">
        <v>813</v>
      </c>
      <c r="LI99" t="s">
        <v>817</v>
      </c>
      <c r="LJ99" t="s">
        <v>817</v>
      </c>
      <c r="LK99" t="s">
        <v>813</v>
      </c>
      <c r="LL99" t="s">
        <v>817</v>
      </c>
      <c r="LM99" t="s">
        <v>817</v>
      </c>
      <c r="LN99" t="s">
        <v>813</v>
      </c>
      <c r="LO99" t="s">
        <v>902</v>
      </c>
      <c r="LQ99" t="s">
        <v>817</v>
      </c>
      <c r="LV99" t="s">
        <v>818</v>
      </c>
      <c r="LX99" t="s">
        <v>817</v>
      </c>
      <c r="MA99" t="s">
        <v>921</v>
      </c>
      <c r="MB99" t="s">
        <v>887</v>
      </c>
      <c r="MC99" t="s">
        <v>875</v>
      </c>
      <c r="MD99" t="s">
        <v>813</v>
      </c>
      <c r="MF99" t="s">
        <v>823</v>
      </c>
      <c r="MI99" t="s">
        <v>813</v>
      </c>
      <c r="MJ99" t="s">
        <v>824</v>
      </c>
      <c r="MK99" t="s">
        <v>813</v>
      </c>
      <c r="ML99" t="s">
        <v>817</v>
      </c>
      <c r="MM99" t="s">
        <v>817</v>
      </c>
      <c r="MN99" t="s">
        <v>817</v>
      </c>
      <c r="MO99" t="s">
        <v>817</v>
      </c>
      <c r="MP99" t="s">
        <v>817</v>
      </c>
      <c r="MQ99" t="s">
        <v>817</v>
      </c>
      <c r="MR99" t="s">
        <v>817</v>
      </c>
      <c r="MS99" t="s">
        <v>817</v>
      </c>
      <c r="MT99" t="s">
        <v>817</v>
      </c>
      <c r="MU99" t="s">
        <v>817</v>
      </c>
      <c r="MV99" t="s">
        <v>813</v>
      </c>
      <c r="MW99" t="s">
        <v>817</v>
      </c>
      <c r="MX99" t="s">
        <v>817</v>
      </c>
      <c r="MY99" t="s">
        <v>817</v>
      </c>
      <c r="MZ99" t="s">
        <v>817</v>
      </c>
      <c r="NA99" t="s">
        <v>817</v>
      </c>
      <c r="NB99" t="s">
        <v>817</v>
      </c>
      <c r="NR99" t="s">
        <v>817</v>
      </c>
      <c r="NU99" t="s">
        <v>825</v>
      </c>
      <c r="NY99">
        <v>0</v>
      </c>
      <c r="OP99" t="s">
        <v>817</v>
      </c>
      <c r="OQ99" t="s">
        <v>827</v>
      </c>
      <c r="OR99" t="s">
        <v>863</v>
      </c>
      <c r="OS99" t="s">
        <v>878</v>
      </c>
      <c r="OT99" t="s">
        <v>813</v>
      </c>
      <c r="OU99" t="s">
        <v>813</v>
      </c>
      <c r="OV99" t="s">
        <v>830</v>
      </c>
      <c r="OW99" t="s">
        <v>864</v>
      </c>
      <c r="OX99" t="s">
        <v>832</v>
      </c>
      <c r="OY99" t="s">
        <v>833</v>
      </c>
      <c r="OZ99" t="s">
        <v>865</v>
      </c>
      <c r="PA99" t="s">
        <v>813</v>
      </c>
      <c r="PB99" t="s">
        <v>813</v>
      </c>
      <c r="PC99" t="s">
        <v>817</v>
      </c>
      <c r="PD99" t="s">
        <v>817</v>
      </c>
      <c r="PE99" t="s">
        <v>817</v>
      </c>
      <c r="PF99" t="s">
        <v>817</v>
      </c>
      <c r="PG99" t="s">
        <v>817</v>
      </c>
      <c r="PH99" t="s">
        <v>817</v>
      </c>
      <c r="PI99" t="s">
        <v>817</v>
      </c>
      <c r="PJ99" t="s">
        <v>817</v>
      </c>
      <c r="PK99" t="s">
        <v>817</v>
      </c>
      <c r="PL99" t="s">
        <v>835</v>
      </c>
      <c r="PM99" t="s">
        <v>845</v>
      </c>
      <c r="PO99" t="s">
        <v>838</v>
      </c>
      <c r="PP99" t="s">
        <v>839</v>
      </c>
      <c r="PQ99" t="s">
        <v>813</v>
      </c>
      <c r="PR99" t="s">
        <v>817</v>
      </c>
      <c r="PS99" t="s">
        <v>817</v>
      </c>
      <c r="PT99" t="s">
        <v>817</v>
      </c>
      <c r="PU99" t="s">
        <v>817</v>
      </c>
      <c r="PV99" t="s">
        <v>817</v>
      </c>
      <c r="PW99" t="s">
        <v>813</v>
      </c>
      <c r="PX99" t="s">
        <v>817</v>
      </c>
      <c r="PY99" t="s">
        <v>817</v>
      </c>
      <c r="PZ99" t="s">
        <v>840</v>
      </c>
      <c r="QD99" t="s">
        <v>844</v>
      </c>
      <c r="QE99" t="s">
        <v>845</v>
      </c>
      <c r="QF99" t="s">
        <v>813</v>
      </c>
      <c r="QG99" t="s">
        <v>813</v>
      </c>
      <c r="QH99" t="s">
        <v>813</v>
      </c>
      <c r="QI99" t="s">
        <v>817</v>
      </c>
      <c r="QJ99" t="s">
        <v>817</v>
      </c>
      <c r="QK99" t="s">
        <v>817</v>
      </c>
      <c r="QL99" t="s">
        <v>817</v>
      </c>
      <c r="QM99" t="s">
        <v>813</v>
      </c>
      <c r="QN99" t="s">
        <v>817</v>
      </c>
      <c r="QO99" t="s">
        <v>817</v>
      </c>
      <c r="QP99" t="s">
        <v>817</v>
      </c>
      <c r="QQ99" t="s">
        <v>817</v>
      </c>
      <c r="QR99" t="s">
        <v>868</v>
      </c>
      <c r="QS99" t="s">
        <v>813</v>
      </c>
      <c r="QT99" t="s">
        <v>817</v>
      </c>
      <c r="QU99" t="s">
        <v>817</v>
      </c>
      <c r="QV99" t="s">
        <v>817</v>
      </c>
      <c r="QW99" t="s">
        <v>817</v>
      </c>
      <c r="QX99" t="s">
        <v>817</v>
      </c>
      <c r="QY99" t="s">
        <v>817</v>
      </c>
      <c r="QZ99" t="s">
        <v>817</v>
      </c>
      <c r="RA99" t="s">
        <v>817</v>
      </c>
      <c r="RB99" t="s">
        <v>817</v>
      </c>
      <c r="RC99" t="s">
        <v>817</v>
      </c>
      <c r="RD99" t="s">
        <v>817</v>
      </c>
      <c r="RE99" t="s">
        <v>817</v>
      </c>
      <c r="RF99" t="s">
        <v>817</v>
      </c>
      <c r="RG99" t="s">
        <v>817</v>
      </c>
      <c r="RH99" t="s">
        <v>817</v>
      </c>
      <c r="RI99" t="s">
        <v>817</v>
      </c>
      <c r="RJ99" t="s">
        <v>817</v>
      </c>
      <c r="RK99" t="s">
        <v>813</v>
      </c>
      <c r="RL99" t="s">
        <v>817</v>
      </c>
      <c r="RM99" t="s">
        <v>813</v>
      </c>
      <c r="RN99" t="s">
        <v>817</v>
      </c>
      <c r="RO99" t="s">
        <v>817</v>
      </c>
      <c r="RP99" t="s">
        <v>817</v>
      </c>
      <c r="RQ99" t="s">
        <v>817</v>
      </c>
      <c r="RR99" t="s">
        <v>817</v>
      </c>
      <c r="RS99" t="s">
        <v>817</v>
      </c>
      <c r="RT99" t="s">
        <v>817</v>
      </c>
      <c r="RU99" t="s">
        <v>817</v>
      </c>
      <c r="RV99" t="s">
        <v>817</v>
      </c>
      <c r="RW99" t="s">
        <v>817</v>
      </c>
      <c r="RX99" t="s">
        <v>845</v>
      </c>
      <c r="RY99" t="s">
        <v>891</v>
      </c>
      <c r="RZ99" t="s">
        <v>817</v>
      </c>
      <c r="SB99" t="s">
        <v>817</v>
      </c>
      <c r="SC99" t="s">
        <v>817</v>
      </c>
      <c r="SD99" t="s">
        <v>817</v>
      </c>
      <c r="SE99" t="s">
        <v>817</v>
      </c>
      <c r="SF99" t="s">
        <v>813</v>
      </c>
      <c r="SG99" t="s">
        <v>817</v>
      </c>
      <c r="SH99" t="s">
        <v>817</v>
      </c>
      <c r="SI99" t="s">
        <v>817</v>
      </c>
      <c r="SJ99" t="s">
        <v>817</v>
      </c>
      <c r="SK99" t="s">
        <v>817</v>
      </c>
      <c r="SL99" t="s">
        <v>817</v>
      </c>
      <c r="SM99" t="s">
        <v>817</v>
      </c>
      <c r="SN99" t="s">
        <v>817</v>
      </c>
      <c r="SO99" t="s">
        <v>817</v>
      </c>
      <c r="SP99" t="s">
        <v>817</v>
      </c>
      <c r="SQ99" t="s">
        <v>817</v>
      </c>
      <c r="SR99" t="s">
        <v>817</v>
      </c>
      <c r="SS99" t="s">
        <v>817</v>
      </c>
      <c r="ST99" t="s">
        <v>817</v>
      </c>
      <c r="SU99" t="s">
        <v>817</v>
      </c>
      <c r="SV99" t="s">
        <v>817</v>
      </c>
      <c r="SW99" t="s">
        <v>817</v>
      </c>
      <c r="SX99" t="s">
        <v>817</v>
      </c>
      <c r="SY99" t="s">
        <v>817</v>
      </c>
      <c r="SZ99" t="s">
        <v>817</v>
      </c>
      <c r="TA99" t="s">
        <v>817</v>
      </c>
      <c r="TB99" t="s">
        <v>817</v>
      </c>
      <c r="TC99" t="s">
        <v>817</v>
      </c>
      <c r="TD99" t="s">
        <v>817</v>
      </c>
      <c r="TE99" t="s">
        <v>817</v>
      </c>
      <c r="TF99" t="s">
        <v>813</v>
      </c>
      <c r="TG99" t="s">
        <v>817</v>
      </c>
      <c r="TH99" t="s">
        <v>817</v>
      </c>
      <c r="TI99" t="s">
        <v>817</v>
      </c>
      <c r="TJ99" t="s">
        <v>817</v>
      </c>
      <c r="TU99" t="s">
        <v>817</v>
      </c>
      <c r="TY99" t="s">
        <v>817</v>
      </c>
      <c r="TZ99" t="s">
        <v>817</v>
      </c>
      <c r="UA99" t="s">
        <v>817</v>
      </c>
      <c r="UB99" t="s">
        <v>817</v>
      </c>
      <c r="UC99" t="s">
        <v>817</v>
      </c>
      <c r="UD99" t="s">
        <v>817</v>
      </c>
      <c r="UE99" t="s">
        <v>817</v>
      </c>
      <c r="UF99" t="s">
        <v>817</v>
      </c>
      <c r="UG99" t="s">
        <v>817</v>
      </c>
      <c r="UH99" t="s">
        <v>817</v>
      </c>
      <c r="UI99" t="s">
        <v>817</v>
      </c>
      <c r="UJ99" t="s">
        <v>813</v>
      </c>
      <c r="UK99" t="s">
        <v>817</v>
      </c>
      <c r="UL99" t="s">
        <v>817</v>
      </c>
      <c r="UM99" t="s">
        <v>813</v>
      </c>
      <c r="UN99" t="s">
        <v>813</v>
      </c>
      <c r="UO99" t="s">
        <v>817</v>
      </c>
      <c r="UP99" t="s">
        <v>817</v>
      </c>
      <c r="UQ99" t="s">
        <v>817</v>
      </c>
      <c r="UR99" t="s">
        <v>817</v>
      </c>
      <c r="US99" t="s">
        <v>817</v>
      </c>
      <c r="UT99" t="s">
        <v>817</v>
      </c>
      <c r="UU99" t="s">
        <v>817</v>
      </c>
      <c r="UV99" t="s">
        <v>817</v>
      </c>
      <c r="UW99" t="s">
        <v>817</v>
      </c>
      <c r="UX99" t="s">
        <v>817</v>
      </c>
      <c r="UY99" t="s">
        <v>817</v>
      </c>
      <c r="UZ99" t="s">
        <v>817</v>
      </c>
      <c r="VB99" t="s">
        <v>1065</v>
      </c>
      <c r="VD99" t="s">
        <v>817</v>
      </c>
      <c r="VE99" t="s">
        <v>817</v>
      </c>
      <c r="VF99" t="s">
        <v>817</v>
      </c>
      <c r="VG99" t="s">
        <v>813</v>
      </c>
      <c r="VH99" t="s">
        <v>817</v>
      </c>
      <c r="VI99" t="s">
        <v>817</v>
      </c>
      <c r="VJ99" t="s">
        <v>817</v>
      </c>
      <c r="VK99" t="s">
        <v>817</v>
      </c>
      <c r="VL99" t="s">
        <v>817</v>
      </c>
      <c r="VM99" t="s">
        <v>817</v>
      </c>
      <c r="VN99" t="s">
        <v>817</v>
      </c>
      <c r="VO99" t="s">
        <v>817</v>
      </c>
      <c r="VP99" t="s">
        <v>817</v>
      </c>
      <c r="VQ99" t="s">
        <v>817</v>
      </c>
      <c r="VY99" t="s">
        <v>813</v>
      </c>
      <c r="VZ99" t="s">
        <v>817</v>
      </c>
      <c r="WA99" t="s">
        <v>817</v>
      </c>
      <c r="WJ99" t="s">
        <v>817</v>
      </c>
      <c r="WK99" t="s">
        <v>817</v>
      </c>
      <c r="WL99" t="s">
        <v>817</v>
      </c>
      <c r="WM99" t="s">
        <v>817</v>
      </c>
      <c r="WN99" t="s">
        <v>817</v>
      </c>
      <c r="WO99" t="s">
        <v>813</v>
      </c>
      <c r="WP99" t="s">
        <v>817</v>
      </c>
      <c r="WQ99" t="s">
        <v>817</v>
      </c>
      <c r="WR99" t="s">
        <v>817</v>
      </c>
      <c r="WS99" t="s">
        <v>902</v>
      </c>
      <c r="WU99" t="s">
        <v>817</v>
      </c>
      <c r="WV99" t="s">
        <v>817</v>
      </c>
      <c r="WW99" t="s">
        <v>817</v>
      </c>
      <c r="WX99" t="s">
        <v>817</v>
      </c>
      <c r="WY99" t="s">
        <v>817</v>
      </c>
      <c r="WZ99" t="s">
        <v>813</v>
      </c>
      <c r="XA99" t="s">
        <v>817</v>
      </c>
      <c r="XB99" t="s">
        <v>817</v>
      </c>
      <c r="XC99" t="s">
        <v>869</v>
      </c>
      <c r="XD99" t="s">
        <v>817</v>
      </c>
      <c r="XE99" t="s">
        <v>817</v>
      </c>
      <c r="XF99" t="s">
        <v>817</v>
      </c>
      <c r="XG99" t="s">
        <v>817</v>
      </c>
      <c r="XH99" t="s">
        <v>817</v>
      </c>
      <c r="XI99" t="s">
        <v>817</v>
      </c>
      <c r="XJ99" t="s">
        <v>817</v>
      </c>
      <c r="XK99" t="s">
        <v>817</v>
      </c>
      <c r="XL99" t="s">
        <v>813</v>
      </c>
      <c r="XM99" t="s">
        <v>817</v>
      </c>
      <c r="XN99" t="s">
        <v>817</v>
      </c>
      <c r="XO99" t="s">
        <v>817</v>
      </c>
      <c r="XP99" t="s">
        <v>817</v>
      </c>
      <c r="XQ99" t="s">
        <v>817</v>
      </c>
      <c r="XR99" t="s">
        <v>817</v>
      </c>
      <c r="XS99" t="s">
        <v>817</v>
      </c>
      <c r="XT99" t="s">
        <v>817</v>
      </c>
      <c r="XU99" t="s">
        <v>817</v>
      </c>
      <c r="XV99" t="s">
        <v>817</v>
      </c>
      <c r="XW99" t="s">
        <v>813</v>
      </c>
      <c r="XX99" t="s">
        <v>817</v>
      </c>
      <c r="XY99" t="s">
        <v>817</v>
      </c>
      <c r="XZ99" t="s">
        <v>817</v>
      </c>
      <c r="ZM99" t="s">
        <v>817</v>
      </c>
      <c r="ZN99" t="s">
        <v>817</v>
      </c>
      <c r="ZO99" t="s">
        <v>817</v>
      </c>
      <c r="ZP99" t="s">
        <v>817</v>
      </c>
      <c r="ZQ99" t="s">
        <v>813</v>
      </c>
      <c r="ZR99" t="s">
        <v>813</v>
      </c>
      <c r="ZS99" t="s">
        <v>817</v>
      </c>
      <c r="ZT99" t="s">
        <v>817</v>
      </c>
      <c r="ZU99" t="s">
        <v>817</v>
      </c>
      <c r="ZV99" t="s">
        <v>817</v>
      </c>
      <c r="ZW99" t="s">
        <v>813</v>
      </c>
      <c r="ZX99" t="s">
        <v>817</v>
      </c>
      <c r="ZY99" t="s">
        <v>817</v>
      </c>
      <c r="ZZ99" t="s">
        <v>817</v>
      </c>
      <c r="AAA99" t="s">
        <v>817</v>
      </c>
      <c r="AAB99" t="s">
        <v>817</v>
      </c>
      <c r="AAC99" t="s">
        <v>817</v>
      </c>
      <c r="AAD99" t="s">
        <v>817</v>
      </c>
      <c r="AAE99" t="s">
        <v>817</v>
      </c>
      <c r="AAF99" t="s">
        <v>817</v>
      </c>
      <c r="AAH99" t="s">
        <v>813</v>
      </c>
      <c r="AAI99" t="s">
        <v>817</v>
      </c>
      <c r="AAJ99" t="s">
        <v>813</v>
      </c>
      <c r="AAK99" t="s">
        <v>817</v>
      </c>
      <c r="AAL99" t="s">
        <v>813</v>
      </c>
      <c r="AAM99" t="s">
        <v>817</v>
      </c>
      <c r="AAN99" t="s">
        <v>817</v>
      </c>
      <c r="AAO99" t="s">
        <v>817</v>
      </c>
      <c r="AAP99" t="s">
        <v>817</v>
      </c>
      <c r="AAQ99" t="s">
        <v>817</v>
      </c>
      <c r="AAR99" t="s">
        <v>817</v>
      </c>
      <c r="AAS99" t="s">
        <v>817</v>
      </c>
      <c r="AAT99" t="s">
        <v>817</v>
      </c>
      <c r="AAV99" t="s">
        <v>813</v>
      </c>
      <c r="AAW99" t="s">
        <v>817</v>
      </c>
      <c r="AAX99" t="s">
        <v>817</v>
      </c>
      <c r="AAY99" t="s">
        <v>817</v>
      </c>
      <c r="AAZ99" t="s">
        <v>817</v>
      </c>
      <c r="ABA99" t="s">
        <v>813</v>
      </c>
      <c r="ABB99" t="s">
        <v>817</v>
      </c>
      <c r="ABC99" t="s">
        <v>817</v>
      </c>
      <c r="ABD99" t="s">
        <v>817</v>
      </c>
      <c r="ABE99" t="s">
        <v>817</v>
      </c>
      <c r="ABF99" t="s">
        <v>817</v>
      </c>
      <c r="ABG99" t="s">
        <v>817</v>
      </c>
      <c r="ABH99" t="s">
        <v>817</v>
      </c>
      <c r="ABI99" t="s">
        <v>817</v>
      </c>
      <c r="ABJ99" t="s">
        <v>817</v>
      </c>
      <c r="ABK99" t="s">
        <v>817</v>
      </c>
      <c r="ABL99" t="s">
        <v>817</v>
      </c>
      <c r="ABM99" t="s">
        <v>817</v>
      </c>
      <c r="ABN99" t="s">
        <v>817</v>
      </c>
      <c r="ABO99" t="s">
        <v>817</v>
      </c>
      <c r="ABP99" t="s">
        <v>817</v>
      </c>
      <c r="ABQ99" t="s">
        <v>817</v>
      </c>
      <c r="ABR99" t="s">
        <v>817</v>
      </c>
      <c r="ABS99" t="s">
        <v>817</v>
      </c>
      <c r="ABT99" t="s">
        <v>817</v>
      </c>
      <c r="ABU99" t="s">
        <v>817</v>
      </c>
      <c r="ABV99" t="s">
        <v>817</v>
      </c>
      <c r="ABW99" t="s">
        <v>817</v>
      </c>
      <c r="ABX99" t="s">
        <v>813</v>
      </c>
      <c r="ABY99" t="s">
        <v>817</v>
      </c>
      <c r="ABZ99" t="s">
        <v>817</v>
      </c>
      <c r="ACA99" t="s">
        <v>817</v>
      </c>
      <c r="ACB99" t="s">
        <v>817</v>
      </c>
      <c r="ACC99" t="s">
        <v>817</v>
      </c>
      <c r="ACD99" t="s">
        <v>817</v>
      </c>
      <c r="ACE99" t="s">
        <v>817</v>
      </c>
      <c r="ACF99" t="s">
        <v>817</v>
      </c>
      <c r="ACG99" t="s">
        <v>817</v>
      </c>
      <c r="ACH99" t="s">
        <v>817</v>
      </c>
      <c r="ACI99" t="s">
        <v>817</v>
      </c>
    </row>
    <row r="100" spans="1:763">
      <c r="A100" t="s">
        <v>1314</v>
      </c>
      <c r="B100" t="s">
        <v>1315</v>
      </c>
      <c r="C100" t="s">
        <v>1316</v>
      </c>
      <c r="D100" t="s">
        <v>941</v>
      </c>
      <c r="E100" t="s">
        <v>941</v>
      </c>
      <c r="P100" t="s">
        <v>812</v>
      </c>
      <c r="Q100">
        <v>0.874863865752458</v>
      </c>
      <c r="T100">
        <v>51</v>
      </c>
      <c r="V100" t="s">
        <v>813</v>
      </c>
      <c r="X100" t="s">
        <v>813</v>
      </c>
      <c r="Y100" t="s">
        <v>814</v>
      </c>
      <c r="Z100" t="s">
        <v>814</v>
      </c>
      <c r="AA100" t="s">
        <v>815</v>
      </c>
      <c r="AB100" t="s">
        <v>816</v>
      </c>
      <c r="AC100">
        <v>2</v>
      </c>
      <c r="AD100" t="s">
        <v>817</v>
      </c>
      <c r="AE100">
        <v>2</v>
      </c>
      <c r="AF100">
        <v>0</v>
      </c>
      <c r="AG100">
        <v>0</v>
      </c>
      <c r="AH100" t="s">
        <v>818</v>
      </c>
      <c r="AI100" t="s">
        <v>818</v>
      </c>
      <c r="AJ100" t="s">
        <v>818</v>
      </c>
      <c r="AK100" t="s">
        <v>818</v>
      </c>
      <c r="AL100" t="s">
        <v>818</v>
      </c>
      <c r="AM100" t="s">
        <v>818</v>
      </c>
      <c r="AN100" t="s">
        <v>818</v>
      </c>
      <c r="AO100" t="s">
        <v>818</v>
      </c>
      <c r="AP100" t="s">
        <v>818</v>
      </c>
      <c r="AQ100" t="s">
        <v>818</v>
      </c>
      <c r="AR100" t="s">
        <v>818</v>
      </c>
      <c r="AS100" t="s">
        <v>818</v>
      </c>
      <c r="AT100" t="s">
        <v>818</v>
      </c>
      <c r="AU100" t="s">
        <v>818</v>
      </c>
      <c r="AV100" t="s">
        <v>818</v>
      </c>
      <c r="AW100" t="s">
        <v>818</v>
      </c>
      <c r="AX100" t="s">
        <v>818</v>
      </c>
      <c r="AY100" t="s">
        <v>818</v>
      </c>
      <c r="AZ100" t="s">
        <v>818</v>
      </c>
      <c r="BA100" t="s">
        <v>818</v>
      </c>
      <c r="BB100" t="s">
        <v>818</v>
      </c>
      <c r="BC100" t="s">
        <v>818</v>
      </c>
      <c r="BD100" t="s">
        <v>818</v>
      </c>
      <c r="BE100" t="s">
        <v>818</v>
      </c>
      <c r="BF100" t="s">
        <v>818</v>
      </c>
      <c r="BG100" t="s">
        <v>818</v>
      </c>
      <c r="BH100" t="s">
        <v>818</v>
      </c>
      <c r="BI100" t="s">
        <v>818</v>
      </c>
      <c r="BJ100" t="s">
        <v>818</v>
      </c>
      <c r="BK100" t="s">
        <v>818</v>
      </c>
      <c r="BL100" t="s">
        <v>818</v>
      </c>
      <c r="BM100" t="s">
        <v>818</v>
      </c>
      <c r="BN100" t="s">
        <v>818</v>
      </c>
      <c r="BO100" t="s">
        <v>818</v>
      </c>
      <c r="BP100" t="s">
        <v>818</v>
      </c>
      <c r="BQ100" t="s">
        <v>818</v>
      </c>
      <c r="BR100" t="s">
        <v>818</v>
      </c>
      <c r="BS100" t="s">
        <v>818</v>
      </c>
      <c r="BT100" t="s">
        <v>818</v>
      </c>
      <c r="BU100" t="s">
        <v>818</v>
      </c>
      <c r="BV100" t="s">
        <v>818</v>
      </c>
      <c r="BW100" t="s">
        <v>818</v>
      </c>
      <c r="BX100" t="s">
        <v>818</v>
      </c>
      <c r="BY100" t="s">
        <v>818</v>
      </c>
      <c r="BZ100" t="s">
        <v>818</v>
      </c>
      <c r="CA100" t="s">
        <v>818</v>
      </c>
      <c r="CB100" t="s">
        <v>818</v>
      </c>
      <c r="CC100" t="s">
        <v>818</v>
      </c>
      <c r="CD100" t="s">
        <v>818</v>
      </c>
      <c r="CE100" t="s">
        <v>818</v>
      </c>
      <c r="CF100" t="s">
        <v>818</v>
      </c>
      <c r="CG100" t="s">
        <v>818</v>
      </c>
      <c r="CH100" t="s">
        <v>818</v>
      </c>
      <c r="CI100" t="s">
        <v>818</v>
      </c>
      <c r="CJ100" t="s">
        <v>818</v>
      </c>
      <c r="CK100" t="s">
        <v>818</v>
      </c>
      <c r="CL100" t="s">
        <v>818</v>
      </c>
      <c r="CM100" t="s">
        <v>818</v>
      </c>
      <c r="CN100" t="s">
        <v>818</v>
      </c>
      <c r="CO100" t="s">
        <v>818</v>
      </c>
      <c r="CP100" t="s">
        <v>818</v>
      </c>
      <c r="CQ100" t="s">
        <v>818</v>
      </c>
      <c r="CR100" t="s">
        <v>818</v>
      </c>
      <c r="CS100" t="s">
        <v>818</v>
      </c>
      <c r="CT100" t="s">
        <v>818</v>
      </c>
      <c r="CU100" t="s">
        <v>818</v>
      </c>
      <c r="CV100" t="s">
        <v>818</v>
      </c>
      <c r="CW100" t="s">
        <v>818</v>
      </c>
      <c r="CX100" t="s">
        <v>818</v>
      </c>
      <c r="CY100" t="s">
        <v>818</v>
      </c>
      <c r="CZ100" t="s">
        <v>818</v>
      </c>
      <c r="DA100" t="s">
        <v>818</v>
      </c>
      <c r="DB100" t="s">
        <v>818</v>
      </c>
      <c r="DC100" t="s">
        <v>818</v>
      </c>
      <c r="DD100" t="s">
        <v>818</v>
      </c>
      <c r="DE100" t="s">
        <v>818</v>
      </c>
      <c r="DF100" t="s">
        <v>818</v>
      </c>
      <c r="DG100" t="s">
        <v>818</v>
      </c>
      <c r="DH100" t="s">
        <v>818</v>
      </c>
      <c r="DI100" t="s">
        <v>818</v>
      </c>
      <c r="DJ100" t="s">
        <v>818</v>
      </c>
      <c r="DK100" t="s">
        <v>818</v>
      </c>
      <c r="DL100" t="s">
        <v>818</v>
      </c>
      <c r="DM100" t="s">
        <v>818</v>
      </c>
      <c r="DN100" t="s">
        <v>818</v>
      </c>
      <c r="DO100" t="s">
        <v>818</v>
      </c>
      <c r="DP100" t="s">
        <v>818</v>
      </c>
      <c r="DQ100" t="s">
        <v>818</v>
      </c>
      <c r="DR100" t="s">
        <v>818</v>
      </c>
      <c r="DS100" t="s">
        <v>818</v>
      </c>
      <c r="DT100" t="s">
        <v>818</v>
      </c>
      <c r="DU100" t="s">
        <v>818</v>
      </c>
      <c r="DV100" t="s">
        <v>818</v>
      </c>
      <c r="DW100" t="s">
        <v>818</v>
      </c>
      <c r="DX100" t="s">
        <v>818</v>
      </c>
      <c r="DY100" t="s">
        <v>818</v>
      </c>
      <c r="DZ100" t="s">
        <v>818</v>
      </c>
      <c r="EA100" t="s">
        <v>818</v>
      </c>
      <c r="EB100" t="s">
        <v>818</v>
      </c>
      <c r="EC100" t="s">
        <v>818</v>
      </c>
      <c r="ED100" t="s">
        <v>818</v>
      </c>
      <c r="EE100" t="s">
        <v>818</v>
      </c>
      <c r="EF100" t="s">
        <v>818</v>
      </c>
      <c r="EG100" t="s">
        <v>818</v>
      </c>
      <c r="EH100" t="s">
        <v>818</v>
      </c>
      <c r="EI100" t="s">
        <v>818</v>
      </c>
      <c r="EJ100" t="s">
        <v>818</v>
      </c>
      <c r="EK100" t="s">
        <v>818</v>
      </c>
      <c r="EL100" t="s">
        <v>818</v>
      </c>
      <c r="EM100" t="s">
        <v>818</v>
      </c>
      <c r="EN100" t="s">
        <v>818</v>
      </c>
      <c r="EO100" t="s">
        <v>818</v>
      </c>
      <c r="EP100" t="s">
        <v>818</v>
      </c>
      <c r="EQ100" t="s">
        <v>818</v>
      </c>
      <c r="ER100" t="s">
        <v>818</v>
      </c>
      <c r="ES100" t="s">
        <v>818</v>
      </c>
      <c r="ET100" t="s">
        <v>818</v>
      </c>
      <c r="EU100" t="s">
        <v>818</v>
      </c>
      <c r="EV100" t="s">
        <v>818</v>
      </c>
      <c r="EW100" t="s">
        <v>818</v>
      </c>
      <c r="EX100" t="s">
        <v>818</v>
      </c>
      <c r="EY100" t="s">
        <v>818</v>
      </c>
      <c r="EZ100" t="s">
        <v>818</v>
      </c>
      <c r="FA100" t="s">
        <v>818</v>
      </c>
      <c r="FB100" t="s">
        <v>818</v>
      </c>
      <c r="FC100" t="s">
        <v>818</v>
      </c>
      <c r="FD100" t="s">
        <v>818</v>
      </c>
      <c r="FE100" t="s">
        <v>818</v>
      </c>
      <c r="FF100" t="s">
        <v>818</v>
      </c>
      <c r="FG100" t="s">
        <v>818</v>
      </c>
      <c r="FH100" t="s">
        <v>818</v>
      </c>
      <c r="FI100" t="s">
        <v>818</v>
      </c>
      <c r="FJ100" t="s">
        <v>818</v>
      </c>
      <c r="FK100" t="s">
        <v>818</v>
      </c>
      <c r="FL100" t="s">
        <v>818</v>
      </c>
      <c r="FM100" t="s">
        <v>818</v>
      </c>
      <c r="FN100" t="s">
        <v>818</v>
      </c>
      <c r="FO100" t="s">
        <v>818</v>
      </c>
      <c r="FP100" t="s">
        <v>818</v>
      </c>
      <c r="FQ100" t="s">
        <v>818</v>
      </c>
      <c r="FR100" t="s">
        <v>818</v>
      </c>
      <c r="FS100" t="s">
        <v>818</v>
      </c>
      <c r="FT100" t="s">
        <v>818</v>
      </c>
      <c r="FU100" t="s">
        <v>818</v>
      </c>
      <c r="FV100" t="s">
        <v>818</v>
      </c>
      <c r="FW100" t="s">
        <v>818</v>
      </c>
      <c r="FX100" t="s">
        <v>818</v>
      </c>
      <c r="FY100" t="s">
        <v>818</v>
      </c>
      <c r="FZ100" t="s">
        <v>818</v>
      </c>
      <c r="GA100" t="s">
        <v>818</v>
      </c>
      <c r="GB100" t="s">
        <v>818</v>
      </c>
      <c r="GC100" t="s">
        <v>818</v>
      </c>
      <c r="GD100" t="s">
        <v>818</v>
      </c>
      <c r="GE100" t="s">
        <v>818</v>
      </c>
      <c r="GF100" t="s">
        <v>818</v>
      </c>
      <c r="GG100" t="s">
        <v>818</v>
      </c>
      <c r="GH100" t="s">
        <v>818</v>
      </c>
      <c r="GI100" t="s">
        <v>818</v>
      </c>
      <c r="GJ100" t="s">
        <v>818</v>
      </c>
      <c r="GK100" t="s">
        <v>818</v>
      </c>
      <c r="GL100" t="s">
        <v>818</v>
      </c>
      <c r="GM100" t="s">
        <v>818</v>
      </c>
      <c r="GN100" t="s">
        <v>818</v>
      </c>
      <c r="GO100" t="s">
        <v>818</v>
      </c>
      <c r="GP100" t="s">
        <v>818</v>
      </c>
      <c r="GQ100" t="s">
        <v>818</v>
      </c>
      <c r="GR100" t="s">
        <v>818</v>
      </c>
      <c r="GS100" t="s">
        <v>818</v>
      </c>
      <c r="GT100" t="s">
        <v>818</v>
      </c>
      <c r="GU100" t="s">
        <v>818</v>
      </c>
      <c r="GV100" t="s">
        <v>818</v>
      </c>
      <c r="GW100" t="s">
        <v>818</v>
      </c>
      <c r="GX100" t="s">
        <v>818</v>
      </c>
      <c r="GY100" t="s">
        <v>818</v>
      </c>
      <c r="GZ100" t="s">
        <v>818</v>
      </c>
      <c r="HA100" t="s">
        <v>818</v>
      </c>
      <c r="HB100" t="s">
        <v>818</v>
      </c>
      <c r="HC100" t="s">
        <v>818</v>
      </c>
      <c r="HD100" t="s">
        <v>818</v>
      </c>
      <c r="HE100" t="s">
        <v>818</v>
      </c>
      <c r="HF100" t="s">
        <v>818</v>
      </c>
      <c r="HG100" t="s">
        <v>818</v>
      </c>
      <c r="HH100" t="s">
        <v>818</v>
      </c>
      <c r="HI100" t="s">
        <v>818</v>
      </c>
      <c r="HJ100" t="s">
        <v>818</v>
      </c>
      <c r="HK100" t="s">
        <v>818</v>
      </c>
      <c r="HL100" t="s">
        <v>818</v>
      </c>
      <c r="HM100" t="s">
        <v>818</v>
      </c>
      <c r="HN100" t="s">
        <v>818</v>
      </c>
      <c r="HO100" t="s">
        <v>818</v>
      </c>
      <c r="HP100" t="s">
        <v>818</v>
      </c>
      <c r="HQ100" t="s">
        <v>818</v>
      </c>
      <c r="HR100" t="s">
        <v>818</v>
      </c>
      <c r="HS100" t="s">
        <v>818</v>
      </c>
      <c r="HT100" t="s">
        <v>818</v>
      </c>
      <c r="HU100" t="s">
        <v>818</v>
      </c>
      <c r="HV100" t="s">
        <v>818</v>
      </c>
      <c r="HW100" t="s">
        <v>818</v>
      </c>
      <c r="HX100" t="s">
        <v>818</v>
      </c>
      <c r="HY100" t="s">
        <v>818</v>
      </c>
      <c r="HZ100" t="s">
        <v>818</v>
      </c>
      <c r="IA100" t="s">
        <v>818</v>
      </c>
      <c r="IB100" t="s">
        <v>818</v>
      </c>
      <c r="IC100" t="s">
        <v>818</v>
      </c>
      <c r="ID100" t="s">
        <v>818</v>
      </c>
      <c r="IE100" t="s">
        <v>818</v>
      </c>
      <c r="IF100" t="s">
        <v>818</v>
      </c>
      <c r="IG100" t="s">
        <v>818</v>
      </c>
      <c r="IH100" t="s">
        <v>818</v>
      </c>
      <c r="II100" t="s">
        <v>818</v>
      </c>
      <c r="IJ100" t="s">
        <v>818</v>
      </c>
      <c r="IK100" t="s">
        <v>818</v>
      </c>
      <c r="IL100" t="s">
        <v>818</v>
      </c>
      <c r="IM100" t="s">
        <v>818</v>
      </c>
      <c r="IN100" t="s">
        <v>818</v>
      </c>
      <c r="IO100" t="s">
        <v>818</v>
      </c>
      <c r="IP100" t="s">
        <v>818</v>
      </c>
      <c r="IQ100" t="s">
        <v>818</v>
      </c>
      <c r="IR100" t="s">
        <v>818</v>
      </c>
      <c r="IS100" t="s">
        <v>818</v>
      </c>
      <c r="IT100" t="s">
        <v>818</v>
      </c>
      <c r="IU100" t="s">
        <v>818</v>
      </c>
      <c r="IV100" t="s">
        <v>818</v>
      </c>
      <c r="IW100" t="s">
        <v>818</v>
      </c>
      <c r="IX100" t="s">
        <v>818</v>
      </c>
      <c r="IY100" t="s">
        <v>818</v>
      </c>
      <c r="IZ100" t="s">
        <v>818</v>
      </c>
      <c r="JA100" t="s">
        <v>818</v>
      </c>
      <c r="JB100" t="s">
        <v>818</v>
      </c>
      <c r="JC100" t="s">
        <v>818</v>
      </c>
      <c r="JD100" t="s">
        <v>818</v>
      </c>
      <c r="JE100" t="s">
        <v>818</v>
      </c>
      <c r="JF100" t="s">
        <v>818</v>
      </c>
      <c r="JG100" t="s">
        <v>818</v>
      </c>
      <c r="JH100" t="s">
        <v>818</v>
      </c>
      <c r="JI100" t="s">
        <v>818</v>
      </c>
      <c r="JJ100" t="s">
        <v>818</v>
      </c>
      <c r="JK100" t="s">
        <v>818</v>
      </c>
      <c r="JL100" t="s">
        <v>818</v>
      </c>
      <c r="JM100" t="s">
        <v>818</v>
      </c>
      <c r="JN100" t="s">
        <v>818</v>
      </c>
      <c r="JO100" t="s">
        <v>818</v>
      </c>
      <c r="JP100" t="s">
        <v>818</v>
      </c>
      <c r="JQ100" t="s">
        <v>818</v>
      </c>
      <c r="JR100" t="s">
        <v>818</v>
      </c>
      <c r="JS100" t="s">
        <v>818</v>
      </c>
      <c r="JT100" t="s">
        <v>818</v>
      </c>
      <c r="JU100" t="s">
        <v>818</v>
      </c>
      <c r="JV100" t="s">
        <v>818</v>
      </c>
      <c r="JW100" t="s">
        <v>818</v>
      </c>
      <c r="JX100" t="s">
        <v>818</v>
      </c>
      <c r="JY100" t="s">
        <v>818</v>
      </c>
      <c r="JZ100" t="s">
        <v>818</v>
      </c>
      <c r="KA100" t="s">
        <v>818</v>
      </c>
      <c r="KB100" t="s">
        <v>818</v>
      </c>
      <c r="KC100" t="s">
        <v>818</v>
      </c>
      <c r="KD100" t="s">
        <v>818</v>
      </c>
      <c r="KE100" t="s">
        <v>818</v>
      </c>
      <c r="KF100">
        <v>2</v>
      </c>
      <c r="KG100">
        <v>0</v>
      </c>
      <c r="KH100">
        <v>0</v>
      </c>
      <c r="KI100">
        <v>0</v>
      </c>
      <c r="KJ100">
        <v>0</v>
      </c>
      <c r="KK100">
        <v>0</v>
      </c>
      <c r="KL100">
        <v>0</v>
      </c>
      <c r="KM100">
        <v>0</v>
      </c>
      <c r="KN100">
        <v>1</v>
      </c>
      <c r="KO100">
        <v>0</v>
      </c>
      <c r="KP100">
        <v>0</v>
      </c>
      <c r="KQ100">
        <v>1</v>
      </c>
      <c r="KR100">
        <v>0</v>
      </c>
      <c r="KS100">
        <v>0</v>
      </c>
      <c r="KT100">
        <v>0</v>
      </c>
      <c r="KU100">
        <v>0</v>
      </c>
      <c r="KV100">
        <v>0</v>
      </c>
      <c r="KW100">
        <v>0</v>
      </c>
      <c r="KX100">
        <v>1</v>
      </c>
      <c r="KY100">
        <v>0</v>
      </c>
      <c r="KZ100">
        <v>0</v>
      </c>
      <c r="LA100">
        <v>1</v>
      </c>
      <c r="LB100">
        <v>0</v>
      </c>
      <c r="LC100">
        <v>0</v>
      </c>
      <c r="LD100">
        <v>2</v>
      </c>
      <c r="LE100">
        <v>0</v>
      </c>
      <c r="LF100">
        <v>2</v>
      </c>
      <c r="LH100" t="s">
        <v>817</v>
      </c>
      <c r="LI100" t="s">
        <v>817</v>
      </c>
      <c r="LJ100" t="s">
        <v>817</v>
      </c>
      <c r="LK100" t="s">
        <v>817</v>
      </c>
      <c r="LL100" t="s">
        <v>817</v>
      </c>
      <c r="LM100" t="s">
        <v>817</v>
      </c>
      <c r="LO100" t="s">
        <v>817</v>
      </c>
      <c r="LQ100" t="s">
        <v>817</v>
      </c>
      <c r="LR100" t="s">
        <v>818</v>
      </c>
      <c r="LS100" t="s">
        <v>818</v>
      </c>
      <c r="LT100" t="s">
        <v>818</v>
      </c>
      <c r="LU100" t="s">
        <v>818</v>
      </c>
      <c r="LV100" t="s">
        <v>818</v>
      </c>
      <c r="LW100" t="s">
        <v>818</v>
      </c>
      <c r="LX100" t="s">
        <v>817</v>
      </c>
      <c r="MA100" t="s">
        <v>820</v>
      </c>
      <c r="MB100" t="s">
        <v>821</v>
      </c>
      <c r="MC100" t="s">
        <v>875</v>
      </c>
      <c r="MD100" t="s">
        <v>1184</v>
      </c>
      <c r="MF100" t="s">
        <v>823</v>
      </c>
      <c r="MI100" t="s">
        <v>817</v>
      </c>
      <c r="MJ100" t="s">
        <v>824</v>
      </c>
      <c r="MK100" t="s">
        <v>813</v>
      </c>
      <c r="ML100" t="s">
        <v>817</v>
      </c>
      <c r="MM100" t="s">
        <v>817</v>
      </c>
      <c r="MN100" t="s">
        <v>817</v>
      </c>
      <c r="MO100" t="s">
        <v>817</v>
      </c>
      <c r="MP100" t="s">
        <v>817</v>
      </c>
      <c r="MQ100" t="s">
        <v>817</v>
      </c>
      <c r="MR100" t="s">
        <v>817</v>
      </c>
      <c r="MS100" t="s">
        <v>817</v>
      </c>
      <c r="MT100" t="s">
        <v>817</v>
      </c>
      <c r="MU100" t="s">
        <v>817</v>
      </c>
      <c r="MV100" t="s">
        <v>813</v>
      </c>
      <c r="MW100" t="s">
        <v>813</v>
      </c>
      <c r="MX100" t="s">
        <v>817</v>
      </c>
      <c r="MY100" t="s">
        <v>817</v>
      </c>
      <c r="MZ100" t="s">
        <v>817</v>
      </c>
      <c r="NA100" t="s">
        <v>817</v>
      </c>
      <c r="NB100" t="s">
        <v>817</v>
      </c>
      <c r="NR100" t="s">
        <v>817</v>
      </c>
      <c r="NU100" t="s">
        <v>914</v>
      </c>
      <c r="NY100">
        <v>0</v>
      </c>
      <c r="OP100" t="s">
        <v>817</v>
      </c>
      <c r="OQ100" t="s">
        <v>827</v>
      </c>
      <c r="OR100" t="s">
        <v>828</v>
      </c>
      <c r="OS100" t="s">
        <v>829</v>
      </c>
      <c r="OT100" t="s">
        <v>817</v>
      </c>
      <c r="OU100" t="s">
        <v>813</v>
      </c>
      <c r="OV100" t="s">
        <v>830</v>
      </c>
      <c r="OW100" t="s">
        <v>831</v>
      </c>
      <c r="OX100" t="s">
        <v>832</v>
      </c>
      <c r="OY100" t="s">
        <v>833</v>
      </c>
      <c r="OZ100" t="s">
        <v>891</v>
      </c>
      <c r="PA100" t="s">
        <v>817</v>
      </c>
      <c r="PB100" t="s">
        <v>817</v>
      </c>
      <c r="PC100" t="s">
        <v>817</v>
      </c>
      <c r="PD100" t="s">
        <v>817</v>
      </c>
      <c r="PE100" t="s">
        <v>817</v>
      </c>
      <c r="PF100" t="s">
        <v>813</v>
      </c>
      <c r="PG100" t="s">
        <v>817</v>
      </c>
      <c r="PH100" t="s">
        <v>817</v>
      </c>
      <c r="PI100" t="s">
        <v>817</v>
      </c>
      <c r="PJ100" t="s">
        <v>817</v>
      </c>
      <c r="PK100" t="s">
        <v>817</v>
      </c>
      <c r="PL100" t="s">
        <v>835</v>
      </c>
      <c r="PM100" t="s">
        <v>836</v>
      </c>
      <c r="PN100" t="s">
        <v>837</v>
      </c>
      <c r="PO100" t="s">
        <v>893</v>
      </c>
      <c r="PP100" t="s">
        <v>839</v>
      </c>
      <c r="PQ100" t="s">
        <v>813</v>
      </c>
      <c r="PR100" t="s">
        <v>813</v>
      </c>
      <c r="PS100" t="s">
        <v>813</v>
      </c>
      <c r="PT100" t="s">
        <v>817</v>
      </c>
      <c r="PU100" t="s">
        <v>817</v>
      </c>
      <c r="PV100" t="s">
        <v>817</v>
      </c>
      <c r="PW100" t="s">
        <v>817</v>
      </c>
      <c r="PX100" t="s">
        <v>817</v>
      </c>
      <c r="PY100" t="s">
        <v>817</v>
      </c>
      <c r="PZ100" t="s">
        <v>840</v>
      </c>
      <c r="QA100" t="s">
        <v>841</v>
      </c>
      <c r="QB100" t="s">
        <v>895</v>
      </c>
      <c r="QC100" t="s">
        <v>843</v>
      </c>
      <c r="QD100" t="s">
        <v>844</v>
      </c>
      <c r="QE100" t="s">
        <v>845</v>
      </c>
      <c r="QF100" t="s">
        <v>813</v>
      </c>
      <c r="QG100" t="s">
        <v>813</v>
      </c>
      <c r="QH100" t="s">
        <v>813</v>
      </c>
      <c r="QI100" t="s">
        <v>817</v>
      </c>
      <c r="QJ100" t="s">
        <v>813</v>
      </c>
      <c r="QK100" t="s">
        <v>813</v>
      </c>
      <c r="QL100" t="s">
        <v>817</v>
      </c>
      <c r="QM100" t="s">
        <v>817</v>
      </c>
      <c r="QN100" t="s">
        <v>817</v>
      </c>
      <c r="QO100" t="s">
        <v>813</v>
      </c>
      <c r="QP100" t="s">
        <v>817</v>
      </c>
      <c r="QQ100" t="s">
        <v>817</v>
      </c>
      <c r="QR100" t="s">
        <v>817</v>
      </c>
      <c r="QS100" t="s">
        <v>813</v>
      </c>
      <c r="QT100" t="s">
        <v>817</v>
      </c>
      <c r="QU100" t="s">
        <v>817</v>
      </c>
      <c r="QV100" t="s">
        <v>817</v>
      </c>
      <c r="QW100" t="s">
        <v>817</v>
      </c>
      <c r="QX100" t="s">
        <v>817</v>
      </c>
      <c r="QY100" t="s">
        <v>817</v>
      </c>
      <c r="QZ100" t="s">
        <v>817</v>
      </c>
      <c r="RA100" t="s">
        <v>817</v>
      </c>
      <c r="RB100" t="s">
        <v>817</v>
      </c>
      <c r="RC100" t="s">
        <v>817</v>
      </c>
      <c r="RD100" t="s">
        <v>817</v>
      </c>
      <c r="RE100" t="s">
        <v>817</v>
      </c>
      <c r="RF100" t="s">
        <v>817</v>
      </c>
      <c r="RG100" t="s">
        <v>817</v>
      </c>
      <c r="RH100" t="s">
        <v>817</v>
      </c>
      <c r="RI100" t="s">
        <v>817</v>
      </c>
      <c r="RJ100" t="s">
        <v>817</v>
      </c>
      <c r="RK100" t="s">
        <v>813</v>
      </c>
      <c r="RL100" t="s">
        <v>813</v>
      </c>
      <c r="RM100" t="s">
        <v>817</v>
      </c>
      <c r="RN100" t="s">
        <v>817</v>
      </c>
      <c r="RO100" t="s">
        <v>817</v>
      </c>
      <c r="RP100" t="s">
        <v>817</v>
      </c>
      <c r="RQ100" t="s">
        <v>817</v>
      </c>
      <c r="RR100" t="s">
        <v>817</v>
      </c>
      <c r="RS100" t="s">
        <v>813</v>
      </c>
      <c r="RT100" t="s">
        <v>817</v>
      </c>
      <c r="RU100" t="s">
        <v>817</v>
      </c>
      <c r="RV100" t="s">
        <v>817</v>
      </c>
      <c r="RW100" t="s">
        <v>817</v>
      </c>
      <c r="RX100" t="s">
        <v>845</v>
      </c>
      <c r="RY100" t="s">
        <v>846</v>
      </c>
      <c r="RZ100" t="s">
        <v>817</v>
      </c>
      <c r="SB100" t="s">
        <v>813</v>
      </c>
      <c r="SC100" t="s">
        <v>817</v>
      </c>
      <c r="SD100" t="s">
        <v>817</v>
      </c>
      <c r="SE100" t="s">
        <v>813</v>
      </c>
      <c r="SF100" t="s">
        <v>813</v>
      </c>
      <c r="SG100" t="s">
        <v>817</v>
      </c>
      <c r="SH100" t="s">
        <v>817</v>
      </c>
      <c r="SI100" t="s">
        <v>813</v>
      </c>
      <c r="SJ100" t="s">
        <v>817</v>
      </c>
      <c r="SK100" t="s">
        <v>817</v>
      </c>
      <c r="SL100" t="s">
        <v>817</v>
      </c>
      <c r="SM100" t="s">
        <v>817</v>
      </c>
      <c r="SN100" t="s">
        <v>817</v>
      </c>
      <c r="SO100" t="s">
        <v>817</v>
      </c>
      <c r="SP100" t="s">
        <v>813</v>
      </c>
      <c r="SQ100" t="s">
        <v>813</v>
      </c>
      <c r="SR100" t="s">
        <v>817</v>
      </c>
      <c r="SS100" t="s">
        <v>817</v>
      </c>
      <c r="ST100" t="s">
        <v>817</v>
      </c>
      <c r="SU100" t="s">
        <v>817</v>
      </c>
      <c r="SV100" t="s">
        <v>817</v>
      </c>
      <c r="SW100" t="s">
        <v>817</v>
      </c>
      <c r="SX100" t="s">
        <v>817</v>
      </c>
      <c r="SY100" t="s">
        <v>817</v>
      </c>
      <c r="SZ100" t="s">
        <v>813</v>
      </c>
      <c r="TA100" t="s">
        <v>817</v>
      </c>
      <c r="TB100" t="s">
        <v>817</v>
      </c>
      <c r="TC100" t="s">
        <v>817</v>
      </c>
      <c r="TD100" t="s">
        <v>817</v>
      </c>
      <c r="TE100" t="s">
        <v>817</v>
      </c>
      <c r="TF100" t="s">
        <v>817</v>
      </c>
      <c r="TG100" t="s">
        <v>817</v>
      </c>
      <c r="TH100" t="s">
        <v>817</v>
      </c>
      <c r="TI100" t="s">
        <v>817</v>
      </c>
      <c r="TJ100" t="s">
        <v>817</v>
      </c>
      <c r="TU100" t="s">
        <v>817</v>
      </c>
      <c r="TY100" t="s">
        <v>813</v>
      </c>
      <c r="TZ100" t="s">
        <v>817</v>
      </c>
      <c r="UA100" t="s">
        <v>817</v>
      </c>
      <c r="UB100" t="s">
        <v>813</v>
      </c>
      <c r="UC100" t="s">
        <v>813</v>
      </c>
      <c r="UD100" t="s">
        <v>813</v>
      </c>
      <c r="UE100" t="s">
        <v>817</v>
      </c>
      <c r="UF100" t="s">
        <v>813</v>
      </c>
      <c r="UG100" t="s">
        <v>817</v>
      </c>
      <c r="UH100" t="s">
        <v>817</v>
      </c>
      <c r="UI100" t="s">
        <v>817</v>
      </c>
      <c r="UJ100" t="s">
        <v>817</v>
      </c>
      <c r="UK100" t="s">
        <v>817</v>
      </c>
      <c r="UL100" t="s">
        <v>813</v>
      </c>
      <c r="UM100" t="s">
        <v>817</v>
      </c>
      <c r="UN100" t="s">
        <v>813</v>
      </c>
      <c r="UO100" t="s">
        <v>817</v>
      </c>
      <c r="UP100" t="s">
        <v>813</v>
      </c>
      <c r="UQ100" t="s">
        <v>817</v>
      </c>
      <c r="UR100" t="s">
        <v>817</v>
      </c>
      <c r="US100" t="s">
        <v>813</v>
      </c>
      <c r="UT100" t="s">
        <v>817</v>
      </c>
      <c r="UU100" t="s">
        <v>813</v>
      </c>
      <c r="UV100" t="s">
        <v>817</v>
      </c>
      <c r="UW100" t="s">
        <v>817</v>
      </c>
      <c r="UX100" t="s">
        <v>817</v>
      </c>
      <c r="UY100" t="s">
        <v>817</v>
      </c>
      <c r="UZ100" t="s">
        <v>817</v>
      </c>
      <c r="VB100" t="s">
        <v>847</v>
      </c>
      <c r="VC100" t="s">
        <v>963</v>
      </c>
      <c r="VD100" t="s">
        <v>817</v>
      </c>
      <c r="VE100" t="s">
        <v>817</v>
      </c>
      <c r="VF100" t="s">
        <v>813</v>
      </c>
      <c r="VG100" t="s">
        <v>817</v>
      </c>
      <c r="VH100" t="s">
        <v>817</v>
      </c>
      <c r="VI100" t="s">
        <v>817</v>
      </c>
      <c r="VJ100" t="s">
        <v>813</v>
      </c>
      <c r="VK100" t="s">
        <v>817</v>
      </c>
      <c r="VL100" t="s">
        <v>817</v>
      </c>
      <c r="VM100" t="s">
        <v>817</v>
      </c>
      <c r="VN100" t="s">
        <v>817</v>
      </c>
      <c r="VO100" t="s">
        <v>817</v>
      </c>
      <c r="VP100" t="s">
        <v>817</v>
      </c>
      <c r="VQ100" t="s">
        <v>817</v>
      </c>
      <c r="VY100" t="s">
        <v>813</v>
      </c>
      <c r="VZ100" t="s">
        <v>813</v>
      </c>
      <c r="WA100" t="s">
        <v>813</v>
      </c>
      <c r="WB100" t="s">
        <v>813</v>
      </c>
      <c r="WC100" t="s">
        <v>813</v>
      </c>
      <c r="WD100" t="s">
        <v>813</v>
      </c>
      <c r="WE100" t="s">
        <v>813</v>
      </c>
      <c r="WF100" t="s">
        <v>817</v>
      </c>
      <c r="WG100" t="s">
        <v>817</v>
      </c>
      <c r="WH100" t="s">
        <v>817</v>
      </c>
      <c r="WI100" t="s">
        <v>817</v>
      </c>
      <c r="WJ100" t="s">
        <v>813</v>
      </c>
      <c r="WK100" t="s">
        <v>813</v>
      </c>
      <c r="WL100" t="s">
        <v>813</v>
      </c>
      <c r="WM100" t="s">
        <v>817</v>
      </c>
      <c r="WN100" t="s">
        <v>813</v>
      </c>
      <c r="WO100" t="s">
        <v>817</v>
      </c>
      <c r="WP100" t="s">
        <v>817</v>
      </c>
      <c r="WQ100" t="s">
        <v>817</v>
      </c>
      <c r="WR100" t="s">
        <v>817</v>
      </c>
      <c r="WS100" t="s">
        <v>956</v>
      </c>
      <c r="WU100" t="s">
        <v>813</v>
      </c>
      <c r="WV100" t="s">
        <v>817</v>
      </c>
      <c r="WW100" t="s">
        <v>813</v>
      </c>
      <c r="WX100" t="s">
        <v>817</v>
      </c>
      <c r="WY100" t="s">
        <v>817</v>
      </c>
      <c r="WZ100" t="s">
        <v>817</v>
      </c>
      <c r="XA100" t="s">
        <v>817</v>
      </c>
      <c r="XB100" t="s">
        <v>817</v>
      </c>
      <c r="XC100" t="s">
        <v>850</v>
      </c>
      <c r="XD100" t="s">
        <v>813</v>
      </c>
      <c r="XE100" t="s">
        <v>817</v>
      </c>
      <c r="XF100" t="s">
        <v>813</v>
      </c>
      <c r="XG100" t="s">
        <v>813</v>
      </c>
      <c r="XH100" t="s">
        <v>817</v>
      </c>
      <c r="XI100" t="s">
        <v>817</v>
      </c>
      <c r="XJ100" t="s">
        <v>817</v>
      </c>
      <c r="XK100" t="s">
        <v>817</v>
      </c>
      <c r="XL100" t="s">
        <v>817</v>
      </c>
      <c r="XM100" t="s">
        <v>817</v>
      </c>
      <c r="XN100" t="s">
        <v>817</v>
      </c>
      <c r="XO100" t="s">
        <v>817</v>
      </c>
      <c r="XP100" t="s">
        <v>817</v>
      </c>
      <c r="XQ100" t="s">
        <v>817</v>
      </c>
      <c r="XR100" t="s">
        <v>813</v>
      </c>
      <c r="XS100" t="s">
        <v>817</v>
      </c>
      <c r="XT100" t="s">
        <v>817</v>
      </c>
      <c r="XU100" t="s">
        <v>813</v>
      </c>
      <c r="XV100" t="s">
        <v>817</v>
      </c>
      <c r="XW100" t="s">
        <v>817</v>
      </c>
      <c r="XX100" t="s">
        <v>817</v>
      </c>
      <c r="XY100" t="s">
        <v>817</v>
      </c>
      <c r="XZ100" t="s">
        <v>817</v>
      </c>
      <c r="ZM100" t="s">
        <v>817</v>
      </c>
      <c r="ZN100" t="s">
        <v>817</v>
      </c>
      <c r="ZO100" t="s">
        <v>817</v>
      </c>
      <c r="ZP100" t="s">
        <v>817</v>
      </c>
      <c r="ZQ100" t="s">
        <v>817</v>
      </c>
      <c r="ZR100" t="s">
        <v>813</v>
      </c>
      <c r="ZS100" t="s">
        <v>813</v>
      </c>
      <c r="ZT100" t="s">
        <v>817</v>
      </c>
      <c r="ZU100" t="s">
        <v>813</v>
      </c>
      <c r="ZV100" t="s">
        <v>817</v>
      </c>
      <c r="ZW100" t="s">
        <v>817</v>
      </c>
      <c r="ZX100" t="s">
        <v>817</v>
      </c>
      <c r="ZY100" t="s">
        <v>817</v>
      </c>
      <c r="ZZ100" t="s">
        <v>817</v>
      </c>
      <c r="AAA100" t="s">
        <v>817</v>
      </c>
      <c r="AAB100" t="s">
        <v>817</v>
      </c>
      <c r="AAC100" t="s">
        <v>817</v>
      </c>
      <c r="AAD100" t="s">
        <v>817</v>
      </c>
      <c r="AAE100" t="s">
        <v>817</v>
      </c>
      <c r="AAF100" t="s">
        <v>817</v>
      </c>
      <c r="AAH100" t="s">
        <v>813</v>
      </c>
      <c r="AAI100" t="s">
        <v>817</v>
      </c>
      <c r="AAJ100" t="s">
        <v>813</v>
      </c>
      <c r="AAK100" t="s">
        <v>817</v>
      </c>
      <c r="AAL100" t="s">
        <v>817</v>
      </c>
      <c r="AAM100" t="s">
        <v>817</v>
      </c>
      <c r="AAN100" t="s">
        <v>817</v>
      </c>
      <c r="AAO100" t="s">
        <v>817</v>
      </c>
      <c r="AAP100" t="s">
        <v>817</v>
      </c>
      <c r="AAQ100" t="s">
        <v>817</v>
      </c>
      <c r="AAR100" t="s">
        <v>817</v>
      </c>
      <c r="AAS100" t="s">
        <v>817</v>
      </c>
      <c r="AAT100" t="s">
        <v>817</v>
      </c>
      <c r="AAV100" t="s">
        <v>817</v>
      </c>
      <c r="AAW100" t="s">
        <v>817</v>
      </c>
      <c r="AAX100" t="s">
        <v>817</v>
      </c>
      <c r="AAY100" t="s">
        <v>817</v>
      </c>
      <c r="AAZ100" t="s">
        <v>817</v>
      </c>
      <c r="ABA100" t="s">
        <v>817</v>
      </c>
      <c r="ABB100" t="s">
        <v>813</v>
      </c>
      <c r="ABC100" t="s">
        <v>817</v>
      </c>
      <c r="ABD100" t="s">
        <v>817</v>
      </c>
      <c r="ABE100" t="s">
        <v>817</v>
      </c>
      <c r="ABF100" t="s">
        <v>817</v>
      </c>
      <c r="ABG100" t="s">
        <v>817</v>
      </c>
      <c r="ABH100" t="s">
        <v>817</v>
      </c>
      <c r="ABI100" t="s">
        <v>817</v>
      </c>
      <c r="ABJ100" t="s">
        <v>817</v>
      </c>
      <c r="ABK100" t="s">
        <v>817</v>
      </c>
      <c r="ABL100" t="s">
        <v>813</v>
      </c>
      <c r="ABM100" t="s">
        <v>817</v>
      </c>
      <c r="ABN100" t="s">
        <v>813</v>
      </c>
      <c r="ABO100" t="s">
        <v>817</v>
      </c>
      <c r="ABP100" t="s">
        <v>813</v>
      </c>
      <c r="ABQ100" t="s">
        <v>817</v>
      </c>
      <c r="ABR100" t="s">
        <v>817</v>
      </c>
      <c r="ABS100" t="s">
        <v>817</v>
      </c>
      <c r="ABT100" t="s">
        <v>813</v>
      </c>
      <c r="ABU100" t="s">
        <v>817</v>
      </c>
      <c r="ABV100" t="s">
        <v>817</v>
      </c>
      <c r="ABW100" t="s">
        <v>813</v>
      </c>
      <c r="ABX100" t="s">
        <v>817</v>
      </c>
      <c r="ABY100" t="s">
        <v>817</v>
      </c>
      <c r="ABZ100" t="s">
        <v>817</v>
      </c>
      <c r="ACA100" t="s">
        <v>817</v>
      </c>
      <c r="ACB100" t="s">
        <v>813</v>
      </c>
      <c r="ACC100" t="s">
        <v>817</v>
      </c>
      <c r="ACD100" t="s">
        <v>817</v>
      </c>
      <c r="ACE100" t="s">
        <v>817</v>
      </c>
      <c r="ACF100" t="s">
        <v>817</v>
      </c>
      <c r="ACG100" t="s">
        <v>817</v>
      </c>
      <c r="ACH100" t="s">
        <v>817</v>
      </c>
      <c r="ACI100" t="s">
        <v>817</v>
      </c>
    </row>
    <row r="101" spans="1:763">
      <c r="A101" t="s">
        <v>1317</v>
      </c>
      <c r="B101" t="s">
        <v>1318</v>
      </c>
      <c r="C101" t="s">
        <v>1319</v>
      </c>
      <c r="D101" t="s">
        <v>811</v>
      </c>
      <c r="E101" t="s">
        <v>811</v>
      </c>
      <c r="P101" t="s">
        <v>812</v>
      </c>
      <c r="Q101">
        <v>0.874863865752458</v>
      </c>
      <c r="T101">
        <v>55</v>
      </c>
      <c r="V101" t="s">
        <v>813</v>
      </c>
      <c r="X101" t="s">
        <v>817</v>
      </c>
      <c r="Y101" t="s">
        <v>814</v>
      </c>
      <c r="Z101" t="s">
        <v>856</v>
      </c>
      <c r="AA101" t="s">
        <v>815</v>
      </c>
      <c r="AB101" t="s">
        <v>816</v>
      </c>
      <c r="AC101">
        <v>12</v>
      </c>
      <c r="AD101" t="s">
        <v>813</v>
      </c>
      <c r="AE101">
        <v>11</v>
      </c>
      <c r="AF101">
        <v>1</v>
      </c>
      <c r="AG101">
        <v>0</v>
      </c>
      <c r="AH101" t="s">
        <v>818</v>
      </c>
      <c r="AI101" t="s">
        <v>818</v>
      </c>
      <c r="AJ101" t="s">
        <v>818</v>
      </c>
      <c r="AK101" t="s">
        <v>818</v>
      </c>
      <c r="AL101" t="s">
        <v>818</v>
      </c>
      <c r="AM101" t="s">
        <v>818</v>
      </c>
      <c r="AN101" t="s">
        <v>818</v>
      </c>
      <c r="AO101" t="s">
        <v>818</v>
      </c>
      <c r="AP101" t="s">
        <v>818</v>
      </c>
      <c r="AQ101" t="s">
        <v>818</v>
      </c>
      <c r="AR101" t="s">
        <v>818</v>
      </c>
      <c r="AS101" t="s">
        <v>818</v>
      </c>
      <c r="AT101" t="s">
        <v>818</v>
      </c>
      <c r="AU101" t="s">
        <v>818</v>
      </c>
      <c r="AV101" t="s">
        <v>818</v>
      </c>
      <c r="AW101" t="s">
        <v>818</v>
      </c>
      <c r="AX101" t="s">
        <v>818</v>
      </c>
      <c r="AY101" t="s">
        <v>818</v>
      </c>
      <c r="AZ101" t="s">
        <v>818</v>
      </c>
      <c r="BA101" t="s">
        <v>818</v>
      </c>
      <c r="BB101" t="s">
        <v>818</v>
      </c>
      <c r="BC101" t="s">
        <v>818</v>
      </c>
      <c r="BD101" t="s">
        <v>818</v>
      </c>
      <c r="BE101" t="s">
        <v>818</v>
      </c>
      <c r="BF101" t="s">
        <v>818</v>
      </c>
      <c r="BG101" t="s">
        <v>818</v>
      </c>
      <c r="BH101" t="s">
        <v>818</v>
      </c>
      <c r="BI101" t="s">
        <v>818</v>
      </c>
      <c r="BJ101" t="s">
        <v>818</v>
      </c>
      <c r="BK101" t="s">
        <v>818</v>
      </c>
      <c r="BL101" t="s">
        <v>818</v>
      </c>
      <c r="BM101" t="s">
        <v>818</v>
      </c>
      <c r="BN101" t="s">
        <v>818</v>
      </c>
      <c r="BO101" t="s">
        <v>818</v>
      </c>
      <c r="BP101" t="s">
        <v>818</v>
      </c>
      <c r="BQ101" t="s">
        <v>818</v>
      </c>
      <c r="BR101" t="s">
        <v>818</v>
      </c>
      <c r="BS101" t="s">
        <v>818</v>
      </c>
      <c r="BT101" t="s">
        <v>818</v>
      </c>
      <c r="BU101" t="s">
        <v>818</v>
      </c>
      <c r="BV101" t="s">
        <v>818</v>
      </c>
      <c r="BW101" t="s">
        <v>818</v>
      </c>
      <c r="BX101" t="s">
        <v>818</v>
      </c>
      <c r="BY101" t="s">
        <v>818</v>
      </c>
      <c r="BZ101" t="s">
        <v>818</v>
      </c>
      <c r="CA101" t="s">
        <v>818</v>
      </c>
      <c r="CB101" t="s">
        <v>818</v>
      </c>
      <c r="CC101" t="s">
        <v>818</v>
      </c>
      <c r="CD101" t="s">
        <v>818</v>
      </c>
      <c r="CE101" t="s">
        <v>818</v>
      </c>
      <c r="CF101" t="s">
        <v>818</v>
      </c>
      <c r="CG101" t="s">
        <v>818</v>
      </c>
      <c r="CH101" t="s">
        <v>818</v>
      </c>
      <c r="CI101" t="s">
        <v>818</v>
      </c>
      <c r="CJ101" t="s">
        <v>818</v>
      </c>
      <c r="CK101" t="s">
        <v>818</v>
      </c>
      <c r="CL101" t="s">
        <v>818</v>
      </c>
      <c r="CM101" t="s">
        <v>818</v>
      </c>
      <c r="CN101" t="s">
        <v>818</v>
      </c>
      <c r="CO101" t="s">
        <v>818</v>
      </c>
      <c r="CP101" t="s">
        <v>818</v>
      </c>
      <c r="CQ101" t="s">
        <v>818</v>
      </c>
      <c r="CR101" t="s">
        <v>818</v>
      </c>
      <c r="CS101" t="s">
        <v>818</v>
      </c>
      <c r="CT101" t="s">
        <v>818</v>
      </c>
      <c r="CU101" t="s">
        <v>818</v>
      </c>
      <c r="CV101" t="s">
        <v>818</v>
      </c>
      <c r="CW101" t="s">
        <v>818</v>
      </c>
      <c r="CX101" t="s">
        <v>818</v>
      </c>
      <c r="CY101" t="s">
        <v>818</v>
      </c>
      <c r="CZ101" t="s">
        <v>818</v>
      </c>
      <c r="DA101" t="s">
        <v>818</v>
      </c>
      <c r="DB101" t="s">
        <v>818</v>
      </c>
      <c r="DC101" t="s">
        <v>818</v>
      </c>
      <c r="DD101" t="s">
        <v>818</v>
      </c>
      <c r="DE101" t="s">
        <v>818</v>
      </c>
      <c r="DF101" t="s">
        <v>818</v>
      </c>
      <c r="DG101" t="s">
        <v>818</v>
      </c>
      <c r="DH101" t="s">
        <v>818</v>
      </c>
      <c r="DI101" t="s">
        <v>818</v>
      </c>
      <c r="DJ101" t="s">
        <v>818</v>
      </c>
      <c r="DK101" t="s">
        <v>818</v>
      </c>
      <c r="DL101" t="s">
        <v>818</v>
      </c>
      <c r="DM101" t="s">
        <v>818</v>
      </c>
      <c r="DN101" t="s">
        <v>818</v>
      </c>
      <c r="DO101" t="s">
        <v>818</v>
      </c>
      <c r="DP101" t="s">
        <v>818</v>
      </c>
      <c r="DQ101" t="s">
        <v>818</v>
      </c>
      <c r="DR101" t="s">
        <v>818</v>
      </c>
      <c r="DS101" t="s">
        <v>818</v>
      </c>
      <c r="DT101" t="s">
        <v>818</v>
      </c>
      <c r="DU101" t="s">
        <v>818</v>
      </c>
      <c r="DV101" t="s">
        <v>818</v>
      </c>
      <c r="DW101" t="s">
        <v>818</v>
      </c>
      <c r="DX101" t="s">
        <v>818</v>
      </c>
      <c r="DY101" t="s">
        <v>818</v>
      </c>
      <c r="DZ101" t="s">
        <v>818</v>
      </c>
      <c r="EA101" t="s">
        <v>818</v>
      </c>
      <c r="EB101" t="s">
        <v>818</v>
      </c>
      <c r="EC101" t="s">
        <v>818</v>
      </c>
      <c r="ED101" t="s">
        <v>818</v>
      </c>
      <c r="EE101" t="s">
        <v>818</v>
      </c>
      <c r="EF101" t="s">
        <v>818</v>
      </c>
      <c r="EG101" t="s">
        <v>818</v>
      </c>
      <c r="EH101" t="s">
        <v>818</v>
      </c>
      <c r="EI101" t="s">
        <v>818</v>
      </c>
      <c r="EJ101" t="s">
        <v>818</v>
      </c>
      <c r="EK101" t="s">
        <v>818</v>
      </c>
      <c r="EL101" t="s">
        <v>818</v>
      </c>
      <c r="EM101" t="s">
        <v>818</v>
      </c>
      <c r="EN101" t="s">
        <v>818</v>
      </c>
      <c r="EO101" t="s">
        <v>818</v>
      </c>
      <c r="EP101" t="s">
        <v>818</v>
      </c>
      <c r="EQ101" t="s">
        <v>818</v>
      </c>
      <c r="ER101" t="s">
        <v>818</v>
      </c>
      <c r="ES101" t="s">
        <v>818</v>
      </c>
      <c r="ET101" t="s">
        <v>818</v>
      </c>
      <c r="EU101" t="s">
        <v>818</v>
      </c>
      <c r="EV101" t="s">
        <v>818</v>
      </c>
      <c r="EW101" t="s">
        <v>818</v>
      </c>
      <c r="EX101" t="s">
        <v>818</v>
      </c>
      <c r="EY101" t="s">
        <v>818</v>
      </c>
      <c r="EZ101" t="s">
        <v>818</v>
      </c>
      <c r="FA101" t="s">
        <v>818</v>
      </c>
      <c r="FB101" t="s">
        <v>818</v>
      </c>
      <c r="FC101" t="s">
        <v>818</v>
      </c>
      <c r="FD101" t="s">
        <v>818</v>
      </c>
      <c r="FE101" t="s">
        <v>818</v>
      </c>
      <c r="FF101" t="s">
        <v>818</v>
      </c>
      <c r="FG101" t="s">
        <v>818</v>
      </c>
      <c r="FH101" t="s">
        <v>818</v>
      </c>
      <c r="FI101" t="s">
        <v>818</v>
      </c>
      <c r="FJ101" t="s">
        <v>818</v>
      </c>
      <c r="FK101" t="s">
        <v>818</v>
      </c>
      <c r="FL101" t="s">
        <v>818</v>
      </c>
      <c r="FM101" t="s">
        <v>818</v>
      </c>
      <c r="FN101" t="s">
        <v>818</v>
      </c>
      <c r="FO101" t="s">
        <v>818</v>
      </c>
      <c r="FP101" t="s">
        <v>818</v>
      </c>
      <c r="FQ101" t="s">
        <v>818</v>
      </c>
      <c r="FR101" t="s">
        <v>818</v>
      </c>
      <c r="FS101" t="s">
        <v>818</v>
      </c>
      <c r="FT101" t="s">
        <v>818</v>
      </c>
      <c r="FU101" t="s">
        <v>818</v>
      </c>
      <c r="FV101" t="s">
        <v>818</v>
      </c>
      <c r="FW101" t="s">
        <v>818</v>
      </c>
      <c r="FX101" t="s">
        <v>818</v>
      </c>
      <c r="FY101" t="s">
        <v>818</v>
      </c>
      <c r="FZ101" t="s">
        <v>818</v>
      </c>
      <c r="GA101" t="s">
        <v>818</v>
      </c>
      <c r="GB101" t="s">
        <v>818</v>
      </c>
      <c r="GC101" t="s">
        <v>818</v>
      </c>
      <c r="GD101" t="s">
        <v>818</v>
      </c>
      <c r="GE101" t="s">
        <v>818</v>
      </c>
      <c r="GF101" t="s">
        <v>818</v>
      </c>
      <c r="GG101" t="s">
        <v>818</v>
      </c>
      <c r="GH101" t="s">
        <v>818</v>
      </c>
      <c r="GI101" t="s">
        <v>818</v>
      </c>
      <c r="GJ101" t="s">
        <v>818</v>
      </c>
      <c r="GK101" t="s">
        <v>818</v>
      </c>
      <c r="GL101" t="s">
        <v>818</v>
      </c>
      <c r="GM101" t="s">
        <v>818</v>
      </c>
      <c r="GN101" t="s">
        <v>818</v>
      </c>
      <c r="GO101" t="s">
        <v>818</v>
      </c>
      <c r="GP101" t="s">
        <v>818</v>
      </c>
      <c r="GQ101" t="s">
        <v>818</v>
      </c>
      <c r="GR101" t="s">
        <v>818</v>
      </c>
      <c r="GS101" t="s">
        <v>818</v>
      </c>
      <c r="GT101" t="s">
        <v>818</v>
      </c>
      <c r="GU101" t="s">
        <v>818</v>
      </c>
      <c r="GV101" t="s">
        <v>818</v>
      </c>
      <c r="GW101" t="s">
        <v>818</v>
      </c>
      <c r="GX101" t="s">
        <v>818</v>
      </c>
      <c r="GY101" t="s">
        <v>818</v>
      </c>
      <c r="GZ101" t="s">
        <v>818</v>
      </c>
      <c r="HA101" t="s">
        <v>818</v>
      </c>
      <c r="HB101" t="s">
        <v>818</v>
      </c>
      <c r="HC101" t="s">
        <v>818</v>
      </c>
      <c r="HD101" t="s">
        <v>818</v>
      </c>
      <c r="HE101" t="s">
        <v>818</v>
      </c>
      <c r="HF101" t="s">
        <v>818</v>
      </c>
      <c r="HG101" t="s">
        <v>818</v>
      </c>
      <c r="HH101" t="s">
        <v>818</v>
      </c>
      <c r="HI101" t="s">
        <v>818</v>
      </c>
      <c r="HJ101" t="s">
        <v>818</v>
      </c>
      <c r="HK101" t="s">
        <v>818</v>
      </c>
      <c r="HL101" t="s">
        <v>818</v>
      </c>
      <c r="HM101" t="s">
        <v>818</v>
      </c>
      <c r="HN101" t="s">
        <v>818</v>
      </c>
      <c r="HO101" t="s">
        <v>818</v>
      </c>
      <c r="HP101" t="s">
        <v>818</v>
      </c>
      <c r="HQ101" t="s">
        <v>818</v>
      </c>
      <c r="HR101" t="s">
        <v>818</v>
      </c>
      <c r="HS101" t="s">
        <v>818</v>
      </c>
      <c r="HT101" t="s">
        <v>818</v>
      </c>
      <c r="HU101" t="s">
        <v>818</v>
      </c>
      <c r="HV101" t="s">
        <v>818</v>
      </c>
      <c r="HW101" t="s">
        <v>818</v>
      </c>
      <c r="HX101" t="s">
        <v>818</v>
      </c>
      <c r="HY101" t="s">
        <v>818</v>
      </c>
      <c r="HZ101" t="s">
        <v>818</v>
      </c>
      <c r="IA101" t="s">
        <v>818</v>
      </c>
      <c r="IB101" t="s">
        <v>818</v>
      </c>
      <c r="IC101" t="s">
        <v>818</v>
      </c>
      <c r="ID101" t="s">
        <v>818</v>
      </c>
      <c r="IE101" t="s">
        <v>818</v>
      </c>
      <c r="IF101" t="s">
        <v>818</v>
      </c>
      <c r="IG101" t="s">
        <v>818</v>
      </c>
      <c r="IH101" t="s">
        <v>818</v>
      </c>
      <c r="II101" t="s">
        <v>818</v>
      </c>
      <c r="IJ101" t="s">
        <v>818</v>
      </c>
      <c r="IK101" t="s">
        <v>818</v>
      </c>
      <c r="IL101" t="s">
        <v>818</v>
      </c>
      <c r="IM101" t="s">
        <v>818</v>
      </c>
      <c r="IN101" t="s">
        <v>818</v>
      </c>
      <c r="IO101" t="s">
        <v>818</v>
      </c>
      <c r="IP101" t="s">
        <v>818</v>
      </c>
      <c r="IQ101" t="s">
        <v>818</v>
      </c>
      <c r="IR101" t="s">
        <v>818</v>
      </c>
      <c r="IS101" t="s">
        <v>818</v>
      </c>
      <c r="IT101" t="s">
        <v>818</v>
      </c>
      <c r="IU101" t="s">
        <v>818</v>
      </c>
      <c r="IV101" t="s">
        <v>818</v>
      </c>
      <c r="IW101" t="s">
        <v>818</v>
      </c>
      <c r="IX101" t="s">
        <v>818</v>
      </c>
      <c r="IY101" t="s">
        <v>818</v>
      </c>
      <c r="IZ101" t="s">
        <v>818</v>
      </c>
      <c r="JA101" t="s">
        <v>818</v>
      </c>
      <c r="JB101" t="s">
        <v>818</v>
      </c>
      <c r="JC101" t="s">
        <v>818</v>
      </c>
      <c r="JD101" t="s">
        <v>818</v>
      </c>
      <c r="JE101" t="s">
        <v>818</v>
      </c>
      <c r="JF101" t="s">
        <v>818</v>
      </c>
      <c r="JG101" t="s">
        <v>818</v>
      </c>
      <c r="JH101" t="s">
        <v>818</v>
      </c>
      <c r="JI101" t="s">
        <v>818</v>
      </c>
      <c r="JJ101" t="s">
        <v>818</v>
      </c>
      <c r="JK101" t="s">
        <v>818</v>
      </c>
      <c r="JL101" t="s">
        <v>818</v>
      </c>
      <c r="JM101" t="s">
        <v>818</v>
      </c>
      <c r="JN101" t="s">
        <v>818</v>
      </c>
      <c r="JO101" t="s">
        <v>818</v>
      </c>
      <c r="JP101" t="s">
        <v>818</v>
      </c>
      <c r="JQ101" t="s">
        <v>818</v>
      </c>
      <c r="JR101" t="s">
        <v>818</v>
      </c>
      <c r="JS101" t="s">
        <v>818</v>
      </c>
      <c r="JT101" t="s">
        <v>818</v>
      </c>
      <c r="JU101" t="s">
        <v>818</v>
      </c>
      <c r="JV101" t="s">
        <v>818</v>
      </c>
      <c r="JW101" t="s">
        <v>818</v>
      </c>
      <c r="JX101" t="s">
        <v>818</v>
      </c>
      <c r="JY101" t="s">
        <v>818</v>
      </c>
      <c r="JZ101" t="s">
        <v>818</v>
      </c>
      <c r="KA101" t="s">
        <v>818</v>
      </c>
      <c r="KB101" t="s">
        <v>818</v>
      </c>
      <c r="KC101" t="s">
        <v>818</v>
      </c>
      <c r="KD101" t="s">
        <v>818</v>
      </c>
      <c r="KE101" t="s">
        <v>818</v>
      </c>
      <c r="KF101">
        <v>12</v>
      </c>
      <c r="KG101">
        <v>0</v>
      </c>
      <c r="KH101">
        <v>0</v>
      </c>
      <c r="KI101">
        <v>0</v>
      </c>
      <c r="KJ101">
        <v>0</v>
      </c>
      <c r="KK101">
        <v>1</v>
      </c>
      <c r="KL101">
        <v>1</v>
      </c>
      <c r="KM101">
        <v>0</v>
      </c>
      <c r="KN101">
        <v>3</v>
      </c>
      <c r="KO101">
        <v>0</v>
      </c>
      <c r="KP101">
        <v>2</v>
      </c>
      <c r="KQ101">
        <v>3</v>
      </c>
      <c r="KR101">
        <v>0</v>
      </c>
      <c r="KS101">
        <v>1</v>
      </c>
      <c r="KT101">
        <v>0</v>
      </c>
      <c r="KU101">
        <v>0</v>
      </c>
      <c r="KV101">
        <v>3</v>
      </c>
      <c r="KW101">
        <v>1</v>
      </c>
      <c r="KX101">
        <v>1</v>
      </c>
      <c r="KY101">
        <v>1</v>
      </c>
      <c r="KZ101">
        <v>4</v>
      </c>
      <c r="LA101">
        <v>3</v>
      </c>
      <c r="LB101">
        <v>1</v>
      </c>
      <c r="LC101">
        <v>6</v>
      </c>
      <c r="LD101">
        <v>12</v>
      </c>
      <c r="LE101">
        <v>5</v>
      </c>
      <c r="LF101">
        <v>5</v>
      </c>
      <c r="LH101" t="s">
        <v>813</v>
      </c>
      <c r="LI101" t="s">
        <v>817</v>
      </c>
      <c r="LJ101" t="s">
        <v>813</v>
      </c>
      <c r="LK101" t="s">
        <v>817</v>
      </c>
      <c r="LL101" t="s">
        <v>817</v>
      </c>
      <c r="LM101" t="s">
        <v>817</v>
      </c>
      <c r="LN101" t="s">
        <v>813</v>
      </c>
      <c r="LO101" t="s">
        <v>813</v>
      </c>
      <c r="LP101" t="s">
        <v>813</v>
      </c>
      <c r="LQ101" t="s">
        <v>817</v>
      </c>
      <c r="LR101" t="s">
        <v>818</v>
      </c>
      <c r="LS101" t="s">
        <v>818</v>
      </c>
      <c r="LT101" t="s">
        <v>818</v>
      </c>
      <c r="LU101" t="s">
        <v>818</v>
      </c>
      <c r="LV101" t="s">
        <v>818</v>
      </c>
      <c r="LW101" t="s">
        <v>818</v>
      </c>
      <c r="LX101" t="s">
        <v>817</v>
      </c>
      <c r="MA101" t="s">
        <v>858</v>
      </c>
      <c r="MB101" t="s">
        <v>913</v>
      </c>
      <c r="MC101" t="s">
        <v>943</v>
      </c>
      <c r="MD101" t="s">
        <v>813</v>
      </c>
      <c r="MF101" t="s">
        <v>823</v>
      </c>
      <c r="MI101" t="s">
        <v>813</v>
      </c>
      <c r="MJ101" t="s">
        <v>824</v>
      </c>
      <c r="MK101" t="s">
        <v>813</v>
      </c>
      <c r="ML101" t="s">
        <v>813</v>
      </c>
      <c r="MM101" t="s">
        <v>813</v>
      </c>
      <c r="MN101" t="s">
        <v>817</v>
      </c>
      <c r="MO101" t="s">
        <v>817</v>
      </c>
      <c r="MP101" t="s">
        <v>817</v>
      </c>
      <c r="MQ101" t="s">
        <v>817</v>
      </c>
      <c r="MR101" t="s">
        <v>817</v>
      </c>
      <c r="MS101" t="s">
        <v>817</v>
      </c>
      <c r="MT101" t="s">
        <v>817</v>
      </c>
      <c r="MU101" t="s">
        <v>813</v>
      </c>
      <c r="NC101" t="s">
        <v>817</v>
      </c>
      <c r="ND101" t="s">
        <v>813</v>
      </c>
      <c r="NE101" t="s">
        <v>813</v>
      </c>
      <c r="NF101" t="s">
        <v>817</v>
      </c>
      <c r="NG101" t="s">
        <v>817</v>
      </c>
      <c r="NH101" t="s">
        <v>817</v>
      </c>
      <c r="NI101" t="s">
        <v>817</v>
      </c>
      <c r="NJ101" t="s">
        <v>817</v>
      </c>
      <c r="NK101" t="s">
        <v>817</v>
      </c>
      <c r="NL101" t="s">
        <v>813</v>
      </c>
      <c r="NM101" t="s">
        <v>813</v>
      </c>
      <c r="NN101" t="s">
        <v>817</v>
      </c>
      <c r="NO101" t="s">
        <v>817</v>
      </c>
      <c r="NP101" t="s">
        <v>817</v>
      </c>
      <c r="NQ101" t="s">
        <v>817</v>
      </c>
      <c r="NR101" t="s">
        <v>813</v>
      </c>
      <c r="NS101" t="s">
        <v>817</v>
      </c>
      <c r="NU101" t="s">
        <v>825</v>
      </c>
      <c r="NX101" t="s">
        <v>826</v>
      </c>
      <c r="NY101">
        <v>5</v>
      </c>
      <c r="NZ101" t="s">
        <v>877</v>
      </c>
      <c r="OP101" t="s">
        <v>817</v>
      </c>
      <c r="OQ101" t="s">
        <v>890</v>
      </c>
      <c r="OR101" t="s">
        <v>863</v>
      </c>
      <c r="OS101" t="s">
        <v>829</v>
      </c>
      <c r="OT101" t="s">
        <v>813</v>
      </c>
      <c r="OU101" t="s">
        <v>817</v>
      </c>
      <c r="OV101" t="s">
        <v>830</v>
      </c>
      <c r="OW101" t="s">
        <v>831</v>
      </c>
      <c r="OX101" t="s">
        <v>832</v>
      </c>
      <c r="OY101" t="s">
        <v>833</v>
      </c>
      <c r="OZ101" t="s">
        <v>834</v>
      </c>
      <c r="PA101" t="s">
        <v>813</v>
      </c>
      <c r="PB101" t="s">
        <v>817</v>
      </c>
      <c r="PC101" t="s">
        <v>817</v>
      </c>
      <c r="PD101" t="s">
        <v>817</v>
      </c>
      <c r="PE101" t="s">
        <v>813</v>
      </c>
      <c r="PF101" t="s">
        <v>817</v>
      </c>
      <c r="PG101" t="s">
        <v>817</v>
      </c>
      <c r="PH101" t="s">
        <v>817</v>
      </c>
      <c r="PI101" t="s">
        <v>817</v>
      </c>
      <c r="PJ101" t="s">
        <v>817</v>
      </c>
      <c r="PK101" t="s">
        <v>817</v>
      </c>
      <c r="PL101" t="s">
        <v>835</v>
      </c>
      <c r="PM101" t="s">
        <v>892</v>
      </c>
      <c r="PN101" t="s">
        <v>879</v>
      </c>
      <c r="PO101" t="s">
        <v>893</v>
      </c>
      <c r="PP101" t="s">
        <v>839</v>
      </c>
      <c r="PQ101" t="s">
        <v>813</v>
      </c>
      <c r="PR101" t="s">
        <v>813</v>
      </c>
      <c r="PS101" t="s">
        <v>813</v>
      </c>
      <c r="PT101" t="s">
        <v>817</v>
      </c>
      <c r="PU101" t="s">
        <v>817</v>
      </c>
      <c r="PV101" t="s">
        <v>817</v>
      </c>
      <c r="PW101" t="s">
        <v>817</v>
      </c>
      <c r="PX101" t="s">
        <v>817</v>
      </c>
      <c r="PY101" t="s">
        <v>817</v>
      </c>
      <c r="PZ101" t="s">
        <v>840</v>
      </c>
      <c r="QA101" t="s">
        <v>841</v>
      </c>
      <c r="QB101" t="s">
        <v>842</v>
      </c>
      <c r="QC101" t="s">
        <v>985</v>
      </c>
      <c r="QD101" t="s">
        <v>844</v>
      </c>
      <c r="QE101" t="s">
        <v>845</v>
      </c>
      <c r="QF101" t="s">
        <v>813</v>
      </c>
      <c r="QG101" t="s">
        <v>813</v>
      </c>
      <c r="QH101" t="s">
        <v>813</v>
      </c>
      <c r="QI101" t="s">
        <v>813</v>
      </c>
      <c r="QJ101" t="s">
        <v>813</v>
      </c>
      <c r="QK101" t="s">
        <v>813</v>
      </c>
      <c r="QL101" t="s">
        <v>817</v>
      </c>
      <c r="QM101" t="s">
        <v>813</v>
      </c>
      <c r="QN101" t="s">
        <v>817</v>
      </c>
      <c r="QO101" t="s">
        <v>817</v>
      </c>
      <c r="QP101" t="s">
        <v>817</v>
      </c>
      <c r="QQ101" t="s">
        <v>817</v>
      </c>
      <c r="QR101" t="s">
        <v>813</v>
      </c>
      <c r="QS101" t="s">
        <v>813</v>
      </c>
      <c r="QT101" t="s">
        <v>817</v>
      </c>
      <c r="QU101" t="s">
        <v>817</v>
      </c>
      <c r="QV101" t="s">
        <v>817</v>
      </c>
      <c r="QW101" t="s">
        <v>817</v>
      </c>
      <c r="QX101" t="s">
        <v>817</v>
      </c>
      <c r="QY101" t="s">
        <v>817</v>
      </c>
      <c r="QZ101" t="s">
        <v>817</v>
      </c>
      <c r="RA101" t="s">
        <v>817</v>
      </c>
      <c r="RB101" t="s">
        <v>817</v>
      </c>
      <c r="RC101" t="s">
        <v>817</v>
      </c>
      <c r="RD101" t="s">
        <v>817</v>
      </c>
      <c r="RE101" t="s">
        <v>817</v>
      </c>
      <c r="RF101" t="s">
        <v>817</v>
      </c>
      <c r="RG101" t="s">
        <v>817</v>
      </c>
      <c r="RH101" t="s">
        <v>817</v>
      </c>
      <c r="RI101" t="s">
        <v>817</v>
      </c>
      <c r="RJ101" t="s">
        <v>817</v>
      </c>
      <c r="RK101" t="s">
        <v>813</v>
      </c>
      <c r="RL101" t="s">
        <v>813</v>
      </c>
      <c r="RM101" t="s">
        <v>813</v>
      </c>
      <c r="RN101" t="s">
        <v>817</v>
      </c>
      <c r="RO101" t="s">
        <v>813</v>
      </c>
      <c r="RP101" t="s">
        <v>817</v>
      </c>
      <c r="RQ101" t="s">
        <v>817</v>
      </c>
      <c r="RR101" t="s">
        <v>817</v>
      </c>
      <c r="RS101" t="s">
        <v>817</v>
      </c>
      <c r="RT101" t="s">
        <v>817</v>
      </c>
      <c r="RU101" t="s">
        <v>817</v>
      </c>
      <c r="RV101" t="s">
        <v>817</v>
      </c>
      <c r="RW101" t="s">
        <v>817</v>
      </c>
      <c r="RX101" t="s">
        <v>879</v>
      </c>
      <c r="RY101" t="s">
        <v>1102</v>
      </c>
      <c r="RZ101" t="s">
        <v>813</v>
      </c>
      <c r="SA101" t="s">
        <v>817</v>
      </c>
      <c r="SB101" t="s">
        <v>817</v>
      </c>
      <c r="SC101" t="s">
        <v>817</v>
      </c>
      <c r="SD101" t="s">
        <v>817</v>
      </c>
      <c r="SE101" t="s">
        <v>817</v>
      </c>
      <c r="SF101" t="s">
        <v>813</v>
      </c>
      <c r="SG101" t="s">
        <v>817</v>
      </c>
      <c r="SH101" t="s">
        <v>817</v>
      </c>
      <c r="SI101" t="s">
        <v>817</v>
      </c>
      <c r="SJ101" t="s">
        <v>817</v>
      </c>
      <c r="SK101" t="s">
        <v>817</v>
      </c>
      <c r="SL101" t="s">
        <v>813</v>
      </c>
      <c r="SM101" t="s">
        <v>817</v>
      </c>
      <c r="SN101" t="s">
        <v>817</v>
      </c>
      <c r="SO101" t="s">
        <v>817</v>
      </c>
      <c r="SP101" t="s">
        <v>817</v>
      </c>
      <c r="SQ101" t="s">
        <v>817</v>
      </c>
      <c r="SR101" t="s">
        <v>813</v>
      </c>
      <c r="SS101" t="s">
        <v>817</v>
      </c>
      <c r="ST101" t="s">
        <v>817</v>
      </c>
      <c r="SU101" t="s">
        <v>817</v>
      </c>
      <c r="SV101" t="s">
        <v>817</v>
      </c>
      <c r="SW101" t="s">
        <v>817</v>
      </c>
      <c r="SX101" t="s">
        <v>817</v>
      </c>
      <c r="SY101" t="s">
        <v>813</v>
      </c>
      <c r="SZ101" t="s">
        <v>817</v>
      </c>
      <c r="TA101" t="s">
        <v>817</v>
      </c>
      <c r="TB101" t="s">
        <v>817</v>
      </c>
      <c r="TC101" t="s">
        <v>817</v>
      </c>
      <c r="TD101" t="s">
        <v>817</v>
      </c>
      <c r="TE101" t="s">
        <v>817</v>
      </c>
      <c r="TF101" t="s">
        <v>817</v>
      </c>
      <c r="TG101" t="s">
        <v>817</v>
      </c>
      <c r="TH101" t="s">
        <v>817</v>
      </c>
      <c r="TI101" t="s">
        <v>817</v>
      </c>
      <c r="TJ101" t="s">
        <v>813</v>
      </c>
      <c r="TK101" t="s">
        <v>817</v>
      </c>
      <c r="TL101" t="s">
        <v>817</v>
      </c>
      <c r="TM101" t="s">
        <v>813</v>
      </c>
      <c r="TN101" t="s">
        <v>817</v>
      </c>
      <c r="TO101" t="s">
        <v>813</v>
      </c>
      <c r="TP101" t="s">
        <v>817</v>
      </c>
      <c r="TQ101" t="s">
        <v>813</v>
      </c>
      <c r="TR101" t="s">
        <v>817</v>
      </c>
      <c r="TS101" t="s">
        <v>817</v>
      </c>
      <c r="TT101" t="s">
        <v>817</v>
      </c>
      <c r="TU101" t="s">
        <v>817</v>
      </c>
      <c r="TV101" t="s">
        <v>817</v>
      </c>
      <c r="TW101" t="s">
        <v>817</v>
      </c>
      <c r="TY101" t="s">
        <v>817</v>
      </c>
      <c r="TZ101" t="s">
        <v>817</v>
      </c>
      <c r="UA101" t="s">
        <v>817</v>
      </c>
      <c r="UB101" t="s">
        <v>817</v>
      </c>
      <c r="UC101" t="s">
        <v>817</v>
      </c>
      <c r="UD101" t="s">
        <v>817</v>
      </c>
      <c r="UE101" t="s">
        <v>817</v>
      </c>
      <c r="UF101" t="s">
        <v>817</v>
      </c>
      <c r="UG101" t="s">
        <v>817</v>
      </c>
      <c r="UH101" t="s">
        <v>813</v>
      </c>
      <c r="UI101" t="s">
        <v>817</v>
      </c>
      <c r="UJ101" t="s">
        <v>817</v>
      </c>
      <c r="UK101" t="s">
        <v>817</v>
      </c>
      <c r="UL101" t="s">
        <v>813</v>
      </c>
      <c r="UM101" t="s">
        <v>817</v>
      </c>
      <c r="UN101" t="s">
        <v>817</v>
      </c>
      <c r="UO101" t="s">
        <v>813</v>
      </c>
      <c r="UP101" t="s">
        <v>817</v>
      </c>
      <c r="UQ101" t="s">
        <v>817</v>
      </c>
      <c r="UR101" t="s">
        <v>813</v>
      </c>
      <c r="US101" t="s">
        <v>813</v>
      </c>
      <c r="UT101" t="s">
        <v>817</v>
      </c>
      <c r="UU101" t="s">
        <v>817</v>
      </c>
      <c r="UV101" t="s">
        <v>817</v>
      </c>
      <c r="UW101" t="s">
        <v>817</v>
      </c>
      <c r="UX101" t="s">
        <v>817</v>
      </c>
      <c r="UY101" t="s">
        <v>817</v>
      </c>
      <c r="UZ101" t="s">
        <v>817</v>
      </c>
      <c r="VB101" t="s">
        <v>909</v>
      </c>
      <c r="VC101" t="s">
        <v>990</v>
      </c>
      <c r="VD101" t="s">
        <v>817</v>
      </c>
      <c r="VE101" t="s">
        <v>817</v>
      </c>
      <c r="VF101" t="s">
        <v>813</v>
      </c>
      <c r="VG101" t="s">
        <v>817</v>
      </c>
      <c r="VH101" t="s">
        <v>817</v>
      </c>
      <c r="VI101" t="s">
        <v>817</v>
      </c>
      <c r="VJ101" t="s">
        <v>813</v>
      </c>
      <c r="VK101" t="s">
        <v>813</v>
      </c>
      <c r="VL101" t="s">
        <v>817</v>
      </c>
      <c r="VM101" t="s">
        <v>817</v>
      </c>
      <c r="VN101" t="s">
        <v>817</v>
      </c>
      <c r="VO101" t="s">
        <v>817</v>
      </c>
      <c r="VP101" t="s">
        <v>817</v>
      </c>
      <c r="VQ101" t="s">
        <v>817</v>
      </c>
      <c r="VY101" t="s">
        <v>813</v>
      </c>
      <c r="VZ101" t="s">
        <v>813</v>
      </c>
      <c r="WA101" t="s">
        <v>817</v>
      </c>
      <c r="WJ101" t="s">
        <v>817</v>
      </c>
      <c r="WK101" t="s">
        <v>813</v>
      </c>
      <c r="WL101" t="s">
        <v>817</v>
      </c>
      <c r="WM101" t="s">
        <v>813</v>
      </c>
      <c r="WN101" t="s">
        <v>817</v>
      </c>
      <c r="WO101" t="s">
        <v>817</v>
      </c>
      <c r="WP101" t="s">
        <v>817</v>
      </c>
      <c r="WQ101" t="s">
        <v>817</v>
      </c>
      <c r="WR101" t="s">
        <v>817</v>
      </c>
      <c r="WS101" t="s">
        <v>1088</v>
      </c>
      <c r="WU101" t="s">
        <v>817</v>
      </c>
      <c r="WV101" t="s">
        <v>817</v>
      </c>
      <c r="WW101" t="s">
        <v>817</v>
      </c>
      <c r="WX101" t="s">
        <v>817</v>
      </c>
      <c r="WY101" t="s">
        <v>817</v>
      </c>
      <c r="WZ101" t="s">
        <v>813</v>
      </c>
      <c r="XA101" t="s">
        <v>817</v>
      </c>
      <c r="XB101" t="s">
        <v>817</v>
      </c>
      <c r="XC101" t="s">
        <v>850</v>
      </c>
      <c r="XD101" t="s">
        <v>813</v>
      </c>
      <c r="XE101" t="s">
        <v>813</v>
      </c>
      <c r="XF101" t="s">
        <v>817</v>
      </c>
      <c r="XG101" t="s">
        <v>817</v>
      </c>
      <c r="XH101" t="s">
        <v>817</v>
      </c>
      <c r="XI101" t="s">
        <v>817</v>
      </c>
      <c r="XJ101" t="s">
        <v>817</v>
      </c>
      <c r="XK101" t="s">
        <v>817</v>
      </c>
      <c r="XL101" t="s">
        <v>817</v>
      </c>
      <c r="XM101" t="s">
        <v>817</v>
      </c>
      <c r="XN101" t="s">
        <v>817</v>
      </c>
      <c r="XO101" t="s">
        <v>817</v>
      </c>
      <c r="XP101" t="s">
        <v>817</v>
      </c>
      <c r="XQ101" t="s">
        <v>817</v>
      </c>
      <c r="XR101" t="s">
        <v>817</v>
      </c>
      <c r="XS101" t="s">
        <v>817</v>
      </c>
      <c r="XT101" t="s">
        <v>817</v>
      </c>
      <c r="XU101" t="s">
        <v>817</v>
      </c>
      <c r="XV101" t="s">
        <v>817</v>
      </c>
      <c r="XW101" t="s">
        <v>813</v>
      </c>
      <c r="XX101" t="s">
        <v>817</v>
      </c>
      <c r="XY101" t="s">
        <v>817</v>
      </c>
      <c r="XZ101" t="s">
        <v>817</v>
      </c>
      <c r="ZM101" t="s">
        <v>817</v>
      </c>
      <c r="ZN101" t="s">
        <v>817</v>
      </c>
      <c r="ZO101" t="s">
        <v>813</v>
      </c>
      <c r="ZP101" t="s">
        <v>817</v>
      </c>
      <c r="ZQ101" t="s">
        <v>817</v>
      </c>
      <c r="ZR101" t="s">
        <v>813</v>
      </c>
      <c r="ZS101" t="s">
        <v>817</v>
      </c>
      <c r="ZT101" t="s">
        <v>817</v>
      </c>
      <c r="ZU101" t="s">
        <v>817</v>
      </c>
      <c r="ZV101" t="s">
        <v>817</v>
      </c>
      <c r="ZW101" t="s">
        <v>817</v>
      </c>
      <c r="ZX101" t="s">
        <v>813</v>
      </c>
      <c r="ZY101" t="s">
        <v>817</v>
      </c>
      <c r="ZZ101" t="s">
        <v>817</v>
      </c>
      <c r="AAA101" t="s">
        <v>817</v>
      </c>
      <c r="AAB101" t="s">
        <v>817</v>
      </c>
      <c r="AAC101" t="s">
        <v>817</v>
      </c>
      <c r="AAD101" t="s">
        <v>817</v>
      </c>
      <c r="AAE101" t="s">
        <v>817</v>
      </c>
      <c r="AAF101" t="s">
        <v>817</v>
      </c>
      <c r="AAH101" t="s">
        <v>813</v>
      </c>
      <c r="AAI101" t="s">
        <v>817</v>
      </c>
      <c r="AAJ101" t="s">
        <v>817</v>
      </c>
      <c r="AAK101" t="s">
        <v>817</v>
      </c>
      <c r="AAL101" t="s">
        <v>817</v>
      </c>
      <c r="AAM101" t="s">
        <v>817</v>
      </c>
      <c r="AAN101" t="s">
        <v>817</v>
      </c>
      <c r="AAO101" t="s">
        <v>817</v>
      </c>
      <c r="AAP101" t="s">
        <v>817</v>
      </c>
      <c r="AAQ101" t="s">
        <v>813</v>
      </c>
      <c r="AAR101" t="s">
        <v>817</v>
      </c>
      <c r="AAS101" t="s">
        <v>813</v>
      </c>
      <c r="AAT101" t="s">
        <v>817</v>
      </c>
      <c r="AAV101" t="s">
        <v>817</v>
      </c>
      <c r="AAW101" t="s">
        <v>813</v>
      </c>
      <c r="AAX101" t="s">
        <v>817</v>
      </c>
      <c r="AAY101" t="s">
        <v>817</v>
      </c>
      <c r="AAZ101" t="s">
        <v>817</v>
      </c>
      <c r="ABA101" t="s">
        <v>817</v>
      </c>
      <c r="ABB101" t="s">
        <v>813</v>
      </c>
      <c r="ABC101" t="s">
        <v>817</v>
      </c>
      <c r="ABD101" t="s">
        <v>817</v>
      </c>
      <c r="ABE101" t="s">
        <v>817</v>
      </c>
      <c r="ABF101" t="s">
        <v>817</v>
      </c>
      <c r="ABG101" t="s">
        <v>817</v>
      </c>
      <c r="ABH101" t="s">
        <v>817</v>
      </c>
      <c r="ABI101" t="s">
        <v>817</v>
      </c>
      <c r="ABJ101" t="s">
        <v>817</v>
      </c>
      <c r="ABK101" t="s">
        <v>813</v>
      </c>
      <c r="ABL101" t="s">
        <v>817</v>
      </c>
      <c r="ABM101" t="s">
        <v>817</v>
      </c>
      <c r="ABN101" t="s">
        <v>817</v>
      </c>
      <c r="ABO101" t="s">
        <v>817</v>
      </c>
      <c r="ABP101" t="s">
        <v>817</v>
      </c>
      <c r="ABQ101" t="s">
        <v>817</v>
      </c>
      <c r="ABR101" t="s">
        <v>817</v>
      </c>
      <c r="ABS101" t="s">
        <v>817</v>
      </c>
      <c r="ABT101" t="s">
        <v>817</v>
      </c>
      <c r="ABU101" t="s">
        <v>817</v>
      </c>
      <c r="ABV101" t="s">
        <v>817</v>
      </c>
      <c r="ABW101" t="s">
        <v>813</v>
      </c>
      <c r="ABX101" t="s">
        <v>817</v>
      </c>
      <c r="ABY101" t="s">
        <v>813</v>
      </c>
      <c r="ABZ101" t="s">
        <v>817</v>
      </c>
      <c r="ACA101" t="s">
        <v>817</v>
      </c>
      <c r="ACB101" t="s">
        <v>813</v>
      </c>
      <c r="ACC101" t="s">
        <v>817</v>
      </c>
      <c r="ACD101" t="s">
        <v>817</v>
      </c>
      <c r="ACE101" t="s">
        <v>817</v>
      </c>
      <c r="ACF101" t="s">
        <v>817</v>
      </c>
      <c r="ACG101" t="s">
        <v>817</v>
      </c>
      <c r="ACH101" t="s">
        <v>817</v>
      </c>
      <c r="ACI101" t="s">
        <v>817</v>
      </c>
    </row>
    <row r="102" spans="1:763">
      <c r="A102" t="s">
        <v>1320</v>
      </c>
      <c r="B102" t="s">
        <v>1321</v>
      </c>
      <c r="C102" t="s">
        <v>1322</v>
      </c>
      <c r="D102" t="s">
        <v>811</v>
      </c>
      <c r="E102" t="s">
        <v>811</v>
      </c>
      <c r="P102" t="s">
        <v>812</v>
      </c>
      <c r="Q102">
        <v>0.874863865752458</v>
      </c>
      <c r="T102">
        <v>28</v>
      </c>
      <c r="V102" t="s">
        <v>813</v>
      </c>
      <c r="X102" t="s">
        <v>813</v>
      </c>
      <c r="Y102" t="s">
        <v>814</v>
      </c>
      <c r="Z102" t="s">
        <v>814</v>
      </c>
      <c r="AA102" t="s">
        <v>857</v>
      </c>
      <c r="AB102" t="s">
        <v>816</v>
      </c>
      <c r="AC102">
        <v>6</v>
      </c>
      <c r="AD102" t="s">
        <v>817</v>
      </c>
      <c r="AE102">
        <v>5</v>
      </c>
      <c r="AF102">
        <v>1</v>
      </c>
      <c r="AG102">
        <v>0</v>
      </c>
      <c r="AH102" t="s">
        <v>818</v>
      </c>
      <c r="AI102" t="s">
        <v>818</v>
      </c>
      <c r="AJ102" t="s">
        <v>818</v>
      </c>
      <c r="AK102" t="s">
        <v>818</v>
      </c>
      <c r="AL102" t="s">
        <v>818</v>
      </c>
      <c r="AM102" t="s">
        <v>818</v>
      </c>
      <c r="AN102" t="s">
        <v>818</v>
      </c>
      <c r="AO102" t="s">
        <v>818</v>
      </c>
      <c r="AP102" t="s">
        <v>818</v>
      </c>
      <c r="AQ102" t="s">
        <v>818</v>
      </c>
      <c r="AR102" t="s">
        <v>818</v>
      </c>
      <c r="AS102" t="s">
        <v>818</v>
      </c>
      <c r="AT102" t="s">
        <v>818</v>
      </c>
      <c r="AU102" t="s">
        <v>818</v>
      </c>
      <c r="AV102" t="s">
        <v>818</v>
      </c>
      <c r="AW102" t="s">
        <v>818</v>
      </c>
      <c r="AX102" t="s">
        <v>818</v>
      </c>
      <c r="AY102" t="s">
        <v>818</v>
      </c>
      <c r="AZ102" t="s">
        <v>818</v>
      </c>
      <c r="BA102" t="s">
        <v>818</v>
      </c>
      <c r="BB102" t="s">
        <v>818</v>
      </c>
      <c r="BC102" t="s">
        <v>818</v>
      </c>
      <c r="BD102" t="s">
        <v>818</v>
      </c>
      <c r="BE102" t="s">
        <v>818</v>
      </c>
      <c r="BF102" t="s">
        <v>818</v>
      </c>
      <c r="BG102" t="s">
        <v>818</v>
      </c>
      <c r="BH102" t="s">
        <v>818</v>
      </c>
      <c r="BI102" t="s">
        <v>818</v>
      </c>
      <c r="BJ102" t="s">
        <v>818</v>
      </c>
      <c r="BK102" t="s">
        <v>818</v>
      </c>
      <c r="BL102" t="s">
        <v>818</v>
      </c>
      <c r="BM102" t="s">
        <v>818</v>
      </c>
      <c r="BN102" t="s">
        <v>818</v>
      </c>
      <c r="BO102" t="s">
        <v>818</v>
      </c>
      <c r="BP102" t="s">
        <v>818</v>
      </c>
      <c r="BQ102" t="s">
        <v>818</v>
      </c>
      <c r="BR102" t="s">
        <v>818</v>
      </c>
      <c r="BS102" t="s">
        <v>818</v>
      </c>
      <c r="BT102" t="s">
        <v>818</v>
      </c>
      <c r="BU102" t="s">
        <v>818</v>
      </c>
      <c r="BV102" t="s">
        <v>818</v>
      </c>
      <c r="BW102" t="s">
        <v>818</v>
      </c>
      <c r="BX102" t="s">
        <v>818</v>
      </c>
      <c r="BY102" t="s">
        <v>818</v>
      </c>
      <c r="BZ102" t="s">
        <v>818</v>
      </c>
      <c r="CA102" t="s">
        <v>818</v>
      </c>
      <c r="CB102" t="s">
        <v>818</v>
      </c>
      <c r="CC102" t="s">
        <v>818</v>
      </c>
      <c r="CD102" t="s">
        <v>818</v>
      </c>
      <c r="CE102" t="s">
        <v>818</v>
      </c>
      <c r="CF102" t="s">
        <v>818</v>
      </c>
      <c r="CG102" t="s">
        <v>818</v>
      </c>
      <c r="CH102" t="s">
        <v>818</v>
      </c>
      <c r="CI102" t="s">
        <v>818</v>
      </c>
      <c r="CJ102" t="s">
        <v>818</v>
      </c>
      <c r="CK102" t="s">
        <v>818</v>
      </c>
      <c r="CL102" t="s">
        <v>818</v>
      </c>
      <c r="CM102" t="s">
        <v>818</v>
      </c>
      <c r="CN102" t="s">
        <v>818</v>
      </c>
      <c r="CO102" t="s">
        <v>818</v>
      </c>
      <c r="CP102" t="s">
        <v>818</v>
      </c>
      <c r="CQ102" t="s">
        <v>818</v>
      </c>
      <c r="CR102" t="s">
        <v>818</v>
      </c>
      <c r="CS102" t="s">
        <v>818</v>
      </c>
      <c r="CT102" t="s">
        <v>818</v>
      </c>
      <c r="CU102" t="s">
        <v>818</v>
      </c>
      <c r="CV102" t="s">
        <v>818</v>
      </c>
      <c r="CW102" t="s">
        <v>818</v>
      </c>
      <c r="CX102" t="s">
        <v>818</v>
      </c>
      <c r="CY102" t="s">
        <v>818</v>
      </c>
      <c r="CZ102" t="s">
        <v>818</v>
      </c>
      <c r="DA102" t="s">
        <v>818</v>
      </c>
      <c r="DB102" t="s">
        <v>818</v>
      </c>
      <c r="DC102" t="s">
        <v>818</v>
      </c>
      <c r="DD102" t="s">
        <v>818</v>
      </c>
      <c r="DE102" t="s">
        <v>818</v>
      </c>
      <c r="DF102" t="s">
        <v>818</v>
      </c>
      <c r="DG102" t="s">
        <v>818</v>
      </c>
      <c r="DH102" t="s">
        <v>818</v>
      </c>
      <c r="DI102" t="s">
        <v>818</v>
      </c>
      <c r="DJ102" t="s">
        <v>818</v>
      </c>
      <c r="DK102" t="s">
        <v>818</v>
      </c>
      <c r="DL102" t="s">
        <v>818</v>
      </c>
      <c r="DM102" t="s">
        <v>818</v>
      </c>
      <c r="DN102" t="s">
        <v>818</v>
      </c>
      <c r="DO102" t="s">
        <v>818</v>
      </c>
      <c r="DP102" t="s">
        <v>818</v>
      </c>
      <c r="DQ102" t="s">
        <v>818</v>
      </c>
      <c r="DR102" t="s">
        <v>818</v>
      </c>
      <c r="DS102" t="s">
        <v>818</v>
      </c>
      <c r="DT102" t="s">
        <v>818</v>
      </c>
      <c r="DU102" t="s">
        <v>818</v>
      </c>
      <c r="DV102" t="s">
        <v>818</v>
      </c>
      <c r="DW102" t="s">
        <v>818</v>
      </c>
      <c r="DX102" t="s">
        <v>818</v>
      </c>
      <c r="DY102" t="s">
        <v>818</v>
      </c>
      <c r="DZ102" t="s">
        <v>818</v>
      </c>
      <c r="EA102" t="s">
        <v>818</v>
      </c>
      <c r="EB102" t="s">
        <v>818</v>
      </c>
      <c r="EC102" t="s">
        <v>818</v>
      </c>
      <c r="ED102" t="s">
        <v>818</v>
      </c>
      <c r="EE102" t="s">
        <v>818</v>
      </c>
      <c r="EF102" t="s">
        <v>818</v>
      </c>
      <c r="EG102" t="s">
        <v>818</v>
      </c>
      <c r="EH102" t="s">
        <v>818</v>
      </c>
      <c r="EI102" t="s">
        <v>818</v>
      </c>
      <c r="EJ102" t="s">
        <v>818</v>
      </c>
      <c r="EK102" t="s">
        <v>818</v>
      </c>
      <c r="EL102" t="s">
        <v>818</v>
      </c>
      <c r="EM102" t="s">
        <v>818</v>
      </c>
      <c r="EN102" t="s">
        <v>818</v>
      </c>
      <c r="EO102" t="s">
        <v>818</v>
      </c>
      <c r="EP102" t="s">
        <v>818</v>
      </c>
      <c r="EQ102" t="s">
        <v>818</v>
      </c>
      <c r="ER102" t="s">
        <v>818</v>
      </c>
      <c r="ES102" t="s">
        <v>818</v>
      </c>
      <c r="ET102" t="s">
        <v>818</v>
      </c>
      <c r="EU102" t="s">
        <v>818</v>
      </c>
      <c r="EV102" t="s">
        <v>818</v>
      </c>
      <c r="EW102" t="s">
        <v>818</v>
      </c>
      <c r="EX102" t="s">
        <v>818</v>
      </c>
      <c r="EY102" t="s">
        <v>818</v>
      </c>
      <c r="EZ102" t="s">
        <v>818</v>
      </c>
      <c r="FA102" t="s">
        <v>818</v>
      </c>
      <c r="FB102" t="s">
        <v>818</v>
      </c>
      <c r="FC102" t="s">
        <v>818</v>
      </c>
      <c r="FD102" t="s">
        <v>818</v>
      </c>
      <c r="FE102" t="s">
        <v>818</v>
      </c>
      <c r="FF102" t="s">
        <v>818</v>
      </c>
      <c r="FG102" t="s">
        <v>818</v>
      </c>
      <c r="FH102" t="s">
        <v>818</v>
      </c>
      <c r="FI102" t="s">
        <v>818</v>
      </c>
      <c r="FJ102" t="s">
        <v>818</v>
      </c>
      <c r="FK102" t="s">
        <v>818</v>
      </c>
      <c r="FL102" t="s">
        <v>818</v>
      </c>
      <c r="FM102" t="s">
        <v>818</v>
      </c>
      <c r="FN102" t="s">
        <v>818</v>
      </c>
      <c r="FO102" t="s">
        <v>818</v>
      </c>
      <c r="FP102" t="s">
        <v>818</v>
      </c>
      <c r="FQ102" t="s">
        <v>818</v>
      </c>
      <c r="FR102" t="s">
        <v>818</v>
      </c>
      <c r="FS102" t="s">
        <v>818</v>
      </c>
      <c r="FT102" t="s">
        <v>818</v>
      </c>
      <c r="FU102" t="s">
        <v>818</v>
      </c>
      <c r="FV102" t="s">
        <v>818</v>
      </c>
      <c r="FW102" t="s">
        <v>818</v>
      </c>
      <c r="FX102" t="s">
        <v>818</v>
      </c>
      <c r="FY102" t="s">
        <v>818</v>
      </c>
      <c r="FZ102" t="s">
        <v>818</v>
      </c>
      <c r="GA102" t="s">
        <v>818</v>
      </c>
      <c r="GB102" t="s">
        <v>818</v>
      </c>
      <c r="GC102" t="s">
        <v>818</v>
      </c>
      <c r="GD102" t="s">
        <v>818</v>
      </c>
      <c r="GE102" t="s">
        <v>818</v>
      </c>
      <c r="GF102" t="s">
        <v>818</v>
      </c>
      <c r="GG102" t="s">
        <v>818</v>
      </c>
      <c r="GH102" t="s">
        <v>818</v>
      </c>
      <c r="GI102" t="s">
        <v>818</v>
      </c>
      <c r="GJ102" t="s">
        <v>818</v>
      </c>
      <c r="GK102" t="s">
        <v>818</v>
      </c>
      <c r="GL102" t="s">
        <v>818</v>
      </c>
      <c r="GM102" t="s">
        <v>818</v>
      </c>
      <c r="GN102" t="s">
        <v>818</v>
      </c>
      <c r="GO102" t="s">
        <v>818</v>
      </c>
      <c r="GP102" t="s">
        <v>818</v>
      </c>
      <c r="GQ102" t="s">
        <v>818</v>
      </c>
      <c r="GR102" t="s">
        <v>818</v>
      </c>
      <c r="GS102" t="s">
        <v>818</v>
      </c>
      <c r="GT102" t="s">
        <v>818</v>
      </c>
      <c r="GU102" t="s">
        <v>818</v>
      </c>
      <c r="GV102" t="s">
        <v>818</v>
      </c>
      <c r="GW102" t="s">
        <v>818</v>
      </c>
      <c r="GX102" t="s">
        <v>818</v>
      </c>
      <c r="GY102" t="s">
        <v>818</v>
      </c>
      <c r="GZ102" t="s">
        <v>818</v>
      </c>
      <c r="HA102" t="s">
        <v>818</v>
      </c>
      <c r="HB102" t="s">
        <v>818</v>
      </c>
      <c r="HC102" t="s">
        <v>818</v>
      </c>
      <c r="HD102" t="s">
        <v>818</v>
      </c>
      <c r="HE102" t="s">
        <v>818</v>
      </c>
      <c r="HF102" t="s">
        <v>818</v>
      </c>
      <c r="HG102" t="s">
        <v>818</v>
      </c>
      <c r="HH102" t="s">
        <v>818</v>
      </c>
      <c r="HI102" t="s">
        <v>818</v>
      </c>
      <c r="HJ102" t="s">
        <v>818</v>
      </c>
      <c r="HK102" t="s">
        <v>818</v>
      </c>
      <c r="HL102" t="s">
        <v>818</v>
      </c>
      <c r="HM102" t="s">
        <v>818</v>
      </c>
      <c r="HN102" t="s">
        <v>818</v>
      </c>
      <c r="HO102" t="s">
        <v>818</v>
      </c>
      <c r="HP102" t="s">
        <v>818</v>
      </c>
      <c r="HQ102" t="s">
        <v>818</v>
      </c>
      <c r="HR102" t="s">
        <v>818</v>
      </c>
      <c r="HS102" t="s">
        <v>818</v>
      </c>
      <c r="HT102" t="s">
        <v>818</v>
      </c>
      <c r="HU102" t="s">
        <v>818</v>
      </c>
      <c r="HV102" t="s">
        <v>818</v>
      </c>
      <c r="HW102" t="s">
        <v>818</v>
      </c>
      <c r="HX102" t="s">
        <v>818</v>
      </c>
      <c r="HY102" t="s">
        <v>818</v>
      </c>
      <c r="HZ102" t="s">
        <v>818</v>
      </c>
      <c r="IA102" t="s">
        <v>818</v>
      </c>
      <c r="IB102" t="s">
        <v>818</v>
      </c>
      <c r="IC102" t="s">
        <v>818</v>
      </c>
      <c r="ID102" t="s">
        <v>818</v>
      </c>
      <c r="IE102" t="s">
        <v>818</v>
      </c>
      <c r="IF102" t="s">
        <v>818</v>
      </c>
      <c r="IG102" t="s">
        <v>818</v>
      </c>
      <c r="IH102" t="s">
        <v>818</v>
      </c>
      <c r="II102" t="s">
        <v>818</v>
      </c>
      <c r="IJ102" t="s">
        <v>818</v>
      </c>
      <c r="IK102" t="s">
        <v>818</v>
      </c>
      <c r="IL102" t="s">
        <v>818</v>
      </c>
      <c r="IM102" t="s">
        <v>818</v>
      </c>
      <c r="IN102" t="s">
        <v>818</v>
      </c>
      <c r="IO102" t="s">
        <v>818</v>
      </c>
      <c r="IP102" t="s">
        <v>818</v>
      </c>
      <c r="IQ102" t="s">
        <v>818</v>
      </c>
      <c r="IR102" t="s">
        <v>818</v>
      </c>
      <c r="IS102" t="s">
        <v>818</v>
      </c>
      <c r="IT102" t="s">
        <v>818</v>
      </c>
      <c r="IU102" t="s">
        <v>818</v>
      </c>
      <c r="IV102" t="s">
        <v>818</v>
      </c>
      <c r="IW102" t="s">
        <v>818</v>
      </c>
      <c r="IX102" t="s">
        <v>818</v>
      </c>
      <c r="IY102" t="s">
        <v>818</v>
      </c>
      <c r="IZ102" t="s">
        <v>818</v>
      </c>
      <c r="JA102" t="s">
        <v>818</v>
      </c>
      <c r="JB102" t="s">
        <v>818</v>
      </c>
      <c r="JC102" t="s">
        <v>818</v>
      </c>
      <c r="JD102" t="s">
        <v>818</v>
      </c>
      <c r="JE102" t="s">
        <v>818</v>
      </c>
      <c r="JF102" t="s">
        <v>818</v>
      </c>
      <c r="JG102" t="s">
        <v>818</v>
      </c>
      <c r="JH102" t="s">
        <v>818</v>
      </c>
      <c r="JI102" t="s">
        <v>818</v>
      </c>
      <c r="JJ102" t="s">
        <v>818</v>
      </c>
      <c r="JK102" t="s">
        <v>818</v>
      </c>
      <c r="JL102" t="s">
        <v>818</v>
      </c>
      <c r="JM102" t="s">
        <v>818</v>
      </c>
      <c r="JN102" t="s">
        <v>818</v>
      </c>
      <c r="JO102" t="s">
        <v>818</v>
      </c>
      <c r="JP102" t="s">
        <v>818</v>
      </c>
      <c r="JQ102" t="s">
        <v>818</v>
      </c>
      <c r="JR102" t="s">
        <v>818</v>
      </c>
      <c r="JS102" t="s">
        <v>818</v>
      </c>
      <c r="JT102" t="s">
        <v>818</v>
      </c>
      <c r="JU102" t="s">
        <v>818</v>
      </c>
      <c r="JV102" t="s">
        <v>818</v>
      </c>
      <c r="JW102" t="s">
        <v>818</v>
      </c>
      <c r="JX102" t="s">
        <v>818</v>
      </c>
      <c r="JY102" t="s">
        <v>818</v>
      </c>
      <c r="JZ102" t="s">
        <v>818</v>
      </c>
      <c r="KA102" t="s">
        <v>818</v>
      </c>
      <c r="KB102" t="s">
        <v>818</v>
      </c>
      <c r="KC102" t="s">
        <v>818</v>
      </c>
      <c r="KD102" t="s">
        <v>818</v>
      </c>
      <c r="KE102" t="s">
        <v>818</v>
      </c>
      <c r="KF102">
        <v>6</v>
      </c>
      <c r="KG102">
        <v>0</v>
      </c>
      <c r="KH102">
        <v>0</v>
      </c>
      <c r="KI102">
        <v>0</v>
      </c>
      <c r="KJ102">
        <v>0</v>
      </c>
      <c r="KK102">
        <v>0</v>
      </c>
      <c r="KL102">
        <v>0</v>
      </c>
      <c r="KM102">
        <v>1</v>
      </c>
      <c r="KN102">
        <v>0</v>
      </c>
      <c r="KO102">
        <v>0</v>
      </c>
      <c r="KP102">
        <v>0</v>
      </c>
      <c r="KQ102">
        <v>1</v>
      </c>
      <c r="KR102">
        <v>1</v>
      </c>
      <c r="KS102">
        <v>0</v>
      </c>
      <c r="KT102">
        <v>2</v>
      </c>
      <c r="KU102">
        <v>1</v>
      </c>
      <c r="KV102">
        <v>0</v>
      </c>
      <c r="KW102">
        <v>1</v>
      </c>
      <c r="KX102">
        <v>0</v>
      </c>
      <c r="KY102">
        <v>0</v>
      </c>
      <c r="KZ102">
        <v>4</v>
      </c>
      <c r="LA102">
        <v>1</v>
      </c>
      <c r="LB102">
        <v>3</v>
      </c>
      <c r="LC102">
        <v>4</v>
      </c>
      <c r="LD102">
        <v>6</v>
      </c>
      <c r="LE102">
        <v>1</v>
      </c>
      <c r="LF102">
        <v>2</v>
      </c>
      <c r="LH102" t="s">
        <v>817</v>
      </c>
      <c r="LI102" t="s">
        <v>817</v>
      </c>
      <c r="LJ102" t="s">
        <v>817</v>
      </c>
      <c r="LK102" t="s">
        <v>817</v>
      </c>
      <c r="LL102" t="s">
        <v>817</v>
      </c>
      <c r="LM102" t="s">
        <v>817</v>
      </c>
      <c r="LO102" t="s">
        <v>817</v>
      </c>
      <c r="LQ102" t="s">
        <v>817</v>
      </c>
      <c r="LR102" t="s">
        <v>845</v>
      </c>
      <c r="LS102" t="s">
        <v>818</v>
      </c>
      <c r="LT102" t="s">
        <v>818</v>
      </c>
      <c r="LU102" t="s">
        <v>818</v>
      </c>
      <c r="LV102" t="s">
        <v>845</v>
      </c>
      <c r="LW102" t="s">
        <v>818</v>
      </c>
      <c r="LX102" t="s">
        <v>817</v>
      </c>
      <c r="MA102" t="s">
        <v>858</v>
      </c>
      <c r="MB102" t="s">
        <v>913</v>
      </c>
      <c r="MC102" t="s">
        <v>875</v>
      </c>
      <c r="MD102" t="s">
        <v>813</v>
      </c>
      <c r="MF102" t="s">
        <v>823</v>
      </c>
      <c r="MI102" t="s">
        <v>813</v>
      </c>
      <c r="MJ102" t="s">
        <v>824</v>
      </c>
      <c r="MK102" t="s">
        <v>813</v>
      </c>
      <c r="ML102" t="s">
        <v>817</v>
      </c>
      <c r="MM102" t="s">
        <v>817</v>
      </c>
      <c r="MN102" t="s">
        <v>817</v>
      </c>
      <c r="MO102" t="s">
        <v>817</v>
      </c>
      <c r="MP102" t="s">
        <v>817</v>
      </c>
      <c r="MQ102" t="s">
        <v>817</v>
      </c>
      <c r="MR102" t="s">
        <v>817</v>
      </c>
      <c r="MS102" t="s">
        <v>817</v>
      </c>
      <c r="MT102" t="s">
        <v>817</v>
      </c>
      <c r="MU102" t="s">
        <v>817</v>
      </c>
      <c r="MV102" t="s">
        <v>817</v>
      </c>
      <c r="MW102" t="s">
        <v>817</v>
      </c>
      <c r="MX102" t="s">
        <v>813</v>
      </c>
      <c r="MY102" t="s">
        <v>817</v>
      </c>
      <c r="MZ102" t="s">
        <v>817</v>
      </c>
      <c r="NA102" t="s">
        <v>817</v>
      </c>
      <c r="NB102" t="s">
        <v>817</v>
      </c>
      <c r="NR102" t="s">
        <v>817</v>
      </c>
      <c r="NU102" t="s">
        <v>825</v>
      </c>
      <c r="NX102" t="s">
        <v>826</v>
      </c>
      <c r="NY102">
        <v>1</v>
      </c>
      <c r="NZ102" t="s">
        <v>903</v>
      </c>
      <c r="OP102" t="s">
        <v>817</v>
      </c>
      <c r="OQ102" t="s">
        <v>827</v>
      </c>
      <c r="OR102" t="s">
        <v>828</v>
      </c>
      <c r="OS102" t="s">
        <v>878</v>
      </c>
      <c r="OT102" t="s">
        <v>813</v>
      </c>
      <c r="OU102" t="s">
        <v>813</v>
      </c>
      <c r="OV102" t="s">
        <v>830</v>
      </c>
      <c r="OW102" t="s">
        <v>864</v>
      </c>
      <c r="OX102" t="s">
        <v>832</v>
      </c>
      <c r="OY102" t="s">
        <v>833</v>
      </c>
      <c r="OZ102" t="s">
        <v>849</v>
      </c>
      <c r="PA102" t="s">
        <v>813</v>
      </c>
      <c r="PB102" t="s">
        <v>817</v>
      </c>
      <c r="PC102" t="s">
        <v>817</v>
      </c>
      <c r="PD102" t="s">
        <v>817</v>
      </c>
      <c r="PE102" t="s">
        <v>817</v>
      </c>
      <c r="PF102" t="s">
        <v>817</v>
      </c>
      <c r="PG102" t="s">
        <v>817</v>
      </c>
      <c r="PH102" t="s">
        <v>817</v>
      </c>
      <c r="PI102" t="s">
        <v>817</v>
      </c>
      <c r="PJ102" t="s">
        <v>817</v>
      </c>
      <c r="PK102" t="s">
        <v>813</v>
      </c>
      <c r="PL102" t="s">
        <v>927</v>
      </c>
      <c r="PM102" t="s">
        <v>837</v>
      </c>
      <c r="PN102" t="s">
        <v>845</v>
      </c>
      <c r="PO102" t="s">
        <v>880</v>
      </c>
      <c r="PP102" t="s">
        <v>839</v>
      </c>
      <c r="PQ102" t="s">
        <v>813</v>
      </c>
      <c r="PR102" t="s">
        <v>813</v>
      </c>
      <c r="PS102" t="s">
        <v>817</v>
      </c>
      <c r="PT102" t="s">
        <v>817</v>
      </c>
      <c r="PU102" t="s">
        <v>817</v>
      </c>
      <c r="PV102" t="s">
        <v>817</v>
      </c>
      <c r="PW102" t="s">
        <v>817</v>
      </c>
      <c r="PX102" t="s">
        <v>817</v>
      </c>
      <c r="PY102" t="s">
        <v>817</v>
      </c>
      <c r="PZ102" t="s">
        <v>840</v>
      </c>
      <c r="QA102" t="s">
        <v>841</v>
      </c>
      <c r="QB102" t="s">
        <v>895</v>
      </c>
      <c r="QC102" t="s">
        <v>843</v>
      </c>
      <c r="QD102" t="s">
        <v>902</v>
      </c>
      <c r="QE102" t="s">
        <v>845</v>
      </c>
      <c r="QF102" t="s">
        <v>813</v>
      </c>
      <c r="QG102" t="s">
        <v>813</v>
      </c>
      <c r="QH102" t="s">
        <v>813</v>
      </c>
      <c r="QI102" t="s">
        <v>817</v>
      </c>
      <c r="QJ102" t="s">
        <v>813</v>
      </c>
      <c r="QK102" t="s">
        <v>813</v>
      </c>
      <c r="QL102" t="s">
        <v>817</v>
      </c>
      <c r="QM102" t="s">
        <v>817</v>
      </c>
      <c r="QN102" t="s">
        <v>817</v>
      </c>
      <c r="QO102" t="s">
        <v>817</v>
      </c>
      <c r="QP102" t="s">
        <v>817</v>
      </c>
      <c r="QQ102" t="s">
        <v>817</v>
      </c>
      <c r="QR102" t="s">
        <v>813</v>
      </c>
      <c r="QS102" t="s">
        <v>817</v>
      </c>
      <c r="QT102" t="s">
        <v>817</v>
      </c>
      <c r="QU102" t="s">
        <v>817</v>
      </c>
      <c r="QV102" t="s">
        <v>813</v>
      </c>
      <c r="QW102" t="s">
        <v>817</v>
      </c>
      <c r="QX102" t="s">
        <v>813</v>
      </c>
      <c r="QY102" t="s">
        <v>817</v>
      </c>
      <c r="QZ102" t="s">
        <v>817</v>
      </c>
      <c r="RA102" t="s">
        <v>817</v>
      </c>
      <c r="RB102" t="s">
        <v>817</v>
      </c>
      <c r="RC102" t="s">
        <v>817</v>
      </c>
      <c r="RD102" t="s">
        <v>817</v>
      </c>
      <c r="RE102" t="s">
        <v>817</v>
      </c>
      <c r="RF102" t="s">
        <v>817</v>
      </c>
      <c r="RG102" t="s">
        <v>817</v>
      </c>
      <c r="RH102" t="s">
        <v>817</v>
      </c>
      <c r="RI102" t="s">
        <v>817</v>
      </c>
      <c r="RJ102" t="s">
        <v>817</v>
      </c>
      <c r="RK102" t="s">
        <v>813</v>
      </c>
      <c r="RL102" t="s">
        <v>813</v>
      </c>
      <c r="RM102" t="s">
        <v>817</v>
      </c>
      <c r="RN102" t="s">
        <v>817</v>
      </c>
      <c r="RO102" t="s">
        <v>817</v>
      </c>
      <c r="RP102" t="s">
        <v>817</v>
      </c>
      <c r="RQ102" t="s">
        <v>817</v>
      </c>
      <c r="RR102" t="s">
        <v>817</v>
      </c>
      <c r="RS102" t="s">
        <v>817</v>
      </c>
      <c r="RT102" t="s">
        <v>817</v>
      </c>
      <c r="RU102" t="s">
        <v>817</v>
      </c>
      <c r="RV102" t="s">
        <v>817</v>
      </c>
      <c r="RW102" t="s">
        <v>817</v>
      </c>
      <c r="RX102" t="s">
        <v>837</v>
      </c>
      <c r="RY102" t="s">
        <v>834</v>
      </c>
      <c r="RZ102" t="s">
        <v>817</v>
      </c>
      <c r="SB102" t="s">
        <v>817</v>
      </c>
      <c r="SC102" t="s">
        <v>817</v>
      </c>
      <c r="SD102" t="s">
        <v>817</v>
      </c>
      <c r="SE102" t="s">
        <v>817</v>
      </c>
      <c r="SF102" t="s">
        <v>813</v>
      </c>
      <c r="SG102" t="s">
        <v>817</v>
      </c>
      <c r="SH102" t="s">
        <v>813</v>
      </c>
      <c r="SI102" t="s">
        <v>817</v>
      </c>
      <c r="SJ102" t="s">
        <v>817</v>
      </c>
      <c r="SK102" t="s">
        <v>817</v>
      </c>
      <c r="SL102" t="s">
        <v>817</v>
      </c>
      <c r="SM102" t="s">
        <v>817</v>
      </c>
      <c r="SN102" t="s">
        <v>817</v>
      </c>
      <c r="SO102" t="s">
        <v>817</v>
      </c>
      <c r="SP102" t="s">
        <v>817</v>
      </c>
      <c r="SQ102" t="s">
        <v>817</v>
      </c>
      <c r="SR102" t="s">
        <v>817</v>
      </c>
      <c r="SS102" t="s">
        <v>817</v>
      </c>
      <c r="ST102" t="s">
        <v>817</v>
      </c>
      <c r="SU102" t="s">
        <v>817</v>
      </c>
      <c r="SV102" t="s">
        <v>817</v>
      </c>
      <c r="SW102" t="s">
        <v>817</v>
      </c>
      <c r="SX102" t="s">
        <v>817</v>
      </c>
      <c r="SY102" t="s">
        <v>817</v>
      </c>
      <c r="SZ102" t="s">
        <v>817</v>
      </c>
      <c r="TA102" t="s">
        <v>817</v>
      </c>
      <c r="TB102" t="s">
        <v>817</v>
      </c>
      <c r="TC102" t="s">
        <v>817</v>
      </c>
      <c r="TD102" t="s">
        <v>817</v>
      </c>
      <c r="TE102" t="s">
        <v>817</v>
      </c>
      <c r="TF102" t="s">
        <v>817</v>
      </c>
      <c r="TG102" t="s">
        <v>813</v>
      </c>
      <c r="TH102" t="s">
        <v>817</v>
      </c>
      <c r="TI102" t="s">
        <v>817</v>
      </c>
      <c r="TJ102" t="s">
        <v>817</v>
      </c>
      <c r="TU102" t="s">
        <v>817</v>
      </c>
      <c r="TY102" t="s">
        <v>817</v>
      </c>
      <c r="TZ102" t="s">
        <v>817</v>
      </c>
      <c r="UA102" t="s">
        <v>817</v>
      </c>
      <c r="UB102" t="s">
        <v>817</v>
      </c>
      <c r="UC102" t="s">
        <v>817</v>
      </c>
      <c r="UD102" t="s">
        <v>817</v>
      </c>
      <c r="UE102" t="s">
        <v>817</v>
      </c>
      <c r="UF102" t="s">
        <v>817</v>
      </c>
      <c r="UG102" t="s">
        <v>817</v>
      </c>
      <c r="UH102" t="s">
        <v>813</v>
      </c>
      <c r="UI102" t="s">
        <v>817</v>
      </c>
      <c r="UJ102" t="s">
        <v>817</v>
      </c>
      <c r="UK102" t="s">
        <v>817</v>
      </c>
      <c r="UL102" t="s">
        <v>813</v>
      </c>
      <c r="UM102" t="s">
        <v>817</v>
      </c>
      <c r="UN102" t="s">
        <v>817</v>
      </c>
      <c r="UO102" t="s">
        <v>817</v>
      </c>
      <c r="UP102" t="s">
        <v>817</v>
      </c>
      <c r="UQ102" t="s">
        <v>813</v>
      </c>
      <c r="UR102" t="s">
        <v>817</v>
      </c>
      <c r="US102" t="s">
        <v>817</v>
      </c>
      <c r="UT102" t="s">
        <v>813</v>
      </c>
      <c r="UU102" t="s">
        <v>817</v>
      </c>
      <c r="UV102" t="s">
        <v>817</v>
      </c>
      <c r="UW102" t="s">
        <v>817</v>
      </c>
      <c r="UX102" t="s">
        <v>817</v>
      </c>
      <c r="UY102" t="s">
        <v>817</v>
      </c>
      <c r="UZ102" t="s">
        <v>817</v>
      </c>
      <c r="VB102" t="s">
        <v>909</v>
      </c>
      <c r="VC102" t="s">
        <v>848</v>
      </c>
      <c r="VD102" t="s">
        <v>817</v>
      </c>
      <c r="VE102" t="s">
        <v>817</v>
      </c>
      <c r="VF102" t="s">
        <v>813</v>
      </c>
      <c r="VG102" t="s">
        <v>817</v>
      </c>
      <c r="VH102" t="s">
        <v>817</v>
      </c>
      <c r="VI102" t="s">
        <v>817</v>
      </c>
      <c r="VJ102" t="s">
        <v>817</v>
      </c>
      <c r="VK102" t="s">
        <v>817</v>
      </c>
      <c r="VL102" t="s">
        <v>817</v>
      </c>
      <c r="VM102" t="s">
        <v>817</v>
      </c>
      <c r="VN102" t="s">
        <v>817</v>
      </c>
      <c r="VO102" t="s">
        <v>817</v>
      </c>
      <c r="VP102" t="s">
        <v>817</v>
      </c>
      <c r="VQ102" t="s">
        <v>817</v>
      </c>
      <c r="VR102" t="s">
        <v>813</v>
      </c>
      <c r="VS102" t="s">
        <v>813</v>
      </c>
      <c r="VT102" t="s">
        <v>817</v>
      </c>
      <c r="VU102" t="s">
        <v>813</v>
      </c>
      <c r="VV102" t="s">
        <v>817</v>
      </c>
      <c r="VW102" t="s">
        <v>817</v>
      </c>
      <c r="VX102" t="s">
        <v>817</v>
      </c>
      <c r="VY102" t="s">
        <v>817</v>
      </c>
      <c r="VZ102" t="s">
        <v>817</v>
      </c>
      <c r="WA102" t="s">
        <v>817</v>
      </c>
      <c r="WJ102" t="s">
        <v>817</v>
      </c>
      <c r="WK102" t="s">
        <v>817</v>
      </c>
      <c r="WL102" t="s">
        <v>817</v>
      </c>
      <c r="WM102" t="s">
        <v>817</v>
      </c>
      <c r="WN102" t="s">
        <v>817</v>
      </c>
      <c r="WO102" t="s">
        <v>817</v>
      </c>
      <c r="WP102" t="s">
        <v>817</v>
      </c>
      <c r="WQ102" t="s">
        <v>813</v>
      </c>
      <c r="WR102" t="s">
        <v>817</v>
      </c>
      <c r="WS102" t="s">
        <v>902</v>
      </c>
      <c r="WT102" t="s">
        <v>1103</v>
      </c>
      <c r="WU102" t="s">
        <v>813</v>
      </c>
      <c r="WV102" t="s">
        <v>817</v>
      </c>
      <c r="WW102" t="s">
        <v>813</v>
      </c>
      <c r="WX102" t="s">
        <v>817</v>
      </c>
      <c r="WY102" t="s">
        <v>817</v>
      </c>
      <c r="WZ102" t="s">
        <v>817</v>
      </c>
      <c r="XA102" t="s">
        <v>817</v>
      </c>
      <c r="XB102" t="s">
        <v>817</v>
      </c>
      <c r="XC102" t="s">
        <v>869</v>
      </c>
      <c r="XD102" t="s">
        <v>813</v>
      </c>
      <c r="XE102" t="s">
        <v>817</v>
      </c>
      <c r="XF102" t="s">
        <v>817</v>
      </c>
      <c r="XG102" t="s">
        <v>817</v>
      </c>
      <c r="XH102" t="s">
        <v>817</v>
      </c>
      <c r="XI102" t="s">
        <v>817</v>
      </c>
      <c r="XJ102" t="s">
        <v>817</v>
      </c>
      <c r="XK102" t="s">
        <v>817</v>
      </c>
      <c r="XL102" t="s">
        <v>817</v>
      </c>
      <c r="XM102" t="s">
        <v>817</v>
      </c>
      <c r="XN102" t="s">
        <v>817</v>
      </c>
      <c r="XO102" t="s">
        <v>817</v>
      </c>
      <c r="XP102" t="s">
        <v>817</v>
      </c>
      <c r="XQ102" t="s">
        <v>817</v>
      </c>
      <c r="XR102" t="s">
        <v>817</v>
      </c>
      <c r="XS102" t="s">
        <v>817</v>
      </c>
      <c r="XT102" t="s">
        <v>813</v>
      </c>
      <c r="XU102" t="s">
        <v>817</v>
      </c>
      <c r="XV102" t="s">
        <v>817</v>
      </c>
      <c r="XW102" t="s">
        <v>817</v>
      </c>
      <c r="XX102" t="s">
        <v>817</v>
      </c>
      <c r="XY102" t="s">
        <v>817</v>
      </c>
      <c r="XZ102" t="s">
        <v>813</v>
      </c>
      <c r="YA102" t="s">
        <v>817</v>
      </c>
      <c r="YB102" t="s">
        <v>817</v>
      </c>
      <c r="YC102" t="s">
        <v>817</v>
      </c>
      <c r="YD102" t="s">
        <v>817</v>
      </c>
      <c r="YE102" t="s">
        <v>817</v>
      </c>
      <c r="YF102" t="s">
        <v>817</v>
      </c>
      <c r="YG102" t="s">
        <v>817</v>
      </c>
      <c r="YH102" t="s">
        <v>813</v>
      </c>
      <c r="YI102" t="s">
        <v>817</v>
      </c>
      <c r="YJ102" t="s">
        <v>817</v>
      </c>
      <c r="YK102" t="s">
        <v>817</v>
      </c>
      <c r="YL102" t="s">
        <v>817</v>
      </c>
      <c r="YM102" t="s">
        <v>817</v>
      </c>
      <c r="YN102" t="s">
        <v>813</v>
      </c>
      <c r="YO102" t="s">
        <v>817</v>
      </c>
      <c r="YP102" t="s">
        <v>817</v>
      </c>
      <c r="YQ102" t="s">
        <v>817</v>
      </c>
      <c r="YR102" t="s">
        <v>817</v>
      </c>
      <c r="YS102" t="s">
        <v>817</v>
      </c>
      <c r="YT102" t="s">
        <v>817</v>
      </c>
      <c r="YU102" t="s">
        <v>813</v>
      </c>
      <c r="YW102" t="s">
        <v>817</v>
      </c>
      <c r="ZM102" t="s">
        <v>817</v>
      </c>
      <c r="ZN102" t="s">
        <v>817</v>
      </c>
      <c r="ZO102" t="s">
        <v>817</v>
      </c>
      <c r="ZP102" t="s">
        <v>817</v>
      </c>
      <c r="ZQ102" t="s">
        <v>813</v>
      </c>
      <c r="ZR102" t="s">
        <v>813</v>
      </c>
      <c r="ZS102" t="s">
        <v>817</v>
      </c>
      <c r="ZT102" t="s">
        <v>817</v>
      </c>
      <c r="ZU102" t="s">
        <v>817</v>
      </c>
      <c r="ZV102" t="s">
        <v>817</v>
      </c>
      <c r="ZW102" t="s">
        <v>813</v>
      </c>
      <c r="ZX102" t="s">
        <v>817</v>
      </c>
      <c r="ZY102" t="s">
        <v>817</v>
      </c>
      <c r="ZZ102" t="s">
        <v>817</v>
      </c>
      <c r="AAA102" t="s">
        <v>817</v>
      </c>
      <c r="AAB102" t="s">
        <v>817</v>
      </c>
      <c r="AAC102" t="s">
        <v>817</v>
      </c>
      <c r="AAD102" t="s">
        <v>817</v>
      </c>
      <c r="AAE102" t="s">
        <v>817</v>
      </c>
      <c r="AAF102" t="s">
        <v>817</v>
      </c>
      <c r="AAH102" t="s">
        <v>813</v>
      </c>
      <c r="AAI102" t="s">
        <v>817</v>
      </c>
      <c r="AAJ102" t="s">
        <v>817</v>
      </c>
      <c r="AAK102" t="s">
        <v>817</v>
      </c>
      <c r="AAL102" t="s">
        <v>817</v>
      </c>
      <c r="AAM102" t="s">
        <v>817</v>
      </c>
      <c r="AAN102" t="s">
        <v>813</v>
      </c>
      <c r="AAO102" t="s">
        <v>817</v>
      </c>
      <c r="AAP102" t="s">
        <v>817</v>
      </c>
      <c r="AAQ102" t="s">
        <v>817</v>
      </c>
      <c r="AAR102" t="s">
        <v>817</v>
      </c>
      <c r="AAS102" t="s">
        <v>817</v>
      </c>
      <c r="AAT102" t="s">
        <v>817</v>
      </c>
      <c r="AAV102" t="s">
        <v>817</v>
      </c>
      <c r="AAW102" t="s">
        <v>817</v>
      </c>
      <c r="AAX102" t="s">
        <v>817</v>
      </c>
      <c r="AAY102" t="s">
        <v>817</v>
      </c>
      <c r="AAZ102" t="s">
        <v>817</v>
      </c>
      <c r="ABA102" t="s">
        <v>813</v>
      </c>
      <c r="ABB102" t="s">
        <v>813</v>
      </c>
      <c r="ABC102" t="s">
        <v>817</v>
      </c>
      <c r="ABD102" t="s">
        <v>817</v>
      </c>
      <c r="ABE102" t="s">
        <v>817</v>
      </c>
      <c r="ABF102" t="s">
        <v>817</v>
      </c>
      <c r="ABG102" t="s">
        <v>817</v>
      </c>
      <c r="ABH102" t="s">
        <v>817</v>
      </c>
      <c r="ABI102" t="s">
        <v>817</v>
      </c>
      <c r="ABJ102" t="s">
        <v>817</v>
      </c>
      <c r="ABK102" t="s">
        <v>817</v>
      </c>
      <c r="ABL102" t="s">
        <v>817</v>
      </c>
      <c r="ABM102" t="s">
        <v>817</v>
      </c>
      <c r="ABN102" t="s">
        <v>817</v>
      </c>
      <c r="ABO102" t="s">
        <v>817</v>
      </c>
      <c r="ABP102" t="s">
        <v>817</v>
      </c>
      <c r="ABQ102" t="s">
        <v>817</v>
      </c>
      <c r="ABR102" t="s">
        <v>817</v>
      </c>
      <c r="ABS102" t="s">
        <v>817</v>
      </c>
      <c r="ABT102" t="s">
        <v>817</v>
      </c>
      <c r="ABU102" t="s">
        <v>817</v>
      </c>
      <c r="ABV102" t="s">
        <v>813</v>
      </c>
      <c r="ABW102" t="s">
        <v>813</v>
      </c>
      <c r="ABX102" t="s">
        <v>817</v>
      </c>
      <c r="ABY102" t="s">
        <v>817</v>
      </c>
      <c r="ABZ102" t="s">
        <v>817</v>
      </c>
      <c r="ACA102" t="s">
        <v>817</v>
      </c>
      <c r="ACB102" t="s">
        <v>817</v>
      </c>
      <c r="ACC102" t="s">
        <v>817</v>
      </c>
      <c r="ACD102" t="s">
        <v>817</v>
      </c>
      <c r="ACE102" t="s">
        <v>817</v>
      </c>
      <c r="ACF102" t="s">
        <v>817</v>
      </c>
      <c r="ACG102" t="s">
        <v>817</v>
      </c>
      <c r="ACH102" t="s">
        <v>817</v>
      </c>
      <c r="ACI102" t="s">
        <v>817</v>
      </c>
    </row>
    <row r="103" spans="1:763">
      <c r="A103" t="s">
        <v>1323</v>
      </c>
      <c r="B103" t="s">
        <v>1324</v>
      </c>
      <c r="C103" t="s">
        <v>1325</v>
      </c>
      <c r="D103" t="s">
        <v>941</v>
      </c>
      <c r="E103" t="s">
        <v>941</v>
      </c>
      <c r="P103" t="s">
        <v>812</v>
      </c>
      <c r="Q103">
        <v>0.874863865752458</v>
      </c>
      <c r="T103">
        <v>41</v>
      </c>
      <c r="V103" t="s">
        <v>813</v>
      </c>
      <c r="X103" t="s">
        <v>813</v>
      </c>
      <c r="Y103" t="s">
        <v>814</v>
      </c>
      <c r="Z103" t="s">
        <v>814</v>
      </c>
      <c r="AA103" t="s">
        <v>815</v>
      </c>
      <c r="AB103" t="s">
        <v>816</v>
      </c>
      <c r="AC103">
        <v>6</v>
      </c>
      <c r="AD103" t="s">
        <v>813</v>
      </c>
      <c r="AE103">
        <v>6</v>
      </c>
      <c r="AF103">
        <v>0</v>
      </c>
      <c r="AG103">
        <v>0</v>
      </c>
      <c r="AH103" t="s">
        <v>818</v>
      </c>
      <c r="AI103" t="s">
        <v>818</v>
      </c>
      <c r="AJ103" t="s">
        <v>818</v>
      </c>
      <c r="AK103" t="s">
        <v>818</v>
      </c>
      <c r="AL103" t="s">
        <v>818</v>
      </c>
      <c r="AM103" t="s">
        <v>818</v>
      </c>
      <c r="AN103" t="s">
        <v>818</v>
      </c>
      <c r="AO103" t="s">
        <v>818</v>
      </c>
      <c r="AP103" t="s">
        <v>818</v>
      </c>
      <c r="AQ103" t="s">
        <v>818</v>
      </c>
      <c r="AR103" t="s">
        <v>818</v>
      </c>
      <c r="AS103" t="s">
        <v>818</v>
      </c>
      <c r="AT103" t="s">
        <v>818</v>
      </c>
      <c r="AU103" t="s">
        <v>818</v>
      </c>
      <c r="AV103" t="s">
        <v>818</v>
      </c>
      <c r="AW103" t="s">
        <v>818</v>
      </c>
      <c r="AX103" t="s">
        <v>818</v>
      </c>
      <c r="AY103" t="s">
        <v>818</v>
      </c>
      <c r="AZ103" t="s">
        <v>818</v>
      </c>
      <c r="BA103" t="s">
        <v>818</v>
      </c>
      <c r="BB103" t="s">
        <v>818</v>
      </c>
      <c r="BC103" t="s">
        <v>818</v>
      </c>
      <c r="BD103" t="s">
        <v>818</v>
      </c>
      <c r="BE103" t="s">
        <v>818</v>
      </c>
      <c r="BF103" t="s">
        <v>818</v>
      </c>
      <c r="BG103" t="s">
        <v>818</v>
      </c>
      <c r="BH103" t="s">
        <v>818</v>
      </c>
      <c r="BI103" t="s">
        <v>818</v>
      </c>
      <c r="BJ103" t="s">
        <v>818</v>
      </c>
      <c r="BK103" t="s">
        <v>818</v>
      </c>
      <c r="BL103" t="s">
        <v>818</v>
      </c>
      <c r="BM103" t="s">
        <v>818</v>
      </c>
      <c r="BN103" t="s">
        <v>818</v>
      </c>
      <c r="BO103" t="s">
        <v>818</v>
      </c>
      <c r="BP103" t="s">
        <v>818</v>
      </c>
      <c r="BQ103" t="s">
        <v>818</v>
      </c>
      <c r="BR103" t="s">
        <v>818</v>
      </c>
      <c r="BS103" t="s">
        <v>818</v>
      </c>
      <c r="BT103" t="s">
        <v>818</v>
      </c>
      <c r="BU103" t="s">
        <v>818</v>
      </c>
      <c r="BV103" t="s">
        <v>818</v>
      </c>
      <c r="BW103" t="s">
        <v>818</v>
      </c>
      <c r="BX103" t="s">
        <v>818</v>
      </c>
      <c r="BY103" t="s">
        <v>818</v>
      </c>
      <c r="BZ103" t="s">
        <v>818</v>
      </c>
      <c r="CA103" t="s">
        <v>818</v>
      </c>
      <c r="CB103" t="s">
        <v>818</v>
      </c>
      <c r="CC103" t="s">
        <v>818</v>
      </c>
      <c r="CD103" t="s">
        <v>818</v>
      </c>
      <c r="CE103" t="s">
        <v>818</v>
      </c>
      <c r="CF103" t="s">
        <v>818</v>
      </c>
      <c r="CG103" t="s">
        <v>818</v>
      </c>
      <c r="CH103" t="s">
        <v>818</v>
      </c>
      <c r="CI103" t="s">
        <v>818</v>
      </c>
      <c r="CJ103" t="s">
        <v>818</v>
      </c>
      <c r="CK103" t="s">
        <v>818</v>
      </c>
      <c r="CL103" t="s">
        <v>818</v>
      </c>
      <c r="CM103" t="s">
        <v>818</v>
      </c>
      <c r="CN103" t="s">
        <v>818</v>
      </c>
      <c r="CO103" t="s">
        <v>818</v>
      </c>
      <c r="CP103" t="s">
        <v>818</v>
      </c>
      <c r="CQ103" t="s">
        <v>818</v>
      </c>
      <c r="CR103" t="s">
        <v>818</v>
      </c>
      <c r="CS103" t="s">
        <v>818</v>
      </c>
      <c r="CT103" t="s">
        <v>818</v>
      </c>
      <c r="CU103" t="s">
        <v>818</v>
      </c>
      <c r="CV103" t="s">
        <v>818</v>
      </c>
      <c r="CW103" t="s">
        <v>818</v>
      </c>
      <c r="CX103" t="s">
        <v>818</v>
      </c>
      <c r="CY103" t="s">
        <v>818</v>
      </c>
      <c r="CZ103" t="s">
        <v>818</v>
      </c>
      <c r="DA103" t="s">
        <v>818</v>
      </c>
      <c r="DB103" t="s">
        <v>818</v>
      </c>
      <c r="DC103" t="s">
        <v>818</v>
      </c>
      <c r="DD103" t="s">
        <v>818</v>
      </c>
      <c r="DE103" t="s">
        <v>818</v>
      </c>
      <c r="DF103" t="s">
        <v>818</v>
      </c>
      <c r="DG103" t="s">
        <v>818</v>
      </c>
      <c r="DH103" t="s">
        <v>818</v>
      </c>
      <c r="DI103" t="s">
        <v>818</v>
      </c>
      <c r="DJ103" t="s">
        <v>818</v>
      </c>
      <c r="DK103" t="s">
        <v>818</v>
      </c>
      <c r="DL103" t="s">
        <v>818</v>
      </c>
      <c r="DM103" t="s">
        <v>818</v>
      </c>
      <c r="DN103" t="s">
        <v>818</v>
      </c>
      <c r="DO103" t="s">
        <v>818</v>
      </c>
      <c r="DP103" t="s">
        <v>818</v>
      </c>
      <c r="DQ103" t="s">
        <v>818</v>
      </c>
      <c r="DR103" t="s">
        <v>818</v>
      </c>
      <c r="DS103" t="s">
        <v>818</v>
      </c>
      <c r="DT103" t="s">
        <v>818</v>
      </c>
      <c r="DU103" t="s">
        <v>818</v>
      </c>
      <c r="DV103" t="s">
        <v>818</v>
      </c>
      <c r="DW103" t="s">
        <v>818</v>
      </c>
      <c r="DX103" t="s">
        <v>818</v>
      </c>
      <c r="DY103" t="s">
        <v>818</v>
      </c>
      <c r="DZ103" t="s">
        <v>818</v>
      </c>
      <c r="EA103" t="s">
        <v>818</v>
      </c>
      <c r="EB103" t="s">
        <v>818</v>
      </c>
      <c r="EC103" t="s">
        <v>818</v>
      </c>
      <c r="ED103" t="s">
        <v>818</v>
      </c>
      <c r="EE103" t="s">
        <v>818</v>
      </c>
      <c r="EF103" t="s">
        <v>818</v>
      </c>
      <c r="EG103" t="s">
        <v>818</v>
      </c>
      <c r="EH103" t="s">
        <v>818</v>
      </c>
      <c r="EI103" t="s">
        <v>818</v>
      </c>
      <c r="EJ103" t="s">
        <v>818</v>
      </c>
      <c r="EK103" t="s">
        <v>818</v>
      </c>
      <c r="EL103" t="s">
        <v>818</v>
      </c>
      <c r="EM103" t="s">
        <v>818</v>
      </c>
      <c r="EN103" t="s">
        <v>818</v>
      </c>
      <c r="EO103" t="s">
        <v>818</v>
      </c>
      <c r="EP103" t="s">
        <v>818</v>
      </c>
      <c r="EQ103" t="s">
        <v>818</v>
      </c>
      <c r="ER103" t="s">
        <v>818</v>
      </c>
      <c r="ES103" t="s">
        <v>818</v>
      </c>
      <c r="ET103" t="s">
        <v>818</v>
      </c>
      <c r="EU103" t="s">
        <v>818</v>
      </c>
      <c r="EV103" t="s">
        <v>818</v>
      </c>
      <c r="EW103" t="s">
        <v>818</v>
      </c>
      <c r="EX103" t="s">
        <v>818</v>
      </c>
      <c r="EY103" t="s">
        <v>818</v>
      </c>
      <c r="EZ103" t="s">
        <v>818</v>
      </c>
      <c r="FA103" t="s">
        <v>818</v>
      </c>
      <c r="FB103" t="s">
        <v>818</v>
      </c>
      <c r="FC103" t="s">
        <v>818</v>
      </c>
      <c r="FD103" t="s">
        <v>818</v>
      </c>
      <c r="FE103" t="s">
        <v>818</v>
      </c>
      <c r="FF103" t="s">
        <v>818</v>
      </c>
      <c r="FG103" t="s">
        <v>818</v>
      </c>
      <c r="FH103" t="s">
        <v>818</v>
      </c>
      <c r="FI103" t="s">
        <v>818</v>
      </c>
      <c r="FJ103" t="s">
        <v>818</v>
      </c>
      <c r="FK103" t="s">
        <v>818</v>
      </c>
      <c r="FL103" t="s">
        <v>818</v>
      </c>
      <c r="FM103" t="s">
        <v>818</v>
      </c>
      <c r="FN103" t="s">
        <v>818</v>
      </c>
      <c r="FO103" t="s">
        <v>818</v>
      </c>
      <c r="FP103" t="s">
        <v>818</v>
      </c>
      <c r="FQ103" t="s">
        <v>818</v>
      </c>
      <c r="FR103" t="s">
        <v>818</v>
      </c>
      <c r="FS103" t="s">
        <v>818</v>
      </c>
      <c r="FT103" t="s">
        <v>818</v>
      </c>
      <c r="FU103" t="s">
        <v>818</v>
      </c>
      <c r="FV103" t="s">
        <v>818</v>
      </c>
      <c r="FW103" t="s">
        <v>818</v>
      </c>
      <c r="FX103" t="s">
        <v>818</v>
      </c>
      <c r="FY103" t="s">
        <v>818</v>
      </c>
      <c r="FZ103" t="s">
        <v>818</v>
      </c>
      <c r="GA103" t="s">
        <v>818</v>
      </c>
      <c r="GB103" t="s">
        <v>818</v>
      </c>
      <c r="GC103" t="s">
        <v>818</v>
      </c>
      <c r="GD103" t="s">
        <v>818</v>
      </c>
      <c r="GE103" t="s">
        <v>818</v>
      </c>
      <c r="GF103" t="s">
        <v>818</v>
      </c>
      <c r="GG103" t="s">
        <v>818</v>
      </c>
      <c r="GH103" t="s">
        <v>818</v>
      </c>
      <c r="GI103" t="s">
        <v>818</v>
      </c>
      <c r="GJ103" t="s">
        <v>818</v>
      </c>
      <c r="GK103" t="s">
        <v>818</v>
      </c>
      <c r="GL103" t="s">
        <v>818</v>
      </c>
      <c r="GM103" t="s">
        <v>818</v>
      </c>
      <c r="GN103" t="s">
        <v>818</v>
      </c>
      <c r="GO103" t="s">
        <v>818</v>
      </c>
      <c r="GP103" t="s">
        <v>818</v>
      </c>
      <c r="GQ103" t="s">
        <v>818</v>
      </c>
      <c r="GR103" t="s">
        <v>818</v>
      </c>
      <c r="GS103" t="s">
        <v>818</v>
      </c>
      <c r="GT103" t="s">
        <v>818</v>
      </c>
      <c r="GU103" t="s">
        <v>818</v>
      </c>
      <c r="GV103" t="s">
        <v>818</v>
      </c>
      <c r="GW103" t="s">
        <v>818</v>
      </c>
      <c r="GX103" t="s">
        <v>818</v>
      </c>
      <c r="GY103" t="s">
        <v>818</v>
      </c>
      <c r="GZ103" t="s">
        <v>818</v>
      </c>
      <c r="HA103" t="s">
        <v>818</v>
      </c>
      <c r="HB103" t="s">
        <v>818</v>
      </c>
      <c r="HC103" t="s">
        <v>818</v>
      </c>
      <c r="HD103" t="s">
        <v>818</v>
      </c>
      <c r="HE103" t="s">
        <v>818</v>
      </c>
      <c r="HF103" t="s">
        <v>818</v>
      </c>
      <c r="HG103" t="s">
        <v>818</v>
      </c>
      <c r="HH103" t="s">
        <v>818</v>
      </c>
      <c r="HI103" t="s">
        <v>818</v>
      </c>
      <c r="HJ103" t="s">
        <v>818</v>
      </c>
      <c r="HK103" t="s">
        <v>818</v>
      </c>
      <c r="HL103" t="s">
        <v>818</v>
      </c>
      <c r="HM103" t="s">
        <v>818</v>
      </c>
      <c r="HN103" t="s">
        <v>818</v>
      </c>
      <c r="HO103" t="s">
        <v>818</v>
      </c>
      <c r="HP103" t="s">
        <v>818</v>
      </c>
      <c r="HQ103" t="s">
        <v>818</v>
      </c>
      <c r="HR103" t="s">
        <v>818</v>
      </c>
      <c r="HS103" t="s">
        <v>818</v>
      </c>
      <c r="HT103" t="s">
        <v>818</v>
      </c>
      <c r="HU103" t="s">
        <v>818</v>
      </c>
      <c r="HV103" t="s">
        <v>818</v>
      </c>
      <c r="HW103" t="s">
        <v>818</v>
      </c>
      <c r="HX103" t="s">
        <v>818</v>
      </c>
      <c r="HY103" t="s">
        <v>818</v>
      </c>
      <c r="HZ103" t="s">
        <v>818</v>
      </c>
      <c r="IA103" t="s">
        <v>818</v>
      </c>
      <c r="IB103" t="s">
        <v>818</v>
      </c>
      <c r="IC103" t="s">
        <v>818</v>
      </c>
      <c r="ID103" t="s">
        <v>818</v>
      </c>
      <c r="IE103" t="s">
        <v>818</v>
      </c>
      <c r="IF103" t="s">
        <v>818</v>
      </c>
      <c r="IG103" t="s">
        <v>818</v>
      </c>
      <c r="IH103" t="s">
        <v>818</v>
      </c>
      <c r="II103" t="s">
        <v>818</v>
      </c>
      <c r="IJ103" t="s">
        <v>818</v>
      </c>
      <c r="IK103" t="s">
        <v>818</v>
      </c>
      <c r="IL103" t="s">
        <v>818</v>
      </c>
      <c r="IM103" t="s">
        <v>818</v>
      </c>
      <c r="IN103" t="s">
        <v>818</v>
      </c>
      <c r="IO103" t="s">
        <v>818</v>
      </c>
      <c r="IP103" t="s">
        <v>818</v>
      </c>
      <c r="IQ103" t="s">
        <v>818</v>
      </c>
      <c r="IR103" t="s">
        <v>818</v>
      </c>
      <c r="IS103" t="s">
        <v>818</v>
      </c>
      <c r="IT103" t="s">
        <v>818</v>
      </c>
      <c r="IU103" t="s">
        <v>818</v>
      </c>
      <c r="IV103" t="s">
        <v>818</v>
      </c>
      <c r="IW103" t="s">
        <v>818</v>
      </c>
      <c r="IX103" t="s">
        <v>818</v>
      </c>
      <c r="IY103" t="s">
        <v>818</v>
      </c>
      <c r="IZ103" t="s">
        <v>818</v>
      </c>
      <c r="JA103" t="s">
        <v>818</v>
      </c>
      <c r="JB103" t="s">
        <v>818</v>
      </c>
      <c r="JC103" t="s">
        <v>818</v>
      </c>
      <c r="JD103" t="s">
        <v>818</v>
      </c>
      <c r="JE103" t="s">
        <v>818</v>
      </c>
      <c r="JF103" t="s">
        <v>818</v>
      </c>
      <c r="JG103" t="s">
        <v>818</v>
      </c>
      <c r="JH103" t="s">
        <v>818</v>
      </c>
      <c r="JI103" t="s">
        <v>818</v>
      </c>
      <c r="JJ103" t="s">
        <v>818</v>
      </c>
      <c r="JK103" t="s">
        <v>818</v>
      </c>
      <c r="JL103" t="s">
        <v>818</v>
      </c>
      <c r="JM103" t="s">
        <v>818</v>
      </c>
      <c r="JN103" t="s">
        <v>818</v>
      </c>
      <c r="JO103" t="s">
        <v>818</v>
      </c>
      <c r="JP103" t="s">
        <v>818</v>
      </c>
      <c r="JQ103" t="s">
        <v>818</v>
      </c>
      <c r="JR103" t="s">
        <v>818</v>
      </c>
      <c r="JS103" t="s">
        <v>818</v>
      </c>
      <c r="JT103" t="s">
        <v>818</v>
      </c>
      <c r="JU103" t="s">
        <v>818</v>
      </c>
      <c r="JV103" t="s">
        <v>818</v>
      </c>
      <c r="JW103" t="s">
        <v>818</v>
      </c>
      <c r="JX103" t="s">
        <v>818</v>
      </c>
      <c r="JY103" t="s">
        <v>818</v>
      </c>
      <c r="JZ103" t="s">
        <v>818</v>
      </c>
      <c r="KA103" t="s">
        <v>818</v>
      </c>
      <c r="KB103" t="s">
        <v>818</v>
      </c>
      <c r="KC103" t="s">
        <v>818</v>
      </c>
      <c r="KD103" t="s">
        <v>818</v>
      </c>
      <c r="KE103" t="s">
        <v>818</v>
      </c>
      <c r="KF103">
        <v>6</v>
      </c>
      <c r="KG103">
        <v>0</v>
      </c>
      <c r="KH103">
        <v>0</v>
      </c>
      <c r="KI103">
        <v>0</v>
      </c>
      <c r="KJ103">
        <v>0</v>
      </c>
      <c r="KK103">
        <v>0</v>
      </c>
      <c r="KL103">
        <v>0</v>
      </c>
      <c r="KM103">
        <v>1</v>
      </c>
      <c r="KN103">
        <v>1</v>
      </c>
      <c r="KO103">
        <v>0</v>
      </c>
      <c r="KP103">
        <v>0</v>
      </c>
      <c r="KQ103">
        <v>2</v>
      </c>
      <c r="KR103">
        <v>0</v>
      </c>
      <c r="KS103">
        <v>1</v>
      </c>
      <c r="KT103">
        <v>0</v>
      </c>
      <c r="KU103">
        <v>0</v>
      </c>
      <c r="KV103">
        <v>0</v>
      </c>
      <c r="KW103">
        <v>1</v>
      </c>
      <c r="KX103">
        <v>2</v>
      </c>
      <c r="KY103">
        <v>0</v>
      </c>
      <c r="KZ103">
        <v>1</v>
      </c>
      <c r="LA103">
        <v>3</v>
      </c>
      <c r="LB103">
        <v>1</v>
      </c>
      <c r="LC103">
        <v>1</v>
      </c>
      <c r="LD103">
        <v>6</v>
      </c>
      <c r="LE103">
        <v>0</v>
      </c>
      <c r="LF103">
        <v>5</v>
      </c>
      <c r="LH103" t="s">
        <v>817</v>
      </c>
      <c r="LI103" t="s">
        <v>817</v>
      </c>
      <c r="LJ103" t="s">
        <v>817</v>
      </c>
      <c r="LK103" t="s">
        <v>817</v>
      </c>
      <c r="LL103" t="s">
        <v>817</v>
      </c>
      <c r="LM103" t="s">
        <v>817</v>
      </c>
      <c r="LO103" t="s">
        <v>817</v>
      </c>
      <c r="LQ103" t="s">
        <v>817</v>
      </c>
      <c r="LR103" t="s">
        <v>818</v>
      </c>
      <c r="LS103" t="s">
        <v>818</v>
      </c>
      <c r="LT103" t="s">
        <v>818</v>
      </c>
      <c r="LU103" t="s">
        <v>818</v>
      </c>
      <c r="LV103" t="s">
        <v>818</v>
      </c>
      <c r="LW103" t="s">
        <v>818</v>
      </c>
      <c r="LX103" t="s">
        <v>817</v>
      </c>
      <c r="MA103" t="s">
        <v>858</v>
      </c>
      <c r="MB103" t="s">
        <v>913</v>
      </c>
      <c r="MC103" t="s">
        <v>822</v>
      </c>
      <c r="MD103" t="s">
        <v>813</v>
      </c>
      <c r="MF103" t="s">
        <v>823</v>
      </c>
      <c r="MI103" t="s">
        <v>902</v>
      </c>
      <c r="MJ103" t="s">
        <v>1139</v>
      </c>
      <c r="MU103" t="s">
        <v>813</v>
      </c>
      <c r="NC103" t="s">
        <v>817</v>
      </c>
      <c r="ND103" t="s">
        <v>817</v>
      </c>
      <c r="NE103" t="s">
        <v>813</v>
      </c>
      <c r="NF103" t="s">
        <v>813</v>
      </c>
      <c r="NG103" t="s">
        <v>817</v>
      </c>
      <c r="NH103" t="s">
        <v>817</v>
      </c>
      <c r="NI103" t="s">
        <v>817</v>
      </c>
      <c r="NJ103" t="s">
        <v>817</v>
      </c>
      <c r="NK103" t="s">
        <v>817</v>
      </c>
      <c r="NL103" t="s">
        <v>817</v>
      </c>
      <c r="NM103" t="s">
        <v>817</v>
      </c>
      <c r="NN103" t="s">
        <v>817</v>
      </c>
      <c r="NO103" t="s">
        <v>817</v>
      </c>
      <c r="NP103" t="s">
        <v>817</v>
      </c>
      <c r="NQ103" t="s">
        <v>817</v>
      </c>
      <c r="NR103" t="s">
        <v>813</v>
      </c>
      <c r="NS103" t="s">
        <v>817</v>
      </c>
      <c r="NU103" t="s">
        <v>825</v>
      </c>
      <c r="NX103" t="s">
        <v>826</v>
      </c>
      <c r="NY103">
        <v>0</v>
      </c>
      <c r="OP103" t="s">
        <v>817</v>
      </c>
      <c r="OQ103" t="s">
        <v>915</v>
      </c>
      <c r="OR103" t="s">
        <v>863</v>
      </c>
      <c r="OS103" t="s">
        <v>829</v>
      </c>
      <c r="OT103" t="s">
        <v>817</v>
      </c>
      <c r="OU103" t="s">
        <v>817</v>
      </c>
      <c r="OV103" t="s">
        <v>1041</v>
      </c>
      <c r="PA103" t="s">
        <v>813</v>
      </c>
      <c r="PB103" t="s">
        <v>817</v>
      </c>
      <c r="PC103" t="s">
        <v>817</v>
      </c>
      <c r="PD103" t="s">
        <v>817</v>
      </c>
      <c r="PE103" t="s">
        <v>817</v>
      </c>
      <c r="PF103" t="s">
        <v>817</v>
      </c>
      <c r="PG103" t="s">
        <v>817</v>
      </c>
      <c r="PH103" t="s">
        <v>817</v>
      </c>
      <c r="PI103" t="s">
        <v>817</v>
      </c>
      <c r="PJ103" t="s">
        <v>817</v>
      </c>
      <c r="PL103" t="s">
        <v>835</v>
      </c>
      <c r="PM103" t="s">
        <v>845</v>
      </c>
      <c r="PN103" t="s">
        <v>845</v>
      </c>
      <c r="PO103" t="s">
        <v>838</v>
      </c>
      <c r="PP103" t="s">
        <v>839</v>
      </c>
      <c r="PQ103" t="s">
        <v>813</v>
      </c>
      <c r="PR103" t="s">
        <v>813</v>
      </c>
      <c r="PS103" t="s">
        <v>817</v>
      </c>
      <c r="PT103" t="s">
        <v>817</v>
      </c>
      <c r="PU103" t="s">
        <v>817</v>
      </c>
      <c r="PV103" t="s">
        <v>817</v>
      </c>
      <c r="PW103" t="s">
        <v>817</v>
      </c>
      <c r="PX103" t="s">
        <v>817</v>
      </c>
      <c r="PY103" t="s">
        <v>817</v>
      </c>
      <c r="PZ103" t="s">
        <v>840</v>
      </c>
      <c r="QA103" t="s">
        <v>841</v>
      </c>
      <c r="QB103" t="s">
        <v>895</v>
      </c>
      <c r="QC103" t="s">
        <v>985</v>
      </c>
      <c r="QD103" t="s">
        <v>896</v>
      </c>
      <c r="QE103" t="s">
        <v>845</v>
      </c>
      <c r="QF103" t="s">
        <v>817</v>
      </c>
      <c r="QG103" t="s">
        <v>817</v>
      </c>
      <c r="QH103" t="s">
        <v>813</v>
      </c>
      <c r="QI103" t="s">
        <v>817</v>
      </c>
      <c r="QJ103" t="s">
        <v>813</v>
      </c>
      <c r="QK103" t="s">
        <v>813</v>
      </c>
      <c r="QL103" t="s">
        <v>817</v>
      </c>
      <c r="QM103" t="s">
        <v>817</v>
      </c>
      <c r="QN103" t="s">
        <v>817</v>
      </c>
      <c r="QO103" t="s">
        <v>817</v>
      </c>
      <c r="QP103" t="s">
        <v>817</v>
      </c>
      <c r="QQ103" t="s">
        <v>817</v>
      </c>
      <c r="QR103" t="s">
        <v>813</v>
      </c>
      <c r="QS103" t="s">
        <v>813</v>
      </c>
      <c r="QT103" t="s">
        <v>817</v>
      </c>
      <c r="QU103" t="s">
        <v>817</v>
      </c>
      <c r="QV103" t="s">
        <v>817</v>
      </c>
      <c r="QW103" t="s">
        <v>817</v>
      </c>
      <c r="QX103" t="s">
        <v>817</v>
      </c>
      <c r="QY103" t="s">
        <v>817</v>
      </c>
      <c r="QZ103" t="s">
        <v>817</v>
      </c>
      <c r="RA103" t="s">
        <v>817</v>
      </c>
      <c r="RB103" t="s">
        <v>817</v>
      </c>
      <c r="RC103" t="s">
        <v>817</v>
      </c>
      <c r="RD103" t="s">
        <v>817</v>
      </c>
      <c r="RE103" t="s">
        <v>817</v>
      </c>
      <c r="RF103" t="s">
        <v>817</v>
      </c>
      <c r="RG103" t="s">
        <v>817</v>
      </c>
      <c r="RH103" t="s">
        <v>817</v>
      </c>
      <c r="RI103" t="s">
        <v>817</v>
      </c>
      <c r="RJ103" t="s">
        <v>817</v>
      </c>
      <c r="RK103" t="s">
        <v>813</v>
      </c>
      <c r="RL103" t="s">
        <v>813</v>
      </c>
      <c r="RM103" t="s">
        <v>817</v>
      </c>
      <c r="RN103" t="s">
        <v>817</v>
      </c>
      <c r="RO103" t="s">
        <v>817</v>
      </c>
      <c r="RP103" t="s">
        <v>817</v>
      </c>
      <c r="RQ103" t="s">
        <v>817</v>
      </c>
      <c r="RR103" t="s">
        <v>817</v>
      </c>
      <c r="RS103" t="s">
        <v>817</v>
      </c>
      <c r="RT103" t="s">
        <v>817</v>
      </c>
      <c r="RU103" t="s">
        <v>817</v>
      </c>
      <c r="RV103" t="s">
        <v>817</v>
      </c>
      <c r="RW103" t="s">
        <v>817</v>
      </c>
      <c r="RX103" t="s">
        <v>845</v>
      </c>
      <c r="RY103" t="s">
        <v>949</v>
      </c>
      <c r="RZ103" t="s">
        <v>813</v>
      </c>
      <c r="SA103" t="s">
        <v>817</v>
      </c>
      <c r="SB103" t="s">
        <v>813</v>
      </c>
      <c r="SC103" t="s">
        <v>817</v>
      </c>
      <c r="SD103" t="s">
        <v>817</v>
      </c>
      <c r="SE103" t="s">
        <v>817</v>
      </c>
      <c r="SF103" t="s">
        <v>813</v>
      </c>
      <c r="SG103" t="s">
        <v>817</v>
      </c>
      <c r="SH103" t="s">
        <v>817</v>
      </c>
      <c r="SI103" t="s">
        <v>817</v>
      </c>
      <c r="SJ103" t="s">
        <v>817</v>
      </c>
      <c r="SK103" t="s">
        <v>817</v>
      </c>
      <c r="SL103" t="s">
        <v>817</v>
      </c>
      <c r="SM103" t="s">
        <v>817</v>
      </c>
      <c r="SN103" t="s">
        <v>817</v>
      </c>
      <c r="SO103" t="s">
        <v>817</v>
      </c>
      <c r="SP103" t="s">
        <v>817</v>
      </c>
      <c r="SQ103" t="s">
        <v>813</v>
      </c>
      <c r="SR103" t="s">
        <v>817</v>
      </c>
      <c r="SS103" t="s">
        <v>817</v>
      </c>
      <c r="ST103" t="s">
        <v>817</v>
      </c>
      <c r="SU103" t="s">
        <v>817</v>
      </c>
      <c r="SV103" t="s">
        <v>817</v>
      </c>
      <c r="SW103" t="s">
        <v>817</v>
      </c>
      <c r="SX103" t="s">
        <v>817</v>
      </c>
      <c r="SY103" t="s">
        <v>813</v>
      </c>
      <c r="SZ103" t="s">
        <v>813</v>
      </c>
      <c r="TA103" t="s">
        <v>817</v>
      </c>
      <c r="TB103" t="s">
        <v>817</v>
      </c>
      <c r="TC103" t="s">
        <v>817</v>
      </c>
      <c r="TD103" t="s">
        <v>817</v>
      </c>
      <c r="TE103" t="s">
        <v>817</v>
      </c>
      <c r="TF103" t="s">
        <v>817</v>
      </c>
      <c r="TG103" t="s">
        <v>817</v>
      </c>
      <c r="TH103" t="s">
        <v>817</v>
      </c>
      <c r="TI103" t="s">
        <v>817</v>
      </c>
      <c r="TJ103" t="s">
        <v>817</v>
      </c>
      <c r="TU103" t="s">
        <v>817</v>
      </c>
      <c r="TY103" t="s">
        <v>817</v>
      </c>
      <c r="TZ103" t="s">
        <v>817</v>
      </c>
      <c r="UA103" t="s">
        <v>817</v>
      </c>
      <c r="UB103" t="s">
        <v>817</v>
      </c>
      <c r="UC103" t="s">
        <v>817</v>
      </c>
      <c r="UD103" t="s">
        <v>817</v>
      </c>
      <c r="UE103" t="s">
        <v>817</v>
      </c>
      <c r="UF103" t="s">
        <v>817</v>
      </c>
      <c r="UG103" t="s">
        <v>817</v>
      </c>
      <c r="UH103" t="s">
        <v>813</v>
      </c>
      <c r="UI103" t="s">
        <v>817</v>
      </c>
      <c r="UJ103" t="s">
        <v>817</v>
      </c>
      <c r="UK103" t="s">
        <v>817</v>
      </c>
      <c r="UL103" t="s">
        <v>817</v>
      </c>
      <c r="UM103" t="s">
        <v>817</v>
      </c>
      <c r="UN103" t="s">
        <v>817</v>
      </c>
      <c r="UO103" t="s">
        <v>817</v>
      </c>
      <c r="UP103" t="s">
        <v>817</v>
      </c>
      <c r="UQ103" t="s">
        <v>817</v>
      </c>
      <c r="UR103" t="s">
        <v>813</v>
      </c>
      <c r="US103" t="s">
        <v>817</v>
      </c>
      <c r="UT103" t="s">
        <v>817</v>
      </c>
      <c r="UU103" t="s">
        <v>817</v>
      </c>
      <c r="UV103" t="s">
        <v>817</v>
      </c>
      <c r="UW103" t="s">
        <v>817</v>
      </c>
      <c r="UX103" t="s">
        <v>817</v>
      </c>
      <c r="UY103" t="s">
        <v>817</v>
      </c>
      <c r="UZ103" t="s">
        <v>817</v>
      </c>
      <c r="VB103" t="s">
        <v>909</v>
      </c>
      <c r="VC103" t="s">
        <v>848</v>
      </c>
      <c r="VD103" t="s">
        <v>817</v>
      </c>
      <c r="VE103" t="s">
        <v>817</v>
      </c>
      <c r="VF103" t="s">
        <v>817</v>
      </c>
      <c r="VG103" t="s">
        <v>817</v>
      </c>
      <c r="VH103" t="s">
        <v>817</v>
      </c>
      <c r="VI103" t="s">
        <v>817</v>
      </c>
      <c r="VJ103" t="s">
        <v>813</v>
      </c>
      <c r="VK103" t="s">
        <v>817</v>
      </c>
      <c r="VL103" t="s">
        <v>817</v>
      </c>
      <c r="VM103" t="s">
        <v>817</v>
      </c>
      <c r="VN103" t="s">
        <v>817</v>
      </c>
      <c r="VO103" t="s">
        <v>817</v>
      </c>
      <c r="VP103" t="s">
        <v>817</v>
      </c>
      <c r="VQ103" t="s">
        <v>817</v>
      </c>
      <c r="VY103" t="s">
        <v>817</v>
      </c>
      <c r="VZ103" t="s">
        <v>813</v>
      </c>
      <c r="WA103" t="s">
        <v>817</v>
      </c>
      <c r="WJ103" t="s">
        <v>817</v>
      </c>
      <c r="WK103" t="s">
        <v>817</v>
      </c>
      <c r="WL103" t="s">
        <v>817</v>
      </c>
      <c r="WM103" t="s">
        <v>817</v>
      </c>
      <c r="WN103" t="s">
        <v>817</v>
      </c>
      <c r="WO103" t="s">
        <v>813</v>
      </c>
      <c r="WP103" t="s">
        <v>817</v>
      </c>
      <c r="WQ103" t="s">
        <v>817</v>
      </c>
      <c r="WR103" t="s">
        <v>817</v>
      </c>
      <c r="WS103" t="s">
        <v>956</v>
      </c>
      <c r="WU103" t="s">
        <v>813</v>
      </c>
      <c r="WV103" t="s">
        <v>817</v>
      </c>
      <c r="WW103" t="s">
        <v>817</v>
      </c>
      <c r="WX103" t="s">
        <v>817</v>
      </c>
      <c r="WY103" t="s">
        <v>817</v>
      </c>
      <c r="WZ103" t="s">
        <v>817</v>
      </c>
      <c r="XA103" t="s">
        <v>817</v>
      </c>
      <c r="XB103" t="s">
        <v>817</v>
      </c>
      <c r="XC103" t="s">
        <v>850</v>
      </c>
      <c r="XD103" t="s">
        <v>813</v>
      </c>
      <c r="XE103" t="s">
        <v>817</v>
      </c>
      <c r="XF103" t="s">
        <v>817</v>
      </c>
      <c r="XG103" t="s">
        <v>817</v>
      </c>
      <c r="XH103" t="s">
        <v>817</v>
      </c>
      <c r="XI103" t="s">
        <v>817</v>
      </c>
      <c r="XJ103" t="s">
        <v>817</v>
      </c>
      <c r="XK103" t="s">
        <v>817</v>
      </c>
      <c r="XL103" t="s">
        <v>817</v>
      </c>
      <c r="XM103" t="s">
        <v>817</v>
      </c>
      <c r="XN103" t="s">
        <v>817</v>
      </c>
      <c r="XO103" t="s">
        <v>817</v>
      </c>
      <c r="XP103" t="s">
        <v>817</v>
      </c>
      <c r="XQ103" t="s">
        <v>817</v>
      </c>
      <c r="XR103" t="s">
        <v>817</v>
      </c>
      <c r="XS103" t="s">
        <v>817</v>
      </c>
      <c r="XT103" t="s">
        <v>817</v>
      </c>
      <c r="XU103" t="s">
        <v>813</v>
      </c>
      <c r="XV103" t="s">
        <v>817</v>
      </c>
      <c r="XW103" t="s">
        <v>817</v>
      </c>
      <c r="XX103" t="s">
        <v>817</v>
      </c>
      <c r="XY103" t="s">
        <v>817</v>
      </c>
      <c r="XZ103" t="s">
        <v>817</v>
      </c>
      <c r="ZM103" t="s">
        <v>817</v>
      </c>
      <c r="ZN103" t="s">
        <v>817</v>
      </c>
      <c r="ZO103" t="s">
        <v>817</v>
      </c>
      <c r="ZP103" t="s">
        <v>817</v>
      </c>
      <c r="ZQ103" t="s">
        <v>813</v>
      </c>
      <c r="ZR103" t="s">
        <v>817</v>
      </c>
      <c r="ZS103" t="s">
        <v>817</v>
      </c>
      <c r="ZT103" t="s">
        <v>817</v>
      </c>
      <c r="ZU103" t="s">
        <v>817</v>
      </c>
      <c r="ZV103" t="s">
        <v>817</v>
      </c>
      <c r="ZW103" t="s">
        <v>817</v>
      </c>
      <c r="ZX103" t="s">
        <v>817</v>
      </c>
      <c r="ZY103" t="s">
        <v>817</v>
      </c>
      <c r="ZZ103" t="s">
        <v>817</v>
      </c>
      <c r="AAA103" t="s">
        <v>817</v>
      </c>
      <c r="AAB103" t="s">
        <v>817</v>
      </c>
      <c r="AAC103" t="s">
        <v>813</v>
      </c>
      <c r="AAD103" t="s">
        <v>817</v>
      </c>
      <c r="AAE103" t="s">
        <v>817</v>
      </c>
      <c r="AAF103" t="s">
        <v>817</v>
      </c>
      <c r="AAH103" t="s">
        <v>813</v>
      </c>
      <c r="AAI103" t="s">
        <v>817</v>
      </c>
      <c r="AAJ103" t="s">
        <v>817</v>
      </c>
      <c r="AAK103" t="s">
        <v>817</v>
      </c>
      <c r="AAL103" t="s">
        <v>817</v>
      </c>
      <c r="AAM103" t="s">
        <v>817</v>
      </c>
      <c r="AAN103" t="s">
        <v>817</v>
      </c>
      <c r="AAO103" t="s">
        <v>817</v>
      </c>
      <c r="AAP103" t="s">
        <v>817</v>
      </c>
      <c r="AAQ103" t="s">
        <v>817</v>
      </c>
      <c r="AAR103" t="s">
        <v>817</v>
      </c>
      <c r="AAS103" t="s">
        <v>817</v>
      </c>
      <c r="AAT103" t="s">
        <v>813</v>
      </c>
      <c r="AAV103" t="s">
        <v>817</v>
      </c>
      <c r="AAW103" t="s">
        <v>817</v>
      </c>
      <c r="AAX103" t="s">
        <v>817</v>
      </c>
      <c r="AAY103" t="s">
        <v>817</v>
      </c>
      <c r="AAZ103" t="s">
        <v>817</v>
      </c>
      <c r="ABA103" t="s">
        <v>813</v>
      </c>
      <c r="ABB103" t="s">
        <v>813</v>
      </c>
      <c r="ABC103" t="s">
        <v>817</v>
      </c>
      <c r="ABD103" t="s">
        <v>817</v>
      </c>
      <c r="ABE103" t="s">
        <v>817</v>
      </c>
      <c r="ABF103" t="s">
        <v>817</v>
      </c>
      <c r="ABG103" t="s">
        <v>817</v>
      </c>
      <c r="ABH103" t="s">
        <v>817</v>
      </c>
      <c r="ABI103" t="s">
        <v>817</v>
      </c>
      <c r="ABJ103" t="s">
        <v>817</v>
      </c>
      <c r="ABK103" t="s">
        <v>813</v>
      </c>
      <c r="ABL103" t="s">
        <v>817</v>
      </c>
      <c r="ABM103" t="s">
        <v>817</v>
      </c>
      <c r="ABN103" t="s">
        <v>817</v>
      </c>
      <c r="ABO103" t="s">
        <v>817</v>
      </c>
      <c r="ABP103" t="s">
        <v>817</v>
      </c>
      <c r="ABQ103" t="s">
        <v>817</v>
      </c>
      <c r="ABR103" t="s">
        <v>817</v>
      </c>
      <c r="ABS103" t="s">
        <v>817</v>
      </c>
      <c r="ABT103" t="s">
        <v>817</v>
      </c>
      <c r="ABU103" t="s">
        <v>817</v>
      </c>
      <c r="ABV103" t="s">
        <v>817</v>
      </c>
      <c r="ABW103" t="s">
        <v>817</v>
      </c>
      <c r="ABX103" t="s">
        <v>817</v>
      </c>
      <c r="ABY103" t="s">
        <v>817</v>
      </c>
      <c r="ABZ103" t="s">
        <v>817</v>
      </c>
      <c r="ACA103" t="s">
        <v>817</v>
      </c>
      <c r="ACB103" t="s">
        <v>817</v>
      </c>
      <c r="ACC103" t="s">
        <v>817</v>
      </c>
      <c r="ACD103" t="s">
        <v>817</v>
      </c>
      <c r="ACE103" t="s">
        <v>817</v>
      </c>
      <c r="ACF103" t="s">
        <v>817</v>
      </c>
      <c r="ACG103" t="s">
        <v>817</v>
      </c>
      <c r="ACH103" t="s">
        <v>817</v>
      </c>
      <c r="ACI103" t="s">
        <v>813</v>
      </c>
    </row>
    <row r="104" spans="1:763">
      <c r="A104" t="s">
        <v>1326</v>
      </c>
      <c r="B104" t="s">
        <v>1327</v>
      </c>
      <c r="C104" t="s">
        <v>1328</v>
      </c>
      <c r="D104" t="s">
        <v>932</v>
      </c>
      <c r="E104" t="s">
        <v>932</v>
      </c>
      <c r="P104" t="s">
        <v>812</v>
      </c>
      <c r="Q104">
        <v>0.874863865752458</v>
      </c>
      <c r="T104">
        <v>19</v>
      </c>
      <c r="V104" t="s">
        <v>813</v>
      </c>
      <c r="X104" t="s">
        <v>813</v>
      </c>
      <c r="Y104" t="s">
        <v>814</v>
      </c>
      <c r="Z104" t="s">
        <v>814</v>
      </c>
      <c r="AA104" t="s">
        <v>920</v>
      </c>
      <c r="AB104" t="s">
        <v>816</v>
      </c>
      <c r="AC104">
        <v>3</v>
      </c>
      <c r="AD104" t="s">
        <v>813</v>
      </c>
      <c r="AE104">
        <v>3</v>
      </c>
      <c r="AF104">
        <v>0</v>
      </c>
      <c r="AG104">
        <v>0</v>
      </c>
      <c r="AH104" t="s">
        <v>818</v>
      </c>
      <c r="AI104" t="s">
        <v>818</v>
      </c>
      <c r="AJ104" t="s">
        <v>818</v>
      </c>
      <c r="AK104" t="s">
        <v>818</v>
      </c>
      <c r="AL104" t="s">
        <v>818</v>
      </c>
      <c r="AM104" t="s">
        <v>818</v>
      </c>
      <c r="AN104" t="s">
        <v>818</v>
      </c>
      <c r="AO104" t="s">
        <v>818</v>
      </c>
      <c r="AP104" t="s">
        <v>818</v>
      </c>
      <c r="AQ104" t="s">
        <v>818</v>
      </c>
      <c r="AR104" t="s">
        <v>818</v>
      </c>
      <c r="AS104" t="s">
        <v>818</v>
      </c>
      <c r="AT104" t="s">
        <v>818</v>
      </c>
      <c r="AU104" t="s">
        <v>818</v>
      </c>
      <c r="AV104" t="s">
        <v>818</v>
      </c>
      <c r="AW104" t="s">
        <v>818</v>
      </c>
      <c r="AX104" t="s">
        <v>818</v>
      </c>
      <c r="AY104" t="s">
        <v>818</v>
      </c>
      <c r="AZ104" t="s">
        <v>818</v>
      </c>
      <c r="BA104" t="s">
        <v>818</v>
      </c>
      <c r="BB104" t="s">
        <v>818</v>
      </c>
      <c r="BC104" t="s">
        <v>818</v>
      </c>
      <c r="BD104" t="s">
        <v>818</v>
      </c>
      <c r="BE104" t="s">
        <v>818</v>
      </c>
      <c r="BF104" t="s">
        <v>818</v>
      </c>
      <c r="BG104" t="s">
        <v>818</v>
      </c>
      <c r="BH104" t="s">
        <v>818</v>
      </c>
      <c r="BI104" t="s">
        <v>818</v>
      </c>
      <c r="BJ104" t="s">
        <v>818</v>
      </c>
      <c r="BK104" t="s">
        <v>818</v>
      </c>
      <c r="BL104" t="s">
        <v>818</v>
      </c>
      <c r="BM104" t="s">
        <v>818</v>
      </c>
      <c r="BN104" t="s">
        <v>818</v>
      </c>
      <c r="BO104" t="s">
        <v>818</v>
      </c>
      <c r="BP104" t="s">
        <v>818</v>
      </c>
      <c r="BQ104" t="s">
        <v>818</v>
      </c>
      <c r="BR104" t="s">
        <v>818</v>
      </c>
      <c r="BS104" t="s">
        <v>818</v>
      </c>
      <c r="BT104" t="s">
        <v>818</v>
      </c>
      <c r="BU104" t="s">
        <v>818</v>
      </c>
      <c r="BV104" t="s">
        <v>818</v>
      </c>
      <c r="BW104" t="s">
        <v>818</v>
      </c>
      <c r="BX104" t="s">
        <v>818</v>
      </c>
      <c r="BY104" t="s">
        <v>818</v>
      </c>
      <c r="BZ104" t="s">
        <v>818</v>
      </c>
      <c r="CA104" t="s">
        <v>818</v>
      </c>
      <c r="CB104" t="s">
        <v>818</v>
      </c>
      <c r="CC104" t="s">
        <v>818</v>
      </c>
      <c r="CD104" t="s">
        <v>818</v>
      </c>
      <c r="CE104" t="s">
        <v>818</v>
      </c>
      <c r="CF104" t="s">
        <v>818</v>
      </c>
      <c r="CG104" t="s">
        <v>818</v>
      </c>
      <c r="CH104" t="s">
        <v>818</v>
      </c>
      <c r="CI104" t="s">
        <v>818</v>
      </c>
      <c r="CJ104" t="s">
        <v>818</v>
      </c>
      <c r="CK104" t="s">
        <v>818</v>
      </c>
      <c r="CL104" t="s">
        <v>818</v>
      </c>
      <c r="CM104" t="s">
        <v>818</v>
      </c>
      <c r="CN104" t="s">
        <v>818</v>
      </c>
      <c r="CO104" t="s">
        <v>818</v>
      </c>
      <c r="CP104" t="s">
        <v>818</v>
      </c>
      <c r="CQ104" t="s">
        <v>818</v>
      </c>
      <c r="CR104" t="s">
        <v>818</v>
      </c>
      <c r="CS104" t="s">
        <v>818</v>
      </c>
      <c r="CT104" t="s">
        <v>818</v>
      </c>
      <c r="CU104" t="s">
        <v>818</v>
      </c>
      <c r="CV104" t="s">
        <v>818</v>
      </c>
      <c r="CW104" t="s">
        <v>818</v>
      </c>
      <c r="CX104" t="s">
        <v>818</v>
      </c>
      <c r="CY104" t="s">
        <v>818</v>
      </c>
      <c r="CZ104" t="s">
        <v>818</v>
      </c>
      <c r="DA104" t="s">
        <v>818</v>
      </c>
      <c r="DB104" t="s">
        <v>818</v>
      </c>
      <c r="DC104" t="s">
        <v>818</v>
      </c>
      <c r="DD104" t="s">
        <v>818</v>
      </c>
      <c r="DE104" t="s">
        <v>818</v>
      </c>
      <c r="DF104" t="s">
        <v>818</v>
      </c>
      <c r="DG104" t="s">
        <v>818</v>
      </c>
      <c r="DH104" t="s">
        <v>818</v>
      </c>
      <c r="DI104" t="s">
        <v>818</v>
      </c>
      <c r="DJ104" t="s">
        <v>818</v>
      </c>
      <c r="DK104" t="s">
        <v>818</v>
      </c>
      <c r="DL104" t="s">
        <v>818</v>
      </c>
      <c r="DM104" t="s">
        <v>818</v>
      </c>
      <c r="DN104" t="s">
        <v>818</v>
      </c>
      <c r="DO104" t="s">
        <v>818</v>
      </c>
      <c r="DP104" t="s">
        <v>818</v>
      </c>
      <c r="DQ104" t="s">
        <v>818</v>
      </c>
      <c r="DR104" t="s">
        <v>818</v>
      </c>
      <c r="DS104" t="s">
        <v>818</v>
      </c>
      <c r="DT104" t="s">
        <v>818</v>
      </c>
      <c r="DU104" t="s">
        <v>818</v>
      </c>
      <c r="DV104" t="s">
        <v>818</v>
      </c>
      <c r="DW104" t="s">
        <v>818</v>
      </c>
      <c r="DX104" t="s">
        <v>818</v>
      </c>
      <c r="DY104" t="s">
        <v>818</v>
      </c>
      <c r="DZ104" t="s">
        <v>818</v>
      </c>
      <c r="EA104" t="s">
        <v>818</v>
      </c>
      <c r="EB104" t="s">
        <v>818</v>
      </c>
      <c r="EC104" t="s">
        <v>818</v>
      </c>
      <c r="ED104" t="s">
        <v>818</v>
      </c>
      <c r="EE104" t="s">
        <v>818</v>
      </c>
      <c r="EF104" t="s">
        <v>818</v>
      </c>
      <c r="EG104" t="s">
        <v>818</v>
      </c>
      <c r="EH104" t="s">
        <v>818</v>
      </c>
      <c r="EI104" t="s">
        <v>818</v>
      </c>
      <c r="EJ104" t="s">
        <v>818</v>
      </c>
      <c r="EK104" t="s">
        <v>818</v>
      </c>
      <c r="EL104" t="s">
        <v>818</v>
      </c>
      <c r="EM104" t="s">
        <v>818</v>
      </c>
      <c r="EN104" t="s">
        <v>818</v>
      </c>
      <c r="EO104" t="s">
        <v>818</v>
      </c>
      <c r="EP104" t="s">
        <v>818</v>
      </c>
      <c r="EQ104" t="s">
        <v>818</v>
      </c>
      <c r="ER104" t="s">
        <v>818</v>
      </c>
      <c r="ES104" t="s">
        <v>818</v>
      </c>
      <c r="ET104" t="s">
        <v>818</v>
      </c>
      <c r="EU104" t="s">
        <v>818</v>
      </c>
      <c r="EV104" t="s">
        <v>818</v>
      </c>
      <c r="EW104" t="s">
        <v>818</v>
      </c>
      <c r="EX104" t="s">
        <v>818</v>
      </c>
      <c r="EY104" t="s">
        <v>818</v>
      </c>
      <c r="EZ104" t="s">
        <v>818</v>
      </c>
      <c r="FA104" t="s">
        <v>818</v>
      </c>
      <c r="FB104" t="s">
        <v>818</v>
      </c>
      <c r="FC104" t="s">
        <v>818</v>
      </c>
      <c r="FD104" t="s">
        <v>818</v>
      </c>
      <c r="FE104" t="s">
        <v>818</v>
      </c>
      <c r="FF104" t="s">
        <v>818</v>
      </c>
      <c r="FG104" t="s">
        <v>818</v>
      </c>
      <c r="FH104" t="s">
        <v>818</v>
      </c>
      <c r="FI104" t="s">
        <v>818</v>
      </c>
      <c r="FJ104" t="s">
        <v>818</v>
      </c>
      <c r="FK104" t="s">
        <v>818</v>
      </c>
      <c r="FL104" t="s">
        <v>818</v>
      </c>
      <c r="FM104" t="s">
        <v>818</v>
      </c>
      <c r="FN104" t="s">
        <v>818</v>
      </c>
      <c r="FO104" t="s">
        <v>818</v>
      </c>
      <c r="FP104" t="s">
        <v>818</v>
      </c>
      <c r="FQ104" t="s">
        <v>818</v>
      </c>
      <c r="FR104" t="s">
        <v>818</v>
      </c>
      <c r="FS104" t="s">
        <v>818</v>
      </c>
      <c r="FT104" t="s">
        <v>818</v>
      </c>
      <c r="FU104" t="s">
        <v>818</v>
      </c>
      <c r="FV104" t="s">
        <v>818</v>
      </c>
      <c r="FW104" t="s">
        <v>818</v>
      </c>
      <c r="FX104" t="s">
        <v>818</v>
      </c>
      <c r="FY104" t="s">
        <v>818</v>
      </c>
      <c r="FZ104" t="s">
        <v>818</v>
      </c>
      <c r="GA104" t="s">
        <v>818</v>
      </c>
      <c r="GB104" t="s">
        <v>818</v>
      </c>
      <c r="GC104" t="s">
        <v>818</v>
      </c>
      <c r="GD104" t="s">
        <v>818</v>
      </c>
      <c r="GE104" t="s">
        <v>818</v>
      </c>
      <c r="GF104" t="s">
        <v>818</v>
      </c>
      <c r="GG104" t="s">
        <v>818</v>
      </c>
      <c r="GH104" t="s">
        <v>818</v>
      </c>
      <c r="GI104" t="s">
        <v>818</v>
      </c>
      <c r="GJ104" t="s">
        <v>818</v>
      </c>
      <c r="GK104" t="s">
        <v>818</v>
      </c>
      <c r="GL104" t="s">
        <v>818</v>
      </c>
      <c r="GM104" t="s">
        <v>818</v>
      </c>
      <c r="GN104" t="s">
        <v>818</v>
      </c>
      <c r="GO104" t="s">
        <v>818</v>
      </c>
      <c r="GP104" t="s">
        <v>818</v>
      </c>
      <c r="GQ104" t="s">
        <v>818</v>
      </c>
      <c r="GR104" t="s">
        <v>818</v>
      </c>
      <c r="GS104" t="s">
        <v>818</v>
      </c>
      <c r="GT104" t="s">
        <v>818</v>
      </c>
      <c r="GU104" t="s">
        <v>818</v>
      </c>
      <c r="GV104" t="s">
        <v>818</v>
      </c>
      <c r="GW104" t="s">
        <v>818</v>
      </c>
      <c r="GX104" t="s">
        <v>818</v>
      </c>
      <c r="GY104" t="s">
        <v>818</v>
      </c>
      <c r="GZ104" t="s">
        <v>818</v>
      </c>
      <c r="HA104" t="s">
        <v>818</v>
      </c>
      <c r="HB104" t="s">
        <v>818</v>
      </c>
      <c r="HC104" t="s">
        <v>818</v>
      </c>
      <c r="HD104" t="s">
        <v>818</v>
      </c>
      <c r="HE104" t="s">
        <v>818</v>
      </c>
      <c r="HF104" t="s">
        <v>818</v>
      </c>
      <c r="HG104" t="s">
        <v>818</v>
      </c>
      <c r="HH104" t="s">
        <v>818</v>
      </c>
      <c r="HI104" t="s">
        <v>818</v>
      </c>
      <c r="HJ104" t="s">
        <v>818</v>
      </c>
      <c r="HK104" t="s">
        <v>818</v>
      </c>
      <c r="HL104" t="s">
        <v>818</v>
      </c>
      <c r="HM104" t="s">
        <v>818</v>
      </c>
      <c r="HN104" t="s">
        <v>818</v>
      </c>
      <c r="HO104" t="s">
        <v>818</v>
      </c>
      <c r="HP104" t="s">
        <v>818</v>
      </c>
      <c r="HQ104" t="s">
        <v>818</v>
      </c>
      <c r="HR104" t="s">
        <v>818</v>
      </c>
      <c r="HS104" t="s">
        <v>818</v>
      </c>
      <c r="HT104" t="s">
        <v>818</v>
      </c>
      <c r="HU104" t="s">
        <v>818</v>
      </c>
      <c r="HV104" t="s">
        <v>818</v>
      </c>
      <c r="HW104" t="s">
        <v>818</v>
      </c>
      <c r="HX104" t="s">
        <v>818</v>
      </c>
      <c r="HY104" t="s">
        <v>818</v>
      </c>
      <c r="HZ104" t="s">
        <v>818</v>
      </c>
      <c r="IA104" t="s">
        <v>818</v>
      </c>
      <c r="IB104" t="s">
        <v>818</v>
      </c>
      <c r="IC104" t="s">
        <v>818</v>
      </c>
      <c r="ID104" t="s">
        <v>818</v>
      </c>
      <c r="IE104" t="s">
        <v>818</v>
      </c>
      <c r="IF104" t="s">
        <v>818</v>
      </c>
      <c r="IG104" t="s">
        <v>818</v>
      </c>
      <c r="IH104" t="s">
        <v>818</v>
      </c>
      <c r="II104" t="s">
        <v>818</v>
      </c>
      <c r="IJ104" t="s">
        <v>818</v>
      </c>
      <c r="IK104" t="s">
        <v>818</v>
      </c>
      <c r="IL104" t="s">
        <v>818</v>
      </c>
      <c r="IM104" t="s">
        <v>818</v>
      </c>
      <c r="IN104" t="s">
        <v>818</v>
      </c>
      <c r="IO104" t="s">
        <v>818</v>
      </c>
      <c r="IP104" t="s">
        <v>818</v>
      </c>
      <c r="IQ104" t="s">
        <v>818</v>
      </c>
      <c r="IR104" t="s">
        <v>818</v>
      </c>
      <c r="IS104" t="s">
        <v>818</v>
      </c>
      <c r="IT104" t="s">
        <v>818</v>
      </c>
      <c r="IU104" t="s">
        <v>818</v>
      </c>
      <c r="IV104" t="s">
        <v>818</v>
      </c>
      <c r="IW104" t="s">
        <v>818</v>
      </c>
      <c r="IX104" t="s">
        <v>818</v>
      </c>
      <c r="IY104" t="s">
        <v>818</v>
      </c>
      <c r="IZ104" t="s">
        <v>818</v>
      </c>
      <c r="JA104" t="s">
        <v>818</v>
      </c>
      <c r="JB104" t="s">
        <v>818</v>
      </c>
      <c r="JC104" t="s">
        <v>818</v>
      </c>
      <c r="JD104" t="s">
        <v>818</v>
      </c>
      <c r="JE104" t="s">
        <v>818</v>
      </c>
      <c r="JF104" t="s">
        <v>818</v>
      </c>
      <c r="JG104" t="s">
        <v>818</v>
      </c>
      <c r="JH104" t="s">
        <v>818</v>
      </c>
      <c r="JI104" t="s">
        <v>818</v>
      </c>
      <c r="JJ104" t="s">
        <v>818</v>
      </c>
      <c r="JK104" t="s">
        <v>818</v>
      </c>
      <c r="JL104" t="s">
        <v>818</v>
      </c>
      <c r="JM104" t="s">
        <v>818</v>
      </c>
      <c r="JN104" t="s">
        <v>818</v>
      </c>
      <c r="JO104" t="s">
        <v>818</v>
      </c>
      <c r="JP104" t="s">
        <v>818</v>
      </c>
      <c r="JQ104" t="s">
        <v>818</v>
      </c>
      <c r="JR104" t="s">
        <v>818</v>
      </c>
      <c r="JS104" t="s">
        <v>818</v>
      </c>
      <c r="JT104" t="s">
        <v>818</v>
      </c>
      <c r="JU104" t="s">
        <v>818</v>
      </c>
      <c r="JV104" t="s">
        <v>818</v>
      </c>
      <c r="JW104" t="s">
        <v>818</v>
      </c>
      <c r="JX104" t="s">
        <v>818</v>
      </c>
      <c r="JY104" t="s">
        <v>818</v>
      </c>
      <c r="JZ104" t="s">
        <v>818</v>
      </c>
      <c r="KA104" t="s">
        <v>818</v>
      </c>
      <c r="KB104" t="s">
        <v>818</v>
      </c>
      <c r="KC104" t="s">
        <v>818</v>
      </c>
      <c r="KD104" t="s">
        <v>818</v>
      </c>
      <c r="KE104" t="s">
        <v>818</v>
      </c>
      <c r="KF104">
        <v>3</v>
      </c>
      <c r="KG104">
        <v>0</v>
      </c>
      <c r="KH104">
        <v>0</v>
      </c>
      <c r="KI104">
        <v>0</v>
      </c>
      <c r="KJ104">
        <v>0</v>
      </c>
      <c r="KK104">
        <v>0</v>
      </c>
      <c r="KL104">
        <v>0</v>
      </c>
      <c r="KM104">
        <v>0</v>
      </c>
      <c r="KN104">
        <v>1</v>
      </c>
      <c r="KO104">
        <v>0</v>
      </c>
      <c r="KP104">
        <v>0</v>
      </c>
      <c r="KQ104">
        <v>1</v>
      </c>
      <c r="KR104">
        <v>0</v>
      </c>
      <c r="KS104">
        <v>1</v>
      </c>
      <c r="KT104">
        <v>0</v>
      </c>
      <c r="KU104">
        <v>0</v>
      </c>
      <c r="KV104">
        <v>0</v>
      </c>
      <c r="KW104">
        <v>1</v>
      </c>
      <c r="KX104">
        <v>0</v>
      </c>
      <c r="KY104">
        <v>0</v>
      </c>
      <c r="KZ104">
        <v>1</v>
      </c>
      <c r="LA104">
        <v>1</v>
      </c>
      <c r="LB104">
        <v>1</v>
      </c>
      <c r="LC104">
        <v>1</v>
      </c>
      <c r="LD104">
        <v>3</v>
      </c>
      <c r="LE104">
        <v>0</v>
      </c>
      <c r="LF104">
        <v>2</v>
      </c>
      <c r="LH104" t="s">
        <v>817</v>
      </c>
      <c r="LI104" t="s">
        <v>817</v>
      </c>
      <c r="LJ104" t="s">
        <v>817</v>
      </c>
      <c r="LK104" t="s">
        <v>817</v>
      </c>
      <c r="LL104" t="s">
        <v>817</v>
      </c>
      <c r="LM104" t="s">
        <v>817</v>
      </c>
      <c r="LO104" t="s">
        <v>817</v>
      </c>
      <c r="LQ104" t="s">
        <v>817</v>
      </c>
      <c r="LR104" t="s">
        <v>818</v>
      </c>
      <c r="LS104" t="s">
        <v>818</v>
      </c>
      <c r="LT104" t="s">
        <v>818</v>
      </c>
      <c r="LU104" t="s">
        <v>818</v>
      </c>
      <c r="LV104" t="s">
        <v>818</v>
      </c>
      <c r="LW104" t="s">
        <v>818</v>
      </c>
      <c r="LX104" t="s">
        <v>817</v>
      </c>
      <c r="MA104" t="s">
        <v>858</v>
      </c>
      <c r="MB104" t="s">
        <v>821</v>
      </c>
      <c r="MC104" t="s">
        <v>875</v>
      </c>
      <c r="MD104" t="s">
        <v>813</v>
      </c>
      <c r="MF104" t="s">
        <v>823</v>
      </c>
      <c r="MI104" t="s">
        <v>817</v>
      </c>
      <c r="MJ104" t="s">
        <v>824</v>
      </c>
      <c r="MK104" t="s">
        <v>813</v>
      </c>
      <c r="ML104" t="s">
        <v>817</v>
      </c>
      <c r="MM104" t="s">
        <v>813</v>
      </c>
      <c r="MN104" t="s">
        <v>817</v>
      </c>
      <c r="MO104" t="s">
        <v>817</v>
      </c>
      <c r="MP104" t="s">
        <v>817</v>
      </c>
      <c r="MQ104" t="s">
        <v>817</v>
      </c>
      <c r="MR104" t="s">
        <v>817</v>
      </c>
      <c r="MS104" t="s">
        <v>817</v>
      </c>
      <c r="MT104" t="s">
        <v>817</v>
      </c>
      <c r="MU104" t="s">
        <v>813</v>
      </c>
      <c r="NC104" t="s">
        <v>817</v>
      </c>
      <c r="ND104" t="s">
        <v>817</v>
      </c>
      <c r="NE104" t="s">
        <v>817</v>
      </c>
      <c r="NR104" t="s">
        <v>817</v>
      </c>
      <c r="NU104" t="s">
        <v>944</v>
      </c>
      <c r="NX104" t="s">
        <v>826</v>
      </c>
      <c r="NY104">
        <v>0</v>
      </c>
      <c r="OP104" t="s">
        <v>817</v>
      </c>
      <c r="OQ104" t="s">
        <v>827</v>
      </c>
      <c r="OR104" t="s">
        <v>863</v>
      </c>
      <c r="OS104" t="s">
        <v>1020</v>
      </c>
      <c r="OT104" t="s">
        <v>813</v>
      </c>
      <c r="OU104" t="s">
        <v>817</v>
      </c>
      <c r="OV104" t="s">
        <v>830</v>
      </c>
      <c r="OW104" t="s">
        <v>831</v>
      </c>
      <c r="OX104" t="s">
        <v>832</v>
      </c>
      <c r="OY104" t="s">
        <v>1256</v>
      </c>
      <c r="OZ104" t="s">
        <v>908</v>
      </c>
      <c r="PA104" t="s">
        <v>817</v>
      </c>
      <c r="PB104" t="s">
        <v>817</v>
      </c>
      <c r="PC104" t="s">
        <v>817</v>
      </c>
      <c r="PD104" t="s">
        <v>817</v>
      </c>
      <c r="PE104" t="s">
        <v>817</v>
      </c>
      <c r="PF104" t="s">
        <v>813</v>
      </c>
      <c r="PG104" t="s">
        <v>817</v>
      </c>
      <c r="PH104" t="s">
        <v>817</v>
      </c>
      <c r="PI104" t="s">
        <v>817</v>
      </c>
      <c r="PJ104" t="s">
        <v>817</v>
      </c>
      <c r="PK104" t="s">
        <v>813</v>
      </c>
      <c r="PL104" t="s">
        <v>835</v>
      </c>
      <c r="PM104" t="s">
        <v>837</v>
      </c>
      <c r="PN104" t="s">
        <v>837</v>
      </c>
      <c r="PO104" t="s">
        <v>866</v>
      </c>
      <c r="PP104" t="s">
        <v>894</v>
      </c>
      <c r="PQ104" t="s">
        <v>813</v>
      </c>
      <c r="PR104" t="s">
        <v>813</v>
      </c>
      <c r="PS104" t="s">
        <v>817</v>
      </c>
      <c r="PT104" t="s">
        <v>817</v>
      </c>
      <c r="PU104" t="s">
        <v>817</v>
      </c>
      <c r="PV104" t="s">
        <v>817</v>
      </c>
      <c r="PW104" t="s">
        <v>817</v>
      </c>
      <c r="PX104" t="s">
        <v>817</v>
      </c>
      <c r="PY104" t="s">
        <v>817</v>
      </c>
      <c r="PZ104" t="s">
        <v>1058</v>
      </c>
      <c r="QA104" t="s">
        <v>841</v>
      </c>
      <c r="QB104" t="s">
        <v>895</v>
      </c>
      <c r="QC104" t="s">
        <v>972</v>
      </c>
      <c r="QD104" t="s">
        <v>896</v>
      </c>
      <c r="QE104" t="s">
        <v>845</v>
      </c>
      <c r="QF104" t="s">
        <v>813</v>
      </c>
      <c r="QG104" t="s">
        <v>813</v>
      </c>
      <c r="QH104" t="s">
        <v>813</v>
      </c>
      <c r="QI104" t="s">
        <v>817</v>
      </c>
      <c r="QJ104" t="s">
        <v>813</v>
      </c>
      <c r="QK104" t="s">
        <v>813</v>
      </c>
      <c r="QL104" t="s">
        <v>817</v>
      </c>
      <c r="QM104" t="s">
        <v>813</v>
      </c>
      <c r="QN104" t="s">
        <v>817</v>
      </c>
      <c r="QO104" t="s">
        <v>817</v>
      </c>
      <c r="QP104" t="s">
        <v>817</v>
      </c>
      <c r="QQ104" t="s">
        <v>817</v>
      </c>
      <c r="QR104" t="s">
        <v>817</v>
      </c>
      <c r="QS104" t="s">
        <v>813</v>
      </c>
      <c r="QT104" t="s">
        <v>817</v>
      </c>
      <c r="QU104" t="s">
        <v>817</v>
      </c>
      <c r="QV104" t="s">
        <v>817</v>
      </c>
      <c r="QW104" t="s">
        <v>817</v>
      </c>
      <c r="QX104" t="s">
        <v>817</v>
      </c>
      <c r="QY104" t="s">
        <v>817</v>
      </c>
      <c r="QZ104" t="s">
        <v>817</v>
      </c>
      <c r="RA104" t="s">
        <v>817</v>
      </c>
      <c r="RB104" t="s">
        <v>817</v>
      </c>
      <c r="RC104" t="s">
        <v>817</v>
      </c>
      <c r="RD104" t="s">
        <v>817</v>
      </c>
      <c r="RE104" t="s">
        <v>817</v>
      </c>
      <c r="RF104" t="s">
        <v>817</v>
      </c>
      <c r="RG104" t="s">
        <v>817</v>
      </c>
      <c r="RH104" t="s">
        <v>817</v>
      </c>
      <c r="RI104" t="s">
        <v>817</v>
      </c>
      <c r="RJ104" t="s">
        <v>817</v>
      </c>
      <c r="RK104" t="s">
        <v>813</v>
      </c>
      <c r="RL104" t="s">
        <v>813</v>
      </c>
      <c r="RM104" t="s">
        <v>817</v>
      </c>
      <c r="RN104" t="s">
        <v>817</v>
      </c>
      <c r="RO104" t="s">
        <v>817</v>
      </c>
      <c r="RP104" t="s">
        <v>817</v>
      </c>
      <c r="RQ104" t="s">
        <v>817</v>
      </c>
      <c r="RR104" t="s">
        <v>817</v>
      </c>
      <c r="RS104" t="s">
        <v>813</v>
      </c>
      <c r="RT104" t="s">
        <v>817</v>
      </c>
      <c r="RU104" t="s">
        <v>817</v>
      </c>
      <c r="RV104" t="s">
        <v>817</v>
      </c>
      <c r="RW104" t="s">
        <v>817</v>
      </c>
      <c r="RX104" t="s">
        <v>837</v>
      </c>
      <c r="RY104" t="s">
        <v>1037</v>
      </c>
      <c r="RZ104" t="s">
        <v>817</v>
      </c>
      <c r="SB104" t="s">
        <v>813</v>
      </c>
      <c r="SC104" t="s">
        <v>817</v>
      </c>
      <c r="SD104" t="s">
        <v>813</v>
      </c>
      <c r="SE104" t="s">
        <v>817</v>
      </c>
      <c r="SF104" t="s">
        <v>817</v>
      </c>
      <c r="SG104" t="s">
        <v>817</v>
      </c>
      <c r="SH104" t="s">
        <v>817</v>
      </c>
      <c r="SI104" t="s">
        <v>813</v>
      </c>
      <c r="SJ104" t="s">
        <v>817</v>
      </c>
      <c r="SK104" t="s">
        <v>817</v>
      </c>
      <c r="SL104" t="s">
        <v>817</v>
      </c>
      <c r="SM104" t="s">
        <v>817</v>
      </c>
      <c r="SN104" t="s">
        <v>817</v>
      </c>
      <c r="SO104" t="s">
        <v>817</v>
      </c>
      <c r="SP104" t="s">
        <v>813</v>
      </c>
      <c r="SQ104" t="s">
        <v>817</v>
      </c>
      <c r="SR104" t="s">
        <v>817</v>
      </c>
      <c r="SS104" t="s">
        <v>817</v>
      </c>
      <c r="ST104" t="s">
        <v>817</v>
      </c>
      <c r="SU104" t="s">
        <v>813</v>
      </c>
      <c r="SV104" t="s">
        <v>817</v>
      </c>
      <c r="SW104" t="s">
        <v>813</v>
      </c>
      <c r="SX104" t="s">
        <v>817</v>
      </c>
      <c r="SY104" t="s">
        <v>817</v>
      </c>
      <c r="SZ104" t="s">
        <v>813</v>
      </c>
      <c r="TA104" t="s">
        <v>817</v>
      </c>
      <c r="TB104" t="s">
        <v>817</v>
      </c>
      <c r="TC104" t="s">
        <v>817</v>
      </c>
      <c r="TD104" t="s">
        <v>817</v>
      </c>
      <c r="TE104" t="s">
        <v>817</v>
      </c>
      <c r="TF104" t="s">
        <v>817</v>
      </c>
      <c r="TG104" t="s">
        <v>817</v>
      </c>
      <c r="TH104" t="s">
        <v>817</v>
      </c>
      <c r="TI104" t="s">
        <v>817</v>
      </c>
      <c r="TJ104" t="s">
        <v>813</v>
      </c>
      <c r="TK104" t="s">
        <v>817</v>
      </c>
      <c r="TL104" t="s">
        <v>817</v>
      </c>
      <c r="TM104" t="s">
        <v>813</v>
      </c>
      <c r="TN104" t="s">
        <v>813</v>
      </c>
      <c r="TO104" t="s">
        <v>813</v>
      </c>
      <c r="TP104" t="s">
        <v>817</v>
      </c>
      <c r="TQ104" t="s">
        <v>817</v>
      </c>
      <c r="TR104" t="s">
        <v>817</v>
      </c>
      <c r="TS104" t="s">
        <v>817</v>
      </c>
      <c r="TT104" t="s">
        <v>817</v>
      </c>
      <c r="TU104" t="s">
        <v>817</v>
      </c>
      <c r="TV104" t="s">
        <v>817</v>
      </c>
      <c r="TW104" t="s">
        <v>817</v>
      </c>
      <c r="TY104" t="s">
        <v>813</v>
      </c>
      <c r="TZ104" t="s">
        <v>817</v>
      </c>
      <c r="UA104" t="s">
        <v>817</v>
      </c>
      <c r="UB104" t="s">
        <v>817</v>
      </c>
      <c r="UC104" t="s">
        <v>813</v>
      </c>
      <c r="UD104" t="s">
        <v>817</v>
      </c>
      <c r="UE104" t="s">
        <v>817</v>
      </c>
      <c r="UF104" t="s">
        <v>817</v>
      </c>
      <c r="UG104" t="s">
        <v>817</v>
      </c>
      <c r="UH104" t="s">
        <v>817</v>
      </c>
      <c r="UI104" t="s">
        <v>817</v>
      </c>
      <c r="UJ104" t="s">
        <v>817</v>
      </c>
      <c r="UK104" t="s">
        <v>817</v>
      </c>
      <c r="UL104" t="s">
        <v>813</v>
      </c>
      <c r="UM104" t="s">
        <v>817</v>
      </c>
      <c r="UN104" t="s">
        <v>813</v>
      </c>
      <c r="UO104" t="s">
        <v>817</v>
      </c>
      <c r="UP104" t="s">
        <v>813</v>
      </c>
      <c r="UQ104" t="s">
        <v>817</v>
      </c>
      <c r="UR104" t="s">
        <v>817</v>
      </c>
      <c r="US104" t="s">
        <v>817</v>
      </c>
      <c r="UT104" t="s">
        <v>817</v>
      </c>
      <c r="UU104" t="s">
        <v>817</v>
      </c>
      <c r="UV104" t="s">
        <v>817</v>
      </c>
      <c r="UW104" t="s">
        <v>817</v>
      </c>
      <c r="UX104" t="s">
        <v>817</v>
      </c>
      <c r="UY104" t="s">
        <v>817</v>
      </c>
      <c r="UZ104" t="s">
        <v>817</v>
      </c>
      <c r="VB104" t="s">
        <v>909</v>
      </c>
      <c r="VC104" t="s">
        <v>963</v>
      </c>
      <c r="VD104" t="s">
        <v>817</v>
      </c>
      <c r="VE104" t="s">
        <v>817</v>
      </c>
      <c r="VF104" t="s">
        <v>813</v>
      </c>
      <c r="VG104" t="s">
        <v>817</v>
      </c>
      <c r="VH104" t="s">
        <v>817</v>
      </c>
      <c r="VI104" t="s">
        <v>817</v>
      </c>
      <c r="VJ104" t="s">
        <v>817</v>
      </c>
      <c r="VK104" t="s">
        <v>817</v>
      </c>
      <c r="VL104" t="s">
        <v>817</v>
      </c>
      <c r="VM104" t="s">
        <v>817</v>
      </c>
      <c r="VN104" t="s">
        <v>817</v>
      </c>
      <c r="VO104" t="s">
        <v>817</v>
      </c>
      <c r="VP104" t="s">
        <v>817</v>
      </c>
      <c r="VQ104" t="s">
        <v>817</v>
      </c>
      <c r="VY104" t="s">
        <v>813</v>
      </c>
      <c r="VZ104" t="s">
        <v>813</v>
      </c>
      <c r="WA104" t="s">
        <v>817</v>
      </c>
      <c r="WJ104" t="s">
        <v>813</v>
      </c>
      <c r="WK104" t="s">
        <v>817</v>
      </c>
      <c r="WL104" t="s">
        <v>813</v>
      </c>
      <c r="WM104" t="s">
        <v>817</v>
      </c>
      <c r="WN104" t="s">
        <v>817</v>
      </c>
      <c r="WO104" t="s">
        <v>817</v>
      </c>
      <c r="WP104" t="s">
        <v>817</v>
      </c>
      <c r="WQ104" t="s">
        <v>817</v>
      </c>
      <c r="WR104" t="s">
        <v>817</v>
      </c>
      <c r="WS104" t="s">
        <v>1088</v>
      </c>
      <c r="WU104" t="s">
        <v>817</v>
      </c>
      <c r="WV104" t="s">
        <v>817</v>
      </c>
      <c r="WW104" t="s">
        <v>817</v>
      </c>
      <c r="WX104" t="s">
        <v>817</v>
      </c>
      <c r="WY104" t="s">
        <v>817</v>
      </c>
      <c r="WZ104" t="s">
        <v>813</v>
      </c>
      <c r="XA104" t="s">
        <v>817</v>
      </c>
      <c r="XB104" t="s">
        <v>817</v>
      </c>
      <c r="XC104" t="s">
        <v>850</v>
      </c>
      <c r="XD104" t="s">
        <v>813</v>
      </c>
      <c r="XE104" t="s">
        <v>813</v>
      </c>
      <c r="XF104" t="s">
        <v>817</v>
      </c>
      <c r="XG104" t="s">
        <v>817</v>
      </c>
      <c r="XH104" t="s">
        <v>817</v>
      </c>
      <c r="XI104" t="s">
        <v>817</v>
      </c>
      <c r="XJ104" t="s">
        <v>817</v>
      </c>
      <c r="XK104" t="s">
        <v>817</v>
      </c>
      <c r="XL104" t="s">
        <v>817</v>
      </c>
      <c r="XM104" t="s">
        <v>817</v>
      </c>
      <c r="XN104" t="s">
        <v>817</v>
      </c>
      <c r="XO104" t="s">
        <v>817</v>
      </c>
      <c r="XP104" t="s">
        <v>817</v>
      </c>
      <c r="XQ104" t="s">
        <v>817</v>
      </c>
      <c r="XR104" t="s">
        <v>813</v>
      </c>
      <c r="XS104" t="s">
        <v>817</v>
      </c>
      <c r="XT104" t="s">
        <v>817</v>
      </c>
      <c r="XU104" t="s">
        <v>813</v>
      </c>
      <c r="XV104" t="s">
        <v>817</v>
      </c>
      <c r="XW104" t="s">
        <v>817</v>
      </c>
      <c r="XX104" t="s">
        <v>817</v>
      </c>
      <c r="XY104" t="s">
        <v>817</v>
      </c>
      <c r="XZ104" t="s">
        <v>817</v>
      </c>
      <c r="ZM104" t="s">
        <v>817</v>
      </c>
      <c r="ZN104" t="s">
        <v>817</v>
      </c>
      <c r="ZO104" t="s">
        <v>817</v>
      </c>
      <c r="ZP104" t="s">
        <v>817</v>
      </c>
      <c r="ZQ104" t="s">
        <v>817</v>
      </c>
      <c r="ZR104" t="s">
        <v>813</v>
      </c>
      <c r="ZS104" t="s">
        <v>817</v>
      </c>
      <c r="ZT104" t="s">
        <v>817</v>
      </c>
      <c r="ZU104" t="s">
        <v>817</v>
      </c>
      <c r="ZV104" t="s">
        <v>817</v>
      </c>
      <c r="ZW104" t="s">
        <v>817</v>
      </c>
      <c r="ZX104" t="s">
        <v>817</v>
      </c>
      <c r="ZY104" t="s">
        <v>817</v>
      </c>
      <c r="ZZ104" t="s">
        <v>817</v>
      </c>
      <c r="AAA104" t="s">
        <v>813</v>
      </c>
      <c r="AAB104" t="s">
        <v>817</v>
      </c>
      <c r="AAC104" t="s">
        <v>817</v>
      </c>
      <c r="AAD104" t="s">
        <v>817</v>
      </c>
      <c r="AAE104" t="s">
        <v>817</v>
      </c>
      <c r="AAF104" t="s">
        <v>817</v>
      </c>
      <c r="AAH104" t="s">
        <v>813</v>
      </c>
      <c r="AAI104" t="s">
        <v>817</v>
      </c>
      <c r="AAJ104" t="s">
        <v>813</v>
      </c>
      <c r="AAK104" t="s">
        <v>817</v>
      </c>
      <c r="AAL104" t="s">
        <v>817</v>
      </c>
      <c r="AAM104" t="s">
        <v>817</v>
      </c>
      <c r="AAN104" t="s">
        <v>813</v>
      </c>
      <c r="AAO104" t="s">
        <v>817</v>
      </c>
      <c r="AAP104" t="s">
        <v>817</v>
      </c>
      <c r="AAQ104" t="s">
        <v>817</v>
      </c>
      <c r="AAR104" t="s">
        <v>817</v>
      </c>
      <c r="AAS104" t="s">
        <v>817</v>
      </c>
      <c r="AAT104" t="s">
        <v>817</v>
      </c>
      <c r="AAV104" t="s">
        <v>817</v>
      </c>
      <c r="AAW104" t="s">
        <v>817</v>
      </c>
      <c r="AAX104" t="s">
        <v>817</v>
      </c>
      <c r="AAY104" t="s">
        <v>817</v>
      </c>
      <c r="AAZ104" t="s">
        <v>817</v>
      </c>
      <c r="ABA104" t="s">
        <v>817</v>
      </c>
      <c r="ABB104" t="s">
        <v>813</v>
      </c>
      <c r="ABC104" t="s">
        <v>817</v>
      </c>
      <c r="ABD104" t="s">
        <v>817</v>
      </c>
      <c r="ABE104" t="s">
        <v>817</v>
      </c>
      <c r="ABF104" t="s">
        <v>817</v>
      </c>
      <c r="ABG104" t="s">
        <v>817</v>
      </c>
      <c r="ABH104" t="s">
        <v>817</v>
      </c>
      <c r="ABI104" t="s">
        <v>817</v>
      </c>
      <c r="ABJ104" t="s">
        <v>817</v>
      </c>
      <c r="ABK104" t="s">
        <v>817</v>
      </c>
      <c r="ABL104" t="s">
        <v>817</v>
      </c>
      <c r="ABM104" t="s">
        <v>817</v>
      </c>
      <c r="ABN104" t="s">
        <v>817</v>
      </c>
      <c r="ABO104" t="s">
        <v>817</v>
      </c>
      <c r="ABP104" t="s">
        <v>813</v>
      </c>
      <c r="ABQ104" t="s">
        <v>817</v>
      </c>
      <c r="ABR104" t="s">
        <v>817</v>
      </c>
      <c r="ABS104" t="s">
        <v>817</v>
      </c>
      <c r="ABT104" t="s">
        <v>813</v>
      </c>
      <c r="ABU104" t="s">
        <v>817</v>
      </c>
      <c r="ABV104" t="s">
        <v>817</v>
      </c>
      <c r="ABW104" t="s">
        <v>813</v>
      </c>
      <c r="ABX104" t="s">
        <v>817</v>
      </c>
      <c r="ABY104" t="s">
        <v>817</v>
      </c>
      <c r="ABZ104" t="s">
        <v>817</v>
      </c>
      <c r="ACA104" t="s">
        <v>817</v>
      </c>
      <c r="ACB104" t="s">
        <v>813</v>
      </c>
      <c r="ACC104" t="s">
        <v>817</v>
      </c>
      <c r="ACD104" t="s">
        <v>817</v>
      </c>
      <c r="ACE104" t="s">
        <v>817</v>
      </c>
      <c r="ACF104" t="s">
        <v>817</v>
      </c>
      <c r="ACG104" t="s">
        <v>817</v>
      </c>
      <c r="ACH104" t="s">
        <v>817</v>
      </c>
      <c r="ACI104" t="s">
        <v>817</v>
      </c>
    </row>
    <row r="105" spans="1:763">
      <c r="A105" t="s">
        <v>1329</v>
      </c>
      <c r="B105" t="s">
        <v>1330</v>
      </c>
      <c r="C105" t="s">
        <v>1331</v>
      </c>
      <c r="D105" t="s">
        <v>873</v>
      </c>
      <c r="E105" t="s">
        <v>873</v>
      </c>
      <c r="P105" t="s">
        <v>1015</v>
      </c>
      <c r="Q105">
        <v>1.5359010936757009</v>
      </c>
      <c r="T105">
        <v>39</v>
      </c>
      <c r="V105" t="s">
        <v>813</v>
      </c>
      <c r="X105" t="s">
        <v>817</v>
      </c>
      <c r="Y105" t="s">
        <v>814</v>
      </c>
      <c r="Z105" t="s">
        <v>856</v>
      </c>
      <c r="AA105" t="s">
        <v>920</v>
      </c>
      <c r="AB105" t="s">
        <v>816</v>
      </c>
      <c r="AC105">
        <v>9</v>
      </c>
      <c r="AD105" t="s">
        <v>813</v>
      </c>
      <c r="AE105">
        <v>9</v>
      </c>
      <c r="AF105">
        <v>0</v>
      </c>
      <c r="AG105">
        <v>0</v>
      </c>
      <c r="AH105" t="s">
        <v>818</v>
      </c>
      <c r="AI105" t="s">
        <v>818</v>
      </c>
      <c r="AJ105" t="s">
        <v>818</v>
      </c>
      <c r="AK105" t="s">
        <v>818</v>
      </c>
      <c r="AL105" t="s">
        <v>818</v>
      </c>
      <c r="AM105" t="s">
        <v>818</v>
      </c>
      <c r="AN105" t="s">
        <v>818</v>
      </c>
      <c r="AO105" t="s">
        <v>818</v>
      </c>
      <c r="AP105" t="s">
        <v>818</v>
      </c>
      <c r="AQ105" t="s">
        <v>818</v>
      </c>
      <c r="AR105" t="s">
        <v>818</v>
      </c>
      <c r="AS105" t="s">
        <v>818</v>
      </c>
      <c r="AT105" t="s">
        <v>818</v>
      </c>
      <c r="AU105" t="s">
        <v>818</v>
      </c>
      <c r="AV105" t="s">
        <v>818</v>
      </c>
      <c r="AW105" t="s">
        <v>818</v>
      </c>
      <c r="AX105" t="s">
        <v>818</v>
      </c>
      <c r="AY105" t="s">
        <v>818</v>
      </c>
      <c r="AZ105" t="s">
        <v>818</v>
      </c>
      <c r="BA105" t="s">
        <v>818</v>
      </c>
      <c r="BB105" t="s">
        <v>818</v>
      </c>
      <c r="BC105" t="s">
        <v>818</v>
      </c>
      <c r="BD105" t="s">
        <v>818</v>
      </c>
      <c r="BE105" t="s">
        <v>818</v>
      </c>
      <c r="BF105" t="s">
        <v>818</v>
      </c>
      <c r="BG105" t="s">
        <v>818</v>
      </c>
      <c r="BH105" t="s">
        <v>818</v>
      </c>
      <c r="BI105" t="s">
        <v>818</v>
      </c>
      <c r="BJ105" t="s">
        <v>818</v>
      </c>
      <c r="BK105" t="s">
        <v>818</v>
      </c>
      <c r="BL105" t="s">
        <v>818</v>
      </c>
      <c r="BM105" t="s">
        <v>818</v>
      </c>
      <c r="BN105" t="s">
        <v>818</v>
      </c>
      <c r="BO105" t="s">
        <v>818</v>
      </c>
      <c r="BP105" t="s">
        <v>818</v>
      </c>
      <c r="BQ105" t="s">
        <v>818</v>
      </c>
      <c r="BR105" t="s">
        <v>818</v>
      </c>
      <c r="BS105" t="s">
        <v>818</v>
      </c>
      <c r="BT105" t="s">
        <v>818</v>
      </c>
      <c r="BU105" t="s">
        <v>818</v>
      </c>
      <c r="BV105" t="s">
        <v>818</v>
      </c>
      <c r="BW105" t="s">
        <v>818</v>
      </c>
      <c r="BX105" t="s">
        <v>818</v>
      </c>
      <c r="BY105" t="s">
        <v>818</v>
      </c>
      <c r="BZ105" t="s">
        <v>818</v>
      </c>
      <c r="CA105" t="s">
        <v>818</v>
      </c>
      <c r="CB105" t="s">
        <v>818</v>
      </c>
      <c r="CC105" t="s">
        <v>818</v>
      </c>
      <c r="CD105" t="s">
        <v>818</v>
      </c>
      <c r="CE105" t="s">
        <v>818</v>
      </c>
      <c r="CF105" t="s">
        <v>818</v>
      </c>
      <c r="CG105" t="s">
        <v>818</v>
      </c>
      <c r="CH105" t="s">
        <v>818</v>
      </c>
      <c r="CI105" t="s">
        <v>818</v>
      </c>
      <c r="CJ105" t="s">
        <v>818</v>
      </c>
      <c r="CK105" t="s">
        <v>818</v>
      </c>
      <c r="CL105" t="s">
        <v>818</v>
      </c>
      <c r="CM105" t="s">
        <v>818</v>
      </c>
      <c r="CN105" t="s">
        <v>818</v>
      </c>
      <c r="CO105" t="s">
        <v>818</v>
      </c>
      <c r="CP105" t="s">
        <v>818</v>
      </c>
      <c r="CQ105" t="s">
        <v>818</v>
      </c>
      <c r="CR105" t="s">
        <v>818</v>
      </c>
      <c r="CS105" t="s">
        <v>818</v>
      </c>
      <c r="CT105" t="s">
        <v>818</v>
      </c>
      <c r="CU105" t="s">
        <v>818</v>
      </c>
      <c r="CV105" t="s">
        <v>818</v>
      </c>
      <c r="CW105" t="s">
        <v>818</v>
      </c>
      <c r="CX105" t="s">
        <v>818</v>
      </c>
      <c r="CY105" t="s">
        <v>818</v>
      </c>
      <c r="CZ105" t="s">
        <v>818</v>
      </c>
      <c r="DA105" t="s">
        <v>818</v>
      </c>
      <c r="DB105" t="s">
        <v>818</v>
      </c>
      <c r="DC105" t="s">
        <v>818</v>
      </c>
      <c r="DD105" t="s">
        <v>818</v>
      </c>
      <c r="DE105" t="s">
        <v>818</v>
      </c>
      <c r="DF105" t="s">
        <v>818</v>
      </c>
      <c r="DG105" t="s">
        <v>818</v>
      </c>
      <c r="DH105" t="s">
        <v>818</v>
      </c>
      <c r="DI105" t="s">
        <v>818</v>
      </c>
      <c r="DJ105" t="s">
        <v>818</v>
      </c>
      <c r="DK105" t="s">
        <v>818</v>
      </c>
      <c r="DL105" t="s">
        <v>818</v>
      </c>
      <c r="DM105" t="s">
        <v>818</v>
      </c>
      <c r="DN105" t="s">
        <v>818</v>
      </c>
      <c r="DO105" t="s">
        <v>818</v>
      </c>
      <c r="DP105" t="s">
        <v>818</v>
      </c>
      <c r="DQ105" t="s">
        <v>818</v>
      </c>
      <c r="DR105" t="s">
        <v>818</v>
      </c>
      <c r="DS105" t="s">
        <v>818</v>
      </c>
      <c r="DT105" t="s">
        <v>818</v>
      </c>
      <c r="DU105" t="s">
        <v>818</v>
      </c>
      <c r="DV105" t="s">
        <v>818</v>
      </c>
      <c r="DW105" t="s">
        <v>818</v>
      </c>
      <c r="DX105" t="s">
        <v>818</v>
      </c>
      <c r="DY105" t="s">
        <v>818</v>
      </c>
      <c r="DZ105" t="s">
        <v>818</v>
      </c>
      <c r="EA105" t="s">
        <v>818</v>
      </c>
      <c r="EB105" t="s">
        <v>818</v>
      </c>
      <c r="EC105" t="s">
        <v>818</v>
      </c>
      <c r="ED105" t="s">
        <v>818</v>
      </c>
      <c r="EE105" t="s">
        <v>818</v>
      </c>
      <c r="EF105" t="s">
        <v>818</v>
      </c>
      <c r="EG105" t="s">
        <v>818</v>
      </c>
      <c r="EH105" t="s">
        <v>818</v>
      </c>
      <c r="EI105" t="s">
        <v>818</v>
      </c>
      <c r="EJ105" t="s">
        <v>818</v>
      </c>
      <c r="EK105" t="s">
        <v>818</v>
      </c>
      <c r="EL105" t="s">
        <v>818</v>
      </c>
      <c r="EM105" t="s">
        <v>818</v>
      </c>
      <c r="EN105" t="s">
        <v>818</v>
      </c>
      <c r="EO105" t="s">
        <v>818</v>
      </c>
      <c r="EP105" t="s">
        <v>818</v>
      </c>
      <c r="EQ105" t="s">
        <v>818</v>
      </c>
      <c r="ER105" t="s">
        <v>818</v>
      </c>
      <c r="ES105" t="s">
        <v>818</v>
      </c>
      <c r="ET105" t="s">
        <v>818</v>
      </c>
      <c r="EU105" t="s">
        <v>818</v>
      </c>
      <c r="EV105" t="s">
        <v>818</v>
      </c>
      <c r="EW105" t="s">
        <v>818</v>
      </c>
      <c r="EX105" t="s">
        <v>818</v>
      </c>
      <c r="EY105" t="s">
        <v>818</v>
      </c>
      <c r="EZ105" t="s">
        <v>818</v>
      </c>
      <c r="FA105" t="s">
        <v>818</v>
      </c>
      <c r="FB105" t="s">
        <v>818</v>
      </c>
      <c r="FC105" t="s">
        <v>818</v>
      </c>
      <c r="FD105" t="s">
        <v>818</v>
      </c>
      <c r="FE105" t="s">
        <v>818</v>
      </c>
      <c r="FF105" t="s">
        <v>818</v>
      </c>
      <c r="FG105" t="s">
        <v>818</v>
      </c>
      <c r="FH105" t="s">
        <v>818</v>
      </c>
      <c r="FI105" t="s">
        <v>818</v>
      </c>
      <c r="FJ105" t="s">
        <v>818</v>
      </c>
      <c r="FK105" t="s">
        <v>818</v>
      </c>
      <c r="FL105" t="s">
        <v>818</v>
      </c>
      <c r="FM105" t="s">
        <v>818</v>
      </c>
      <c r="FN105" t="s">
        <v>818</v>
      </c>
      <c r="FO105" t="s">
        <v>818</v>
      </c>
      <c r="FP105" t="s">
        <v>818</v>
      </c>
      <c r="FQ105" t="s">
        <v>818</v>
      </c>
      <c r="FR105" t="s">
        <v>818</v>
      </c>
      <c r="FS105" t="s">
        <v>818</v>
      </c>
      <c r="FT105" t="s">
        <v>818</v>
      </c>
      <c r="FU105" t="s">
        <v>818</v>
      </c>
      <c r="FV105" t="s">
        <v>818</v>
      </c>
      <c r="FW105" t="s">
        <v>818</v>
      </c>
      <c r="FX105" t="s">
        <v>818</v>
      </c>
      <c r="FY105" t="s">
        <v>818</v>
      </c>
      <c r="FZ105" t="s">
        <v>818</v>
      </c>
      <c r="GA105" t="s">
        <v>818</v>
      </c>
      <c r="GB105" t="s">
        <v>818</v>
      </c>
      <c r="GC105" t="s">
        <v>818</v>
      </c>
      <c r="GD105" t="s">
        <v>818</v>
      </c>
      <c r="GE105" t="s">
        <v>818</v>
      </c>
      <c r="GF105" t="s">
        <v>818</v>
      </c>
      <c r="GG105" t="s">
        <v>818</v>
      </c>
      <c r="GH105" t="s">
        <v>818</v>
      </c>
      <c r="GI105" t="s">
        <v>818</v>
      </c>
      <c r="GJ105" t="s">
        <v>818</v>
      </c>
      <c r="GK105" t="s">
        <v>818</v>
      </c>
      <c r="GL105" t="s">
        <v>818</v>
      </c>
      <c r="GM105" t="s">
        <v>818</v>
      </c>
      <c r="GN105" t="s">
        <v>818</v>
      </c>
      <c r="GO105" t="s">
        <v>818</v>
      </c>
      <c r="GP105" t="s">
        <v>818</v>
      </c>
      <c r="GQ105" t="s">
        <v>818</v>
      </c>
      <c r="GR105" t="s">
        <v>818</v>
      </c>
      <c r="GS105" t="s">
        <v>818</v>
      </c>
      <c r="GT105" t="s">
        <v>818</v>
      </c>
      <c r="GU105" t="s">
        <v>818</v>
      </c>
      <c r="GV105" t="s">
        <v>818</v>
      </c>
      <c r="GW105" t="s">
        <v>818</v>
      </c>
      <c r="GX105" t="s">
        <v>818</v>
      </c>
      <c r="GY105" t="s">
        <v>818</v>
      </c>
      <c r="GZ105" t="s">
        <v>818</v>
      </c>
      <c r="HA105" t="s">
        <v>818</v>
      </c>
      <c r="HB105" t="s">
        <v>818</v>
      </c>
      <c r="HC105" t="s">
        <v>818</v>
      </c>
      <c r="HD105" t="s">
        <v>818</v>
      </c>
      <c r="HE105" t="s">
        <v>818</v>
      </c>
      <c r="HF105" t="s">
        <v>818</v>
      </c>
      <c r="HG105" t="s">
        <v>818</v>
      </c>
      <c r="HH105" t="s">
        <v>818</v>
      </c>
      <c r="HI105" t="s">
        <v>818</v>
      </c>
      <c r="HJ105" t="s">
        <v>818</v>
      </c>
      <c r="HK105" t="s">
        <v>818</v>
      </c>
      <c r="HL105" t="s">
        <v>818</v>
      </c>
      <c r="HM105" t="s">
        <v>818</v>
      </c>
      <c r="HN105" t="s">
        <v>818</v>
      </c>
      <c r="HO105" t="s">
        <v>818</v>
      </c>
      <c r="HP105" t="s">
        <v>818</v>
      </c>
      <c r="HQ105" t="s">
        <v>818</v>
      </c>
      <c r="HR105" t="s">
        <v>818</v>
      </c>
      <c r="HS105" t="s">
        <v>818</v>
      </c>
      <c r="HT105" t="s">
        <v>818</v>
      </c>
      <c r="HU105" t="s">
        <v>818</v>
      </c>
      <c r="HV105" t="s">
        <v>818</v>
      </c>
      <c r="HW105" t="s">
        <v>818</v>
      </c>
      <c r="HX105" t="s">
        <v>818</v>
      </c>
      <c r="HY105" t="s">
        <v>818</v>
      </c>
      <c r="HZ105" t="s">
        <v>818</v>
      </c>
      <c r="IA105" t="s">
        <v>818</v>
      </c>
      <c r="IB105" t="s">
        <v>818</v>
      </c>
      <c r="IC105" t="s">
        <v>818</v>
      </c>
      <c r="ID105" t="s">
        <v>818</v>
      </c>
      <c r="IE105" t="s">
        <v>818</v>
      </c>
      <c r="IF105" t="s">
        <v>818</v>
      </c>
      <c r="IG105" t="s">
        <v>818</v>
      </c>
      <c r="IH105" t="s">
        <v>818</v>
      </c>
      <c r="II105" t="s">
        <v>818</v>
      </c>
      <c r="IJ105" t="s">
        <v>818</v>
      </c>
      <c r="IK105" t="s">
        <v>818</v>
      </c>
      <c r="IL105" t="s">
        <v>818</v>
      </c>
      <c r="IM105" t="s">
        <v>818</v>
      </c>
      <c r="IN105" t="s">
        <v>818</v>
      </c>
      <c r="IO105" t="s">
        <v>818</v>
      </c>
      <c r="IP105" t="s">
        <v>818</v>
      </c>
      <c r="IQ105" t="s">
        <v>818</v>
      </c>
      <c r="IR105" t="s">
        <v>818</v>
      </c>
      <c r="IS105" t="s">
        <v>818</v>
      </c>
      <c r="IT105" t="s">
        <v>818</v>
      </c>
      <c r="IU105" t="s">
        <v>818</v>
      </c>
      <c r="IV105" t="s">
        <v>818</v>
      </c>
      <c r="IW105" t="s">
        <v>818</v>
      </c>
      <c r="IX105" t="s">
        <v>818</v>
      </c>
      <c r="IY105" t="s">
        <v>818</v>
      </c>
      <c r="IZ105" t="s">
        <v>818</v>
      </c>
      <c r="JA105" t="s">
        <v>818</v>
      </c>
      <c r="JB105" t="s">
        <v>818</v>
      </c>
      <c r="JC105" t="s">
        <v>818</v>
      </c>
      <c r="JD105" t="s">
        <v>818</v>
      </c>
      <c r="JE105" t="s">
        <v>818</v>
      </c>
      <c r="JF105" t="s">
        <v>818</v>
      </c>
      <c r="JG105" t="s">
        <v>818</v>
      </c>
      <c r="JH105" t="s">
        <v>818</v>
      </c>
      <c r="JI105" t="s">
        <v>818</v>
      </c>
      <c r="JJ105" t="s">
        <v>818</v>
      </c>
      <c r="JK105" t="s">
        <v>818</v>
      </c>
      <c r="JL105" t="s">
        <v>818</v>
      </c>
      <c r="JM105" t="s">
        <v>818</v>
      </c>
      <c r="JN105" t="s">
        <v>818</v>
      </c>
      <c r="JO105" t="s">
        <v>818</v>
      </c>
      <c r="JP105" t="s">
        <v>818</v>
      </c>
      <c r="JQ105" t="s">
        <v>818</v>
      </c>
      <c r="JR105" t="s">
        <v>818</v>
      </c>
      <c r="JS105" t="s">
        <v>818</v>
      </c>
      <c r="JT105" t="s">
        <v>818</v>
      </c>
      <c r="JU105" t="s">
        <v>818</v>
      </c>
      <c r="JV105" t="s">
        <v>818</v>
      </c>
      <c r="JW105" t="s">
        <v>818</v>
      </c>
      <c r="JX105" t="s">
        <v>818</v>
      </c>
      <c r="JY105" t="s">
        <v>818</v>
      </c>
      <c r="JZ105" t="s">
        <v>818</v>
      </c>
      <c r="KA105" t="s">
        <v>818</v>
      </c>
      <c r="KB105" t="s">
        <v>818</v>
      </c>
      <c r="KC105" t="s">
        <v>818</v>
      </c>
      <c r="KD105" t="s">
        <v>818</v>
      </c>
      <c r="KE105" t="s">
        <v>818</v>
      </c>
      <c r="KF105">
        <v>9</v>
      </c>
      <c r="KG105">
        <v>0</v>
      </c>
      <c r="KH105">
        <v>0</v>
      </c>
      <c r="KI105">
        <v>0</v>
      </c>
      <c r="KJ105">
        <v>0</v>
      </c>
      <c r="KK105">
        <v>0</v>
      </c>
      <c r="KL105">
        <v>1</v>
      </c>
      <c r="KM105">
        <v>1</v>
      </c>
      <c r="KN105">
        <v>2</v>
      </c>
      <c r="KO105">
        <v>0</v>
      </c>
      <c r="KP105">
        <v>1</v>
      </c>
      <c r="KQ105">
        <v>3</v>
      </c>
      <c r="KR105">
        <v>0</v>
      </c>
      <c r="KS105">
        <v>1</v>
      </c>
      <c r="KT105">
        <v>0</v>
      </c>
      <c r="KU105">
        <v>0</v>
      </c>
      <c r="KV105">
        <v>1</v>
      </c>
      <c r="KW105">
        <v>1</v>
      </c>
      <c r="KX105">
        <v>2</v>
      </c>
      <c r="KY105">
        <v>0</v>
      </c>
      <c r="KZ105">
        <v>2</v>
      </c>
      <c r="LA105">
        <v>3</v>
      </c>
      <c r="LB105">
        <v>1</v>
      </c>
      <c r="LC105">
        <v>3</v>
      </c>
      <c r="LD105">
        <v>9</v>
      </c>
      <c r="LE105">
        <v>2</v>
      </c>
      <c r="LF105">
        <v>6</v>
      </c>
      <c r="LH105" t="s">
        <v>817</v>
      </c>
      <c r="LI105" t="s">
        <v>817</v>
      </c>
      <c r="LJ105" t="s">
        <v>817</v>
      </c>
      <c r="LK105" t="s">
        <v>817</v>
      </c>
      <c r="LL105" t="s">
        <v>817</v>
      </c>
      <c r="LM105" t="s">
        <v>817</v>
      </c>
      <c r="LO105" t="s">
        <v>813</v>
      </c>
      <c r="LP105" t="s">
        <v>813</v>
      </c>
      <c r="LQ105" t="s">
        <v>817</v>
      </c>
      <c r="LR105" t="s">
        <v>818</v>
      </c>
      <c r="LS105" t="s">
        <v>845</v>
      </c>
      <c r="LV105" t="s">
        <v>845</v>
      </c>
      <c r="LX105" t="s">
        <v>817</v>
      </c>
      <c r="MA105" t="s">
        <v>820</v>
      </c>
      <c r="MB105" t="s">
        <v>913</v>
      </c>
      <c r="MC105" t="s">
        <v>875</v>
      </c>
      <c r="MD105" t="s">
        <v>813</v>
      </c>
      <c r="MF105" t="s">
        <v>823</v>
      </c>
      <c r="MI105" t="s">
        <v>902</v>
      </c>
      <c r="MJ105" t="s">
        <v>860</v>
      </c>
      <c r="MU105" t="s">
        <v>813</v>
      </c>
      <c r="NC105" t="s">
        <v>817</v>
      </c>
      <c r="ND105" t="s">
        <v>817</v>
      </c>
      <c r="NE105" t="s">
        <v>817</v>
      </c>
      <c r="NR105" t="s">
        <v>813</v>
      </c>
      <c r="NS105" t="s">
        <v>813</v>
      </c>
      <c r="NT105" t="s">
        <v>848</v>
      </c>
      <c r="NU105" t="s">
        <v>861</v>
      </c>
      <c r="NV105" t="s">
        <v>813</v>
      </c>
      <c r="NW105" t="s">
        <v>862</v>
      </c>
      <c r="NX105" t="s">
        <v>826</v>
      </c>
      <c r="NY105">
        <v>1</v>
      </c>
      <c r="NZ105" t="s">
        <v>902</v>
      </c>
      <c r="OP105" t="s">
        <v>902</v>
      </c>
      <c r="OQ105" t="s">
        <v>827</v>
      </c>
      <c r="OR105" t="s">
        <v>1047</v>
      </c>
      <c r="OS105" t="s">
        <v>878</v>
      </c>
      <c r="OT105" t="s">
        <v>813</v>
      </c>
      <c r="OU105" t="s">
        <v>817</v>
      </c>
      <c r="OV105" t="s">
        <v>1004</v>
      </c>
      <c r="PA105" t="s">
        <v>817</v>
      </c>
      <c r="PB105" t="s">
        <v>817</v>
      </c>
      <c r="PC105" t="s">
        <v>817</v>
      </c>
      <c r="PD105" t="s">
        <v>817</v>
      </c>
      <c r="PE105" t="s">
        <v>817</v>
      </c>
      <c r="PF105" t="s">
        <v>817</v>
      </c>
      <c r="PG105" t="s">
        <v>817</v>
      </c>
      <c r="PH105" t="s">
        <v>813</v>
      </c>
      <c r="PI105" t="s">
        <v>817</v>
      </c>
      <c r="PJ105" t="s">
        <v>817</v>
      </c>
      <c r="PM105" t="s">
        <v>837</v>
      </c>
      <c r="PN105" t="s">
        <v>845</v>
      </c>
      <c r="PO105" t="s">
        <v>893</v>
      </c>
      <c r="PP105" t="s">
        <v>839</v>
      </c>
      <c r="PQ105" t="s">
        <v>813</v>
      </c>
      <c r="PR105" t="s">
        <v>813</v>
      </c>
      <c r="PS105" t="s">
        <v>817</v>
      </c>
      <c r="PT105" t="s">
        <v>817</v>
      </c>
      <c r="PU105" t="s">
        <v>817</v>
      </c>
      <c r="PV105" t="s">
        <v>817</v>
      </c>
      <c r="PW105" t="s">
        <v>817</v>
      </c>
      <c r="PX105" t="s">
        <v>817</v>
      </c>
      <c r="PY105" t="s">
        <v>817</v>
      </c>
      <c r="PZ105" t="s">
        <v>1058</v>
      </c>
      <c r="QA105" t="s">
        <v>1332</v>
      </c>
      <c r="QB105" t="s">
        <v>895</v>
      </c>
      <c r="QC105" t="s">
        <v>843</v>
      </c>
      <c r="QD105" t="s">
        <v>896</v>
      </c>
      <c r="QE105" t="s">
        <v>845</v>
      </c>
      <c r="QF105" t="s">
        <v>813</v>
      </c>
      <c r="QG105" t="s">
        <v>817</v>
      </c>
      <c r="QH105" t="s">
        <v>813</v>
      </c>
      <c r="QI105" t="s">
        <v>817</v>
      </c>
      <c r="QJ105" t="s">
        <v>817</v>
      </c>
      <c r="QK105" t="s">
        <v>813</v>
      </c>
      <c r="QL105" t="s">
        <v>817</v>
      </c>
      <c r="QM105" t="s">
        <v>817</v>
      </c>
      <c r="QN105" t="s">
        <v>817</v>
      </c>
      <c r="QO105" t="s">
        <v>817</v>
      </c>
      <c r="QP105" t="s">
        <v>817</v>
      </c>
      <c r="QQ105" t="s">
        <v>817</v>
      </c>
      <c r="QR105" t="s">
        <v>813</v>
      </c>
      <c r="QS105" t="s">
        <v>817</v>
      </c>
      <c r="QT105" t="s">
        <v>817</v>
      </c>
      <c r="QU105" t="s">
        <v>817</v>
      </c>
      <c r="QV105" t="s">
        <v>817</v>
      </c>
      <c r="QW105" t="s">
        <v>817</v>
      </c>
      <c r="QX105" t="s">
        <v>817</v>
      </c>
      <c r="QY105" t="s">
        <v>817</v>
      </c>
      <c r="QZ105" t="s">
        <v>817</v>
      </c>
      <c r="RA105" t="s">
        <v>817</v>
      </c>
      <c r="RB105" t="s">
        <v>817</v>
      </c>
      <c r="RC105" t="s">
        <v>817</v>
      </c>
      <c r="RD105" t="s">
        <v>817</v>
      </c>
      <c r="RE105" t="s">
        <v>817</v>
      </c>
      <c r="RF105" t="s">
        <v>817</v>
      </c>
      <c r="RG105" t="s">
        <v>817</v>
      </c>
      <c r="RH105" t="s">
        <v>817</v>
      </c>
      <c r="RI105" t="s">
        <v>813</v>
      </c>
      <c r="RJ105" t="s">
        <v>817</v>
      </c>
      <c r="RK105" t="s">
        <v>817</v>
      </c>
      <c r="RZ105" t="s">
        <v>813</v>
      </c>
      <c r="SA105" t="s">
        <v>902</v>
      </c>
      <c r="SB105" t="s">
        <v>817</v>
      </c>
      <c r="SC105" t="s">
        <v>817</v>
      </c>
      <c r="SD105" t="s">
        <v>817</v>
      </c>
      <c r="SE105" t="s">
        <v>817</v>
      </c>
      <c r="SF105" t="s">
        <v>817</v>
      </c>
      <c r="SG105" t="s">
        <v>817</v>
      </c>
      <c r="SH105" t="s">
        <v>817</v>
      </c>
      <c r="SI105" t="s">
        <v>817</v>
      </c>
      <c r="SJ105" t="s">
        <v>817</v>
      </c>
      <c r="SK105" t="s">
        <v>817</v>
      </c>
      <c r="SL105" t="s">
        <v>813</v>
      </c>
      <c r="SM105" t="s">
        <v>817</v>
      </c>
      <c r="SN105" t="s">
        <v>817</v>
      </c>
      <c r="SO105" t="s">
        <v>817</v>
      </c>
      <c r="SP105" t="s">
        <v>813</v>
      </c>
      <c r="SQ105" t="s">
        <v>817</v>
      </c>
      <c r="SR105" t="s">
        <v>817</v>
      </c>
      <c r="SS105" t="s">
        <v>817</v>
      </c>
      <c r="ST105" t="s">
        <v>817</v>
      </c>
      <c r="SU105" t="s">
        <v>817</v>
      </c>
      <c r="SV105" t="s">
        <v>813</v>
      </c>
      <c r="SW105" t="s">
        <v>813</v>
      </c>
      <c r="SX105" t="s">
        <v>817</v>
      </c>
      <c r="SY105" t="s">
        <v>817</v>
      </c>
      <c r="SZ105" t="s">
        <v>813</v>
      </c>
      <c r="TA105" t="s">
        <v>817</v>
      </c>
      <c r="TB105" t="s">
        <v>817</v>
      </c>
      <c r="TC105" t="s">
        <v>817</v>
      </c>
      <c r="TD105" t="s">
        <v>817</v>
      </c>
      <c r="TE105" t="s">
        <v>817</v>
      </c>
      <c r="TF105" t="s">
        <v>817</v>
      </c>
      <c r="TG105" t="s">
        <v>817</v>
      </c>
      <c r="TH105" t="s">
        <v>817</v>
      </c>
      <c r="TI105" t="s">
        <v>817</v>
      </c>
      <c r="TJ105" t="s">
        <v>817</v>
      </c>
      <c r="TU105" t="s">
        <v>817</v>
      </c>
      <c r="TY105" t="s">
        <v>817</v>
      </c>
      <c r="TZ105" t="s">
        <v>817</v>
      </c>
      <c r="UA105" t="s">
        <v>817</v>
      </c>
      <c r="UB105" t="s">
        <v>817</v>
      </c>
      <c r="UC105" t="s">
        <v>817</v>
      </c>
      <c r="UD105" t="s">
        <v>817</v>
      </c>
      <c r="UE105" t="s">
        <v>817</v>
      </c>
      <c r="UF105" t="s">
        <v>817</v>
      </c>
      <c r="UG105" t="s">
        <v>817</v>
      </c>
      <c r="UH105" t="s">
        <v>817</v>
      </c>
      <c r="UI105" t="s">
        <v>817</v>
      </c>
      <c r="UJ105" t="s">
        <v>813</v>
      </c>
      <c r="UK105" t="s">
        <v>817</v>
      </c>
      <c r="UL105" t="s">
        <v>813</v>
      </c>
      <c r="UM105" t="s">
        <v>902</v>
      </c>
      <c r="UN105" t="s">
        <v>817</v>
      </c>
      <c r="UO105" t="s">
        <v>813</v>
      </c>
      <c r="UP105" t="s">
        <v>817</v>
      </c>
      <c r="UQ105" t="s">
        <v>813</v>
      </c>
      <c r="UR105" t="s">
        <v>813</v>
      </c>
      <c r="US105" t="s">
        <v>817</v>
      </c>
      <c r="UT105" t="s">
        <v>817</v>
      </c>
      <c r="UU105" t="s">
        <v>817</v>
      </c>
      <c r="UV105" t="s">
        <v>817</v>
      </c>
      <c r="UW105" t="s">
        <v>817</v>
      </c>
      <c r="UX105" t="s">
        <v>817</v>
      </c>
      <c r="UY105" t="s">
        <v>817</v>
      </c>
      <c r="UZ105" t="s">
        <v>817</v>
      </c>
      <c r="VB105" t="s">
        <v>909</v>
      </c>
      <c r="VC105" t="s">
        <v>848</v>
      </c>
      <c r="VD105" t="s">
        <v>813</v>
      </c>
      <c r="VE105" t="s">
        <v>817</v>
      </c>
      <c r="VF105" t="s">
        <v>817</v>
      </c>
      <c r="VG105" t="s">
        <v>817</v>
      </c>
      <c r="VH105" t="s">
        <v>817</v>
      </c>
      <c r="VI105" t="s">
        <v>817</v>
      </c>
      <c r="VJ105" t="s">
        <v>817</v>
      </c>
      <c r="VK105" t="s">
        <v>817</v>
      </c>
      <c r="VL105" t="s">
        <v>817</v>
      </c>
      <c r="VM105" t="s">
        <v>817</v>
      </c>
      <c r="VN105" t="s">
        <v>817</v>
      </c>
      <c r="VO105" t="s">
        <v>817</v>
      </c>
      <c r="VP105" t="s">
        <v>817</v>
      </c>
      <c r="VQ105" t="s">
        <v>817</v>
      </c>
      <c r="VR105" t="s">
        <v>813</v>
      </c>
      <c r="VS105" t="s">
        <v>813</v>
      </c>
      <c r="VT105" t="s">
        <v>817</v>
      </c>
      <c r="VU105" t="s">
        <v>817</v>
      </c>
      <c r="VV105" t="s">
        <v>817</v>
      </c>
      <c r="VW105" t="s">
        <v>817</v>
      </c>
      <c r="VX105" t="s">
        <v>817</v>
      </c>
      <c r="VY105" t="s">
        <v>817</v>
      </c>
      <c r="VZ105" t="s">
        <v>817</v>
      </c>
      <c r="WA105" t="s">
        <v>902</v>
      </c>
      <c r="WJ105" t="s">
        <v>813</v>
      </c>
      <c r="WK105" t="s">
        <v>813</v>
      </c>
      <c r="WL105" t="s">
        <v>817</v>
      </c>
      <c r="WM105" t="s">
        <v>817</v>
      </c>
      <c r="WN105" t="s">
        <v>817</v>
      </c>
      <c r="WO105" t="s">
        <v>817</v>
      </c>
      <c r="WP105" t="s">
        <v>817</v>
      </c>
      <c r="WQ105" t="s">
        <v>817</v>
      </c>
      <c r="WR105" t="s">
        <v>817</v>
      </c>
      <c r="WS105" t="s">
        <v>1037</v>
      </c>
      <c r="WU105" t="s">
        <v>817</v>
      </c>
      <c r="WV105" t="s">
        <v>817</v>
      </c>
      <c r="WW105" t="s">
        <v>817</v>
      </c>
      <c r="WX105" t="s">
        <v>817</v>
      </c>
      <c r="WY105" t="s">
        <v>817</v>
      </c>
      <c r="WZ105" t="s">
        <v>813</v>
      </c>
      <c r="XA105" t="s">
        <v>817</v>
      </c>
      <c r="XB105" t="s">
        <v>817</v>
      </c>
      <c r="XC105" t="s">
        <v>869</v>
      </c>
      <c r="XD105" t="s">
        <v>813</v>
      </c>
      <c r="XE105" t="s">
        <v>817</v>
      </c>
      <c r="XF105" t="s">
        <v>817</v>
      </c>
      <c r="XG105" t="s">
        <v>817</v>
      </c>
      <c r="XH105" t="s">
        <v>817</v>
      </c>
      <c r="XI105" t="s">
        <v>817</v>
      </c>
      <c r="XJ105" t="s">
        <v>817</v>
      </c>
      <c r="XK105" t="s">
        <v>817</v>
      </c>
      <c r="XL105" t="s">
        <v>817</v>
      </c>
      <c r="XM105" t="s">
        <v>817</v>
      </c>
      <c r="XN105" t="s">
        <v>817</v>
      </c>
      <c r="XO105" t="s">
        <v>817</v>
      </c>
      <c r="XP105" t="s">
        <v>817</v>
      </c>
      <c r="XQ105" t="s">
        <v>817</v>
      </c>
      <c r="XR105" t="s">
        <v>813</v>
      </c>
      <c r="XS105" t="s">
        <v>813</v>
      </c>
      <c r="XT105" t="s">
        <v>813</v>
      </c>
      <c r="XU105" t="s">
        <v>813</v>
      </c>
      <c r="XV105" t="s">
        <v>817</v>
      </c>
      <c r="XW105" t="s">
        <v>817</v>
      </c>
      <c r="XX105" t="s">
        <v>817</v>
      </c>
      <c r="XY105" t="s">
        <v>817</v>
      </c>
      <c r="XZ105" t="s">
        <v>817</v>
      </c>
      <c r="ZM105" t="s">
        <v>817</v>
      </c>
      <c r="ZN105" t="s">
        <v>817</v>
      </c>
      <c r="ZO105" t="s">
        <v>817</v>
      </c>
      <c r="ZP105" t="s">
        <v>817</v>
      </c>
      <c r="ZQ105" t="s">
        <v>817</v>
      </c>
      <c r="ZR105" t="s">
        <v>813</v>
      </c>
      <c r="ZS105" t="s">
        <v>817</v>
      </c>
      <c r="ZT105" t="s">
        <v>817</v>
      </c>
      <c r="ZU105" t="s">
        <v>817</v>
      </c>
      <c r="ZV105" t="s">
        <v>817</v>
      </c>
      <c r="ZW105" t="s">
        <v>817</v>
      </c>
      <c r="ZX105" t="s">
        <v>817</v>
      </c>
      <c r="ZY105" t="s">
        <v>817</v>
      </c>
      <c r="ZZ105" t="s">
        <v>817</v>
      </c>
      <c r="AAA105" t="s">
        <v>817</v>
      </c>
      <c r="AAB105" t="s">
        <v>817</v>
      </c>
      <c r="AAC105" t="s">
        <v>817</v>
      </c>
      <c r="AAD105" t="s">
        <v>817</v>
      </c>
      <c r="AAE105" t="s">
        <v>817</v>
      </c>
      <c r="AAF105" t="s">
        <v>817</v>
      </c>
      <c r="AAH105" t="s">
        <v>817</v>
      </c>
      <c r="AAI105" t="s">
        <v>817</v>
      </c>
      <c r="AAJ105" t="s">
        <v>817</v>
      </c>
      <c r="AAK105" t="s">
        <v>817</v>
      </c>
      <c r="AAL105" t="s">
        <v>813</v>
      </c>
      <c r="AAM105" t="s">
        <v>817</v>
      </c>
      <c r="AAN105" t="s">
        <v>817</v>
      </c>
      <c r="AAO105" t="s">
        <v>817</v>
      </c>
      <c r="AAP105" t="s">
        <v>817</v>
      </c>
      <c r="AAQ105" t="s">
        <v>817</v>
      </c>
      <c r="AAR105" t="s">
        <v>817</v>
      </c>
      <c r="AAS105" t="s">
        <v>817</v>
      </c>
      <c r="AAT105" t="s">
        <v>817</v>
      </c>
      <c r="AAV105" t="s">
        <v>817</v>
      </c>
      <c r="AAW105" t="s">
        <v>817</v>
      </c>
      <c r="AAX105" t="s">
        <v>817</v>
      </c>
      <c r="AAY105" t="s">
        <v>817</v>
      </c>
      <c r="AAZ105" t="s">
        <v>817</v>
      </c>
      <c r="ABA105" t="s">
        <v>817</v>
      </c>
      <c r="ABB105" t="s">
        <v>813</v>
      </c>
      <c r="ABC105" t="s">
        <v>817</v>
      </c>
      <c r="ABD105" t="s">
        <v>817</v>
      </c>
      <c r="ABE105" t="s">
        <v>817</v>
      </c>
      <c r="ABF105" t="s">
        <v>817</v>
      </c>
      <c r="ABG105" t="s">
        <v>817</v>
      </c>
      <c r="ABH105" t="s">
        <v>817</v>
      </c>
      <c r="ABI105" t="s">
        <v>817</v>
      </c>
      <c r="ABJ105" t="s">
        <v>817</v>
      </c>
      <c r="ABK105" t="s">
        <v>813</v>
      </c>
      <c r="ABL105" t="s">
        <v>817</v>
      </c>
      <c r="ABM105" t="s">
        <v>817</v>
      </c>
      <c r="ABN105" t="s">
        <v>817</v>
      </c>
      <c r="ABO105" t="s">
        <v>817</v>
      </c>
      <c r="ABP105" t="s">
        <v>817</v>
      </c>
      <c r="ABQ105" t="s">
        <v>817</v>
      </c>
      <c r="ABR105" t="s">
        <v>817</v>
      </c>
      <c r="ABS105" t="s">
        <v>817</v>
      </c>
      <c r="ABT105" t="s">
        <v>817</v>
      </c>
      <c r="ABU105" t="s">
        <v>817</v>
      </c>
      <c r="ABV105" t="s">
        <v>817</v>
      </c>
      <c r="ABW105" t="s">
        <v>813</v>
      </c>
      <c r="ABX105" t="s">
        <v>817</v>
      </c>
      <c r="ABY105" t="s">
        <v>817</v>
      </c>
      <c r="ABZ105" t="s">
        <v>817</v>
      </c>
      <c r="ACA105" t="s">
        <v>817</v>
      </c>
      <c r="ACB105" t="s">
        <v>817</v>
      </c>
      <c r="ACC105" t="s">
        <v>817</v>
      </c>
      <c r="ACD105" t="s">
        <v>817</v>
      </c>
      <c r="ACE105" t="s">
        <v>817</v>
      </c>
      <c r="ACF105" t="s">
        <v>817</v>
      </c>
      <c r="ACG105" t="s">
        <v>817</v>
      </c>
      <c r="ACH105" t="s">
        <v>817</v>
      </c>
      <c r="ACI105" t="s">
        <v>817</v>
      </c>
    </row>
    <row r="106" spans="1:763">
      <c r="A106" t="s">
        <v>1333</v>
      </c>
      <c r="B106" t="s">
        <v>1334</v>
      </c>
      <c r="C106" t="s">
        <v>1335</v>
      </c>
      <c r="D106" t="s">
        <v>854</v>
      </c>
      <c r="E106" t="s">
        <v>854</v>
      </c>
      <c r="P106" t="s">
        <v>855</v>
      </c>
      <c r="T106">
        <v>21</v>
      </c>
      <c r="V106" t="s">
        <v>813</v>
      </c>
      <c r="X106" t="s">
        <v>817</v>
      </c>
      <c r="Y106" t="s">
        <v>814</v>
      </c>
      <c r="Z106" t="s">
        <v>856</v>
      </c>
      <c r="AA106" t="s">
        <v>815</v>
      </c>
      <c r="AB106" t="s">
        <v>901</v>
      </c>
      <c r="AC106">
        <v>3</v>
      </c>
      <c r="AD106" t="s">
        <v>817</v>
      </c>
      <c r="AE106">
        <v>0</v>
      </c>
      <c r="AF106">
        <v>3</v>
      </c>
      <c r="AG106">
        <v>0</v>
      </c>
      <c r="AH106" t="s">
        <v>818</v>
      </c>
      <c r="AI106" t="s">
        <v>818</v>
      </c>
      <c r="AJ106" t="s">
        <v>818</v>
      </c>
      <c r="AK106" t="s">
        <v>818</v>
      </c>
      <c r="AL106" t="s">
        <v>818</v>
      </c>
      <c r="AM106" t="s">
        <v>818</v>
      </c>
      <c r="AN106" t="s">
        <v>818</v>
      </c>
      <c r="AO106" t="s">
        <v>818</v>
      </c>
      <c r="AP106" t="s">
        <v>818</v>
      </c>
      <c r="AQ106" t="s">
        <v>818</v>
      </c>
      <c r="AR106" t="s">
        <v>818</v>
      </c>
      <c r="AS106" t="s">
        <v>818</v>
      </c>
      <c r="AT106" t="s">
        <v>818</v>
      </c>
      <c r="AU106" t="s">
        <v>818</v>
      </c>
      <c r="AV106" t="s">
        <v>818</v>
      </c>
      <c r="AW106" t="s">
        <v>818</v>
      </c>
      <c r="AX106" t="s">
        <v>818</v>
      </c>
      <c r="AY106" t="s">
        <v>818</v>
      </c>
      <c r="AZ106" t="s">
        <v>818</v>
      </c>
      <c r="BA106" t="s">
        <v>818</v>
      </c>
      <c r="BB106" t="s">
        <v>818</v>
      </c>
      <c r="BC106" t="s">
        <v>818</v>
      </c>
      <c r="BD106" t="s">
        <v>818</v>
      </c>
      <c r="BE106" t="s">
        <v>818</v>
      </c>
      <c r="BF106" t="s">
        <v>818</v>
      </c>
      <c r="BG106" t="s">
        <v>818</v>
      </c>
      <c r="BH106" t="s">
        <v>818</v>
      </c>
      <c r="BI106" t="s">
        <v>818</v>
      </c>
      <c r="BJ106" t="s">
        <v>818</v>
      </c>
      <c r="BK106" t="s">
        <v>818</v>
      </c>
      <c r="BL106" t="s">
        <v>818</v>
      </c>
      <c r="BM106" t="s">
        <v>818</v>
      </c>
      <c r="BN106" t="s">
        <v>818</v>
      </c>
      <c r="BO106" t="s">
        <v>818</v>
      </c>
      <c r="BP106" t="s">
        <v>818</v>
      </c>
      <c r="BQ106" t="s">
        <v>818</v>
      </c>
      <c r="BR106" t="s">
        <v>818</v>
      </c>
      <c r="BS106" t="s">
        <v>818</v>
      </c>
      <c r="BT106" t="s">
        <v>818</v>
      </c>
      <c r="BU106" t="s">
        <v>818</v>
      </c>
      <c r="BV106" t="s">
        <v>818</v>
      </c>
      <c r="BW106" t="s">
        <v>818</v>
      </c>
      <c r="BX106" t="s">
        <v>818</v>
      </c>
      <c r="BY106" t="s">
        <v>818</v>
      </c>
      <c r="BZ106" t="s">
        <v>818</v>
      </c>
      <c r="CA106" t="s">
        <v>818</v>
      </c>
      <c r="CB106" t="s">
        <v>818</v>
      </c>
      <c r="CC106" t="s">
        <v>818</v>
      </c>
      <c r="CD106" t="s">
        <v>818</v>
      </c>
      <c r="CE106" t="s">
        <v>818</v>
      </c>
      <c r="CF106" t="s">
        <v>818</v>
      </c>
      <c r="CG106" t="s">
        <v>818</v>
      </c>
      <c r="CH106" t="s">
        <v>818</v>
      </c>
      <c r="CI106" t="s">
        <v>818</v>
      </c>
      <c r="CJ106" t="s">
        <v>818</v>
      </c>
      <c r="CK106" t="s">
        <v>818</v>
      </c>
      <c r="CL106" t="s">
        <v>818</v>
      </c>
      <c r="CM106" t="s">
        <v>818</v>
      </c>
      <c r="CN106" t="s">
        <v>818</v>
      </c>
      <c r="CO106" t="s">
        <v>818</v>
      </c>
      <c r="CP106" t="s">
        <v>818</v>
      </c>
      <c r="CQ106" t="s">
        <v>818</v>
      </c>
      <c r="CR106" t="s">
        <v>818</v>
      </c>
      <c r="CS106" t="s">
        <v>818</v>
      </c>
      <c r="CT106" t="s">
        <v>818</v>
      </c>
      <c r="CU106" t="s">
        <v>818</v>
      </c>
      <c r="CV106" t="s">
        <v>818</v>
      </c>
      <c r="CW106" t="s">
        <v>818</v>
      </c>
      <c r="CX106" t="s">
        <v>818</v>
      </c>
      <c r="CY106" t="s">
        <v>818</v>
      </c>
      <c r="CZ106" t="s">
        <v>818</v>
      </c>
      <c r="DA106" t="s">
        <v>818</v>
      </c>
      <c r="DB106" t="s">
        <v>818</v>
      </c>
      <c r="DC106" t="s">
        <v>818</v>
      </c>
      <c r="DD106" t="s">
        <v>818</v>
      </c>
      <c r="DE106" t="s">
        <v>818</v>
      </c>
      <c r="DF106" t="s">
        <v>818</v>
      </c>
      <c r="DG106" t="s">
        <v>818</v>
      </c>
      <c r="DH106" t="s">
        <v>818</v>
      </c>
      <c r="DI106" t="s">
        <v>818</v>
      </c>
      <c r="DJ106" t="s">
        <v>818</v>
      </c>
      <c r="DK106" t="s">
        <v>818</v>
      </c>
      <c r="DL106" t="s">
        <v>818</v>
      </c>
      <c r="DM106" t="s">
        <v>818</v>
      </c>
      <c r="DN106" t="s">
        <v>818</v>
      </c>
      <c r="DO106" t="s">
        <v>818</v>
      </c>
      <c r="DP106" t="s">
        <v>818</v>
      </c>
      <c r="DQ106" t="s">
        <v>818</v>
      </c>
      <c r="DR106" t="s">
        <v>818</v>
      </c>
      <c r="DS106" t="s">
        <v>818</v>
      </c>
      <c r="DT106" t="s">
        <v>818</v>
      </c>
      <c r="DU106" t="s">
        <v>818</v>
      </c>
      <c r="DV106" t="s">
        <v>818</v>
      </c>
      <c r="DW106" t="s">
        <v>818</v>
      </c>
      <c r="DX106" t="s">
        <v>818</v>
      </c>
      <c r="DY106" t="s">
        <v>818</v>
      </c>
      <c r="DZ106" t="s">
        <v>818</v>
      </c>
      <c r="EA106" t="s">
        <v>818</v>
      </c>
      <c r="EB106" t="s">
        <v>818</v>
      </c>
      <c r="EC106" t="s">
        <v>818</v>
      </c>
      <c r="ED106" t="s">
        <v>818</v>
      </c>
      <c r="EE106" t="s">
        <v>818</v>
      </c>
      <c r="EF106" t="s">
        <v>818</v>
      </c>
      <c r="EG106" t="s">
        <v>818</v>
      </c>
      <c r="EH106" t="s">
        <v>818</v>
      </c>
      <c r="EI106" t="s">
        <v>818</v>
      </c>
      <c r="EJ106" t="s">
        <v>818</v>
      </c>
      <c r="EK106" t="s">
        <v>818</v>
      </c>
      <c r="EL106" t="s">
        <v>818</v>
      </c>
      <c r="EM106" t="s">
        <v>818</v>
      </c>
      <c r="EN106" t="s">
        <v>818</v>
      </c>
      <c r="EO106" t="s">
        <v>818</v>
      </c>
      <c r="EP106" t="s">
        <v>818</v>
      </c>
      <c r="EQ106" t="s">
        <v>818</v>
      </c>
      <c r="ER106" t="s">
        <v>818</v>
      </c>
      <c r="ES106" t="s">
        <v>818</v>
      </c>
      <c r="ET106" t="s">
        <v>818</v>
      </c>
      <c r="EU106" t="s">
        <v>818</v>
      </c>
      <c r="EV106" t="s">
        <v>818</v>
      </c>
      <c r="EW106" t="s">
        <v>818</v>
      </c>
      <c r="EX106" t="s">
        <v>818</v>
      </c>
      <c r="EY106" t="s">
        <v>818</v>
      </c>
      <c r="EZ106" t="s">
        <v>818</v>
      </c>
      <c r="FA106" t="s">
        <v>818</v>
      </c>
      <c r="FB106" t="s">
        <v>818</v>
      </c>
      <c r="FC106" t="s">
        <v>818</v>
      </c>
      <c r="FD106" t="s">
        <v>818</v>
      </c>
      <c r="FE106" t="s">
        <v>818</v>
      </c>
      <c r="FF106" t="s">
        <v>818</v>
      </c>
      <c r="FG106" t="s">
        <v>818</v>
      </c>
      <c r="FH106" t="s">
        <v>818</v>
      </c>
      <c r="FI106" t="s">
        <v>818</v>
      </c>
      <c r="FJ106" t="s">
        <v>818</v>
      </c>
      <c r="FK106" t="s">
        <v>818</v>
      </c>
      <c r="FL106" t="s">
        <v>818</v>
      </c>
      <c r="FM106" t="s">
        <v>818</v>
      </c>
      <c r="FN106" t="s">
        <v>818</v>
      </c>
      <c r="FO106" t="s">
        <v>818</v>
      </c>
      <c r="FP106" t="s">
        <v>818</v>
      </c>
      <c r="FQ106" t="s">
        <v>818</v>
      </c>
      <c r="FR106" t="s">
        <v>818</v>
      </c>
      <c r="FS106" t="s">
        <v>818</v>
      </c>
      <c r="FT106" t="s">
        <v>818</v>
      </c>
      <c r="FU106" t="s">
        <v>818</v>
      </c>
      <c r="FV106" t="s">
        <v>818</v>
      </c>
      <c r="FW106" t="s">
        <v>818</v>
      </c>
      <c r="FX106" t="s">
        <v>818</v>
      </c>
      <c r="FY106" t="s">
        <v>818</v>
      </c>
      <c r="FZ106" t="s">
        <v>818</v>
      </c>
      <c r="GA106" t="s">
        <v>818</v>
      </c>
      <c r="GB106" t="s">
        <v>818</v>
      </c>
      <c r="GC106" t="s">
        <v>818</v>
      </c>
      <c r="GD106" t="s">
        <v>818</v>
      </c>
      <c r="GE106" t="s">
        <v>818</v>
      </c>
      <c r="GF106" t="s">
        <v>818</v>
      </c>
      <c r="GG106" t="s">
        <v>818</v>
      </c>
      <c r="GH106" t="s">
        <v>818</v>
      </c>
      <c r="GI106" t="s">
        <v>818</v>
      </c>
      <c r="GJ106" t="s">
        <v>818</v>
      </c>
      <c r="GK106" t="s">
        <v>818</v>
      </c>
      <c r="GL106" t="s">
        <v>818</v>
      </c>
      <c r="GM106" t="s">
        <v>818</v>
      </c>
      <c r="GN106" t="s">
        <v>818</v>
      </c>
      <c r="GO106" t="s">
        <v>818</v>
      </c>
      <c r="GP106" t="s">
        <v>818</v>
      </c>
      <c r="GQ106" t="s">
        <v>818</v>
      </c>
      <c r="GR106" t="s">
        <v>818</v>
      </c>
      <c r="GS106" t="s">
        <v>818</v>
      </c>
      <c r="GT106" t="s">
        <v>818</v>
      </c>
      <c r="GU106" t="s">
        <v>818</v>
      </c>
      <c r="GV106" t="s">
        <v>818</v>
      </c>
      <c r="GW106" t="s">
        <v>818</v>
      </c>
      <c r="GX106" t="s">
        <v>818</v>
      </c>
      <c r="GY106" t="s">
        <v>818</v>
      </c>
      <c r="GZ106" t="s">
        <v>818</v>
      </c>
      <c r="HA106" t="s">
        <v>818</v>
      </c>
      <c r="HB106" t="s">
        <v>818</v>
      </c>
      <c r="HC106" t="s">
        <v>818</v>
      </c>
      <c r="HD106" t="s">
        <v>818</v>
      </c>
      <c r="HE106" t="s">
        <v>818</v>
      </c>
      <c r="HF106" t="s">
        <v>818</v>
      </c>
      <c r="HG106" t="s">
        <v>818</v>
      </c>
      <c r="HH106" t="s">
        <v>818</v>
      </c>
      <c r="HI106" t="s">
        <v>818</v>
      </c>
      <c r="HJ106" t="s">
        <v>818</v>
      </c>
      <c r="HK106" t="s">
        <v>818</v>
      </c>
      <c r="HL106" t="s">
        <v>818</v>
      </c>
      <c r="HM106" t="s">
        <v>818</v>
      </c>
      <c r="HN106" t="s">
        <v>818</v>
      </c>
      <c r="HO106" t="s">
        <v>818</v>
      </c>
      <c r="HP106" t="s">
        <v>818</v>
      </c>
      <c r="HQ106" t="s">
        <v>818</v>
      </c>
      <c r="HR106" t="s">
        <v>818</v>
      </c>
      <c r="HS106" t="s">
        <v>818</v>
      </c>
      <c r="HT106" t="s">
        <v>818</v>
      </c>
      <c r="HU106" t="s">
        <v>818</v>
      </c>
      <c r="HV106" t="s">
        <v>818</v>
      </c>
      <c r="HW106" t="s">
        <v>818</v>
      </c>
      <c r="HX106" t="s">
        <v>818</v>
      </c>
      <c r="HY106" t="s">
        <v>818</v>
      </c>
      <c r="HZ106" t="s">
        <v>818</v>
      </c>
      <c r="IA106" t="s">
        <v>818</v>
      </c>
      <c r="IB106" t="s">
        <v>818</v>
      </c>
      <c r="IC106" t="s">
        <v>818</v>
      </c>
      <c r="ID106" t="s">
        <v>818</v>
      </c>
      <c r="IE106" t="s">
        <v>818</v>
      </c>
      <c r="IF106" t="s">
        <v>818</v>
      </c>
      <c r="IG106" t="s">
        <v>818</v>
      </c>
      <c r="IH106" t="s">
        <v>818</v>
      </c>
      <c r="II106" t="s">
        <v>818</v>
      </c>
      <c r="IJ106" t="s">
        <v>818</v>
      </c>
      <c r="IK106" t="s">
        <v>818</v>
      </c>
      <c r="IL106" t="s">
        <v>818</v>
      </c>
      <c r="IM106" t="s">
        <v>818</v>
      </c>
      <c r="IN106" t="s">
        <v>818</v>
      </c>
      <c r="IO106" t="s">
        <v>818</v>
      </c>
      <c r="IP106" t="s">
        <v>818</v>
      </c>
      <c r="IQ106" t="s">
        <v>818</v>
      </c>
      <c r="IR106" t="s">
        <v>818</v>
      </c>
      <c r="IS106" t="s">
        <v>818</v>
      </c>
      <c r="IT106" t="s">
        <v>818</v>
      </c>
      <c r="IU106" t="s">
        <v>818</v>
      </c>
      <c r="IV106" t="s">
        <v>818</v>
      </c>
      <c r="IW106" t="s">
        <v>818</v>
      </c>
      <c r="IX106" t="s">
        <v>818</v>
      </c>
      <c r="IY106" t="s">
        <v>818</v>
      </c>
      <c r="IZ106" t="s">
        <v>818</v>
      </c>
      <c r="JA106" t="s">
        <v>818</v>
      </c>
      <c r="JB106" t="s">
        <v>818</v>
      </c>
      <c r="JC106" t="s">
        <v>818</v>
      </c>
      <c r="JD106" t="s">
        <v>818</v>
      </c>
      <c r="JE106" t="s">
        <v>818</v>
      </c>
      <c r="JF106" t="s">
        <v>818</v>
      </c>
      <c r="JG106" t="s">
        <v>818</v>
      </c>
      <c r="JH106" t="s">
        <v>818</v>
      </c>
      <c r="JI106" t="s">
        <v>818</v>
      </c>
      <c r="JJ106" t="s">
        <v>818</v>
      </c>
      <c r="JK106" t="s">
        <v>818</v>
      </c>
      <c r="JL106" t="s">
        <v>818</v>
      </c>
      <c r="JM106" t="s">
        <v>818</v>
      </c>
      <c r="JN106" t="s">
        <v>818</v>
      </c>
      <c r="JO106" t="s">
        <v>818</v>
      </c>
      <c r="JP106" t="s">
        <v>818</v>
      </c>
      <c r="JQ106" t="s">
        <v>818</v>
      </c>
      <c r="JR106" t="s">
        <v>818</v>
      </c>
      <c r="JS106" t="s">
        <v>818</v>
      </c>
      <c r="JT106" t="s">
        <v>818</v>
      </c>
      <c r="JU106" t="s">
        <v>818</v>
      </c>
      <c r="JV106" t="s">
        <v>818</v>
      </c>
      <c r="JW106" t="s">
        <v>818</v>
      </c>
      <c r="JX106" t="s">
        <v>818</v>
      </c>
      <c r="JY106" t="s">
        <v>818</v>
      </c>
      <c r="JZ106" t="s">
        <v>818</v>
      </c>
      <c r="KA106" t="s">
        <v>818</v>
      </c>
      <c r="KB106" t="s">
        <v>818</v>
      </c>
      <c r="KC106" t="s">
        <v>818</v>
      </c>
      <c r="KD106" t="s">
        <v>818</v>
      </c>
      <c r="KE106" t="s">
        <v>818</v>
      </c>
      <c r="KF106">
        <v>3</v>
      </c>
      <c r="KG106">
        <v>0</v>
      </c>
      <c r="KH106">
        <v>0</v>
      </c>
      <c r="KI106">
        <v>1</v>
      </c>
      <c r="KJ106">
        <v>0</v>
      </c>
      <c r="KK106">
        <v>0</v>
      </c>
      <c r="KL106">
        <v>0</v>
      </c>
      <c r="KM106">
        <v>1</v>
      </c>
      <c r="KN106">
        <v>0</v>
      </c>
      <c r="KO106">
        <v>0</v>
      </c>
      <c r="KP106">
        <v>1</v>
      </c>
      <c r="KQ106">
        <v>1</v>
      </c>
      <c r="KR106">
        <v>0</v>
      </c>
      <c r="KS106">
        <v>0</v>
      </c>
      <c r="KT106">
        <v>0</v>
      </c>
      <c r="KU106">
        <v>0</v>
      </c>
      <c r="KV106">
        <v>0</v>
      </c>
      <c r="KW106">
        <v>0</v>
      </c>
      <c r="KX106">
        <v>1</v>
      </c>
      <c r="KY106">
        <v>0</v>
      </c>
      <c r="KZ106">
        <v>0</v>
      </c>
      <c r="LA106">
        <v>1</v>
      </c>
      <c r="LB106">
        <v>1</v>
      </c>
      <c r="LC106">
        <v>1</v>
      </c>
      <c r="LD106">
        <v>3</v>
      </c>
      <c r="LE106">
        <v>0</v>
      </c>
      <c r="LF106">
        <v>2</v>
      </c>
      <c r="LH106" t="s">
        <v>813</v>
      </c>
      <c r="LI106" t="s">
        <v>817</v>
      </c>
      <c r="LJ106" t="s">
        <v>817</v>
      </c>
      <c r="LK106" t="s">
        <v>817</v>
      </c>
      <c r="LL106" t="s">
        <v>817</v>
      </c>
      <c r="LM106" t="s">
        <v>817</v>
      </c>
      <c r="LN106" t="s">
        <v>817</v>
      </c>
      <c r="LO106" t="s">
        <v>817</v>
      </c>
      <c r="LQ106" t="s">
        <v>817</v>
      </c>
      <c r="LR106" t="s">
        <v>818</v>
      </c>
      <c r="LV106" t="s">
        <v>818</v>
      </c>
      <c r="LX106" t="s">
        <v>817</v>
      </c>
      <c r="MU106" t="s">
        <v>817</v>
      </c>
      <c r="MV106" t="s">
        <v>817</v>
      </c>
      <c r="MW106" t="s">
        <v>813</v>
      </c>
      <c r="MX106" t="s">
        <v>817</v>
      </c>
      <c r="MY106" t="s">
        <v>817</v>
      </c>
      <c r="MZ106" t="s">
        <v>817</v>
      </c>
      <c r="NA106" t="s">
        <v>817</v>
      </c>
      <c r="NB106" t="s">
        <v>817</v>
      </c>
      <c r="NR106" t="s">
        <v>813</v>
      </c>
      <c r="NS106" t="s">
        <v>817</v>
      </c>
      <c r="NU106" t="s">
        <v>861</v>
      </c>
      <c r="NV106" t="s">
        <v>817</v>
      </c>
      <c r="NX106" t="s">
        <v>826</v>
      </c>
      <c r="NY106">
        <v>0</v>
      </c>
      <c r="OP106" t="s">
        <v>813</v>
      </c>
      <c r="OQ106" t="s">
        <v>827</v>
      </c>
      <c r="OR106" t="s">
        <v>1336</v>
      </c>
      <c r="OS106" t="s">
        <v>1020</v>
      </c>
      <c r="OT106" t="s">
        <v>813</v>
      </c>
      <c r="OU106" t="s">
        <v>813</v>
      </c>
      <c r="OV106" t="s">
        <v>830</v>
      </c>
      <c r="OW106" t="s">
        <v>864</v>
      </c>
      <c r="OX106" t="s">
        <v>832</v>
      </c>
      <c r="OY106" t="s">
        <v>833</v>
      </c>
      <c r="OZ106" t="s">
        <v>907</v>
      </c>
      <c r="PA106" t="s">
        <v>813</v>
      </c>
      <c r="PB106" t="s">
        <v>817</v>
      </c>
      <c r="PC106" t="s">
        <v>813</v>
      </c>
      <c r="PD106" t="s">
        <v>817</v>
      </c>
      <c r="PE106" t="s">
        <v>817</v>
      </c>
      <c r="PF106" t="s">
        <v>817</v>
      </c>
      <c r="PG106" t="s">
        <v>817</v>
      </c>
      <c r="PH106" t="s">
        <v>817</v>
      </c>
      <c r="PI106" t="s">
        <v>817</v>
      </c>
      <c r="PJ106" t="s">
        <v>817</v>
      </c>
      <c r="PK106" t="s">
        <v>817</v>
      </c>
      <c r="PL106" t="s">
        <v>835</v>
      </c>
      <c r="PM106" t="s">
        <v>1057</v>
      </c>
      <c r="PO106" t="s">
        <v>838</v>
      </c>
      <c r="PP106" t="s">
        <v>839</v>
      </c>
      <c r="PQ106" t="s">
        <v>813</v>
      </c>
      <c r="PR106" t="s">
        <v>813</v>
      </c>
      <c r="PS106" t="s">
        <v>817</v>
      </c>
      <c r="PT106" t="s">
        <v>817</v>
      </c>
      <c r="PU106" t="s">
        <v>817</v>
      </c>
      <c r="PV106" t="s">
        <v>817</v>
      </c>
      <c r="PW106" t="s">
        <v>817</v>
      </c>
      <c r="PX106" t="s">
        <v>817</v>
      </c>
      <c r="PY106" t="s">
        <v>817</v>
      </c>
      <c r="PZ106" t="s">
        <v>840</v>
      </c>
      <c r="QD106" t="s">
        <v>844</v>
      </c>
      <c r="QE106" t="s">
        <v>845</v>
      </c>
      <c r="QF106" t="s">
        <v>813</v>
      </c>
      <c r="QG106" t="s">
        <v>813</v>
      </c>
      <c r="QH106" t="s">
        <v>813</v>
      </c>
      <c r="QI106" t="s">
        <v>813</v>
      </c>
      <c r="QJ106" t="s">
        <v>813</v>
      </c>
      <c r="QK106" t="s">
        <v>813</v>
      </c>
      <c r="QL106" t="s">
        <v>813</v>
      </c>
      <c r="QM106" t="s">
        <v>817</v>
      </c>
      <c r="QN106" t="s">
        <v>817</v>
      </c>
      <c r="QO106" t="s">
        <v>817</v>
      </c>
      <c r="QP106" t="s">
        <v>817</v>
      </c>
      <c r="QQ106" t="s">
        <v>817</v>
      </c>
      <c r="QR106" t="s">
        <v>813</v>
      </c>
      <c r="QS106" t="s">
        <v>813</v>
      </c>
      <c r="QT106" t="s">
        <v>817</v>
      </c>
      <c r="QU106" t="s">
        <v>817</v>
      </c>
      <c r="QV106" t="s">
        <v>817</v>
      </c>
      <c r="QW106" t="s">
        <v>817</v>
      </c>
      <c r="QX106" t="s">
        <v>817</v>
      </c>
      <c r="QY106" t="s">
        <v>817</v>
      </c>
      <c r="QZ106" t="s">
        <v>817</v>
      </c>
      <c r="RA106" t="s">
        <v>817</v>
      </c>
      <c r="RB106" t="s">
        <v>817</v>
      </c>
      <c r="RC106" t="s">
        <v>817</v>
      </c>
      <c r="RD106" t="s">
        <v>817</v>
      </c>
      <c r="RE106" t="s">
        <v>817</v>
      </c>
      <c r="RF106" t="s">
        <v>817</v>
      </c>
      <c r="RG106" t="s">
        <v>817</v>
      </c>
      <c r="RH106" t="s">
        <v>817</v>
      </c>
      <c r="RI106" t="s">
        <v>817</v>
      </c>
      <c r="RJ106" t="s">
        <v>817</v>
      </c>
      <c r="RK106" t="s">
        <v>813</v>
      </c>
      <c r="RL106" t="s">
        <v>817</v>
      </c>
      <c r="RM106" t="s">
        <v>813</v>
      </c>
      <c r="RN106" t="s">
        <v>817</v>
      </c>
      <c r="RO106" t="s">
        <v>817</v>
      </c>
      <c r="RP106" t="s">
        <v>817</v>
      </c>
      <c r="RQ106" t="s">
        <v>817</v>
      </c>
      <c r="RR106" t="s">
        <v>817</v>
      </c>
      <c r="RS106" t="s">
        <v>817</v>
      </c>
      <c r="RT106" t="s">
        <v>817</v>
      </c>
      <c r="RU106" t="s">
        <v>817</v>
      </c>
      <c r="RV106" t="s">
        <v>817</v>
      </c>
      <c r="RW106" t="s">
        <v>817</v>
      </c>
      <c r="RX106" t="s">
        <v>845</v>
      </c>
      <c r="RY106" t="s">
        <v>897</v>
      </c>
      <c r="RZ106" t="s">
        <v>817</v>
      </c>
      <c r="SB106" t="s">
        <v>817</v>
      </c>
      <c r="SC106" t="s">
        <v>817</v>
      </c>
      <c r="SD106" t="s">
        <v>813</v>
      </c>
      <c r="SE106" t="s">
        <v>817</v>
      </c>
      <c r="SF106" t="s">
        <v>817</v>
      </c>
      <c r="SG106" t="s">
        <v>813</v>
      </c>
      <c r="SH106" t="s">
        <v>817</v>
      </c>
      <c r="SI106" t="s">
        <v>817</v>
      </c>
      <c r="SJ106" t="s">
        <v>817</v>
      </c>
      <c r="SK106" t="s">
        <v>817</v>
      </c>
      <c r="SL106" t="s">
        <v>817</v>
      </c>
      <c r="SM106" t="s">
        <v>817</v>
      </c>
      <c r="SN106" t="s">
        <v>817</v>
      </c>
      <c r="SO106" t="s">
        <v>817</v>
      </c>
      <c r="SP106" t="s">
        <v>817</v>
      </c>
      <c r="SQ106" t="s">
        <v>817</v>
      </c>
      <c r="SR106" t="s">
        <v>817</v>
      </c>
      <c r="SS106" t="s">
        <v>817</v>
      </c>
      <c r="ST106" t="s">
        <v>817</v>
      </c>
      <c r="SU106" t="s">
        <v>817</v>
      </c>
      <c r="SV106" t="s">
        <v>817</v>
      </c>
      <c r="SW106" t="s">
        <v>817</v>
      </c>
      <c r="SX106" t="s">
        <v>817</v>
      </c>
      <c r="SY106" t="s">
        <v>817</v>
      </c>
      <c r="SZ106" t="s">
        <v>817</v>
      </c>
      <c r="TA106" t="s">
        <v>817</v>
      </c>
      <c r="TB106" t="s">
        <v>817</v>
      </c>
      <c r="TC106" t="s">
        <v>817</v>
      </c>
      <c r="TD106" t="s">
        <v>817</v>
      </c>
      <c r="TE106" t="s">
        <v>817</v>
      </c>
      <c r="TF106" t="s">
        <v>813</v>
      </c>
      <c r="TG106" t="s">
        <v>817</v>
      </c>
      <c r="TH106" t="s">
        <v>817</v>
      </c>
      <c r="TI106" t="s">
        <v>817</v>
      </c>
      <c r="TU106" t="s">
        <v>817</v>
      </c>
      <c r="TY106" t="s">
        <v>813</v>
      </c>
      <c r="TZ106" t="s">
        <v>813</v>
      </c>
      <c r="UA106" t="s">
        <v>817</v>
      </c>
      <c r="UB106" t="s">
        <v>813</v>
      </c>
      <c r="UC106" t="s">
        <v>813</v>
      </c>
      <c r="UD106" t="s">
        <v>817</v>
      </c>
      <c r="UE106" t="s">
        <v>817</v>
      </c>
      <c r="UF106" t="s">
        <v>813</v>
      </c>
      <c r="UG106" t="s">
        <v>817</v>
      </c>
      <c r="UH106" t="s">
        <v>817</v>
      </c>
      <c r="UI106" t="s">
        <v>817</v>
      </c>
      <c r="UJ106" t="s">
        <v>817</v>
      </c>
      <c r="UK106" t="s">
        <v>817</v>
      </c>
      <c r="UL106" t="s">
        <v>813</v>
      </c>
      <c r="UM106" t="s">
        <v>817</v>
      </c>
      <c r="UN106" t="s">
        <v>817</v>
      </c>
      <c r="UO106" t="s">
        <v>817</v>
      </c>
      <c r="UP106" t="s">
        <v>813</v>
      </c>
      <c r="UQ106" t="s">
        <v>817</v>
      </c>
      <c r="UR106" t="s">
        <v>817</v>
      </c>
      <c r="US106" t="s">
        <v>817</v>
      </c>
      <c r="UT106" t="s">
        <v>813</v>
      </c>
      <c r="UU106" t="s">
        <v>817</v>
      </c>
      <c r="UV106" t="s">
        <v>817</v>
      </c>
      <c r="UW106" t="s">
        <v>817</v>
      </c>
      <c r="UX106" t="s">
        <v>817</v>
      </c>
      <c r="UY106" t="s">
        <v>817</v>
      </c>
      <c r="UZ106" t="s">
        <v>817</v>
      </c>
      <c r="VD106" t="s">
        <v>813</v>
      </c>
      <c r="VE106" t="s">
        <v>817</v>
      </c>
      <c r="VF106" t="s">
        <v>817</v>
      </c>
      <c r="VG106" t="s">
        <v>817</v>
      </c>
      <c r="VH106" t="s">
        <v>817</v>
      </c>
      <c r="VI106" t="s">
        <v>817</v>
      </c>
      <c r="VJ106" t="s">
        <v>817</v>
      </c>
      <c r="VK106" t="s">
        <v>817</v>
      </c>
      <c r="VL106" t="s">
        <v>817</v>
      </c>
      <c r="VM106" t="s">
        <v>817</v>
      </c>
      <c r="VN106" t="s">
        <v>817</v>
      </c>
      <c r="VO106" t="s">
        <v>817</v>
      </c>
      <c r="VP106" t="s">
        <v>817</v>
      </c>
      <c r="VQ106" t="s">
        <v>817</v>
      </c>
      <c r="VY106" t="s">
        <v>817</v>
      </c>
      <c r="VZ106" t="s">
        <v>813</v>
      </c>
      <c r="WA106" t="s">
        <v>813</v>
      </c>
      <c r="WB106" t="s">
        <v>817</v>
      </c>
      <c r="WJ106" t="s">
        <v>813</v>
      </c>
      <c r="WK106" t="s">
        <v>813</v>
      </c>
      <c r="WL106" t="s">
        <v>817</v>
      </c>
      <c r="WM106" t="s">
        <v>817</v>
      </c>
      <c r="WN106" t="s">
        <v>813</v>
      </c>
      <c r="WO106" t="s">
        <v>817</v>
      </c>
      <c r="WP106" t="s">
        <v>817</v>
      </c>
      <c r="WQ106" t="s">
        <v>817</v>
      </c>
      <c r="WR106" t="s">
        <v>817</v>
      </c>
      <c r="WS106" t="s">
        <v>891</v>
      </c>
      <c r="WU106" t="s">
        <v>817</v>
      </c>
      <c r="WV106" t="s">
        <v>813</v>
      </c>
      <c r="WW106" t="s">
        <v>817</v>
      </c>
      <c r="WX106" t="s">
        <v>817</v>
      </c>
      <c r="WY106" t="s">
        <v>817</v>
      </c>
      <c r="WZ106" t="s">
        <v>817</v>
      </c>
      <c r="XA106" t="s">
        <v>817</v>
      </c>
      <c r="XB106" t="s">
        <v>817</v>
      </c>
      <c r="XC106" t="s">
        <v>850</v>
      </c>
      <c r="XD106" t="s">
        <v>813</v>
      </c>
      <c r="XE106" t="s">
        <v>817</v>
      </c>
      <c r="XF106" t="s">
        <v>817</v>
      </c>
      <c r="XG106" t="s">
        <v>817</v>
      </c>
      <c r="XH106" t="s">
        <v>817</v>
      </c>
      <c r="XI106" t="s">
        <v>817</v>
      </c>
      <c r="XJ106" t="s">
        <v>817</v>
      </c>
      <c r="XK106" t="s">
        <v>817</v>
      </c>
      <c r="XL106" t="s">
        <v>817</v>
      </c>
      <c r="XM106" t="s">
        <v>817</v>
      </c>
      <c r="XN106" t="s">
        <v>817</v>
      </c>
      <c r="XO106" t="s">
        <v>817</v>
      </c>
      <c r="XP106" t="s">
        <v>817</v>
      </c>
      <c r="XQ106" t="s">
        <v>817</v>
      </c>
      <c r="XR106" t="s">
        <v>817</v>
      </c>
      <c r="XS106" t="s">
        <v>817</v>
      </c>
      <c r="XT106" t="s">
        <v>817</v>
      </c>
      <c r="XU106" t="s">
        <v>817</v>
      </c>
      <c r="XV106" t="s">
        <v>817</v>
      </c>
      <c r="XW106" t="s">
        <v>813</v>
      </c>
      <c r="XX106" t="s">
        <v>817</v>
      </c>
      <c r="XY106" t="s">
        <v>817</v>
      </c>
      <c r="XZ106" t="s">
        <v>817</v>
      </c>
      <c r="ZM106" t="s">
        <v>817</v>
      </c>
      <c r="ZN106" t="s">
        <v>817</v>
      </c>
      <c r="ZO106" t="s">
        <v>817</v>
      </c>
      <c r="ZP106" t="s">
        <v>817</v>
      </c>
      <c r="ZQ106" t="s">
        <v>813</v>
      </c>
      <c r="ZR106" t="s">
        <v>817</v>
      </c>
      <c r="ZS106" t="s">
        <v>813</v>
      </c>
      <c r="ZT106" t="s">
        <v>817</v>
      </c>
      <c r="ZU106" t="s">
        <v>817</v>
      </c>
      <c r="ZV106" t="s">
        <v>817</v>
      </c>
      <c r="ZW106" t="s">
        <v>817</v>
      </c>
      <c r="ZX106" t="s">
        <v>817</v>
      </c>
      <c r="ZY106" t="s">
        <v>817</v>
      </c>
      <c r="ZZ106" t="s">
        <v>817</v>
      </c>
      <c r="AAA106" t="s">
        <v>813</v>
      </c>
      <c r="AAB106" t="s">
        <v>817</v>
      </c>
      <c r="AAC106" t="s">
        <v>817</v>
      </c>
      <c r="AAD106" t="s">
        <v>817</v>
      </c>
      <c r="AAE106" t="s">
        <v>817</v>
      </c>
      <c r="AAF106" t="s">
        <v>817</v>
      </c>
      <c r="AAH106" t="s">
        <v>817</v>
      </c>
      <c r="AAI106" t="s">
        <v>817</v>
      </c>
      <c r="AAJ106" t="s">
        <v>817</v>
      </c>
      <c r="AAK106" t="s">
        <v>817</v>
      </c>
      <c r="AAL106" t="s">
        <v>817</v>
      </c>
      <c r="AAM106" t="s">
        <v>813</v>
      </c>
      <c r="AAN106" t="s">
        <v>817</v>
      </c>
      <c r="AAO106" t="s">
        <v>817</v>
      </c>
      <c r="AAP106" t="s">
        <v>817</v>
      </c>
      <c r="AAQ106" t="s">
        <v>817</v>
      </c>
      <c r="AAR106" t="s">
        <v>817</v>
      </c>
      <c r="AAS106" t="s">
        <v>817</v>
      </c>
      <c r="AAT106" t="s">
        <v>817</v>
      </c>
      <c r="AAV106" t="s">
        <v>813</v>
      </c>
      <c r="AAW106" t="s">
        <v>817</v>
      </c>
      <c r="AAX106" t="s">
        <v>817</v>
      </c>
      <c r="AAY106" t="s">
        <v>817</v>
      </c>
      <c r="AAZ106" t="s">
        <v>817</v>
      </c>
      <c r="ABA106" t="s">
        <v>813</v>
      </c>
      <c r="ABB106" t="s">
        <v>813</v>
      </c>
      <c r="ABC106" t="s">
        <v>817</v>
      </c>
      <c r="ABD106" t="s">
        <v>813</v>
      </c>
      <c r="ABE106" t="s">
        <v>817</v>
      </c>
      <c r="ABF106" t="s">
        <v>817</v>
      </c>
      <c r="ABG106" t="s">
        <v>817</v>
      </c>
      <c r="ABH106" t="s">
        <v>817</v>
      </c>
      <c r="ABI106" t="s">
        <v>817</v>
      </c>
      <c r="ABJ106" t="s">
        <v>817</v>
      </c>
      <c r="ABK106" t="s">
        <v>817</v>
      </c>
      <c r="ABL106" t="s">
        <v>817</v>
      </c>
      <c r="ABM106" t="s">
        <v>817</v>
      </c>
      <c r="ABN106" t="s">
        <v>817</v>
      </c>
      <c r="ABO106" t="s">
        <v>817</v>
      </c>
      <c r="ABP106" t="s">
        <v>817</v>
      </c>
      <c r="ABQ106" t="s">
        <v>817</v>
      </c>
      <c r="ABR106" t="s">
        <v>817</v>
      </c>
      <c r="ABS106" t="s">
        <v>817</v>
      </c>
      <c r="ABT106" t="s">
        <v>813</v>
      </c>
      <c r="ABU106" t="s">
        <v>817</v>
      </c>
      <c r="ABV106" t="s">
        <v>813</v>
      </c>
      <c r="ABW106" t="s">
        <v>813</v>
      </c>
      <c r="ABX106" t="s">
        <v>817</v>
      </c>
      <c r="ABY106" t="s">
        <v>817</v>
      </c>
      <c r="ABZ106" t="s">
        <v>817</v>
      </c>
      <c r="ACA106" t="s">
        <v>817</v>
      </c>
      <c r="ACB106" t="s">
        <v>817</v>
      </c>
      <c r="ACC106" t="s">
        <v>817</v>
      </c>
      <c r="ACD106" t="s">
        <v>817</v>
      </c>
      <c r="ACE106" t="s">
        <v>817</v>
      </c>
      <c r="ACF106" t="s">
        <v>817</v>
      </c>
      <c r="ACG106" t="s">
        <v>817</v>
      </c>
      <c r="ACH106" t="s">
        <v>817</v>
      </c>
      <c r="ACI106" t="s">
        <v>817</v>
      </c>
    </row>
    <row r="107" spans="1:763">
      <c r="A107" t="s">
        <v>1337</v>
      </c>
      <c r="B107" t="s">
        <v>1338</v>
      </c>
      <c r="C107" t="s">
        <v>1339</v>
      </c>
      <c r="D107" t="s">
        <v>873</v>
      </c>
      <c r="E107" t="s">
        <v>873</v>
      </c>
      <c r="P107" t="s">
        <v>812</v>
      </c>
      <c r="T107">
        <v>44</v>
      </c>
      <c r="V107" t="s">
        <v>813</v>
      </c>
      <c r="X107" t="s">
        <v>813</v>
      </c>
      <c r="Y107" t="s">
        <v>814</v>
      </c>
      <c r="Z107" t="s">
        <v>814</v>
      </c>
      <c r="AA107" t="s">
        <v>857</v>
      </c>
      <c r="AB107" t="s">
        <v>901</v>
      </c>
      <c r="AC107">
        <v>4</v>
      </c>
      <c r="AD107" t="s">
        <v>817</v>
      </c>
      <c r="AE107">
        <v>0</v>
      </c>
      <c r="AF107">
        <v>4</v>
      </c>
      <c r="AG107">
        <v>0</v>
      </c>
      <c r="AH107" t="s">
        <v>818</v>
      </c>
      <c r="AI107" t="s">
        <v>818</v>
      </c>
      <c r="AJ107" t="s">
        <v>818</v>
      </c>
      <c r="AK107" t="s">
        <v>818</v>
      </c>
      <c r="AL107" t="s">
        <v>818</v>
      </c>
      <c r="AM107" t="s">
        <v>818</v>
      </c>
      <c r="AN107" t="s">
        <v>818</v>
      </c>
      <c r="AO107" t="s">
        <v>818</v>
      </c>
      <c r="AP107" t="s">
        <v>818</v>
      </c>
      <c r="AQ107" t="s">
        <v>818</v>
      </c>
      <c r="AR107" t="s">
        <v>818</v>
      </c>
      <c r="AS107" t="s">
        <v>818</v>
      </c>
      <c r="AT107" t="s">
        <v>818</v>
      </c>
      <c r="AU107" t="s">
        <v>818</v>
      </c>
      <c r="AV107" t="s">
        <v>818</v>
      </c>
      <c r="AW107" t="s">
        <v>818</v>
      </c>
      <c r="AX107" t="s">
        <v>818</v>
      </c>
      <c r="AY107" t="s">
        <v>818</v>
      </c>
      <c r="AZ107" t="s">
        <v>818</v>
      </c>
      <c r="BA107" t="s">
        <v>818</v>
      </c>
      <c r="BB107" t="s">
        <v>818</v>
      </c>
      <c r="BC107" t="s">
        <v>818</v>
      </c>
      <c r="BD107" t="s">
        <v>818</v>
      </c>
      <c r="BE107" t="s">
        <v>818</v>
      </c>
      <c r="BF107" t="s">
        <v>818</v>
      </c>
      <c r="BG107" t="s">
        <v>818</v>
      </c>
      <c r="BH107" t="s">
        <v>818</v>
      </c>
      <c r="BI107" t="s">
        <v>818</v>
      </c>
      <c r="BJ107" t="s">
        <v>818</v>
      </c>
      <c r="BK107" t="s">
        <v>818</v>
      </c>
      <c r="BL107" t="s">
        <v>818</v>
      </c>
      <c r="BM107" t="s">
        <v>818</v>
      </c>
      <c r="BN107" t="s">
        <v>818</v>
      </c>
      <c r="BO107" t="s">
        <v>818</v>
      </c>
      <c r="BP107" t="s">
        <v>818</v>
      </c>
      <c r="BQ107" t="s">
        <v>818</v>
      </c>
      <c r="BR107" t="s">
        <v>818</v>
      </c>
      <c r="BS107" t="s">
        <v>818</v>
      </c>
      <c r="BT107" t="s">
        <v>818</v>
      </c>
      <c r="BU107" t="s">
        <v>818</v>
      </c>
      <c r="BV107" t="s">
        <v>818</v>
      </c>
      <c r="BW107" t="s">
        <v>818</v>
      </c>
      <c r="BX107" t="s">
        <v>818</v>
      </c>
      <c r="BY107" t="s">
        <v>818</v>
      </c>
      <c r="BZ107" t="s">
        <v>818</v>
      </c>
      <c r="CA107" t="s">
        <v>818</v>
      </c>
      <c r="CB107" t="s">
        <v>818</v>
      </c>
      <c r="CC107" t="s">
        <v>818</v>
      </c>
      <c r="CD107" t="s">
        <v>818</v>
      </c>
      <c r="CE107" t="s">
        <v>818</v>
      </c>
      <c r="CF107" t="s">
        <v>818</v>
      </c>
      <c r="CG107" t="s">
        <v>818</v>
      </c>
      <c r="CH107" t="s">
        <v>818</v>
      </c>
      <c r="CI107" t="s">
        <v>818</v>
      </c>
      <c r="CJ107" t="s">
        <v>818</v>
      </c>
      <c r="CK107" t="s">
        <v>818</v>
      </c>
      <c r="CL107" t="s">
        <v>818</v>
      </c>
      <c r="CM107" t="s">
        <v>818</v>
      </c>
      <c r="CN107" t="s">
        <v>818</v>
      </c>
      <c r="CO107" t="s">
        <v>818</v>
      </c>
      <c r="CP107" t="s">
        <v>818</v>
      </c>
      <c r="CQ107" t="s">
        <v>818</v>
      </c>
      <c r="CR107" t="s">
        <v>818</v>
      </c>
      <c r="CS107" t="s">
        <v>818</v>
      </c>
      <c r="CT107" t="s">
        <v>818</v>
      </c>
      <c r="CU107" t="s">
        <v>818</v>
      </c>
      <c r="CV107" t="s">
        <v>818</v>
      </c>
      <c r="CW107" t="s">
        <v>818</v>
      </c>
      <c r="CX107" t="s">
        <v>818</v>
      </c>
      <c r="CY107" t="s">
        <v>818</v>
      </c>
      <c r="CZ107" t="s">
        <v>818</v>
      </c>
      <c r="DA107" t="s">
        <v>818</v>
      </c>
      <c r="DB107" t="s">
        <v>818</v>
      </c>
      <c r="DC107" t="s">
        <v>818</v>
      </c>
      <c r="DD107" t="s">
        <v>818</v>
      </c>
      <c r="DE107" t="s">
        <v>818</v>
      </c>
      <c r="DF107" t="s">
        <v>818</v>
      </c>
      <c r="DG107" t="s">
        <v>818</v>
      </c>
      <c r="DH107" t="s">
        <v>818</v>
      </c>
      <c r="DI107" t="s">
        <v>818</v>
      </c>
      <c r="DJ107" t="s">
        <v>818</v>
      </c>
      <c r="DK107" t="s">
        <v>818</v>
      </c>
      <c r="DL107" t="s">
        <v>818</v>
      </c>
      <c r="DM107" t="s">
        <v>818</v>
      </c>
      <c r="DN107" t="s">
        <v>818</v>
      </c>
      <c r="DO107" t="s">
        <v>818</v>
      </c>
      <c r="DP107" t="s">
        <v>818</v>
      </c>
      <c r="DQ107" t="s">
        <v>818</v>
      </c>
      <c r="DR107" t="s">
        <v>818</v>
      </c>
      <c r="DS107" t="s">
        <v>818</v>
      </c>
      <c r="DT107" t="s">
        <v>818</v>
      </c>
      <c r="DU107" t="s">
        <v>818</v>
      </c>
      <c r="DV107" t="s">
        <v>818</v>
      </c>
      <c r="DW107" t="s">
        <v>818</v>
      </c>
      <c r="DX107" t="s">
        <v>818</v>
      </c>
      <c r="DY107" t="s">
        <v>818</v>
      </c>
      <c r="DZ107" t="s">
        <v>818</v>
      </c>
      <c r="EA107" t="s">
        <v>818</v>
      </c>
      <c r="EB107" t="s">
        <v>818</v>
      </c>
      <c r="EC107" t="s">
        <v>818</v>
      </c>
      <c r="ED107" t="s">
        <v>818</v>
      </c>
      <c r="EE107" t="s">
        <v>818</v>
      </c>
      <c r="EF107" t="s">
        <v>818</v>
      </c>
      <c r="EG107" t="s">
        <v>818</v>
      </c>
      <c r="EH107" t="s">
        <v>818</v>
      </c>
      <c r="EI107" t="s">
        <v>818</v>
      </c>
      <c r="EJ107" t="s">
        <v>818</v>
      </c>
      <c r="EK107" t="s">
        <v>818</v>
      </c>
      <c r="EL107" t="s">
        <v>818</v>
      </c>
      <c r="EM107" t="s">
        <v>818</v>
      </c>
      <c r="EN107" t="s">
        <v>818</v>
      </c>
      <c r="EO107" t="s">
        <v>818</v>
      </c>
      <c r="EP107" t="s">
        <v>818</v>
      </c>
      <c r="EQ107" t="s">
        <v>818</v>
      </c>
      <c r="ER107" t="s">
        <v>818</v>
      </c>
      <c r="ES107" t="s">
        <v>818</v>
      </c>
      <c r="ET107" t="s">
        <v>818</v>
      </c>
      <c r="EU107" t="s">
        <v>818</v>
      </c>
      <c r="EV107" t="s">
        <v>818</v>
      </c>
      <c r="EW107" t="s">
        <v>818</v>
      </c>
      <c r="EX107" t="s">
        <v>818</v>
      </c>
      <c r="EY107" t="s">
        <v>818</v>
      </c>
      <c r="EZ107" t="s">
        <v>818</v>
      </c>
      <c r="FA107" t="s">
        <v>818</v>
      </c>
      <c r="FB107" t="s">
        <v>818</v>
      </c>
      <c r="FC107" t="s">
        <v>818</v>
      </c>
      <c r="FD107" t="s">
        <v>818</v>
      </c>
      <c r="FE107" t="s">
        <v>818</v>
      </c>
      <c r="FF107" t="s">
        <v>818</v>
      </c>
      <c r="FG107" t="s">
        <v>818</v>
      </c>
      <c r="FH107" t="s">
        <v>818</v>
      </c>
      <c r="FI107" t="s">
        <v>818</v>
      </c>
      <c r="FJ107" t="s">
        <v>818</v>
      </c>
      <c r="FK107" t="s">
        <v>818</v>
      </c>
      <c r="FL107" t="s">
        <v>818</v>
      </c>
      <c r="FM107" t="s">
        <v>818</v>
      </c>
      <c r="FN107" t="s">
        <v>818</v>
      </c>
      <c r="FO107" t="s">
        <v>818</v>
      </c>
      <c r="FP107" t="s">
        <v>818</v>
      </c>
      <c r="FQ107" t="s">
        <v>818</v>
      </c>
      <c r="FR107" t="s">
        <v>818</v>
      </c>
      <c r="FS107" t="s">
        <v>818</v>
      </c>
      <c r="FT107" t="s">
        <v>818</v>
      </c>
      <c r="FU107" t="s">
        <v>818</v>
      </c>
      <c r="FV107" t="s">
        <v>818</v>
      </c>
      <c r="FW107" t="s">
        <v>818</v>
      </c>
      <c r="FX107" t="s">
        <v>818</v>
      </c>
      <c r="FY107" t="s">
        <v>818</v>
      </c>
      <c r="FZ107" t="s">
        <v>818</v>
      </c>
      <c r="GA107" t="s">
        <v>818</v>
      </c>
      <c r="GB107" t="s">
        <v>818</v>
      </c>
      <c r="GC107" t="s">
        <v>818</v>
      </c>
      <c r="GD107" t="s">
        <v>818</v>
      </c>
      <c r="GE107" t="s">
        <v>818</v>
      </c>
      <c r="GF107" t="s">
        <v>818</v>
      </c>
      <c r="GG107" t="s">
        <v>818</v>
      </c>
      <c r="GH107" t="s">
        <v>818</v>
      </c>
      <c r="GI107" t="s">
        <v>818</v>
      </c>
      <c r="GJ107" t="s">
        <v>818</v>
      </c>
      <c r="GK107" t="s">
        <v>818</v>
      </c>
      <c r="GL107" t="s">
        <v>818</v>
      </c>
      <c r="GM107" t="s">
        <v>818</v>
      </c>
      <c r="GN107" t="s">
        <v>818</v>
      </c>
      <c r="GO107" t="s">
        <v>818</v>
      </c>
      <c r="GP107" t="s">
        <v>818</v>
      </c>
      <c r="GQ107" t="s">
        <v>818</v>
      </c>
      <c r="GR107" t="s">
        <v>818</v>
      </c>
      <c r="GS107" t="s">
        <v>818</v>
      </c>
      <c r="GT107" t="s">
        <v>818</v>
      </c>
      <c r="GU107" t="s">
        <v>818</v>
      </c>
      <c r="GV107" t="s">
        <v>818</v>
      </c>
      <c r="GW107" t="s">
        <v>818</v>
      </c>
      <c r="GX107" t="s">
        <v>818</v>
      </c>
      <c r="GY107" t="s">
        <v>818</v>
      </c>
      <c r="GZ107" t="s">
        <v>818</v>
      </c>
      <c r="HA107" t="s">
        <v>818</v>
      </c>
      <c r="HB107" t="s">
        <v>818</v>
      </c>
      <c r="HC107" t="s">
        <v>818</v>
      </c>
      <c r="HD107" t="s">
        <v>818</v>
      </c>
      <c r="HE107" t="s">
        <v>818</v>
      </c>
      <c r="HF107" t="s">
        <v>818</v>
      </c>
      <c r="HG107" t="s">
        <v>818</v>
      </c>
      <c r="HH107" t="s">
        <v>818</v>
      </c>
      <c r="HI107" t="s">
        <v>818</v>
      </c>
      <c r="HJ107" t="s">
        <v>818</v>
      </c>
      <c r="HK107" t="s">
        <v>818</v>
      </c>
      <c r="HL107" t="s">
        <v>818</v>
      </c>
      <c r="HM107" t="s">
        <v>818</v>
      </c>
      <c r="HN107" t="s">
        <v>818</v>
      </c>
      <c r="HO107" t="s">
        <v>818</v>
      </c>
      <c r="HP107" t="s">
        <v>818</v>
      </c>
      <c r="HQ107" t="s">
        <v>818</v>
      </c>
      <c r="HR107" t="s">
        <v>818</v>
      </c>
      <c r="HS107" t="s">
        <v>818</v>
      </c>
      <c r="HT107" t="s">
        <v>818</v>
      </c>
      <c r="HU107" t="s">
        <v>818</v>
      </c>
      <c r="HV107" t="s">
        <v>818</v>
      </c>
      <c r="HW107" t="s">
        <v>818</v>
      </c>
      <c r="HX107" t="s">
        <v>818</v>
      </c>
      <c r="HY107" t="s">
        <v>818</v>
      </c>
      <c r="HZ107" t="s">
        <v>818</v>
      </c>
      <c r="IA107" t="s">
        <v>818</v>
      </c>
      <c r="IB107" t="s">
        <v>818</v>
      </c>
      <c r="IC107" t="s">
        <v>818</v>
      </c>
      <c r="ID107" t="s">
        <v>818</v>
      </c>
      <c r="IE107" t="s">
        <v>818</v>
      </c>
      <c r="IF107" t="s">
        <v>818</v>
      </c>
      <c r="IG107" t="s">
        <v>818</v>
      </c>
      <c r="IH107" t="s">
        <v>818</v>
      </c>
      <c r="II107" t="s">
        <v>818</v>
      </c>
      <c r="IJ107" t="s">
        <v>818</v>
      </c>
      <c r="IK107" t="s">
        <v>818</v>
      </c>
      <c r="IL107" t="s">
        <v>818</v>
      </c>
      <c r="IM107" t="s">
        <v>818</v>
      </c>
      <c r="IN107" t="s">
        <v>818</v>
      </c>
      <c r="IO107" t="s">
        <v>818</v>
      </c>
      <c r="IP107" t="s">
        <v>818</v>
      </c>
      <c r="IQ107" t="s">
        <v>818</v>
      </c>
      <c r="IR107" t="s">
        <v>818</v>
      </c>
      <c r="IS107" t="s">
        <v>818</v>
      </c>
      <c r="IT107" t="s">
        <v>818</v>
      </c>
      <c r="IU107" t="s">
        <v>818</v>
      </c>
      <c r="IV107" t="s">
        <v>818</v>
      </c>
      <c r="IW107" t="s">
        <v>818</v>
      </c>
      <c r="IX107" t="s">
        <v>818</v>
      </c>
      <c r="IY107" t="s">
        <v>818</v>
      </c>
      <c r="IZ107" t="s">
        <v>818</v>
      </c>
      <c r="JA107" t="s">
        <v>818</v>
      </c>
      <c r="JB107" t="s">
        <v>818</v>
      </c>
      <c r="JC107" t="s">
        <v>818</v>
      </c>
      <c r="JD107" t="s">
        <v>818</v>
      </c>
      <c r="JE107" t="s">
        <v>818</v>
      </c>
      <c r="JF107" t="s">
        <v>818</v>
      </c>
      <c r="JG107" t="s">
        <v>818</v>
      </c>
      <c r="JH107" t="s">
        <v>818</v>
      </c>
      <c r="JI107" t="s">
        <v>818</v>
      </c>
      <c r="JJ107" t="s">
        <v>818</v>
      </c>
      <c r="JK107" t="s">
        <v>818</v>
      </c>
      <c r="JL107" t="s">
        <v>818</v>
      </c>
      <c r="JM107" t="s">
        <v>818</v>
      </c>
      <c r="JN107" t="s">
        <v>818</v>
      </c>
      <c r="JO107" t="s">
        <v>818</v>
      </c>
      <c r="JP107" t="s">
        <v>818</v>
      </c>
      <c r="JQ107" t="s">
        <v>818</v>
      </c>
      <c r="JR107" t="s">
        <v>818</v>
      </c>
      <c r="JS107" t="s">
        <v>818</v>
      </c>
      <c r="JT107" t="s">
        <v>818</v>
      </c>
      <c r="JU107" t="s">
        <v>818</v>
      </c>
      <c r="JV107" t="s">
        <v>818</v>
      </c>
      <c r="JW107" t="s">
        <v>818</v>
      </c>
      <c r="JX107" t="s">
        <v>818</v>
      </c>
      <c r="JY107" t="s">
        <v>818</v>
      </c>
      <c r="JZ107" t="s">
        <v>818</v>
      </c>
      <c r="KA107" t="s">
        <v>818</v>
      </c>
      <c r="KB107" t="s">
        <v>818</v>
      </c>
      <c r="KC107" t="s">
        <v>818</v>
      </c>
      <c r="KD107" t="s">
        <v>818</v>
      </c>
      <c r="KE107" t="s">
        <v>818</v>
      </c>
      <c r="KF107">
        <v>4</v>
      </c>
      <c r="KG107">
        <v>0</v>
      </c>
      <c r="KH107">
        <v>0</v>
      </c>
      <c r="KI107">
        <v>0</v>
      </c>
      <c r="KJ107">
        <v>1</v>
      </c>
      <c r="KK107">
        <v>1</v>
      </c>
      <c r="KL107">
        <v>0</v>
      </c>
      <c r="KM107">
        <v>0</v>
      </c>
      <c r="KN107">
        <v>2</v>
      </c>
      <c r="KO107">
        <v>0</v>
      </c>
      <c r="KP107">
        <v>2</v>
      </c>
      <c r="KQ107">
        <v>2</v>
      </c>
      <c r="KR107">
        <v>0</v>
      </c>
      <c r="KS107">
        <v>0</v>
      </c>
      <c r="KT107">
        <v>0</v>
      </c>
      <c r="KU107">
        <v>0</v>
      </c>
      <c r="KV107">
        <v>0</v>
      </c>
      <c r="KW107">
        <v>0</v>
      </c>
      <c r="KX107">
        <v>0</v>
      </c>
      <c r="KY107">
        <v>0</v>
      </c>
      <c r="KZ107">
        <v>0</v>
      </c>
      <c r="LA107">
        <v>0</v>
      </c>
      <c r="LB107">
        <v>1</v>
      </c>
      <c r="LC107">
        <v>2</v>
      </c>
      <c r="LD107">
        <v>4</v>
      </c>
      <c r="LE107">
        <v>1</v>
      </c>
      <c r="LF107">
        <v>2</v>
      </c>
      <c r="LH107" t="s">
        <v>813</v>
      </c>
      <c r="LI107" t="s">
        <v>817</v>
      </c>
      <c r="LJ107" t="s">
        <v>817</v>
      </c>
      <c r="LK107" t="s">
        <v>817</v>
      </c>
      <c r="LL107" t="s">
        <v>817</v>
      </c>
      <c r="LM107" t="s">
        <v>817</v>
      </c>
      <c r="LN107" t="s">
        <v>813</v>
      </c>
      <c r="LO107" t="s">
        <v>817</v>
      </c>
      <c r="LQ107" t="s">
        <v>817</v>
      </c>
      <c r="LR107" t="s">
        <v>818</v>
      </c>
      <c r="LV107" t="s">
        <v>818</v>
      </c>
      <c r="LX107" t="s">
        <v>817</v>
      </c>
      <c r="MU107" t="s">
        <v>813</v>
      </c>
      <c r="NC107" t="s">
        <v>813</v>
      </c>
      <c r="ND107" t="s">
        <v>817</v>
      </c>
      <c r="NE107" t="s">
        <v>813</v>
      </c>
      <c r="NR107" t="s">
        <v>817</v>
      </c>
      <c r="NU107" t="s">
        <v>1140</v>
      </c>
      <c r="NX107" t="s">
        <v>1340</v>
      </c>
      <c r="NY107">
        <v>1</v>
      </c>
      <c r="NZ107" t="s">
        <v>903</v>
      </c>
      <c r="OP107" t="s">
        <v>813</v>
      </c>
      <c r="OQ107" t="s">
        <v>827</v>
      </c>
      <c r="OR107" t="s">
        <v>863</v>
      </c>
      <c r="OS107" t="s">
        <v>878</v>
      </c>
      <c r="OT107" t="s">
        <v>817</v>
      </c>
      <c r="OU107" t="s">
        <v>817</v>
      </c>
      <c r="OV107" t="s">
        <v>1004</v>
      </c>
      <c r="PA107" t="s">
        <v>817</v>
      </c>
      <c r="PB107" t="s">
        <v>813</v>
      </c>
      <c r="PC107" t="s">
        <v>817</v>
      </c>
      <c r="PD107" t="s">
        <v>817</v>
      </c>
      <c r="PE107" t="s">
        <v>817</v>
      </c>
      <c r="PF107" t="s">
        <v>817</v>
      </c>
      <c r="PG107" t="s">
        <v>817</v>
      </c>
      <c r="PH107" t="s">
        <v>817</v>
      </c>
      <c r="PI107" t="s">
        <v>817</v>
      </c>
      <c r="PJ107" t="s">
        <v>817</v>
      </c>
      <c r="PM107" t="s">
        <v>837</v>
      </c>
      <c r="PN107" t="s">
        <v>845</v>
      </c>
      <c r="PO107" t="s">
        <v>893</v>
      </c>
      <c r="PP107" t="s">
        <v>839</v>
      </c>
      <c r="PQ107" t="s">
        <v>813</v>
      </c>
      <c r="PR107" t="s">
        <v>813</v>
      </c>
      <c r="PS107" t="s">
        <v>817</v>
      </c>
      <c r="PT107" t="s">
        <v>817</v>
      </c>
      <c r="PU107" t="s">
        <v>817</v>
      </c>
      <c r="PV107" t="s">
        <v>817</v>
      </c>
      <c r="PW107" t="s">
        <v>817</v>
      </c>
      <c r="PX107" t="s">
        <v>817</v>
      </c>
      <c r="PY107" t="s">
        <v>817</v>
      </c>
      <c r="PZ107" t="s">
        <v>840</v>
      </c>
      <c r="QA107" t="s">
        <v>1101</v>
      </c>
      <c r="QB107" t="s">
        <v>881</v>
      </c>
      <c r="QC107" t="s">
        <v>985</v>
      </c>
      <c r="QD107" t="s">
        <v>844</v>
      </c>
      <c r="QE107" t="s">
        <v>845</v>
      </c>
      <c r="QF107" t="s">
        <v>813</v>
      </c>
      <c r="QG107" t="s">
        <v>817</v>
      </c>
      <c r="QH107" t="s">
        <v>813</v>
      </c>
      <c r="QI107" t="s">
        <v>817</v>
      </c>
      <c r="QJ107" t="s">
        <v>817</v>
      </c>
      <c r="QK107" t="s">
        <v>817</v>
      </c>
      <c r="QL107" t="s">
        <v>817</v>
      </c>
      <c r="QM107" t="s">
        <v>813</v>
      </c>
      <c r="QN107" t="s">
        <v>817</v>
      </c>
      <c r="QO107" t="s">
        <v>817</v>
      </c>
      <c r="QP107" t="s">
        <v>817</v>
      </c>
      <c r="QQ107" t="s">
        <v>817</v>
      </c>
      <c r="QR107" t="s">
        <v>813</v>
      </c>
      <c r="QS107" t="s">
        <v>813</v>
      </c>
      <c r="QT107" t="s">
        <v>817</v>
      </c>
      <c r="QU107" t="s">
        <v>817</v>
      </c>
      <c r="QV107" t="s">
        <v>817</v>
      </c>
      <c r="QW107" t="s">
        <v>817</v>
      </c>
      <c r="QX107" t="s">
        <v>817</v>
      </c>
      <c r="QY107" t="s">
        <v>817</v>
      </c>
      <c r="QZ107" t="s">
        <v>817</v>
      </c>
      <c r="RA107" t="s">
        <v>817</v>
      </c>
      <c r="RB107" t="s">
        <v>817</v>
      </c>
      <c r="RC107" t="s">
        <v>817</v>
      </c>
      <c r="RD107" t="s">
        <v>817</v>
      </c>
      <c r="RE107" t="s">
        <v>817</v>
      </c>
      <c r="RF107" t="s">
        <v>817</v>
      </c>
      <c r="RG107" t="s">
        <v>817</v>
      </c>
      <c r="RH107" t="s">
        <v>817</v>
      </c>
      <c r="RI107" t="s">
        <v>817</v>
      </c>
      <c r="RJ107" t="s">
        <v>817</v>
      </c>
      <c r="RK107" t="s">
        <v>813</v>
      </c>
      <c r="RL107" t="s">
        <v>817</v>
      </c>
      <c r="RM107" t="s">
        <v>813</v>
      </c>
      <c r="RN107" t="s">
        <v>817</v>
      </c>
      <c r="RO107" t="s">
        <v>817</v>
      </c>
      <c r="RP107" t="s">
        <v>817</v>
      </c>
      <c r="RQ107" t="s">
        <v>817</v>
      </c>
      <c r="RR107" t="s">
        <v>817</v>
      </c>
      <c r="RS107" t="s">
        <v>817</v>
      </c>
      <c r="RT107" t="s">
        <v>817</v>
      </c>
      <c r="RU107" t="s">
        <v>817</v>
      </c>
      <c r="RV107" t="s">
        <v>817</v>
      </c>
      <c r="RW107" t="s">
        <v>817</v>
      </c>
      <c r="RX107" t="s">
        <v>845</v>
      </c>
      <c r="RY107" t="s">
        <v>1088</v>
      </c>
      <c r="RZ107" t="s">
        <v>813</v>
      </c>
      <c r="SA107" t="s">
        <v>813</v>
      </c>
      <c r="SB107" t="s">
        <v>817</v>
      </c>
      <c r="SC107" t="s">
        <v>817</v>
      </c>
      <c r="SD107" t="s">
        <v>817</v>
      </c>
      <c r="SE107" t="s">
        <v>817</v>
      </c>
      <c r="SF107" t="s">
        <v>817</v>
      </c>
      <c r="SG107" t="s">
        <v>817</v>
      </c>
      <c r="SH107" t="s">
        <v>817</v>
      </c>
      <c r="SI107" t="s">
        <v>817</v>
      </c>
      <c r="SJ107" t="s">
        <v>817</v>
      </c>
      <c r="SK107" t="s">
        <v>817</v>
      </c>
      <c r="SL107" t="s">
        <v>817</v>
      </c>
      <c r="SM107" t="s">
        <v>817</v>
      </c>
      <c r="SN107" t="s">
        <v>813</v>
      </c>
      <c r="SO107" t="s">
        <v>817</v>
      </c>
      <c r="SP107" t="s">
        <v>817</v>
      </c>
      <c r="SQ107" t="s">
        <v>817</v>
      </c>
      <c r="SR107" t="s">
        <v>817</v>
      </c>
      <c r="SS107" t="s">
        <v>817</v>
      </c>
      <c r="ST107" t="s">
        <v>817</v>
      </c>
      <c r="SU107" t="s">
        <v>817</v>
      </c>
      <c r="SV107" t="s">
        <v>817</v>
      </c>
      <c r="SW107" t="s">
        <v>817</v>
      </c>
      <c r="SX107" t="s">
        <v>817</v>
      </c>
      <c r="SY107" t="s">
        <v>817</v>
      </c>
      <c r="SZ107" t="s">
        <v>817</v>
      </c>
      <c r="TA107" t="s">
        <v>817</v>
      </c>
      <c r="TB107" t="s">
        <v>817</v>
      </c>
      <c r="TC107" t="s">
        <v>817</v>
      </c>
      <c r="TD107" t="s">
        <v>817</v>
      </c>
      <c r="TE107" t="s">
        <v>817</v>
      </c>
      <c r="TF107" t="s">
        <v>813</v>
      </c>
      <c r="TG107" t="s">
        <v>817</v>
      </c>
      <c r="TH107" t="s">
        <v>817</v>
      </c>
      <c r="TI107" t="s">
        <v>817</v>
      </c>
      <c r="TU107" t="s">
        <v>817</v>
      </c>
      <c r="TY107" t="s">
        <v>817</v>
      </c>
      <c r="TZ107" t="s">
        <v>813</v>
      </c>
      <c r="UA107" t="s">
        <v>817</v>
      </c>
      <c r="UB107" t="s">
        <v>817</v>
      </c>
      <c r="UC107" t="s">
        <v>817</v>
      </c>
      <c r="UD107" t="s">
        <v>817</v>
      </c>
      <c r="UE107" t="s">
        <v>817</v>
      </c>
      <c r="UF107" t="s">
        <v>817</v>
      </c>
      <c r="UG107" t="s">
        <v>817</v>
      </c>
      <c r="UH107" t="s">
        <v>817</v>
      </c>
      <c r="UI107" t="s">
        <v>817</v>
      </c>
      <c r="UJ107" t="s">
        <v>817</v>
      </c>
      <c r="UK107" t="s">
        <v>817</v>
      </c>
      <c r="UL107" t="s">
        <v>817</v>
      </c>
      <c r="UM107" t="s">
        <v>817</v>
      </c>
      <c r="UN107" t="s">
        <v>817</v>
      </c>
      <c r="UO107" t="s">
        <v>817</v>
      </c>
      <c r="UP107" t="s">
        <v>817</v>
      </c>
      <c r="UQ107" t="s">
        <v>817</v>
      </c>
      <c r="UR107" t="s">
        <v>817</v>
      </c>
      <c r="US107" t="s">
        <v>817</v>
      </c>
      <c r="UT107" t="s">
        <v>817</v>
      </c>
      <c r="UU107" t="s">
        <v>817</v>
      </c>
      <c r="UV107" t="s">
        <v>817</v>
      </c>
      <c r="UW107" t="s">
        <v>813</v>
      </c>
      <c r="UX107" t="s">
        <v>817</v>
      </c>
      <c r="UY107" t="s">
        <v>817</v>
      </c>
      <c r="UZ107" t="s">
        <v>817</v>
      </c>
      <c r="VD107" t="s">
        <v>817</v>
      </c>
      <c r="VE107" t="s">
        <v>817</v>
      </c>
      <c r="VF107" t="s">
        <v>813</v>
      </c>
      <c r="VG107" t="s">
        <v>813</v>
      </c>
      <c r="VH107" t="s">
        <v>817</v>
      </c>
      <c r="VI107" t="s">
        <v>817</v>
      </c>
      <c r="VJ107" t="s">
        <v>817</v>
      </c>
      <c r="VK107" t="s">
        <v>817</v>
      </c>
      <c r="VL107" t="s">
        <v>817</v>
      </c>
      <c r="VM107" t="s">
        <v>817</v>
      </c>
      <c r="VN107" t="s">
        <v>817</v>
      </c>
      <c r="VO107" t="s">
        <v>817</v>
      </c>
      <c r="VP107" t="s">
        <v>817</v>
      </c>
      <c r="VQ107" t="s">
        <v>817</v>
      </c>
      <c r="VY107" t="s">
        <v>817</v>
      </c>
      <c r="VZ107" t="s">
        <v>813</v>
      </c>
      <c r="WA107" t="s">
        <v>817</v>
      </c>
      <c r="WJ107" t="s">
        <v>813</v>
      </c>
      <c r="WK107" t="s">
        <v>817</v>
      </c>
      <c r="WL107" t="s">
        <v>817</v>
      </c>
      <c r="WM107" t="s">
        <v>817</v>
      </c>
      <c r="WN107" t="s">
        <v>817</v>
      </c>
      <c r="WO107" t="s">
        <v>817</v>
      </c>
      <c r="WP107" t="s">
        <v>817</v>
      </c>
      <c r="WQ107" t="s">
        <v>817</v>
      </c>
      <c r="WR107" t="s">
        <v>817</v>
      </c>
      <c r="WS107" t="s">
        <v>849</v>
      </c>
      <c r="WU107" t="s">
        <v>817</v>
      </c>
      <c r="WV107" t="s">
        <v>817</v>
      </c>
      <c r="WW107" t="s">
        <v>817</v>
      </c>
      <c r="WX107" t="s">
        <v>817</v>
      </c>
      <c r="WY107" t="s">
        <v>817</v>
      </c>
      <c r="WZ107" t="s">
        <v>813</v>
      </c>
      <c r="XA107" t="s">
        <v>817</v>
      </c>
      <c r="XB107" t="s">
        <v>817</v>
      </c>
      <c r="XC107" t="s">
        <v>850</v>
      </c>
      <c r="XD107" t="s">
        <v>813</v>
      </c>
      <c r="XE107" t="s">
        <v>817</v>
      </c>
      <c r="XF107" t="s">
        <v>817</v>
      </c>
      <c r="XG107" t="s">
        <v>817</v>
      </c>
      <c r="XH107" t="s">
        <v>817</v>
      </c>
      <c r="XI107" t="s">
        <v>817</v>
      </c>
      <c r="XJ107" t="s">
        <v>817</v>
      </c>
      <c r="XK107" t="s">
        <v>817</v>
      </c>
      <c r="XL107" t="s">
        <v>817</v>
      </c>
      <c r="XM107" t="s">
        <v>817</v>
      </c>
      <c r="XN107" t="s">
        <v>817</v>
      </c>
      <c r="XO107" t="s">
        <v>817</v>
      </c>
      <c r="XP107" t="s">
        <v>817</v>
      </c>
      <c r="XQ107" t="s">
        <v>817</v>
      </c>
      <c r="XR107" t="s">
        <v>817</v>
      </c>
      <c r="XS107" t="s">
        <v>817</v>
      </c>
      <c r="XT107" t="s">
        <v>817</v>
      </c>
      <c r="XU107" t="s">
        <v>817</v>
      </c>
      <c r="XV107" t="s">
        <v>817</v>
      </c>
      <c r="XW107" t="s">
        <v>813</v>
      </c>
      <c r="XX107" t="s">
        <v>817</v>
      </c>
      <c r="XY107" t="s">
        <v>817</v>
      </c>
      <c r="XZ107" t="s">
        <v>817</v>
      </c>
      <c r="ZM107" t="s">
        <v>817</v>
      </c>
      <c r="ZN107" t="s">
        <v>817</v>
      </c>
      <c r="ZO107" t="s">
        <v>817</v>
      </c>
      <c r="ZP107" t="s">
        <v>817</v>
      </c>
      <c r="ZQ107" t="s">
        <v>813</v>
      </c>
      <c r="ZR107" t="s">
        <v>813</v>
      </c>
      <c r="ZS107" t="s">
        <v>817</v>
      </c>
      <c r="ZT107" t="s">
        <v>817</v>
      </c>
      <c r="ZU107" t="s">
        <v>817</v>
      </c>
      <c r="ZV107" t="s">
        <v>817</v>
      </c>
      <c r="ZW107" t="s">
        <v>817</v>
      </c>
      <c r="ZX107" t="s">
        <v>817</v>
      </c>
      <c r="ZY107" t="s">
        <v>817</v>
      </c>
      <c r="ZZ107" t="s">
        <v>813</v>
      </c>
      <c r="AAA107" t="s">
        <v>817</v>
      </c>
      <c r="AAB107" t="s">
        <v>817</v>
      </c>
      <c r="AAC107" t="s">
        <v>817</v>
      </c>
      <c r="AAD107" t="s">
        <v>817</v>
      </c>
      <c r="AAE107" t="s">
        <v>817</v>
      </c>
      <c r="AAF107" t="s">
        <v>817</v>
      </c>
      <c r="AAH107" t="s">
        <v>813</v>
      </c>
      <c r="AAI107" t="s">
        <v>817</v>
      </c>
      <c r="AAJ107" t="s">
        <v>817</v>
      </c>
      <c r="AAK107" t="s">
        <v>817</v>
      </c>
      <c r="AAL107" t="s">
        <v>813</v>
      </c>
      <c r="AAM107" t="s">
        <v>817</v>
      </c>
      <c r="AAN107" t="s">
        <v>817</v>
      </c>
      <c r="AAO107" t="s">
        <v>817</v>
      </c>
      <c r="AAP107" t="s">
        <v>817</v>
      </c>
      <c r="AAQ107" t="s">
        <v>817</v>
      </c>
      <c r="AAR107" t="s">
        <v>817</v>
      </c>
      <c r="AAS107" t="s">
        <v>817</v>
      </c>
      <c r="AAT107" t="s">
        <v>817</v>
      </c>
      <c r="AAV107" t="s">
        <v>813</v>
      </c>
      <c r="AAW107" t="s">
        <v>817</v>
      </c>
      <c r="AAX107" t="s">
        <v>817</v>
      </c>
      <c r="AAY107" t="s">
        <v>817</v>
      </c>
      <c r="AAZ107" t="s">
        <v>817</v>
      </c>
      <c r="ABA107" t="s">
        <v>817</v>
      </c>
      <c r="ABB107" t="s">
        <v>817</v>
      </c>
      <c r="ABC107" t="s">
        <v>817</v>
      </c>
      <c r="ABD107" t="s">
        <v>817</v>
      </c>
      <c r="ABE107" t="s">
        <v>817</v>
      </c>
      <c r="ABF107" t="s">
        <v>817</v>
      </c>
      <c r="ABG107" t="s">
        <v>817</v>
      </c>
      <c r="ABH107" t="s">
        <v>817</v>
      </c>
      <c r="ABI107" t="s">
        <v>817</v>
      </c>
      <c r="ABJ107" t="s">
        <v>817</v>
      </c>
      <c r="ABK107" t="s">
        <v>817</v>
      </c>
      <c r="ABL107" t="s">
        <v>817</v>
      </c>
      <c r="ABM107" t="s">
        <v>817</v>
      </c>
      <c r="ABN107" t="s">
        <v>817</v>
      </c>
      <c r="ABO107" t="s">
        <v>817</v>
      </c>
      <c r="ABP107" t="s">
        <v>817</v>
      </c>
      <c r="ABQ107" t="s">
        <v>817</v>
      </c>
      <c r="ABR107" t="s">
        <v>817</v>
      </c>
      <c r="ABS107" t="s">
        <v>817</v>
      </c>
      <c r="ABT107" t="s">
        <v>817</v>
      </c>
      <c r="ABU107" t="s">
        <v>817</v>
      </c>
      <c r="ABV107" t="s">
        <v>817</v>
      </c>
      <c r="ABW107" t="s">
        <v>813</v>
      </c>
      <c r="ABX107" t="s">
        <v>817</v>
      </c>
      <c r="ABY107" t="s">
        <v>817</v>
      </c>
      <c r="ABZ107" t="s">
        <v>817</v>
      </c>
      <c r="ACA107" t="s">
        <v>813</v>
      </c>
      <c r="ACB107" t="s">
        <v>817</v>
      </c>
      <c r="ACC107" t="s">
        <v>817</v>
      </c>
      <c r="ACD107" t="s">
        <v>817</v>
      </c>
      <c r="ACE107" t="s">
        <v>817</v>
      </c>
      <c r="ACF107" t="s">
        <v>817</v>
      </c>
      <c r="ACG107" t="s">
        <v>817</v>
      </c>
      <c r="ACH107" t="s">
        <v>817</v>
      </c>
      <c r="ACI107" t="s">
        <v>817</v>
      </c>
    </row>
    <row r="108" spans="1:763">
      <c r="A108" t="s">
        <v>1341</v>
      </c>
      <c r="B108" t="s">
        <v>1342</v>
      </c>
      <c r="C108" t="s">
        <v>1343</v>
      </c>
      <c r="D108" t="s">
        <v>977</v>
      </c>
      <c r="E108" t="s">
        <v>977</v>
      </c>
      <c r="P108" t="s">
        <v>855</v>
      </c>
      <c r="T108">
        <v>18</v>
      </c>
      <c r="V108" t="s">
        <v>813</v>
      </c>
      <c r="X108" t="s">
        <v>817</v>
      </c>
      <c r="Y108" t="s">
        <v>856</v>
      </c>
      <c r="Z108" t="s">
        <v>856</v>
      </c>
      <c r="AA108" t="s">
        <v>920</v>
      </c>
      <c r="AB108" t="s">
        <v>901</v>
      </c>
      <c r="AC108">
        <v>4</v>
      </c>
      <c r="AD108" t="s">
        <v>817</v>
      </c>
      <c r="AE108">
        <v>0</v>
      </c>
      <c r="AF108">
        <v>4</v>
      </c>
      <c r="AG108">
        <v>0</v>
      </c>
      <c r="AH108" t="s">
        <v>818</v>
      </c>
      <c r="AI108" t="s">
        <v>818</v>
      </c>
      <c r="AJ108" t="s">
        <v>818</v>
      </c>
      <c r="AK108" t="s">
        <v>818</v>
      </c>
      <c r="AL108" t="s">
        <v>818</v>
      </c>
      <c r="AM108" t="s">
        <v>818</v>
      </c>
      <c r="AN108" t="s">
        <v>818</v>
      </c>
      <c r="AO108" t="s">
        <v>818</v>
      </c>
      <c r="AP108" t="s">
        <v>818</v>
      </c>
      <c r="AQ108" t="s">
        <v>818</v>
      </c>
      <c r="AR108" t="s">
        <v>818</v>
      </c>
      <c r="AS108" t="s">
        <v>818</v>
      </c>
      <c r="AT108" t="s">
        <v>818</v>
      </c>
      <c r="AU108" t="s">
        <v>818</v>
      </c>
      <c r="AV108" t="s">
        <v>818</v>
      </c>
      <c r="AW108" t="s">
        <v>818</v>
      </c>
      <c r="AX108" t="s">
        <v>818</v>
      </c>
      <c r="AY108" t="s">
        <v>818</v>
      </c>
      <c r="AZ108" t="s">
        <v>818</v>
      </c>
      <c r="BA108" t="s">
        <v>818</v>
      </c>
      <c r="BB108" t="s">
        <v>818</v>
      </c>
      <c r="BC108" t="s">
        <v>818</v>
      </c>
      <c r="BD108" t="s">
        <v>818</v>
      </c>
      <c r="BE108" t="s">
        <v>818</v>
      </c>
      <c r="BF108" t="s">
        <v>818</v>
      </c>
      <c r="BG108" t="s">
        <v>818</v>
      </c>
      <c r="BH108" t="s">
        <v>818</v>
      </c>
      <c r="BI108" t="s">
        <v>818</v>
      </c>
      <c r="BJ108" t="s">
        <v>818</v>
      </c>
      <c r="BK108" t="s">
        <v>818</v>
      </c>
      <c r="BL108" t="s">
        <v>818</v>
      </c>
      <c r="BM108" t="s">
        <v>818</v>
      </c>
      <c r="BN108" t="s">
        <v>818</v>
      </c>
      <c r="BO108" t="s">
        <v>818</v>
      </c>
      <c r="BP108" t="s">
        <v>818</v>
      </c>
      <c r="BQ108" t="s">
        <v>818</v>
      </c>
      <c r="BR108" t="s">
        <v>818</v>
      </c>
      <c r="BS108" t="s">
        <v>818</v>
      </c>
      <c r="BT108" t="s">
        <v>818</v>
      </c>
      <c r="BU108" t="s">
        <v>818</v>
      </c>
      <c r="BV108" t="s">
        <v>818</v>
      </c>
      <c r="BW108" t="s">
        <v>818</v>
      </c>
      <c r="BX108" t="s">
        <v>818</v>
      </c>
      <c r="BY108" t="s">
        <v>818</v>
      </c>
      <c r="BZ108" t="s">
        <v>818</v>
      </c>
      <c r="CA108" t="s">
        <v>818</v>
      </c>
      <c r="CB108" t="s">
        <v>818</v>
      </c>
      <c r="CC108" t="s">
        <v>818</v>
      </c>
      <c r="CD108" t="s">
        <v>818</v>
      </c>
      <c r="CE108" t="s">
        <v>818</v>
      </c>
      <c r="CF108" t="s">
        <v>818</v>
      </c>
      <c r="CG108" t="s">
        <v>818</v>
      </c>
      <c r="CH108" t="s">
        <v>818</v>
      </c>
      <c r="CI108" t="s">
        <v>818</v>
      </c>
      <c r="CJ108" t="s">
        <v>818</v>
      </c>
      <c r="CK108" t="s">
        <v>818</v>
      </c>
      <c r="CL108" t="s">
        <v>818</v>
      </c>
      <c r="CM108" t="s">
        <v>818</v>
      </c>
      <c r="CN108" t="s">
        <v>818</v>
      </c>
      <c r="CO108" t="s">
        <v>818</v>
      </c>
      <c r="CP108" t="s">
        <v>818</v>
      </c>
      <c r="CQ108" t="s">
        <v>818</v>
      </c>
      <c r="CR108" t="s">
        <v>818</v>
      </c>
      <c r="CS108" t="s">
        <v>818</v>
      </c>
      <c r="CT108" t="s">
        <v>818</v>
      </c>
      <c r="CU108" t="s">
        <v>818</v>
      </c>
      <c r="CV108" t="s">
        <v>818</v>
      </c>
      <c r="CW108" t="s">
        <v>818</v>
      </c>
      <c r="CX108" t="s">
        <v>818</v>
      </c>
      <c r="CY108" t="s">
        <v>818</v>
      </c>
      <c r="CZ108" t="s">
        <v>818</v>
      </c>
      <c r="DA108" t="s">
        <v>818</v>
      </c>
      <c r="DB108" t="s">
        <v>818</v>
      </c>
      <c r="DC108" t="s">
        <v>818</v>
      </c>
      <c r="DD108" t="s">
        <v>818</v>
      </c>
      <c r="DE108" t="s">
        <v>818</v>
      </c>
      <c r="DF108" t="s">
        <v>818</v>
      </c>
      <c r="DG108" t="s">
        <v>818</v>
      </c>
      <c r="DH108" t="s">
        <v>818</v>
      </c>
      <c r="DI108" t="s">
        <v>818</v>
      </c>
      <c r="DJ108" t="s">
        <v>818</v>
      </c>
      <c r="DK108" t="s">
        <v>818</v>
      </c>
      <c r="DL108" t="s">
        <v>818</v>
      </c>
      <c r="DM108" t="s">
        <v>818</v>
      </c>
      <c r="DN108" t="s">
        <v>818</v>
      </c>
      <c r="DO108" t="s">
        <v>818</v>
      </c>
      <c r="DP108" t="s">
        <v>818</v>
      </c>
      <c r="DQ108" t="s">
        <v>818</v>
      </c>
      <c r="DR108" t="s">
        <v>818</v>
      </c>
      <c r="DS108" t="s">
        <v>818</v>
      </c>
      <c r="DT108" t="s">
        <v>818</v>
      </c>
      <c r="DU108" t="s">
        <v>818</v>
      </c>
      <c r="DV108" t="s">
        <v>818</v>
      </c>
      <c r="DW108" t="s">
        <v>818</v>
      </c>
      <c r="DX108" t="s">
        <v>818</v>
      </c>
      <c r="DY108" t="s">
        <v>818</v>
      </c>
      <c r="DZ108" t="s">
        <v>818</v>
      </c>
      <c r="EA108" t="s">
        <v>818</v>
      </c>
      <c r="EB108" t="s">
        <v>818</v>
      </c>
      <c r="EC108" t="s">
        <v>818</v>
      </c>
      <c r="ED108" t="s">
        <v>818</v>
      </c>
      <c r="EE108" t="s">
        <v>818</v>
      </c>
      <c r="EF108" t="s">
        <v>818</v>
      </c>
      <c r="EG108" t="s">
        <v>818</v>
      </c>
      <c r="EH108" t="s">
        <v>818</v>
      </c>
      <c r="EI108" t="s">
        <v>818</v>
      </c>
      <c r="EJ108" t="s">
        <v>818</v>
      </c>
      <c r="EK108" t="s">
        <v>818</v>
      </c>
      <c r="EL108" t="s">
        <v>818</v>
      </c>
      <c r="EM108" t="s">
        <v>818</v>
      </c>
      <c r="EN108" t="s">
        <v>818</v>
      </c>
      <c r="EO108" t="s">
        <v>818</v>
      </c>
      <c r="EP108" t="s">
        <v>818</v>
      </c>
      <c r="EQ108" t="s">
        <v>818</v>
      </c>
      <c r="ER108" t="s">
        <v>818</v>
      </c>
      <c r="ES108" t="s">
        <v>818</v>
      </c>
      <c r="ET108" t="s">
        <v>818</v>
      </c>
      <c r="EU108" t="s">
        <v>818</v>
      </c>
      <c r="EV108" t="s">
        <v>818</v>
      </c>
      <c r="EW108" t="s">
        <v>818</v>
      </c>
      <c r="EX108" t="s">
        <v>818</v>
      </c>
      <c r="EY108" t="s">
        <v>818</v>
      </c>
      <c r="EZ108" t="s">
        <v>818</v>
      </c>
      <c r="FA108" t="s">
        <v>818</v>
      </c>
      <c r="FB108" t="s">
        <v>818</v>
      </c>
      <c r="FC108" t="s">
        <v>818</v>
      </c>
      <c r="FD108" t="s">
        <v>818</v>
      </c>
      <c r="FE108" t="s">
        <v>818</v>
      </c>
      <c r="FF108" t="s">
        <v>818</v>
      </c>
      <c r="FG108" t="s">
        <v>818</v>
      </c>
      <c r="FH108" t="s">
        <v>818</v>
      </c>
      <c r="FI108" t="s">
        <v>818</v>
      </c>
      <c r="FJ108" t="s">
        <v>818</v>
      </c>
      <c r="FK108" t="s">
        <v>818</v>
      </c>
      <c r="FL108" t="s">
        <v>818</v>
      </c>
      <c r="FM108" t="s">
        <v>818</v>
      </c>
      <c r="FN108" t="s">
        <v>818</v>
      </c>
      <c r="FO108" t="s">
        <v>818</v>
      </c>
      <c r="FP108" t="s">
        <v>818</v>
      </c>
      <c r="FQ108" t="s">
        <v>818</v>
      </c>
      <c r="FR108" t="s">
        <v>818</v>
      </c>
      <c r="FS108" t="s">
        <v>818</v>
      </c>
      <c r="FT108" t="s">
        <v>818</v>
      </c>
      <c r="FU108" t="s">
        <v>818</v>
      </c>
      <c r="FV108" t="s">
        <v>818</v>
      </c>
      <c r="FW108" t="s">
        <v>818</v>
      </c>
      <c r="FX108" t="s">
        <v>818</v>
      </c>
      <c r="FY108" t="s">
        <v>818</v>
      </c>
      <c r="FZ108" t="s">
        <v>818</v>
      </c>
      <c r="GA108" t="s">
        <v>818</v>
      </c>
      <c r="GB108" t="s">
        <v>818</v>
      </c>
      <c r="GC108" t="s">
        <v>818</v>
      </c>
      <c r="GD108" t="s">
        <v>818</v>
      </c>
      <c r="GE108" t="s">
        <v>818</v>
      </c>
      <c r="GF108" t="s">
        <v>818</v>
      </c>
      <c r="GG108" t="s">
        <v>818</v>
      </c>
      <c r="GH108" t="s">
        <v>818</v>
      </c>
      <c r="GI108" t="s">
        <v>818</v>
      </c>
      <c r="GJ108" t="s">
        <v>818</v>
      </c>
      <c r="GK108" t="s">
        <v>818</v>
      </c>
      <c r="GL108" t="s">
        <v>818</v>
      </c>
      <c r="GM108" t="s">
        <v>818</v>
      </c>
      <c r="GN108" t="s">
        <v>818</v>
      </c>
      <c r="GO108" t="s">
        <v>818</v>
      </c>
      <c r="GP108" t="s">
        <v>818</v>
      </c>
      <c r="GQ108" t="s">
        <v>818</v>
      </c>
      <c r="GR108" t="s">
        <v>818</v>
      </c>
      <c r="GS108" t="s">
        <v>818</v>
      </c>
      <c r="GT108" t="s">
        <v>818</v>
      </c>
      <c r="GU108" t="s">
        <v>818</v>
      </c>
      <c r="GV108" t="s">
        <v>818</v>
      </c>
      <c r="GW108" t="s">
        <v>818</v>
      </c>
      <c r="GX108" t="s">
        <v>818</v>
      </c>
      <c r="GY108" t="s">
        <v>818</v>
      </c>
      <c r="GZ108" t="s">
        <v>818</v>
      </c>
      <c r="HA108" t="s">
        <v>818</v>
      </c>
      <c r="HB108" t="s">
        <v>818</v>
      </c>
      <c r="HC108" t="s">
        <v>818</v>
      </c>
      <c r="HD108" t="s">
        <v>818</v>
      </c>
      <c r="HE108" t="s">
        <v>818</v>
      </c>
      <c r="HF108" t="s">
        <v>818</v>
      </c>
      <c r="HG108" t="s">
        <v>818</v>
      </c>
      <c r="HH108" t="s">
        <v>818</v>
      </c>
      <c r="HI108" t="s">
        <v>818</v>
      </c>
      <c r="HJ108" t="s">
        <v>818</v>
      </c>
      <c r="HK108" t="s">
        <v>818</v>
      </c>
      <c r="HL108" t="s">
        <v>818</v>
      </c>
      <c r="HM108" t="s">
        <v>818</v>
      </c>
      <c r="HN108" t="s">
        <v>818</v>
      </c>
      <c r="HO108" t="s">
        <v>818</v>
      </c>
      <c r="HP108" t="s">
        <v>818</v>
      </c>
      <c r="HQ108" t="s">
        <v>818</v>
      </c>
      <c r="HR108" t="s">
        <v>818</v>
      </c>
      <c r="HS108" t="s">
        <v>818</v>
      </c>
      <c r="HT108" t="s">
        <v>818</v>
      </c>
      <c r="HU108" t="s">
        <v>818</v>
      </c>
      <c r="HV108" t="s">
        <v>818</v>
      </c>
      <c r="HW108" t="s">
        <v>818</v>
      </c>
      <c r="HX108" t="s">
        <v>818</v>
      </c>
      <c r="HY108" t="s">
        <v>818</v>
      </c>
      <c r="HZ108" t="s">
        <v>818</v>
      </c>
      <c r="IA108" t="s">
        <v>818</v>
      </c>
      <c r="IB108" t="s">
        <v>818</v>
      </c>
      <c r="IC108" t="s">
        <v>818</v>
      </c>
      <c r="ID108" t="s">
        <v>818</v>
      </c>
      <c r="IE108" t="s">
        <v>818</v>
      </c>
      <c r="IF108" t="s">
        <v>818</v>
      </c>
      <c r="IG108" t="s">
        <v>818</v>
      </c>
      <c r="IH108" t="s">
        <v>818</v>
      </c>
      <c r="II108" t="s">
        <v>818</v>
      </c>
      <c r="IJ108" t="s">
        <v>818</v>
      </c>
      <c r="IK108" t="s">
        <v>818</v>
      </c>
      <c r="IL108" t="s">
        <v>818</v>
      </c>
      <c r="IM108" t="s">
        <v>818</v>
      </c>
      <c r="IN108" t="s">
        <v>818</v>
      </c>
      <c r="IO108" t="s">
        <v>818</v>
      </c>
      <c r="IP108" t="s">
        <v>818</v>
      </c>
      <c r="IQ108" t="s">
        <v>818</v>
      </c>
      <c r="IR108" t="s">
        <v>818</v>
      </c>
      <c r="IS108" t="s">
        <v>818</v>
      </c>
      <c r="IT108" t="s">
        <v>818</v>
      </c>
      <c r="IU108" t="s">
        <v>818</v>
      </c>
      <c r="IV108" t="s">
        <v>818</v>
      </c>
      <c r="IW108" t="s">
        <v>818</v>
      </c>
      <c r="IX108" t="s">
        <v>818</v>
      </c>
      <c r="IY108" t="s">
        <v>818</v>
      </c>
      <c r="IZ108" t="s">
        <v>818</v>
      </c>
      <c r="JA108" t="s">
        <v>818</v>
      </c>
      <c r="JB108" t="s">
        <v>818</v>
      </c>
      <c r="JC108" t="s">
        <v>818</v>
      </c>
      <c r="JD108" t="s">
        <v>818</v>
      </c>
      <c r="JE108" t="s">
        <v>818</v>
      </c>
      <c r="JF108" t="s">
        <v>818</v>
      </c>
      <c r="JG108" t="s">
        <v>818</v>
      </c>
      <c r="JH108" t="s">
        <v>818</v>
      </c>
      <c r="JI108" t="s">
        <v>818</v>
      </c>
      <c r="JJ108" t="s">
        <v>818</v>
      </c>
      <c r="JK108" t="s">
        <v>818</v>
      </c>
      <c r="JL108" t="s">
        <v>818</v>
      </c>
      <c r="JM108" t="s">
        <v>818</v>
      </c>
      <c r="JN108" t="s">
        <v>818</v>
      </c>
      <c r="JO108" t="s">
        <v>818</v>
      </c>
      <c r="JP108" t="s">
        <v>818</v>
      </c>
      <c r="JQ108" t="s">
        <v>818</v>
      </c>
      <c r="JR108" t="s">
        <v>818</v>
      </c>
      <c r="JS108" t="s">
        <v>818</v>
      </c>
      <c r="JT108" t="s">
        <v>818</v>
      </c>
      <c r="JU108" t="s">
        <v>818</v>
      </c>
      <c r="JV108" t="s">
        <v>818</v>
      </c>
      <c r="JW108" t="s">
        <v>818</v>
      </c>
      <c r="JX108" t="s">
        <v>818</v>
      </c>
      <c r="JY108" t="s">
        <v>818</v>
      </c>
      <c r="JZ108" t="s">
        <v>818</v>
      </c>
      <c r="KA108" t="s">
        <v>818</v>
      </c>
      <c r="KB108" t="s">
        <v>818</v>
      </c>
      <c r="KC108" t="s">
        <v>818</v>
      </c>
      <c r="KD108" t="s">
        <v>818</v>
      </c>
      <c r="KE108" t="s">
        <v>818</v>
      </c>
      <c r="KF108">
        <v>4</v>
      </c>
      <c r="KG108">
        <v>0</v>
      </c>
      <c r="KH108">
        <v>0</v>
      </c>
      <c r="KI108">
        <v>0</v>
      </c>
      <c r="KJ108">
        <v>0</v>
      </c>
      <c r="KK108">
        <v>1</v>
      </c>
      <c r="KL108">
        <v>0</v>
      </c>
      <c r="KM108">
        <v>0</v>
      </c>
      <c r="KN108">
        <v>1</v>
      </c>
      <c r="KO108">
        <v>0</v>
      </c>
      <c r="KP108">
        <v>1</v>
      </c>
      <c r="KQ108">
        <v>1</v>
      </c>
      <c r="KR108">
        <v>0</v>
      </c>
      <c r="KS108">
        <v>0</v>
      </c>
      <c r="KT108">
        <v>0</v>
      </c>
      <c r="KU108">
        <v>0</v>
      </c>
      <c r="KV108">
        <v>0</v>
      </c>
      <c r="KW108">
        <v>1</v>
      </c>
      <c r="KX108">
        <v>1</v>
      </c>
      <c r="KY108">
        <v>0</v>
      </c>
      <c r="KZ108">
        <v>0</v>
      </c>
      <c r="LA108">
        <v>2</v>
      </c>
      <c r="LB108">
        <v>0</v>
      </c>
      <c r="LC108">
        <v>1</v>
      </c>
      <c r="LD108">
        <v>4</v>
      </c>
      <c r="LE108">
        <v>1</v>
      </c>
      <c r="LF108">
        <v>3</v>
      </c>
      <c r="LH108" t="s">
        <v>817</v>
      </c>
      <c r="LI108" t="s">
        <v>817</v>
      </c>
      <c r="LJ108" t="s">
        <v>817</v>
      </c>
      <c r="LK108" t="s">
        <v>813</v>
      </c>
      <c r="LL108" t="s">
        <v>817</v>
      </c>
      <c r="LM108" t="s">
        <v>817</v>
      </c>
      <c r="LN108" t="s">
        <v>817</v>
      </c>
      <c r="LO108" t="s">
        <v>817</v>
      </c>
      <c r="LQ108" t="s">
        <v>817</v>
      </c>
      <c r="LR108" t="s">
        <v>818</v>
      </c>
      <c r="LV108" t="s">
        <v>818</v>
      </c>
      <c r="LX108" t="s">
        <v>817</v>
      </c>
      <c r="MU108" t="s">
        <v>817</v>
      </c>
      <c r="MV108" t="s">
        <v>817</v>
      </c>
      <c r="MW108" t="s">
        <v>817</v>
      </c>
      <c r="MX108" t="s">
        <v>817</v>
      </c>
      <c r="MY108" t="s">
        <v>817</v>
      </c>
      <c r="MZ108" t="s">
        <v>813</v>
      </c>
      <c r="NA108" t="s">
        <v>817</v>
      </c>
      <c r="NB108" t="s">
        <v>817</v>
      </c>
      <c r="NR108" t="s">
        <v>813</v>
      </c>
      <c r="NS108" t="s">
        <v>817</v>
      </c>
      <c r="NU108" t="s">
        <v>861</v>
      </c>
      <c r="NV108" t="s">
        <v>817</v>
      </c>
      <c r="NY108">
        <v>1</v>
      </c>
      <c r="NZ108" t="s">
        <v>889</v>
      </c>
      <c r="OP108" t="s">
        <v>813</v>
      </c>
      <c r="OQ108" t="s">
        <v>827</v>
      </c>
      <c r="OR108" t="s">
        <v>828</v>
      </c>
      <c r="OS108" t="s">
        <v>878</v>
      </c>
      <c r="OT108" t="s">
        <v>813</v>
      </c>
      <c r="OU108" t="s">
        <v>813</v>
      </c>
      <c r="OV108" t="s">
        <v>830</v>
      </c>
      <c r="OW108" t="s">
        <v>905</v>
      </c>
      <c r="OX108" t="s">
        <v>955</v>
      </c>
      <c r="OY108" t="s">
        <v>833</v>
      </c>
      <c r="OZ108" t="s">
        <v>907</v>
      </c>
      <c r="PA108" t="s">
        <v>817</v>
      </c>
      <c r="PB108" t="s">
        <v>817</v>
      </c>
      <c r="PC108" t="s">
        <v>817</v>
      </c>
      <c r="PD108" t="s">
        <v>817</v>
      </c>
      <c r="PE108" t="s">
        <v>817</v>
      </c>
      <c r="PF108" t="s">
        <v>817</v>
      </c>
      <c r="PG108" t="s">
        <v>813</v>
      </c>
      <c r="PH108" t="s">
        <v>817</v>
      </c>
      <c r="PI108" t="s">
        <v>817</v>
      </c>
      <c r="PJ108" t="s">
        <v>817</v>
      </c>
      <c r="PK108" t="s">
        <v>817</v>
      </c>
      <c r="PL108" t="s">
        <v>835</v>
      </c>
      <c r="PM108" t="s">
        <v>879</v>
      </c>
      <c r="PO108" t="s">
        <v>880</v>
      </c>
      <c r="PP108" t="s">
        <v>839</v>
      </c>
      <c r="PQ108" t="s">
        <v>813</v>
      </c>
      <c r="PR108" t="s">
        <v>813</v>
      </c>
      <c r="PS108" t="s">
        <v>817</v>
      </c>
      <c r="PT108" t="s">
        <v>817</v>
      </c>
      <c r="PU108" t="s">
        <v>817</v>
      </c>
      <c r="PV108" t="s">
        <v>817</v>
      </c>
      <c r="PW108" t="s">
        <v>817</v>
      </c>
      <c r="PX108" t="s">
        <v>817</v>
      </c>
      <c r="PY108" t="s">
        <v>817</v>
      </c>
      <c r="PZ108" t="s">
        <v>840</v>
      </c>
      <c r="QD108" t="s">
        <v>896</v>
      </c>
      <c r="QE108" t="s">
        <v>845</v>
      </c>
      <c r="QF108" t="s">
        <v>813</v>
      </c>
      <c r="QG108" t="s">
        <v>813</v>
      </c>
      <c r="QH108" t="s">
        <v>813</v>
      </c>
      <c r="QI108" t="s">
        <v>817</v>
      </c>
      <c r="QJ108" t="s">
        <v>817</v>
      </c>
      <c r="QK108" t="s">
        <v>813</v>
      </c>
      <c r="QL108" t="s">
        <v>817</v>
      </c>
      <c r="QM108" t="s">
        <v>817</v>
      </c>
      <c r="QN108" t="s">
        <v>817</v>
      </c>
      <c r="QO108" t="s">
        <v>817</v>
      </c>
      <c r="QP108" t="s">
        <v>817</v>
      </c>
      <c r="QQ108" t="s">
        <v>817</v>
      </c>
      <c r="QR108" t="s">
        <v>813</v>
      </c>
      <c r="QS108" t="s">
        <v>817</v>
      </c>
      <c r="QT108" t="s">
        <v>817</v>
      </c>
      <c r="QU108" t="s">
        <v>817</v>
      </c>
      <c r="QV108" t="s">
        <v>817</v>
      </c>
      <c r="QW108" t="s">
        <v>817</v>
      </c>
      <c r="QX108" t="s">
        <v>817</v>
      </c>
      <c r="QY108" t="s">
        <v>817</v>
      </c>
      <c r="QZ108" t="s">
        <v>817</v>
      </c>
      <c r="RA108" t="s">
        <v>817</v>
      </c>
      <c r="RB108" t="s">
        <v>817</v>
      </c>
      <c r="RC108" t="s">
        <v>817</v>
      </c>
      <c r="RD108" t="s">
        <v>817</v>
      </c>
      <c r="RE108" t="s">
        <v>817</v>
      </c>
      <c r="RF108" t="s">
        <v>817</v>
      </c>
      <c r="RG108" t="s">
        <v>817</v>
      </c>
      <c r="RH108" t="s">
        <v>813</v>
      </c>
      <c r="RI108" t="s">
        <v>817</v>
      </c>
      <c r="RJ108" t="s">
        <v>817</v>
      </c>
      <c r="RK108" t="s">
        <v>813</v>
      </c>
      <c r="RL108" t="s">
        <v>817</v>
      </c>
      <c r="RM108" t="s">
        <v>813</v>
      </c>
      <c r="RN108" t="s">
        <v>817</v>
      </c>
      <c r="RO108" t="s">
        <v>817</v>
      </c>
      <c r="RP108" t="s">
        <v>817</v>
      </c>
      <c r="RQ108" t="s">
        <v>817</v>
      </c>
      <c r="RR108" t="s">
        <v>817</v>
      </c>
      <c r="RS108" t="s">
        <v>817</v>
      </c>
      <c r="RT108" t="s">
        <v>817</v>
      </c>
      <c r="RU108" t="s">
        <v>817</v>
      </c>
      <c r="RV108" t="s">
        <v>817</v>
      </c>
      <c r="RW108" t="s">
        <v>817</v>
      </c>
      <c r="RX108" t="s">
        <v>837</v>
      </c>
      <c r="RY108" t="s">
        <v>902</v>
      </c>
      <c r="RZ108" t="s">
        <v>817</v>
      </c>
      <c r="SB108" t="s">
        <v>817</v>
      </c>
      <c r="SC108" t="s">
        <v>817</v>
      </c>
      <c r="SD108" t="s">
        <v>817</v>
      </c>
      <c r="SE108" t="s">
        <v>817</v>
      </c>
      <c r="SF108" t="s">
        <v>817</v>
      </c>
      <c r="SG108" t="s">
        <v>817</v>
      </c>
      <c r="SH108" t="s">
        <v>817</v>
      </c>
      <c r="SI108" t="s">
        <v>817</v>
      </c>
      <c r="SJ108" t="s">
        <v>813</v>
      </c>
      <c r="SK108" t="s">
        <v>817</v>
      </c>
      <c r="SL108" t="s">
        <v>817</v>
      </c>
      <c r="SM108" t="s">
        <v>817</v>
      </c>
      <c r="SN108" t="s">
        <v>817</v>
      </c>
      <c r="SO108" t="s">
        <v>817</v>
      </c>
      <c r="SP108" t="s">
        <v>817</v>
      </c>
      <c r="SQ108" t="s">
        <v>817</v>
      </c>
      <c r="SR108" t="s">
        <v>817</v>
      </c>
      <c r="SS108" t="s">
        <v>817</v>
      </c>
      <c r="ST108" t="s">
        <v>817</v>
      </c>
      <c r="SU108" t="s">
        <v>817</v>
      </c>
      <c r="SV108" t="s">
        <v>817</v>
      </c>
      <c r="SW108" t="s">
        <v>817</v>
      </c>
      <c r="SX108" t="s">
        <v>817</v>
      </c>
      <c r="SY108" t="s">
        <v>817</v>
      </c>
      <c r="SZ108" t="s">
        <v>817</v>
      </c>
      <c r="TA108" t="s">
        <v>817</v>
      </c>
      <c r="TB108" t="s">
        <v>817</v>
      </c>
      <c r="TC108" t="s">
        <v>817</v>
      </c>
      <c r="TD108" t="s">
        <v>817</v>
      </c>
      <c r="TE108" t="s">
        <v>817</v>
      </c>
      <c r="TF108" t="s">
        <v>817</v>
      </c>
      <c r="TG108" t="s">
        <v>813</v>
      </c>
      <c r="TH108" t="s">
        <v>817</v>
      </c>
      <c r="TI108" t="s">
        <v>817</v>
      </c>
      <c r="TU108" t="s">
        <v>817</v>
      </c>
      <c r="TY108" t="s">
        <v>813</v>
      </c>
      <c r="TZ108" t="s">
        <v>817</v>
      </c>
      <c r="UA108" t="s">
        <v>817</v>
      </c>
      <c r="UB108" t="s">
        <v>817</v>
      </c>
      <c r="UC108" t="s">
        <v>817</v>
      </c>
      <c r="UD108" t="s">
        <v>817</v>
      </c>
      <c r="UE108" t="s">
        <v>817</v>
      </c>
      <c r="UF108" t="s">
        <v>817</v>
      </c>
      <c r="UG108" t="s">
        <v>817</v>
      </c>
      <c r="UH108" t="s">
        <v>817</v>
      </c>
      <c r="UI108" t="s">
        <v>817</v>
      </c>
      <c r="UJ108" t="s">
        <v>817</v>
      </c>
      <c r="UK108" t="s">
        <v>817</v>
      </c>
      <c r="UL108" t="s">
        <v>813</v>
      </c>
      <c r="UM108" t="s">
        <v>813</v>
      </c>
      <c r="UN108" t="s">
        <v>813</v>
      </c>
      <c r="UO108" t="s">
        <v>817</v>
      </c>
      <c r="UP108" t="s">
        <v>817</v>
      </c>
      <c r="UQ108" t="s">
        <v>817</v>
      </c>
      <c r="UR108" t="s">
        <v>817</v>
      </c>
      <c r="US108" t="s">
        <v>817</v>
      </c>
      <c r="UT108" t="s">
        <v>817</v>
      </c>
      <c r="UU108" t="s">
        <v>817</v>
      </c>
      <c r="UV108" t="s">
        <v>817</v>
      </c>
      <c r="UW108" t="s">
        <v>817</v>
      </c>
      <c r="UX108" t="s">
        <v>817</v>
      </c>
      <c r="UY108" t="s">
        <v>817</v>
      </c>
      <c r="UZ108" t="s">
        <v>817</v>
      </c>
      <c r="VD108" t="s">
        <v>813</v>
      </c>
      <c r="VE108" t="s">
        <v>817</v>
      </c>
      <c r="VF108" t="s">
        <v>817</v>
      </c>
      <c r="VG108" t="s">
        <v>817</v>
      </c>
      <c r="VH108" t="s">
        <v>817</v>
      </c>
      <c r="VI108" t="s">
        <v>817</v>
      </c>
      <c r="VJ108" t="s">
        <v>817</v>
      </c>
      <c r="VK108" t="s">
        <v>817</v>
      </c>
      <c r="VL108" t="s">
        <v>817</v>
      </c>
      <c r="VM108" t="s">
        <v>817</v>
      </c>
      <c r="VN108" t="s">
        <v>817</v>
      </c>
      <c r="VO108" t="s">
        <v>817</v>
      </c>
      <c r="VP108" t="s">
        <v>817</v>
      </c>
      <c r="VQ108" t="s">
        <v>817</v>
      </c>
      <c r="VY108" t="s">
        <v>813</v>
      </c>
      <c r="VZ108" t="s">
        <v>813</v>
      </c>
      <c r="WA108" t="s">
        <v>817</v>
      </c>
      <c r="WJ108" t="s">
        <v>813</v>
      </c>
      <c r="WK108" t="s">
        <v>813</v>
      </c>
      <c r="WL108" t="s">
        <v>817</v>
      </c>
      <c r="WM108" t="s">
        <v>813</v>
      </c>
      <c r="WN108" t="s">
        <v>817</v>
      </c>
      <c r="WO108" t="s">
        <v>817</v>
      </c>
      <c r="WP108" t="s">
        <v>817</v>
      </c>
      <c r="WQ108" t="s">
        <v>817</v>
      </c>
      <c r="WR108" t="s">
        <v>817</v>
      </c>
      <c r="WS108" t="s">
        <v>834</v>
      </c>
      <c r="WU108" t="s">
        <v>817</v>
      </c>
      <c r="WV108" t="s">
        <v>817</v>
      </c>
      <c r="WW108" t="s">
        <v>817</v>
      </c>
      <c r="WX108" t="s">
        <v>817</v>
      </c>
      <c r="WY108" t="s">
        <v>817</v>
      </c>
      <c r="WZ108" t="s">
        <v>813</v>
      </c>
      <c r="XA108" t="s">
        <v>817</v>
      </c>
      <c r="XB108" t="s">
        <v>817</v>
      </c>
      <c r="XC108" t="s">
        <v>850</v>
      </c>
      <c r="XD108" t="s">
        <v>813</v>
      </c>
      <c r="XE108" t="s">
        <v>817</v>
      </c>
      <c r="XF108" t="s">
        <v>817</v>
      </c>
      <c r="XG108" t="s">
        <v>817</v>
      </c>
      <c r="XH108" t="s">
        <v>817</v>
      </c>
      <c r="XI108" t="s">
        <v>817</v>
      </c>
      <c r="XJ108" t="s">
        <v>817</v>
      </c>
      <c r="XK108" t="s">
        <v>817</v>
      </c>
      <c r="XL108" t="s">
        <v>817</v>
      </c>
      <c r="XM108" t="s">
        <v>817</v>
      </c>
      <c r="XN108" t="s">
        <v>813</v>
      </c>
      <c r="XO108" t="s">
        <v>817</v>
      </c>
      <c r="XP108" t="s">
        <v>817</v>
      </c>
      <c r="XQ108" t="s">
        <v>817</v>
      </c>
      <c r="XR108" t="s">
        <v>813</v>
      </c>
      <c r="XS108" t="s">
        <v>817</v>
      </c>
      <c r="XT108" t="s">
        <v>817</v>
      </c>
      <c r="XU108" t="s">
        <v>817</v>
      </c>
      <c r="XV108" t="s">
        <v>817</v>
      </c>
      <c r="XW108" t="s">
        <v>817</v>
      </c>
      <c r="XX108" t="s">
        <v>817</v>
      </c>
      <c r="XY108" t="s">
        <v>817</v>
      </c>
      <c r="XZ108" t="s">
        <v>817</v>
      </c>
      <c r="ZM108" t="s">
        <v>817</v>
      </c>
      <c r="ZN108" t="s">
        <v>817</v>
      </c>
      <c r="ZO108" t="s">
        <v>817</v>
      </c>
      <c r="ZP108" t="s">
        <v>817</v>
      </c>
      <c r="ZQ108" t="s">
        <v>817</v>
      </c>
      <c r="ZR108" t="s">
        <v>817</v>
      </c>
      <c r="ZS108" t="s">
        <v>817</v>
      </c>
      <c r="ZT108" t="s">
        <v>817</v>
      </c>
      <c r="ZU108" t="s">
        <v>817</v>
      </c>
      <c r="ZV108" t="s">
        <v>817</v>
      </c>
      <c r="ZW108" t="s">
        <v>817</v>
      </c>
      <c r="ZX108" t="s">
        <v>817</v>
      </c>
      <c r="ZY108" t="s">
        <v>817</v>
      </c>
      <c r="ZZ108" t="s">
        <v>817</v>
      </c>
      <c r="AAA108" t="s">
        <v>817</v>
      </c>
      <c r="AAB108" t="s">
        <v>813</v>
      </c>
      <c r="AAC108" t="s">
        <v>817</v>
      </c>
      <c r="AAD108" t="s">
        <v>817</v>
      </c>
      <c r="AAE108" t="s">
        <v>817</v>
      </c>
      <c r="AAF108" t="s">
        <v>817</v>
      </c>
      <c r="AAG108" t="s">
        <v>1344</v>
      </c>
      <c r="AAH108" t="s">
        <v>817</v>
      </c>
      <c r="AAI108" t="s">
        <v>817</v>
      </c>
      <c r="AAJ108" t="s">
        <v>817</v>
      </c>
      <c r="AAK108" t="s">
        <v>817</v>
      </c>
      <c r="AAL108" t="s">
        <v>813</v>
      </c>
      <c r="AAM108" t="s">
        <v>817</v>
      </c>
      <c r="AAN108" t="s">
        <v>817</v>
      </c>
      <c r="AAO108" t="s">
        <v>817</v>
      </c>
      <c r="AAP108" t="s">
        <v>817</v>
      </c>
      <c r="AAQ108" t="s">
        <v>817</v>
      </c>
      <c r="AAR108" t="s">
        <v>817</v>
      </c>
      <c r="AAS108" t="s">
        <v>817</v>
      </c>
      <c r="AAT108" t="s">
        <v>817</v>
      </c>
      <c r="AAV108" t="s">
        <v>813</v>
      </c>
      <c r="AAW108" t="s">
        <v>817</v>
      </c>
      <c r="AAX108" t="s">
        <v>817</v>
      </c>
      <c r="AAY108" t="s">
        <v>817</v>
      </c>
      <c r="AAZ108" t="s">
        <v>817</v>
      </c>
      <c r="ABA108" t="s">
        <v>813</v>
      </c>
      <c r="ABB108" t="s">
        <v>813</v>
      </c>
      <c r="ABC108" t="s">
        <v>813</v>
      </c>
      <c r="ABD108" t="s">
        <v>817</v>
      </c>
      <c r="ABE108" t="s">
        <v>817</v>
      </c>
      <c r="ABF108" t="s">
        <v>817</v>
      </c>
      <c r="ABG108" t="s">
        <v>817</v>
      </c>
      <c r="ABH108" t="s">
        <v>817</v>
      </c>
      <c r="ABI108" t="s">
        <v>817</v>
      </c>
      <c r="ABJ108" t="s">
        <v>817</v>
      </c>
      <c r="ABK108" t="s">
        <v>817</v>
      </c>
      <c r="ABL108" t="s">
        <v>817</v>
      </c>
      <c r="ABM108" t="s">
        <v>817</v>
      </c>
      <c r="ABN108" t="s">
        <v>817</v>
      </c>
      <c r="ABO108" t="s">
        <v>817</v>
      </c>
      <c r="ABP108" t="s">
        <v>817</v>
      </c>
      <c r="ABQ108" t="s">
        <v>817</v>
      </c>
      <c r="ABR108" t="s">
        <v>817</v>
      </c>
      <c r="ABS108" t="s">
        <v>817</v>
      </c>
      <c r="ABT108" t="s">
        <v>817</v>
      </c>
      <c r="ABU108" t="s">
        <v>817</v>
      </c>
      <c r="ABV108" t="s">
        <v>817</v>
      </c>
      <c r="ABW108" t="s">
        <v>813</v>
      </c>
      <c r="ABX108" t="s">
        <v>813</v>
      </c>
      <c r="ABY108" t="s">
        <v>817</v>
      </c>
      <c r="ABZ108" t="s">
        <v>817</v>
      </c>
      <c r="ACA108" t="s">
        <v>817</v>
      </c>
      <c r="ACB108" t="s">
        <v>813</v>
      </c>
      <c r="ACC108" t="s">
        <v>817</v>
      </c>
      <c r="ACD108" t="s">
        <v>817</v>
      </c>
      <c r="ACE108" t="s">
        <v>817</v>
      </c>
      <c r="ACF108" t="s">
        <v>817</v>
      </c>
      <c r="ACG108" t="s">
        <v>817</v>
      </c>
      <c r="ACH108" t="s">
        <v>817</v>
      </c>
      <c r="ACI108" t="s">
        <v>817</v>
      </c>
    </row>
    <row r="109" spans="1:763">
      <c r="A109" t="s">
        <v>1345</v>
      </c>
      <c r="B109" t="s">
        <v>1346</v>
      </c>
      <c r="C109" t="s">
        <v>1347</v>
      </c>
      <c r="D109" t="s">
        <v>967</v>
      </c>
      <c r="E109" t="s">
        <v>967</v>
      </c>
      <c r="P109" t="s">
        <v>1019</v>
      </c>
      <c r="Q109">
        <v>0.81147810819708099</v>
      </c>
      <c r="T109">
        <v>26</v>
      </c>
      <c r="V109" t="s">
        <v>813</v>
      </c>
      <c r="X109" t="s">
        <v>817</v>
      </c>
      <c r="Y109" t="s">
        <v>814</v>
      </c>
      <c r="Z109" t="s">
        <v>856</v>
      </c>
      <c r="AA109" t="s">
        <v>920</v>
      </c>
      <c r="AB109" t="s">
        <v>816</v>
      </c>
      <c r="AC109">
        <v>5</v>
      </c>
      <c r="AD109" t="s">
        <v>813</v>
      </c>
      <c r="AE109">
        <v>4</v>
      </c>
      <c r="AF109">
        <v>1</v>
      </c>
      <c r="AG109">
        <v>0</v>
      </c>
      <c r="AH109" t="s">
        <v>818</v>
      </c>
      <c r="AI109" t="s">
        <v>818</v>
      </c>
      <c r="AJ109" t="s">
        <v>818</v>
      </c>
      <c r="AK109" t="s">
        <v>818</v>
      </c>
      <c r="AL109" t="s">
        <v>818</v>
      </c>
      <c r="AM109" t="s">
        <v>818</v>
      </c>
      <c r="AN109" t="s">
        <v>818</v>
      </c>
      <c r="AO109" t="s">
        <v>818</v>
      </c>
      <c r="AP109" t="s">
        <v>818</v>
      </c>
      <c r="AQ109" t="s">
        <v>818</v>
      </c>
      <c r="AR109" t="s">
        <v>818</v>
      </c>
      <c r="AS109" t="s">
        <v>818</v>
      </c>
      <c r="AT109" t="s">
        <v>818</v>
      </c>
      <c r="AU109" t="s">
        <v>818</v>
      </c>
      <c r="AV109" t="s">
        <v>818</v>
      </c>
      <c r="AW109" t="s">
        <v>818</v>
      </c>
      <c r="AX109" t="s">
        <v>818</v>
      </c>
      <c r="AY109" t="s">
        <v>818</v>
      </c>
      <c r="AZ109" t="s">
        <v>818</v>
      </c>
      <c r="BA109" t="s">
        <v>818</v>
      </c>
      <c r="BB109" t="s">
        <v>818</v>
      </c>
      <c r="BC109" t="s">
        <v>818</v>
      </c>
      <c r="BD109" t="s">
        <v>818</v>
      </c>
      <c r="BE109" t="s">
        <v>818</v>
      </c>
      <c r="BF109" t="s">
        <v>818</v>
      </c>
      <c r="BG109" t="s">
        <v>818</v>
      </c>
      <c r="BH109" t="s">
        <v>818</v>
      </c>
      <c r="BI109" t="s">
        <v>818</v>
      </c>
      <c r="BJ109" t="s">
        <v>818</v>
      </c>
      <c r="BK109" t="s">
        <v>818</v>
      </c>
      <c r="BL109" t="s">
        <v>818</v>
      </c>
      <c r="BM109" t="s">
        <v>818</v>
      </c>
      <c r="BN109" t="s">
        <v>818</v>
      </c>
      <c r="BO109" t="s">
        <v>818</v>
      </c>
      <c r="BP109" t="s">
        <v>818</v>
      </c>
      <c r="BQ109" t="s">
        <v>818</v>
      </c>
      <c r="BR109" t="s">
        <v>818</v>
      </c>
      <c r="BS109" t="s">
        <v>818</v>
      </c>
      <c r="BT109" t="s">
        <v>818</v>
      </c>
      <c r="BU109" t="s">
        <v>818</v>
      </c>
      <c r="BV109" t="s">
        <v>818</v>
      </c>
      <c r="BW109" t="s">
        <v>818</v>
      </c>
      <c r="BX109" t="s">
        <v>818</v>
      </c>
      <c r="BY109" t="s">
        <v>818</v>
      </c>
      <c r="BZ109" t="s">
        <v>818</v>
      </c>
      <c r="CA109" t="s">
        <v>818</v>
      </c>
      <c r="CB109" t="s">
        <v>818</v>
      </c>
      <c r="CC109" t="s">
        <v>818</v>
      </c>
      <c r="CD109" t="s">
        <v>818</v>
      </c>
      <c r="CE109" t="s">
        <v>818</v>
      </c>
      <c r="CF109" t="s">
        <v>818</v>
      </c>
      <c r="CG109" t="s">
        <v>818</v>
      </c>
      <c r="CH109" t="s">
        <v>818</v>
      </c>
      <c r="CI109" t="s">
        <v>818</v>
      </c>
      <c r="CJ109" t="s">
        <v>818</v>
      </c>
      <c r="CK109" t="s">
        <v>818</v>
      </c>
      <c r="CL109" t="s">
        <v>818</v>
      </c>
      <c r="CM109" t="s">
        <v>818</v>
      </c>
      <c r="CN109" t="s">
        <v>818</v>
      </c>
      <c r="CO109" t="s">
        <v>818</v>
      </c>
      <c r="CP109" t="s">
        <v>818</v>
      </c>
      <c r="CQ109" t="s">
        <v>818</v>
      </c>
      <c r="CR109" t="s">
        <v>818</v>
      </c>
      <c r="CS109" t="s">
        <v>818</v>
      </c>
      <c r="CT109" t="s">
        <v>818</v>
      </c>
      <c r="CU109" t="s">
        <v>818</v>
      </c>
      <c r="CV109" t="s">
        <v>818</v>
      </c>
      <c r="CW109" t="s">
        <v>818</v>
      </c>
      <c r="CX109" t="s">
        <v>818</v>
      </c>
      <c r="CY109" t="s">
        <v>818</v>
      </c>
      <c r="CZ109" t="s">
        <v>818</v>
      </c>
      <c r="DA109" t="s">
        <v>818</v>
      </c>
      <c r="DB109" t="s">
        <v>818</v>
      </c>
      <c r="DC109" t="s">
        <v>818</v>
      </c>
      <c r="DD109" t="s">
        <v>818</v>
      </c>
      <c r="DE109" t="s">
        <v>818</v>
      </c>
      <c r="DF109" t="s">
        <v>818</v>
      </c>
      <c r="DG109" t="s">
        <v>818</v>
      </c>
      <c r="DH109" t="s">
        <v>818</v>
      </c>
      <c r="DI109" t="s">
        <v>818</v>
      </c>
      <c r="DJ109" t="s">
        <v>818</v>
      </c>
      <c r="DK109" t="s">
        <v>818</v>
      </c>
      <c r="DL109" t="s">
        <v>818</v>
      </c>
      <c r="DM109" t="s">
        <v>818</v>
      </c>
      <c r="DN109" t="s">
        <v>818</v>
      </c>
      <c r="DO109" t="s">
        <v>818</v>
      </c>
      <c r="DP109" t="s">
        <v>818</v>
      </c>
      <c r="DQ109" t="s">
        <v>818</v>
      </c>
      <c r="DR109" t="s">
        <v>818</v>
      </c>
      <c r="DS109" t="s">
        <v>818</v>
      </c>
      <c r="DT109" t="s">
        <v>818</v>
      </c>
      <c r="DU109" t="s">
        <v>818</v>
      </c>
      <c r="DV109" t="s">
        <v>818</v>
      </c>
      <c r="DW109" t="s">
        <v>818</v>
      </c>
      <c r="DX109" t="s">
        <v>818</v>
      </c>
      <c r="DY109" t="s">
        <v>818</v>
      </c>
      <c r="DZ109" t="s">
        <v>818</v>
      </c>
      <c r="EA109" t="s">
        <v>818</v>
      </c>
      <c r="EB109" t="s">
        <v>818</v>
      </c>
      <c r="EC109" t="s">
        <v>818</v>
      </c>
      <c r="ED109" t="s">
        <v>818</v>
      </c>
      <c r="EE109" t="s">
        <v>818</v>
      </c>
      <c r="EF109" t="s">
        <v>818</v>
      </c>
      <c r="EG109" t="s">
        <v>818</v>
      </c>
      <c r="EH109" t="s">
        <v>818</v>
      </c>
      <c r="EI109" t="s">
        <v>818</v>
      </c>
      <c r="EJ109" t="s">
        <v>818</v>
      </c>
      <c r="EK109" t="s">
        <v>818</v>
      </c>
      <c r="EL109" t="s">
        <v>818</v>
      </c>
      <c r="EM109" t="s">
        <v>818</v>
      </c>
      <c r="EN109" t="s">
        <v>818</v>
      </c>
      <c r="EO109" t="s">
        <v>818</v>
      </c>
      <c r="EP109" t="s">
        <v>818</v>
      </c>
      <c r="EQ109" t="s">
        <v>818</v>
      </c>
      <c r="ER109" t="s">
        <v>818</v>
      </c>
      <c r="ES109" t="s">
        <v>818</v>
      </c>
      <c r="ET109" t="s">
        <v>818</v>
      </c>
      <c r="EU109" t="s">
        <v>818</v>
      </c>
      <c r="EV109" t="s">
        <v>818</v>
      </c>
      <c r="EW109" t="s">
        <v>818</v>
      </c>
      <c r="EX109" t="s">
        <v>818</v>
      </c>
      <c r="EY109" t="s">
        <v>818</v>
      </c>
      <c r="EZ109" t="s">
        <v>818</v>
      </c>
      <c r="FA109" t="s">
        <v>818</v>
      </c>
      <c r="FB109" t="s">
        <v>818</v>
      </c>
      <c r="FC109" t="s">
        <v>818</v>
      </c>
      <c r="FD109" t="s">
        <v>818</v>
      </c>
      <c r="FE109" t="s">
        <v>818</v>
      </c>
      <c r="FF109" t="s">
        <v>818</v>
      </c>
      <c r="FG109" t="s">
        <v>818</v>
      </c>
      <c r="FH109" t="s">
        <v>818</v>
      </c>
      <c r="FI109" t="s">
        <v>818</v>
      </c>
      <c r="FJ109" t="s">
        <v>818</v>
      </c>
      <c r="FK109" t="s">
        <v>818</v>
      </c>
      <c r="FL109" t="s">
        <v>818</v>
      </c>
      <c r="FM109" t="s">
        <v>818</v>
      </c>
      <c r="FN109" t="s">
        <v>818</v>
      </c>
      <c r="FO109" t="s">
        <v>818</v>
      </c>
      <c r="FP109" t="s">
        <v>818</v>
      </c>
      <c r="FQ109" t="s">
        <v>818</v>
      </c>
      <c r="FR109" t="s">
        <v>818</v>
      </c>
      <c r="FS109" t="s">
        <v>818</v>
      </c>
      <c r="FT109" t="s">
        <v>818</v>
      </c>
      <c r="FU109" t="s">
        <v>818</v>
      </c>
      <c r="FV109" t="s">
        <v>818</v>
      </c>
      <c r="FW109" t="s">
        <v>818</v>
      </c>
      <c r="FX109" t="s">
        <v>818</v>
      </c>
      <c r="FY109" t="s">
        <v>818</v>
      </c>
      <c r="FZ109" t="s">
        <v>818</v>
      </c>
      <c r="GA109" t="s">
        <v>818</v>
      </c>
      <c r="GB109" t="s">
        <v>818</v>
      </c>
      <c r="GC109" t="s">
        <v>818</v>
      </c>
      <c r="GD109" t="s">
        <v>818</v>
      </c>
      <c r="GE109" t="s">
        <v>818</v>
      </c>
      <c r="GF109" t="s">
        <v>818</v>
      </c>
      <c r="GG109" t="s">
        <v>818</v>
      </c>
      <c r="GH109" t="s">
        <v>818</v>
      </c>
      <c r="GI109" t="s">
        <v>818</v>
      </c>
      <c r="GJ109" t="s">
        <v>818</v>
      </c>
      <c r="GK109" t="s">
        <v>818</v>
      </c>
      <c r="GL109" t="s">
        <v>818</v>
      </c>
      <c r="GM109" t="s">
        <v>818</v>
      </c>
      <c r="GN109" t="s">
        <v>818</v>
      </c>
      <c r="GO109" t="s">
        <v>818</v>
      </c>
      <c r="GP109" t="s">
        <v>818</v>
      </c>
      <c r="GQ109" t="s">
        <v>818</v>
      </c>
      <c r="GR109" t="s">
        <v>818</v>
      </c>
      <c r="GS109" t="s">
        <v>818</v>
      </c>
      <c r="GT109" t="s">
        <v>818</v>
      </c>
      <c r="GU109" t="s">
        <v>818</v>
      </c>
      <c r="GV109" t="s">
        <v>818</v>
      </c>
      <c r="GW109" t="s">
        <v>818</v>
      </c>
      <c r="GX109" t="s">
        <v>818</v>
      </c>
      <c r="GY109" t="s">
        <v>818</v>
      </c>
      <c r="GZ109" t="s">
        <v>818</v>
      </c>
      <c r="HA109" t="s">
        <v>818</v>
      </c>
      <c r="HB109" t="s">
        <v>818</v>
      </c>
      <c r="HC109" t="s">
        <v>818</v>
      </c>
      <c r="HD109" t="s">
        <v>818</v>
      </c>
      <c r="HE109" t="s">
        <v>818</v>
      </c>
      <c r="HF109" t="s">
        <v>818</v>
      </c>
      <c r="HG109" t="s">
        <v>818</v>
      </c>
      <c r="HH109" t="s">
        <v>818</v>
      </c>
      <c r="HI109" t="s">
        <v>818</v>
      </c>
      <c r="HJ109" t="s">
        <v>818</v>
      </c>
      <c r="HK109" t="s">
        <v>818</v>
      </c>
      <c r="HL109" t="s">
        <v>818</v>
      </c>
      <c r="HM109" t="s">
        <v>818</v>
      </c>
      <c r="HN109" t="s">
        <v>818</v>
      </c>
      <c r="HO109" t="s">
        <v>818</v>
      </c>
      <c r="HP109" t="s">
        <v>818</v>
      </c>
      <c r="HQ109" t="s">
        <v>818</v>
      </c>
      <c r="HR109" t="s">
        <v>818</v>
      </c>
      <c r="HS109" t="s">
        <v>818</v>
      </c>
      <c r="HT109" t="s">
        <v>818</v>
      </c>
      <c r="HU109" t="s">
        <v>818</v>
      </c>
      <c r="HV109" t="s">
        <v>818</v>
      </c>
      <c r="HW109" t="s">
        <v>818</v>
      </c>
      <c r="HX109" t="s">
        <v>818</v>
      </c>
      <c r="HY109" t="s">
        <v>818</v>
      </c>
      <c r="HZ109" t="s">
        <v>818</v>
      </c>
      <c r="IA109" t="s">
        <v>818</v>
      </c>
      <c r="IB109" t="s">
        <v>818</v>
      </c>
      <c r="IC109" t="s">
        <v>818</v>
      </c>
      <c r="ID109" t="s">
        <v>818</v>
      </c>
      <c r="IE109" t="s">
        <v>818</v>
      </c>
      <c r="IF109" t="s">
        <v>818</v>
      </c>
      <c r="IG109" t="s">
        <v>818</v>
      </c>
      <c r="IH109" t="s">
        <v>818</v>
      </c>
      <c r="II109" t="s">
        <v>818</v>
      </c>
      <c r="IJ109" t="s">
        <v>818</v>
      </c>
      <c r="IK109" t="s">
        <v>818</v>
      </c>
      <c r="IL109" t="s">
        <v>818</v>
      </c>
      <c r="IM109" t="s">
        <v>818</v>
      </c>
      <c r="IN109" t="s">
        <v>818</v>
      </c>
      <c r="IO109" t="s">
        <v>818</v>
      </c>
      <c r="IP109" t="s">
        <v>818</v>
      </c>
      <c r="IQ109" t="s">
        <v>818</v>
      </c>
      <c r="IR109" t="s">
        <v>818</v>
      </c>
      <c r="IS109" t="s">
        <v>818</v>
      </c>
      <c r="IT109" t="s">
        <v>818</v>
      </c>
      <c r="IU109" t="s">
        <v>818</v>
      </c>
      <c r="IV109" t="s">
        <v>818</v>
      </c>
      <c r="IW109" t="s">
        <v>818</v>
      </c>
      <c r="IX109" t="s">
        <v>818</v>
      </c>
      <c r="IY109" t="s">
        <v>818</v>
      </c>
      <c r="IZ109" t="s">
        <v>818</v>
      </c>
      <c r="JA109" t="s">
        <v>818</v>
      </c>
      <c r="JB109" t="s">
        <v>818</v>
      </c>
      <c r="JC109" t="s">
        <v>818</v>
      </c>
      <c r="JD109" t="s">
        <v>818</v>
      </c>
      <c r="JE109" t="s">
        <v>818</v>
      </c>
      <c r="JF109" t="s">
        <v>818</v>
      </c>
      <c r="JG109" t="s">
        <v>818</v>
      </c>
      <c r="JH109" t="s">
        <v>818</v>
      </c>
      <c r="JI109" t="s">
        <v>818</v>
      </c>
      <c r="JJ109" t="s">
        <v>818</v>
      </c>
      <c r="JK109" t="s">
        <v>818</v>
      </c>
      <c r="JL109" t="s">
        <v>818</v>
      </c>
      <c r="JM109" t="s">
        <v>818</v>
      </c>
      <c r="JN109" t="s">
        <v>818</v>
      </c>
      <c r="JO109" t="s">
        <v>818</v>
      </c>
      <c r="JP109" t="s">
        <v>818</v>
      </c>
      <c r="JQ109" t="s">
        <v>818</v>
      </c>
      <c r="JR109" t="s">
        <v>818</v>
      </c>
      <c r="JS109" t="s">
        <v>818</v>
      </c>
      <c r="JT109" t="s">
        <v>818</v>
      </c>
      <c r="JU109" t="s">
        <v>818</v>
      </c>
      <c r="JV109" t="s">
        <v>818</v>
      </c>
      <c r="JW109" t="s">
        <v>818</v>
      </c>
      <c r="JX109" t="s">
        <v>818</v>
      </c>
      <c r="JY109" t="s">
        <v>818</v>
      </c>
      <c r="JZ109" t="s">
        <v>818</v>
      </c>
      <c r="KA109" t="s">
        <v>818</v>
      </c>
      <c r="KB109" t="s">
        <v>818</v>
      </c>
      <c r="KC109" t="s">
        <v>818</v>
      </c>
      <c r="KD109" t="s">
        <v>818</v>
      </c>
      <c r="KE109" t="s">
        <v>818</v>
      </c>
      <c r="KF109">
        <v>5</v>
      </c>
      <c r="KG109">
        <v>0</v>
      </c>
      <c r="KH109">
        <v>0</v>
      </c>
      <c r="KI109">
        <v>0</v>
      </c>
      <c r="KJ109">
        <v>0</v>
      </c>
      <c r="KK109">
        <v>1</v>
      </c>
      <c r="KL109">
        <v>0</v>
      </c>
      <c r="KM109">
        <v>1</v>
      </c>
      <c r="KN109">
        <v>0</v>
      </c>
      <c r="KO109">
        <v>0</v>
      </c>
      <c r="KP109">
        <v>1</v>
      </c>
      <c r="KQ109">
        <v>1</v>
      </c>
      <c r="KR109">
        <v>0</v>
      </c>
      <c r="KS109">
        <v>1</v>
      </c>
      <c r="KT109">
        <v>0</v>
      </c>
      <c r="KU109">
        <v>0</v>
      </c>
      <c r="KV109">
        <v>0</v>
      </c>
      <c r="KW109">
        <v>0</v>
      </c>
      <c r="KX109">
        <v>1</v>
      </c>
      <c r="KY109">
        <v>1</v>
      </c>
      <c r="KZ109">
        <v>1</v>
      </c>
      <c r="LA109">
        <v>2</v>
      </c>
      <c r="LB109">
        <v>1</v>
      </c>
      <c r="LC109">
        <v>2</v>
      </c>
      <c r="LD109">
        <v>5</v>
      </c>
      <c r="LE109">
        <v>1</v>
      </c>
      <c r="LF109">
        <v>2</v>
      </c>
      <c r="LH109" t="s">
        <v>813</v>
      </c>
      <c r="LI109" t="s">
        <v>817</v>
      </c>
      <c r="LJ109" t="s">
        <v>813</v>
      </c>
      <c r="LK109" t="s">
        <v>817</v>
      </c>
      <c r="LL109" t="s">
        <v>817</v>
      </c>
      <c r="LM109" t="s">
        <v>813</v>
      </c>
      <c r="LN109" t="s">
        <v>813</v>
      </c>
      <c r="LO109" t="s">
        <v>813</v>
      </c>
      <c r="LP109" t="s">
        <v>817</v>
      </c>
      <c r="LQ109" t="s">
        <v>817</v>
      </c>
      <c r="LR109" t="s">
        <v>818</v>
      </c>
      <c r="LS109" t="s">
        <v>818</v>
      </c>
      <c r="LT109" t="s">
        <v>845</v>
      </c>
      <c r="LU109" t="s">
        <v>818</v>
      </c>
      <c r="LV109" t="s">
        <v>818</v>
      </c>
      <c r="LW109" t="s">
        <v>845</v>
      </c>
      <c r="LX109" t="s">
        <v>817</v>
      </c>
      <c r="MA109" t="s">
        <v>994</v>
      </c>
      <c r="MB109" t="s">
        <v>913</v>
      </c>
      <c r="MC109" t="s">
        <v>943</v>
      </c>
      <c r="MD109" t="s">
        <v>813</v>
      </c>
      <c r="MF109" t="s">
        <v>1069</v>
      </c>
      <c r="MI109" t="s">
        <v>817</v>
      </c>
      <c r="MJ109" t="s">
        <v>824</v>
      </c>
      <c r="MK109" t="s">
        <v>813</v>
      </c>
      <c r="ML109" t="s">
        <v>817</v>
      </c>
      <c r="MM109" t="s">
        <v>817</v>
      </c>
      <c r="MN109" t="s">
        <v>817</v>
      </c>
      <c r="MO109" t="s">
        <v>817</v>
      </c>
      <c r="MP109" t="s">
        <v>817</v>
      </c>
      <c r="MQ109" t="s">
        <v>817</v>
      </c>
      <c r="MR109" t="s">
        <v>817</v>
      </c>
      <c r="MS109" t="s">
        <v>817</v>
      </c>
      <c r="MT109" t="s">
        <v>817</v>
      </c>
      <c r="MU109" t="s">
        <v>813</v>
      </c>
      <c r="NC109" t="s">
        <v>813</v>
      </c>
      <c r="ND109" t="s">
        <v>817</v>
      </c>
      <c r="NE109" t="s">
        <v>813</v>
      </c>
      <c r="NF109" t="s">
        <v>817</v>
      </c>
      <c r="NG109" t="s">
        <v>817</v>
      </c>
      <c r="NH109" t="s">
        <v>817</v>
      </c>
      <c r="NI109" t="s">
        <v>817</v>
      </c>
      <c r="NJ109" t="s">
        <v>817</v>
      </c>
      <c r="NK109" t="s">
        <v>817</v>
      </c>
      <c r="NL109" t="s">
        <v>813</v>
      </c>
      <c r="NM109" t="s">
        <v>817</v>
      </c>
      <c r="NN109" t="s">
        <v>817</v>
      </c>
      <c r="NO109" t="s">
        <v>817</v>
      </c>
      <c r="NP109" t="s">
        <v>817</v>
      </c>
      <c r="NQ109" t="s">
        <v>817</v>
      </c>
      <c r="NR109" t="s">
        <v>813</v>
      </c>
      <c r="NS109" t="s">
        <v>817</v>
      </c>
      <c r="NU109" t="s">
        <v>861</v>
      </c>
      <c r="NV109" t="s">
        <v>813</v>
      </c>
      <c r="NW109" t="s">
        <v>862</v>
      </c>
      <c r="NX109" t="s">
        <v>826</v>
      </c>
      <c r="NY109">
        <v>1</v>
      </c>
      <c r="NZ109" t="s">
        <v>877</v>
      </c>
      <c r="OP109" t="s">
        <v>817</v>
      </c>
      <c r="OQ109" t="s">
        <v>827</v>
      </c>
      <c r="OR109" t="s">
        <v>828</v>
      </c>
      <c r="OS109" t="s">
        <v>878</v>
      </c>
      <c r="OT109" t="s">
        <v>813</v>
      </c>
      <c r="OU109" t="s">
        <v>817</v>
      </c>
      <c r="OV109" t="s">
        <v>830</v>
      </c>
      <c r="OW109" t="s">
        <v>831</v>
      </c>
      <c r="OX109" t="s">
        <v>832</v>
      </c>
      <c r="OY109" t="s">
        <v>833</v>
      </c>
      <c r="OZ109" t="s">
        <v>908</v>
      </c>
      <c r="PA109" t="s">
        <v>813</v>
      </c>
      <c r="PB109" t="s">
        <v>813</v>
      </c>
      <c r="PC109" t="s">
        <v>817</v>
      </c>
      <c r="PD109" t="s">
        <v>817</v>
      </c>
      <c r="PE109" t="s">
        <v>817</v>
      </c>
      <c r="PF109" t="s">
        <v>817</v>
      </c>
      <c r="PG109" t="s">
        <v>817</v>
      </c>
      <c r="PH109" t="s">
        <v>817</v>
      </c>
      <c r="PI109" t="s">
        <v>817</v>
      </c>
      <c r="PJ109" t="s">
        <v>817</v>
      </c>
      <c r="PK109" t="s">
        <v>813</v>
      </c>
      <c r="PL109" t="s">
        <v>927</v>
      </c>
      <c r="PM109" t="s">
        <v>845</v>
      </c>
      <c r="PN109" t="s">
        <v>845</v>
      </c>
      <c r="PO109" t="s">
        <v>880</v>
      </c>
      <c r="PP109" t="s">
        <v>867</v>
      </c>
      <c r="PQ109" t="s">
        <v>813</v>
      </c>
      <c r="PR109" t="s">
        <v>813</v>
      </c>
      <c r="PS109" t="s">
        <v>817</v>
      </c>
      <c r="PT109" t="s">
        <v>813</v>
      </c>
      <c r="PU109" t="s">
        <v>817</v>
      </c>
      <c r="PV109" t="s">
        <v>817</v>
      </c>
      <c r="PW109" t="s">
        <v>817</v>
      </c>
      <c r="PX109" t="s">
        <v>817</v>
      </c>
      <c r="PY109" t="s">
        <v>817</v>
      </c>
      <c r="PZ109" t="s">
        <v>840</v>
      </c>
      <c r="QA109" t="s">
        <v>841</v>
      </c>
      <c r="QB109" t="s">
        <v>895</v>
      </c>
      <c r="QC109" t="s">
        <v>843</v>
      </c>
      <c r="QD109" t="s">
        <v>844</v>
      </c>
      <c r="QE109" t="s">
        <v>845</v>
      </c>
      <c r="QF109" t="s">
        <v>813</v>
      </c>
      <c r="QG109" t="s">
        <v>813</v>
      </c>
      <c r="QH109" t="s">
        <v>813</v>
      </c>
      <c r="QI109" t="s">
        <v>817</v>
      </c>
      <c r="QJ109" t="s">
        <v>817</v>
      </c>
      <c r="QK109" t="s">
        <v>813</v>
      </c>
      <c r="QL109" t="s">
        <v>817</v>
      </c>
      <c r="QM109" t="s">
        <v>813</v>
      </c>
      <c r="QN109" t="s">
        <v>817</v>
      </c>
      <c r="QO109" t="s">
        <v>817</v>
      </c>
      <c r="QP109" t="s">
        <v>817</v>
      </c>
      <c r="QQ109" t="s">
        <v>817</v>
      </c>
      <c r="QR109" t="s">
        <v>817</v>
      </c>
      <c r="QS109" t="s">
        <v>817</v>
      </c>
      <c r="QT109" t="s">
        <v>817</v>
      </c>
      <c r="QU109" t="s">
        <v>817</v>
      </c>
      <c r="QV109" t="s">
        <v>813</v>
      </c>
      <c r="QW109" t="s">
        <v>813</v>
      </c>
      <c r="QX109" t="s">
        <v>817</v>
      </c>
      <c r="QY109" t="s">
        <v>817</v>
      </c>
      <c r="QZ109" t="s">
        <v>817</v>
      </c>
      <c r="RA109" t="s">
        <v>813</v>
      </c>
      <c r="RB109" t="s">
        <v>817</v>
      </c>
      <c r="RC109" t="s">
        <v>817</v>
      </c>
      <c r="RD109" t="s">
        <v>817</v>
      </c>
      <c r="RE109" t="s">
        <v>817</v>
      </c>
      <c r="RF109" t="s">
        <v>817</v>
      </c>
      <c r="RG109" t="s">
        <v>817</v>
      </c>
      <c r="RH109" t="s">
        <v>817</v>
      </c>
      <c r="RI109" t="s">
        <v>817</v>
      </c>
      <c r="RJ109" t="s">
        <v>817</v>
      </c>
      <c r="RK109" t="s">
        <v>813</v>
      </c>
      <c r="RL109" t="s">
        <v>817</v>
      </c>
      <c r="RM109" t="s">
        <v>813</v>
      </c>
      <c r="RN109" t="s">
        <v>817</v>
      </c>
      <c r="RO109" t="s">
        <v>817</v>
      </c>
      <c r="RP109" t="s">
        <v>817</v>
      </c>
      <c r="RQ109" t="s">
        <v>817</v>
      </c>
      <c r="RR109" t="s">
        <v>817</v>
      </c>
      <c r="RS109" t="s">
        <v>817</v>
      </c>
      <c r="RT109" t="s">
        <v>817</v>
      </c>
      <c r="RU109" t="s">
        <v>817</v>
      </c>
      <c r="RV109" t="s">
        <v>817</v>
      </c>
      <c r="RW109" t="s">
        <v>817</v>
      </c>
      <c r="RX109" t="s">
        <v>845</v>
      </c>
      <c r="RY109" t="s">
        <v>949</v>
      </c>
      <c r="RZ109" t="s">
        <v>817</v>
      </c>
      <c r="SB109" t="s">
        <v>813</v>
      </c>
      <c r="SC109" t="s">
        <v>813</v>
      </c>
      <c r="SD109" t="s">
        <v>813</v>
      </c>
      <c r="SE109" t="s">
        <v>817</v>
      </c>
      <c r="SF109" t="s">
        <v>813</v>
      </c>
      <c r="SG109" t="s">
        <v>817</v>
      </c>
      <c r="SH109" t="s">
        <v>817</v>
      </c>
      <c r="SI109" t="s">
        <v>817</v>
      </c>
      <c r="SJ109" t="s">
        <v>817</v>
      </c>
      <c r="SK109" t="s">
        <v>817</v>
      </c>
      <c r="SL109" t="s">
        <v>817</v>
      </c>
      <c r="SM109" t="s">
        <v>817</v>
      </c>
      <c r="SN109" t="s">
        <v>817</v>
      </c>
      <c r="SO109" t="s">
        <v>817</v>
      </c>
      <c r="SP109" t="s">
        <v>817</v>
      </c>
      <c r="SQ109" t="s">
        <v>817</v>
      </c>
      <c r="SR109" t="s">
        <v>817</v>
      </c>
      <c r="SS109" t="s">
        <v>817</v>
      </c>
      <c r="ST109" t="s">
        <v>817</v>
      </c>
      <c r="SU109" t="s">
        <v>817</v>
      </c>
      <c r="SV109" t="s">
        <v>817</v>
      </c>
      <c r="SW109" t="s">
        <v>813</v>
      </c>
      <c r="SX109" t="s">
        <v>817</v>
      </c>
      <c r="SY109" t="s">
        <v>813</v>
      </c>
      <c r="SZ109" t="s">
        <v>813</v>
      </c>
      <c r="TA109" t="s">
        <v>817</v>
      </c>
      <c r="TB109" t="s">
        <v>817</v>
      </c>
      <c r="TC109" t="s">
        <v>817</v>
      </c>
      <c r="TD109" t="s">
        <v>817</v>
      </c>
      <c r="TE109" t="s">
        <v>817</v>
      </c>
      <c r="TF109" t="s">
        <v>817</v>
      </c>
      <c r="TG109" t="s">
        <v>817</v>
      </c>
      <c r="TH109" t="s">
        <v>817</v>
      </c>
      <c r="TI109" t="s">
        <v>817</v>
      </c>
      <c r="TJ109" t="s">
        <v>817</v>
      </c>
      <c r="TU109" t="s">
        <v>817</v>
      </c>
      <c r="TY109" t="s">
        <v>813</v>
      </c>
      <c r="TZ109" t="s">
        <v>817</v>
      </c>
      <c r="UA109" t="s">
        <v>817</v>
      </c>
      <c r="UB109" t="s">
        <v>817</v>
      </c>
      <c r="UC109" t="s">
        <v>817</v>
      </c>
      <c r="UD109" t="s">
        <v>817</v>
      </c>
      <c r="UE109" t="s">
        <v>817</v>
      </c>
      <c r="UF109" t="s">
        <v>817</v>
      </c>
      <c r="UG109" t="s">
        <v>817</v>
      </c>
      <c r="UH109" t="s">
        <v>817</v>
      </c>
      <c r="UI109" t="s">
        <v>817</v>
      </c>
      <c r="UJ109" t="s">
        <v>817</v>
      </c>
      <c r="UK109" t="s">
        <v>817</v>
      </c>
      <c r="UL109" t="s">
        <v>817</v>
      </c>
      <c r="UM109" t="s">
        <v>817</v>
      </c>
      <c r="UN109" t="s">
        <v>813</v>
      </c>
      <c r="UO109" t="s">
        <v>817</v>
      </c>
      <c r="UP109" t="s">
        <v>817</v>
      </c>
      <c r="UQ109" t="s">
        <v>817</v>
      </c>
      <c r="UR109" t="s">
        <v>813</v>
      </c>
      <c r="US109" t="s">
        <v>817</v>
      </c>
      <c r="UT109" t="s">
        <v>817</v>
      </c>
      <c r="UU109" t="s">
        <v>817</v>
      </c>
      <c r="UV109" t="s">
        <v>817</v>
      </c>
      <c r="UW109" t="s">
        <v>817</v>
      </c>
      <c r="UX109" t="s">
        <v>817</v>
      </c>
      <c r="UY109" t="s">
        <v>817</v>
      </c>
      <c r="UZ109" t="s">
        <v>813</v>
      </c>
      <c r="VA109" t="s">
        <v>1348</v>
      </c>
      <c r="VB109" t="s">
        <v>909</v>
      </c>
      <c r="VC109" t="s">
        <v>848</v>
      </c>
      <c r="VD109" t="s">
        <v>813</v>
      </c>
      <c r="VE109" t="s">
        <v>817</v>
      </c>
      <c r="VF109" t="s">
        <v>817</v>
      </c>
      <c r="VG109" t="s">
        <v>817</v>
      </c>
      <c r="VH109" t="s">
        <v>817</v>
      </c>
      <c r="VI109" t="s">
        <v>817</v>
      </c>
      <c r="VJ109" t="s">
        <v>817</v>
      </c>
      <c r="VK109" t="s">
        <v>817</v>
      </c>
      <c r="VL109" t="s">
        <v>817</v>
      </c>
      <c r="VM109" t="s">
        <v>817</v>
      </c>
      <c r="VN109" t="s">
        <v>817</v>
      </c>
      <c r="VO109" t="s">
        <v>817</v>
      </c>
      <c r="VP109" t="s">
        <v>817</v>
      </c>
      <c r="VQ109" t="s">
        <v>817</v>
      </c>
      <c r="VY109" t="s">
        <v>813</v>
      </c>
      <c r="VZ109" t="s">
        <v>817</v>
      </c>
      <c r="WA109" t="s">
        <v>813</v>
      </c>
      <c r="WB109" t="s">
        <v>817</v>
      </c>
      <c r="WJ109" t="s">
        <v>813</v>
      </c>
      <c r="WK109" t="s">
        <v>813</v>
      </c>
      <c r="WL109" t="s">
        <v>817</v>
      </c>
      <c r="WM109" t="s">
        <v>817</v>
      </c>
      <c r="WN109" t="s">
        <v>817</v>
      </c>
      <c r="WO109" t="s">
        <v>817</v>
      </c>
      <c r="WP109" t="s">
        <v>817</v>
      </c>
      <c r="WQ109" t="s">
        <v>817</v>
      </c>
      <c r="WR109" t="s">
        <v>817</v>
      </c>
      <c r="WS109" t="s">
        <v>849</v>
      </c>
      <c r="WU109" t="s">
        <v>817</v>
      </c>
      <c r="WV109" t="s">
        <v>817</v>
      </c>
      <c r="WW109" t="s">
        <v>817</v>
      </c>
      <c r="WX109" t="s">
        <v>817</v>
      </c>
      <c r="WY109" t="s">
        <v>813</v>
      </c>
      <c r="WZ109" t="s">
        <v>817</v>
      </c>
      <c r="XA109" t="s">
        <v>817</v>
      </c>
      <c r="XB109" t="s">
        <v>817</v>
      </c>
      <c r="XC109" t="s">
        <v>850</v>
      </c>
      <c r="XD109" t="s">
        <v>813</v>
      </c>
      <c r="XE109" t="s">
        <v>817</v>
      </c>
      <c r="XF109" t="s">
        <v>817</v>
      </c>
      <c r="XG109" t="s">
        <v>817</v>
      </c>
      <c r="XH109" t="s">
        <v>817</v>
      </c>
      <c r="XI109" t="s">
        <v>817</v>
      </c>
      <c r="XJ109" t="s">
        <v>817</v>
      </c>
      <c r="XK109" t="s">
        <v>813</v>
      </c>
      <c r="XL109" t="s">
        <v>817</v>
      </c>
      <c r="XM109" t="s">
        <v>817</v>
      </c>
      <c r="XN109" t="s">
        <v>817</v>
      </c>
      <c r="XO109" t="s">
        <v>817</v>
      </c>
      <c r="XP109" t="s">
        <v>817</v>
      </c>
      <c r="XQ109" t="s">
        <v>817</v>
      </c>
      <c r="XR109" t="s">
        <v>813</v>
      </c>
      <c r="XS109" t="s">
        <v>813</v>
      </c>
      <c r="XT109" t="s">
        <v>813</v>
      </c>
      <c r="XU109" t="s">
        <v>813</v>
      </c>
      <c r="XV109" t="s">
        <v>817</v>
      </c>
      <c r="XW109" t="s">
        <v>817</v>
      </c>
      <c r="XX109" t="s">
        <v>817</v>
      </c>
      <c r="XY109" t="s">
        <v>817</v>
      </c>
      <c r="XZ109" t="s">
        <v>817</v>
      </c>
      <c r="ZM109" t="s">
        <v>817</v>
      </c>
      <c r="ZN109" t="s">
        <v>817</v>
      </c>
      <c r="ZO109" t="s">
        <v>817</v>
      </c>
      <c r="ZP109" t="s">
        <v>817</v>
      </c>
      <c r="ZQ109" t="s">
        <v>813</v>
      </c>
      <c r="ZR109" t="s">
        <v>817</v>
      </c>
      <c r="ZS109" t="s">
        <v>817</v>
      </c>
      <c r="ZT109" t="s">
        <v>817</v>
      </c>
      <c r="ZU109" t="s">
        <v>817</v>
      </c>
      <c r="ZV109" t="s">
        <v>817</v>
      </c>
      <c r="ZW109" t="s">
        <v>817</v>
      </c>
      <c r="ZX109" t="s">
        <v>817</v>
      </c>
      <c r="ZY109" t="s">
        <v>817</v>
      </c>
      <c r="ZZ109" t="s">
        <v>817</v>
      </c>
      <c r="AAA109" t="s">
        <v>817</v>
      </c>
      <c r="AAB109" t="s">
        <v>817</v>
      </c>
      <c r="AAC109" t="s">
        <v>817</v>
      </c>
      <c r="AAD109" t="s">
        <v>817</v>
      </c>
      <c r="AAE109" t="s">
        <v>817</v>
      </c>
      <c r="AAF109" t="s">
        <v>817</v>
      </c>
      <c r="AAH109" t="s">
        <v>813</v>
      </c>
      <c r="AAI109" t="s">
        <v>817</v>
      </c>
      <c r="AAJ109" t="s">
        <v>817</v>
      </c>
      <c r="AAK109" t="s">
        <v>817</v>
      </c>
      <c r="AAL109" t="s">
        <v>817</v>
      </c>
      <c r="AAM109" t="s">
        <v>817</v>
      </c>
      <c r="AAN109" t="s">
        <v>813</v>
      </c>
      <c r="AAO109" t="s">
        <v>817</v>
      </c>
      <c r="AAP109" t="s">
        <v>817</v>
      </c>
      <c r="AAQ109" t="s">
        <v>817</v>
      </c>
      <c r="AAR109" t="s">
        <v>817</v>
      </c>
      <c r="AAS109" t="s">
        <v>817</v>
      </c>
      <c r="AAT109" t="s">
        <v>817</v>
      </c>
      <c r="AAV109" t="s">
        <v>817</v>
      </c>
      <c r="AAW109" t="s">
        <v>817</v>
      </c>
      <c r="AAX109" t="s">
        <v>817</v>
      </c>
      <c r="AAY109" t="s">
        <v>817</v>
      </c>
      <c r="AAZ109" t="s">
        <v>817</v>
      </c>
      <c r="ABA109" t="s">
        <v>817</v>
      </c>
      <c r="ABB109" t="s">
        <v>813</v>
      </c>
      <c r="ABC109" t="s">
        <v>817</v>
      </c>
      <c r="ABD109" t="s">
        <v>813</v>
      </c>
      <c r="ABE109" t="s">
        <v>817</v>
      </c>
      <c r="ABF109" t="s">
        <v>817</v>
      </c>
      <c r="ABG109" t="s">
        <v>817</v>
      </c>
      <c r="ABH109" t="s">
        <v>817</v>
      </c>
      <c r="ABI109" t="s">
        <v>817</v>
      </c>
      <c r="ABJ109" t="s">
        <v>817</v>
      </c>
      <c r="ABK109" t="s">
        <v>817</v>
      </c>
      <c r="ABL109" t="s">
        <v>817</v>
      </c>
      <c r="ABM109" t="s">
        <v>817</v>
      </c>
      <c r="ABN109" t="s">
        <v>817</v>
      </c>
      <c r="ABO109" t="s">
        <v>817</v>
      </c>
      <c r="ABP109" t="s">
        <v>817</v>
      </c>
      <c r="ABQ109" t="s">
        <v>817</v>
      </c>
      <c r="ABR109" t="s">
        <v>817</v>
      </c>
      <c r="ABS109" t="s">
        <v>817</v>
      </c>
      <c r="ABT109" t="s">
        <v>813</v>
      </c>
      <c r="ABU109" t="s">
        <v>817</v>
      </c>
      <c r="ABV109" t="s">
        <v>817</v>
      </c>
      <c r="ABW109" t="s">
        <v>813</v>
      </c>
      <c r="ABX109" t="s">
        <v>817</v>
      </c>
      <c r="ABY109" t="s">
        <v>817</v>
      </c>
      <c r="ABZ109" t="s">
        <v>817</v>
      </c>
      <c r="ACA109" t="s">
        <v>817</v>
      </c>
      <c r="ACB109" t="s">
        <v>813</v>
      </c>
      <c r="ACC109" t="s">
        <v>817</v>
      </c>
      <c r="ACD109" t="s">
        <v>817</v>
      </c>
      <c r="ACE109" t="s">
        <v>817</v>
      </c>
      <c r="ACF109" t="s">
        <v>817</v>
      </c>
      <c r="ACG109" t="s">
        <v>817</v>
      </c>
      <c r="ACH109" t="s">
        <v>817</v>
      </c>
      <c r="ACI109" t="s">
        <v>817</v>
      </c>
    </row>
    <row r="110" spans="1:763">
      <c r="A110" t="s">
        <v>1349</v>
      </c>
      <c r="B110" t="s">
        <v>1350</v>
      </c>
      <c r="C110" t="s">
        <v>1351</v>
      </c>
      <c r="D110" t="s">
        <v>854</v>
      </c>
      <c r="E110" t="s">
        <v>854</v>
      </c>
      <c r="P110" t="s">
        <v>855</v>
      </c>
      <c r="Q110">
        <v>1.2198080885670051</v>
      </c>
      <c r="T110">
        <v>30</v>
      </c>
      <c r="V110" t="s">
        <v>813</v>
      </c>
      <c r="X110" t="s">
        <v>817</v>
      </c>
      <c r="Y110" t="s">
        <v>814</v>
      </c>
      <c r="Z110" t="s">
        <v>856</v>
      </c>
      <c r="AA110" t="s">
        <v>857</v>
      </c>
      <c r="AB110" t="s">
        <v>816</v>
      </c>
      <c r="AC110">
        <v>2</v>
      </c>
      <c r="AD110" t="s">
        <v>817</v>
      </c>
      <c r="AE110">
        <v>2</v>
      </c>
      <c r="AF110">
        <v>0</v>
      </c>
      <c r="AG110">
        <v>0</v>
      </c>
      <c r="AH110" t="s">
        <v>818</v>
      </c>
      <c r="AI110" t="s">
        <v>818</v>
      </c>
      <c r="AJ110" t="s">
        <v>818</v>
      </c>
      <c r="AK110" t="s">
        <v>818</v>
      </c>
      <c r="AL110" t="s">
        <v>818</v>
      </c>
      <c r="AM110" t="s">
        <v>818</v>
      </c>
      <c r="AN110" t="s">
        <v>818</v>
      </c>
      <c r="AO110" t="s">
        <v>818</v>
      </c>
      <c r="AP110" t="s">
        <v>818</v>
      </c>
      <c r="AQ110" t="s">
        <v>818</v>
      </c>
      <c r="AR110" t="s">
        <v>818</v>
      </c>
      <c r="AS110" t="s">
        <v>818</v>
      </c>
      <c r="AT110" t="s">
        <v>818</v>
      </c>
      <c r="AU110" t="s">
        <v>818</v>
      </c>
      <c r="AV110" t="s">
        <v>818</v>
      </c>
      <c r="AW110" t="s">
        <v>818</v>
      </c>
      <c r="AX110" t="s">
        <v>818</v>
      </c>
      <c r="AY110" t="s">
        <v>818</v>
      </c>
      <c r="AZ110" t="s">
        <v>818</v>
      </c>
      <c r="BA110" t="s">
        <v>818</v>
      </c>
      <c r="BB110" t="s">
        <v>818</v>
      </c>
      <c r="BC110" t="s">
        <v>818</v>
      </c>
      <c r="BD110" t="s">
        <v>818</v>
      </c>
      <c r="BE110" t="s">
        <v>818</v>
      </c>
      <c r="BF110" t="s">
        <v>818</v>
      </c>
      <c r="BG110" t="s">
        <v>818</v>
      </c>
      <c r="BH110" t="s">
        <v>818</v>
      </c>
      <c r="BI110" t="s">
        <v>818</v>
      </c>
      <c r="BJ110" t="s">
        <v>818</v>
      </c>
      <c r="BK110" t="s">
        <v>818</v>
      </c>
      <c r="BL110" t="s">
        <v>818</v>
      </c>
      <c r="BM110" t="s">
        <v>818</v>
      </c>
      <c r="BN110" t="s">
        <v>818</v>
      </c>
      <c r="BO110" t="s">
        <v>818</v>
      </c>
      <c r="BP110" t="s">
        <v>818</v>
      </c>
      <c r="BQ110" t="s">
        <v>818</v>
      </c>
      <c r="BR110" t="s">
        <v>818</v>
      </c>
      <c r="BS110" t="s">
        <v>818</v>
      </c>
      <c r="BT110" t="s">
        <v>818</v>
      </c>
      <c r="BU110" t="s">
        <v>818</v>
      </c>
      <c r="BV110" t="s">
        <v>818</v>
      </c>
      <c r="BW110" t="s">
        <v>818</v>
      </c>
      <c r="BX110" t="s">
        <v>818</v>
      </c>
      <c r="BY110" t="s">
        <v>818</v>
      </c>
      <c r="BZ110" t="s">
        <v>818</v>
      </c>
      <c r="CA110" t="s">
        <v>818</v>
      </c>
      <c r="CB110" t="s">
        <v>818</v>
      </c>
      <c r="CC110" t="s">
        <v>818</v>
      </c>
      <c r="CD110" t="s">
        <v>818</v>
      </c>
      <c r="CE110" t="s">
        <v>818</v>
      </c>
      <c r="CF110" t="s">
        <v>818</v>
      </c>
      <c r="CG110" t="s">
        <v>818</v>
      </c>
      <c r="CH110" t="s">
        <v>818</v>
      </c>
      <c r="CI110" t="s">
        <v>818</v>
      </c>
      <c r="CJ110" t="s">
        <v>818</v>
      </c>
      <c r="CK110" t="s">
        <v>818</v>
      </c>
      <c r="CL110" t="s">
        <v>818</v>
      </c>
      <c r="CM110" t="s">
        <v>818</v>
      </c>
      <c r="CN110" t="s">
        <v>818</v>
      </c>
      <c r="CO110" t="s">
        <v>818</v>
      </c>
      <c r="CP110" t="s">
        <v>818</v>
      </c>
      <c r="CQ110" t="s">
        <v>818</v>
      </c>
      <c r="CR110" t="s">
        <v>818</v>
      </c>
      <c r="CS110" t="s">
        <v>818</v>
      </c>
      <c r="CT110" t="s">
        <v>818</v>
      </c>
      <c r="CU110" t="s">
        <v>818</v>
      </c>
      <c r="CV110" t="s">
        <v>818</v>
      </c>
      <c r="CW110" t="s">
        <v>818</v>
      </c>
      <c r="CX110" t="s">
        <v>818</v>
      </c>
      <c r="CY110" t="s">
        <v>818</v>
      </c>
      <c r="CZ110" t="s">
        <v>818</v>
      </c>
      <c r="DA110" t="s">
        <v>818</v>
      </c>
      <c r="DB110" t="s">
        <v>818</v>
      </c>
      <c r="DC110" t="s">
        <v>818</v>
      </c>
      <c r="DD110" t="s">
        <v>818</v>
      </c>
      <c r="DE110" t="s">
        <v>818</v>
      </c>
      <c r="DF110" t="s">
        <v>818</v>
      </c>
      <c r="DG110" t="s">
        <v>818</v>
      </c>
      <c r="DH110" t="s">
        <v>818</v>
      </c>
      <c r="DI110" t="s">
        <v>818</v>
      </c>
      <c r="DJ110" t="s">
        <v>818</v>
      </c>
      <c r="DK110" t="s">
        <v>818</v>
      </c>
      <c r="DL110" t="s">
        <v>818</v>
      </c>
      <c r="DM110" t="s">
        <v>818</v>
      </c>
      <c r="DN110" t="s">
        <v>818</v>
      </c>
      <c r="DO110" t="s">
        <v>818</v>
      </c>
      <c r="DP110" t="s">
        <v>818</v>
      </c>
      <c r="DQ110" t="s">
        <v>818</v>
      </c>
      <c r="DR110" t="s">
        <v>818</v>
      </c>
      <c r="DS110" t="s">
        <v>818</v>
      </c>
      <c r="DT110" t="s">
        <v>818</v>
      </c>
      <c r="DU110" t="s">
        <v>818</v>
      </c>
      <c r="DV110" t="s">
        <v>818</v>
      </c>
      <c r="DW110" t="s">
        <v>818</v>
      </c>
      <c r="DX110" t="s">
        <v>818</v>
      </c>
      <c r="DY110" t="s">
        <v>818</v>
      </c>
      <c r="DZ110" t="s">
        <v>818</v>
      </c>
      <c r="EA110" t="s">
        <v>818</v>
      </c>
      <c r="EB110" t="s">
        <v>818</v>
      </c>
      <c r="EC110" t="s">
        <v>818</v>
      </c>
      <c r="ED110" t="s">
        <v>818</v>
      </c>
      <c r="EE110" t="s">
        <v>818</v>
      </c>
      <c r="EF110" t="s">
        <v>818</v>
      </c>
      <c r="EG110" t="s">
        <v>818</v>
      </c>
      <c r="EH110" t="s">
        <v>818</v>
      </c>
      <c r="EI110" t="s">
        <v>818</v>
      </c>
      <c r="EJ110" t="s">
        <v>818</v>
      </c>
      <c r="EK110" t="s">
        <v>818</v>
      </c>
      <c r="EL110" t="s">
        <v>818</v>
      </c>
      <c r="EM110" t="s">
        <v>818</v>
      </c>
      <c r="EN110" t="s">
        <v>818</v>
      </c>
      <c r="EO110" t="s">
        <v>818</v>
      </c>
      <c r="EP110" t="s">
        <v>818</v>
      </c>
      <c r="EQ110" t="s">
        <v>818</v>
      </c>
      <c r="ER110" t="s">
        <v>818</v>
      </c>
      <c r="ES110" t="s">
        <v>818</v>
      </c>
      <c r="ET110" t="s">
        <v>818</v>
      </c>
      <c r="EU110" t="s">
        <v>818</v>
      </c>
      <c r="EV110" t="s">
        <v>818</v>
      </c>
      <c r="EW110" t="s">
        <v>818</v>
      </c>
      <c r="EX110" t="s">
        <v>818</v>
      </c>
      <c r="EY110" t="s">
        <v>818</v>
      </c>
      <c r="EZ110" t="s">
        <v>818</v>
      </c>
      <c r="FA110" t="s">
        <v>818</v>
      </c>
      <c r="FB110" t="s">
        <v>818</v>
      </c>
      <c r="FC110" t="s">
        <v>818</v>
      </c>
      <c r="FD110" t="s">
        <v>818</v>
      </c>
      <c r="FE110" t="s">
        <v>818</v>
      </c>
      <c r="FF110" t="s">
        <v>818</v>
      </c>
      <c r="FG110" t="s">
        <v>818</v>
      </c>
      <c r="FH110" t="s">
        <v>818</v>
      </c>
      <c r="FI110" t="s">
        <v>818</v>
      </c>
      <c r="FJ110" t="s">
        <v>818</v>
      </c>
      <c r="FK110" t="s">
        <v>818</v>
      </c>
      <c r="FL110" t="s">
        <v>818</v>
      </c>
      <c r="FM110" t="s">
        <v>818</v>
      </c>
      <c r="FN110" t="s">
        <v>818</v>
      </c>
      <c r="FO110" t="s">
        <v>818</v>
      </c>
      <c r="FP110" t="s">
        <v>818</v>
      </c>
      <c r="FQ110" t="s">
        <v>818</v>
      </c>
      <c r="FR110" t="s">
        <v>818</v>
      </c>
      <c r="FS110" t="s">
        <v>818</v>
      </c>
      <c r="FT110" t="s">
        <v>818</v>
      </c>
      <c r="FU110" t="s">
        <v>818</v>
      </c>
      <c r="FV110" t="s">
        <v>818</v>
      </c>
      <c r="FW110" t="s">
        <v>818</v>
      </c>
      <c r="FX110" t="s">
        <v>818</v>
      </c>
      <c r="FY110" t="s">
        <v>818</v>
      </c>
      <c r="FZ110" t="s">
        <v>818</v>
      </c>
      <c r="GA110" t="s">
        <v>818</v>
      </c>
      <c r="GB110" t="s">
        <v>818</v>
      </c>
      <c r="GC110" t="s">
        <v>818</v>
      </c>
      <c r="GD110" t="s">
        <v>818</v>
      </c>
      <c r="GE110" t="s">
        <v>818</v>
      </c>
      <c r="GF110" t="s">
        <v>818</v>
      </c>
      <c r="GG110" t="s">
        <v>818</v>
      </c>
      <c r="GH110" t="s">
        <v>818</v>
      </c>
      <c r="GI110" t="s">
        <v>818</v>
      </c>
      <c r="GJ110" t="s">
        <v>818</v>
      </c>
      <c r="GK110" t="s">
        <v>818</v>
      </c>
      <c r="GL110" t="s">
        <v>818</v>
      </c>
      <c r="GM110" t="s">
        <v>818</v>
      </c>
      <c r="GN110" t="s">
        <v>818</v>
      </c>
      <c r="GO110" t="s">
        <v>818</v>
      </c>
      <c r="GP110" t="s">
        <v>818</v>
      </c>
      <c r="GQ110" t="s">
        <v>818</v>
      </c>
      <c r="GR110" t="s">
        <v>818</v>
      </c>
      <c r="GS110" t="s">
        <v>818</v>
      </c>
      <c r="GT110" t="s">
        <v>818</v>
      </c>
      <c r="GU110" t="s">
        <v>818</v>
      </c>
      <c r="GV110" t="s">
        <v>818</v>
      </c>
      <c r="GW110" t="s">
        <v>818</v>
      </c>
      <c r="GX110" t="s">
        <v>818</v>
      </c>
      <c r="GY110" t="s">
        <v>818</v>
      </c>
      <c r="GZ110" t="s">
        <v>818</v>
      </c>
      <c r="HA110" t="s">
        <v>818</v>
      </c>
      <c r="HB110" t="s">
        <v>818</v>
      </c>
      <c r="HC110" t="s">
        <v>818</v>
      </c>
      <c r="HD110" t="s">
        <v>818</v>
      </c>
      <c r="HE110" t="s">
        <v>818</v>
      </c>
      <c r="HF110" t="s">
        <v>818</v>
      </c>
      <c r="HG110" t="s">
        <v>818</v>
      </c>
      <c r="HH110" t="s">
        <v>818</v>
      </c>
      <c r="HI110" t="s">
        <v>818</v>
      </c>
      <c r="HJ110" t="s">
        <v>818</v>
      </c>
      <c r="HK110" t="s">
        <v>818</v>
      </c>
      <c r="HL110" t="s">
        <v>818</v>
      </c>
      <c r="HM110" t="s">
        <v>818</v>
      </c>
      <c r="HN110" t="s">
        <v>818</v>
      </c>
      <c r="HO110" t="s">
        <v>818</v>
      </c>
      <c r="HP110" t="s">
        <v>818</v>
      </c>
      <c r="HQ110" t="s">
        <v>818</v>
      </c>
      <c r="HR110" t="s">
        <v>818</v>
      </c>
      <c r="HS110" t="s">
        <v>818</v>
      </c>
      <c r="HT110" t="s">
        <v>818</v>
      </c>
      <c r="HU110" t="s">
        <v>818</v>
      </c>
      <c r="HV110" t="s">
        <v>818</v>
      </c>
      <c r="HW110" t="s">
        <v>818</v>
      </c>
      <c r="HX110" t="s">
        <v>818</v>
      </c>
      <c r="HY110" t="s">
        <v>818</v>
      </c>
      <c r="HZ110" t="s">
        <v>818</v>
      </c>
      <c r="IA110" t="s">
        <v>818</v>
      </c>
      <c r="IB110" t="s">
        <v>818</v>
      </c>
      <c r="IC110" t="s">
        <v>818</v>
      </c>
      <c r="ID110" t="s">
        <v>818</v>
      </c>
      <c r="IE110" t="s">
        <v>818</v>
      </c>
      <c r="IF110" t="s">
        <v>818</v>
      </c>
      <c r="IG110" t="s">
        <v>818</v>
      </c>
      <c r="IH110" t="s">
        <v>818</v>
      </c>
      <c r="II110" t="s">
        <v>818</v>
      </c>
      <c r="IJ110" t="s">
        <v>818</v>
      </c>
      <c r="IK110" t="s">
        <v>818</v>
      </c>
      <c r="IL110" t="s">
        <v>818</v>
      </c>
      <c r="IM110" t="s">
        <v>818</v>
      </c>
      <c r="IN110" t="s">
        <v>818</v>
      </c>
      <c r="IO110" t="s">
        <v>818</v>
      </c>
      <c r="IP110" t="s">
        <v>818</v>
      </c>
      <c r="IQ110" t="s">
        <v>818</v>
      </c>
      <c r="IR110" t="s">
        <v>818</v>
      </c>
      <c r="IS110" t="s">
        <v>818</v>
      </c>
      <c r="IT110" t="s">
        <v>818</v>
      </c>
      <c r="IU110" t="s">
        <v>818</v>
      </c>
      <c r="IV110" t="s">
        <v>818</v>
      </c>
      <c r="IW110" t="s">
        <v>818</v>
      </c>
      <c r="IX110" t="s">
        <v>818</v>
      </c>
      <c r="IY110" t="s">
        <v>818</v>
      </c>
      <c r="IZ110" t="s">
        <v>818</v>
      </c>
      <c r="JA110" t="s">
        <v>818</v>
      </c>
      <c r="JB110" t="s">
        <v>818</v>
      </c>
      <c r="JC110" t="s">
        <v>818</v>
      </c>
      <c r="JD110" t="s">
        <v>818</v>
      </c>
      <c r="JE110" t="s">
        <v>818</v>
      </c>
      <c r="JF110" t="s">
        <v>818</v>
      </c>
      <c r="JG110" t="s">
        <v>818</v>
      </c>
      <c r="JH110" t="s">
        <v>818</v>
      </c>
      <c r="JI110" t="s">
        <v>818</v>
      </c>
      <c r="JJ110" t="s">
        <v>818</v>
      </c>
      <c r="JK110" t="s">
        <v>818</v>
      </c>
      <c r="JL110" t="s">
        <v>818</v>
      </c>
      <c r="JM110" t="s">
        <v>818</v>
      </c>
      <c r="JN110" t="s">
        <v>818</v>
      </c>
      <c r="JO110" t="s">
        <v>818</v>
      </c>
      <c r="JP110" t="s">
        <v>818</v>
      </c>
      <c r="JQ110" t="s">
        <v>818</v>
      </c>
      <c r="JR110" t="s">
        <v>818</v>
      </c>
      <c r="JS110" t="s">
        <v>818</v>
      </c>
      <c r="JT110" t="s">
        <v>818</v>
      </c>
      <c r="JU110" t="s">
        <v>818</v>
      </c>
      <c r="JV110" t="s">
        <v>818</v>
      </c>
      <c r="JW110" t="s">
        <v>818</v>
      </c>
      <c r="JX110" t="s">
        <v>818</v>
      </c>
      <c r="JY110" t="s">
        <v>818</v>
      </c>
      <c r="JZ110" t="s">
        <v>818</v>
      </c>
      <c r="KA110" t="s">
        <v>818</v>
      </c>
      <c r="KB110" t="s">
        <v>818</v>
      </c>
      <c r="KC110" t="s">
        <v>818</v>
      </c>
      <c r="KD110" t="s">
        <v>818</v>
      </c>
      <c r="KE110" t="s">
        <v>818</v>
      </c>
      <c r="KF110">
        <v>2</v>
      </c>
      <c r="KG110">
        <v>0</v>
      </c>
      <c r="KH110">
        <v>0</v>
      </c>
      <c r="KI110">
        <v>0</v>
      </c>
      <c r="KJ110">
        <v>0</v>
      </c>
      <c r="KK110">
        <v>0</v>
      </c>
      <c r="KL110">
        <v>0</v>
      </c>
      <c r="KM110">
        <v>0</v>
      </c>
      <c r="KN110">
        <v>1</v>
      </c>
      <c r="KO110">
        <v>0</v>
      </c>
      <c r="KP110">
        <v>0</v>
      </c>
      <c r="KQ110">
        <v>1</v>
      </c>
      <c r="KR110">
        <v>0</v>
      </c>
      <c r="KS110">
        <v>0</v>
      </c>
      <c r="KT110">
        <v>0</v>
      </c>
      <c r="KU110">
        <v>0</v>
      </c>
      <c r="KV110">
        <v>0</v>
      </c>
      <c r="KW110">
        <v>0</v>
      </c>
      <c r="KX110">
        <v>1</v>
      </c>
      <c r="KY110">
        <v>0</v>
      </c>
      <c r="KZ110">
        <v>0</v>
      </c>
      <c r="LA110">
        <v>1</v>
      </c>
      <c r="LB110">
        <v>0</v>
      </c>
      <c r="LC110">
        <v>0</v>
      </c>
      <c r="LD110">
        <v>2</v>
      </c>
      <c r="LE110">
        <v>0</v>
      </c>
      <c r="LF110">
        <v>2</v>
      </c>
      <c r="LH110" t="s">
        <v>817</v>
      </c>
      <c r="LI110" t="s">
        <v>817</v>
      </c>
      <c r="LJ110" t="s">
        <v>817</v>
      </c>
      <c r="LK110" t="s">
        <v>817</v>
      </c>
      <c r="LL110" t="s">
        <v>817</v>
      </c>
      <c r="LM110" t="s">
        <v>817</v>
      </c>
      <c r="LO110" t="s">
        <v>817</v>
      </c>
      <c r="LQ110" t="s">
        <v>817</v>
      </c>
      <c r="LR110" t="s">
        <v>818</v>
      </c>
      <c r="LV110" t="s">
        <v>818</v>
      </c>
      <c r="LX110" t="s">
        <v>817</v>
      </c>
      <c r="MA110" t="s">
        <v>820</v>
      </c>
      <c r="MB110" t="s">
        <v>821</v>
      </c>
      <c r="MC110" t="s">
        <v>875</v>
      </c>
      <c r="MD110" t="s">
        <v>813</v>
      </c>
      <c r="MF110" t="s">
        <v>823</v>
      </c>
      <c r="MI110" t="s">
        <v>817</v>
      </c>
      <c r="MJ110" t="s">
        <v>1139</v>
      </c>
      <c r="MU110" t="s">
        <v>817</v>
      </c>
      <c r="MV110" t="s">
        <v>817</v>
      </c>
      <c r="MW110" t="s">
        <v>813</v>
      </c>
      <c r="MX110" t="s">
        <v>817</v>
      </c>
      <c r="MY110" t="s">
        <v>817</v>
      </c>
      <c r="MZ110" t="s">
        <v>817</v>
      </c>
      <c r="NA110" t="s">
        <v>817</v>
      </c>
      <c r="NB110" t="s">
        <v>817</v>
      </c>
      <c r="NR110" t="s">
        <v>817</v>
      </c>
      <c r="NU110" t="s">
        <v>1010</v>
      </c>
      <c r="NY110">
        <v>0</v>
      </c>
      <c r="OP110" t="s">
        <v>817</v>
      </c>
      <c r="OQ110" t="s">
        <v>827</v>
      </c>
      <c r="OR110" t="s">
        <v>828</v>
      </c>
      <c r="OS110" t="s">
        <v>829</v>
      </c>
      <c r="OT110" t="s">
        <v>813</v>
      </c>
      <c r="OU110" t="s">
        <v>817</v>
      </c>
      <c r="OV110" t="s">
        <v>830</v>
      </c>
      <c r="OW110" t="s">
        <v>831</v>
      </c>
      <c r="OX110" t="s">
        <v>832</v>
      </c>
      <c r="OY110" t="s">
        <v>833</v>
      </c>
      <c r="OZ110" t="s">
        <v>907</v>
      </c>
      <c r="PA110" t="s">
        <v>813</v>
      </c>
      <c r="PB110" t="s">
        <v>817</v>
      </c>
      <c r="PC110" t="s">
        <v>817</v>
      </c>
      <c r="PD110" t="s">
        <v>817</v>
      </c>
      <c r="PE110" t="s">
        <v>813</v>
      </c>
      <c r="PF110" t="s">
        <v>817</v>
      </c>
      <c r="PG110" t="s">
        <v>817</v>
      </c>
      <c r="PH110" t="s">
        <v>817</v>
      </c>
      <c r="PI110" t="s">
        <v>817</v>
      </c>
      <c r="PJ110" t="s">
        <v>817</v>
      </c>
      <c r="PK110" t="s">
        <v>817</v>
      </c>
      <c r="PL110" t="s">
        <v>835</v>
      </c>
      <c r="PM110" t="s">
        <v>845</v>
      </c>
      <c r="PO110" t="s">
        <v>838</v>
      </c>
      <c r="PP110" t="s">
        <v>839</v>
      </c>
      <c r="PQ110" t="s">
        <v>813</v>
      </c>
      <c r="PR110" t="s">
        <v>813</v>
      </c>
      <c r="PS110" t="s">
        <v>817</v>
      </c>
      <c r="PT110" t="s">
        <v>817</v>
      </c>
      <c r="PU110" t="s">
        <v>817</v>
      </c>
      <c r="PV110" t="s">
        <v>817</v>
      </c>
      <c r="PW110" t="s">
        <v>817</v>
      </c>
      <c r="PX110" t="s">
        <v>817</v>
      </c>
      <c r="PY110" t="s">
        <v>817</v>
      </c>
      <c r="PZ110" t="s">
        <v>840</v>
      </c>
      <c r="QD110" t="s">
        <v>896</v>
      </c>
      <c r="QE110" t="s">
        <v>845</v>
      </c>
      <c r="QF110" t="s">
        <v>813</v>
      </c>
      <c r="QG110" t="s">
        <v>813</v>
      </c>
      <c r="QH110" t="s">
        <v>813</v>
      </c>
      <c r="QI110" t="s">
        <v>817</v>
      </c>
      <c r="QJ110" t="s">
        <v>813</v>
      </c>
      <c r="QK110" t="s">
        <v>813</v>
      </c>
      <c r="QL110" t="s">
        <v>817</v>
      </c>
      <c r="QM110" t="s">
        <v>817</v>
      </c>
      <c r="QN110" t="s">
        <v>817</v>
      </c>
      <c r="QO110" t="s">
        <v>817</v>
      </c>
      <c r="QP110" t="s">
        <v>817</v>
      </c>
      <c r="QQ110" t="s">
        <v>817</v>
      </c>
      <c r="QR110" t="s">
        <v>813</v>
      </c>
      <c r="QS110" t="s">
        <v>813</v>
      </c>
      <c r="QT110" t="s">
        <v>817</v>
      </c>
      <c r="QU110" t="s">
        <v>817</v>
      </c>
      <c r="QV110" t="s">
        <v>817</v>
      </c>
      <c r="QW110" t="s">
        <v>817</v>
      </c>
      <c r="QX110" t="s">
        <v>817</v>
      </c>
      <c r="QY110" t="s">
        <v>817</v>
      </c>
      <c r="QZ110" t="s">
        <v>817</v>
      </c>
      <c r="RA110" t="s">
        <v>817</v>
      </c>
      <c r="RB110" t="s">
        <v>817</v>
      </c>
      <c r="RC110" t="s">
        <v>817</v>
      </c>
      <c r="RD110" t="s">
        <v>817</v>
      </c>
      <c r="RE110" t="s">
        <v>817</v>
      </c>
      <c r="RF110" t="s">
        <v>817</v>
      </c>
      <c r="RG110" t="s">
        <v>817</v>
      </c>
      <c r="RH110" t="s">
        <v>817</v>
      </c>
      <c r="RI110" t="s">
        <v>817</v>
      </c>
      <c r="RJ110" t="s">
        <v>817</v>
      </c>
      <c r="RK110" t="s">
        <v>813</v>
      </c>
      <c r="RL110" t="s">
        <v>813</v>
      </c>
      <c r="RM110" t="s">
        <v>817</v>
      </c>
      <c r="RN110" t="s">
        <v>817</v>
      </c>
      <c r="RO110" t="s">
        <v>817</v>
      </c>
      <c r="RP110" t="s">
        <v>817</v>
      </c>
      <c r="RQ110" t="s">
        <v>817</v>
      </c>
      <c r="RR110" t="s">
        <v>817</v>
      </c>
      <c r="RS110" t="s">
        <v>817</v>
      </c>
      <c r="RT110" t="s">
        <v>817</v>
      </c>
      <c r="RU110" t="s">
        <v>817</v>
      </c>
      <c r="RV110" t="s">
        <v>817</v>
      </c>
      <c r="RW110" t="s">
        <v>817</v>
      </c>
      <c r="RX110" t="s">
        <v>837</v>
      </c>
      <c r="RY110" t="s">
        <v>846</v>
      </c>
      <c r="RZ110" t="s">
        <v>813</v>
      </c>
      <c r="SA110" t="s">
        <v>817</v>
      </c>
      <c r="SB110" t="s">
        <v>817</v>
      </c>
      <c r="SC110" t="s">
        <v>817</v>
      </c>
      <c r="SD110" t="s">
        <v>817</v>
      </c>
      <c r="SE110" t="s">
        <v>817</v>
      </c>
      <c r="SF110" t="s">
        <v>817</v>
      </c>
      <c r="SG110" t="s">
        <v>817</v>
      </c>
      <c r="SH110" t="s">
        <v>817</v>
      </c>
      <c r="SI110" t="s">
        <v>817</v>
      </c>
      <c r="SJ110" t="s">
        <v>813</v>
      </c>
      <c r="SK110" t="s">
        <v>817</v>
      </c>
      <c r="SL110" t="s">
        <v>817</v>
      </c>
      <c r="SM110" t="s">
        <v>817</v>
      </c>
      <c r="SN110" t="s">
        <v>817</v>
      </c>
      <c r="SO110" t="s">
        <v>817</v>
      </c>
      <c r="SP110" t="s">
        <v>817</v>
      </c>
      <c r="SQ110" t="s">
        <v>817</v>
      </c>
      <c r="SR110" t="s">
        <v>817</v>
      </c>
      <c r="SS110" t="s">
        <v>817</v>
      </c>
      <c r="ST110" t="s">
        <v>817</v>
      </c>
      <c r="SU110" t="s">
        <v>817</v>
      </c>
      <c r="SV110" t="s">
        <v>817</v>
      </c>
      <c r="SW110" t="s">
        <v>813</v>
      </c>
      <c r="SX110" t="s">
        <v>817</v>
      </c>
      <c r="SY110" t="s">
        <v>813</v>
      </c>
      <c r="SZ110" t="s">
        <v>817</v>
      </c>
      <c r="TA110" t="s">
        <v>817</v>
      </c>
      <c r="TB110" t="s">
        <v>817</v>
      </c>
      <c r="TC110" t="s">
        <v>817</v>
      </c>
      <c r="TD110" t="s">
        <v>817</v>
      </c>
      <c r="TE110" t="s">
        <v>817</v>
      </c>
      <c r="TF110" t="s">
        <v>817</v>
      </c>
      <c r="TG110" t="s">
        <v>817</v>
      </c>
      <c r="TH110" t="s">
        <v>817</v>
      </c>
      <c r="TI110" t="s">
        <v>817</v>
      </c>
      <c r="TJ110" t="s">
        <v>817</v>
      </c>
      <c r="TU110" t="s">
        <v>817</v>
      </c>
      <c r="TY110" t="s">
        <v>817</v>
      </c>
      <c r="TZ110" t="s">
        <v>817</v>
      </c>
      <c r="UA110" t="s">
        <v>817</v>
      </c>
      <c r="UB110" t="s">
        <v>817</v>
      </c>
      <c r="UC110" t="s">
        <v>817</v>
      </c>
      <c r="UD110" t="s">
        <v>817</v>
      </c>
      <c r="UE110" t="s">
        <v>817</v>
      </c>
      <c r="UF110" t="s">
        <v>817</v>
      </c>
      <c r="UG110" t="s">
        <v>817</v>
      </c>
      <c r="UH110" t="s">
        <v>813</v>
      </c>
      <c r="UI110" t="s">
        <v>817</v>
      </c>
      <c r="UJ110" t="s">
        <v>817</v>
      </c>
      <c r="UK110" t="s">
        <v>817</v>
      </c>
      <c r="UL110" t="s">
        <v>817</v>
      </c>
      <c r="UM110" t="s">
        <v>817</v>
      </c>
      <c r="UN110" t="s">
        <v>817</v>
      </c>
      <c r="UO110" t="s">
        <v>817</v>
      </c>
      <c r="UP110" t="s">
        <v>817</v>
      </c>
      <c r="UQ110" t="s">
        <v>817</v>
      </c>
      <c r="UR110" t="s">
        <v>817</v>
      </c>
      <c r="US110" t="s">
        <v>817</v>
      </c>
      <c r="UT110" t="s">
        <v>817</v>
      </c>
      <c r="UU110" t="s">
        <v>817</v>
      </c>
      <c r="UV110" t="s">
        <v>817</v>
      </c>
      <c r="UW110" t="s">
        <v>817</v>
      </c>
      <c r="UX110" t="s">
        <v>813</v>
      </c>
      <c r="UY110" t="s">
        <v>817</v>
      </c>
      <c r="UZ110" t="s">
        <v>817</v>
      </c>
      <c r="VD110" t="s">
        <v>813</v>
      </c>
      <c r="VE110" t="s">
        <v>817</v>
      </c>
      <c r="VF110" t="s">
        <v>817</v>
      </c>
      <c r="VG110" t="s">
        <v>817</v>
      </c>
      <c r="VH110" t="s">
        <v>817</v>
      </c>
      <c r="VI110" t="s">
        <v>817</v>
      </c>
      <c r="VJ110" t="s">
        <v>817</v>
      </c>
      <c r="VK110" t="s">
        <v>817</v>
      </c>
      <c r="VL110" t="s">
        <v>817</v>
      </c>
      <c r="VM110" t="s">
        <v>817</v>
      </c>
      <c r="VN110" t="s">
        <v>817</v>
      </c>
      <c r="VO110" t="s">
        <v>817</v>
      </c>
      <c r="VP110" t="s">
        <v>817</v>
      </c>
      <c r="VQ110" t="s">
        <v>817</v>
      </c>
      <c r="VY110" t="s">
        <v>813</v>
      </c>
      <c r="VZ110" t="s">
        <v>817</v>
      </c>
      <c r="WA110" t="s">
        <v>817</v>
      </c>
      <c r="WJ110" t="s">
        <v>817</v>
      </c>
      <c r="WK110" t="s">
        <v>813</v>
      </c>
      <c r="WL110" t="s">
        <v>817</v>
      </c>
      <c r="WM110" t="s">
        <v>813</v>
      </c>
      <c r="WN110" t="s">
        <v>817</v>
      </c>
      <c r="WO110" t="s">
        <v>817</v>
      </c>
      <c r="WP110" t="s">
        <v>817</v>
      </c>
      <c r="WQ110" t="s">
        <v>817</v>
      </c>
      <c r="WR110" t="s">
        <v>817</v>
      </c>
      <c r="WS110" t="s">
        <v>834</v>
      </c>
      <c r="WU110" t="s">
        <v>817</v>
      </c>
      <c r="WV110" t="s">
        <v>817</v>
      </c>
      <c r="WW110" t="s">
        <v>817</v>
      </c>
      <c r="WX110" t="s">
        <v>817</v>
      </c>
      <c r="WY110" t="s">
        <v>817</v>
      </c>
      <c r="WZ110" t="s">
        <v>813</v>
      </c>
      <c r="XA110" t="s">
        <v>817</v>
      </c>
      <c r="XB110" t="s">
        <v>817</v>
      </c>
      <c r="XC110" t="s">
        <v>850</v>
      </c>
      <c r="XD110" t="s">
        <v>813</v>
      </c>
      <c r="XE110" t="s">
        <v>817</v>
      </c>
      <c r="XF110" t="s">
        <v>817</v>
      </c>
      <c r="XG110" t="s">
        <v>817</v>
      </c>
      <c r="XH110" t="s">
        <v>817</v>
      </c>
      <c r="XI110" t="s">
        <v>817</v>
      </c>
      <c r="XJ110" t="s">
        <v>817</v>
      </c>
      <c r="XK110" t="s">
        <v>817</v>
      </c>
      <c r="XL110" t="s">
        <v>817</v>
      </c>
      <c r="XM110" t="s">
        <v>817</v>
      </c>
      <c r="XN110" t="s">
        <v>817</v>
      </c>
      <c r="XO110" t="s">
        <v>817</v>
      </c>
      <c r="XP110" t="s">
        <v>817</v>
      </c>
      <c r="XQ110" t="s">
        <v>817</v>
      </c>
      <c r="XR110" t="s">
        <v>813</v>
      </c>
      <c r="XS110" t="s">
        <v>817</v>
      </c>
      <c r="XT110" t="s">
        <v>817</v>
      </c>
      <c r="XU110" t="s">
        <v>813</v>
      </c>
      <c r="XV110" t="s">
        <v>817</v>
      </c>
      <c r="XW110" t="s">
        <v>817</v>
      </c>
      <c r="XX110" t="s">
        <v>817</v>
      </c>
      <c r="XY110" t="s">
        <v>817</v>
      </c>
      <c r="XZ110" t="s">
        <v>817</v>
      </c>
      <c r="ZM110" t="s">
        <v>817</v>
      </c>
      <c r="ZN110" t="s">
        <v>817</v>
      </c>
      <c r="ZO110" t="s">
        <v>817</v>
      </c>
      <c r="ZP110" t="s">
        <v>817</v>
      </c>
      <c r="ZQ110" t="s">
        <v>817</v>
      </c>
      <c r="ZR110" t="s">
        <v>813</v>
      </c>
      <c r="ZS110" t="s">
        <v>813</v>
      </c>
      <c r="ZT110" t="s">
        <v>817</v>
      </c>
      <c r="ZU110" t="s">
        <v>817</v>
      </c>
      <c r="ZV110" t="s">
        <v>817</v>
      </c>
      <c r="ZW110" t="s">
        <v>817</v>
      </c>
      <c r="ZX110" t="s">
        <v>817</v>
      </c>
      <c r="ZY110" t="s">
        <v>817</v>
      </c>
      <c r="ZZ110" t="s">
        <v>813</v>
      </c>
      <c r="AAA110" t="s">
        <v>817</v>
      </c>
      <c r="AAB110" t="s">
        <v>817</v>
      </c>
      <c r="AAC110" t="s">
        <v>817</v>
      </c>
      <c r="AAD110" t="s">
        <v>817</v>
      </c>
      <c r="AAE110" t="s">
        <v>817</v>
      </c>
      <c r="AAF110" t="s">
        <v>817</v>
      </c>
      <c r="AAH110" t="s">
        <v>813</v>
      </c>
      <c r="AAI110" t="s">
        <v>813</v>
      </c>
      <c r="AAJ110" t="s">
        <v>813</v>
      </c>
      <c r="AAK110" t="s">
        <v>817</v>
      </c>
      <c r="AAL110" t="s">
        <v>817</v>
      </c>
      <c r="AAM110" t="s">
        <v>817</v>
      </c>
      <c r="AAN110" t="s">
        <v>817</v>
      </c>
      <c r="AAO110" t="s">
        <v>817</v>
      </c>
      <c r="AAP110" t="s">
        <v>817</v>
      </c>
      <c r="AAQ110" t="s">
        <v>817</v>
      </c>
      <c r="AAR110" t="s">
        <v>817</v>
      </c>
      <c r="AAS110" t="s">
        <v>817</v>
      </c>
      <c r="AAT110" t="s">
        <v>817</v>
      </c>
      <c r="AAV110" t="s">
        <v>817</v>
      </c>
      <c r="AAW110" t="s">
        <v>817</v>
      </c>
      <c r="AAX110" t="s">
        <v>817</v>
      </c>
      <c r="AAY110" t="s">
        <v>817</v>
      </c>
      <c r="AAZ110" t="s">
        <v>817</v>
      </c>
      <c r="ABA110" t="s">
        <v>813</v>
      </c>
      <c r="ABB110" t="s">
        <v>813</v>
      </c>
      <c r="ABC110" t="s">
        <v>817</v>
      </c>
      <c r="ABD110" t="s">
        <v>817</v>
      </c>
      <c r="ABE110" t="s">
        <v>817</v>
      </c>
      <c r="ABF110" t="s">
        <v>817</v>
      </c>
      <c r="ABG110" t="s">
        <v>817</v>
      </c>
      <c r="ABH110" t="s">
        <v>817</v>
      </c>
      <c r="ABI110" t="s">
        <v>817</v>
      </c>
      <c r="ABJ110" t="s">
        <v>817</v>
      </c>
      <c r="ABK110" t="s">
        <v>813</v>
      </c>
      <c r="ABL110" t="s">
        <v>817</v>
      </c>
      <c r="ABM110" t="s">
        <v>817</v>
      </c>
      <c r="ABN110" t="s">
        <v>817</v>
      </c>
      <c r="ABO110" t="s">
        <v>817</v>
      </c>
      <c r="ABP110" t="s">
        <v>817</v>
      </c>
      <c r="ABQ110" t="s">
        <v>817</v>
      </c>
      <c r="ABR110" t="s">
        <v>817</v>
      </c>
      <c r="ABS110" t="s">
        <v>817</v>
      </c>
      <c r="ABT110" t="s">
        <v>813</v>
      </c>
      <c r="ABU110" t="s">
        <v>817</v>
      </c>
      <c r="ABV110" t="s">
        <v>813</v>
      </c>
      <c r="ABW110" t="s">
        <v>813</v>
      </c>
      <c r="ABX110" t="s">
        <v>817</v>
      </c>
      <c r="ABY110" t="s">
        <v>817</v>
      </c>
      <c r="ABZ110" t="s">
        <v>817</v>
      </c>
      <c r="ACA110" t="s">
        <v>817</v>
      </c>
      <c r="ACB110" t="s">
        <v>817</v>
      </c>
      <c r="ACC110" t="s">
        <v>817</v>
      </c>
      <c r="ACD110" t="s">
        <v>817</v>
      </c>
      <c r="ACE110" t="s">
        <v>817</v>
      </c>
      <c r="ACF110" t="s">
        <v>817</v>
      </c>
      <c r="ACG110" t="s">
        <v>817</v>
      </c>
      <c r="ACH110" t="s">
        <v>817</v>
      </c>
      <c r="ACI110" t="s">
        <v>817</v>
      </c>
    </row>
    <row r="111" spans="1:763">
      <c r="A111" t="s">
        <v>1352</v>
      </c>
      <c r="B111" t="s">
        <v>1353</v>
      </c>
      <c r="C111" t="s">
        <v>1354</v>
      </c>
      <c r="D111" t="s">
        <v>854</v>
      </c>
      <c r="E111" t="s">
        <v>854</v>
      </c>
      <c r="P111" t="s">
        <v>855</v>
      </c>
      <c r="Q111">
        <v>1.2198080885670051</v>
      </c>
      <c r="T111">
        <v>42</v>
      </c>
      <c r="V111" t="s">
        <v>813</v>
      </c>
      <c r="X111" t="s">
        <v>813</v>
      </c>
      <c r="Y111" t="s">
        <v>814</v>
      </c>
      <c r="Z111" t="s">
        <v>814</v>
      </c>
      <c r="AA111" t="s">
        <v>815</v>
      </c>
      <c r="AB111" t="s">
        <v>816</v>
      </c>
      <c r="AC111">
        <v>4</v>
      </c>
      <c r="AD111" t="s">
        <v>817</v>
      </c>
      <c r="AE111">
        <v>4</v>
      </c>
      <c r="AF111">
        <v>0</v>
      </c>
      <c r="AG111">
        <v>0</v>
      </c>
      <c r="AH111" t="s">
        <v>818</v>
      </c>
      <c r="AI111" t="s">
        <v>818</v>
      </c>
      <c r="AJ111" t="s">
        <v>818</v>
      </c>
      <c r="AK111" t="s">
        <v>818</v>
      </c>
      <c r="AL111" t="s">
        <v>818</v>
      </c>
      <c r="AM111" t="s">
        <v>818</v>
      </c>
      <c r="AN111" t="s">
        <v>818</v>
      </c>
      <c r="AO111" t="s">
        <v>818</v>
      </c>
      <c r="AP111" t="s">
        <v>818</v>
      </c>
      <c r="AQ111" t="s">
        <v>818</v>
      </c>
      <c r="AR111" t="s">
        <v>818</v>
      </c>
      <c r="AS111" t="s">
        <v>818</v>
      </c>
      <c r="AT111" t="s">
        <v>818</v>
      </c>
      <c r="AU111" t="s">
        <v>818</v>
      </c>
      <c r="AV111" t="s">
        <v>818</v>
      </c>
      <c r="AW111" t="s">
        <v>818</v>
      </c>
      <c r="AX111" t="s">
        <v>818</v>
      </c>
      <c r="AY111" t="s">
        <v>818</v>
      </c>
      <c r="AZ111" t="s">
        <v>818</v>
      </c>
      <c r="BA111" t="s">
        <v>818</v>
      </c>
      <c r="BB111" t="s">
        <v>818</v>
      </c>
      <c r="BC111" t="s">
        <v>818</v>
      </c>
      <c r="BD111" t="s">
        <v>818</v>
      </c>
      <c r="BE111" t="s">
        <v>818</v>
      </c>
      <c r="BF111" t="s">
        <v>818</v>
      </c>
      <c r="BG111" t="s">
        <v>818</v>
      </c>
      <c r="BH111" t="s">
        <v>818</v>
      </c>
      <c r="BI111" t="s">
        <v>818</v>
      </c>
      <c r="BJ111" t="s">
        <v>818</v>
      </c>
      <c r="BK111" t="s">
        <v>818</v>
      </c>
      <c r="BL111" t="s">
        <v>818</v>
      </c>
      <c r="BM111" t="s">
        <v>818</v>
      </c>
      <c r="BN111" t="s">
        <v>818</v>
      </c>
      <c r="BO111" t="s">
        <v>818</v>
      </c>
      <c r="BP111" t="s">
        <v>818</v>
      </c>
      <c r="BQ111" t="s">
        <v>818</v>
      </c>
      <c r="BR111" t="s">
        <v>818</v>
      </c>
      <c r="BS111" t="s">
        <v>818</v>
      </c>
      <c r="BT111" t="s">
        <v>818</v>
      </c>
      <c r="BU111" t="s">
        <v>818</v>
      </c>
      <c r="BV111" t="s">
        <v>818</v>
      </c>
      <c r="BW111" t="s">
        <v>818</v>
      </c>
      <c r="BX111" t="s">
        <v>818</v>
      </c>
      <c r="BY111" t="s">
        <v>818</v>
      </c>
      <c r="BZ111" t="s">
        <v>818</v>
      </c>
      <c r="CA111" t="s">
        <v>818</v>
      </c>
      <c r="CB111" t="s">
        <v>818</v>
      </c>
      <c r="CC111" t="s">
        <v>818</v>
      </c>
      <c r="CD111" t="s">
        <v>818</v>
      </c>
      <c r="CE111" t="s">
        <v>818</v>
      </c>
      <c r="CF111" t="s">
        <v>818</v>
      </c>
      <c r="CG111" t="s">
        <v>818</v>
      </c>
      <c r="CH111" t="s">
        <v>818</v>
      </c>
      <c r="CI111" t="s">
        <v>818</v>
      </c>
      <c r="CJ111" t="s">
        <v>818</v>
      </c>
      <c r="CK111" t="s">
        <v>818</v>
      </c>
      <c r="CL111" t="s">
        <v>818</v>
      </c>
      <c r="CM111" t="s">
        <v>818</v>
      </c>
      <c r="CN111" t="s">
        <v>818</v>
      </c>
      <c r="CO111" t="s">
        <v>818</v>
      </c>
      <c r="CP111" t="s">
        <v>818</v>
      </c>
      <c r="CQ111" t="s">
        <v>818</v>
      </c>
      <c r="CR111" t="s">
        <v>818</v>
      </c>
      <c r="CS111" t="s">
        <v>818</v>
      </c>
      <c r="CT111" t="s">
        <v>818</v>
      </c>
      <c r="CU111" t="s">
        <v>818</v>
      </c>
      <c r="CV111" t="s">
        <v>818</v>
      </c>
      <c r="CW111" t="s">
        <v>818</v>
      </c>
      <c r="CX111" t="s">
        <v>818</v>
      </c>
      <c r="CY111" t="s">
        <v>818</v>
      </c>
      <c r="CZ111" t="s">
        <v>818</v>
      </c>
      <c r="DA111" t="s">
        <v>818</v>
      </c>
      <c r="DB111" t="s">
        <v>818</v>
      </c>
      <c r="DC111" t="s">
        <v>818</v>
      </c>
      <c r="DD111" t="s">
        <v>818</v>
      </c>
      <c r="DE111" t="s">
        <v>818</v>
      </c>
      <c r="DF111" t="s">
        <v>818</v>
      </c>
      <c r="DG111" t="s">
        <v>818</v>
      </c>
      <c r="DH111" t="s">
        <v>818</v>
      </c>
      <c r="DI111" t="s">
        <v>818</v>
      </c>
      <c r="DJ111" t="s">
        <v>818</v>
      </c>
      <c r="DK111" t="s">
        <v>818</v>
      </c>
      <c r="DL111" t="s">
        <v>818</v>
      </c>
      <c r="DM111" t="s">
        <v>818</v>
      </c>
      <c r="DN111" t="s">
        <v>818</v>
      </c>
      <c r="DO111" t="s">
        <v>818</v>
      </c>
      <c r="DP111" t="s">
        <v>818</v>
      </c>
      <c r="DQ111" t="s">
        <v>818</v>
      </c>
      <c r="DR111" t="s">
        <v>818</v>
      </c>
      <c r="DS111" t="s">
        <v>818</v>
      </c>
      <c r="DT111" t="s">
        <v>818</v>
      </c>
      <c r="DU111" t="s">
        <v>818</v>
      </c>
      <c r="DV111" t="s">
        <v>818</v>
      </c>
      <c r="DW111" t="s">
        <v>818</v>
      </c>
      <c r="DX111" t="s">
        <v>818</v>
      </c>
      <c r="DY111" t="s">
        <v>818</v>
      </c>
      <c r="DZ111" t="s">
        <v>818</v>
      </c>
      <c r="EA111" t="s">
        <v>818</v>
      </c>
      <c r="EB111" t="s">
        <v>818</v>
      </c>
      <c r="EC111" t="s">
        <v>818</v>
      </c>
      <c r="ED111" t="s">
        <v>818</v>
      </c>
      <c r="EE111" t="s">
        <v>818</v>
      </c>
      <c r="EF111" t="s">
        <v>818</v>
      </c>
      <c r="EG111" t="s">
        <v>818</v>
      </c>
      <c r="EH111" t="s">
        <v>818</v>
      </c>
      <c r="EI111" t="s">
        <v>818</v>
      </c>
      <c r="EJ111" t="s">
        <v>818</v>
      </c>
      <c r="EK111" t="s">
        <v>818</v>
      </c>
      <c r="EL111" t="s">
        <v>818</v>
      </c>
      <c r="EM111" t="s">
        <v>818</v>
      </c>
      <c r="EN111" t="s">
        <v>818</v>
      </c>
      <c r="EO111" t="s">
        <v>818</v>
      </c>
      <c r="EP111" t="s">
        <v>818</v>
      </c>
      <c r="EQ111" t="s">
        <v>818</v>
      </c>
      <c r="ER111" t="s">
        <v>818</v>
      </c>
      <c r="ES111" t="s">
        <v>818</v>
      </c>
      <c r="ET111" t="s">
        <v>818</v>
      </c>
      <c r="EU111" t="s">
        <v>818</v>
      </c>
      <c r="EV111" t="s">
        <v>818</v>
      </c>
      <c r="EW111" t="s">
        <v>818</v>
      </c>
      <c r="EX111" t="s">
        <v>818</v>
      </c>
      <c r="EY111" t="s">
        <v>818</v>
      </c>
      <c r="EZ111" t="s">
        <v>818</v>
      </c>
      <c r="FA111" t="s">
        <v>818</v>
      </c>
      <c r="FB111" t="s">
        <v>818</v>
      </c>
      <c r="FC111" t="s">
        <v>818</v>
      </c>
      <c r="FD111" t="s">
        <v>818</v>
      </c>
      <c r="FE111" t="s">
        <v>818</v>
      </c>
      <c r="FF111" t="s">
        <v>818</v>
      </c>
      <c r="FG111" t="s">
        <v>818</v>
      </c>
      <c r="FH111" t="s">
        <v>818</v>
      </c>
      <c r="FI111" t="s">
        <v>818</v>
      </c>
      <c r="FJ111" t="s">
        <v>818</v>
      </c>
      <c r="FK111" t="s">
        <v>818</v>
      </c>
      <c r="FL111" t="s">
        <v>818</v>
      </c>
      <c r="FM111" t="s">
        <v>818</v>
      </c>
      <c r="FN111" t="s">
        <v>818</v>
      </c>
      <c r="FO111" t="s">
        <v>818</v>
      </c>
      <c r="FP111" t="s">
        <v>818</v>
      </c>
      <c r="FQ111" t="s">
        <v>818</v>
      </c>
      <c r="FR111" t="s">
        <v>818</v>
      </c>
      <c r="FS111" t="s">
        <v>818</v>
      </c>
      <c r="FT111" t="s">
        <v>818</v>
      </c>
      <c r="FU111" t="s">
        <v>818</v>
      </c>
      <c r="FV111" t="s">
        <v>818</v>
      </c>
      <c r="FW111" t="s">
        <v>818</v>
      </c>
      <c r="FX111" t="s">
        <v>818</v>
      </c>
      <c r="FY111" t="s">
        <v>818</v>
      </c>
      <c r="FZ111" t="s">
        <v>818</v>
      </c>
      <c r="GA111" t="s">
        <v>818</v>
      </c>
      <c r="GB111" t="s">
        <v>818</v>
      </c>
      <c r="GC111" t="s">
        <v>818</v>
      </c>
      <c r="GD111" t="s">
        <v>818</v>
      </c>
      <c r="GE111" t="s">
        <v>818</v>
      </c>
      <c r="GF111" t="s">
        <v>818</v>
      </c>
      <c r="GG111" t="s">
        <v>818</v>
      </c>
      <c r="GH111" t="s">
        <v>818</v>
      </c>
      <c r="GI111" t="s">
        <v>818</v>
      </c>
      <c r="GJ111" t="s">
        <v>818</v>
      </c>
      <c r="GK111" t="s">
        <v>818</v>
      </c>
      <c r="GL111" t="s">
        <v>818</v>
      </c>
      <c r="GM111" t="s">
        <v>818</v>
      </c>
      <c r="GN111" t="s">
        <v>818</v>
      </c>
      <c r="GO111" t="s">
        <v>818</v>
      </c>
      <c r="GP111" t="s">
        <v>818</v>
      </c>
      <c r="GQ111" t="s">
        <v>818</v>
      </c>
      <c r="GR111" t="s">
        <v>818</v>
      </c>
      <c r="GS111" t="s">
        <v>818</v>
      </c>
      <c r="GT111" t="s">
        <v>818</v>
      </c>
      <c r="GU111" t="s">
        <v>818</v>
      </c>
      <c r="GV111" t="s">
        <v>818</v>
      </c>
      <c r="GW111" t="s">
        <v>818</v>
      </c>
      <c r="GX111" t="s">
        <v>818</v>
      </c>
      <c r="GY111" t="s">
        <v>818</v>
      </c>
      <c r="GZ111" t="s">
        <v>818</v>
      </c>
      <c r="HA111" t="s">
        <v>818</v>
      </c>
      <c r="HB111" t="s">
        <v>818</v>
      </c>
      <c r="HC111" t="s">
        <v>818</v>
      </c>
      <c r="HD111" t="s">
        <v>818</v>
      </c>
      <c r="HE111" t="s">
        <v>818</v>
      </c>
      <c r="HF111" t="s">
        <v>818</v>
      </c>
      <c r="HG111" t="s">
        <v>818</v>
      </c>
      <c r="HH111" t="s">
        <v>818</v>
      </c>
      <c r="HI111" t="s">
        <v>818</v>
      </c>
      <c r="HJ111" t="s">
        <v>818</v>
      </c>
      <c r="HK111" t="s">
        <v>818</v>
      </c>
      <c r="HL111" t="s">
        <v>818</v>
      </c>
      <c r="HM111" t="s">
        <v>818</v>
      </c>
      <c r="HN111" t="s">
        <v>818</v>
      </c>
      <c r="HO111" t="s">
        <v>818</v>
      </c>
      <c r="HP111" t="s">
        <v>818</v>
      </c>
      <c r="HQ111" t="s">
        <v>818</v>
      </c>
      <c r="HR111" t="s">
        <v>818</v>
      </c>
      <c r="HS111" t="s">
        <v>818</v>
      </c>
      <c r="HT111" t="s">
        <v>818</v>
      </c>
      <c r="HU111" t="s">
        <v>818</v>
      </c>
      <c r="HV111" t="s">
        <v>818</v>
      </c>
      <c r="HW111" t="s">
        <v>818</v>
      </c>
      <c r="HX111" t="s">
        <v>818</v>
      </c>
      <c r="HY111" t="s">
        <v>818</v>
      </c>
      <c r="HZ111" t="s">
        <v>818</v>
      </c>
      <c r="IA111" t="s">
        <v>818</v>
      </c>
      <c r="IB111" t="s">
        <v>818</v>
      </c>
      <c r="IC111" t="s">
        <v>818</v>
      </c>
      <c r="ID111" t="s">
        <v>818</v>
      </c>
      <c r="IE111" t="s">
        <v>818</v>
      </c>
      <c r="IF111" t="s">
        <v>818</v>
      </c>
      <c r="IG111" t="s">
        <v>818</v>
      </c>
      <c r="IH111" t="s">
        <v>818</v>
      </c>
      <c r="II111" t="s">
        <v>818</v>
      </c>
      <c r="IJ111" t="s">
        <v>818</v>
      </c>
      <c r="IK111" t="s">
        <v>818</v>
      </c>
      <c r="IL111" t="s">
        <v>818</v>
      </c>
      <c r="IM111" t="s">
        <v>818</v>
      </c>
      <c r="IN111" t="s">
        <v>818</v>
      </c>
      <c r="IO111" t="s">
        <v>818</v>
      </c>
      <c r="IP111" t="s">
        <v>818</v>
      </c>
      <c r="IQ111" t="s">
        <v>818</v>
      </c>
      <c r="IR111" t="s">
        <v>818</v>
      </c>
      <c r="IS111" t="s">
        <v>818</v>
      </c>
      <c r="IT111" t="s">
        <v>818</v>
      </c>
      <c r="IU111" t="s">
        <v>818</v>
      </c>
      <c r="IV111" t="s">
        <v>818</v>
      </c>
      <c r="IW111" t="s">
        <v>818</v>
      </c>
      <c r="IX111" t="s">
        <v>818</v>
      </c>
      <c r="IY111" t="s">
        <v>818</v>
      </c>
      <c r="IZ111" t="s">
        <v>818</v>
      </c>
      <c r="JA111" t="s">
        <v>818</v>
      </c>
      <c r="JB111" t="s">
        <v>818</v>
      </c>
      <c r="JC111" t="s">
        <v>818</v>
      </c>
      <c r="JD111" t="s">
        <v>818</v>
      </c>
      <c r="JE111" t="s">
        <v>818</v>
      </c>
      <c r="JF111" t="s">
        <v>818</v>
      </c>
      <c r="JG111" t="s">
        <v>818</v>
      </c>
      <c r="JH111" t="s">
        <v>818</v>
      </c>
      <c r="JI111" t="s">
        <v>818</v>
      </c>
      <c r="JJ111" t="s">
        <v>818</v>
      </c>
      <c r="JK111" t="s">
        <v>818</v>
      </c>
      <c r="JL111" t="s">
        <v>818</v>
      </c>
      <c r="JM111" t="s">
        <v>818</v>
      </c>
      <c r="JN111" t="s">
        <v>818</v>
      </c>
      <c r="JO111" t="s">
        <v>818</v>
      </c>
      <c r="JP111" t="s">
        <v>818</v>
      </c>
      <c r="JQ111" t="s">
        <v>818</v>
      </c>
      <c r="JR111" t="s">
        <v>818</v>
      </c>
      <c r="JS111" t="s">
        <v>818</v>
      </c>
      <c r="JT111" t="s">
        <v>818</v>
      </c>
      <c r="JU111" t="s">
        <v>818</v>
      </c>
      <c r="JV111" t="s">
        <v>818</v>
      </c>
      <c r="JW111" t="s">
        <v>818</v>
      </c>
      <c r="JX111" t="s">
        <v>818</v>
      </c>
      <c r="JY111" t="s">
        <v>818</v>
      </c>
      <c r="JZ111" t="s">
        <v>818</v>
      </c>
      <c r="KA111" t="s">
        <v>818</v>
      </c>
      <c r="KB111" t="s">
        <v>818</v>
      </c>
      <c r="KC111" t="s">
        <v>818</v>
      </c>
      <c r="KD111" t="s">
        <v>818</v>
      </c>
      <c r="KE111" t="s">
        <v>818</v>
      </c>
      <c r="KF111">
        <v>4</v>
      </c>
      <c r="KG111">
        <v>0</v>
      </c>
      <c r="KH111">
        <v>0</v>
      </c>
      <c r="KI111">
        <v>0</v>
      </c>
      <c r="KJ111">
        <v>0</v>
      </c>
      <c r="KK111">
        <v>1</v>
      </c>
      <c r="KL111">
        <v>0</v>
      </c>
      <c r="KM111">
        <v>0</v>
      </c>
      <c r="KN111">
        <v>1</v>
      </c>
      <c r="KO111">
        <v>0</v>
      </c>
      <c r="KP111">
        <v>1</v>
      </c>
      <c r="KQ111">
        <v>1</v>
      </c>
      <c r="KR111">
        <v>0</v>
      </c>
      <c r="KS111">
        <v>0</v>
      </c>
      <c r="KT111">
        <v>0</v>
      </c>
      <c r="KU111">
        <v>1</v>
      </c>
      <c r="KV111">
        <v>0</v>
      </c>
      <c r="KW111">
        <v>0</v>
      </c>
      <c r="KX111">
        <v>1</v>
      </c>
      <c r="KY111">
        <v>0</v>
      </c>
      <c r="KZ111">
        <v>1</v>
      </c>
      <c r="LA111">
        <v>1</v>
      </c>
      <c r="LB111">
        <v>0</v>
      </c>
      <c r="LC111">
        <v>2</v>
      </c>
      <c r="LD111">
        <v>4</v>
      </c>
      <c r="LE111">
        <v>2</v>
      </c>
      <c r="LF111">
        <v>2</v>
      </c>
      <c r="LH111" t="s">
        <v>813</v>
      </c>
      <c r="LI111" t="s">
        <v>817</v>
      </c>
      <c r="LJ111" t="s">
        <v>817</v>
      </c>
      <c r="LK111" t="s">
        <v>817</v>
      </c>
      <c r="LL111" t="s">
        <v>817</v>
      </c>
      <c r="LM111" t="s">
        <v>817</v>
      </c>
      <c r="LN111" t="s">
        <v>813</v>
      </c>
      <c r="LO111" t="s">
        <v>817</v>
      </c>
      <c r="LQ111" t="s">
        <v>817</v>
      </c>
      <c r="LR111" t="s">
        <v>818</v>
      </c>
      <c r="LV111" t="s">
        <v>818</v>
      </c>
      <c r="LX111" t="s">
        <v>817</v>
      </c>
      <c r="MA111" t="s">
        <v>858</v>
      </c>
      <c r="MB111" t="s">
        <v>887</v>
      </c>
      <c r="MC111" t="s">
        <v>875</v>
      </c>
      <c r="MD111" t="s">
        <v>813</v>
      </c>
      <c r="MF111" t="s">
        <v>823</v>
      </c>
      <c r="MI111" t="s">
        <v>813</v>
      </c>
      <c r="MJ111" t="s">
        <v>824</v>
      </c>
      <c r="MK111" t="s">
        <v>813</v>
      </c>
      <c r="ML111" t="s">
        <v>817</v>
      </c>
      <c r="MM111" t="s">
        <v>817</v>
      </c>
      <c r="MN111" t="s">
        <v>817</v>
      </c>
      <c r="MO111" t="s">
        <v>817</v>
      </c>
      <c r="MP111" t="s">
        <v>817</v>
      </c>
      <c r="MQ111" t="s">
        <v>817</v>
      </c>
      <c r="MR111" t="s">
        <v>817</v>
      </c>
      <c r="MS111" t="s">
        <v>817</v>
      </c>
      <c r="MT111" t="s">
        <v>817</v>
      </c>
      <c r="MU111" t="s">
        <v>813</v>
      </c>
      <c r="NC111" t="s">
        <v>813</v>
      </c>
      <c r="ND111" t="s">
        <v>902</v>
      </c>
      <c r="NE111" t="s">
        <v>817</v>
      </c>
      <c r="NR111" t="s">
        <v>813</v>
      </c>
      <c r="NS111" t="s">
        <v>817</v>
      </c>
      <c r="NU111" t="s">
        <v>861</v>
      </c>
      <c r="NV111" t="s">
        <v>817</v>
      </c>
      <c r="NY111">
        <v>2</v>
      </c>
      <c r="NZ111" t="s">
        <v>889</v>
      </c>
      <c r="OP111" t="s">
        <v>813</v>
      </c>
      <c r="OQ111" t="s">
        <v>827</v>
      </c>
      <c r="OR111" t="s">
        <v>828</v>
      </c>
      <c r="OS111" t="s">
        <v>1020</v>
      </c>
      <c r="OT111" t="s">
        <v>813</v>
      </c>
      <c r="OU111" t="s">
        <v>817</v>
      </c>
      <c r="OV111" t="s">
        <v>830</v>
      </c>
      <c r="OW111" t="s">
        <v>905</v>
      </c>
      <c r="OX111" t="s">
        <v>923</v>
      </c>
      <c r="OY111" t="s">
        <v>833</v>
      </c>
      <c r="OZ111" t="s">
        <v>907</v>
      </c>
      <c r="PA111" t="s">
        <v>817</v>
      </c>
      <c r="PB111" t="s">
        <v>817</v>
      </c>
      <c r="PC111" t="s">
        <v>817</v>
      </c>
      <c r="PD111" t="s">
        <v>817</v>
      </c>
      <c r="PE111" t="s">
        <v>817</v>
      </c>
      <c r="PF111" t="s">
        <v>817</v>
      </c>
      <c r="PG111" t="s">
        <v>813</v>
      </c>
      <c r="PH111" t="s">
        <v>817</v>
      </c>
      <c r="PI111" t="s">
        <v>817</v>
      </c>
      <c r="PJ111" t="s">
        <v>817</v>
      </c>
      <c r="PK111" t="s">
        <v>817</v>
      </c>
      <c r="PL111" t="s">
        <v>835</v>
      </c>
      <c r="PM111" t="s">
        <v>879</v>
      </c>
      <c r="PO111" t="s">
        <v>838</v>
      </c>
      <c r="PP111" t="s">
        <v>839</v>
      </c>
      <c r="PQ111" t="s">
        <v>813</v>
      </c>
      <c r="PR111" t="s">
        <v>813</v>
      </c>
      <c r="PS111" t="s">
        <v>817</v>
      </c>
      <c r="PT111" t="s">
        <v>817</v>
      </c>
      <c r="PU111" t="s">
        <v>817</v>
      </c>
      <c r="PV111" t="s">
        <v>817</v>
      </c>
      <c r="PW111" t="s">
        <v>817</v>
      </c>
      <c r="PX111" t="s">
        <v>817</v>
      </c>
      <c r="PY111" t="s">
        <v>817</v>
      </c>
      <c r="PZ111" t="s">
        <v>840</v>
      </c>
      <c r="QD111" t="s">
        <v>896</v>
      </c>
      <c r="QE111" t="s">
        <v>845</v>
      </c>
      <c r="QF111" t="s">
        <v>813</v>
      </c>
      <c r="QG111" t="s">
        <v>813</v>
      </c>
      <c r="QH111" t="s">
        <v>813</v>
      </c>
      <c r="QI111" t="s">
        <v>813</v>
      </c>
      <c r="QJ111" t="s">
        <v>817</v>
      </c>
      <c r="QK111" t="s">
        <v>817</v>
      </c>
      <c r="QL111" t="s">
        <v>817</v>
      </c>
      <c r="QM111" t="s">
        <v>817</v>
      </c>
      <c r="QN111" t="s">
        <v>817</v>
      </c>
      <c r="QO111" t="s">
        <v>817</v>
      </c>
      <c r="QP111" t="s">
        <v>817</v>
      </c>
      <c r="QQ111" t="s">
        <v>817</v>
      </c>
      <c r="QR111" t="s">
        <v>813</v>
      </c>
      <c r="QS111" t="s">
        <v>813</v>
      </c>
      <c r="QT111" t="s">
        <v>817</v>
      </c>
      <c r="QU111" t="s">
        <v>817</v>
      </c>
      <c r="QV111" t="s">
        <v>817</v>
      </c>
      <c r="QW111" t="s">
        <v>817</v>
      </c>
      <c r="QX111" t="s">
        <v>817</v>
      </c>
      <c r="QY111" t="s">
        <v>817</v>
      </c>
      <c r="QZ111" t="s">
        <v>817</v>
      </c>
      <c r="RA111" t="s">
        <v>817</v>
      </c>
      <c r="RB111" t="s">
        <v>817</v>
      </c>
      <c r="RC111" t="s">
        <v>817</v>
      </c>
      <c r="RD111" t="s">
        <v>817</v>
      </c>
      <c r="RE111" t="s">
        <v>817</v>
      </c>
      <c r="RF111" t="s">
        <v>817</v>
      </c>
      <c r="RG111" t="s">
        <v>817</v>
      </c>
      <c r="RH111" t="s">
        <v>817</v>
      </c>
      <c r="RI111" t="s">
        <v>817</v>
      </c>
      <c r="RJ111" t="s">
        <v>817</v>
      </c>
      <c r="RK111" t="s">
        <v>813</v>
      </c>
      <c r="RL111" t="s">
        <v>813</v>
      </c>
      <c r="RM111" t="s">
        <v>817</v>
      </c>
      <c r="RN111" t="s">
        <v>817</v>
      </c>
      <c r="RO111" t="s">
        <v>817</v>
      </c>
      <c r="RP111" t="s">
        <v>817</v>
      </c>
      <c r="RQ111" t="s">
        <v>817</v>
      </c>
      <c r="RR111" t="s">
        <v>817</v>
      </c>
      <c r="RS111" t="s">
        <v>817</v>
      </c>
      <c r="RT111" t="s">
        <v>817</v>
      </c>
      <c r="RU111" t="s">
        <v>817</v>
      </c>
      <c r="RV111" t="s">
        <v>817</v>
      </c>
      <c r="RW111" t="s">
        <v>817</v>
      </c>
      <c r="RX111" t="s">
        <v>845</v>
      </c>
      <c r="RY111" t="s">
        <v>891</v>
      </c>
      <c r="RZ111" t="s">
        <v>813</v>
      </c>
      <c r="SA111" t="s">
        <v>817</v>
      </c>
      <c r="SB111" t="s">
        <v>817</v>
      </c>
      <c r="SC111" t="s">
        <v>817</v>
      </c>
      <c r="SD111" t="s">
        <v>817</v>
      </c>
      <c r="SE111" t="s">
        <v>817</v>
      </c>
      <c r="SF111" t="s">
        <v>813</v>
      </c>
      <c r="SG111" t="s">
        <v>817</v>
      </c>
      <c r="SH111" t="s">
        <v>817</v>
      </c>
      <c r="SI111" t="s">
        <v>817</v>
      </c>
      <c r="SJ111" t="s">
        <v>817</v>
      </c>
      <c r="SK111" t="s">
        <v>817</v>
      </c>
      <c r="SL111" t="s">
        <v>817</v>
      </c>
      <c r="SM111" t="s">
        <v>817</v>
      </c>
      <c r="SN111" t="s">
        <v>817</v>
      </c>
      <c r="SO111" t="s">
        <v>817</v>
      </c>
      <c r="SP111" t="s">
        <v>817</v>
      </c>
      <c r="SQ111" t="s">
        <v>813</v>
      </c>
      <c r="SR111" t="s">
        <v>817</v>
      </c>
      <c r="SS111" t="s">
        <v>817</v>
      </c>
      <c r="ST111" t="s">
        <v>817</v>
      </c>
      <c r="SU111" t="s">
        <v>817</v>
      </c>
      <c r="SV111" t="s">
        <v>817</v>
      </c>
      <c r="SW111" t="s">
        <v>817</v>
      </c>
      <c r="SX111" t="s">
        <v>817</v>
      </c>
      <c r="SY111" t="s">
        <v>817</v>
      </c>
      <c r="SZ111" t="s">
        <v>813</v>
      </c>
      <c r="TA111" t="s">
        <v>817</v>
      </c>
      <c r="TB111" t="s">
        <v>817</v>
      </c>
      <c r="TC111" t="s">
        <v>817</v>
      </c>
      <c r="TD111" t="s">
        <v>817</v>
      </c>
      <c r="TE111" t="s">
        <v>817</v>
      </c>
      <c r="TF111" t="s">
        <v>817</v>
      </c>
      <c r="TG111" t="s">
        <v>817</v>
      </c>
      <c r="TH111" t="s">
        <v>817</v>
      </c>
      <c r="TI111" t="s">
        <v>817</v>
      </c>
      <c r="TJ111" t="s">
        <v>817</v>
      </c>
      <c r="TU111" t="s">
        <v>817</v>
      </c>
      <c r="TY111" t="s">
        <v>817</v>
      </c>
      <c r="TZ111" t="s">
        <v>817</v>
      </c>
      <c r="UA111" t="s">
        <v>817</v>
      </c>
      <c r="UB111" t="s">
        <v>817</v>
      </c>
      <c r="UC111" t="s">
        <v>817</v>
      </c>
      <c r="UD111" t="s">
        <v>817</v>
      </c>
      <c r="UE111" t="s">
        <v>817</v>
      </c>
      <c r="UF111" t="s">
        <v>817</v>
      </c>
      <c r="UG111" t="s">
        <v>817</v>
      </c>
      <c r="UH111" t="s">
        <v>813</v>
      </c>
      <c r="UI111" t="s">
        <v>817</v>
      </c>
      <c r="UJ111" t="s">
        <v>817</v>
      </c>
      <c r="UK111" t="s">
        <v>817</v>
      </c>
      <c r="UL111" t="s">
        <v>902</v>
      </c>
      <c r="UM111" t="s">
        <v>902</v>
      </c>
      <c r="UN111" t="s">
        <v>817</v>
      </c>
      <c r="UO111" t="s">
        <v>817</v>
      </c>
      <c r="UP111" t="s">
        <v>817</v>
      </c>
      <c r="UQ111" t="s">
        <v>817</v>
      </c>
      <c r="UR111" t="s">
        <v>817</v>
      </c>
      <c r="US111" t="s">
        <v>817</v>
      </c>
      <c r="UT111" t="s">
        <v>813</v>
      </c>
      <c r="UU111" t="s">
        <v>817</v>
      </c>
      <c r="UV111" t="s">
        <v>817</v>
      </c>
      <c r="UW111" t="s">
        <v>817</v>
      </c>
      <c r="UX111" t="s">
        <v>817</v>
      </c>
      <c r="UY111" t="s">
        <v>817</v>
      </c>
      <c r="UZ111" t="s">
        <v>817</v>
      </c>
      <c r="VD111" t="s">
        <v>817</v>
      </c>
      <c r="VE111" t="s">
        <v>817</v>
      </c>
      <c r="VF111" t="s">
        <v>813</v>
      </c>
      <c r="VG111" t="s">
        <v>817</v>
      </c>
      <c r="VH111" t="s">
        <v>817</v>
      </c>
      <c r="VI111" t="s">
        <v>817</v>
      </c>
      <c r="VJ111" t="s">
        <v>817</v>
      </c>
      <c r="VK111" t="s">
        <v>817</v>
      </c>
      <c r="VL111" t="s">
        <v>817</v>
      </c>
      <c r="VM111" t="s">
        <v>817</v>
      </c>
      <c r="VN111" t="s">
        <v>817</v>
      </c>
      <c r="VO111" t="s">
        <v>817</v>
      </c>
      <c r="VP111" t="s">
        <v>817</v>
      </c>
      <c r="VQ111" t="s">
        <v>817</v>
      </c>
      <c r="VY111" t="s">
        <v>817</v>
      </c>
      <c r="VZ111" t="s">
        <v>817</v>
      </c>
      <c r="WA111" t="s">
        <v>902</v>
      </c>
      <c r="WJ111" t="s">
        <v>813</v>
      </c>
      <c r="WK111" t="s">
        <v>813</v>
      </c>
      <c r="WL111" t="s">
        <v>817</v>
      </c>
      <c r="WM111" t="s">
        <v>813</v>
      </c>
      <c r="WN111" t="s">
        <v>817</v>
      </c>
      <c r="WO111" t="s">
        <v>817</v>
      </c>
      <c r="WP111" t="s">
        <v>817</v>
      </c>
      <c r="WQ111" t="s">
        <v>817</v>
      </c>
      <c r="WR111" t="s">
        <v>817</v>
      </c>
      <c r="WS111" t="s">
        <v>846</v>
      </c>
      <c r="WU111" t="s">
        <v>817</v>
      </c>
      <c r="WV111" t="s">
        <v>817</v>
      </c>
      <c r="WW111" t="s">
        <v>817</v>
      </c>
      <c r="WX111" t="s">
        <v>817</v>
      </c>
      <c r="WY111" t="s">
        <v>817</v>
      </c>
      <c r="WZ111" t="s">
        <v>813</v>
      </c>
      <c r="XA111" t="s">
        <v>817</v>
      </c>
      <c r="XB111" t="s">
        <v>817</v>
      </c>
      <c r="XC111" t="s">
        <v>850</v>
      </c>
      <c r="XD111" t="s">
        <v>817</v>
      </c>
      <c r="XE111" t="s">
        <v>813</v>
      </c>
      <c r="XF111" t="s">
        <v>817</v>
      </c>
      <c r="XG111" t="s">
        <v>817</v>
      </c>
      <c r="XH111" t="s">
        <v>817</v>
      </c>
      <c r="XI111" t="s">
        <v>817</v>
      </c>
      <c r="XJ111" t="s">
        <v>817</v>
      </c>
      <c r="XK111" t="s">
        <v>817</v>
      </c>
      <c r="XL111" t="s">
        <v>817</v>
      </c>
      <c r="XM111" t="s">
        <v>817</v>
      </c>
      <c r="XN111" t="s">
        <v>817</v>
      </c>
      <c r="XO111" t="s">
        <v>817</v>
      </c>
      <c r="XP111" t="s">
        <v>817</v>
      </c>
      <c r="XQ111" t="s">
        <v>817</v>
      </c>
      <c r="XR111" t="s">
        <v>813</v>
      </c>
      <c r="XS111" t="s">
        <v>817</v>
      </c>
      <c r="XT111" t="s">
        <v>817</v>
      </c>
      <c r="XU111" t="s">
        <v>813</v>
      </c>
      <c r="XV111" t="s">
        <v>817</v>
      </c>
      <c r="XW111" t="s">
        <v>817</v>
      </c>
      <c r="XX111" t="s">
        <v>817</v>
      </c>
      <c r="XY111" t="s">
        <v>817</v>
      </c>
      <c r="XZ111" t="s">
        <v>817</v>
      </c>
      <c r="ZM111" t="s">
        <v>817</v>
      </c>
      <c r="ZN111" t="s">
        <v>817</v>
      </c>
      <c r="ZO111" t="s">
        <v>817</v>
      </c>
      <c r="ZP111" t="s">
        <v>817</v>
      </c>
      <c r="ZQ111" t="s">
        <v>813</v>
      </c>
      <c r="ZR111" t="s">
        <v>817</v>
      </c>
      <c r="ZS111" t="s">
        <v>817</v>
      </c>
      <c r="ZT111" t="s">
        <v>817</v>
      </c>
      <c r="ZU111" t="s">
        <v>817</v>
      </c>
      <c r="ZV111" t="s">
        <v>817</v>
      </c>
      <c r="ZW111" t="s">
        <v>817</v>
      </c>
      <c r="ZX111" t="s">
        <v>817</v>
      </c>
      <c r="ZY111" t="s">
        <v>817</v>
      </c>
      <c r="ZZ111" t="s">
        <v>817</v>
      </c>
      <c r="AAA111" t="s">
        <v>817</v>
      </c>
      <c r="AAB111" t="s">
        <v>817</v>
      </c>
      <c r="AAC111" t="s">
        <v>817</v>
      </c>
      <c r="AAD111" t="s">
        <v>817</v>
      </c>
      <c r="AAE111" t="s">
        <v>817</v>
      </c>
      <c r="AAF111" t="s">
        <v>817</v>
      </c>
      <c r="AAH111" t="s">
        <v>817</v>
      </c>
      <c r="AAI111" t="s">
        <v>817</v>
      </c>
      <c r="AAJ111" t="s">
        <v>817</v>
      </c>
      <c r="AAK111" t="s">
        <v>817</v>
      </c>
      <c r="AAL111" t="s">
        <v>813</v>
      </c>
      <c r="AAM111" t="s">
        <v>817</v>
      </c>
      <c r="AAN111" t="s">
        <v>817</v>
      </c>
      <c r="AAO111" t="s">
        <v>817</v>
      </c>
      <c r="AAP111" t="s">
        <v>817</v>
      </c>
      <c r="AAQ111" t="s">
        <v>817</v>
      </c>
      <c r="AAR111" t="s">
        <v>817</v>
      </c>
      <c r="AAS111" t="s">
        <v>817</v>
      </c>
      <c r="AAT111" t="s">
        <v>817</v>
      </c>
      <c r="AAV111" t="s">
        <v>817</v>
      </c>
      <c r="AAW111" t="s">
        <v>817</v>
      </c>
      <c r="AAX111" t="s">
        <v>817</v>
      </c>
      <c r="AAY111" t="s">
        <v>817</v>
      </c>
      <c r="AAZ111" t="s">
        <v>817</v>
      </c>
      <c r="ABA111" t="s">
        <v>813</v>
      </c>
      <c r="ABB111" t="s">
        <v>813</v>
      </c>
      <c r="ABC111" t="s">
        <v>817</v>
      </c>
      <c r="ABD111" t="s">
        <v>817</v>
      </c>
      <c r="ABE111" t="s">
        <v>817</v>
      </c>
      <c r="ABF111" t="s">
        <v>817</v>
      </c>
      <c r="ABG111" t="s">
        <v>817</v>
      </c>
      <c r="ABH111" t="s">
        <v>817</v>
      </c>
      <c r="ABI111" t="s">
        <v>817</v>
      </c>
      <c r="ABJ111" t="s">
        <v>817</v>
      </c>
      <c r="ABK111" t="s">
        <v>817</v>
      </c>
      <c r="ABL111" t="s">
        <v>813</v>
      </c>
      <c r="ABM111" t="s">
        <v>813</v>
      </c>
      <c r="ABN111" t="s">
        <v>817</v>
      </c>
      <c r="ABO111" t="s">
        <v>817</v>
      </c>
      <c r="ABP111" t="s">
        <v>817</v>
      </c>
      <c r="ABQ111" t="s">
        <v>817</v>
      </c>
      <c r="ABR111" t="s">
        <v>817</v>
      </c>
      <c r="ABS111" t="s">
        <v>817</v>
      </c>
      <c r="ABT111" t="s">
        <v>817</v>
      </c>
      <c r="ABU111" t="s">
        <v>817</v>
      </c>
      <c r="ABV111" t="s">
        <v>817</v>
      </c>
      <c r="ABW111" t="s">
        <v>817</v>
      </c>
      <c r="ABX111" t="s">
        <v>813</v>
      </c>
      <c r="ABY111" t="s">
        <v>817</v>
      </c>
      <c r="ABZ111" t="s">
        <v>817</v>
      </c>
      <c r="ACA111" t="s">
        <v>817</v>
      </c>
      <c r="ACB111" t="s">
        <v>817</v>
      </c>
      <c r="ACC111" t="s">
        <v>817</v>
      </c>
      <c r="ACD111" t="s">
        <v>817</v>
      </c>
      <c r="ACE111" t="s">
        <v>817</v>
      </c>
      <c r="ACF111" t="s">
        <v>817</v>
      </c>
      <c r="ACG111" t="s">
        <v>817</v>
      </c>
      <c r="ACH111" t="s">
        <v>817</v>
      </c>
      <c r="ACI111" t="s">
        <v>817</v>
      </c>
    </row>
    <row r="112" spans="1:763">
      <c r="A112" t="s">
        <v>1355</v>
      </c>
      <c r="B112" t="s">
        <v>1356</v>
      </c>
      <c r="C112" t="s">
        <v>1357</v>
      </c>
      <c r="D112" t="s">
        <v>854</v>
      </c>
      <c r="E112" t="s">
        <v>854</v>
      </c>
      <c r="P112" t="s">
        <v>855</v>
      </c>
      <c r="T112">
        <v>31</v>
      </c>
      <c r="V112" t="s">
        <v>813</v>
      </c>
      <c r="X112" t="s">
        <v>813</v>
      </c>
      <c r="Y112" t="s">
        <v>814</v>
      </c>
      <c r="Z112" t="s">
        <v>814</v>
      </c>
      <c r="AA112" t="s">
        <v>920</v>
      </c>
      <c r="AB112" t="s">
        <v>901</v>
      </c>
      <c r="AC112">
        <v>2</v>
      </c>
      <c r="AD112" t="s">
        <v>817</v>
      </c>
      <c r="AE112">
        <v>0</v>
      </c>
      <c r="AF112">
        <v>2</v>
      </c>
      <c r="AG112">
        <v>0</v>
      </c>
      <c r="AH112" t="s">
        <v>818</v>
      </c>
      <c r="AI112" t="s">
        <v>818</v>
      </c>
      <c r="AJ112" t="s">
        <v>818</v>
      </c>
      <c r="AK112" t="s">
        <v>818</v>
      </c>
      <c r="AL112" t="s">
        <v>818</v>
      </c>
      <c r="AM112" t="s">
        <v>818</v>
      </c>
      <c r="AN112" t="s">
        <v>818</v>
      </c>
      <c r="AO112" t="s">
        <v>818</v>
      </c>
      <c r="AP112" t="s">
        <v>818</v>
      </c>
      <c r="AQ112" t="s">
        <v>818</v>
      </c>
      <c r="AR112" t="s">
        <v>818</v>
      </c>
      <c r="AS112" t="s">
        <v>818</v>
      </c>
      <c r="AT112" t="s">
        <v>818</v>
      </c>
      <c r="AU112" t="s">
        <v>818</v>
      </c>
      <c r="AV112" t="s">
        <v>818</v>
      </c>
      <c r="AW112" t="s">
        <v>818</v>
      </c>
      <c r="AX112" t="s">
        <v>818</v>
      </c>
      <c r="AY112" t="s">
        <v>818</v>
      </c>
      <c r="AZ112" t="s">
        <v>818</v>
      </c>
      <c r="BA112" t="s">
        <v>818</v>
      </c>
      <c r="BB112" t="s">
        <v>818</v>
      </c>
      <c r="BC112" t="s">
        <v>818</v>
      </c>
      <c r="BD112" t="s">
        <v>818</v>
      </c>
      <c r="BE112" t="s">
        <v>818</v>
      </c>
      <c r="BF112" t="s">
        <v>818</v>
      </c>
      <c r="BG112" t="s">
        <v>818</v>
      </c>
      <c r="BH112" t="s">
        <v>818</v>
      </c>
      <c r="BI112" t="s">
        <v>818</v>
      </c>
      <c r="BJ112" t="s">
        <v>818</v>
      </c>
      <c r="BK112" t="s">
        <v>818</v>
      </c>
      <c r="BL112" t="s">
        <v>818</v>
      </c>
      <c r="BM112" t="s">
        <v>818</v>
      </c>
      <c r="BN112" t="s">
        <v>818</v>
      </c>
      <c r="BO112" t="s">
        <v>818</v>
      </c>
      <c r="BP112" t="s">
        <v>818</v>
      </c>
      <c r="BQ112" t="s">
        <v>818</v>
      </c>
      <c r="BR112" t="s">
        <v>818</v>
      </c>
      <c r="BS112" t="s">
        <v>818</v>
      </c>
      <c r="BT112" t="s">
        <v>818</v>
      </c>
      <c r="BU112" t="s">
        <v>818</v>
      </c>
      <c r="BV112" t="s">
        <v>818</v>
      </c>
      <c r="BW112" t="s">
        <v>818</v>
      </c>
      <c r="BX112" t="s">
        <v>818</v>
      </c>
      <c r="BY112" t="s">
        <v>818</v>
      </c>
      <c r="BZ112" t="s">
        <v>818</v>
      </c>
      <c r="CA112" t="s">
        <v>818</v>
      </c>
      <c r="CB112" t="s">
        <v>818</v>
      </c>
      <c r="CC112" t="s">
        <v>818</v>
      </c>
      <c r="CD112" t="s">
        <v>818</v>
      </c>
      <c r="CE112" t="s">
        <v>818</v>
      </c>
      <c r="CF112" t="s">
        <v>818</v>
      </c>
      <c r="CG112" t="s">
        <v>818</v>
      </c>
      <c r="CH112" t="s">
        <v>818</v>
      </c>
      <c r="CI112" t="s">
        <v>818</v>
      </c>
      <c r="CJ112" t="s">
        <v>818</v>
      </c>
      <c r="CK112" t="s">
        <v>818</v>
      </c>
      <c r="CL112" t="s">
        <v>818</v>
      </c>
      <c r="CM112" t="s">
        <v>818</v>
      </c>
      <c r="CN112" t="s">
        <v>818</v>
      </c>
      <c r="CO112" t="s">
        <v>818</v>
      </c>
      <c r="CP112" t="s">
        <v>818</v>
      </c>
      <c r="CQ112" t="s">
        <v>818</v>
      </c>
      <c r="CR112" t="s">
        <v>818</v>
      </c>
      <c r="CS112" t="s">
        <v>818</v>
      </c>
      <c r="CT112" t="s">
        <v>818</v>
      </c>
      <c r="CU112" t="s">
        <v>818</v>
      </c>
      <c r="CV112" t="s">
        <v>818</v>
      </c>
      <c r="CW112" t="s">
        <v>818</v>
      </c>
      <c r="CX112" t="s">
        <v>818</v>
      </c>
      <c r="CY112" t="s">
        <v>818</v>
      </c>
      <c r="CZ112" t="s">
        <v>818</v>
      </c>
      <c r="DA112" t="s">
        <v>818</v>
      </c>
      <c r="DB112" t="s">
        <v>818</v>
      </c>
      <c r="DC112" t="s">
        <v>818</v>
      </c>
      <c r="DD112" t="s">
        <v>818</v>
      </c>
      <c r="DE112" t="s">
        <v>818</v>
      </c>
      <c r="DF112" t="s">
        <v>818</v>
      </c>
      <c r="DG112" t="s">
        <v>818</v>
      </c>
      <c r="DH112" t="s">
        <v>818</v>
      </c>
      <c r="DI112" t="s">
        <v>818</v>
      </c>
      <c r="DJ112" t="s">
        <v>818</v>
      </c>
      <c r="DK112" t="s">
        <v>818</v>
      </c>
      <c r="DL112" t="s">
        <v>818</v>
      </c>
      <c r="DM112" t="s">
        <v>818</v>
      </c>
      <c r="DN112" t="s">
        <v>818</v>
      </c>
      <c r="DO112" t="s">
        <v>818</v>
      </c>
      <c r="DP112" t="s">
        <v>818</v>
      </c>
      <c r="DQ112" t="s">
        <v>818</v>
      </c>
      <c r="DR112" t="s">
        <v>818</v>
      </c>
      <c r="DS112" t="s">
        <v>818</v>
      </c>
      <c r="DT112" t="s">
        <v>818</v>
      </c>
      <c r="DU112" t="s">
        <v>818</v>
      </c>
      <c r="DV112" t="s">
        <v>818</v>
      </c>
      <c r="DW112" t="s">
        <v>818</v>
      </c>
      <c r="DX112" t="s">
        <v>818</v>
      </c>
      <c r="DY112" t="s">
        <v>818</v>
      </c>
      <c r="DZ112" t="s">
        <v>818</v>
      </c>
      <c r="EA112" t="s">
        <v>818</v>
      </c>
      <c r="EB112" t="s">
        <v>818</v>
      </c>
      <c r="EC112" t="s">
        <v>818</v>
      </c>
      <c r="ED112" t="s">
        <v>818</v>
      </c>
      <c r="EE112" t="s">
        <v>818</v>
      </c>
      <c r="EF112" t="s">
        <v>818</v>
      </c>
      <c r="EG112" t="s">
        <v>818</v>
      </c>
      <c r="EH112" t="s">
        <v>818</v>
      </c>
      <c r="EI112" t="s">
        <v>818</v>
      </c>
      <c r="EJ112" t="s">
        <v>818</v>
      </c>
      <c r="EK112" t="s">
        <v>818</v>
      </c>
      <c r="EL112" t="s">
        <v>818</v>
      </c>
      <c r="EM112" t="s">
        <v>818</v>
      </c>
      <c r="EN112" t="s">
        <v>818</v>
      </c>
      <c r="EO112" t="s">
        <v>818</v>
      </c>
      <c r="EP112" t="s">
        <v>818</v>
      </c>
      <c r="EQ112" t="s">
        <v>818</v>
      </c>
      <c r="ER112" t="s">
        <v>818</v>
      </c>
      <c r="ES112" t="s">
        <v>818</v>
      </c>
      <c r="ET112" t="s">
        <v>818</v>
      </c>
      <c r="EU112" t="s">
        <v>818</v>
      </c>
      <c r="EV112" t="s">
        <v>818</v>
      </c>
      <c r="EW112" t="s">
        <v>818</v>
      </c>
      <c r="EX112" t="s">
        <v>818</v>
      </c>
      <c r="EY112" t="s">
        <v>818</v>
      </c>
      <c r="EZ112" t="s">
        <v>818</v>
      </c>
      <c r="FA112" t="s">
        <v>818</v>
      </c>
      <c r="FB112" t="s">
        <v>818</v>
      </c>
      <c r="FC112" t="s">
        <v>818</v>
      </c>
      <c r="FD112" t="s">
        <v>818</v>
      </c>
      <c r="FE112" t="s">
        <v>818</v>
      </c>
      <c r="FF112" t="s">
        <v>818</v>
      </c>
      <c r="FG112" t="s">
        <v>818</v>
      </c>
      <c r="FH112" t="s">
        <v>818</v>
      </c>
      <c r="FI112" t="s">
        <v>818</v>
      </c>
      <c r="FJ112" t="s">
        <v>818</v>
      </c>
      <c r="FK112" t="s">
        <v>818</v>
      </c>
      <c r="FL112" t="s">
        <v>818</v>
      </c>
      <c r="FM112" t="s">
        <v>818</v>
      </c>
      <c r="FN112" t="s">
        <v>818</v>
      </c>
      <c r="FO112" t="s">
        <v>818</v>
      </c>
      <c r="FP112" t="s">
        <v>818</v>
      </c>
      <c r="FQ112" t="s">
        <v>818</v>
      </c>
      <c r="FR112" t="s">
        <v>818</v>
      </c>
      <c r="FS112" t="s">
        <v>818</v>
      </c>
      <c r="FT112" t="s">
        <v>818</v>
      </c>
      <c r="FU112" t="s">
        <v>818</v>
      </c>
      <c r="FV112" t="s">
        <v>818</v>
      </c>
      <c r="FW112" t="s">
        <v>818</v>
      </c>
      <c r="FX112" t="s">
        <v>818</v>
      </c>
      <c r="FY112" t="s">
        <v>818</v>
      </c>
      <c r="FZ112" t="s">
        <v>818</v>
      </c>
      <c r="GA112" t="s">
        <v>818</v>
      </c>
      <c r="GB112" t="s">
        <v>818</v>
      </c>
      <c r="GC112" t="s">
        <v>818</v>
      </c>
      <c r="GD112" t="s">
        <v>818</v>
      </c>
      <c r="GE112" t="s">
        <v>818</v>
      </c>
      <c r="GF112" t="s">
        <v>818</v>
      </c>
      <c r="GG112" t="s">
        <v>818</v>
      </c>
      <c r="GH112" t="s">
        <v>818</v>
      </c>
      <c r="GI112" t="s">
        <v>818</v>
      </c>
      <c r="GJ112" t="s">
        <v>818</v>
      </c>
      <c r="GK112" t="s">
        <v>818</v>
      </c>
      <c r="GL112" t="s">
        <v>818</v>
      </c>
      <c r="GM112" t="s">
        <v>818</v>
      </c>
      <c r="GN112" t="s">
        <v>818</v>
      </c>
      <c r="GO112" t="s">
        <v>818</v>
      </c>
      <c r="GP112" t="s">
        <v>818</v>
      </c>
      <c r="GQ112" t="s">
        <v>818</v>
      </c>
      <c r="GR112" t="s">
        <v>818</v>
      </c>
      <c r="GS112" t="s">
        <v>818</v>
      </c>
      <c r="GT112" t="s">
        <v>818</v>
      </c>
      <c r="GU112" t="s">
        <v>818</v>
      </c>
      <c r="GV112" t="s">
        <v>818</v>
      </c>
      <c r="GW112" t="s">
        <v>818</v>
      </c>
      <c r="GX112" t="s">
        <v>818</v>
      </c>
      <c r="GY112" t="s">
        <v>818</v>
      </c>
      <c r="GZ112" t="s">
        <v>818</v>
      </c>
      <c r="HA112" t="s">
        <v>818</v>
      </c>
      <c r="HB112" t="s">
        <v>818</v>
      </c>
      <c r="HC112" t="s">
        <v>818</v>
      </c>
      <c r="HD112" t="s">
        <v>818</v>
      </c>
      <c r="HE112" t="s">
        <v>818</v>
      </c>
      <c r="HF112" t="s">
        <v>818</v>
      </c>
      <c r="HG112" t="s">
        <v>818</v>
      </c>
      <c r="HH112" t="s">
        <v>818</v>
      </c>
      <c r="HI112" t="s">
        <v>818</v>
      </c>
      <c r="HJ112" t="s">
        <v>818</v>
      </c>
      <c r="HK112" t="s">
        <v>818</v>
      </c>
      <c r="HL112" t="s">
        <v>818</v>
      </c>
      <c r="HM112" t="s">
        <v>818</v>
      </c>
      <c r="HN112" t="s">
        <v>818</v>
      </c>
      <c r="HO112" t="s">
        <v>818</v>
      </c>
      <c r="HP112" t="s">
        <v>818</v>
      </c>
      <c r="HQ112" t="s">
        <v>818</v>
      </c>
      <c r="HR112" t="s">
        <v>818</v>
      </c>
      <c r="HS112" t="s">
        <v>818</v>
      </c>
      <c r="HT112" t="s">
        <v>818</v>
      </c>
      <c r="HU112" t="s">
        <v>818</v>
      </c>
      <c r="HV112" t="s">
        <v>818</v>
      </c>
      <c r="HW112" t="s">
        <v>818</v>
      </c>
      <c r="HX112" t="s">
        <v>818</v>
      </c>
      <c r="HY112" t="s">
        <v>818</v>
      </c>
      <c r="HZ112" t="s">
        <v>818</v>
      </c>
      <c r="IA112" t="s">
        <v>818</v>
      </c>
      <c r="IB112" t="s">
        <v>818</v>
      </c>
      <c r="IC112" t="s">
        <v>818</v>
      </c>
      <c r="ID112" t="s">
        <v>818</v>
      </c>
      <c r="IE112" t="s">
        <v>818</v>
      </c>
      <c r="IF112" t="s">
        <v>818</v>
      </c>
      <c r="IG112" t="s">
        <v>818</v>
      </c>
      <c r="IH112" t="s">
        <v>818</v>
      </c>
      <c r="II112" t="s">
        <v>818</v>
      </c>
      <c r="IJ112" t="s">
        <v>818</v>
      </c>
      <c r="IK112" t="s">
        <v>818</v>
      </c>
      <c r="IL112" t="s">
        <v>818</v>
      </c>
      <c r="IM112" t="s">
        <v>818</v>
      </c>
      <c r="IN112" t="s">
        <v>818</v>
      </c>
      <c r="IO112" t="s">
        <v>818</v>
      </c>
      <c r="IP112" t="s">
        <v>818</v>
      </c>
      <c r="IQ112" t="s">
        <v>818</v>
      </c>
      <c r="IR112" t="s">
        <v>818</v>
      </c>
      <c r="IS112" t="s">
        <v>818</v>
      </c>
      <c r="IT112" t="s">
        <v>818</v>
      </c>
      <c r="IU112" t="s">
        <v>818</v>
      </c>
      <c r="IV112" t="s">
        <v>818</v>
      </c>
      <c r="IW112" t="s">
        <v>818</v>
      </c>
      <c r="IX112" t="s">
        <v>818</v>
      </c>
      <c r="IY112" t="s">
        <v>818</v>
      </c>
      <c r="IZ112" t="s">
        <v>818</v>
      </c>
      <c r="JA112" t="s">
        <v>818</v>
      </c>
      <c r="JB112" t="s">
        <v>818</v>
      </c>
      <c r="JC112" t="s">
        <v>818</v>
      </c>
      <c r="JD112" t="s">
        <v>818</v>
      </c>
      <c r="JE112" t="s">
        <v>818</v>
      </c>
      <c r="JF112" t="s">
        <v>818</v>
      </c>
      <c r="JG112" t="s">
        <v>818</v>
      </c>
      <c r="JH112" t="s">
        <v>818</v>
      </c>
      <c r="JI112" t="s">
        <v>818</v>
      </c>
      <c r="JJ112" t="s">
        <v>818</v>
      </c>
      <c r="JK112" t="s">
        <v>818</v>
      </c>
      <c r="JL112" t="s">
        <v>818</v>
      </c>
      <c r="JM112" t="s">
        <v>818</v>
      </c>
      <c r="JN112" t="s">
        <v>818</v>
      </c>
      <c r="JO112" t="s">
        <v>818</v>
      </c>
      <c r="JP112" t="s">
        <v>818</v>
      </c>
      <c r="JQ112" t="s">
        <v>818</v>
      </c>
      <c r="JR112" t="s">
        <v>818</v>
      </c>
      <c r="JS112" t="s">
        <v>818</v>
      </c>
      <c r="JT112" t="s">
        <v>818</v>
      </c>
      <c r="JU112" t="s">
        <v>818</v>
      </c>
      <c r="JV112" t="s">
        <v>818</v>
      </c>
      <c r="JW112" t="s">
        <v>818</v>
      </c>
      <c r="JX112" t="s">
        <v>818</v>
      </c>
      <c r="JY112" t="s">
        <v>818</v>
      </c>
      <c r="JZ112" t="s">
        <v>818</v>
      </c>
      <c r="KA112" t="s">
        <v>818</v>
      </c>
      <c r="KB112" t="s">
        <v>818</v>
      </c>
      <c r="KC112" t="s">
        <v>818</v>
      </c>
      <c r="KD112" t="s">
        <v>818</v>
      </c>
      <c r="KE112" t="s">
        <v>818</v>
      </c>
      <c r="KF112">
        <v>2</v>
      </c>
      <c r="KG112">
        <v>0</v>
      </c>
      <c r="KH112">
        <v>0</v>
      </c>
      <c r="KI112">
        <v>0</v>
      </c>
      <c r="KJ112">
        <v>0</v>
      </c>
      <c r="KK112">
        <v>0</v>
      </c>
      <c r="KL112">
        <v>0</v>
      </c>
      <c r="KM112">
        <v>0</v>
      </c>
      <c r="KN112">
        <v>1</v>
      </c>
      <c r="KO112">
        <v>0</v>
      </c>
      <c r="KP112">
        <v>0</v>
      </c>
      <c r="KQ112">
        <v>1</v>
      </c>
      <c r="KR112">
        <v>0</v>
      </c>
      <c r="KS112">
        <v>0</v>
      </c>
      <c r="KT112">
        <v>0</v>
      </c>
      <c r="KU112">
        <v>0</v>
      </c>
      <c r="KV112">
        <v>0</v>
      </c>
      <c r="KW112">
        <v>0</v>
      </c>
      <c r="KX112">
        <v>1</v>
      </c>
      <c r="KY112">
        <v>0</v>
      </c>
      <c r="KZ112">
        <v>0</v>
      </c>
      <c r="LA112">
        <v>1</v>
      </c>
      <c r="LB112">
        <v>0</v>
      </c>
      <c r="LC112">
        <v>0</v>
      </c>
      <c r="LD112">
        <v>2</v>
      </c>
      <c r="LE112">
        <v>0</v>
      </c>
      <c r="LF112">
        <v>2</v>
      </c>
      <c r="LH112" t="s">
        <v>817</v>
      </c>
      <c r="LI112" t="s">
        <v>817</v>
      </c>
      <c r="LJ112" t="s">
        <v>817</v>
      </c>
      <c r="LK112" t="s">
        <v>817</v>
      </c>
      <c r="LL112" t="s">
        <v>817</v>
      </c>
      <c r="LM112" t="s">
        <v>817</v>
      </c>
      <c r="LO112" t="s">
        <v>813</v>
      </c>
      <c r="LP112" t="s">
        <v>813</v>
      </c>
      <c r="LQ112" t="s">
        <v>817</v>
      </c>
      <c r="LR112" t="s">
        <v>845</v>
      </c>
      <c r="LV112" t="s">
        <v>845</v>
      </c>
      <c r="LX112" t="s">
        <v>817</v>
      </c>
      <c r="MU112" t="s">
        <v>817</v>
      </c>
      <c r="MV112" t="s">
        <v>817</v>
      </c>
      <c r="MW112" t="s">
        <v>817</v>
      </c>
      <c r="MX112" t="s">
        <v>813</v>
      </c>
      <c r="MY112" t="s">
        <v>817</v>
      </c>
      <c r="MZ112" t="s">
        <v>817</v>
      </c>
      <c r="NA112" t="s">
        <v>817</v>
      </c>
      <c r="NB112" t="s">
        <v>817</v>
      </c>
      <c r="NR112" t="s">
        <v>813</v>
      </c>
      <c r="NS112" t="s">
        <v>813</v>
      </c>
      <c r="NT112" t="s">
        <v>848</v>
      </c>
      <c r="NU112" t="s">
        <v>861</v>
      </c>
      <c r="NV112" t="s">
        <v>813</v>
      </c>
      <c r="NW112" t="s">
        <v>902</v>
      </c>
      <c r="NY112">
        <v>0</v>
      </c>
      <c r="OP112" t="s">
        <v>813</v>
      </c>
      <c r="OQ112" t="s">
        <v>827</v>
      </c>
      <c r="OR112" t="s">
        <v>828</v>
      </c>
      <c r="OS112" t="s">
        <v>878</v>
      </c>
      <c r="OT112" t="s">
        <v>813</v>
      </c>
      <c r="OU112" t="s">
        <v>817</v>
      </c>
      <c r="OV112" t="s">
        <v>830</v>
      </c>
      <c r="OW112" t="s">
        <v>905</v>
      </c>
      <c r="OX112" t="s">
        <v>923</v>
      </c>
      <c r="OY112" t="s">
        <v>833</v>
      </c>
      <c r="OZ112" t="s">
        <v>907</v>
      </c>
      <c r="PA112" t="s">
        <v>817</v>
      </c>
      <c r="PB112" t="s">
        <v>813</v>
      </c>
      <c r="PC112" t="s">
        <v>817</v>
      </c>
      <c r="PD112" t="s">
        <v>817</v>
      </c>
      <c r="PE112" t="s">
        <v>813</v>
      </c>
      <c r="PF112" t="s">
        <v>817</v>
      </c>
      <c r="PG112" t="s">
        <v>817</v>
      </c>
      <c r="PH112" t="s">
        <v>817</v>
      </c>
      <c r="PI112" t="s">
        <v>817</v>
      </c>
      <c r="PJ112" t="s">
        <v>817</v>
      </c>
      <c r="PK112" t="s">
        <v>817</v>
      </c>
      <c r="PL112" t="s">
        <v>835</v>
      </c>
      <c r="PM112" t="s">
        <v>836</v>
      </c>
      <c r="PO112" t="s">
        <v>866</v>
      </c>
      <c r="PP112" t="s">
        <v>839</v>
      </c>
      <c r="PQ112" t="s">
        <v>813</v>
      </c>
      <c r="PR112" t="s">
        <v>813</v>
      </c>
      <c r="PS112" t="s">
        <v>817</v>
      </c>
      <c r="PT112" t="s">
        <v>817</v>
      </c>
      <c r="PU112" t="s">
        <v>817</v>
      </c>
      <c r="PV112" t="s">
        <v>817</v>
      </c>
      <c r="PW112" t="s">
        <v>817</v>
      </c>
      <c r="PX112" t="s">
        <v>817</v>
      </c>
      <c r="PY112" t="s">
        <v>817</v>
      </c>
      <c r="PZ112" t="s">
        <v>840</v>
      </c>
      <c r="QD112" t="s">
        <v>844</v>
      </c>
      <c r="QE112" t="s">
        <v>845</v>
      </c>
      <c r="QF112" t="s">
        <v>813</v>
      </c>
      <c r="QG112" t="s">
        <v>813</v>
      </c>
      <c r="QH112" t="s">
        <v>813</v>
      </c>
      <c r="QI112" t="s">
        <v>817</v>
      </c>
      <c r="QJ112" t="s">
        <v>813</v>
      </c>
      <c r="QK112" t="s">
        <v>813</v>
      </c>
      <c r="QL112" t="s">
        <v>813</v>
      </c>
      <c r="QM112" t="s">
        <v>817</v>
      </c>
      <c r="QN112" t="s">
        <v>817</v>
      </c>
      <c r="QO112" t="s">
        <v>813</v>
      </c>
      <c r="QP112" t="s">
        <v>817</v>
      </c>
      <c r="QQ112" t="s">
        <v>817</v>
      </c>
      <c r="QR112" t="s">
        <v>813</v>
      </c>
      <c r="QS112" t="s">
        <v>813</v>
      </c>
      <c r="QT112" t="s">
        <v>817</v>
      </c>
      <c r="QU112" t="s">
        <v>817</v>
      </c>
      <c r="QV112" t="s">
        <v>817</v>
      </c>
      <c r="QW112" t="s">
        <v>817</v>
      </c>
      <c r="QX112" t="s">
        <v>817</v>
      </c>
      <c r="QY112" t="s">
        <v>817</v>
      </c>
      <c r="QZ112" t="s">
        <v>817</v>
      </c>
      <c r="RA112" t="s">
        <v>817</v>
      </c>
      <c r="RB112" t="s">
        <v>817</v>
      </c>
      <c r="RC112" t="s">
        <v>817</v>
      </c>
      <c r="RD112" t="s">
        <v>817</v>
      </c>
      <c r="RE112" t="s">
        <v>817</v>
      </c>
      <c r="RF112" t="s">
        <v>817</v>
      </c>
      <c r="RG112" t="s">
        <v>817</v>
      </c>
      <c r="RH112" t="s">
        <v>817</v>
      </c>
      <c r="RI112" t="s">
        <v>817</v>
      </c>
      <c r="RJ112" t="s">
        <v>817</v>
      </c>
      <c r="RK112" t="s">
        <v>813</v>
      </c>
      <c r="RL112" t="s">
        <v>813</v>
      </c>
      <c r="RM112" t="s">
        <v>813</v>
      </c>
      <c r="RN112" t="s">
        <v>817</v>
      </c>
      <c r="RO112" t="s">
        <v>817</v>
      </c>
      <c r="RP112" t="s">
        <v>817</v>
      </c>
      <c r="RQ112" t="s">
        <v>817</v>
      </c>
      <c r="RR112" t="s">
        <v>817</v>
      </c>
      <c r="RS112" t="s">
        <v>817</v>
      </c>
      <c r="RT112" t="s">
        <v>817</v>
      </c>
      <c r="RU112" t="s">
        <v>817</v>
      </c>
      <c r="RV112" t="s">
        <v>817</v>
      </c>
      <c r="RW112" t="s">
        <v>817</v>
      </c>
      <c r="RX112" t="s">
        <v>837</v>
      </c>
      <c r="RY112" t="s">
        <v>846</v>
      </c>
      <c r="RZ112" t="s">
        <v>813</v>
      </c>
      <c r="SA112" t="s">
        <v>817</v>
      </c>
      <c r="SB112" t="s">
        <v>817</v>
      </c>
      <c r="SC112" t="s">
        <v>813</v>
      </c>
      <c r="SD112" t="s">
        <v>817</v>
      </c>
      <c r="SE112" t="s">
        <v>817</v>
      </c>
      <c r="SF112" t="s">
        <v>813</v>
      </c>
      <c r="SG112" t="s">
        <v>817</v>
      </c>
      <c r="SH112" t="s">
        <v>817</v>
      </c>
      <c r="SI112" t="s">
        <v>817</v>
      </c>
      <c r="SJ112" t="s">
        <v>817</v>
      </c>
      <c r="SK112" t="s">
        <v>817</v>
      </c>
      <c r="SL112" t="s">
        <v>817</v>
      </c>
      <c r="SM112" t="s">
        <v>817</v>
      </c>
      <c r="SN112" t="s">
        <v>817</v>
      </c>
      <c r="SO112" t="s">
        <v>817</v>
      </c>
      <c r="SP112" t="s">
        <v>817</v>
      </c>
      <c r="SQ112" t="s">
        <v>817</v>
      </c>
      <c r="SR112" t="s">
        <v>813</v>
      </c>
      <c r="SS112" t="s">
        <v>813</v>
      </c>
      <c r="ST112" t="s">
        <v>817</v>
      </c>
      <c r="SU112" t="s">
        <v>817</v>
      </c>
      <c r="SV112" t="s">
        <v>817</v>
      </c>
      <c r="SW112" t="s">
        <v>813</v>
      </c>
      <c r="SX112" t="s">
        <v>817</v>
      </c>
      <c r="SY112" t="s">
        <v>813</v>
      </c>
      <c r="SZ112" t="s">
        <v>817</v>
      </c>
      <c r="TA112" t="s">
        <v>817</v>
      </c>
      <c r="TB112" t="s">
        <v>817</v>
      </c>
      <c r="TC112" t="s">
        <v>817</v>
      </c>
      <c r="TD112" t="s">
        <v>817</v>
      </c>
      <c r="TE112" t="s">
        <v>817</v>
      </c>
      <c r="TF112" t="s">
        <v>817</v>
      </c>
      <c r="TG112" t="s">
        <v>817</v>
      </c>
      <c r="TH112" t="s">
        <v>817</v>
      </c>
      <c r="TI112" t="s">
        <v>817</v>
      </c>
      <c r="TU112" t="s">
        <v>817</v>
      </c>
      <c r="TY112" t="s">
        <v>817</v>
      </c>
      <c r="TZ112" t="s">
        <v>817</v>
      </c>
      <c r="UA112" t="s">
        <v>817</v>
      </c>
      <c r="UB112" t="s">
        <v>817</v>
      </c>
      <c r="UC112" t="s">
        <v>817</v>
      </c>
      <c r="UD112" t="s">
        <v>817</v>
      </c>
      <c r="UE112" t="s">
        <v>817</v>
      </c>
      <c r="UF112" t="s">
        <v>817</v>
      </c>
      <c r="UG112" t="s">
        <v>817</v>
      </c>
      <c r="UH112" t="s">
        <v>817</v>
      </c>
      <c r="UI112" t="s">
        <v>817</v>
      </c>
      <c r="UJ112" t="s">
        <v>813</v>
      </c>
      <c r="UK112" t="s">
        <v>817</v>
      </c>
      <c r="UL112" t="s">
        <v>813</v>
      </c>
      <c r="UM112" t="s">
        <v>902</v>
      </c>
      <c r="UN112" t="s">
        <v>817</v>
      </c>
      <c r="UO112" t="s">
        <v>817</v>
      </c>
      <c r="UP112" t="s">
        <v>817</v>
      </c>
      <c r="UQ112" t="s">
        <v>817</v>
      </c>
      <c r="UR112" t="s">
        <v>817</v>
      </c>
      <c r="US112" t="s">
        <v>817</v>
      </c>
      <c r="UT112" t="s">
        <v>813</v>
      </c>
      <c r="UU112" t="s">
        <v>817</v>
      </c>
      <c r="UV112" t="s">
        <v>817</v>
      </c>
      <c r="UW112" t="s">
        <v>817</v>
      </c>
      <c r="UX112" t="s">
        <v>817</v>
      </c>
      <c r="UY112" t="s">
        <v>817</v>
      </c>
      <c r="UZ112" t="s">
        <v>817</v>
      </c>
      <c r="VD112" t="s">
        <v>817</v>
      </c>
      <c r="VE112" t="s">
        <v>817</v>
      </c>
      <c r="VF112" t="s">
        <v>813</v>
      </c>
      <c r="VG112" t="s">
        <v>813</v>
      </c>
      <c r="VH112" t="s">
        <v>817</v>
      </c>
      <c r="VI112" t="s">
        <v>817</v>
      </c>
      <c r="VJ112" t="s">
        <v>817</v>
      </c>
      <c r="VK112" t="s">
        <v>817</v>
      </c>
      <c r="VL112" t="s">
        <v>817</v>
      </c>
      <c r="VM112" t="s">
        <v>817</v>
      </c>
      <c r="VN112" t="s">
        <v>817</v>
      </c>
      <c r="VO112" t="s">
        <v>817</v>
      </c>
      <c r="VP112" t="s">
        <v>817</v>
      </c>
      <c r="VQ112" t="s">
        <v>817</v>
      </c>
      <c r="VR112" t="s">
        <v>813</v>
      </c>
      <c r="VS112" t="s">
        <v>813</v>
      </c>
      <c r="VT112" t="s">
        <v>817</v>
      </c>
      <c r="VU112" t="s">
        <v>817</v>
      </c>
      <c r="VV112" t="s">
        <v>817</v>
      </c>
      <c r="VW112" t="s">
        <v>817</v>
      </c>
      <c r="VX112" t="s">
        <v>817</v>
      </c>
      <c r="VY112" t="s">
        <v>813</v>
      </c>
      <c r="VZ112" t="s">
        <v>817</v>
      </c>
      <c r="WA112" t="s">
        <v>817</v>
      </c>
      <c r="WJ112" t="s">
        <v>813</v>
      </c>
      <c r="WK112" t="s">
        <v>817</v>
      </c>
      <c r="WL112" t="s">
        <v>817</v>
      </c>
      <c r="WM112" t="s">
        <v>817</v>
      </c>
      <c r="WN112" t="s">
        <v>817</v>
      </c>
      <c r="WO112" t="s">
        <v>817</v>
      </c>
      <c r="WP112" t="s">
        <v>817</v>
      </c>
      <c r="WQ112" t="s">
        <v>817</v>
      </c>
      <c r="WR112" t="s">
        <v>817</v>
      </c>
      <c r="WS112" t="s">
        <v>849</v>
      </c>
      <c r="WU112" t="s">
        <v>817</v>
      </c>
      <c r="WV112" t="s">
        <v>813</v>
      </c>
      <c r="WW112" t="s">
        <v>813</v>
      </c>
      <c r="WX112" t="s">
        <v>817</v>
      </c>
      <c r="WY112" t="s">
        <v>813</v>
      </c>
      <c r="WZ112" t="s">
        <v>817</v>
      </c>
      <c r="XA112" t="s">
        <v>817</v>
      </c>
      <c r="XB112" t="s">
        <v>817</v>
      </c>
      <c r="XC112" t="s">
        <v>850</v>
      </c>
      <c r="XD112" t="s">
        <v>813</v>
      </c>
      <c r="XE112" t="s">
        <v>817</v>
      </c>
      <c r="XF112" t="s">
        <v>817</v>
      </c>
      <c r="XG112" t="s">
        <v>817</v>
      </c>
      <c r="XH112" t="s">
        <v>817</v>
      </c>
      <c r="XI112" t="s">
        <v>817</v>
      </c>
      <c r="XJ112" t="s">
        <v>813</v>
      </c>
      <c r="XK112" t="s">
        <v>817</v>
      </c>
      <c r="XL112" t="s">
        <v>817</v>
      </c>
      <c r="XM112" t="s">
        <v>817</v>
      </c>
      <c r="XN112" t="s">
        <v>817</v>
      </c>
      <c r="XO112" t="s">
        <v>817</v>
      </c>
      <c r="XP112" t="s">
        <v>817</v>
      </c>
      <c r="XQ112" t="s">
        <v>817</v>
      </c>
      <c r="XR112" t="s">
        <v>817</v>
      </c>
      <c r="XS112" t="s">
        <v>817</v>
      </c>
      <c r="XT112" t="s">
        <v>817</v>
      </c>
      <c r="XU112" t="s">
        <v>817</v>
      </c>
      <c r="XV112" t="s">
        <v>817</v>
      </c>
      <c r="XW112" t="s">
        <v>813</v>
      </c>
      <c r="XX112" t="s">
        <v>817</v>
      </c>
      <c r="XY112" t="s">
        <v>817</v>
      </c>
      <c r="XZ112" t="s">
        <v>817</v>
      </c>
      <c r="ZM112" t="s">
        <v>817</v>
      </c>
      <c r="ZN112" t="s">
        <v>817</v>
      </c>
      <c r="ZO112" t="s">
        <v>817</v>
      </c>
      <c r="ZP112" t="s">
        <v>817</v>
      </c>
      <c r="ZQ112" t="s">
        <v>817</v>
      </c>
      <c r="ZR112" t="s">
        <v>813</v>
      </c>
      <c r="ZS112" t="s">
        <v>813</v>
      </c>
      <c r="ZT112" t="s">
        <v>817</v>
      </c>
      <c r="ZU112" t="s">
        <v>817</v>
      </c>
      <c r="ZV112" t="s">
        <v>817</v>
      </c>
      <c r="ZW112" t="s">
        <v>817</v>
      </c>
      <c r="ZX112" t="s">
        <v>817</v>
      </c>
      <c r="ZY112" t="s">
        <v>813</v>
      </c>
      <c r="ZZ112" t="s">
        <v>817</v>
      </c>
      <c r="AAA112" t="s">
        <v>817</v>
      </c>
      <c r="AAB112" t="s">
        <v>817</v>
      </c>
      <c r="AAC112" t="s">
        <v>817</v>
      </c>
      <c r="AAD112" t="s">
        <v>817</v>
      </c>
      <c r="AAE112" t="s">
        <v>817</v>
      </c>
      <c r="AAF112" t="s">
        <v>817</v>
      </c>
      <c r="AAH112" t="s">
        <v>813</v>
      </c>
      <c r="AAI112" t="s">
        <v>817</v>
      </c>
      <c r="AAJ112" t="s">
        <v>817</v>
      </c>
      <c r="AAK112" t="s">
        <v>817</v>
      </c>
      <c r="AAL112" t="s">
        <v>813</v>
      </c>
      <c r="AAM112" t="s">
        <v>817</v>
      </c>
      <c r="AAN112" t="s">
        <v>817</v>
      </c>
      <c r="AAO112" t="s">
        <v>817</v>
      </c>
      <c r="AAP112" t="s">
        <v>817</v>
      </c>
      <c r="AAQ112" t="s">
        <v>817</v>
      </c>
      <c r="AAR112" t="s">
        <v>817</v>
      </c>
      <c r="AAS112" t="s">
        <v>817</v>
      </c>
      <c r="AAT112" t="s">
        <v>817</v>
      </c>
      <c r="AAV112" t="s">
        <v>817</v>
      </c>
      <c r="AAW112" t="s">
        <v>817</v>
      </c>
      <c r="AAX112" t="s">
        <v>817</v>
      </c>
      <c r="AAY112" t="s">
        <v>817</v>
      </c>
      <c r="AAZ112" t="s">
        <v>817</v>
      </c>
      <c r="ABA112" t="s">
        <v>813</v>
      </c>
      <c r="ABB112" t="s">
        <v>813</v>
      </c>
      <c r="ABC112" t="s">
        <v>817</v>
      </c>
      <c r="ABD112" t="s">
        <v>817</v>
      </c>
      <c r="ABE112" t="s">
        <v>817</v>
      </c>
      <c r="ABF112" t="s">
        <v>817</v>
      </c>
      <c r="ABG112" t="s">
        <v>817</v>
      </c>
      <c r="ABH112" t="s">
        <v>817</v>
      </c>
      <c r="ABI112" t="s">
        <v>817</v>
      </c>
      <c r="ABJ112" t="s">
        <v>817</v>
      </c>
      <c r="ABK112" t="s">
        <v>817</v>
      </c>
      <c r="ABL112" t="s">
        <v>817</v>
      </c>
      <c r="ABM112" t="s">
        <v>817</v>
      </c>
      <c r="ABN112" t="s">
        <v>817</v>
      </c>
      <c r="ABO112" t="s">
        <v>817</v>
      </c>
      <c r="ABP112" t="s">
        <v>817</v>
      </c>
      <c r="ABQ112" t="s">
        <v>817</v>
      </c>
      <c r="ABR112" t="s">
        <v>817</v>
      </c>
      <c r="ABS112" t="s">
        <v>817</v>
      </c>
      <c r="ABT112" t="s">
        <v>817</v>
      </c>
      <c r="ABU112" t="s">
        <v>817</v>
      </c>
      <c r="ABV112" t="s">
        <v>817</v>
      </c>
      <c r="ABW112" t="s">
        <v>813</v>
      </c>
      <c r="ABX112" t="s">
        <v>817</v>
      </c>
      <c r="ABY112" t="s">
        <v>817</v>
      </c>
      <c r="ABZ112" t="s">
        <v>817</v>
      </c>
      <c r="ACA112" t="s">
        <v>817</v>
      </c>
      <c r="ACB112" t="s">
        <v>817</v>
      </c>
      <c r="ACC112" t="s">
        <v>817</v>
      </c>
      <c r="ACD112" t="s">
        <v>817</v>
      </c>
      <c r="ACE112" t="s">
        <v>817</v>
      </c>
      <c r="ACF112" t="s">
        <v>817</v>
      </c>
      <c r="ACG112" t="s">
        <v>817</v>
      </c>
      <c r="ACH112" t="s">
        <v>817</v>
      </c>
      <c r="ACI112" t="s">
        <v>817</v>
      </c>
    </row>
    <row r="113" spans="1:763">
      <c r="A113" t="s">
        <v>1358</v>
      </c>
      <c r="B113" t="s">
        <v>1359</v>
      </c>
      <c r="C113" t="s">
        <v>1360</v>
      </c>
      <c r="D113" t="s">
        <v>811</v>
      </c>
      <c r="E113" t="s">
        <v>811</v>
      </c>
      <c r="P113" t="s">
        <v>1019</v>
      </c>
      <c r="Q113">
        <v>0.81147810819708099</v>
      </c>
      <c r="T113">
        <v>29</v>
      </c>
      <c r="V113" t="s">
        <v>813</v>
      </c>
      <c r="X113" t="s">
        <v>813</v>
      </c>
      <c r="Y113" t="s">
        <v>814</v>
      </c>
      <c r="Z113" t="s">
        <v>814</v>
      </c>
      <c r="AA113" t="s">
        <v>815</v>
      </c>
      <c r="AB113" t="s">
        <v>816</v>
      </c>
      <c r="AC113">
        <v>8</v>
      </c>
      <c r="AD113" t="s">
        <v>813</v>
      </c>
      <c r="AE113">
        <v>8</v>
      </c>
      <c r="AF113">
        <v>0</v>
      </c>
      <c r="AG113">
        <v>0</v>
      </c>
      <c r="AH113" t="s">
        <v>818</v>
      </c>
      <c r="AI113" t="s">
        <v>818</v>
      </c>
      <c r="AJ113" t="s">
        <v>818</v>
      </c>
      <c r="AK113" t="s">
        <v>818</v>
      </c>
      <c r="AL113" t="s">
        <v>818</v>
      </c>
      <c r="AM113" t="s">
        <v>818</v>
      </c>
      <c r="AN113" t="s">
        <v>818</v>
      </c>
      <c r="AO113" t="s">
        <v>818</v>
      </c>
      <c r="AP113" t="s">
        <v>818</v>
      </c>
      <c r="AQ113" t="s">
        <v>818</v>
      </c>
      <c r="AR113" t="s">
        <v>818</v>
      </c>
      <c r="AS113" t="s">
        <v>818</v>
      </c>
      <c r="AT113" t="s">
        <v>818</v>
      </c>
      <c r="AU113" t="s">
        <v>818</v>
      </c>
      <c r="AV113" t="s">
        <v>818</v>
      </c>
      <c r="AW113" t="s">
        <v>818</v>
      </c>
      <c r="AX113" t="s">
        <v>818</v>
      </c>
      <c r="AY113" t="s">
        <v>818</v>
      </c>
      <c r="AZ113" t="s">
        <v>818</v>
      </c>
      <c r="BA113" t="s">
        <v>818</v>
      </c>
      <c r="BB113" t="s">
        <v>818</v>
      </c>
      <c r="BC113" t="s">
        <v>818</v>
      </c>
      <c r="BD113" t="s">
        <v>818</v>
      </c>
      <c r="BE113" t="s">
        <v>818</v>
      </c>
      <c r="BF113" t="s">
        <v>818</v>
      </c>
      <c r="BG113" t="s">
        <v>818</v>
      </c>
      <c r="BH113" t="s">
        <v>818</v>
      </c>
      <c r="BI113" t="s">
        <v>818</v>
      </c>
      <c r="BJ113" t="s">
        <v>818</v>
      </c>
      <c r="BK113" t="s">
        <v>818</v>
      </c>
      <c r="BL113" t="s">
        <v>818</v>
      </c>
      <c r="BM113" t="s">
        <v>818</v>
      </c>
      <c r="BN113" t="s">
        <v>818</v>
      </c>
      <c r="BO113" t="s">
        <v>818</v>
      </c>
      <c r="BP113" t="s">
        <v>818</v>
      </c>
      <c r="BQ113" t="s">
        <v>818</v>
      </c>
      <c r="BR113" t="s">
        <v>818</v>
      </c>
      <c r="BS113" t="s">
        <v>818</v>
      </c>
      <c r="BT113" t="s">
        <v>818</v>
      </c>
      <c r="BU113" t="s">
        <v>818</v>
      </c>
      <c r="BV113" t="s">
        <v>818</v>
      </c>
      <c r="BW113" t="s">
        <v>818</v>
      </c>
      <c r="BX113" t="s">
        <v>818</v>
      </c>
      <c r="BY113" t="s">
        <v>818</v>
      </c>
      <c r="BZ113" t="s">
        <v>818</v>
      </c>
      <c r="CA113" t="s">
        <v>818</v>
      </c>
      <c r="CB113" t="s">
        <v>818</v>
      </c>
      <c r="CC113" t="s">
        <v>818</v>
      </c>
      <c r="CD113" t="s">
        <v>818</v>
      </c>
      <c r="CE113" t="s">
        <v>818</v>
      </c>
      <c r="CF113" t="s">
        <v>818</v>
      </c>
      <c r="CG113" t="s">
        <v>818</v>
      </c>
      <c r="CH113" t="s">
        <v>818</v>
      </c>
      <c r="CI113" t="s">
        <v>818</v>
      </c>
      <c r="CJ113" t="s">
        <v>818</v>
      </c>
      <c r="CK113" t="s">
        <v>818</v>
      </c>
      <c r="CL113" t="s">
        <v>818</v>
      </c>
      <c r="CM113" t="s">
        <v>818</v>
      </c>
      <c r="CN113" t="s">
        <v>818</v>
      </c>
      <c r="CO113" t="s">
        <v>818</v>
      </c>
      <c r="CP113" t="s">
        <v>818</v>
      </c>
      <c r="CQ113" t="s">
        <v>818</v>
      </c>
      <c r="CR113" t="s">
        <v>818</v>
      </c>
      <c r="CS113" t="s">
        <v>818</v>
      </c>
      <c r="CT113" t="s">
        <v>818</v>
      </c>
      <c r="CU113" t="s">
        <v>818</v>
      </c>
      <c r="CV113" t="s">
        <v>818</v>
      </c>
      <c r="CW113" t="s">
        <v>818</v>
      </c>
      <c r="CX113" t="s">
        <v>818</v>
      </c>
      <c r="CY113" t="s">
        <v>818</v>
      </c>
      <c r="CZ113" t="s">
        <v>818</v>
      </c>
      <c r="DA113" t="s">
        <v>818</v>
      </c>
      <c r="DB113" t="s">
        <v>818</v>
      </c>
      <c r="DC113" t="s">
        <v>818</v>
      </c>
      <c r="DD113" t="s">
        <v>818</v>
      </c>
      <c r="DE113" t="s">
        <v>818</v>
      </c>
      <c r="DF113" t="s">
        <v>818</v>
      </c>
      <c r="DG113" t="s">
        <v>818</v>
      </c>
      <c r="DH113" t="s">
        <v>818</v>
      </c>
      <c r="DI113" t="s">
        <v>818</v>
      </c>
      <c r="DJ113" t="s">
        <v>818</v>
      </c>
      <c r="DK113" t="s">
        <v>818</v>
      </c>
      <c r="DL113" t="s">
        <v>818</v>
      </c>
      <c r="DM113" t="s">
        <v>818</v>
      </c>
      <c r="DN113" t="s">
        <v>818</v>
      </c>
      <c r="DO113" t="s">
        <v>818</v>
      </c>
      <c r="DP113" t="s">
        <v>818</v>
      </c>
      <c r="DQ113" t="s">
        <v>818</v>
      </c>
      <c r="DR113" t="s">
        <v>818</v>
      </c>
      <c r="DS113" t="s">
        <v>818</v>
      </c>
      <c r="DT113" t="s">
        <v>818</v>
      </c>
      <c r="DU113" t="s">
        <v>818</v>
      </c>
      <c r="DV113" t="s">
        <v>818</v>
      </c>
      <c r="DW113" t="s">
        <v>818</v>
      </c>
      <c r="DX113" t="s">
        <v>818</v>
      </c>
      <c r="DY113" t="s">
        <v>818</v>
      </c>
      <c r="DZ113" t="s">
        <v>818</v>
      </c>
      <c r="EA113" t="s">
        <v>818</v>
      </c>
      <c r="EB113" t="s">
        <v>818</v>
      </c>
      <c r="EC113" t="s">
        <v>818</v>
      </c>
      <c r="ED113" t="s">
        <v>818</v>
      </c>
      <c r="EE113" t="s">
        <v>818</v>
      </c>
      <c r="EF113" t="s">
        <v>818</v>
      </c>
      <c r="EG113" t="s">
        <v>818</v>
      </c>
      <c r="EH113" t="s">
        <v>818</v>
      </c>
      <c r="EI113" t="s">
        <v>818</v>
      </c>
      <c r="EJ113" t="s">
        <v>818</v>
      </c>
      <c r="EK113" t="s">
        <v>818</v>
      </c>
      <c r="EL113" t="s">
        <v>818</v>
      </c>
      <c r="EM113" t="s">
        <v>818</v>
      </c>
      <c r="EN113" t="s">
        <v>818</v>
      </c>
      <c r="EO113" t="s">
        <v>818</v>
      </c>
      <c r="EP113" t="s">
        <v>818</v>
      </c>
      <c r="EQ113" t="s">
        <v>818</v>
      </c>
      <c r="ER113" t="s">
        <v>818</v>
      </c>
      <c r="ES113" t="s">
        <v>818</v>
      </c>
      <c r="ET113" t="s">
        <v>818</v>
      </c>
      <c r="EU113" t="s">
        <v>818</v>
      </c>
      <c r="EV113" t="s">
        <v>818</v>
      </c>
      <c r="EW113" t="s">
        <v>818</v>
      </c>
      <c r="EX113" t="s">
        <v>818</v>
      </c>
      <c r="EY113" t="s">
        <v>818</v>
      </c>
      <c r="EZ113" t="s">
        <v>818</v>
      </c>
      <c r="FA113" t="s">
        <v>818</v>
      </c>
      <c r="FB113" t="s">
        <v>818</v>
      </c>
      <c r="FC113" t="s">
        <v>818</v>
      </c>
      <c r="FD113" t="s">
        <v>818</v>
      </c>
      <c r="FE113" t="s">
        <v>818</v>
      </c>
      <c r="FF113" t="s">
        <v>818</v>
      </c>
      <c r="FG113" t="s">
        <v>818</v>
      </c>
      <c r="FH113" t="s">
        <v>818</v>
      </c>
      <c r="FI113" t="s">
        <v>818</v>
      </c>
      <c r="FJ113" t="s">
        <v>818</v>
      </c>
      <c r="FK113" t="s">
        <v>818</v>
      </c>
      <c r="FL113" t="s">
        <v>818</v>
      </c>
      <c r="FM113" t="s">
        <v>818</v>
      </c>
      <c r="FN113" t="s">
        <v>818</v>
      </c>
      <c r="FO113" t="s">
        <v>818</v>
      </c>
      <c r="FP113" t="s">
        <v>818</v>
      </c>
      <c r="FQ113" t="s">
        <v>818</v>
      </c>
      <c r="FR113" t="s">
        <v>818</v>
      </c>
      <c r="FS113" t="s">
        <v>818</v>
      </c>
      <c r="FT113" t="s">
        <v>818</v>
      </c>
      <c r="FU113" t="s">
        <v>818</v>
      </c>
      <c r="FV113" t="s">
        <v>818</v>
      </c>
      <c r="FW113" t="s">
        <v>818</v>
      </c>
      <c r="FX113" t="s">
        <v>818</v>
      </c>
      <c r="FY113" t="s">
        <v>818</v>
      </c>
      <c r="FZ113" t="s">
        <v>818</v>
      </c>
      <c r="GA113" t="s">
        <v>818</v>
      </c>
      <c r="GB113" t="s">
        <v>818</v>
      </c>
      <c r="GC113" t="s">
        <v>818</v>
      </c>
      <c r="GD113" t="s">
        <v>818</v>
      </c>
      <c r="GE113" t="s">
        <v>818</v>
      </c>
      <c r="GF113" t="s">
        <v>818</v>
      </c>
      <c r="GG113" t="s">
        <v>818</v>
      </c>
      <c r="GH113" t="s">
        <v>818</v>
      </c>
      <c r="GI113" t="s">
        <v>818</v>
      </c>
      <c r="GJ113" t="s">
        <v>818</v>
      </c>
      <c r="GK113" t="s">
        <v>818</v>
      </c>
      <c r="GL113" t="s">
        <v>818</v>
      </c>
      <c r="GM113" t="s">
        <v>818</v>
      </c>
      <c r="GN113" t="s">
        <v>818</v>
      </c>
      <c r="GO113" t="s">
        <v>818</v>
      </c>
      <c r="GP113" t="s">
        <v>818</v>
      </c>
      <c r="GQ113" t="s">
        <v>818</v>
      </c>
      <c r="GR113" t="s">
        <v>818</v>
      </c>
      <c r="GS113" t="s">
        <v>818</v>
      </c>
      <c r="GT113" t="s">
        <v>818</v>
      </c>
      <c r="GU113" t="s">
        <v>818</v>
      </c>
      <c r="GV113" t="s">
        <v>818</v>
      </c>
      <c r="GW113" t="s">
        <v>818</v>
      </c>
      <c r="GX113" t="s">
        <v>818</v>
      </c>
      <c r="GY113" t="s">
        <v>818</v>
      </c>
      <c r="GZ113" t="s">
        <v>818</v>
      </c>
      <c r="HA113" t="s">
        <v>818</v>
      </c>
      <c r="HB113" t="s">
        <v>818</v>
      </c>
      <c r="HC113" t="s">
        <v>818</v>
      </c>
      <c r="HD113" t="s">
        <v>818</v>
      </c>
      <c r="HE113" t="s">
        <v>818</v>
      </c>
      <c r="HF113" t="s">
        <v>818</v>
      </c>
      <c r="HG113" t="s">
        <v>818</v>
      </c>
      <c r="HH113" t="s">
        <v>818</v>
      </c>
      <c r="HI113" t="s">
        <v>818</v>
      </c>
      <c r="HJ113" t="s">
        <v>818</v>
      </c>
      <c r="HK113" t="s">
        <v>818</v>
      </c>
      <c r="HL113" t="s">
        <v>818</v>
      </c>
      <c r="HM113" t="s">
        <v>818</v>
      </c>
      <c r="HN113" t="s">
        <v>818</v>
      </c>
      <c r="HO113" t="s">
        <v>818</v>
      </c>
      <c r="HP113" t="s">
        <v>818</v>
      </c>
      <c r="HQ113" t="s">
        <v>818</v>
      </c>
      <c r="HR113" t="s">
        <v>818</v>
      </c>
      <c r="HS113" t="s">
        <v>818</v>
      </c>
      <c r="HT113" t="s">
        <v>818</v>
      </c>
      <c r="HU113" t="s">
        <v>818</v>
      </c>
      <c r="HV113" t="s">
        <v>818</v>
      </c>
      <c r="HW113" t="s">
        <v>818</v>
      </c>
      <c r="HX113" t="s">
        <v>818</v>
      </c>
      <c r="HY113" t="s">
        <v>818</v>
      </c>
      <c r="HZ113" t="s">
        <v>818</v>
      </c>
      <c r="IA113" t="s">
        <v>818</v>
      </c>
      <c r="IB113" t="s">
        <v>818</v>
      </c>
      <c r="IC113" t="s">
        <v>818</v>
      </c>
      <c r="ID113" t="s">
        <v>818</v>
      </c>
      <c r="IE113" t="s">
        <v>818</v>
      </c>
      <c r="IF113" t="s">
        <v>818</v>
      </c>
      <c r="IG113" t="s">
        <v>818</v>
      </c>
      <c r="IH113" t="s">
        <v>818</v>
      </c>
      <c r="II113" t="s">
        <v>818</v>
      </c>
      <c r="IJ113" t="s">
        <v>818</v>
      </c>
      <c r="IK113" t="s">
        <v>818</v>
      </c>
      <c r="IL113" t="s">
        <v>818</v>
      </c>
      <c r="IM113" t="s">
        <v>818</v>
      </c>
      <c r="IN113" t="s">
        <v>818</v>
      </c>
      <c r="IO113" t="s">
        <v>818</v>
      </c>
      <c r="IP113" t="s">
        <v>818</v>
      </c>
      <c r="IQ113" t="s">
        <v>818</v>
      </c>
      <c r="IR113" t="s">
        <v>818</v>
      </c>
      <c r="IS113" t="s">
        <v>818</v>
      </c>
      <c r="IT113" t="s">
        <v>818</v>
      </c>
      <c r="IU113" t="s">
        <v>818</v>
      </c>
      <c r="IV113" t="s">
        <v>818</v>
      </c>
      <c r="IW113" t="s">
        <v>818</v>
      </c>
      <c r="IX113" t="s">
        <v>818</v>
      </c>
      <c r="IY113" t="s">
        <v>818</v>
      </c>
      <c r="IZ113" t="s">
        <v>818</v>
      </c>
      <c r="JA113" t="s">
        <v>818</v>
      </c>
      <c r="JB113" t="s">
        <v>818</v>
      </c>
      <c r="JC113" t="s">
        <v>818</v>
      </c>
      <c r="JD113" t="s">
        <v>818</v>
      </c>
      <c r="JE113" t="s">
        <v>818</v>
      </c>
      <c r="JF113" t="s">
        <v>818</v>
      </c>
      <c r="JG113" t="s">
        <v>818</v>
      </c>
      <c r="JH113" t="s">
        <v>818</v>
      </c>
      <c r="JI113" t="s">
        <v>818</v>
      </c>
      <c r="JJ113" t="s">
        <v>818</v>
      </c>
      <c r="JK113" t="s">
        <v>818</v>
      </c>
      <c r="JL113" t="s">
        <v>818</v>
      </c>
      <c r="JM113" t="s">
        <v>818</v>
      </c>
      <c r="JN113" t="s">
        <v>818</v>
      </c>
      <c r="JO113" t="s">
        <v>818</v>
      </c>
      <c r="JP113" t="s">
        <v>818</v>
      </c>
      <c r="JQ113" t="s">
        <v>818</v>
      </c>
      <c r="JR113" t="s">
        <v>818</v>
      </c>
      <c r="JS113" t="s">
        <v>818</v>
      </c>
      <c r="JT113" t="s">
        <v>818</v>
      </c>
      <c r="JU113" t="s">
        <v>818</v>
      </c>
      <c r="JV113" t="s">
        <v>818</v>
      </c>
      <c r="JW113" t="s">
        <v>818</v>
      </c>
      <c r="JX113" t="s">
        <v>818</v>
      </c>
      <c r="JY113" t="s">
        <v>818</v>
      </c>
      <c r="JZ113" t="s">
        <v>818</v>
      </c>
      <c r="KA113" t="s">
        <v>818</v>
      </c>
      <c r="KB113" t="s">
        <v>818</v>
      </c>
      <c r="KC113" t="s">
        <v>818</v>
      </c>
      <c r="KD113" t="s">
        <v>818</v>
      </c>
      <c r="KE113" t="s">
        <v>818</v>
      </c>
      <c r="KF113">
        <v>8</v>
      </c>
      <c r="KG113">
        <v>0</v>
      </c>
      <c r="KH113">
        <v>0</v>
      </c>
      <c r="KI113">
        <v>0</v>
      </c>
      <c r="KJ113">
        <v>0</v>
      </c>
      <c r="KK113">
        <v>2</v>
      </c>
      <c r="KL113">
        <v>1</v>
      </c>
      <c r="KM113">
        <v>0</v>
      </c>
      <c r="KN113">
        <v>1</v>
      </c>
      <c r="KO113">
        <v>1</v>
      </c>
      <c r="KP113">
        <v>3</v>
      </c>
      <c r="KQ113">
        <v>2</v>
      </c>
      <c r="KR113">
        <v>0</v>
      </c>
      <c r="KS113">
        <v>0</v>
      </c>
      <c r="KT113">
        <v>0</v>
      </c>
      <c r="KU113">
        <v>1</v>
      </c>
      <c r="KV113">
        <v>1</v>
      </c>
      <c r="KW113">
        <v>0</v>
      </c>
      <c r="KX113">
        <v>1</v>
      </c>
      <c r="KY113">
        <v>0</v>
      </c>
      <c r="KZ113">
        <v>2</v>
      </c>
      <c r="LA113">
        <v>1</v>
      </c>
      <c r="LB113">
        <v>0</v>
      </c>
      <c r="LC113">
        <v>5</v>
      </c>
      <c r="LD113">
        <v>8</v>
      </c>
      <c r="LE113">
        <v>5</v>
      </c>
      <c r="LF113">
        <v>2</v>
      </c>
      <c r="LH113" t="s">
        <v>813</v>
      </c>
      <c r="LI113" t="s">
        <v>817</v>
      </c>
      <c r="LJ113" t="s">
        <v>813</v>
      </c>
      <c r="LK113" t="s">
        <v>813</v>
      </c>
      <c r="LL113" t="s">
        <v>817</v>
      </c>
      <c r="LM113" t="s">
        <v>817</v>
      </c>
      <c r="LN113" t="s">
        <v>817</v>
      </c>
      <c r="LO113" t="s">
        <v>813</v>
      </c>
      <c r="LP113" t="s">
        <v>817</v>
      </c>
      <c r="LQ113" t="s">
        <v>817</v>
      </c>
      <c r="LR113" t="s">
        <v>818</v>
      </c>
      <c r="LS113" t="s">
        <v>818</v>
      </c>
      <c r="LT113" t="s">
        <v>818</v>
      </c>
      <c r="LU113" t="s">
        <v>818</v>
      </c>
      <c r="LV113" t="s">
        <v>818</v>
      </c>
      <c r="LW113" t="s">
        <v>818</v>
      </c>
      <c r="LX113" t="s">
        <v>817</v>
      </c>
      <c r="MA113" t="s">
        <v>998</v>
      </c>
      <c r="MB113" t="s">
        <v>821</v>
      </c>
      <c r="MC113" t="s">
        <v>875</v>
      </c>
      <c r="MD113" t="s">
        <v>813</v>
      </c>
      <c r="MF113" t="s">
        <v>823</v>
      </c>
      <c r="MI113" t="s">
        <v>813</v>
      </c>
      <c r="MJ113" t="s">
        <v>824</v>
      </c>
      <c r="MK113" t="s">
        <v>817</v>
      </c>
      <c r="ML113" t="s">
        <v>817</v>
      </c>
      <c r="MM113" t="s">
        <v>813</v>
      </c>
      <c r="MN113" t="s">
        <v>817</v>
      </c>
      <c r="MO113" t="s">
        <v>817</v>
      </c>
      <c r="MP113" t="s">
        <v>817</v>
      </c>
      <c r="MQ113" t="s">
        <v>817</v>
      </c>
      <c r="MR113" t="s">
        <v>817</v>
      </c>
      <c r="MS113" t="s">
        <v>817</v>
      </c>
      <c r="MT113" t="s">
        <v>817</v>
      </c>
      <c r="MU113" t="s">
        <v>817</v>
      </c>
      <c r="MV113" t="s">
        <v>817</v>
      </c>
      <c r="MW113" t="s">
        <v>817</v>
      </c>
      <c r="MX113" t="s">
        <v>817</v>
      </c>
      <c r="MY113" t="s">
        <v>817</v>
      </c>
      <c r="MZ113" t="s">
        <v>813</v>
      </c>
      <c r="NA113" t="s">
        <v>817</v>
      </c>
      <c r="NB113" t="s">
        <v>817</v>
      </c>
      <c r="NR113" t="s">
        <v>817</v>
      </c>
      <c r="NU113" t="s">
        <v>825</v>
      </c>
      <c r="NY113">
        <v>0</v>
      </c>
      <c r="OA113" t="s">
        <v>817</v>
      </c>
      <c r="OB113" t="s">
        <v>813</v>
      </c>
      <c r="OC113" t="s">
        <v>817</v>
      </c>
      <c r="OD113" t="s">
        <v>817</v>
      </c>
      <c r="OE113" t="s">
        <v>817</v>
      </c>
      <c r="OF113" t="s">
        <v>817</v>
      </c>
      <c r="OG113" t="s">
        <v>817</v>
      </c>
      <c r="OH113" t="s">
        <v>817</v>
      </c>
      <c r="OI113" t="s">
        <v>817</v>
      </c>
      <c r="OJ113" t="s">
        <v>817</v>
      </c>
      <c r="OK113" t="s">
        <v>817</v>
      </c>
      <c r="OL113" t="s">
        <v>817</v>
      </c>
      <c r="OM113" t="s">
        <v>817</v>
      </c>
      <c r="ON113" t="s">
        <v>817</v>
      </c>
      <c r="OP113" t="s">
        <v>817</v>
      </c>
      <c r="OQ113" t="s">
        <v>827</v>
      </c>
      <c r="OR113" t="s">
        <v>828</v>
      </c>
      <c r="OS113" t="s">
        <v>878</v>
      </c>
      <c r="OT113" t="s">
        <v>813</v>
      </c>
      <c r="OU113" t="s">
        <v>817</v>
      </c>
      <c r="OV113" t="s">
        <v>830</v>
      </c>
      <c r="OW113" t="s">
        <v>831</v>
      </c>
      <c r="OX113" t="s">
        <v>832</v>
      </c>
      <c r="OY113" t="s">
        <v>833</v>
      </c>
      <c r="OZ113" t="s">
        <v>928</v>
      </c>
      <c r="PA113" t="s">
        <v>813</v>
      </c>
      <c r="PB113" t="s">
        <v>817</v>
      </c>
      <c r="PC113" t="s">
        <v>813</v>
      </c>
      <c r="PD113" t="s">
        <v>813</v>
      </c>
      <c r="PE113" t="s">
        <v>817</v>
      </c>
      <c r="PF113" t="s">
        <v>817</v>
      </c>
      <c r="PG113" t="s">
        <v>817</v>
      </c>
      <c r="PH113" t="s">
        <v>817</v>
      </c>
      <c r="PI113" t="s">
        <v>817</v>
      </c>
      <c r="PJ113" t="s">
        <v>817</v>
      </c>
      <c r="PK113" t="s">
        <v>813</v>
      </c>
      <c r="PL113" t="s">
        <v>927</v>
      </c>
      <c r="PM113" t="s">
        <v>1361</v>
      </c>
      <c r="PN113" t="s">
        <v>1361</v>
      </c>
      <c r="PO113" t="s">
        <v>880</v>
      </c>
      <c r="PP113" t="s">
        <v>894</v>
      </c>
      <c r="PQ113" t="s">
        <v>813</v>
      </c>
      <c r="PR113" t="s">
        <v>813</v>
      </c>
      <c r="PS113" t="s">
        <v>817</v>
      </c>
      <c r="PT113" t="s">
        <v>817</v>
      </c>
      <c r="PU113" t="s">
        <v>817</v>
      </c>
      <c r="PV113" t="s">
        <v>817</v>
      </c>
      <c r="PW113" t="s">
        <v>817</v>
      </c>
      <c r="PX113" t="s">
        <v>817</v>
      </c>
      <c r="PY113" t="s">
        <v>817</v>
      </c>
      <c r="PZ113" t="s">
        <v>840</v>
      </c>
      <c r="QA113" t="s">
        <v>841</v>
      </c>
      <c r="QB113" t="s">
        <v>895</v>
      </c>
      <c r="QC113" t="s">
        <v>843</v>
      </c>
      <c r="QD113" t="s">
        <v>844</v>
      </c>
      <c r="QE113" t="s">
        <v>845</v>
      </c>
      <c r="QF113" t="s">
        <v>817</v>
      </c>
      <c r="QG113" t="s">
        <v>813</v>
      </c>
      <c r="QH113" t="s">
        <v>813</v>
      </c>
      <c r="QI113" t="s">
        <v>817</v>
      </c>
      <c r="QJ113" t="s">
        <v>817</v>
      </c>
      <c r="QK113" t="s">
        <v>813</v>
      </c>
      <c r="QL113" t="s">
        <v>817</v>
      </c>
      <c r="QM113" t="s">
        <v>817</v>
      </c>
      <c r="QN113" t="s">
        <v>817</v>
      </c>
      <c r="QO113" t="s">
        <v>817</v>
      </c>
      <c r="QP113" t="s">
        <v>817</v>
      </c>
      <c r="QQ113" t="s">
        <v>817</v>
      </c>
      <c r="QR113" t="s">
        <v>817</v>
      </c>
      <c r="QS113" t="s">
        <v>813</v>
      </c>
      <c r="QT113" t="s">
        <v>817</v>
      </c>
      <c r="QU113" t="s">
        <v>817</v>
      </c>
      <c r="QV113" t="s">
        <v>817</v>
      </c>
      <c r="QW113" t="s">
        <v>817</v>
      </c>
      <c r="QX113" t="s">
        <v>817</v>
      </c>
      <c r="QY113" t="s">
        <v>817</v>
      </c>
      <c r="QZ113" t="s">
        <v>817</v>
      </c>
      <c r="RA113" t="s">
        <v>817</v>
      </c>
      <c r="RB113" t="s">
        <v>817</v>
      </c>
      <c r="RC113" t="s">
        <v>817</v>
      </c>
      <c r="RD113" t="s">
        <v>817</v>
      </c>
      <c r="RE113" t="s">
        <v>817</v>
      </c>
      <c r="RF113" t="s">
        <v>817</v>
      </c>
      <c r="RG113" t="s">
        <v>817</v>
      </c>
      <c r="RH113" t="s">
        <v>817</v>
      </c>
      <c r="RI113" t="s">
        <v>817</v>
      </c>
      <c r="RJ113" t="s">
        <v>817</v>
      </c>
      <c r="RK113" t="s">
        <v>813</v>
      </c>
      <c r="RL113" t="s">
        <v>813</v>
      </c>
      <c r="RM113" t="s">
        <v>813</v>
      </c>
      <c r="RN113" t="s">
        <v>817</v>
      </c>
      <c r="RO113" t="s">
        <v>817</v>
      </c>
      <c r="RP113" t="s">
        <v>817</v>
      </c>
      <c r="RQ113" t="s">
        <v>817</v>
      </c>
      <c r="RR113" t="s">
        <v>817</v>
      </c>
      <c r="RS113" t="s">
        <v>817</v>
      </c>
      <c r="RT113" t="s">
        <v>817</v>
      </c>
      <c r="RU113" t="s">
        <v>817</v>
      </c>
      <c r="RV113" t="s">
        <v>817</v>
      </c>
      <c r="RW113" t="s">
        <v>817</v>
      </c>
      <c r="RX113" t="s">
        <v>837</v>
      </c>
      <c r="RY113" t="s">
        <v>1142</v>
      </c>
      <c r="RZ113" t="s">
        <v>813</v>
      </c>
      <c r="SA113" t="s">
        <v>817</v>
      </c>
      <c r="SB113" t="s">
        <v>817</v>
      </c>
      <c r="SC113" t="s">
        <v>817</v>
      </c>
      <c r="SD113" t="s">
        <v>817</v>
      </c>
      <c r="SE113" t="s">
        <v>817</v>
      </c>
      <c r="SF113" t="s">
        <v>813</v>
      </c>
      <c r="SG113" t="s">
        <v>817</v>
      </c>
      <c r="SH113" t="s">
        <v>817</v>
      </c>
      <c r="SI113" t="s">
        <v>817</v>
      </c>
      <c r="SJ113" t="s">
        <v>817</v>
      </c>
      <c r="SK113" t="s">
        <v>817</v>
      </c>
      <c r="SL113" t="s">
        <v>817</v>
      </c>
      <c r="SM113" t="s">
        <v>817</v>
      </c>
      <c r="SN113" t="s">
        <v>817</v>
      </c>
      <c r="SO113" t="s">
        <v>817</v>
      </c>
      <c r="SP113" t="s">
        <v>817</v>
      </c>
      <c r="SQ113" t="s">
        <v>817</v>
      </c>
      <c r="SR113" t="s">
        <v>817</v>
      </c>
      <c r="SS113" t="s">
        <v>817</v>
      </c>
      <c r="ST113" t="s">
        <v>817</v>
      </c>
      <c r="SU113" t="s">
        <v>817</v>
      </c>
      <c r="SV113" t="s">
        <v>817</v>
      </c>
      <c r="SW113" t="s">
        <v>813</v>
      </c>
      <c r="SX113" t="s">
        <v>813</v>
      </c>
      <c r="SY113" t="s">
        <v>813</v>
      </c>
      <c r="SZ113" t="s">
        <v>813</v>
      </c>
      <c r="TA113" t="s">
        <v>813</v>
      </c>
      <c r="TB113" t="s">
        <v>817</v>
      </c>
      <c r="TC113" t="s">
        <v>817</v>
      </c>
      <c r="TD113" t="s">
        <v>817</v>
      </c>
      <c r="TE113" t="s">
        <v>817</v>
      </c>
      <c r="TF113" t="s">
        <v>817</v>
      </c>
      <c r="TG113" t="s">
        <v>817</v>
      </c>
      <c r="TH113" t="s">
        <v>817</v>
      </c>
      <c r="TI113" t="s">
        <v>817</v>
      </c>
      <c r="TJ113" t="s">
        <v>817</v>
      </c>
      <c r="TU113" t="s">
        <v>817</v>
      </c>
      <c r="TY113" t="s">
        <v>817</v>
      </c>
      <c r="TZ113" t="s">
        <v>817</v>
      </c>
      <c r="UA113" t="s">
        <v>817</v>
      </c>
      <c r="UB113" t="s">
        <v>817</v>
      </c>
      <c r="UC113" t="s">
        <v>817</v>
      </c>
      <c r="UD113" t="s">
        <v>817</v>
      </c>
      <c r="UE113" t="s">
        <v>817</v>
      </c>
      <c r="UF113" t="s">
        <v>817</v>
      </c>
      <c r="UG113" t="s">
        <v>817</v>
      </c>
      <c r="UH113" t="s">
        <v>813</v>
      </c>
      <c r="UI113" t="s">
        <v>817</v>
      </c>
      <c r="UJ113" t="s">
        <v>817</v>
      </c>
      <c r="UK113" t="s">
        <v>817</v>
      </c>
      <c r="UL113" t="s">
        <v>817</v>
      </c>
      <c r="UM113" t="s">
        <v>817</v>
      </c>
      <c r="UN113" t="s">
        <v>817</v>
      </c>
      <c r="UO113" t="s">
        <v>817</v>
      </c>
      <c r="UP113" t="s">
        <v>817</v>
      </c>
      <c r="UQ113" t="s">
        <v>817</v>
      </c>
      <c r="UR113" t="s">
        <v>817</v>
      </c>
      <c r="US113" t="s">
        <v>817</v>
      </c>
      <c r="UT113" t="s">
        <v>817</v>
      </c>
      <c r="UU113" t="s">
        <v>817</v>
      </c>
      <c r="UV113" t="s">
        <v>817</v>
      </c>
      <c r="UW113" t="s">
        <v>813</v>
      </c>
      <c r="UX113" t="s">
        <v>817</v>
      </c>
      <c r="UY113" t="s">
        <v>817</v>
      </c>
      <c r="UZ113" t="s">
        <v>817</v>
      </c>
      <c r="VD113" t="s">
        <v>813</v>
      </c>
      <c r="VE113" t="s">
        <v>817</v>
      </c>
      <c r="VF113" t="s">
        <v>817</v>
      </c>
      <c r="VG113" t="s">
        <v>817</v>
      </c>
      <c r="VH113" t="s">
        <v>817</v>
      </c>
      <c r="VI113" t="s">
        <v>817</v>
      </c>
      <c r="VJ113" t="s">
        <v>817</v>
      </c>
      <c r="VK113" t="s">
        <v>817</v>
      </c>
      <c r="VL113" t="s">
        <v>817</v>
      </c>
      <c r="VM113" t="s">
        <v>817</v>
      </c>
      <c r="VN113" t="s">
        <v>817</v>
      </c>
      <c r="VO113" t="s">
        <v>817</v>
      </c>
      <c r="VP113" t="s">
        <v>817</v>
      </c>
      <c r="VQ113" t="s">
        <v>817</v>
      </c>
      <c r="VY113" t="s">
        <v>817</v>
      </c>
      <c r="VZ113" t="s">
        <v>817</v>
      </c>
      <c r="WA113" t="s">
        <v>817</v>
      </c>
      <c r="WJ113" t="s">
        <v>813</v>
      </c>
      <c r="WK113" t="s">
        <v>813</v>
      </c>
      <c r="WL113" t="s">
        <v>817</v>
      </c>
      <c r="WM113" t="s">
        <v>817</v>
      </c>
      <c r="WN113" t="s">
        <v>817</v>
      </c>
      <c r="WO113" t="s">
        <v>817</v>
      </c>
      <c r="WP113" t="s">
        <v>817</v>
      </c>
      <c r="WQ113" t="s">
        <v>817</v>
      </c>
      <c r="WR113" t="s">
        <v>817</v>
      </c>
      <c r="WS113" t="s">
        <v>999</v>
      </c>
      <c r="WU113" t="s">
        <v>817</v>
      </c>
      <c r="WV113" t="s">
        <v>817</v>
      </c>
      <c r="WW113" t="s">
        <v>817</v>
      </c>
      <c r="WX113" t="s">
        <v>817</v>
      </c>
      <c r="WY113" t="s">
        <v>817</v>
      </c>
      <c r="WZ113" t="s">
        <v>813</v>
      </c>
      <c r="XA113" t="s">
        <v>817</v>
      </c>
      <c r="XB113" t="s">
        <v>817</v>
      </c>
      <c r="XC113" t="s">
        <v>850</v>
      </c>
      <c r="XD113" t="s">
        <v>813</v>
      </c>
      <c r="XE113" t="s">
        <v>813</v>
      </c>
      <c r="XF113" t="s">
        <v>817</v>
      </c>
      <c r="XG113" t="s">
        <v>817</v>
      </c>
      <c r="XH113" t="s">
        <v>817</v>
      </c>
      <c r="XI113" t="s">
        <v>817</v>
      </c>
      <c r="XJ113" t="s">
        <v>817</v>
      </c>
      <c r="XK113" t="s">
        <v>817</v>
      </c>
      <c r="XL113" t="s">
        <v>817</v>
      </c>
      <c r="XM113" t="s">
        <v>817</v>
      </c>
      <c r="XN113" t="s">
        <v>817</v>
      </c>
      <c r="XO113" t="s">
        <v>817</v>
      </c>
      <c r="XP113" t="s">
        <v>817</v>
      </c>
      <c r="XQ113" t="s">
        <v>817</v>
      </c>
      <c r="XR113" t="s">
        <v>813</v>
      </c>
      <c r="XS113" t="s">
        <v>813</v>
      </c>
      <c r="XT113" t="s">
        <v>817</v>
      </c>
      <c r="XU113" t="s">
        <v>813</v>
      </c>
      <c r="XV113" t="s">
        <v>817</v>
      </c>
      <c r="XW113" t="s">
        <v>817</v>
      </c>
      <c r="XX113" t="s">
        <v>817</v>
      </c>
      <c r="XY113" t="s">
        <v>817</v>
      </c>
      <c r="XZ113" t="s">
        <v>817</v>
      </c>
      <c r="ZM113" t="s">
        <v>817</v>
      </c>
      <c r="ZN113" t="s">
        <v>817</v>
      </c>
      <c r="ZO113" t="s">
        <v>817</v>
      </c>
      <c r="ZP113" t="s">
        <v>817</v>
      </c>
      <c r="ZQ113" t="s">
        <v>817</v>
      </c>
      <c r="ZR113" t="s">
        <v>813</v>
      </c>
      <c r="ZS113" t="s">
        <v>813</v>
      </c>
      <c r="ZT113" t="s">
        <v>817</v>
      </c>
      <c r="ZU113" t="s">
        <v>817</v>
      </c>
      <c r="ZV113" t="s">
        <v>817</v>
      </c>
      <c r="ZW113" t="s">
        <v>817</v>
      </c>
      <c r="ZX113" t="s">
        <v>817</v>
      </c>
      <c r="ZY113" t="s">
        <v>817</v>
      </c>
      <c r="ZZ113" t="s">
        <v>817</v>
      </c>
      <c r="AAA113" t="s">
        <v>817</v>
      </c>
      <c r="AAB113" t="s">
        <v>817</v>
      </c>
      <c r="AAC113" t="s">
        <v>817</v>
      </c>
      <c r="AAD113" t="s">
        <v>817</v>
      </c>
      <c r="AAE113" t="s">
        <v>817</v>
      </c>
      <c r="AAF113" t="s">
        <v>817</v>
      </c>
      <c r="AAH113" t="s">
        <v>813</v>
      </c>
      <c r="AAI113" t="s">
        <v>817</v>
      </c>
      <c r="AAJ113" t="s">
        <v>817</v>
      </c>
      <c r="AAK113" t="s">
        <v>817</v>
      </c>
      <c r="AAL113" t="s">
        <v>817</v>
      </c>
      <c r="AAM113" t="s">
        <v>817</v>
      </c>
      <c r="AAN113" t="s">
        <v>813</v>
      </c>
      <c r="AAO113" t="s">
        <v>817</v>
      </c>
      <c r="AAP113" t="s">
        <v>817</v>
      </c>
      <c r="AAQ113" t="s">
        <v>817</v>
      </c>
      <c r="AAR113" t="s">
        <v>817</v>
      </c>
      <c r="AAS113" t="s">
        <v>817</v>
      </c>
      <c r="AAT113" t="s">
        <v>817</v>
      </c>
      <c r="AAV113" t="s">
        <v>813</v>
      </c>
      <c r="AAW113" t="s">
        <v>817</v>
      </c>
      <c r="AAX113" t="s">
        <v>817</v>
      </c>
      <c r="AAY113" t="s">
        <v>817</v>
      </c>
      <c r="AAZ113" t="s">
        <v>817</v>
      </c>
      <c r="ABA113" t="s">
        <v>817</v>
      </c>
      <c r="ABB113" t="s">
        <v>817</v>
      </c>
      <c r="ABC113" t="s">
        <v>817</v>
      </c>
      <c r="ABD113" t="s">
        <v>817</v>
      </c>
      <c r="ABE113" t="s">
        <v>817</v>
      </c>
      <c r="ABF113" t="s">
        <v>817</v>
      </c>
      <c r="ABG113" t="s">
        <v>817</v>
      </c>
      <c r="ABH113" t="s">
        <v>817</v>
      </c>
      <c r="ABI113" t="s">
        <v>817</v>
      </c>
      <c r="ABJ113" t="s">
        <v>817</v>
      </c>
      <c r="ABK113" t="s">
        <v>817</v>
      </c>
      <c r="ABL113" t="s">
        <v>817</v>
      </c>
      <c r="ABM113" t="s">
        <v>817</v>
      </c>
      <c r="ABN113" t="s">
        <v>817</v>
      </c>
      <c r="ABO113" t="s">
        <v>817</v>
      </c>
      <c r="ABP113" t="s">
        <v>817</v>
      </c>
      <c r="ABQ113" t="s">
        <v>817</v>
      </c>
      <c r="ABR113" t="s">
        <v>817</v>
      </c>
      <c r="ABS113" t="s">
        <v>817</v>
      </c>
      <c r="ABT113" t="s">
        <v>817</v>
      </c>
      <c r="ABU113" t="s">
        <v>817</v>
      </c>
      <c r="ABV113" t="s">
        <v>817</v>
      </c>
      <c r="ABW113" t="s">
        <v>817</v>
      </c>
      <c r="ABX113" t="s">
        <v>817</v>
      </c>
      <c r="ABY113" t="s">
        <v>813</v>
      </c>
      <c r="ABZ113" t="s">
        <v>817</v>
      </c>
      <c r="ACA113" t="s">
        <v>817</v>
      </c>
      <c r="ACB113" t="s">
        <v>817</v>
      </c>
      <c r="ACC113" t="s">
        <v>817</v>
      </c>
      <c r="ACD113" t="s">
        <v>817</v>
      </c>
      <c r="ACE113" t="s">
        <v>817</v>
      </c>
      <c r="ACF113" t="s">
        <v>817</v>
      </c>
      <c r="ACG113" t="s">
        <v>817</v>
      </c>
      <c r="ACH113" t="s">
        <v>817</v>
      </c>
      <c r="ACI113" t="s">
        <v>817</v>
      </c>
    </row>
    <row r="114" spans="1:763">
      <c r="A114" t="s">
        <v>1362</v>
      </c>
      <c r="B114" t="s">
        <v>1363</v>
      </c>
      <c r="C114" t="s">
        <v>1364</v>
      </c>
      <c r="D114" t="s">
        <v>941</v>
      </c>
      <c r="E114" t="s">
        <v>941</v>
      </c>
      <c r="P114" t="s">
        <v>812</v>
      </c>
      <c r="Q114">
        <v>0.874863865752458</v>
      </c>
      <c r="T114">
        <v>56</v>
      </c>
      <c r="V114" t="s">
        <v>813</v>
      </c>
      <c r="X114" t="s">
        <v>817</v>
      </c>
      <c r="Y114" t="s">
        <v>814</v>
      </c>
      <c r="Z114" t="s">
        <v>856</v>
      </c>
      <c r="AA114" t="s">
        <v>815</v>
      </c>
      <c r="AB114" t="s">
        <v>816</v>
      </c>
      <c r="AC114">
        <v>3</v>
      </c>
      <c r="AD114" t="s">
        <v>817</v>
      </c>
      <c r="AE114">
        <v>3</v>
      </c>
      <c r="AF114">
        <v>0</v>
      </c>
      <c r="AG114">
        <v>0</v>
      </c>
      <c r="AH114" t="s">
        <v>818</v>
      </c>
      <c r="AI114" t="s">
        <v>818</v>
      </c>
      <c r="AJ114" t="s">
        <v>818</v>
      </c>
      <c r="AK114" t="s">
        <v>818</v>
      </c>
      <c r="AL114" t="s">
        <v>818</v>
      </c>
      <c r="AM114" t="s">
        <v>818</v>
      </c>
      <c r="AN114" t="s">
        <v>818</v>
      </c>
      <c r="AO114" t="s">
        <v>818</v>
      </c>
      <c r="AP114" t="s">
        <v>818</v>
      </c>
      <c r="AQ114" t="s">
        <v>818</v>
      </c>
      <c r="AR114" t="s">
        <v>818</v>
      </c>
      <c r="AS114" t="s">
        <v>818</v>
      </c>
      <c r="AT114" t="s">
        <v>818</v>
      </c>
      <c r="AU114" t="s">
        <v>818</v>
      </c>
      <c r="AV114" t="s">
        <v>818</v>
      </c>
      <c r="AW114" t="s">
        <v>818</v>
      </c>
      <c r="AX114" t="s">
        <v>818</v>
      </c>
      <c r="AY114" t="s">
        <v>818</v>
      </c>
      <c r="AZ114" t="s">
        <v>818</v>
      </c>
      <c r="BA114" t="s">
        <v>818</v>
      </c>
      <c r="BB114" t="s">
        <v>818</v>
      </c>
      <c r="BC114" t="s">
        <v>818</v>
      </c>
      <c r="BD114" t="s">
        <v>818</v>
      </c>
      <c r="BE114" t="s">
        <v>818</v>
      </c>
      <c r="BF114" t="s">
        <v>818</v>
      </c>
      <c r="BG114" t="s">
        <v>818</v>
      </c>
      <c r="BH114" t="s">
        <v>818</v>
      </c>
      <c r="BI114" t="s">
        <v>818</v>
      </c>
      <c r="BJ114" t="s">
        <v>818</v>
      </c>
      <c r="BK114" t="s">
        <v>818</v>
      </c>
      <c r="BL114" t="s">
        <v>818</v>
      </c>
      <c r="BM114" t="s">
        <v>818</v>
      </c>
      <c r="BN114" t="s">
        <v>818</v>
      </c>
      <c r="BO114" t="s">
        <v>818</v>
      </c>
      <c r="BP114" t="s">
        <v>818</v>
      </c>
      <c r="BQ114" t="s">
        <v>818</v>
      </c>
      <c r="BR114" t="s">
        <v>818</v>
      </c>
      <c r="BS114" t="s">
        <v>818</v>
      </c>
      <c r="BT114" t="s">
        <v>818</v>
      </c>
      <c r="BU114" t="s">
        <v>818</v>
      </c>
      <c r="BV114" t="s">
        <v>818</v>
      </c>
      <c r="BW114" t="s">
        <v>818</v>
      </c>
      <c r="BX114" t="s">
        <v>818</v>
      </c>
      <c r="BY114" t="s">
        <v>818</v>
      </c>
      <c r="BZ114" t="s">
        <v>818</v>
      </c>
      <c r="CA114" t="s">
        <v>818</v>
      </c>
      <c r="CB114" t="s">
        <v>818</v>
      </c>
      <c r="CC114" t="s">
        <v>818</v>
      </c>
      <c r="CD114" t="s">
        <v>818</v>
      </c>
      <c r="CE114" t="s">
        <v>818</v>
      </c>
      <c r="CF114" t="s">
        <v>818</v>
      </c>
      <c r="CG114" t="s">
        <v>818</v>
      </c>
      <c r="CH114" t="s">
        <v>818</v>
      </c>
      <c r="CI114" t="s">
        <v>818</v>
      </c>
      <c r="CJ114" t="s">
        <v>818</v>
      </c>
      <c r="CK114" t="s">
        <v>818</v>
      </c>
      <c r="CL114" t="s">
        <v>818</v>
      </c>
      <c r="CM114" t="s">
        <v>818</v>
      </c>
      <c r="CN114" t="s">
        <v>818</v>
      </c>
      <c r="CO114" t="s">
        <v>818</v>
      </c>
      <c r="CP114" t="s">
        <v>818</v>
      </c>
      <c r="CQ114" t="s">
        <v>818</v>
      </c>
      <c r="CR114" t="s">
        <v>818</v>
      </c>
      <c r="CS114" t="s">
        <v>818</v>
      </c>
      <c r="CT114" t="s">
        <v>818</v>
      </c>
      <c r="CU114" t="s">
        <v>818</v>
      </c>
      <c r="CV114" t="s">
        <v>818</v>
      </c>
      <c r="CW114" t="s">
        <v>818</v>
      </c>
      <c r="CX114" t="s">
        <v>818</v>
      </c>
      <c r="CY114" t="s">
        <v>818</v>
      </c>
      <c r="CZ114" t="s">
        <v>818</v>
      </c>
      <c r="DA114" t="s">
        <v>818</v>
      </c>
      <c r="DB114" t="s">
        <v>818</v>
      </c>
      <c r="DC114" t="s">
        <v>818</v>
      </c>
      <c r="DD114" t="s">
        <v>818</v>
      </c>
      <c r="DE114" t="s">
        <v>818</v>
      </c>
      <c r="DF114" t="s">
        <v>818</v>
      </c>
      <c r="DG114" t="s">
        <v>818</v>
      </c>
      <c r="DH114" t="s">
        <v>818</v>
      </c>
      <c r="DI114" t="s">
        <v>818</v>
      </c>
      <c r="DJ114" t="s">
        <v>818</v>
      </c>
      <c r="DK114" t="s">
        <v>818</v>
      </c>
      <c r="DL114" t="s">
        <v>818</v>
      </c>
      <c r="DM114" t="s">
        <v>818</v>
      </c>
      <c r="DN114" t="s">
        <v>818</v>
      </c>
      <c r="DO114" t="s">
        <v>818</v>
      </c>
      <c r="DP114" t="s">
        <v>818</v>
      </c>
      <c r="DQ114" t="s">
        <v>818</v>
      </c>
      <c r="DR114" t="s">
        <v>818</v>
      </c>
      <c r="DS114" t="s">
        <v>818</v>
      </c>
      <c r="DT114" t="s">
        <v>818</v>
      </c>
      <c r="DU114" t="s">
        <v>818</v>
      </c>
      <c r="DV114" t="s">
        <v>818</v>
      </c>
      <c r="DW114" t="s">
        <v>818</v>
      </c>
      <c r="DX114" t="s">
        <v>818</v>
      </c>
      <c r="DY114" t="s">
        <v>818</v>
      </c>
      <c r="DZ114" t="s">
        <v>818</v>
      </c>
      <c r="EA114" t="s">
        <v>818</v>
      </c>
      <c r="EB114" t="s">
        <v>818</v>
      </c>
      <c r="EC114" t="s">
        <v>818</v>
      </c>
      <c r="ED114" t="s">
        <v>818</v>
      </c>
      <c r="EE114" t="s">
        <v>818</v>
      </c>
      <c r="EF114" t="s">
        <v>818</v>
      </c>
      <c r="EG114" t="s">
        <v>818</v>
      </c>
      <c r="EH114" t="s">
        <v>818</v>
      </c>
      <c r="EI114" t="s">
        <v>818</v>
      </c>
      <c r="EJ114" t="s">
        <v>818</v>
      </c>
      <c r="EK114" t="s">
        <v>818</v>
      </c>
      <c r="EL114" t="s">
        <v>818</v>
      </c>
      <c r="EM114" t="s">
        <v>818</v>
      </c>
      <c r="EN114" t="s">
        <v>818</v>
      </c>
      <c r="EO114" t="s">
        <v>818</v>
      </c>
      <c r="EP114" t="s">
        <v>818</v>
      </c>
      <c r="EQ114" t="s">
        <v>818</v>
      </c>
      <c r="ER114" t="s">
        <v>818</v>
      </c>
      <c r="ES114" t="s">
        <v>818</v>
      </c>
      <c r="ET114" t="s">
        <v>818</v>
      </c>
      <c r="EU114" t="s">
        <v>818</v>
      </c>
      <c r="EV114" t="s">
        <v>818</v>
      </c>
      <c r="EW114" t="s">
        <v>818</v>
      </c>
      <c r="EX114" t="s">
        <v>818</v>
      </c>
      <c r="EY114" t="s">
        <v>818</v>
      </c>
      <c r="EZ114" t="s">
        <v>818</v>
      </c>
      <c r="FA114" t="s">
        <v>818</v>
      </c>
      <c r="FB114" t="s">
        <v>818</v>
      </c>
      <c r="FC114" t="s">
        <v>818</v>
      </c>
      <c r="FD114" t="s">
        <v>818</v>
      </c>
      <c r="FE114" t="s">
        <v>818</v>
      </c>
      <c r="FF114" t="s">
        <v>818</v>
      </c>
      <c r="FG114" t="s">
        <v>818</v>
      </c>
      <c r="FH114" t="s">
        <v>818</v>
      </c>
      <c r="FI114" t="s">
        <v>818</v>
      </c>
      <c r="FJ114" t="s">
        <v>818</v>
      </c>
      <c r="FK114" t="s">
        <v>818</v>
      </c>
      <c r="FL114" t="s">
        <v>818</v>
      </c>
      <c r="FM114" t="s">
        <v>818</v>
      </c>
      <c r="FN114" t="s">
        <v>818</v>
      </c>
      <c r="FO114" t="s">
        <v>818</v>
      </c>
      <c r="FP114" t="s">
        <v>818</v>
      </c>
      <c r="FQ114" t="s">
        <v>818</v>
      </c>
      <c r="FR114" t="s">
        <v>818</v>
      </c>
      <c r="FS114" t="s">
        <v>818</v>
      </c>
      <c r="FT114" t="s">
        <v>818</v>
      </c>
      <c r="FU114" t="s">
        <v>818</v>
      </c>
      <c r="FV114" t="s">
        <v>818</v>
      </c>
      <c r="FW114" t="s">
        <v>818</v>
      </c>
      <c r="FX114" t="s">
        <v>818</v>
      </c>
      <c r="FY114" t="s">
        <v>818</v>
      </c>
      <c r="FZ114" t="s">
        <v>818</v>
      </c>
      <c r="GA114" t="s">
        <v>818</v>
      </c>
      <c r="GB114" t="s">
        <v>818</v>
      </c>
      <c r="GC114" t="s">
        <v>818</v>
      </c>
      <c r="GD114" t="s">
        <v>818</v>
      </c>
      <c r="GE114" t="s">
        <v>818</v>
      </c>
      <c r="GF114" t="s">
        <v>818</v>
      </c>
      <c r="GG114" t="s">
        <v>818</v>
      </c>
      <c r="GH114" t="s">
        <v>818</v>
      </c>
      <c r="GI114" t="s">
        <v>818</v>
      </c>
      <c r="GJ114" t="s">
        <v>818</v>
      </c>
      <c r="GK114" t="s">
        <v>818</v>
      </c>
      <c r="GL114" t="s">
        <v>818</v>
      </c>
      <c r="GM114" t="s">
        <v>818</v>
      </c>
      <c r="GN114" t="s">
        <v>818</v>
      </c>
      <c r="GO114" t="s">
        <v>818</v>
      </c>
      <c r="GP114" t="s">
        <v>818</v>
      </c>
      <c r="GQ114" t="s">
        <v>818</v>
      </c>
      <c r="GR114" t="s">
        <v>818</v>
      </c>
      <c r="GS114" t="s">
        <v>818</v>
      </c>
      <c r="GT114" t="s">
        <v>818</v>
      </c>
      <c r="GU114" t="s">
        <v>818</v>
      </c>
      <c r="GV114" t="s">
        <v>818</v>
      </c>
      <c r="GW114" t="s">
        <v>818</v>
      </c>
      <c r="GX114" t="s">
        <v>818</v>
      </c>
      <c r="GY114" t="s">
        <v>818</v>
      </c>
      <c r="GZ114" t="s">
        <v>818</v>
      </c>
      <c r="HA114" t="s">
        <v>818</v>
      </c>
      <c r="HB114" t="s">
        <v>818</v>
      </c>
      <c r="HC114" t="s">
        <v>818</v>
      </c>
      <c r="HD114" t="s">
        <v>818</v>
      </c>
      <c r="HE114" t="s">
        <v>818</v>
      </c>
      <c r="HF114" t="s">
        <v>818</v>
      </c>
      <c r="HG114" t="s">
        <v>818</v>
      </c>
      <c r="HH114" t="s">
        <v>818</v>
      </c>
      <c r="HI114" t="s">
        <v>818</v>
      </c>
      <c r="HJ114" t="s">
        <v>818</v>
      </c>
      <c r="HK114" t="s">
        <v>818</v>
      </c>
      <c r="HL114" t="s">
        <v>818</v>
      </c>
      <c r="HM114" t="s">
        <v>818</v>
      </c>
      <c r="HN114" t="s">
        <v>818</v>
      </c>
      <c r="HO114" t="s">
        <v>818</v>
      </c>
      <c r="HP114" t="s">
        <v>818</v>
      </c>
      <c r="HQ114" t="s">
        <v>818</v>
      </c>
      <c r="HR114" t="s">
        <v>818</v>
      </c>
      <c r="HS114" t="s">
        <v>818</v>
      </c>
      <c r="HT114" t="s">
        <v>818</v>
      </c>
      <c r="HU114" t="s">
        <v>818</v>
      </c>
      <c r="HV114" t="s">
        <v>818</v>
      </c>
      <c r="HW114" t="s">
        <v>818</v>
      </c>
      <c r="HX114" t="s">
        <v>818</v>
      </c>
      <c r="HY114" t="s">
        <v>818</v>
      </c>
      <c r="HZ114" t="s">
        <v>818</v>
      </c>
      <c r="IA114" t="s">
        <v>818</v>
      </c>
      <c r="IB114" t="s">
        <v>818</v>
      </c>
      <c r="IC114" t="s">
        <v>818</v>
      </c>
      <c r="ID114" t="s">
        <v>818</v>
      </c>
      <c r="IE114" t="s">
        <v>818</v>
      </c>
      <c r="IF114" t="s">
        <v>818</v>
      </c>
      <c r="IG114" t="s">
        <v>818</v>
      </c>
      <c r="IH114" t="s">
        <v>818</v>
      </c>
      <c r="II114" t="s">
        <v>818</v>
      </c>
      <c r="IJ114" t="s">
        <v>818</v>
      </c>
      <c r="IK114" t="s">
        <v>818</v>
      </c>
      <c r="IL114" t="s">
        <v>818</v>
      </c>
      <c r="IM114" t="s">
        <v>818</v>
      </c>
      <c r="IN114" t="s">
        <v>818</v>
      </c>
      <c r="IO114" t="s">
        <v>818</v>
      </c>
      <c r="IP114" t="s">
        <v>818</v>
      </c>
      <c r="IQ114" t="s">
        <v>818</v>
      </c>
      <c r="IR114" t="s">
        <v>818</v>
      </c>
      <c r="IS114" t="s">
        <v>818</v>
      </c>
      <c r="IT114" t="s">
        <v>818</v>
      </c>
      <c r="IU114" t="s">
        <v>818</v>
      </c>
      <c r="IV114" t="s">
        <v>818</v>
      </c>
      <c r="IW114" t="s">
        <v>818</v>
      </c>
      <c r="IX114" t="s">
        <v>818</v>
      </c>
      <c r="IY114" t="s">
        <v>818</v>
      </c>
      <c r="IZ114" t="s">
        <v>818</v>
      </c>
      <c r="JA114" t="s">
        <v>818</v>
      </c>
      <c r="JB114" t="s">
        <v>818</v>
      </c>
      <c r="JC114" t="s">
        <v>818</v>
      </c>
      <c r="JD114" t="s">
        <v>818</v>
      </c>
      <c r="JE114" t="s">
        <v>818</v>
      </c>
      <c r="JF114" t="s">
        <v>818</v>
      </c>
      <c r="JG114" t="s">
        <v>818</v>
      </c>
      <c r="JH114" t="s">
        <v>818</v>
      </c>
      <c r="JI114" t="s">
        <v>818</v>
      </c>
      <c r="JJ114" t="s">
        <v>818</v>
      </c>
      <c r="JK114" t="s">
        <v>818</v>
      </c>
      <c r="JL114" t="s">
        <v>818</v>
      </c>
      <c r="JM114" t="s">
        <v>818</v>
      </c>
      <c r="JN114" t="s">
        <v>818</v>
      </c>
      <c r="JO114" t="s">
        <v>818</v>
      </c>
      <c r="JP114" t="s">
        <v>818</v>
      </c>
      <c r="JQ114" t="s">
        <v>818</v>
      </c>
      <c r="JR114" t="s">
        <v>818</v>
      </c>
      <c r="JS114" t="s">
        <v>818</v>
      </c>
      <c r="JT114" t="s">
        <v>818</v>
      </c>
      <c r="JU114" t="s">
        <v>818</v>
      </c>
      <c r="JV114" t="s">
        <v>818</v>
      </c>
      <c r="JW114" t="s">
        <v>818</v>
      </c>
      <c r="JX114" t="s">
        <v>818</v>
      </c>
      <c r="JY114" t="s">
        <v>818</v>
      </c>
      <c r="JZ114" t="s">
        <v>818</v>
      </c>
      <c r="KA114" t="s">
        <v>818</v>
      </c>
      <c r="KB114" t="s">
        <v>818</v>
      </c>
      <c r="KC114" t="s">
        <v>818</v>
      </c>
      <c r="KD114" t="s">
        <v>818</v>
      </c>
      <c r="KE114" t="s">
        <v>818</v>
      </c>
      <c r="KF114">
        <v>3</v>
      </c>
      <c r="KG114">
        <v>0</v>
      </c>
      <c r="KH114">
        <v>0</v>
      </c>
      <c r="KI114">
        <v>0</v>
      </c>
      <c r="KJ114">
        <v>0</v>
      </c>
      <c r="KK114">
        <v>0</v>
      </c>
      <c r="KL114">
        <v>0</v>
      </c>
      <c r="KM114">
        <v>0</v>
      </c>
      <c r="KN114">
        <v>1</v>
      </c>
      <c r="KO114">
        <v>0</v>
      </c>
      <c r="KP114">
        <v>0</v>
      </c>
      <c r="KQ114">
        <v>1</v>
      </c>
      <c r="KR114">
        <v>0</v>
      </c>
      <c r="KS114">
        <v>0</v>
      </c>
      <c r="KT114">
        <v>0</v>
      </c>
      <c r="KU114">
        <v>0</v>
      </c>
      <c r="KV114">
        <v>1</v>
      </c>
      <c r="KW114">
        <v>0</v>
      </c>
      <c r="KX114">
        <v>0</v>
      </c>
      <c r="KY114">
        <v>1</v>
      </c>
      <c r="KZ114">
        <v>1</v>
      </c>
      <c r="LA114">
        <v>1</v>
      </c>
      <c r="LB114">
        <v>0</v>
      </c>
      <c r="LC114">
        <v>1</v>
      </c>
      <c r="LD114">
        <v>3</v>
      </c>
      <c r="LE114">
        <v>1</v>
      </c>
      <c r="LF114">
        <v>1</v>
      </c>
      <c r="LH114" t="s">
        <v>817</v>
      </c>
      <c r="LI114" t="s">
        <v>817</v>
      </c>
      <c r="LJ114" t="s">
        <v>817</v>
      </c>
      <c r="LK114" t="s">
        <v>817</v>
      </c>
      <c r="LL114" t="s">
        <v>817</v>
      </c>
      <c r="LM114" t="s">
        <v>817</v>
      </c>
      <c r="LO114" t="s">
        <v>813</v>
      </c>
      <c r="LP114" t="s">
        <v>813</v>
      </c>
      <c r="LQ114" t="s">
        <v>817</v>
      </c>
      <c r="LR114" t="s">
        <v>818</v>
      </c>
      <c r="LV114" t="s">
        <v>818</v>
      </c>
      <c r="LX114" t="s">
        <v>817</v>
      </c>
      <c r="MA114" t="s">
        <v>820</v>
      </c>
      <c r="MB114" t="s">
        <v>913</v>
      </c>
      <c r="MC114" t="s">
        <v>822</v>
      </c>
      <c r="MD114" t="s">
        <v>813</v>
      </c>
      <c r="MF114" t="s">
        <v>934</v>
      </c>
      <c r="MH114" t="s">
        <v>935</v>
      </c>
      <c r="MI114" t="s">
        <v>813</v>
      </c>
      <c r="MJ114" t="s">
        <v>888</v>
      </c>
      <c r="MU114" t="s">
        <v>813</v>
      </c>
      <c r="NC114" t="s">
        <v>817</v>
      </c>
      <c r="ND114" t="s">
        <v>817</v>
      </c>
      <c r="NE114" t="s">
        <v>817</v>
      </c>
      <c r="NR114" t="s">
        <v>813</v>
      </c>
      <c r="NS114" t="s">
        <v>817</v>
      </c>
      <c r="NU114" t="s">
        <v>825</v>
      </c>
      <c r="NY114">
        <v>0</v>
      </c>
      <c r="OA114" t="s">
        <v>817</v>
      </c>
      <c r="OB114" t="s">
        <v>817</v>
      </c>
      <c r="OC114" t="s">
        <v>817</v>
      </c>
      <c r="OD114" t="s">
        <v>817</v>
      </c>
      <c r="OE114" t="s">
        <v>817</v>
      </c>
      <c r="OF114" t="s">
        <v>817</v>
      </c>
      <c r="OG114" t="s">
        <v>813</v>
      </c>
      <c r="OH114" t="s">
        <v>817</v>
      </c>
      <c r="OI114" t="s">
        <v>817</v>
      </c>
      <c r="OJ114" t="s">
        <v>817</v>
      </c>
      <c r="OK114" t="s">
        <v>817</v>
      </c>
      <c r="OL114" t="s">
        <v>817</v>
      </c>
      <c r="OM114" t="s">
        <v>817</v>
      </c>
      <c r="ON114" t="s">
        <v>817</v>
      </c>
      <c r="OP114" t="s">
        <v>817</v>
      </c>
      <c r="OQ114" t="s">
        <v>827</v>
      </c>
      <c r="OR114" t="s">
        <v>863</v>
      </c>
      <c r="OS114" t="s">
        <v>829</v>
      </c>
      <c r="OT114" t="s">
        <v>813</v>
      </c>
      <c r="OU114" t="s">
        <v>813</v>
      </c>
      <c r="OV114" t="s">
        <v>1041</v>
      </c>
      <c r="PA114" t="s">
        <v>813</v>
      </c>
      <c r="PB114" t="s">
        <v>817</v>
      </c>
      <c r="PC114" t="s">
        <v>817</v>
      </c>
      <c r="PD114" t="s">
        <v>817</v>
      </c>
      <c r="PE114" t="s">
        <v>817</v>
      </c>
      <c r="PF114" t="s">
        <v>817</v>
      </c>
      <c r="PG114" t="s">
        <v>817</v>
      </c>
      <c r="PH114" t="s">
        <v>817</v>
      </c>
      <c r="PI114" t="s">
        <v>817</v>
      </c>
      <c r="PJ114" t="s">
        <v>817</v>
      </c>
      <c r="PL114" t="s">
        <v>835</v>
      </c>
      <c r="PM114" t="s">
        <v>845</v>
      </c>
      <c r="PN114" t="s">
        <v>818</v>
      </c>
      <c r="PO114" t="s">
        <v>866</v>
      </c>
      <c r="PP114" t="s">
        <v>839</v>
      </c>
      <c r="PQ114" t="s">
        <v>813</v>
      </c>
      <c r="PR114" t="s">
        <v>813</v>
      </c>
      <c r="PS114" t="s">
        <v>817</v>
      </c>
      <c r="PT114" t="s">
        <v>817</v>
      </c>
      <c r="PU114" t="s">
        <v>817</v>
      </c>
      <c r="PV114" t="s">
        <v>817</v>
      </c>
      <c r="PW114" t="s">
        <v>817</v>
      </c>
      <c r="PX114" t="s">
        <v>817</v>
      </c>
      <c r="PY114" t="s">
        <v>817</v>
      </c>
      <c r="PZ114" t="s">
        <v>840</v>
      </c>
      <c r="QA114" t="s">
        <v>841</v>
      </c>
      <c r="QB114" t="s">
        <v>895</v>
      </c>
      <c r="QC114" t="s">
        <v>843</v>
      </c>
      <c r="QD114" t="s">
        <v>1042</v>
      </c>
      <c r="QE114" t="s">
        <v>818</v>
      </c>
      <c r="QF114" t="s">
        <v>902</v>
      </c>
      <c r="QG114" t="s">
        <v>817</v>
      </c>
      <c r="QH114" t="s">
        <v>813</v>
      </c>
      <c r="QI114" t="s">
        <v>817</v>
      </c>
      <c r="QJ114" t="s">
        <v>817</v>
      </c>
      <c r="QK114" t="s">
        <v>813</v>
      </c>
      <c r="QL114" t="s">
        <v>817</v>
      </c>
      <c r="QM114" t="s">
        <v>817</v>
      </c>
      <c r="QN114" t="s">
        <v>817</v>
      </c>
      <c r="QO114" t="s">
        <v>817</v>
      </c>
      <c r="QP114" t="s">
        <v>817</v>
      </c>
      <c r="QQ114" t="s">
        <v>817</v>
      </c>
      <c r="QR114" t="s">
        <v>868</v>
      </c>
      <c r="QS114" t="s">
        <v>813</v>
      </c>
      <c r="QT114" t="s">
        <v>817</v>
      </c>
      <c r="QU114" t="s">
        <v>817</v>
      </c>
      <c r="QV114" t="s">
        <v>817</v>
      </c>
      <c r="QW114" t="s">
        <v>817</v>
      </c>
      <c r="QX114" t="s">
        <v>817</v>
      </c>
      <c r="QY114" t="s">
        <v>817</v>
      </c>
      <c r="QZ114" t="s">
        <v>817</v>
      </c>
      <c r="RA114" t="s">
        <v>817</v>
      </c>
      <c r="RB114" t="s">
        <v>817</v>
      </c>
      <c r="RC114" t="s">
        <v>817</v>
      </c>
      <c r="RD114" t="s">
        <v>817</v>
      </c>
      <c r="RE114" t="s">
        <v>817</v>
      </c>
      <c r="RF114" t="s">
        <v>817</v>
      </c>
      <c r="RG114" t="s">
        <v>817</v>
      </c>
      <c r="RH114" t="s">
        <v>817</v>
      </c>
      <c r="RI114" t="s">
        <v>817</v>
      </c>
      <c r="RJ114" t="s">
        <v>817</v>
      </c>
      <c r="RK114" t="s">
        <v>813</v>
      </c>
      <c r="RL114" t="s">
        <v>813</v>
      </c>
      <c r="RM114" t="s">
        <v>817</v>
      </c>
      <c r="RN114" t="s">
        <v>817</v>
      </c>
      <c r="RO114" t="s">
        <v>817</v>
      </c>
      <c r="RP114" t="s">
        <v>817</v>
      </c>
      <c r="RQ114" t="s">
        <v>817</v>
      </c>
      <c r="RR114" t="s">
        <v>817</v>
      </c>
      <c r="RS114" t="s">
        <v>817</v>
      </c>
      <c r="RT114" t="s">
        <v>817</v>
      </c>
      <c r="RU114" t="s">
        <v>817</v>
      </c>
      <c r="RV114" t="s">
        <v>817</v>
      </c>
      <c r="RW114" t="s">
        <v>817</v>
      </c>
      <c r="RX114" t="s">
        <v>837</v>
      </c>
      <c r="RY114" t="s">
        <v>849</v>
      </c>
      <c r="RZ114" t="s">
        <v>813</v>
      </c>
      <c r="SA114" t="s">
        <v>817</v>
      </c>
      <c r="SB114" t="s">
        <v>817</v>
      </c>
      <c r="SC114" t="s">
        <v>817</v>
      </c>
      <c r="SD114" t="s">
        <v>817</v>
      </c>
      <c r="SE114" t="s">
        <v>817</v>
      </c>
      <c r="SF114" t="s">
        <v>817</v>
      </c>
      <c r="SG114" t="s">
        <v>817</v>
      </c>
      <c r="SH114" t="s">
        <v>817</v>
      </c>
      <c r="SI114" t="s">
        <v>817</v>
      </c>
      <c r="SJ114" t="s">
        <v>817</v>
      </c>
      <c r="SK114" t="s">
        <v>817</v>
      </c>
      <c r="SL114" t="s">
        <v>813</v>
      </c>
      <c r="SM114" t="s">
        <v>817</v>
      </c>
      <c r="SN114" t="s">
        <v>817</v>
      </c>
      <c r="SO114" t="s">
        <v>817</v>
      </c>
      <c r="SP114" t="s">
        <v>817</v>
      </c>
      <c r="SQ114" t="s">
        <v>817</v>
      </c>
      <c r="SR114" t="s">
        <v>817</v>
      </c>
      <c r="SS114" t="s">
        <v>817</v>
      </c>
      <c r="ST114" t="s">
        <v>813</v>
      </c>
      <c r="SU114" t="s">
        <v>817</v>
      </c>
      <c r="SV114" t="s">
        <v>817</v>
      </c>
      <c r="SW114" t="s">
        <v>817</v>
      </c>
      <c r="SX114" t="s">
        <v>817</v>
      </c>
      <c r="SY114" t="s">
        <v>817</v>
      </c>
      <c r="SZ114" t="s">
        <v>817</v>
      </c>
      <c r="TA114" t="s">
        <v>817</v>
      </c>
      <c r="TB114" t="s">
        <v>817</v>
      </c>
      <c r="TC114" t="s">
        <v>817</v>
      </c>
      <c r="TD114" t="s">
        <v>817</v>
      </c>
      <c r="TE114" t="s">
        <v>817</v>
      </c>
      <c r="TF114" t="s">
        <v>817</v>
      </c>
      <c r="TG114" t="s">
        <v>817</v>
      </c>
      <c r="TH114" t="s">
        <v>817</v>
      </c>
      <c r="TI114" t="s">
        <v>817</v>
      </c>
      <c r="TJ114" t="s">
        <v>813</v>
      </c>
      <c r="TK114" t="s">
        <v>817</v>
      </c>
      <c r="TL114" t="s">
        <v>817</v>
      </c>
      <c r="TM114" t="s">
        <v>817</v>
      </c>
      <c r="TN114" t="s">
        <v>817</v>
      </c>
      <c r="TO114" t="s">
        <v>813</v>
      </c>
      <c r="TP114" t="s">
        <v>817</v>
      </c>
      <c r="TQ114" t="s">
        <v>817</v>
      </c>
      <c r="TR114" t="s">
        <v>817</v>
      </c>
      <c r="TS114" t="s">
        <v>817</v>
      </c>
      <c r="TT114" t="s">
        <v>813</v>
      </c>
      <c r="TU114" t="s">
        <v>817</v>
      </c>
      <c r="TV114" t="s">
        <v>817</v>
      </c>
      <c r="TW114" t="s">
        <v>817</v>
      </c>
      <c r="TX114" t="s">
        <v>1365</v>
      </c>
      <c r="TY114" t="s">
        <v>817</v>
      </c>
      <c r="TZ114" t="s">
        <v>817</v>
      </c>
      <c r="UA114" t="s">
        <v>817</v>
      </c>
      <c r="UB114" t="s">
        <v>817</v>
      </c>
      <c r="UC114" t="s">
        <v>817</v>
      </c>
      <c r="UD114" t="s">
        <v>817</v>
      </c>
      <c r="UE114" t="s">
        <v>817</v>
      </c>
      <c r="UF114" t="s">
        <v>817</v>
      </c>
      <c r="UG114" t="s">
        <v>817</v>
      </c>
      <c r="UH114" t="s">
        <v>813</v>
      </c>
      <c r="UI114" t="s">
        <v>817</v>
      </c>
      <c r="UJ114" t="s">
        <v>817</v>
      </c>
      <c r="UK114" t="s">
        <v>817</v>
      </c>
      <c r="UL114" t="s">
        <v>817</v>
      </c>
      <c r="UM114" t="s">
        <v>817</v>
      </c>
      <c r="UN114" t="s">
        <v>813</v>
      </c>
      <c r="UO114" t="s">
        <v>817</v>
      </c>
      <c r="UP114" t="s">
        <v>817</v>
      </c>
      <c r="UQ114" t="s">
        <v>817</v>
      </c>
      <c r="UR114" t="s">
        <v>817</v>
      </c>
      <c r="US114" t="s">
        <v>817</v>
      </c>
      <c r="UT114" t="s">
        <v>817</v>
      </c>
      <c r="UU114" t="s">
        <v>817</v>
      </c>
      <c r="UV114" t="s">
        <v>817</v>
      </c>
      <c r="UW114" t="s">
        <v>817</v>
      </c>
      <c r="UX114" t="s">
        <v>817</v>
      </c>
      <c r="UY114" t="s">
        <v>817</v>
      </c>
      <c r="UZ114" t="s">
        <v>817</v>
      </c>
      <c r="VB114" t="s">
        <v>909</v>
      </c>
      <c r="VC114" t="s">
        <v>848</v>
      </c>
      <c r="VD114" t="s">
        <v>817</v>
      </c>
      <c r="VE114" t="s">
        <v>813</v>
      </c>
      <c r="VF114" t="s">
        <v>817</v>
      </c>
      <c r="VG114" t="s">
        <v>817</v>
      </c>
      <c r="VH114" t="s">
        <v>817</v>
      </c>
      <c r="VI114" t="s">
        <v>817</v>
      </c>
      <c r="VJ114" t="s">
        <v>813</v>
      </c>
      <c r="VK114" t="s">
        <v>817</v>
      </c>
      <c r="VL114" t="s">
        <v>817</v>
      </c>
      <c r="VM114" t="s">
        <v>817</v>
      </c>
      <c r="VN114" t="s">
        <v>817</v>
      </c>
      <c r="VO114" t="s">
        <v>817</v>
      </c>
      <c r="VP114" t="s">
        <v>817</v>
      </c>
      <c r="VQ114" t="s">
        <v>817</v>
      </c>
      <c r="VY114" t="s">
        <v>813</v>
      </c>
      <c r="VZ114" t="s">
        <v>813</v>
      </c>
      <c r="WA114" t="s">
        <v>817</v>
      </c>
      <c r="WJ114" t="s">
        <v>813</v>
      </c>
      <c r="WK114" t="s">
        <v>817</v>
      </c>
      <c r="WL114" t="s">
        <v>817</v>
      </c>
      <c r="WM114" t="s">
        <v>817</v>
      </c>
      <c r="WN114" t="s">
        <v>817</v>
      </c>
      <c r="WO114" t="s">
        <v>817</v>
      </c>
      <c r="WP114" t="s">
        <v>817</v>
      </c>
      <c r="WQ114" t="s">
        <v>817</v>
      </c>
      <c r="WR114" t="s">
        <v>817</v>
      </c>
      <c r="WS114" t="s">
        <v>902</v>
      </c>
      <c r="WU114" t="s">
        <v>813</v>
      </c>
      <c r="WV114" t="s">
        <v>817</v>
      </c>
      <c r="WW114" t="s">
        <v>817</v>
      </c>
      <c r="WX114" t="s">
        <v>817</v>
      </c>
      <c r="WY114" t="s">
        <v>817</v>
      </c>
      <c r="WZ114" t="s">
        <v>817</v>
      </c>
      <c r="XA114" t="s">
        <v>817</v>
      </c>
      <c r="XB114" t="s">
        <v>817</v>
      </c>
      <c r="XC114" t="s">
        <v>869</v>
      </c>
      <c r="XD114" t="s">
        <v>813</v>
      </c>
      <c r="XE114" t="s">
        <v>817</v>
      </c>
      <c r="XF114" t="s">
        <v>817</v>
      </c>
      <c r="XG114" t="s">
        <v>817</v>
      </c>
      <c r="XH114" t="s">
        <v>817</v>
      </c>
      <c r="XI114" t="s">
        <v>817</v>
      </c>
      <c r="XJ114" t="s">
        <v>817</v>
      </c>
      <c r="XK114" t="s">
        <v>817</v>
      </c>
      <c r="XL114" t="s">
        <v>817</v>
      </c>
      <c r="XM114" t="s">
        <v>817</v>
      </c>
      <c r="XN114" t="s">
        <v>817</v>
      </c>
      <c r="XO114" t="s">
        <v>817</v>
      </c>
      <c r="XP114" t="s">
        <v>817</v>
      </c>
      <c r="XQ114" t="s">
        <v>817</v>
      </c>
      <c r="XR114" t="s">
        <v>813</v>
      </c>
      <c r="XS114" t="s">
        <v>817</v>
      </c>
      <c r="XT114" t="s">
        <v>813</v>
      </c>
      <c r="XU114" t="s">
        <v>813</v>
      </c>
      <c r="XV114" t="s">
        <v>817</v>
      </c>
      <c r="XW114" t="s">
        <v>817</v>
      </c>
      <c r="XX114" t="s">
        <v>817</v>
      </c>
      <c r="XY114" t="s">
        <v>817</v>
      </c>
      <c r="XZ114" t="s">
        <v>817</v>
      </c>
      <c r="ZM114" t="s">
        <v>817</v>
      </c>
      <c r="ZN114" t="s">
        <v>817</v>
      </c>
      <c r="ZO114" t="s">
        <v>817</v>
      </c>
      <c r="ZP114" t="s">
        <v>817</v>
      </c>
      <c r="ZQ114" t="s">
        <v>817</v>
      </c>
      <c r="ZR114" t="s">
        <v>817</v>
      </c>
      <c r="ZS114" t="s">
        <v>817</v>
      </c>
      <c r="ZT114" t="s">
        <v>817</v>
      </c>
      <c r="ZU114" t="s">
        <v>817</v>
      </c>
      <c r="ZV114" t="s">
        <v>817</v>
      </c>
      <c r="ZW114" t="s">
        <v>813</v>
      </c>
      <c r="ZX114" t="s">
        <v>817</v>
      </c>
      <c r="ZY114" t="s">
        <v>817</v>
      </c>
      <c r="ZZ114" t="s">
        <v>817</v>
      </c>
      <c r="AAA114" t="s">
        <v>817</v>
      </c>
      <c r="AAB114" t="s">
        <v>817</v>
      </c>
      <c r="AAC114" t="s">
        <v>817</v>
      </c>
      <c r="AAD114" t="s">
        <v>817</v>
      </c>
      <c r="AAE114" t="s">
        <v>817</v>
      </c>
      <c r="AAF114" t="s">
        <v>817</v>
      </c>
      <c r="AAH114" t="s">
        <v>813</v>
      </c>
      <c r="AAI114" t="s">
        <v>813</v>
      </c>
      <c r="AAJ114" t="s">
        <v>817</v>
      </c>
      <c r="AAK114" t="s">
        <v>817</v>
      </c>
      <c r="AAL114" t="s">
        <v>817</v>
      </c>
      <c r="AAM114" t="s">
        <v>817</v>
      </c>
      <c r="AAN114" t="s">
        <v>817</v>
      </c>
      <c r="AAO114" t="s">
        <v>817</v>
      </c>
      <c r="AAP114" t="s">
        <v>817</v>
      </c>
      <c r="AAQ114" t="s">
        <v>817</v>
      </c>
      <c r="AAR114" t="s">
        <v>817</v>
      </c>
      <c r="AAS114" t="s">
        <v>817</v>
      </c>
      <c r="AAT114" t="s">
        <v>817</v>
      </c>
      <c r="AAV114" t="s">
        <v>817</v>
      </c>
      <c r="AAW114" t="s">
        <v>817</v>
      </c>
      <c r="AAX114" t="s">
        <v>817</v>
      </c>
      <c r="AAY114" t="s">
        <v>817</v>
      </c>
      <c r="AAZ114" t="s">
        <v>817</v>
      </c>
      <c r="ABA114" t="s">
        <v>817</v>
      </c>
      <c r="ABB114" t="s">
        <v>817</v>
      </c>
      <c r="ABC114" t="s">
        <v>817</v>
      </c>
      <c r="ABD114" t="s">
        <v>817</v>
      </c>
      <c r="ABE114" t="s">
        <v>817</v>
      </c>
      <c r="ABF114" t="s">
        <v>817</v>
      </c>
      <c r="ABG114" t="s">
        <v>817</v>
      </c>
      <c r="ABH114" t="s">
        <v>817</v>
      </c>
      <c r="ABI114" t="s">
        <v>817</v>
      </c>
      <c r="ABJ114" t="s">
        <v>817</v>
      </c>
      <c r="ABK114" t="s">
        <v>813</v>
      </c>
      <c r="ABL114" t="s">
        <v>817</v>
      </c>
      <c r="ABM114" t="s">
        <v>813</v>
      </c>
      <c r="ABN114" t="s">
        <v>817</v>
      </c>
      <c r="ABO114" t="s">
        <v>817</v>
      </c>
      <c r="ABP114" t="s">
        <v>817</v>
      </c>
      <c r="ABQ114" t="s">
        <v>817</v>
      </c>
      <c r="ABR114" t="s">
        <v>817</v>
      </c>
      <c r="ABS114" t="s">
        <v>817</v>
      </c>
      <c r="ABT114" t="s">
        <v>813</v>
      </c>
      <c r="ABU114" t="s">
        <v>817</v>
      </c>
      <c r="ABV114" t="s">
        <v>817</v>
      </c>
      <c r="ABW114" t="s">
        <v>817</v>
      </c>
      <c r="ABX114" t="s">
        <v>817</v>
      </c>
      <c r="ABY114" t="s">
        <v>817</v>
      </c>
      <c r="ABZ114" t="s">
        <v>817</v>
      </c>
      <c r="ACA114" t="s">
        <v>817</v>
      </c>
      <c r="ACB114" t="s">
        <v>817</v>
      </c>
      <c r="ACC114" t="s">
        <v>817</v>
      </c>
      <c r="ACD114" t="s">
        <v>817</v>
      </c>
      <c r="ACE114" t="s">
        <v>817</v>
      </c>
      <c r="ACF114" t="s">
        <v>817</v>
      </c>
      <c r="ACG114" t="s">
        <v>817</v>
      </c>
      <c r="ACH114" t="s">
        <v>817</v>
      </c>
      <c r="ACI114" t="s">
        <v>817</v>
      </c>
    </row>
    <row r="115" spans="1:763">
      <c r="A115" t="s">
        <v>1366</v>
      </c>
      <c r="B115" t="s">
        <v>1367</v>
      </c>
      <c r="C115" t="s">
        <v>1368</v>
      </c>
      <c r="D115" t="s">
        <v>977</v>
      </c>
      <c r="E115" t="s">
        <v>977</v>
      </c>
      <c r="P115" t="s">
        <v>812</v>
      </c>
      <c r="Q115">
        <v>0.874863865752458</v>
      </c>
      <c r="T115">
        <v>52</v>
      </c>
      <c r="V115" t="s">
        <v>813</v>
      </c>
      <c r="X115" t="s">
        <v>813</v>
      </c>
      <c r="Y115" t="s">
        <v>814</v>
      </c>
      <c r="Z115" t="s">
        <v>814</v>
      </c>
      <c r="AA115" t="s">
        <v>857</v>
      </c>
      <c r="AB115" t="s">
        <v>816</v>
      </c>
      <c r="AC115">
        <v>7</v>
      </c>
      <c r="AD115" t="s">
        <v>813</v>
      </c>
      <c r="AE115">
        <v>7</v>
      </c>
      <c r="AF115">
        <v>0</v>
      </c>
      <c r="AG115">
        <v>0</v>
      </c>
      <c r="AH115" t="s">
        <v>818</v>
      </c>
      <c r="AI115" t="s">
        <v>818</v>
      </c>
      <c r="AJ115" t="s">
        <v>818</v>
      </c>
      <c r="AK115" t="s">
        <v>818</v>
      </c>
      <c r="AL115" t="s">
        <v>818</v>
      </c>
      <c r="AM115" t="s">
        <v>818</v>
      </c>
      <c r="AN115" t="s">
        <v>818</v>
      </c>
      <c r="AO115" t="s">
        <v>818</v>
      </c>
      <c r="AP115" t="s">
        <v>818</v>
      </c>
      <c r="AQ115" t="s">
        <v>818</v>
      </c>
      <c r="AR115" t="s">
        <v>818</v>
      </c>
      <c r="AS115" t="s">
        <v>818</v>
      </c>
      <c r="AT115" t="s">
        <v>818</v>
      </c>
      <c r="AU115" t="s">
        <v>818</v>
      </c>
      <c r="AV115" t="s">
        <v>818</v>
      </c>
      <c r="AW115" t="s">
        <v>818</v>
      </c>
      <c r="AX115" t="s">
        <v>818</v>
      </c>
      <c r="AY115" t="s">
        <v>818</v>
      </c>
      <c r="AZ115" t="s">
        <v>818</v>
      </c>
      <c r="BA115" t="s">
        <v>818</v>
      </c>
      <c r="BB115" t="s">
        <v>818</v>
      </c>
      <c r="BC115" t="s">
        <v>818</v>
      </c>
      <c r="BD115" t="s">
        <v>818</v>
      </c>
      <c r="BE115" t="s">
        <v>818</v>
      </c>
      <c r="BF115" t="s">
        <v>818</v>
      </c>
      <c r="BG115" t="s">
        <v>818</v>
      </c>
      <c r="BH115" t="s">
        <v>818</v>
      </c>
      <c r="BI115" t="s">
        <v>818</v>
      </c>
      <c r="BJ115" t="s">
        <v>818</v>
      </c>
      <c r="BK115" t="s">
        <v>818</v>
      </c>
      <c r="BL115" t="s">
        <v>818</v>
      </c>
      <c r="BM115" t="s">
        <v>818</v>
      </c>
      <c r="BN115" t="s">
        <v>818</v>
      </c>
      <c r="BO115" t="s">
        <v>818</v>
      </c>
      <c r="BP115" t="s">
        <v>818</v>
      </c>
      <c r="BQ115" t="s">
        <v>818</v>
      </c>
      <c r="BR115" t="s">
        <v>818</v>
      </c>
      <c r="BS115" t="s">
        <v>818</v>
      </c>
      <c r="BT115" t="s">
        <v>818</v>
      </c>
      <c r="BU115" t="s">
        <v>818</v>
      </c>
      <c r="BV115" t="s">
        <v>818</v>
      </c>
      <c r="BW115" t="s">
        <v>818</v>
      </c>
      <c r="BX115" t="s">
        <v>818</v>
      </c>
      <c r="BY115" t="s">
        <v>818</v>
      </c>
      <c r="BZ115" t="s">
        <v>818</v>
      </c>
      <c r="CA115" t="s">
        <v>818</v>
      </c>
      <c r="CB115" t="s">
        <v>818</v>
      </c>
      <c r="CC115" t="s">
        <v>818</v>
      </c>
      <c r="CD115" t="s">
        <v>818</v>
      </c>
      <c r="CE115" t="s">
        <v>818</v>
      </c>
      <c r="CF115" t="s">
        <v>818</v>
      </c>
      <c r="CG115" t="s">
        <v>818</v>
      </c>
      <c r="CH115" t="s">
        <v>818</v>
      </c>
      <c r="CI115" t="s">
        <v>818</v>
      </c>
      <c r="CJ115" t="s">
        <v>818</v>
      </c>
      <c r="CK115" t="s">
        <v>818</v>
      </c>
      <c r="CL115" t="s">
        <v>818</v>
      </c>
      <c r="CM115" t="s">
        <v>818</v>
      </c>
      <c r="CN115" t="s">
        <v>818</v>
      </c>
      <c r="CO115" t="s">
        <v>818</v>
      </c>
      <c r="CP115" t="s">
        <v>818</v>
      </c>
      <c r="CQ115" t="s">
        <v>818</v>
      </c>
      <c r="CR115" t="s">
        <v>818</v>
      </c>
      <c r="CS115" t="s">
        <v>818</v>
      </c>
      <c r="CT115" t="s">
        <v>818</v>
      </c>
      <c r="CU115" t="s">
        <v>818</v>
      </c>
      <c r="CV115" t="s">
        <v>818</v>
      </c>
      <c r="CW115" t="s">
        <v>818</v>
      </c>
      <c r="CX115" t="s">
        <v>818</v>
      </c>
      <c r="CY115" t="s">
        <v>818</v>
      </c>
      <c r="CZ115" t="s">
        <v>818</v>
      </c>
      <c r="DA115" t="s">
        <v>818</v>
      </c>
      <c r="DB115" t="s">
        <v>818</v>
      </c>
      <c r="DC115" t="s">
        <v>818</v>
      </c>
      <c r="DD115" t="s">
        <v>818</v>
      </c>
      <c r="DE115" t="s">
        <v>818</v>
      </c>
      <c r="DF115" t="s">
        <v>818</v>
      </c>
      <c r="DG115" t="s">
        <v>818</v>
      </c>
      <c r="DH115" t="s">
        <v>818</v>
      </c>
      <c r="DI115" t="s">
        <v>818</v>
      </c>
      <c r="DJ115" t="s">
        <v>818</v>
      </c>
      <c r="DK115" t="s">
        <v>818</v>
      </c>
      <c r="DL115" t="s">
        <v>818</v>
      </c>
      <c r="DM115" t="s">
        <v>818</v>
      </c>
      <c r="DN115" t="s">
        <v>818</v>
      </c>
      <c r="DO115" t="s">
        <v>818</v>
      </c>
      <c r="DP115" t="s">
        <v>818</v>
      </c>
      <c r="DQ115" t="s">
        <v>818</v>
      </c>
      <c r="DR115" t="s">
        <v>818</v>
      </c>
      <c r="DS115" t="s">
        <v>818</v>
      </c>
      <c r="DT115" t="s">
        <v>818</v>
      </c>
      <c r="DU115" t="s">
        <v>818</v>
      </c>
      <c r="DV115" t="s">
        <v>818</v>
      </c>
      <c r="DW115" t="s">
        <v>818</v>
      </c>
      <c r="DX115" t="s">
        <v>818</v>
      </c>
      <c r="DY115" t="s">
        <v>818</v>
      </c>
      <c r="DZ115" t="s">
        <v>818</v>
      </c>
      <c r="EA115" t="s">
        <v>818</v>
      </c>
      <c r="EB115" t="s">
        <v>818</v>
      </c>
      <c r="EC115" t="s">
        <v>818</v>
      </c>
      <c r="ED115" t="s">
        <v>818</v>
      </c>
      <c r="EE115" t="s">
        <v>818</v>
      </c>
      <c r="EF115" t="s">
        <v>818</v>
      </c>
      <c r="EG115" t="s">
        <v>818</v>
      </c>
      <c r="EH115" t="s">
        <v>818</v>
      </c>
      <c r="EI115" t="s">
        <v>818</v>
      </c>
      <c r="EJ115" t="s">
        <v>818</v>
      </c>
      <c r="EK115" t="s">
        <v>818</v>
      </c>
      <c r="EL115" t="s">
        <v>818</v>
      </c>
      <c r="EM115" t="s">
        <v>818</v>
      </c>
      <c r="EN115" t="s">
        <v>818</v>
      </c>
      <c r="EO115" t="s">
        <v>818</v>
      </c>
      <c r="EP115" t="s">
        <v>818</v>
      </c>
      <c r="EQ115" t="s">
        <v>818</v>
      </c>
      <c r="ER115" t="s">
        <v>818</v>
      </c>
      <c r="ES115" t="s">
        <v>818</v>
      </c>
      <c r="ET115" t="s">
        <v>818</v>
      </c>
      <c r="EU115" t="s">
        <v>818</v>
      </c>
      <c r="EV115" t="s">
        <v>818</v>
      </c>
      <c r="EW115" t="s">
        <v>818</v>
      </c>
      <c r="EX115" t="s">
        <v>818</v>
      </c>
      <c r="EY115" t="s">
        <v>818</v>
      </c>
      <c r="EZ115" t="s">
        <v>818</v>
      </c>
      <c r="FA115" t="s">
        <v>818</v>
      </c>
      <c r="FB115" t="s">
        <v>818</v>
      </c>
      <c r="FC115" t="s">
        <v>818</v>
      </c>
      <c r="FD115" t="s">
        <v>818</v>
      </c>
      <c r="FE115" t="s">
        <v>818</v>
      </c>
      <c r="FF115" t="s">
        <v>818</v>
      </c>
      <c r="FG115" t="s">
        <v>818</v>
      </c>
      <c r="FH115" t="s">
        <v>818</v>
      </c>
      <c r="FI115" t="s">
        <v>818</v>
      </c>
      <c r="FJ115" t="s">
        <v>818</v>
      </c>
      <c r="FK115" t="s">
        <v>818</v>
      </c>
      <c r="FL115" t="s">
        <v>818</v>
      </c>
      <c r="FM115" t="s">
        <v>818</v>
      </c>
      <c r="FN115" t="s">
        <v>818</v>
      </c>
      <c r="FO115" t="s">
        <v>818</v>
      </c>
      <c r="FP115" t="s">
        <v>818</v>
      </c>
      <c r="FQ115" t="s">
        <v>818</v>
      </c>
      <c r="FR115" t="s">
        <v>818</v>
      </c>
      <c r="FS115" t="s">
        <v>818</v>
      </c>
      <c r="FT115" t="s">
        <v>818</v>
      </c>
      <c r="FU115" t="s">
        <v>818</v>
      </c>
      <c r="FV115" t="s">
        <v>818</v>
      </c>
      <c r="FW115" t="s">
        <v>818</v>
      </c>
      <c r="FX115" t="s">
        <v>818</v>
      </c>
      <c r="FY115" t="s">
        <v>818</v>
      </c>
      <c r="FZ115" t="s">
        <v>818</v>
      </c>
      <c r="GA115" t="s">
        <v>818</v>
      </c>
      <c r="GB115" t="s">
        <v>818</v>
      </c>
      <c r="GC115" t="s">
        <v>818</v>
      </c>
      <c r="GD115" t="s">
        <v>818</v>
      </c>
      <c r="GE115" t="s">
        <v>818</v>
      </c>
      <c r="GF115" t="s">
        <v>818</v>
      </c>
      <c r="GG115" t="s">
        <v>818</v>
      </c>
      <c r="GH115" t="s">
        <v>818</v>
      </c>
      <c r="GI115" t="s">
        <v>818</v>
      </c>
      <c r="GJ115" t="s">
        <v>818</v>
      </c>
      <c r="GK115" t="s">
        <v>818</v>
      </c>
      <c r="GL115" t="s">
        <v>818</v>
      </c>
      <c r="GM115" t="s">
        <v>818</v>
      </c>
      <c r="GN115" t="s">
        <v>818</v>
      </c>
      <c r="GO115" t="s">
        <v>818</v>
      </c>
      <c r="GP115" t="s">
        <v>818</v>
      </c>
      <c r="GQ115" t="s">
        <v>818</v>
      </c>
      <c r="GR115" t="s">
        <v>818</v>
      </c>
      <c r="GS115" t="s">
        <v>818</v>
      </c>
      <c r="GT115" t="s">
        <v>818</v>
      </c>
      <c r="GU115" t="s">
        <v>818</v>
      </c>
      <c r="GV115" t="s">
        <v>818</v>
      </c>
      <c r="GW115" t="s">
        <v>818</v>
      </c>
      <c r="GX115" t="s">
        <v>818</v>
      </c>
      <c r="GY115" t="s">
        <v>818</v>
      </c>
      <c r="GZ115" t="s">
        <v>818</v>
      </c>
      <c r="HA115" t="s">
        <v>818</v>
      </c>
      <c r="HB115" t="s">
        <v>818</v>
      </c>
      <c r="HC115" t="s">
        <v>818</v>
      </c>
      <c r="HD115" t="s">
        <v>818</v>
      </c>
      <c r="HE115" t="s">
        <v>818</v>
      </c>
      <c r="HF115" t="s">
        <v>818</v>
      </c>
      <c r="HG115" t="s">
        <v>818</v>
      </c>
      <c r="HH115" t="s">
        <v>818</v>
      </c>
      <c r="HI115" t="s">
        <v>818</v>
      </c>
      <c r="HJ115" t="s">
        <v>818</v>
      </c>
      <c r="HK115" t="s">
        <v>818</v>
      </c>
      <c r="HL115" t="s">
        <v>818</v>
      </c>
      <c r="HM115" t="s">
        <v>818</v>
      </c>
      <c r="HN115" t="s">
        <v>818</v>
      </c>
      <c r="HO115" t="s">
        <v>818</v>
      </c>
      <c r="HP115" t="s">
        <v>818</v>
      </c>
      <c r="HQ115" t="s">
        <v>818</v>
      </c>
      <c r="HR115" t="s">
        <v>818</v>
      </c>
      <c r="HS115" t="s">
        <v>818</v>
      </c>
      <c r="HT115" t="s">
        <v>818</v>
      </c>
      <c r="HU115" t="s">
        <v>818</v>
      </c>
      <c r="HV115" t="s">
        <v>818</v>
      </c>
      <c r="HW115" t="s">
        <v>818</v>
      </c>
      <c r="HX115" t="s">
        <v>818</v>
      </c>
      <c r="HY115" t="s">
        <v>818</v>
      </c>
      <c r="HZ115" t="s">
        <v>818</v>
      </c>
      <c r="IA115" t="s">
        <v>818</v>
      </c>
      <c r="IB115" t="s">
        <v>818</v>
      </c>
      <c r="IC115" t="s">
        <v>818</v>
      </c>
      <c r="ID115" t="s">
        <v>818</v>
      </c>
      <c r="IE115" t="s">
        <v>818</v>
      </c>
      <c r="IF115" t="s">
        <v>818</v>
      </c>
      <c r="IG115" t="s">
        <v>818</v>
      </c>
      <c r="IH115" t="s">
        <v>818</v>
      </c>
      <c r="II115" t="s">
        <v>818</v>
      </c>
      <c r="IJ115" t="s">
        <v>818</v>
      </c>
      <c r="IK115" t="s">
        <v>818</v>
      </c>
      <c r="IL115" t="s">
        <v>818</v>
      </c>
      <c r="IM115" t="s">
        <v>818</v>
      </c>
      <c r="IN115" t="s">
        <v>818</v>
      </c>
      <c r="IO115" t="s">
        <v>818</v>
      </c>
      <c r="IP115" t="s">
        <v>818</v>
      </c>
      <c r="IQ115" t="s">
        <v>818</v>
      </c>
      <c r="IR115" t="s">
        <v>818</v>
      </c>
      <c r="IS115" t="s">
        <v>818</v>
      </c>
      <c r="IT115" t="s">
        <v>818</v>
      </c>
      <c r="IU115" t="s">
        <v>818</v>
      </c>
      <c r="IV115" t="s">
        <v>818</v>
      </c>
      <c r="IW115" t="s">
        <v>818</v>
      </c>
      <c r="IX115" t="s">
        <v>818</v>
      </c>
      <c r="IY115" t="s">
        <v>818</v>
      </c>
      <c r="IZ115" t="s">
        <v>818</v>
      </c>
      <c r="JA115" t="s">
        <v>818</v>
      </c>
      <c r="JB115" t="s">
        <v>818</v>
      </c>
      <c r="JC115" t="s">
        <v>818</v>
      </c>
      <c r="JD115" t="s">
        <v>818</v>
      </c>
      <c r="JE115" t="s">
        <v>818</v>
      </c>
      <c r="JF115" t="s">
        <v>818</v>
      </c>
      <c r="JG115" t="s">
        <v>818</v>
      </c>
      <c r="JH115" t="s">
        <v>818</v>
      </c>
      <c r="JI115" t="s">
        <v>818</v>
      </c>
      <c r="JJ115" t="s">
        <v>818</v>
      </c>
      <c r="JK115" t="s">
        <v>818</v>
      </c>
      <c r="JL115" t="s">
        <v>818</v>
      </c>
      <c r="JM115" t="s">
        <v>818</v>
      </c>
      <c r="JN115" t="s">
        <v>818</v>
      </c>
      <c r="JO115" t="s">
        <v>818</v>
      </c>
      <c r="JP115" t="s">
        <v>818</v>
      </c>
      <c r="JQ115" t="s">
        <v>818</v>
      </c>
      <c r="JR115" t="s">
        <v>818</v>
      </c>
      <c r="JS115" t="s">
        <v>818</v>
      </c>
      <c r="JT115" t="s">
        <v>818</v>
      </c>
      <c r="JU115" t="s">
        <v>818</v>
      </c>
      <c r="JV115" t="s">
        <v>818</v>
      </c>
      <c r="JW115" t="s">
        <v>818</v>
      </c>
      <c r="JX115" t="s">
        <v>818</v>
      </c>
      <c r="JY115" t="s">
        <v>818</v>
      </c>
      <c r="JZ115" t="s">
        <v>818</v>
      </c>
      <c r="KA115" t="s">
        <v>818</v>
      </c>
      <c r="KB115" t="s">
        <v>818</v>
      </c>
      <c r="KC115" t="s">
        <v>818</v>
      </c>
      <c r="KD115" t="s">
        <v>818</v>
      </c>
      <c r="KE115" t="s">
        <v>818</v>
      </c>
      <c r="KF115">
        <v>7</v>
      </c>
      <c r="KG115">
        <v>0</v>
      </c>
      <c r="KH115">
        <v>0</v>
      </c>
      <c r="KI115">
        <v>0</v>
      </c>
      <c r="KJ115">
        <v>1</v>
      </c>
      <c r="KK115">
        <v>1</v>
      </c>
      <c r="KL115">
        <v>1</v>
      </c>
      <c r="KM115">
        <v>2</v>
      </c>
      <c r="KN115">
        <v>1</v>
      </c>
      <c r="KO115">
        <v>0</v>
      </c>
      <c r="KP115">
        <v>3</v>
      </c>
      <c r="KQ115">
        <v>3</v>
      </c>
      <c r="KR115">
        <v>0</v>
      </c>
      <c r="KS115">
        <v>0</v>
      </c>
      <c r="KT115">
        <v>0</v>
      </c>
      <c r="KU115">
        <v>0</v>
      </c>
      <c r="KV115">
        <v>0</v>
      </c>
      <c r="KW115">
        <v>1</v>
      </c>
      <c r="KX115">
        <v>0</v>
      </c>
      <c r="KY115">
        <v>0</v>
      </c>
      <c r="KZ115">
        <v>0</v>
      </c>
      <c r="LA115">
        <v>1</v>
      </c>
      <c r="LB115">
        <v>1</v>
      </c>
      <c r="LC115">
        <v>3</v>
      </c>
      <c r="LD115">
        <v>7</v>
      </c>
      <c r="LE115">
        <v>2</v>
      </c>
      <c r="LF115">
        <v>4</v>
      </c>
      <c r="LH115" t="s">
        <v>813</v>
      </c>
      <c r="LI115" t="s">
        <v>817</v>
      </c>
      <c r="LJ115" t="s">
        <v>813</v>
      </c>
      <c r="LK115" t="s">
        <v>817</v>
      </c>
      <c r="LL115" t="s">
        <v>817</v>
      </c>
      <c r="LM115" t="s">
        <v>817</v>
      </c>
      <c r="LN115" t="s">
        <v>817</v>
      </c>
      <c r="LO115" t="s">
        <v>813</v>
      </c>
      <c r="LP115" t="s">
        <v>813</v>
      </c>
      <c r="LQ115" t="s">
        <v>817</v>
      </c>
      <c r="LR115" t="s">
        <v>879</v>
      </c>
      <c r="LS115" t="s">
        <v>818</v>
      </c>
      <c r="LV115" t="s">
        <v>879</v>
      </c>
      <c r="LX115" t="s">
        <v>817</v>
      </c>
      <c r="MA115" t="s">
        <v>858</v>
      </c>
      <c r="MB115" t="s">
        <v>922</v>
      </c>
      <c r="MC115" t="s">
        <v>822</v>
      </c>
      <c r="MD115" t="s">
        <v>813</v>
      </c>
      <c r="MF115" t="s">
        <v>823</v>
      </c>
      <c r="MI115" t="s">
        <v>813</v>
      </c>
      <c r="MJ115" t="s">
        <v>824</v>
      </c>
      <c r="MK115" t="s">
        <v>817</v>
      </c>
      <c r="ML115" t="s">
        <v>817</v>
      </c>
      <c r="MM115" t="s">
        <v>813</v>
      </c>
      <c r="MN115" t="s">
        <v>817</v>
      </c>
      <c r="MO115" t="s">
        <v>817</v>
      </c>
      <c r="MP115" t="s">
        <v>817</v>
      </c>
      <c r="MQ115" t="s">
        <v>817</v>
      </c>
      <c r="MR115" t="s">
        <v>817</v>
      </c>
      <c r="MS115" t="s">
        <v>817</v>
      </c>
      <c r="MT115" t="s">
        <v>817</v>
      </c>
      <c r="MU115" t="s">
        <v>813</v>
      </c>
      <c r="NC115" t="s">
        <v>817</v>
      </c>
      <c r="ND115" t="s">
        <v>817</v>
      </c>
      <c r="NE115" t="s">
        <v>817</v>
      </c>
      <c r="NR115" t="s">
        <v>813</v>
      </c>
      <c r="NS115" t="s">
        <v>817</v>
      </c>
      <c r="NU115" t="s">
        <v>914</v>
      </c>
      <c r="NX115" t="s">
        <v>962</v>
      </c>
      <c r="NY115">
        <v>2</v>
      </c>
      <c r="NZ115" t="s">
        <v>877</v>
      </c>
      <c r="OP115" t="s">
        <v>817</v>
      </c>
      <c r="OQ115" t="s">
        <v>978</v>
      </c>
      <c r="OR115" t="s">
        <v>863</v>
      </c>
      <c r="OS115" t="s">
        <v>829</v>
      </c>
      <c r="OT115" t="s">
        <v>817</v>
      </c>
      <c r="OU115" t="s">
        <v>817</v>
      </c>
      <c r="OV115" t="s">
        <v>830</v>
      </c>
      <c r="OW115" t="s">
        <v>831</v>
      </c>
      <c r="OX115" t="s">
        <v>832</v>
      </c>
      <c r="OY115" t="s">
        <v>833</v>
      </c>
      <c r="OZ115" t="s">
        <v>865</v>
      </c>
      <c r="PA115" t="s">
        <v>813</v>
      </c>
      <c r="PB115" t="s">
        <v>813</v>
      </c>
      <c r="PC115" t="s">
        <v>817</v>
      </c>
      <c r="PD115" t="s">
        <v>817</v>
      </c>
      <c r="PE115" t="s">
        <v>817</v>
      </c>
      <c r="PF115" t="s">
        <v>817</v>
      </c>
      <c r="PG115" t="s">
        <v>817</v>
      </c>
      <c r="PH115" t="s">
        <v>817</v>
      </c>
      <c r="PI115" t="s">
        <v>817</v>
      </c>
      <c r="PJ115" t="s">
        <v>817</v>
      </c>
      <c r="PK115" t="s">
        <v>813</v>
      </c>
      <c r="PL115" t="s">
        <v>835</v>
      </c>
      <c r="PM115" t="s">
        <v>836</v>
      </c>
      <c r="PN115" t="s">
        <v>837</v>
      </c>
      <c r="PO115" t="s">
        <v>838</v>
      </c>
      <c r="PP115" t="s">
        <v>867</v>
      </c>
      <c r="PQ115" t="s">
        <v>813</v>
      </c>
      <c r="PR115" t="s">
        <v>813</v>
      </c>
      <c r="PS115" t="s">
        <v>817</v>
      </c>
      <c r="PT115" t="s">
        <v>817</v>
      </c>
      <c r="PU115" t="s">
        <v>817</v>
      </c>
      <c r="PV115" t="s">
        <v>817</v>
      </c>
      <c r="PW115" t="s">
        <v>817</v>
      </c>
      <c r="PX115" t="s">
        <v>817</v>
      </c>
      <c r="PY115" t="s">
        <v>817</v>
      </c>
      <c r="PZ115" t="s">
        <v>840</v>
      </c>
      <c r="QD115" t="s">
        <v>896</v>
      </c>
      <c r="QE115" t="s">
        <v>845</v>
      </c>
      <c r="QF115" t="s">
        <v>813</v>
      </c>
      <c r="QG115" t="s">
        <v>817</v>
      </c>
      <c r="QH115" t="s">
        <v>813</v>
      </c>
      <c r="QI115" t="s">
        <v>817</v>
      </c>
      <c r="QJ115" t="s">
        <v>813</v>
      </c>
      <c r="QK115" t="s">
        <v>813</v>
      </c>
      <c r="QL115" t="s">
        <v>817</v>
      </c>
      <c r="QM115" t="s">
        <v>817</v>
      </c>
      <c r="QN115" t="s">
        <v>817</v>
      </c>
      <c r="QO115" t="s">
        <v>817</v>
      </c>
      <c r="QP115" t="s">
        <v>817</v>
      </c>
      <c r="QQ115" t="s">
        <v>817</v>
      </c>
      <c r="QR115" t="s">
        <v>817</v>
      </c>
      <c r="QS115" t="s">
        <v>817</v>
      </c>
      <c r="QT115" t="s">
        <v>817</v>
      </c>
      <c r="QU115" t="s">
        <v>817</v>
      </c>
      <c r="QV115" t="s">
        <v>817</v>
      </c>
      <c r="QW115" t="s">
        <v>817</v>
      </c>
      <c r="QX115" t="s">
        <v>817</v>
      </c>
      <c r="QY115" t="s">
        <v>817</v>
      </c>
      <c r="QZ115" t="s">
        <v>817</v>
      </c>
      <c r="RA115" t="s">
        <v>813</v>
      </c>
      <c r="RB115" t="s">
        <v>817</v>
      </c>
      <c r="RC115" t="s">
        <v>817</v>
      </c>
      <c r="RD115" t="s">
        <v>813</v>
      </c>
      <c r="RE115" t="s">
        <v>817</v>
      </c>
      <c r="RF115" t="s">
        <v>817</v>
      </c>
      <c r="RG115" t="s">
        <v>817</v>
      </c>
      <c r="RH115" t="s">
        <v>817</v>
      </c>
      <c r="RI115" t="s">
        <v>817</v>
      </c>
      <c r="RJ115" t="s">
        <v>817</v>
      </c>
      <c r="RK115" t="s">
        <v>813</v>
      </c>
      <c r="RL115" t="s">
        <v>813</v>
      </c>
      <c r="RM115" t="s">
        <v>817</v>
      </c>
      <c r="RN115" t="s">
        <v>817</v>
      </c>
      <c r="RO115" t="s">
        <v>813</v>
      </c>
      <c r="RP115" t="s">
        <v>817</v>
      </c>
      <c r="RQ115" t="s">
        <v>817</v>
      </c>
      <c r="RR115" t="s">
        <v>817</v>
      </c>
      <c r="RS115" t="s">
        <v>817</v>
      </c>
      <c r="RT115" t="s">
        <v>817</v>
      </c>
      <c r="RU115" t="s">
        <v>817</v>
      </c>
      <c r="RV115" t="s">
        <v>817</v>
      </c>
      <c r="RW115" t="s">
        <v>817</v>
      </c>
      <c r="RX115" t="s">
        <v>837</v>
      </c>
      <c r="RY115" t="s">
        <v>891</v>
      </c>
      <c r="RZ115" t="s">
        <v>813</v>
      </c>
      <c r="SA115" t="s">
        <v>817</v>
      </c>
      <c r="SB115" t="s">
        <v>817</v>
      </c>
      <c r="SC115" t="s">
        <v>813</v>
      </c>
      <c r="SD115" t="s">
        <v>813</v>
      </c>
      <c r="SE115" t="s">
        <v>813</v>
      </c>
      <c r="SF115" t="s">
        <v>817</v>
      </c>
      <c r="SG115" t="s">
        <v>817</v>
      </c>
      <c r="SH115" t="s">
        <v>817</v>
      </c>
      <c r="SI115" t="s">
        <v>817</v>
      </c>
      <c r="SJ115" t="s">
        <v>817</v>
      </c>
      <c r="SK115" t="s">
        <v>817</v>
      </c>
      <c r="SL115" t="s">
        <v>817</v>
      </c>
      <c r="SM115" t="s">
        <v>817</v>
      </c>
      <c r="SN115" t="s">
        <v>817</v>
      </c>
      <c r="SO115" t="s">
        <v>817</v>
      </c>
      <c r="SP115" t="s">
        <v>817</v>
      </c>
      <c r="SQ115" t="s">
        <v>817</v>
      </c>
      <c r="SR115" t="s">
        <v>817</v>
      </c>
      <c r="SS115" t="s">
        <v>817</v>
      </c>
      <c r="ST115" t="s">
        <v>817</v>
      </c>
      <c r="SU115" t="s">
        <v>817</v>
      </c>
      <c r="SV115" t="s">
        <v>813</v>
      </c>
      <c r="SW115" t="s">
        <v>817</v>
      </c>
      <c r="SX115" t="s">
        <v>817</v>
      </c>
      <c r="SY115" t="s">
        <v>817</v>
      </c>
      <c r="SZ115" t="s">
        <v>817</v>
      </c>
      <c r="TA115" t="s">
        <v>817</v>
      </c>
      <c r="TB115" t="s">
        <v>817</v>
      </c>
      <c r="TC115" t="s">
        <v>817</v>
      </c>
      <c r="TD115" t="s">
        <v>817</v>
      </c>
      <c r="TE115" t="s">
        <v>817</v>
      </c>
      <c r="TF115" t="s">
        <v>817</v>
      </c>
      <c r="TG115" t="s">
        <v>813</v>
      </c>
      <c r="TH115" t="s">
        <v>817</v>
      </c>
      <c r="TI115" t="s">
        <v>817</v>
      </c>
      <c r="TJ115" t="s">
        <v>817</v>
      </c>
      <c r="TU115" t="s">
        <v>817</v>
      </c>
      <c r="TY115" t="s">
        <v>817</v>
      </c>
      <c r="TZ115" t="s">
        <v>817</v>
      </c>
      <c r="UA115" t="s">
        <v>817</v>
      </c>
      <c r="UB115" t="s">
        <v>817</v>
      </c>
      <c r="UC115" t="s">
        <v>817</v>
      </c>
      <c r="UD115" t="s">
        <v>817</v>
      </c>
      <c r="UE115" t="s">
        <v>817</v>
      </c>
      <c r="UF115" t="s">
        <v>817</v>
      </c>
      <c r="UG115" t="s">
        <v>817</v>
      </c>
      <c r="UH115" t="s">
        <v>813</v>
      </c>
      <c r="UI115" t="s">
        <v>817</v>
      </c>
      <c r="UJ115" t="s">
        <v>817</v>
      </c>
      <c r="UK115" t="s">
        <v>817</v>
      </c>
      <c r="UL115" t="s">
        <v>902</v>
      </c>
      <c r="UM115" t="s">
        <v>902</v>
      </c>
      <c r="UN115" t="s">
        <v>817</v>
      </c>
      <c r="UO115" t="s">
        <v>813</v>
      </c>
      <c r="UP115" t="s">
        <v>817</v>
      </c>
      <c r="UQ115" t="s">
        <v>813</v>
      </c>
      <c r="UR115" t="s">
        <v>817</v>
      </c>
      <c r="US115" t="s">
        <v>817</v>
      </c>
      <c r="UT115" t="s">
        <v>817</v>
      </c>
      <c r="UU115" t="s">
        <v>817</v>
      </c>
      <c r="UV115" t="s">
        <v>813</v>
      </c>
      <c r="UW115" t="s">
        <v>817</v>
      </c>
      <c r="UX115" t="s">
        <v>817</v>
      </c>
      <c r="UY115" t="s">
        <v>817</v>
      </c>
      <c r="UZ115" t="s">
        <v>817</v>
      </c>
      <c r="VD115" t="s">
        <v>817</v>
      </c>
      <c r="VE115" t="s">
        <v>813</v>
      </c>
      <c r="VF115" t="s">
        <v>817</v>
      </c>
      <c r="VG115" t="s">
        <v>817</v>
      </c>
      <c r="VH115" t="s">
        <v>817</v>
      </c>
      <c r="VI115" t="s">
        <v>813</v>
      </c>
      <c r="VJ115" t="s">
        <v>817</v>
      </c>
      <c r="VK115" t="s">
        <v>817</v>
      </c>
      <c r="VL115" t="s">
        <v>817</v>
      </c>
      <c r="VM115" t="s">
        <v>817</v>
      </c>
      <c r="VN115" t="s">
        <v>817</v>
      </c>
      <c r="VO115" t="s">
        <v>817</v>
      </c>
      <c r="VP115" t="s">
        <v>817</v>
      </c>
      <c r="VQ115" t="s">
        <v>817</v>
      </c>
      <c r="VR115" t="s">
        <v>813</v>
      </c>
      <c r="VS115" t="s">
        <v>813</v>
      </c>
      <c r="VT115" t="s">
        <v>817</v>
      </c>
      <c r="VU115" t="s">
        <v>813</v>
      </c>
      <c r="VV115" t="s">
        <v>813</v>
      </c>
      <c r="VW115" t="s">
        <v>817</v>
      </c>
      <c r="VX115" t="s">
        <v>817</v>
      </c>
      <c r="VY115" t="s">
        <v>813</v>
      </c>
      <c r="VZ115" t="s">
        <v>817</v>
      </c>
      <c r="WA115" t="s">
        <v>817</v>
      </c>
      <c r="WJ115" t="s">
        <v>817</v>
      </c>
      <c r="WK115" t="s">
        <v>817</v>
      </c>
      <c r="WL115" t="s">
        <v>817</v>
      </c>
      <c r="WM115" t="s">
        <v>817</v>
      </c>
      <c r="WN115" t="s">
        <v>817</v>
      </c>
      <c r="WO115" t="s">
        <v>813</v>
      </c>
      <c r="WP115" t="s">
        <v>817</v>
      </c>
      <c r="WQ115" t="s">
        <v>817</v>
      </c>
      <c r="WR115" t="s">
        <v>817</v>
      </c>
      <c r="WS115" t="s">
        <v>891</v>
      </c>
      <c r="WU115" t="s">
        <v>813</v>
      </c>
      <c r="WV115" t="s">
        <v>813</v>
      </c>
      <c r="WW115" t="s">
        <v>813</v>
      </c>
      <c r="WX115" t="s">
        <v>817</v>
      </c>
      <c r="WY115" t="s">
        <v>817</v>
      </c>
      <c r="WZ115" t="s">
        <v>817</v>
      </c>
      <c r="XA115" t="s">
        <v>817</v>
      </c>
      <c r="XB115" t="s">
        <v>817</v>
      </c>
      <c r="XC115" t="s">
        <v>850</v>
      </c>
      <c r="XD115" t="s">
        <v>813</v>
      </c>
      <c r="XE115" t="s">
        <v>817</v>
      </c>
      <c r="XF115" t="s">
        <v>817</v>
      </c>
      <c r="XG115" t="s">
        <v>817</v>
      </c>
      <c r="XH115" t="s">
        <v>817</v>
      </c>
      <c r="XI115" t="s">
        <v>817</v>
      </c>
      <c r="XJ115" t="s">
        <v>817</v>
      </c>
      <c r="XK115" t="s">
        <v>817</v>
      </c>
      <c r="XL115" t="s">
        <v>817</v>
      </c>
      <c r="XM115" t="s">
        <v>817</v>
      </c>
      <c r="XN115" t="s">
        <v>813</v>
      </c>
      <c r="XO115" t="s">
        <v>817</v>
      </c>
      <c r="XP115" t="s">
        <v>817</v>
      </c>
      <c r="XQ115" t="s">
        <v>817</v>
      </c>
      <c r="XR115" t="s">
        <v>813</v>
      </c>
      <c r="XS115" t="s">
        <v>817</v>
      </c>
      <c r="XT115" t="s">
        <v>817</v>
      </c>
      <c r="XU115" t="s">
        <v>813</v>
      </c>
      <c r="XV115" t="s">
        <v>817</v>
      </c>
      <c r="XW115" t="s">
        <v>817</v>
      </c>
      <c r="XX115" t="s">
        <v>817</v>
      </c>
      <c r="XY115" t="s">
        <v>817</v>
      </c>
      <c r="XZ115" t="s">
        <v>817</v>
      </c>
      <c r="ZM115" t="s">
        <v>817</v>
      </c>
      <c r="ZN115" t="s">
        <v>817</v>
      </c>
      <c r="ZO115" t="s">
        <v>817</v>
      </c>
      <c r="ZP115" t="s">
        <v>817</v>
      </c>
      <c r="ZQ115" t="s">
        <v>817</v>
      </c>
      <c r="ZR115" t="s">
        <v>813</v>
      </c>
      <c r="ZS115" t="s">
        <v>813</v>
      </c>
      <c r="ZT115" t="s">
        <v>817</v>
      </c>
      <c r="ZU115" t="s">
        <v>817</v>
      </c>
      <c r="ZV115" t="s">
        <v>817</v>
      </c>
      <c r="ZW115" t="s">
        <v>813</v>
      </c>
      <c r="ZX115" t="s">
        <v>817</v>
      </c>
      <c r="ZY115" t="s">
        <v>817</v>
      </c>
      <c r="ZZ115" t="s">
        <v>817</v>
      </c>
      <c r="AAA115" t="s">
        <v>817</v>
      </c>
      <c r="AAB115" t="s">
        <v>817</v>
      </c>
      <c r="AAC115" t="s">
        <v>817</v>
      </c>
      <c r="AAD115" t="s">
        <v>817</v>
      </c>
      <c r="AAE115" t="s">
        <v>817</v>
      </c>
      <c r="AAF115" t="s">
        <v>817</v>
      </c>
      <c r="AAH115" t="s">
        <v>813</v>
      </c>
      <c r="AAI115" t="s">
        <v>817</v>
      </c>
      <c r="AAJ115" t="s">
        <v>813</v>
      </c>
      <c r="AAK115" t="s">
        <v>817</v>
      </c>
      <c r="AAL115" t="s">
        <v>813</v>
      </c>
      <c r="AAM115" t="s">
        <v>817</v>
      </c>
      <c r="AAN115" t="s">
        <v>817</v>
      </c>
      <c r="AAO115" t="s">
        <v>817</v>
      </c>
      <c r="AAP115" t="s">
        <v>817</v>
      </c>
      <c r="AAQ115" t="s">
        <v>817</v>
      </c>
      <c r="AAR115" t="s">
        <v>817</v>
      </c>
      <c r="AAS115" t="s">
        <v>817</v>
      </c>
      <c r="AAT115" t="s">
        <v>817</v>
      </c>
      <c r="AAV115" t="s">
        <v>817</v>
      </c>
      <c r="AAW115" t="s">
        <v>817</v>
      </c>
      <c r="AAX115" t="s">
        <v>817</v>
      </c>
      <c r="AAY115" t="s">
        <v>817</v>
      </c>
      <c r="AAZ115" t="s">
        <v>817</v>
      </c>
      <c r="ABA115" t="s">
        <v>817</v>
      </c>
      <c r="ABB115" t="s">
        <v>813</v>
      </c>
      <c r="ABC115" t="s">
        <v>817</v>
      </c>
      <c r="ABD115" t="s">
        <v>817</v>
      </c>
      <c r="ABE115" t="s">
        <v>817</v>
      </c>
      <c r="ABF115" t="s">
        <v>817</v>
      </c>
      <c r="ABG115" t="s">
        <v>817</v>
      </c>
      <c r="ABH115" t="s">
        <v>817</v>
      </c>
      <c r="ABI115" t="s">
        <v>817</v>
      </c>
      <c r="ABJ115" t="s">
        <v>813</v>
      </c>
      <c r="ABK115" t="s">
        <v>813</v>
      </c>
      <c r="ABL115" t="s">
        <v>817</v>
      </c>
      <c r="ABM115" t="s">
        <v>817</v>
      </c>
      <c r="ABN115" t="s">
        <v>817</v>
      </c>
      <c r="ABO115" t="s">
        <v>817</v>
      </c>
      <c r="ABP115" t="s">
        <v>817</v>
      </c>
      <c r="ABQ115" t="s">
        <v>817</v>
      </c>
      <c r="ABR115" t="s">
        <v>817</v>
      </c>
      <c r="ABS115" t="s">
        <v>817</v>
      </c>
      <c r="ABT115" t="s">
        <v>817</v>
      </c>
      <c r="ABU115" t="s">
        <v>817</v>
      </c>
      <c r="ABV115" t="s">
        <v>813</v>
      </c>
      <c r="ABW115" t="s">
        <v>813</v>
      </c>
      <c r="ABX115" t="s">
        <v>817</v>
      </c>
      <c r="ABY115" t="s">
        <v>817</v>
      </c>
      <c r="ABZ115" t="s">
        <v>817</v>
      </c>
      <c r="ACA115" t="s">
        <v>817</v>
      </c>
      <c r="ACB115" t="s">
        <v>817</v>
      </c>
      <c r="ACC115" t="s">
        <v>817</v>
      </c>
      <c r="ACD115" t="s">
        <v>817</v>
      </c>
      <c r="ACE115" t="s">
        <v>817</v>
      </c>
      <c r="ACF115" t="s">
        <v>817</v>
      </c>
      <c r="ACG115" t="s">
        <v>817</v>
      </c>
      <c r="ACH115" t="s">
        <v>817</v>
      </c>
      <c r="ACI115" t="s">
        <v>817</v>
      </c>
    </row>
    <row r="116" spans="1:763">
      <c r="A116" t="s">
        <v>1369</v>
      </c>
      <c r="B116" t="s">
        <v>1370</v>
      </c>
      <c r="C116" t="s">
        <v>1371</v>
      </c>
      <c r="D116" t="s">
        <v>941</v>
      </c>
      <c r="E116" t="s">
        <v>941</v>
      </c>
      <c r="P116" t="s">
        <v>812</v>
      </c>
      <c r="Q116">
        <v>0.874863865752458</v>
      </c>
      <c r="T116">
        <v>39</v>
      </c>
      <c r="V116" t="s">
        <v>813</v>
      </c>
      <c r="X116" t="s">
        <v>1372</v>
      </c>
      <c r="Y116" t="s">
        <v>814</v>
      </c>
      <c r="Z116" t="s">
        <v>1372</v>
      </c>
      <c r="AA116" t="s">
        <v>815</v>
      </c>
      <c r="AB116" t="s">
        <v>816</v>
      </c>
      <c r="AC116">
        <v>8</v>
      </c>
      <c r="AD116" t="s">
        <v>817</v>
      </c>
      <c r="AE116">
        <v>8</v>
      </c>
      <c r="AF116">
        <v>0</v>
      </c>
      <c r="AG116">
        <v>0</v>
      </c>
      <c r="AH116" t="s">
        <v>818</v>
      </c>
      <c r="AI116" t="s">
        <v>818</v>
      </c>
      <c r="AJ116" t="s">
        <v>818</v>
      </c>
      <c r="AK116" t="s">
        <v>818</v>
      </c>
      <c r="AL116" t="s">
        <v>818</v>
      </c>
      <c r="AM116" t="s">
        <v>818</v>
      </c>
      <c r="AN116" t="s">
        <v>818</v>
      </c>
      <c r="AO116" t="s">
        <v>818</v>
      </c>
      <c r="AP116" t="s">
        <v>818</v>
      </c>
      <c r="AQ116" t="s">
        <v>818</v>
      </c>
      <c r="AR116" t="s">
        <v>818</v>
      </c>
      <c r="AS116" t="s">
        <v>818</v>
      </c>
      <c r="AT116" t="s">
        <v>818</v>
      </c>
      <c r="AU116" t="s">
        <v>818</v>
      </c>
      <c r="AV116" t="s">
        <v>818</v>
      </c>
      <c r="AW116" t="s">
        <v>818</v>
      </c>
      <c r="AX116" t="s">
        <v>818</v>
      </c>
      <c r="AY116" t="s">
        <v>818</v>
      </c>
      <c r="AZ116" t="s">
        <v>818</v>
      </c>
      <c r="BA116" t="s">
        <v>818</v>
      </c>
      <c r="BB116" t="s">
        <v>818</v>
      </c>
      <c r="BC116" t="s">
        <v>818</v>
      </c>
      <c r="BD116" t="s">
        <v>818</v>
      </c>
      <c r="BE116" t="s">
        <v>818</v>
      </c>
      <c r="BF116" t="s">
        <v>818</v>
      </c>
      <c r="BG116" t="s">
        <v>818</v>
      </c>
      <c r="BH116" t="s">
        <v>818</v>
      </c>
      <c r="BI116" t="s">
        <v>818</v>
      </c>
      <c r="BJ116" t="s">
        <v>818</v>
      </c>
      <c r="BK116" t="s">
        <v>818</v>
      </c>
      <c r="BL116" t="s">
        <v>818</v>
      </c>
      <c r="BM116" t="s">
        <v>818</v>
      </c>
      <c r="BN116" t="s">
        <v>818</v>
      </c>
      <c r="BO116" t="s">
        <v>818</v>
      </c>
      <c r="BP116" t="s">
        <v>818</v>
      </c>
      <c r="BQ116" t="s">
        <v>818</v>
      </c>
      <c r="BR116" t="s">
        <v>818</v>
      </c>
      <c r="BS116" t="s">
        <v>818</v>
      </c>
      <c r="BT116" t="s">
        <v>818</v>
      </c>
      <c r="BU116" t="s">
        <v>818</v>
      </c>
      <c r="BV116" t="s">
        <v>818</v>
      </c>
      <c r="BW116" t="s">
        <v>818</v>
      </c>
      <c r="BX116" t="s">
        <v>818</v>
      </c>
      <c r="BY116" t="s">
        <v>818</v>
      </c>
      <c r="BZ116" t="s">
        <v>818</v>
      </c>
      <c r="CA116" t="s">
        <v>818</v>
      </c>
      <c r="CB116" t="s">
        <v>818</v>
      </c>
      <c r="CC116" t="s">
        <v>818</v>
      </c>
      <c r="CD116" t="s">
        <v>818</v>
      </c>
      <c r="CE116" t="s">
        <v>818</v>
      </c>
      <c r="CF116" t="s">
        <v>818</v>
      </c>
      <c r="CG116" t="s">
        <v>818</v>
      </c>
      <c r="CH116" t="s">
        <v>818</v>
      </c>
      <c r="CI116" t="s">
        <v>818</v>
      </c>
      <c r="CJ116" t="s">
        <v>818</v>
      </c>
      <c r="CK116" t="s">
        <v>818</v>
      </c>
      <c r="CL116" t="s">
        <v>818</v>
      </c>
      <c r="CM116" t="s">
        <v>818</v>
      </c>
      <c r="CN116" t="s">
        <v>818</v>
      </c>
      <c r="CO116" t="s">
        <v>818</v>
      </c>
      <c r="CP116" t="s">
        <v>818</v>
      </c>
      <c r="CQ116" t="s">
        <v>818</v>
      </c>
      <c r="CR116" t="s">
        <v>818</v>
      </c>
      <c r="CS116" t="s">
        <v>818</v>
      </c>
      <c r="CT116" t="s">
        <v>818</v>
      </c>
      <c r="CU116" t="s">
        <v>818</v>
      </c>
      <c r="CV116" t="s">
        <v>818</v>
      </c>
      <c r="CW116" t="s">
        <v>818</v>
      </c>
      <c r="CX116" t="s">
        <v>818</v>
      </c>
      <c r="CY116" t="s">
        <v>818</v>
      </c>
      <c r="CZ116" t="s">
        <v>818</v>
      </c>
      <c r="DA116" t="s">
        <v>818</v>
      </c>
      <c r="DB116" t="s">
        <v>818</v>
      </c>
      <c r="DC116" t="s">
        <v>818</v>
      </c>
      <c r="DD116" t="s">
        <v>818</v>
      </c>
      <c r="DE116" t="s">
        <v>818</v>
      </c>
      <c r="DF116" t="s">
        <v>818</v>
      </c>
      <c r="DG116" t="s">
        <v>818</v>
      </c>
      <c r="DH116" t="s">
        <v>818</v>
      </c>
      <c r="DI116" t="s">
        <v>818</v>
      </c>
      <c r="DJ116" t="s">
        <v>818</v>
      </c>
      <c r="DK116" t="s">
        <v>818</v>
      </c>
      <c r="DL116" t="s">
        <v>818</v>
      </c>
      <c r="DM116" t="s">
        <v>818</v>
      </c>
      <c r="DN116" t="s">
        <v>818</v>
      </c>
      <c r="DO116" t="s">
        <v>818</v>
      </c>
      <c r="DP116" t="s">
        <v>818</v>
      </c>
      <c r="DQ116" t="s">
        <v>818</v>
      </c>
      <c r="DR116" t="s">
        <v>818</v>
      </c>
      <c r="DS116" t="s">
        <v>818</v>
      </c>
      <c r="DT116" t="s">
        <v>818</v>
      </c>
      <c r="DU116" t="s">
        <v>818</v>
      </c>
      <c r="DV116" t="s">
        <v>818</v>
      </c>
      <c r="DW116" t="s">
        <v>818</v>
      </c>
      <c r="DX116" t="s">
        <v>818</v>
      </c>
      <c r="DY116" t="s">
        <v>818</v>
      </c>
      <c r="DZ116" t="s">
        <v>818</v>
      </c>
      <c r="EA116" t="s">
        <v>818</v>
      </c>
      <c r="EB116" t="s">
        <v>818</v>
      </c>
      <c r="EC116" t="s">
        <v>818</v>
      </c>
      <c r="ED116" t="s">
        <v>818</v>
      </c>
      <c r="EE116" t="s">
        <v>818</v>
      </c>
      <c r="EF116" t="s">
        <v>818</v>
      </c>
      <c r="EG116" t="s">
        <v>818</v>
      </c>
      <c r="EH116" t="s">
        <v>818</v>
      </c>
      <c r="EI116" t="s">
        <v>818</v>
      </c>
      <c r="EJ116" t="s">
        <v>818</v>
      </c>
      <c r="EK116" t="s">
        <v>818</v>
      </c>
      <c r="EL116" t="s">
        <v>818</v>
      </c>
      <c r="EM116" t="s">
        <v>818</v>
      </c>
      <c r="EN116" t="s">
        <v>818</v>
      </c>
      <c r="EO116" t="s">
        <v>818</v>
      </c>
      <c r="EP116" t="s">
        <v>818</v>
      </c>
      <c r="EQ116" t="s">
        <v>818</v>
      </c>
      <c r="ER116" t="s">
        <v>818</v>
      </c>
      <c r="ES116" t="s">
        <v>818</v>
      </c>
      <c r="ET116" t="s">
        <v>818</v>
      </c>
      <c r="EU116" t="s">
        <v>818</v>
      </c>
      <c r="EV116" t="s">
        <v>818</v>
      </c>
      <c r="EW116" t="s">
        <v>818</v>
      </c>
      <c r="EX116" t="s">
        <v>818</v>
      </c>
      <c r="EY116" t="s">
        <v>818</v>
      </c>
      <c r="EZ116" t="s">
        <v>818</v>
      </c>
      <c r="FA116" t="s">
        <v>818</v>
      </c>
      <c r="FB116" t="s">
        <v>818</v>
      </c>
      <c r="FC116" t="s">
        <v>818</v>
      </c>
      <c r="FD116" t="s">
        <v>818</v>
      </c>
      <c r="FE116" t="s">
        <v>818</v>
      </c>
      <c r="FF116" t="s">
        <v>818</v>
      </c>
      <c r="FG116" t="s">
        <v>818</v>
      </c>
      <c r="FH116" t="s">
        <v>818</v>
      </c>
      <c r="FI116" t="s">
        <v>818</v>
      </c>
      <c r="FJ116" t="s">
        <v>818</v>
      </c>
      <c r="FK116" t="s">
        <v>818</v>
      </c>
      <c r="FL116" t="s">
        <v>818</v>
      </c>
      <c r="FM116" t="s">
        <v>818</v>
      </c>
      <c r="FN116" t="s">
        <v>818</v>
      </c>
      <c r="FO116" t="s">
        <v>818</v>
      </c>
      <c r="FP116" t="s">
        <v>818</v>
      </c>
      <c r="FQ116" t="s">
        <v>818</v>
      </c>
      <c r="FR116" t="s">
        <v>818</v>
      </c>
      <c r="FS116" t="s">
        <v>818</v>
      </c>
      <c r="FT116" t="s">
        <v>818</v>
      </c>
      <c r="FU116" t="s">
        <v>818</v>
      </c>
      <c r="FV116" t="s">
        <v>818</v>
      </c>
      <c r="FW116" t="s">
        <v>818</v>
      </c>
      <c r="FX116" t="s">
        <v>818</v>
      </c>
      <c r="FY116" t="s">
        <v>818</v>
      </c>
      <c r="FZ116" t="s">
        <v>818</v>
      </c>
      <c r="GA116" t="s">
        <v>818</v>
      </c>
      <c r="GB116" t="s">
        <v>818</v>
      </c>
      <c r="GC116" t="s">
        <v>818</v>
      </c>
      <c r="GD116" t="s">
        <v>818</v>
      </c>
      <c r="GE116" t="s">
        <v>818</v>
      </c>
      <c r="GF116" t="s">
        <v>818</v>
      </c>
      <c r="GG116" t="s">
        <v>818</v>
      </c>
      <c r="GH116" t="s">
        <v>818</v>
      </c>
      <c r="GI116" t="s">
        <v>818</v>
      </c>
      <c r="GJ116" t="s">
        <v>818</v>
      </c>
      <c r="GK116" t="s">
        <v>818</v>
      </c>
      <c r="GL116" t="s">
        <v>818</v>
      </c>
      <c r="GM116" t="s">
        <v>818</v>
      </c>
      <c r="GN116" t="s">
        <v>818</v>
      </c>
      <c r="GO116" t="s">
        <v>818</v>
      </c>
      <c r="GP116" t="s">
        <v>818</v>
      </c>
      <c r="GQ116" t="s">
        <v>818</v>
      </c>
      <c r="GR116" t="s">
        <v>818</v>
      </c>
      <c r="GS116" t="s">
        <v>818</v>
      </c>
      <c r="GT116" t="s">
        <v>818</v>
      </c>
      <c r="GU116" t="s">
        <v>818</v>
      </c>
      <c r="GV116" t="s">
        <v>818</v>
      </c>
      <c r="GW116" t="s">
        <v>818</v>
      </c>
      <c r="GX116" t="s">
        <v>818</v>
      </c>
      <c r="GY116" t="s">
        <v>818</v>
      </c>
      <c r="GZ116" t="s">
        <v>818</v>
      </c>
      <c r="HA116" t="s">
        <v>818</v>
      </c>
      <c r="HB116" t="s">
        <v>818</v>
      </c>
      <c r="HC116" t="s">
        <v>818</v>
      </c>
      <c r="HD116" t="s">
        <v>818</v>
      </c>
      <c r="HE116" t="s">
        <v>818</v>
      </c>
      <c r="HF116" t="s">
        <v>818</v>
      </c>
      <c r="HG116" t="s">
        <v>818</v>
      </c>
      <c r="HH116" t="s">
        <v>818</v>
      </c>
      <c r="HI116" t="s">
        <v>818</v>
      </c>
      <c r="HJ116" t="s">
        <v>818</v>
      </c>
      <c r="HK116" t="s">
        <v>818</v>
      </c>
      <c r="HL116" t="s">
        <v>818</v>
      </c>
      <c r="HM116" t="s">
        <v>818</v>
      </c>
      <c r="HN116" t="s">
        <v>818</v>
      </c>
      <c r="HO116" t="s">
        <v>818</v>
      </c>
      <c r="HP116" t="s">
        <v>818</v>
      </c>
      <c r="HQ116" t="s">
        <v>818</v>
      </c>
      <c r="HR116" t="s">
        <v>818</v>
      </c>
      <c r="HS116" t="s">
        <v>818</v>
      </c>
      <c r="HT116" t="s">
        <v>818</v>
      </c>
      <c r="HU116" t="s">
        <v>818</v>
      </c>
      <c r="HV116" t="s">
        <v>818</v>
      </c>
      <c r="HW116" t="s">
        <v>818</v>
      </c>
      <c r="HX116" t="s">
        <v>818</v>
      </c>
      <c r="HY116" t="s">
        <v>818</v>
      </c>
      <c r="HZ116" t="s">
        <v>818</v>
      </c>
      <c r="IA116" t="s">
        <v>818</v>
      </c>
      <c r="IB116" t="s">
        <v>818</v>
      </c>
      <c r="IC116" t="s">
        <v>818</v>
      </c>
      <c r="ID116" t="s">
        <v>818</v>
      </c>
      <c r="IE116" t="s">
        <v>818</v>
      </c>
      <c r="IF116" t="s">
        <v>818</v>
      </c>
      <c r="IG116" t="s">
        <v>818</v>
      </c>
      <c r="IH116" t="s">
        <v>818</v>
      </c>
      <c r="II116" t="s">
        <v>818</v>
      </c>
      <c r="IJ116" t="s">
        <v>818</v>
      </c>
      <c r="IK116" t="s">
        <v>818</v>
      </c>
      <c r="IL116" t="s">
        <v>818</v>
      </c>
      <c r="IM116" t="s">
        <v>818</v>
      </c>
      <c r="IN116" t="s">
        <v>818</v>
      </c>
      <c r="IO116" t="s">
        <v>818</v>
      </c>
      <c r="IP116" t="s">
        <v>818</v>
      </c>
      <c r="IQ116" t="s">
        <v>818</v>
      </c>
      <c r="IR116" t="s">
        <v>818</v>
      </c>
      <c r="IS116" t="s">
        <v>818</v>
      </c>
      <c r="IT116" t="s">
        <v>818</v>
      </c>
      <c r="IU116" t="s">
        <v>818</v>
      </c>
      <c r="IV116" t="s">
        <v>818</v>
      </c>
      <c r="IW116" t="s">
        <v>818</v>
      </c>
      <c r="IX116" t="s">
        <v>818</v>
      </c>
      <c r="IY116" t="s">
        <v>818</v>
      </c>
      <c r="IZ116" t="s">
        <v>818</v>
      </c>
      <c r="JA116" t="s">
        <v>818</v>
      </c>
      <c r="JB116" t="s">
        <v>818</v>
      </c>
      <c r="JC116" t="s">
        <v>818</v>
      </c>
      <c r="JD116" t="s">
        <v>818</v>
      </c>
      <c r="JE116" t="s">
        <v>818</v>
      </c>
      <c r="JF116" t="s">
        <v>818</v>
      </c>
      <c r="JG116" t="s">
        <v>818</v>
      </c>
      <c r="JH116" t="s">
        <v>818</v>
      </c>
      <c r="JI116" t="s">
        <v>818</v>
      </c>
      <c r="JJ116" t="s">
        <v>818</v>
      </c>
      <c r="JK116" t="s">
        <v>818</v>
      </c>
      <c r="JL116" t="s">
        <v>818</v>
      </c>
      <c r="JM116" t="s">
        <v>818</v>
      </c>
      <c r="JN116" t="s">
        <v>818</v>
      </c>
      <c r="JO116" t="s">
        <v>818</v>
      </c>
      <c r="JP116" t="s">
        <v>818</v>
      </c>
      <c r="JQ116" t="s">
        <v>818</v>
      </c>
      <c r="JR116" t="s">
        <v>818</v>
      </c>
      <c r="JS116" t="s">
        <v>818</v>
      </c>
      <c r="JT116" t="s">
        <v>818</v>
      </c>
      <c r="JU116" t="s">
        <v>818</v>
      </c>
      <c r="JV116" t="s">
        <v>818</v>
      </c>
      <c r="JW116" t="s">
        <v>818</v>
      </c>
      <c r="JX116" t="s">
        <v>818</v>
      </c>
      <c r="JY116" t="s">
        <v>818</v>
      </c>
      <c r="JZ116" t="s">
        <v>818</v>
      </c>
      <c r="KA116" t="s">
        <v>818</v>
      </c>
      <c r="KB116" t="s">
        <v>818</v>
      </c>
      <c r="KC116" t="s">
        <v>818</v>
      </c>
      <c r="KD116" t="s">
        <v>818</v>
      </c>
      <c r="KE116" t="s">
        <v>818</v>
      </c>
      <c r="KF116">
        <v>8</v>
      </c>
      <c r="KG116">
        <v>0</v>
      </c>
      <c r="KH116">
        <v>0</v>
      </c>
      <c r="KI116">
        <v>1</v>
      </c>
      <c r="KJ116">
        <v>1</v>
      </c>
      <c r="KK116">
        <v>1</v>
      </c>
      <c r="KL116">
        <v>1</v>
      </c>
      <c r="KM116">
        <v>0</v>
      </c>
      <c r="KN116">
        <v>2</v>
      </c>
      <c r="KO116">
        <v>0</v>
      </c>
      <c r="KP116">
        <v>4</v>
      </c>
      <c r="KQ116">
        <v>2</v>
      </c>
      <c r="KR116">
        <v>0</v>
      </c>
      <c r="KS116">
        <v>0</v>
      </c>
      <c r="KT116">
        <v>0</v>
      </c>
      <c r="KU116">
        <v>0</v>
      </c>
      <c r="KV116">
        <v>1</v>
      </c>
      <c r="KW116">
        <v>0</v>
      </c>
      <c r="KX116">
        <v>1</v>
      </c>
      <c r="KY116">
        <v>0</v>
      </c>
      <c r="KZ116">
        <v>1</v>
      </c>
      <c r="LA116">
        <v>1</v>
      </c>
      <c r="LB116">
        <v>2</v>
      </c>
      <c r="LC116">
        <v>5</v>
      </c>
      <c r="LD116">
        <v>8</v>
      </c>
      <c r="LE116">
        <v>3</v>
      </c>
      <c r="LF116">
        <v>3</v>
      </c>
      <c r="LH116" t="s">
        <v>817</v>
      </c>
      <c r="LI116" t="s">
        <v>817</v>
      </c>
      <c r="LJ116" t="s">
        <v>817</v>
      </c>
      <c r="LK116" t="s">
        <v>817</v>
      </c>
      <c r="LL116" t="s">
        <v>817</v>
      </c>
      <c r="LM116" t="s">
        <v>817</v>
      </c>
      <c r="LO116" t="s">
        <v>817</v>
      </c>
      <c r="LQ116" t="s">
        <v>817</v>
      </c>
      <c r="LR116" t="s">
        <v>837</v>
      </c>
      <c r="LS116" t="s">
        <v>845</v>
      </c>
      <c r="LV116" t="s">
        <v>879</v>
      </c>
      <c r="LX116" t="s">
        <v>817</v>
      </c>
      <c r="MA116" t="s">
        <v>858</v>
      </c>
      <c r="MB116" t="s">
        <v>913</v>
      </c>
      <c r="MC116" t="s">
        <v>1223</v>
      </c>
      <c r="MD116" t="s">
        <v>813</v>
      </c>
      <c r="MF116" t="s">
        <v>823</v>
      </c>
      <c r="MI116" t="s">
        <v>813</v>
      </c>
      <c r="MJ116" t="s">
        <v>1139</v>
      </c>
      <c r="MU116" t="s">
        <v>817</v>
      </c>
      <c r="MV116" t="s">
        <v>813</v>
      </c>
      <c r="MW116" t="s">
        <v>813</v>
      </c>
      <c r="MX116" t="s">
        <v>817</v>
      </c>
      <c r="MY116" t="s">
        <v>817</v>
      </c>
      <c r="MZ116" t="s">
        <v>817</v>
      </c>
      <c r="NA116" t="s">
        <v>817</v>
      </c>
      <c r="NB116" t="s">
        <v>817</v>
      </c>
      <c r="NR116" t="s">
        <v>813</v>
      </c>
      <c r="NS116" t="s">
        <v>817</v>
      </c>
      <c r="NU116" t="s">
        <v>944</v>
      </c>
      <c r="NX116" t="s">
        <v>1340</v>
      </c>
      <c r="NY116">
        <v>3</v>
      </c>
      <c r="NZ116" t="s">
        <v>889</v>
      </c>
      <c r="OP116" t="s">
        <v>817</v>
      </c>
      <c r="OQ116" t="s">
        <v>827</v>
      </c>
      <c r="OR116" t="s">
        <v>828</v>
      </c>
      <c r="OS116" t="s">
        <v>829</v>
      </c>
      <c r="OT116" t="s">
        <v>813</v>
      </c>
      <c r="OU116" t="s">
        <v>817</v>
      </c>
      <c r="OV116" t="s">
        <v>830</v>
      </c>
      <c r="OW116" t="s">
        <v>831</v>
      </c>
      <c r="OX116" t="s">
        <v>832</v>
      </c>
      <c r="OY116" t="s">
        <v>833</v>
      </c>
      <c r="OZ116" t="s">
        <v>908</v>
      </c>
      <c r="PA116" t="s">
        <v>817</v>
      </c>
      <c r="PB116" t="s">
        <v>813</v>
      </c>
      <c r="PC116" t="s">
        <v>817</v>
      </c>
      <c r="PD116" t="s">
        <v>813</v>
      </c>
      <c r="PE116" t="s">
        <v>817</v>
      </c>
      <c r="PF116" t="s">
        <v>817</v>
      </c>
      <c r="PG116" t="s">
        <v>817</v>
      </c>
      <c r="PH116" t="s">
        <v>817</v>
      </c>
      <c r="PI116" t="s">
        <v>817</v>
      </c>
      <c r="PJ116" t="s">
        <v>817</v>
      </c>
      <c r="PK116" t="s">
        <v>817</v>
      </c>
      <c r="PL116" t="s">
        <v>1178</v>
      </c>
      <c r="PM116" t="s">
        <v>836</v>
      </c>
      <c r="PN116" t="s">
        <v>837</v>
      </c>
      <c r="PO116" t="s">
        <v>916</v>
      </c>
      <c r="PP116" t="s">
        <v>867</v>
      </c>
      <c r="PQ116" t="s">
        <v>813</v>
      </c>
      <c r="PR116" t="s">
        <v>813</v>
      </c>
      <c r="PS116" t="s">
        <v>817</v>
      </c>
      <c r="PT116" t="s">
        <v>817</v>
      </c>
      <c r="PU116" t="s">
        <v>817</v>
      </c>
      <c r="PV116" t="s">
        <v>817</v>
      </c>
      <c r="PW116" t="s">
        <v>817</v>
      </c>
      <c r="PX116" t="s">
        <v>817</v>
      </c>
      <c r="PY116" t="s">
        <v>817</v>
      </c>
      <c r="PZ116" t="s">
        <v>840</v>
      </c>
      <c r="QA116" t="s">
        <v>841</v>
      </c>
      <c r="QB116" t="s">
        <v>895</v>
      </c>
      <c r="QC116" t="s">
        <v>843</v>
      </c>
      <c r="QD116" t="s">
        <v>844</v>
      </c>
      <c r="QE116" t="s">
        <v>845</v>
      </c>
      <c r="QF116" t="s">
        <v>813</v>
      </c>
      <c r="QG116" t="s">
        <v>813</v>
      </c>
      <c r="QH116" t="s">
        <v>813</v>
      </c>
      <c r="QI116" t="s">
        <v>817</v>
      </c>
      <c r="QJ116" t="s">
        <v>813</v>
      </c>
      <c r="QK116" t="s">
        <v>813</v>
      </c>
      <c r="QL116" t="s">
        <v>817</v>
      </c>
      <c r="QM116" t="s">
        <v>813</v>
      </c>
      <c r="QN116" t="s">
        <v>817</v>
      </c>
      <c r="QO116" t="s">
        <v>817</v>
      </c>
      <c r="QP116" t="s">
        <v>817</v>
      </c>
      <c r="QQ116" t="s">
        <v>817</v>
      </c>
      <c r="QR116" t="s">
        <v>817</v>
      </c>
      <c r="QS116" t="s">
        <v>813</v>
      </c>
      <c r="QT116" t="s">
        <v>817</v>
      </c>
      <c r="QU116" t="s">
        <v>817</v>
      </c>
      <c r="QV116" t="s">
        <v>817</v>
      </c>
      <c r="QW116" t="s">
        <v>817</v>
      </c>
      <c r="QX116" t="s">
        <v>817</v>
      </c>
      <c r="QY116" t="s">
        <v>817</v>
      </c>
      <c r="QZ116" t="s">
        <v>817</v>
      </c>
      <c r="RA116" t="s">
        <v>817</v>
      </c>
      <c r="RB116" t="s">
        <v>817</v>
      </c>
      <c r="RC116" t="s">
        <v>817</v>
      </c>
      <c r="RD116" t="s">
        <v>817</v>
      </c>
      <c r="RE116" t="s">
        <v>817</v>
      </c>
      <c r="RF116" t="s">
        <v>817</v>
      </c>
      <c r="RG116" t="s">
        <v>817</v>
      </c>
      <c r="RH116" t="s">
        <v>817</v>
      </c>
      <c r="RI116" t="s">
        <v>817</v>
      </c>
      <c r="RJ116" t="s">
        <v>817</v>
      </c>
      <c r="RK116" t="s">
        <v>817</v>
      </c>
      <c r="RZ116" t="s">
        <v>902</v>
      </c>
      <c r="SB116" t="s">
        <v>817</v>
      </c>
      <c r="SC116" t="s">
        <v>817</v>
      </c>
      <c r="SD116" t="s">
        <v>813</v>
      </c>
      <c r="SE116" t="s">
        <v>817</v>
      </c>
      <c r="SF116" t="s">
        <v>817</v>
      </c>
      <c r="SG116" t="s">
        <v>813</v>
      </c>
      <c r="SH116" t="s">
        <v>817</v>
      </c>
      <c r="SI116" t="s">
        <v>817</v>
      </c>
      <c r="SJ116" t="s">
        <v>817</v>
      </c>
      <c r="SK116" t="s">
        <v>817</v>
      </c>
      <c r="SL116" t="s">
        <v>817</v>
      </c>
      <c r="SM116" t="s">
        <v>817</v>
      </c>
      <c r="SN116" t="s">
        <v>817</v>
      </c>
      <c r="SO116" t="s">
        <v>817</v>
      </c>
      <c r="SP116" t="s">
        <v>813</v>
      </c>
      <c r="SQ116" t="s">
        <v>817</v>
      </c>
      <c r="SR116" t="s">
        <v>817</v>
      </c>
      <c r="SS116" t="s">
        <v>817</v>
      </c>
      <c r="ST116" t="s">
        <v>817</v>
      </c>
      <c r="SU116" t="s">
        <v>813</v>
      </c>
      <c r="SV116" t="s">
        <v>817</v>
      </c>
      <c r="SW116" t="s">
        <v>817</v>
      </c>
      <c r="SX116" t="s">
        <v>817</v>
      </c>
      <c r="SY116" t="s">
        <v>817</v>
      </c>
      <c r="SZ116" t="s">
        <v>817</v>
      </c>
      <c r="TA116" t="s">
        <v>817</v>
      </c>
      <c r="TB116" t="s">
        <v>817</v>
      </c>
      <c r="TC116" t="s">
        <v>817</v>
      </c>
      <c r="TD116" t="s">
        <v>817</v>
      </c>
      <c r="TE116" t="s">
        <v>817</v>
      </c>
      <c r="TF116" t="s">
        <v>817</v>
      </c>
      <c r="TG116" t="s">
        <v>817</v>
      </c>
      <c r="TH116" t="s">
        <v>817</v>
      </c>
      <c r="TI116" t="s">
        <v>817</v>
      </c>
      <c r="TJ116" t="s">
        <v>813</v>
      </c>
      <c r="TK116" t="s">
        <v>817</v>
      </c>
      <c r="TL116" t="s">
        <v>817</v>
      </c>
      <c r="TM116" t="s">
        <v>817</v>
      </c>
      <c r="TN116" t="s">
        <v>817</v>
      </c>
      <c r="TO116" t="s">
        <v>817</v>
      </c>
      <c r="TP116" t="s">
        <v>817</v>
      </c>
      <c r="TQ116" t="s">
        <v>813</v>
      </c>
      <c r="TR116" t="s">
        <v>813</v>
      </c>
      <c r="TS116" t="s">
        <v>817</v>
      </c>
      <c r="TT116" t="s">
        <v>817</v>
      </c>
      <c r="TU116" t="s">
        <v>817</v>
      </c>
      <c r="TV116" t="s">
        <v>817</v>
      </c>
      <c r="TW116" t="s">
        <v>817</v>
      </c>
      <c r="TY116" t="s">
        <v>813</v>
      </c>
      <c r="TZ116" t="s">
        <v>817</v>
      </c>
      <c r="UA116" t="s">
        <v>817</v>
      </c>
      <c r="UB116" t="s">
        <v>813</v>
      </c>
      <c r="UC116" t="s">
        <v>817</v>
      </c>
      <c r="UD116" t="s">
        <v>817</v>
      </c>
      <c r="UE116" t="s">
        <v>817</v>
      </c>
      <c r="UF116" t="s">
        <v>817</v>
      </c>
      <c r="UG116" t="s">
        <v>817</v>
      </c>
      <c r="UH116" t="s">
        <v>817</v>
      </c>
      <c r="UI116" t="s">
        <v>817</v>
      </c>
      <c r="UJ116" t="s">
        <v>817</v>
      </c>
      <c r="UK116" t="s">
        <v>817</v>
      </c>
      <c r="UL116" t="s">
        <v>813</v>
      </c>
      <c r="UM116" t="s">
        <v>813</v>
      </c>
      <c r="UN116" t="s">
        <v>817</v>
      </c>
      <c r="UO116" t="s">
        <v>813</v>
      </c>
      <c r="UP116" t="s">
        <v>813</v>
      </c>
      <c r="UQ116" t="s">
        <v>817</v>
      </c>
      <c r="UR116" t="s">
        <v>813</v>
      </c>
      <c r="US116" t="s">
        <v>817</v>
      </c>
      <c r="UT116" t="s">
        <v>817</v>
      </c>
      <c r="UU116" t="s">
        <v>817</v>
      </c>
      <c r="UV116" t="s">
        <v>817</v>
      </c>
      <c r="UW116" t="s">
        <v>817</v>
      </c>
      <c r="UX116" t="s">
        <v>817</v>
      </c>
      <c r="UY116" t="s">
        <v>817</v>
      </c>
      <c r="UZ116" t="s">
        <v>817</v>
      </c>
      <c r="VB116" t="s">
        <v>909</v>
      </c>
      <c r="VC116" t="s">
        <v>963</v>
      </c>
      <c r="VD116" t="s">
        <v>817</v>
      </c>
      <c r="VE116" t="s">
        <v>817</v>
      </c>
      <c r="VF116" t="s">
        <v>813</v>
      </c>
      <c r="VG116" t="s">
        <v>817</v>
      </c>
      <c r="VH116" t="s">
        <v>817</v>
      </c>
      <c r="VI116" t="s">
        <v>817</v>
      </c>
      <c r="VJ116" t="s">
        <v>817</v>
      </c>
      <c r="VK116" t="s">
        <v>817</v>
      </c>
      <c r="VL116" t="s">
        <v>817</v>
      </c>
      <c r="VM116" t="s">
        <v>817</v>
      </c>
      <c r="VN116" t="s">
        <v>813</v>
      </c>
      <c r="VO116" t="s">
        <v>817</v>
      </c>
      <c r="VP116" t="s">
        <v>817</v>
      </c>
      <c r="VQ116" t="s">
        <v>817</v>
      </c>
      <c r="VR116" t="s">
        <v>817</v>
      </c>
      <c r="VY116" t="s">
        <v>813</v>
      </c>
      <c r="VZ116" t="s">
        <v>813</v>
      </c>
      <c r="WA116" t="s">
        <v>813</v>
      </c>
      <c r="WB116" t="s">
        <v>813</v>
      </c>
      <c r="WC116" t="s">
        <v>813</v>
      </c>
      <c r="WD116" t="s">
        <v>813</v>
      </c>
      <c r="WE116" t="s">
        <v>817</v>
      </c>
      <c r="WF116" t="s">
        <v>813</v>
      </c>
      <c r="WG116" t="s">
        <v>817</v>
      </c>
      <c r="WH116" t="s">
        <v>817</v>
      </c>
      <c r="WI116" t="s">
        <v>817</v>
      </c>
      <c r="WJ116" t="s">
        <v>817</v>
      </c>
      <c r="WK116" t="s">
        <v>817</v>
      </c>
      <c r="WL116" t="s">
        <v>817</v>
      </c>
      <c r="WM116" t="s">
        <v>817</v>
      </c>
      <c r="WN116" t="s">
        <v>817</v>
      </c>
      <c r="WO116" t="s">
        <v>813</v>
      </c>
      <c r="WP116" t="s">
        <v>817</v>
      </c>
      <c r="WQ116" t="s">
        <v>817</v>
      </c>
      <c r="WR116" t="s">
        <v>817</v>
      </c>
      <c r="WS116" t="s">
        <v>999</v>
      </c>
      <c r="WU116" t="s">
        <v>817</v>
      </c>
      <c r="WV116" t="s">
        <v>817</v>
      </c>
      <c r="WW116" t="s">
        <v>817</v>
      </c>
      <c r="WX116" t="s">
        <v>817</v>
      </c>
      <c r="WY116" t="s">
        <v>817</v>
      </c>
      <c r="WZ116" t="s">
        <v>817</v>
      </c>
      <c r="XA116" t="s">
        <v>813</v>
      </c>
      <c r="XB116" t="s">
        <v>817</v>
      </c>
      <c r="XC116" t="s">
        <v>850</v>
      </c>
      <c r="XD116" t="s">
        <v>813</v>
      </c>
      <c r="XE116" t="s">
        <v>813</v>
      </c>
      <c r="XF116" t="s">
        <v>817</v>
      </c>
      <c r="XG116" t="s">
        <v>817</v>
      </c>
      <c r="XH116" t="s">
        <v>817</v>
      </c>
      <c r="XI116" t="s">
        <v>817</v>
      </c>
      <c r="XJ116" t="s">
        <v>813</v>
      </c>
      <c r="XK116" t="s">
        <v>817</v>
      </c>
      <c r="XL116" t="s">
        <v>817</v>
      </c>
      <c r="XM116" t="s">
        <v>817</v>
      </c>
      <c r="XN116" t="s">
        <v>817</v>
      </c>
      <c r="XO116" t="s">
        <v>817</v>
      </c>
      <c r="XP116" t="s">
        <v>817</v>
      </c>
      <c r="XQ116" t="s">
        <v>817</v>
      </c>
      <c r="XR116" t="s">
        <v>813</v>
      </c>
      <c r="XS116" t="s">
        <v>817</v>
      </c>
      <c r="XT116" t="s">
        <v>817</v>
      </c>
      <c r="XU116" t="s">
        <v>813</v>
      </c>
      <c r="XV116" t="s">
        <v>817</v>
      </c>
      <c r="XW116" t="s">
        <v>817</v>
      </c>
      <c r="XX116" t="s">
        <v>817</v>
      </c>
      <c r="XY116" t="s">
        <v>817</v>
      </c>
      <c r="XZ116" t="s">
        <v>817</v>
      </c>
      <c r="ZM116" t="s">
        <v>817</v>
      </c>
      <c r="ZN116" t="s">
        <v>817</v>
      </c>
      <c r="ZO116" t="s">
        <v>817</v>
      </c>
      <c r="ZP116" t="s">
        <v>817</v>
      </c>
      <c r="ZQ116" t="s">
        <v>817</v>
      </c>
      <c r="ZR116" t="s">
        <v>813</v>
      </c>
      <c r="ZS116" t="s">
        <v>817</v>
      </c>
      <c r="ZT116" t="s">
        <v>817</v>
      </c>
      <c r="ZU116" t="s">
        <v>817</v>
      </c>
      <c r="ZV116" t="s">
        <v>817</v>
      </c>
      <c r="ZW116" t="s">
        <v>817</v>
      </c>
      <c r="ZX116" t="s">
        <v>817</v>
      </c>
      <c r="ZY116" t="s">
        <v>813</v>
      </c>
      <c r="ZZ116" t="s">
        <v>817</v>
      </c>
      <c r="AAA116" t="s">
        <v>813</v>
      </c>
      <c r="AAB116" t="s">
        <v>817</v>
      </c>
      <c r="AAC116" t="s">
        <v>817</v>
      </c>
      <c r="AAD116" t="s">
        <v>817</v>
      </c>
      <c r="AAE116" t="s">
        <v>817</v>
      </c>
      <c r="AAF116" t="s">
        <v>817</v>
      </c>
      <c r="AAH116" t="s">
        <v>813</v>
      </c>
      <c r="AAI116" t="s">
        <v>817</v>
      </c>
      <c r="AAJ116" t="s">
        <v>813</v>
      </c>
      <c r="AAK116" t="s">
        <v>817</v>
      </c>
      <c r="AAL116" t="s">
        <v>817</v>
      </c>
      <c r="AAM116" t="s">
        <v>817</v>
      </c>
      <c r="AAN116" t="s">
        <v>817</v>
      </c>
      <c r="AAO116" t="s">
        <v>817</v>
      </c>
      <c r="AAP116" t="s">
        <v>817</v>
      </c>
      <c r="AAQ116" t="s">
        <v>817</v>
      </c>
      <c r="AAR116" t="s">
        <v>817</v>
      </c>
      <c r="AAS116" t="s">
        <v>817</v>
      </c>
      <c r="AAT116" t="s">
        <v>817</v>
      </c>
      <c r="AAV116" t="s">
        <v>817</v>
      </c>
      <c r="AAW116" t="s">
        <v>817</v>
      </c>
      <c r="AAX116" t="s">
        <v>817</v>
      </c>
      <c r="AAY116" t="s">
        <v>817</v>
      </c>
      <c r="AAZ116" t="s">
        <v>817</v>
      </c>
      <c r="ABA116" t="s">
        <v>817</v>
      </c>
      <c r="ABB116" t="s">
        <v>817</v>
      </c>
      <c r="ABC116" t="s">
        <v>817</v>
      </c>
      <c r="ABD116" t="s">
        <v>817</v>
      </c>
      <c r="ABE116" t="s">
        <v>817</v>
      </c>
      <c r="ABF116" t="s">
        <v>817</v>
      </c>
      <c r="ABG116" t="s">
        <v>817</v>
      </c>
      <c r="ABH116" t="s">
        <v>817</v>
      </c>
      <c r="ABI116" t="s">
        <v>817</v>
      </c>
      <c r="ABJ116" t="s">
        <v>817</v>
      </c>
      <c r="ABK116" t="s">
        <v>813</v>
      </c>
      <c r="ABL116" t="s">
        <v>817</v>
      </c>
      <c r="ABM116" t="s">
        <v>813</v>
      </c>
      <c r="ABN116" t="s">
        <v>817</v>
      </c>
      <c r="ABO116" t="s">
        <v>817</v>
      </c>
      <c r="ABP116" t="s">
        <v>817</v>
      </c>
      <c r="ABQ116" t="s">
        <v>817</v>
      </c>
      <c r="ABR116" t="s">
        <v>817</v>
      </c>
      <c r="ABS116" t="s">
        <v>817</v>
      </c>
      <c r="ABT116" t="s">
        <v>817</v>
      </c>
      <c r="ABU116" t="s">
        <v>813</v>
      </c>
      <c r="ABV116" t="s">
        <v>817</v>
      </c>
      <c r="ABW116" t="s">
        <v>813</v>
      </c>
      <c r="ABX116" t="s">
        <v>817</v>
      </c>
      <c r="ABY116" t="s">
        <v>817</v>
      </c>
      <c r="ABZ116" t="s">
        <v>817</v>
      </c>
      <c r="ACA116" t="s">
        <v>813</v>
      </c>
      <c r="ACB116" t="s">
        <v>817</v>
      </c>
      <c r="ACC116" t="s">
        <v>817</v>
      </c>
      <c r="ACD116" t="s">
        <v>817</v>
      </c>
      <c r="ACE116" t="s">
        <v>817</v>
      </c>
      <c r="ACF116" t="s">
        <v>817</v>
      </c>
      <c r="ACG116" t="s">
        <v>817</v>
      </c>
      <c r="ACH116" t="s">
        <v>817</v>
      </c>
      <c r="ACI116" t="s">
        <v>817</v>
      </c>
    </row>
    <row r="117" spans="1:763">
      <c r="A117" t="s">
        <v>1373</v>
      </c>
      <c r="B117" t="s">
        <v>1374</v>
      </c>
      <c r="C117" t="s">
        <v>1375</v>
      </c>
      <c r="D117" t="s">
        <v>873</v>
      </c>
      <c r="E117" t="s">
        <v>873</v>
      </c>
      <c r="P117" t="s">
        <v>812</v>
      </c>
      <c r="Q117">
        <v>0.874863865752458</v>
      </c>
      <c r="T117">
        <v>20</v>
      </c>
      <c r="V117" t="s">
        <v>813</v>
      </c>
      <c r="X117" t="s">
        <v>813</v>
      </c>
      <c r="Y117" t="s">
        <v>856</v>
      </c>
      <c r="Z117" t="s">
        <v>856</v>
      </c>
      <c r="AA117" t="s">
        <v>857</v>
      </c>
      <c r="AB117" t="s">
        <v>816</v>
      </c>
      <c r="AC117">
        <v>2</v>
      </c>
      <c r="AD117" t="s">
        <v>817</v>
      </c>
      <c r="AE117">
        <v>2</v>
      </c>
      <c r="AF117">
        <v>0</v>
      </c>
      <c r="AG117">
        <v>0</v>
      </c>
      <c r="AH117" t="s">
        <v>818</v>
      </c>
      <c r="AI117" t="s">
        <v>818</v>
      </c>
      <c r="AJ117" t="s">
        <v>818</v>
      </c>
      <c r="AK117" t="s">
        <v>818</v>
      </c>
      <c r="AL117" t="s">
        <v>818</v>
      </c>
      <c r="AM117" t="s">
        <v>818</v>
      </c>
      <c r="AN117" t="s">
        <v>818</v>
      </c>
      <c r="AO117" t="s">
        <v>818</v>
      </c>
      <c r="AP117" t="s">
        <v>818</v>
      </c>
      <c r="AQ117" t="s">
        <v>818</v>
      </c>
      <c r="AR117" t="s">
        <v>818</v>
      </c>
      <c r="AS117" t="s">
        <v>818</v>
      </c>
      <c r="AT117" t="s">
        <v>818</v>
      </c>
      <c r="AU117" t="s">
        <v>818</v>
      </c>
      <c r="AV117" t="s">
        <v>818</v>
      </c>
      <c r="AW117" t="s">
        <v>818</v>
      </c>
      <c r="AX117" t="s">
        <v>818</v>
      </c>
      <c r="AY117" t="s">
        <v>818</v>
      </c>
      <c r="AZ117" t="s">
        <v>818</v>
      </c>
      <c r="BA117" t="s">
        <v>818</v>
      </c>
      <c r="BB117" t="s">
        <v>818</v>
      </c>
      <c r="BC117" t="s">
        <v>818</v>
      </c>
      <c r="BD117" t="s">
        <v>818</v>
      </c>
      <c r="BE117" t="s">
        <v>818</v>
      </c>
      <c r="BF117" t="s">
        <v>818</v>
      </c>
      <c r="BG117" t="s">
        <v>818</v>
      </c>
      <c r="BH117" t="s">
        <v>818</v>
      </c>
      <c r="BI117" t="s">
        <v>818</v>
      </c>
      <c r="BJ117" t="s">
        <v>818</v>
      </c>
      <c r="BK117" t="s">
        <v>818</v>
      </c>
      <c r="BL117" t="s">
        <v>818</v>
      </c>
      <c r="BM117" t="s">
        <v>818</v>
      </c>
      <c r="BN117" t="s">
        <v>818</v>
      </c>
      <c r="BO117" t="s">
        <v>818</v>
      </c>
      <c r="BP117" t="s">
        <v>818</v>
      </c>
      <c r="BQ117" t="s">
        <v>818</v>
      </c>
      <c r="BR117" t="s">
        <v>818</v>
      </c>
      <c r="BS117" t="s">
        <v>818</v>
      </c>
      <c r="BT117" t="s">
        <v>818</v>
      </c>
      <c r="BU117" t="s">
        <v>818</v>
      </c>
      <c r="BV117" t="s">
        <v>818</v>
      </c>
      <c r="BW117" t="s">
        <v>818</v>
      </c>
      <c r="BX117" t="s">
        <v>818</v>
      </c>
      <c r="BY117" t="s">
        <v>818</v>
      </c>
      <c r="BZ117" t="s">
        <v>818</v>
      </c>
      <c r="CA117" t="s">
        <v>818</v>
      </c>
      <c r="CB117" t="s">
        <v>818</v>
      </c>
      <c r="CC117" t="s">
        <v>818</v>
      </c>
      <c r="CD117" t="s">
        <v>818</v>
      </c>
      <c r="CE117" t="s">
        <v>818</v>
      </c>
      <c r="CF117" t="s">
        <v>818</v>
      </c>
      <c r="CG117" t="s">
        <v>818</v>
      </c>
      <c r="CH117" t="s">
        <v>818</v>
      </c>
      <c r="CI117" t="s">
        <v>818</v>
      </c>
      <c r="CJ117" t="s">
        <v>818</v>
      </c>
      <c r="CK117" t="s">
        <v>818</v>
      </c>
      <c r="CL117" t="s">
        <v>818</v>
      </c>
      <c r="CM117" t="s">
        <v>818</v>
      </c>
      <c r="CN117" t="s">
        <v>818</v>
      </c>
      <c r="CO117" t="s">
        <v>818</v>
      </c>
      <c r="CP117" t="s">
        <v>818</v>
      </c>
      <c r="CQ117" t="s">
        <v>818</v>
      </c>
      <c r="CR117" t="s">
        <v>818</v>
      </c>
      <c r="CS117" t="s">
        <v>818</v>
      </c>
      <c r="CT117" t="s">
        <v>818</v>
      </c>
      <c r="CU117" t="s">
        <v>818</v>
      </c>
      <c r="CV117" t="s">
        <v>818</v>
      </c>
      <c r="CW117" t="s">
        <v>818</v>
      </c>
      <c r="CX117" t="s">
        <v>818</v>
      </c>
      <c r="CY117" t="s">
        <v>818</v>
      </c>
      <c r="CZ117" t="s">
        <v>818</v>
      </c>
      <c r="DA117" t="s">
        <v>818</v>
      </c>
      <c r="DB117" t="s">
        <v>818</v>
      </c>
      <c r="DC117" t="s">
        <v>818</v>
      </c>
      <c r="DD117" t="s">
        <v>818</v>
      </c>
      <c r="DE117" t="s">
        <v>818</v>
      </c>
      <c r="DF117" t="s">
        <v>818</v>
      </c>
      <c r="DG117" t="s">
        <v>818</v>
      </c>
      <c r="DH117" t="s">
        <v>818</v>
      </c>
      <c r="DI117" t="s">
        <v>818</v>
      </c>
      <c r="DJ117" t="s">
        <v>818</v>
      </c>
      <c r="DK117" t="s">
        <v>818</v>
      </c>
      <c r="DL117" t="s">
        <v>818</v>
      </c>
      <c r="DM117" t="s">
        <v>818</v>
      </c>
      <c r="DN117" t="s">
        <v>818</v>
      </c>
      <c r="DO117" t="s">
        <v>818</v>
      </c>
      <c r="DP117" t="s">
        <v>818</v>
      </c>
      <c r="DQ117" t="s">
        <v>818</v>
      </c>
      <c r="DR117" t="s">
        <v>818</v>
      </c>
      <c r="DS117" t="s">
        <v>818</v>
      </c>
      <c r="DT117" t="s">
        <v>818</v>
      </c>
      <c r="DU117" t="s">
        <v>818</v>
      </c>
      <c r="DV117" t="s">
        <v>818</v>
      </c>
      <c r="DW117" t="s">
        <v>818</v>
      </c>
      <c r="DX117" t="s">
        <v>818</v>
      </c>
      <c r="DY117" t="s">
        <v>818</v>
      </c>
      <c r="DZ117" t="s">
        <v>818</v>
      </c>
      <c r="EA117" t="s">
        <v>818</v>
      </c>
      <c r="EB117" t="s">
        <v>818</v>
      </c>
      <c r="EC117" t="s">
        <v>818</v>
      </c>
      <c r="ED117" t="s">
        <v>818</v>
      </c>
      <c r="EE117" t="s">
        <v>818</v>
      </c>
      <c r="EF117" t="s">
        <v>818</v>
      </c>
      <c r="EG117" t="s">
        <v>818</v>
      </c>
      <c r="EH117" t="s">
        <v>818</v>
      </c>
      <c r="EI117" t="s">
        <v>818</v>
      </c>
      <c r="EJ117" t="s">
        <v>818</v>
      </c>
      <c r="EK117" t="s">
        <v>818</v>
      </c>
      <c r="EL117" t="s">
        <v>818</v>
      </c>
      <c r="EM117" t="s">
        <v>818</v>
      </c>
      <c r="EN117" t="s">
        <v>818</v>
      </c>
      <c r="EO117" t="s">
        <v>818</v>
      </c>
      <c r="EP117" t="s">
        <v>818</v>
      </c>
      <c r="EQ117" t="s">
        <v>818</v>
      </c>
      <c r="ER117" t="s">
        <v>818</v>
      </c>
      <c r="ES117" t="s">
        <v>818</v>
      </c>
      <c r="ET117" t="s">
        <v>818</v>
      </c>
      <c r="EU117" t="s">
        <v>818</v>
      </c>
      <c r="EV117" t="s">
        <v>818</v>
      </c>
      <c r="EW117" t="s">
        <v>818</v>
      </c>
      <c r="EX117" t="s">
        <v>818</v>
      </c>
      <c r="EY117" t="s">
        <v>818</v>
      </c>
      <c r="EZ117" t="s">
        <v>818</v>
      </c>
      <c r="FA117" t="s">
        <v>818</v>
      </c>
      <c r="FB117" t="s">
        <v>818</v>
      </c>
      <c r="FC117" t="s">
        <v>818</v>
      </c>
      <c r="FD117" t="s">
        <v>818</v>
      </c>
      <c r="FE117" t="s">
        <v>818</v>
      </c>
      <c r="FF117" t="s">
        <v>818</v>
      </c>
      <c r="FG117" t="s">
        <v>818</v>
      </c>
      <c r="FH117" t="s">
        <v>818</v>
      </c>
      <c r="FI117" t="s">
        <v>818</v>
      </c>
      <c r="FJ117" t="s">
        <v>818</v>
      </c>
      <c r="FK117" t="s">
        <v>818</v>
      </c>
      <c r="FL117" t="s">
        <v>818</v>
      </c>
      <c r="FM117" t="s">
        <v>818</v>
      </c>
      <c r="FN117" t="s">
        <v>818</v>
      </c>
      <c r="FO117" t="s">
        <v>818</v>
      </c>
      <c r="FP117" t="s">
        <v>818</v>
      </c>
      <c r="FQ117" t="s">
        <v>818</v>
      </c>
      <c r="FR117" t="s">
        <v>818</v>
      </c>
      <c r="FS117" t="s">
        <v>818</v>
      </c>
      <c r="FT117" t="s">
        <v>818</v>
      </c>
      <c r="FU117" t="s">
        <v>818</v>
      </c>
      <c r="FV117" t="s">
        <v>818</v>
      </c>
      <c r="FW117" t="s">
        <v>818</v>
      </c>
      <c r="FX117" t="s">
        <v>818</v>
      </c>
      <c r="FY117" t="s">
        <v>818</v>
      </c>
      <c r="FZ117" t="s">
        <v>818</v>
      </c>
      <c r="GA117" t="s">
        <v>818</v>
      </c>
      <c r="GB117" t="s">
        <v>818</v>
      </c>
      <c r="GC117" t="s">
        <v>818</v>
      </c>
      <c r="GD117" t="s">
        <v>818</v>
      </c>
      <c r="GE117" t="s">
        <v>818</v>
      </c>
      <c r="GF117" t="s">
        <v>818</v>
      </c>
      <c r="GG117" t="s">
        <v>818</v>
      </c>
      <c r="GH117" t="s">
        <v>818</v>
      </c>
      <c r="GI117" t="s">
        <v>818</v>
      </c>
      <c r="GJ117" t="s">
        <v>818</v>
      </c>
      <c r="GK117" t="s">
        <v>818</v>
      </c>
      <c r="GL117" t="s">
        <v>818</v>
      </c>
      <c r="GM117" t="s">
        <v>818</v>
      </c>
      <c r="GN117" t="s">
        <v>818</v>
      </c>
      <c r="GO117" t="s">
        <v>818</v>
      </c>
      <c r="GP117" t="s">
        <v>818</v>
      </c>
      <c r="GQ117" t="s">
        <v>818</v>
      </c>
      <c r="GR117" t="s">
        <v>818</v>
      </c>
      <c r="GS117" t="s">
        <v>818</v>
      </c>
      <c r="GT117" t="s">
        <v>818</v>
      </c>
      <c r="GU117" t="s">
        <v>818</v>
      </c>
      <c r="GV117" t="s">
        <v>818</v>
      </c>
      <c r="GW117" t="s">
        <v>818</v>
      </c>
      <c r="GX117" t="s">
        <v>818</v>
      </c>
      <c r="GY117" t="s">
        <v>818</v>
      </c>
      <c r="GZ117" t="s">
        <v>818</v>
      </c>
      <c r="HA117" t="s">
        <v>818</v>
      </c>
      <c r="HB117" t="s">
        <v>818</v>
      </c>
      <c r="HC117" t="s">
        <v>818</v>
      </c>
      <c r="HD117" t="s">
        <v>818</v>
      </c>
      <c r="HE117" t="s">
        <v>818</v>
      </c>
      <c r="HF117" t="s">
        <v>818</v>
      </c>
      <c r="HG117" t="s">
        <v>818</v>
      </c>
      <c r="HH117" t="s">
        <v>818</v>
      </c>
      <c r="HI117" t="s">
        <v>818</v>
      </c>
      <c r="HJ117" t="s">
        <v>818</v>
      </c>
      <c r="HK117" t="s">
        <v>818</v>
      </c>
      <c r="HL117" t="s">
        <v>818</v>
      </c>
      <c r="HM117" t="s">
        <v>818</v>
      </c>
      <c r="HN117" t="s">
        <v>818</v>
      </c>
      <c r="HO117" t="s">
        <v>818</v>
      </c>
      <c r="HP117" t="s">
        <v>818</v>
      </c>
      <c r="HQ117" t="s">
        <v>818</v>
      </c>
      <c r="HR117" t="s">
        <v>818</v>
      </c>
      <c r="HS117" t="s">
        <v>818</v>
      </c>
      <c r="HT117" t="s">
        <v>818</v>
      </c>
      <c r="HU117" t="s">
        <v>818</v>
      </c>
      <c r="HV117" t="s">
        <v>818</v>
      </c>
      <c r="HW117" t="s">
        <v>818</v>
      </c>
      <c r="HX117" t="s">
        <v>818</v>
      </c>
      <c r="HY117" t="s">
        <v>818</v>
      </c>
      <c r="HZ117" t="s">
        <v>818</v>
      </c>
      <c r="IA117" t="s">
        <v>818</v>
      </c>
      <c r="IB117" t="s">
        <v>818</v>
      </c>
      <c r="IC117" t="s">
        <v>818</v>
      </c>
      <c r="ID117" t="s">
        <v>818</v>
      </c>
      <c r="IE117" t="s">
        <v>818</v>
      </c>
      <c r="IF117" t="s">
        <v>818</v>
      </c>
      <c r="IG117" t="s">
        <v>818</v>
      </c>
      <c r="IH117" t="s">
        <v>818</v>
      </c>
      <c r="II117" t="s">
        <v>818</v>
      </c>
      <c r="IJ117" t="s">
        <v>818</v>
      </c>
      <c r="IK117" t="s">
        <v>818</v>
      </c>
      <c r="IL117" t="s">
        <v>818</v>
      </c>
      <c r="IM117" t="s">
        <v>818</v>
      </c>
      <c r="IN117" t="s">
        <v>818</v>
      </c>
      <c r="IO117" t="s">
        <v>818</v>
      </c>
      <c r="IP117" t="s">
        <v>818</v>
      </c>
      <c r="IQ117" t="s">
        <v>818</v>
      </c>
      <c r="IR117" t="s">
        <v>818</v>
      </c>
      <c r="IS117" t="s">
        <v>818</v>
      </c>
      <c r="IT117" t="s">
        <v>818</v>
      </c>
      <c r="IU117" t="s">
        <v>818</v>
      </c>
      <c r="IV117" t="s">
        <v>818</v>
      </c>
      <c r="IW117" t="s">
        <v>818</v>
      </c>
      <c r="IX117" t="s">
        <v>818</v>
      </c>
      <c r="IY117" t="s">
        <v>818</v>
      </c>
      <c r="IZ117" t="s">
        <v>818</v>
      </c>
      <c r="JA117" t="s">
        <v>818</v>
      </c>
      <c r="JB117" t="s">
        <v>818</v>
      </c>
      <c r="JC117" t="s">
        <v>818</v>
      </c>
      <c r="JD117" t="s">
        <v>818</v>
      </c>
      <c r="JE117" t="s">
        <v>818</v>
      </c>
      <c r="JF117" t="s">
        <v>818</v>
      </c>
      <c r="JG117" t="s">
        <v>818</v>
      </c>
      <c r="JH117" t="s">
        <v>818</v>
      </c>
      <c r="JI117" t="s">
        <v>818</v>
      </c>
      <c r="JJ117" t="s">
        <v>818</v>
      </c>
      <c r="JK117" t="s">
        <v>818</v>
      </c>
      <c r="JL117" t="s">
        <v>818</v>
      </c>
      <c r="JM117" t="s">
        <v>818</v>
      </c>
      <c r="JN117" t="s">
        <v>818</v>
      </c>
      <c r="JO117" t="s">
        <v>818</v>
      </c>
      <c r="JP117" t="s">
        <v>818</v>
      </c>
      <c r="JQ117" t="s">
        <v>818</v>
      </c>
      <c r="JR117" t="s">
        <v>818</v>
      </c>
      <c r="JS117" t="s">
        <v>818</v>
      </c>
      <c r="JT117" t="s">
        <v>818</v>
      </c>
      <c r="JU117" t="s">
        <v>818</v>
      </c>
      <c r="JV117" t="s">
        <v>818</v>
      </c>
      <c r="JW117" t="s">
        <v>818</v>
      </c>
      <c r="JX117" t="s">
        <v>818</v>
      </c>
      <c r="JY117" t="s">
        <v>818</v>
      </c>
      <c r="JZ117" t="s">
        <v>818</v>
      </c>
      <c r="KA117" t="s">
        <v>818</v>
      </c>
      <c r="KB117" t="s">
        <v>818</v>
      </c>
      <c r="KC117" t="s">
        <v>818</v>
      </c>
      <c r="KD117" t="s">
        <v>818</v>
      </c>
      <c r="KE117" t="s">
        <v>818</v>
      </c>
      <c r="KF117">
        <v>2</v>
      </c>
      <c r="KG117">
        <v>0</v>
      </c>
      <c r="KH117">
        <v>0</v>
      </c>
      <c r="KI117">
        <v>0</v>
      </c>
      <c r="KJ117">
        <v>0</v>
      </c>
      <c r="KK117">
        <v>0</v>
      </c>
      <c r="KL117">
        <v>0</v>
      </c>
      <c r="KM117">
        <v>0</v>
      </c>
      <c r="KN117">
        <v>0</v>
      </c>
      <c r="KO117">
        <v>0</v>
      </c>
      <c r="KP117">
        <v>0</v>
      </c>
      <c r="KQ117">
        <v>0</v>
      </c>
      <c r="KR117">
        <v>0</v>
      </c>
      <c r="KS117">
        <v>0</v>
      </c>
      <c r="KT117">
        <v>0</v>
      </c>
      <c r="KU117">
        <v>0</v>
      </c>
      <c r="KV117">
        <v>0</v>
      </c>
      <c r="KW117">
        <v>2</v>
      </c>
      <c r="KX117">
        <v>0</v>
      </c>
      <c r="KY117">
        <v>0</v>
      </c>
      <c r="KZ117">
        <v>0</v>
      </c>
      <c r="LA117">
        <v>2</v>
      </c>
      <c r="LB117">
        <v>0</v>
      </c>
      <c r="LC117">
        <v>0</v>
      </c>
      <c r="LD117">
        <v>2</v>
      </c>
      <c r="LE117">
        <v>0</v>
      </c>
      <c r="LF117">
        <v>2</v>
      </c>
      <c r="LH117" t="s">
        <v>817</v>
      </c>
      <c r="LI117" t="s">
        <v>817</v>
      </c>
      <c r="LJ117" t="s">
        <v>817</v>
      </c>
      <c r="LK117" t="s">
        <v>817</v>
      </c>
      <c r="LL117" t="s">
        <v>817</v>
      </c>
      <c r="LM117" t="s">
        <v>817</v>
      </c>
      <c r="LO117" t="s">
        <v>817</v>
      </c>
      <c r="LQ117" t="s">
        <v>813</v>
      </c>
      <c r="LV117" t="s">
        <v>818</v>
      </c>
      <c r="LX117" t="s">
        <v>817</v>
      </c>
      <c r="MA117" t="s">
        <v>921</v>
      </c>
      <c r="MB117" t="s">
        <v>887</v>
      </c>
      <c r="MC117" t="s">
        <v>875</v>
      </c>
      <c r="MD117" t="s">
        <v>817</v>
      </c>
      <c r="ME117" t="s">
        <v>876</v>
      </c>
      <c r="MF117" t="s">
        <v>823</v>
      </c>
      <c r="MI117" t="s">
        <v>817</v>
      </c>
      <c r="MJ117" t="s">
        <v>824</v>
      </c>
      <c r="MK117" t="s">
        <v>813</v>
      </c>
      <c r="ML117" t="s">
        <v>817</v>
      </c>
      <c r="MM117" t="s">
        <v>817</v>
      </c>
      <c r="MN117" t="s">
        <v>817</v>
      </c>
      <c r="MO117" t="s">
        <v>817</v>
      </c>
      <c r="MP117" t="s">
        <v>817</v>
      </c>
      <c r="MQ117" t="s">
        <v>817</v>
      </c>
      <c r="MR117" t="s">
        <v>817</v>
      </c>
      <c r="MS117" t="s">
        <v>817</v>
      </c>
      <c r="MT117" t="s">
        <v>817</v>
      </c>
      <c r="MU117" t="s">
        <v>817</v>
      </c>
      <c r="MV117" t="s">
        <v>813</v>
      </c>
      <c r="MW117" t="s">
        <v>817</v>
      </c>
      <c r="MX117" t="s">
        <v>817</v>
      </c>
      <c r="MY117" t="s">
        <v>817</v>
      </c>
      <c r="MZ117" t="s">
        <v>817</v>
      </c>
      <c r="NA117" t="s">
        <v>817</v>
      </c>
      <c r="NB117" t="s">
        <v>817</v>
      </c>
      <c r="NR117" t="s">
        <v>817</v>
      </c>
      <c r="NU117" t="s">
        <v>944</v>
      </c>
      <c r="NY117">
        <v>0</v>
      </c>
      <c r="OP117" t="s">
        <v>817</v>
      </c>
      <c r="OQ117" t="s">
        <v>827</v>
      </c>
      <c r="OR117" t="s">
        <v>1047</v>
      </c>
      <c r="OS117" t="s">
        <v>1020</v>
      </c>
      <c r="OT117" t="s">
        <v>817</v>
      </c>
      <c r="OU117" t="s">
        <v>817</v>
      </c>
      <c r="OV117" t="s">
        <v>830</v>
      </c>
      <c r="OW117" t="s">
        <v>831</v>
      </c>
      <c r="OX117" t="s">
        <v>832</v>
      </c>
      <c r="OY117" t="s">
        <v>833</v>
      </c>
      <c r="OZ117" t="s">
        <v>891</v>
      </c>
      <c r="PA117" t="s">
        <v>813</v>
      </c>
      <c r="PB117" t="s">
        <v>817</v>
      </c>
      <c r="PC117" t="s">
        <v>817</v>
      </c>
      <c r="PD117" t="s">
        <v>813</v>
      </c>
      <c r="PE117" t="s">
        <v>817</v>
      </c>
      <c r="PF117" t="s">
        <v>817</v>
      </c>
      <c r="PG117" t="s">
        <v>817</v>
      </c>
      <c r="PH117" t="s">
        <v>817</v>
      </c>
      <c r="PI117" t="s">
        <v>817</v>
      </c>
      <c r="PJ117" t="s">
        <v>817</v>
      </c>
      <c r="PK117" t="s">
        <v>813</v>
      </c>
      <c r="PL117" t="s">
        <v>927</v>
      </c>
      <c r="PM117" t="s">
        <v>836</v>
      </c>
      <c r="PN117" t="s">
        <v>845</v>
      </c>
      <c r="PO117" t="s">
        <v>880</v>
      </c>
      <c r="PP117" t="s">
        <v>894</v>
      </c>
      <c r="PQ117" t="s">
        <v>813</v>
      </c>
      <c r="PR117" t="s">
        <v>813</v>
      </c>
      <c r="PS117" t="s">
        <v>813</v>
      </c>
      <c r="PT117" t="s">
        <v>817</v>
      </c>
      <c r="PU117" t="s">
        <v>817</v>
      </c>
      <c r="PV117" t="s">
        <v>817</v>
      </c>
      <c r="PW117" t="s">
        <v>817</v>
      </c>
      <c r="PX117" t="s">
        <v>817</v>
      </c>
      <c r="PY117" t="s">
        <v>817</v>
      </c>
      <c r="PZ117" t="s">
        <v>840</v>
      </c>
      <c r="QA117" t="s">
        <v>841</v>
      </c>
      <c r="QB117" t="s">
        <v>895</v>
      </c>
      <c r="QC117" t="s">
        <v>972</v>
      </c>
      <c r="QD117" t="s">
        <v>844</v>
      </c>
      <c r="QE117" t="s">
        <v>837</v>
      </c>
      <c r="QF117" t="s">
        <v>813</v>
      </c>
      <c r="QG117" t="s">
        <v>817</v>
      </c>
      <c r="QH117" t="s">
        <v>813</v>
      </c>
      <c r="QI117" t="s">
        <v>817</v>
      </c>
      <c r="QJ117" t="s">
        <v>813</v>
      </c>
      <c r="QK117" t="s">
        <v>813</v>
      </c>
      <c r="QL117" t="s">
        <v>817</v>
      </c>
      <c r="QM117" t="s">
        <v>817</v>
      </c>
      <c r="QN117" t="s">
        <v>817</v>
      </c>
      <c r="QO117" t="s">
        <v>817</v>
      </c>
      <c r="QP117" t="s">
        <v>817</v>
      </c>
      <c r="QQ117" t="s">
        <v>817</v>
      </c>
      <c r="QR117" t="s">
        <v>817</v>
      </c>
      <c r="QS117" t="s">
        <v>817</v>
      </c>
      <c r="QT117" t="s">
        <v>813</v>
      </c>
      <c r="QU117" t="s">
        <v>813</v>
      </c>
      <c r="QV117" t="s">
        <v>813</v>
      </c>
      <c r="QW117" t="s">
        <v>813</v>
      </c>
      <c r="QX117" t="s">
        <v>813</v>
      </c>
      <c r="QY117" t="s">
        <v>817</v>
      </c>
      <c r="QZ117" t="s">
        <v>817</v>
      </c>
      <c r="RA117" t="s">
        <v>817</v>
      </c>
      <c r="RB117" t="s">
        <v>817</v>
      </c>
      <c r="RC117" t="s">
        <v>817</v>
      </c>
      <c r="RD117" t="s">
        <v>817</v>
      </c>
      <c r="RE117" t="s">
        <v>817</v>
      </c>
      <c r="RF117" t="s">
        <v>817</v>
      </c>
      <c r="RG117" t="s">
        <v>817</v>
      </c>
      <c r="RH117" t="s">
        <v>817</v>
      </c>
      <c r="RI117" t="s">
        <v>817</v>
      </c>
      <c r="RJ117" t="s">
        <v>817</v>
      </c>
      <c r="RK117" t="s">
        <v>813</v>
      </c>
      <c r="RL117" t="s">
        <v>813</v>
      </c>
      <c r="RM117" t="s">
        <v>817</v>
      </c>
      <c r="RN117" t="s">
        <v>817</v>
      </c>
      <c r="RO117" t="s">
        <v>817</v>
      </c>
      <c r="RP117" t="s">
        <v>817</v>
      </c>
      <c r="RQ117" t="s">
        <v>817</v>
      </c>
      <c r="RR117" t="s">
        <v>817</v>
      </c>
      <c r="RS117" t="s">
        <v>813</v>
      </c>
      <c r="RT117" t="s">
        <v>817</v>
      </c>
      <c r="RU117" t="s">
        <v>817</v>
      </c>
      <c r="RV117" t="s">
        <v>817</v>
      </c>
      <c r="RW117" t="s">
        <v>817</v>
      </c>
      <c r="RX117" t="s">
        <v>845</v>
      </c>
      <c r="RY117" t="s">
        <v>891</v>
      </c>
      <c r="RZ117" t="s">
        <v>817</v>
      </c>
      <c r="SB117" t="s">
        <v>817</v>
      </c>
      <c r="SC117" t="s">
        <v>817</v>
      </c>
      <c r="SD117" t="s">
        <v>817</v>
      </c>
      <c r="SE117" t="s">
        <v>817</v>
      </c>
      <c r="SF117" t="s">
        <v>817</v>
      </c>
      <c r="SG117" t="s">
        <v>813</v>
      </c>
      <c r="SH117" t="s">
        <v>817</v>
      </c>
      <c r="SI117" t="s">
        <v>813</v>
      </c>
      <c r="SJ117" t="s">
        <v>817</v>
      </c>
      <c r="SK117" t="s">
        <v>817</v>
      </c>
      <c r="SL117" t="s">
        <v>817</v>
      </c>
      <c r="SM117" t="s">
        <v>817</v>
      </c>
      <c r="SN117" t="s">
        <v>817</v>
      </c>
      <c r="SO117" t="s">
        <v>817</v>
      </c>
      <c r="SP117" t="s">
        <v>813</v>
      </c>
      <c r="SQ117" t="s">
        <v>813</v>
      </c>
      <c r="SR117" t="s">
        <v>817</v>
      </c>
      <c r="SS117" t="s">
        <v>817</v>
      </c>
      <c r="ST117" t="s">
        <v>817</v>
      </c>
      <c r="SU117" t="s">
        <v>817</v>
      </c>
      <c r="SV117" t="s">
        <v>817</v>
      </c>
      <c r="SW117" t="s">
        <v>817</v>
      </c>
      <c r="SX117" t="s">
        <v>817</v>
      </c>
      <c r="SY117" t="s">
        <v>817</v>
      </c>
      <c r="SZ117" t="s">
        <v>817</v>
      </c>
      <c r="TA117" t="s">
        <v>817</v>
      </c>
      <c r="TB117" t="s">
        <v>817</v>
      </c>
      <c r="TC117" t="s">
        <v>817</v>
      </c>
      <c r="TD117" t="s">
        <v>817</v>
      </c>
      <c r="TE117" t="s">
        <v>817</v>
      </c>
      <c r="TF117" t="s">
        <v>817</v>
      </c>
      <c r="TG117" t="s">
        <v>817</v>
      </c>
      <c r="TH117" t="s">
        <v>817</v>
      </c>
      <c r="TI117" t="s">
        <v>817</v>
      </c>
      <c r="TJ117" t="s">
        <v>817</v>
      </c>
      <c r="TU117" t="s">
        <v>817</v>
      </c>
      <c r="TY117" t="s">
        <v>813</v>
      </c>
      <c r="TZ117" t="s">
        <v>817</v>
      </c>
      <c r="UA117" t="s">
        <v>817</v>
      </c>
      <c r="UB117" t="s">
        <v>813</v>
      </c>
      <c r="UC117" t="s">
        <v>813</v>
      </c>
      <c r="UD117" t="s">
        <v>813</v>
      </c>
      <c r="UE117" t="s">
        <v>817</v>
      </c>
      <c r="UF117" t="s">
        <v>817</v>
      </c>
      <c r="UG117" t="s">
        <v>817</v>
      </c>
      <c r="UH117" t="s">
        <v>817</v>
      </c>
      <c r="UI117" t="s">
        <v>817</v>
      </c>
      <c r="UJ117" t="s">
        <v>817</v>
      </c>
      <c r="UK117" t="s">
        <v>817</v>
      </c>
      <c r="UL117" t="s">
        <v>813</v>
      </c>
      <c r="UM117" t="s">
        <v>817</v>
      </c>
      <c r="UN117" t="s">
        <v>817</v>
      </c>
      <c r="UO117" t="s">
        <v>817</v>
      </c>
      <c r="UP117" t="s">
        <v>817</v>
      </c>
      <c r="UQ117" t="s">
        <v>817</v>
      </c>
      <c r="UR117" t="s">
        <v>817</v>
      </c>
      <c r="US117" t="s">
        <v>817</v>
      </c>
      <c r="UT117" t="s">
        <v>817</v>
      </c>
      <c r="UU117" t="s">
        <v>817</v>
      </c>
      <c r="UV117" t="s">
        <v>817</v>
      </c>
      <c r="UW117" t="s">
        <v>813</v>
      </c>
      <c r="UX117" t="s">
        <v>817</v>
      </c>
      <c r="UY117" t="s">
        <v>817</v>
      </c>
      <c r="UZ117" t="s">
        <v>817</v>
      </c>
      <c r="VB117" t="s">
        <v>847</v>
      </c>
      <c r="VC117" t="s">
        <v>963</v>
      </c>
      <c r="VD117" t="s">
        <v>817</v>
      </c>
      <c r="VE117" t="s">
        <v>813</v>
      </c>
      <c r="VF117" t="s">
        <v>813</v>
      </c>
      <c r="VG117" t="s">
        <v>817</v>
      </c>
      <c r="VH117" t="s">
        <v>817</v>
      </c>
      <c r="VI117" t="s">
        <v>817</v>
      </c>
      <c r="VJ117" t="s">
        <v>817</v>
      </c>
      <c r="VK117" t="s">
        <v>817</v>
      </c>
      <c r="VL117" t="s">
        <v>817</v>
      </c>
      <c r="VM117" t="s">
        <v>817</v>
      </c>
      <c r="VN117" t="s">
        <v>817</v>
      </c>
      <c r="VO117" t="s">
        <v>817</v>
      </c>
      <c r="VP117" t="s">
        <v>817</v>
      </c>
      <c r="VQ117" t="s">
        <v>817</v>
      </c>
      <c r="VY117" t="s">
        <v>813</v>
      </c>
      <c r="VZ117" t="s">
        <v>813</v>
      </c>
      <c r="WA117" t="s">
        <v>813</v>
      </c>
      <c r="WB117" t="s">
        <v>813</v>
      </c>
      <c r="WC117" t="s">
        <v>817</v>
      </c>
      <c r="WD117" t="s">
        <v>813</v>
      </c>
      <c r="WE117" t="s">
        <v>817</v>
      </c>
      <c r="WF117" t="s">
        <v>817</v>
      </c>
      <c r="WG117" t="s">
        <v>817</v>
      </c>
      <c r="WH117" t="s">
        <v>817</v>
      </c>
      <c r="WI117" t="s">
        <v>817</v>
      </c>
      <c r="WJ117" t="s">
        <v>813</v>
      </c>
      <c r="WK117" t="s">
        <v>813</v>
      </c>
      <c r="WL117" t="s">
        <v>813</v>
      </c>
      <c r="WM117" t="s">
        <v>817</v>
      </c>
      <c r="WN117" t="s">
        <v>813</v>
      </c>
      <c r="WO117" t="s">
        <v>817</v>
      </c>
      <c r="WP117" t="s">
        <v>817</v>
      </c>
      <c r="WQ117" t="s">
        <v>817</v>
      </c>
      <c r="WR117" t="s">
        <v>817</v>
      </c>
      <c r="WS117" t="s">
        <v>897</v>
      </c>
      <c r="WU117" t="s">
        <v>817</v>
      </c>
      <c r="WV117" t="s">
        <v>817</v>
      </c>
      <c r="WW117" t="s">
        <v>817</v>
      </c>
      <c r="WX117" t="s">
        <v>817</v>
      </c>
      <c r="WY117" t="s">
        <v>817</v>
      </c>
      <c r="WZ117" t="s">
        <v>813</v>
      </c>
      <c r="XA117" t="s">
        <v>817</v>
      </c>
      <c r="XB117" t="s">
        <v>817</v>
      </c>
      <c r="XC117" t="s">
        <v>850</v>
      </c>
      <c r="XD117" t="s">
        <v>813</v>
      </c>
      <c r="XE117" t="s">
        <v>813</v>
      </c>
      <c r="XF117" t="s">
        <v>817</v>
      </c>
      <c r="XG117" t="s">
        <v>817</v>
      </c>
      <c r="XH117" t="s">
        <v>817</v>
      </c>
      <c r="XI117" t="s">
        <v>817</v>
      </c>
      <c r="XJ117" t="s">
        <v>817</v>
      </c>
      <c r="XK117" t="s">
        <v>817</v>
      </c>
      <c r="XL117" t="s">
        <v>817</v>
      </c>
      <c r="XM117" t="s">
        <v>817</v>
      </c>
      <c r="XN117" t="s">
        <v>813</v>
      </c>
      <c r="XO117" t="s">
        <v>817</v>
      </c>
      <c r="XP117" t="s">
        <v>817</v>
      </c>
      <c r="XQ117" t="s">
        <v>817</v>
      </c>
      <c r="XR117" t="s">
        <v>813</v>
      </c>
      <c r="XS117" t="s">
        <v>817</v>
      </c>
      <c r="XT117" t="s">
        <v>817</v>
      </c>
      <c r="XU117" t="s">
        <v>817</v>
      </c>
      <c r="XV117" t="s">
        <v>817</v>
      </c>
      <c r="XW117" t="s">
        <v>817</v>
      </c>
      <c r="XX117" t="s">
        <v>817</v>
      </c>
      <c r="XY117" t="s">
        <v>817</v>
      </c>
      <c r="XZ117" t="s">
        <v>813</v>
      </c>
      <c r="YA117" t="s">
        <v>817</v>
      </c>
      <c r="YB117" t="s">
        <v>817</v>
      </c>
      <c r="YC117" t="s">
        <v>817</v>
      </c>
      <c r="YD117" t="s">
        <v>813</v>
      </c>
      <c r="YE117" t="s">
        <v>817</v>
      </c>
      <c r="YF117" t="s">
        <v>817</v>
      </c>
      <c r="YG117" t="s">
        <v>817</v>
      </c>
      <c r="YH117" t="s">
        <v>817</v>
      </c>
      <c r="YI117" t="s">
        <v>817</v>
      </c>
      <c r="YJ117" t="s">
        <v>817</v>
      </c>
      <c r="YK117" t="s">
        <v>817</v>
      </c>
      <c r="YL117" t="s">
        <v>817</v>
      </c>
      <c r="YM117" t="s">
        <v>813</v>
      </c>
      <c r="YN117" t="s">
        <v>817</v>
      </c>
      <c r="YO117" t="s">
        <v>817</v>
      </c>
      <c r="YP117" t="s">
        <v>813</v>
      </c>
      <c r="YQ117" t="s">
        <v>817</v>
      </c>
      <c r="YR117" t="s">
        <v>817</v>
      </c>
      <c r="YS117" t="s">
        <v>817</v>
      </c>
      <c r="YT117" t="s">
        <v>817</v>
      </c>
      <c r="YU117" t="s">
        <v>813</v>
      </c>
      <c r="YW117" t="s">
        <v>813</v>
      </c>
      <c r="YX117" t="s">
        <v>817</v>
      </c>
      <c r="YY117" t="s">
        <v>817</v>
      </c>
      <c r="YZ117" t="s">
        <v>817</v>
      </c>
      <c r="ZA117" t="s">
        <v>817</v>
      </c>
      <c r="ZB117" t="s">
        <v>813</v>
      </c>
      <c r="ZC117" t="s">
        <v>813</v>
      </c>
      <c r="ZD117" t="s">
        <v>817</v>
      </c>
      <c r="ZE117" t="s">
        <v>817</v>
      </c>
      <c r="ZF117" t="s">
        <v>817</v>
      </c>
      <c r="ZG117" t="s">
        <v>813</v>
      </c>
      <c r="ZH117" t="s">
        <v>817</v>
      </c>
      <c r="ZI117" t="s">
        <v>817</v>
      </c>
      <c r="ZJ117" t="s">
        <v>817</v>
      </c>
      <c r="ZK117" t="s">
        <v>817</v>
      </c>
      <c r="ZL117" t="s">
        <v>817</v>
      </c>
      <c r="ZM117" t="s">
        <v>813</v>
      </c>
      <c r="ZN117" t="s">
        <v>817</v>
      </c>
      <c r="ZO117" t="s">
        <v>817</v>
      </c>
      <c r="ZP117" t="s">
        <v>817</v>
      </c>
      <c r="ZQ117" t="s">
        <v>817</v>
      </c>
      <c r="ZR117" t="s">
        <v>817</v>
      </c>
      <c r="ZS117" t="s">
        <v>813</v>
      </c>
      <c r="ZT117" t="s">
        <v>817</v>
      </c>
      <c r="ZU117" t="s">
        <v>813</v>
      </c>
      <c r="ZV117" t="s">
        <v>817</v>
      </c>
      <c r="ZW117" t="s">
        <v>817</v>
      </c>
      <c r="ZX117" t="s">
        <v>817</v>
      </c>
      <c r="ZY117" t="s">
        <v>817</v>
      </c>
      <c r="ZZ117" t="s">
        <v>817</v>
      </c>
      <c r="AAA117" t="s">
        <v>817</v>
      </c>
      <c r="AAB117" t="s">
        <v>817</v>
      </c>
      <c r="AAC117" t="s">
        <v>817</v>
      </c>
      <c r="AAD117" t="s">
        <v>817</v>
      </c>
      <c r="AAE117" t="s">
        <v>817</v>
      </c>
      <c r="AAF117" t="s">
        <v>817</v>
      </c>
      <c r="AAH117" t="s">
        <v>813</v>
      </c>
      <c r="AAI117" t="s">
        <v>817</v>
      </c>
      <c r="AAJ117" t="s">
        <v>813</v>
      </c>
      <c r="AAK117" t="s">
        <v>817</v>
      </c>
      <c r="AAL117" t="s">
        <v>817</v>
      </c>
      <c r="AAM117" t="s">
        <v>817</v>
      </c>
      <c r="AAN117" t="s">
        <v>817</v>
      </c>
      <c r="AAO117" t="s">
        <v>817</v>
      </c>
      <c r="AAP117" t="s">
        <v>817</v>
      </c>
      <c r="AAQ117" t="s">
        <v>817</v>
      </c>
      <c r="AAR117" t="s">
        <v>817</v>
      </c>
      <c r="AAS117" t="s">
        <v>817</v>
      </c>
      <c r="AAT117" t="s">
        <v>817</v>
      </c>
      <c r="AAV117" t="s">
        <v>813</v>
      </c>
      <c r="AAW117" t="s">
        <v>817</v>
      </c>
      <c r="AAX117" t="s">
        <v>817</v>
      </c>
      <c r="AAY117" t="s">
        <v>817</v>
      </c>
      <c r="AAZ117" t="s">
        <v>817</v>
      </c>
      <c r="ABA117" t="s">
        <v>813</v>
      </c>
      <c r="ABB117" t="s">
        <v>813</v>
      </c>
      <c r="ABC117" t="s">
        <v>817</v>
      </c>
      <c r="ABD117" t="s">
        <v>813</v>
      </c>
      <c r="ABE117" t="s">
        <v>817</v>
      </c>
      <c r="ABF117" t="s">
        <v>817</v>
      </c>
      <c r="ABG117" t="s">
        <v>817</v>
      </c>
      <c r="ABH117" t="s">
        <v>817</v>
      </c>
      <c r="ABI117" t="s">
        <v>817</v>
      </c>
      <c r="ABJ117" t="s">
        <v>817</v>
      </c>
      <c r="ABK117" t="s">
        <v>817</v>
      </c>
      <c r="ABL117" t="s">
        <v>817</v>
      </c>
      <c r="ABM117" t="s">
        <v>817</v>
      </c>
      <c r="ABN117" t="s">
        <v>817</v>
      </c>
      <c r="ABO117" t="s">
        <v>817</v>
      </c>
      <c r="ABP117" t="s">
        <v>817</v>
      </c>
      <c r="ABQ117" t="s">
        <v>817</v>
      </c>
      <c r="ABR117" t="s">
        <v>817</v>
      </c>
      <c r="ABS117" t="s">
        <v>817</v>
      </c>
      <c r="ABT117" t="s">
        <v>817</v>
      </c>
      <c r="ABU117" t="s">
        <v>813</v>
      </c>
      <c r="ABV117" t="s">
        <v>817</v>
      </c>
      <c r="ABW117" t="s">
        <v>813</v>
      </c>
      <c r="ABX117" t="s">
        <v>817</v>
      </c>
      <c r="ABY117" t="s">
        <v>817</v>
      </c>
      <c r="ABZ117" t="s">
        <v>817</v>
      </c>
      <c r="ACA117" t="s">
        <v>813</v>
      </c>
      <c r="ACB117" t="s">
        <v>817</v>
      </c>
      <c r="ACC117" t="s">
        <v>817</v>
      </c>
      <c r="ACD117" t="s">
        <v>817</v>
      </c>
      <c r="ACE117" t="s">
        <v>817</v>
      </c>
      <c r="ACF117" t="s">
        <v>817</v>
      </c>
      <c r="ACG117" t="s">
        <v>817</v>
      </c>
      <c r="ACH117" t="s">
        <v>817</v>
      </c>
      <c r="ACI117" t="s">
        <v>817</v>
      </c>
    </row>
    <row r="118" spans="1:763">
      <c r="A118" t="s">
        <v>1376</v>
      </c>
      <c r="B118" t="s">
        <v>1377</v>
      </c>
      <c r="C118" t="s">
        <v>1378</v>
      </c>
      <c r="D118" t="s">
        <v>941</v>
      </c>
      <c r="E118" t="s">
        <v>941</v>
      </c>
      <c r="P118" t="s">
        <v>812</v>
      </c>
      <c r="T118">
        <v>31</v>
      </c>
      <c r="V118" t="s">
        <v>813</v>
      </c>
      <c r="X118" t="s">
        <v>813</v>
      </c>
      <c r="Y118" t="s">
        <v>814</v>
      </c>
      <c r="Z118" t="s">
        <v>814</v>
      </c>
      <c r="AA118" t="s">
        <v>920</v>
      </c>
      <c r="AB118" t="s">
        <v>901</v>
      </c>
      <c r="AC118">
        <v>4</v>
      </c>
      <c r="AD118" t="s">
        <v>817</v>
      </c>
      <c r="AE118">
        <v>0</v>
      </c>
      <c r="AF118">
        <v>4</v>
      </c>
      <c r="AG118">
        <v>0</v>
      </c>
      <c r="AH118" t="s">
        <v>818</v>
      </c>
      <c r="AI118" t="s">
        <v>818</v>
      </c>
      <c r="AJ118" t="s">
        <v>818</v>
      </c>
      <c r="AK118" t="s">
        <v>818</v>
      </c>
      <c r="AL118" t="s">
        <v>818</v>
      </c>
      <c r="AM118" t="s">
        <v>818</v>
      </c>
      <c r="AN118" t="s">
        <v>818</v>
      </c>
      <c r="AO118" t="s">
        <v>818</v>
      </c>
      <c r="AP118" t="s">
        <v>818</v>
      </c>
      <c r="AQ118" t="s">
        <v>818</v>
      </c>
      <c r="AR118" t="s">
        <v>818</v>
      </c>
      <c r="AS118" t="s">
        <v>818</v>
      </c>
      <c r="AT118" t="s">
        <v>818</v>
      </c>
      <c r="AU118" t="s">
        <v>818</v>
      </c>
      <c r="AV118" t="s">
        <v>818</v>
      </c>
      <c r="AW118" t="s">
        <v>818</v>
      </c>
      <c r="AX118" t="s">
        <v>818</v>
      </c>
      <c r="AY118" t="s">
        <v>818</v>
      </c>
      <c r="AZ118" t="s">
        <v>818</v>
      </c>
      <c r="BA118" t="s">
        <v>818</v>
      </c>
      <c r="BB118" t="s">
        <v>818</v>
      </c>
      <c r="BC118" t="s">
        <v>818</v>
      </c>
      <c r="BD118" t="s">
        <v>818</v>
      </c>
      <c r="BE118" t="s">
        <v>818</v>
      </c>
      <c r="BF118" t="s">
        <v>818</v>
      </c>
      <c r="BG118" t="s">
        <v>818</v>
      </c>
      <c r="BH118" t="s">
        <v>818</v>
      </c>
      <c r="BI118" t="s">
        <v>818</v>
      </c>
      <c r="BJ118" t="s">
        <v>818</v>
      </c>
      <c r="BK118" t="s">
        <v>818</v>
      </c>
      <c r="BL118" t="s">
        <v>818</v>
      </c>
      <c r="BM118" t="s">
        <v>818</v>
      </c>
      <c r="BN118" t="s">
        <v>818</v>
      </c>
      <c r="BO118" t="s">
        <v>818</v>
      </c>
      <c r="BP118" t="s">
        <v>818</v>
      </c>
      <c r="BQ118" t="s">
        <v>818</v>
      </c>
      <c r="BR118" t="s">
        <v>818</v>
      </c>
      <c r="BS118" t="s">
        <v>818</v>
      </c>
      <c r="BT118" t="s">
        <v>818</v>
      </c>
      <c r="BU118" t="s">
        <v>818</v>
      </c>
      <c r="BV118" t="s">
        <v>818</v>
      </c>
      <c r="BW118" t="s">
        <v>818</v>
      </c>
      <c r="BX118" t="s">
        <v>818</v>
      </c>
      <c r="BY118" t="s">
        <v>818</v>
      </c>
      <c r="BZ118" t="s">
        <v>818</v>
      </c>
      <c r="CA118" t="s">
        <v>818</v>
      </c>
      <c r="CB118" t="s">
        <v>818</v>
      </c>
      <c r="CC118" t="s">
        <v>818</v>
      </c>
      <c r="CD118" t="s">
        <v>818</v>
      </c>
      <c r="CE118" t="s">
        <v>818</v>
      </c>
      <c r="CF118" t="s">
        <v>818</v>
      </c>
      <c r="CG118" t="s">
        <v>818</v>
      </c>
      <c r="CH118" t="s">
        <v>818</v>
      </c>
      <c r="CI118" t="s">
        <v>818</v>
      </c>
      <c r="CJ118" t="s">
        <v>818</v>
      </c>
      <c r="CK118" t="s">
        <v>818</v>
      </c>
      <c r="CL118" t="s">
        <v>818</v>
      </c>
      <c r="CM118" t="s">
        <v>818</v>
      </c>
      <c r="CN118" t="s">
        <v>818</v>
      </c>
      <c r="CO118" t="s">
        <v>818</v>
      </c>
      <c r="CP118" t="s">
        <v>818</v>
      </c>
      <c r="CQ118" t="s">
        <v>818</v>
      </c>
      <c r="CR118" t="s">
        <v>818</v>
      </c>
      <c r="CS118" t="s">
        <v>818</v>
      </c>
      <c r="CT118" t="s">
        <v>818</v>
      </c>
      <c r="CU118" t="s">
        <v>818</v>
      </c>
      <c r="CV118" t="s">
        <v>818</v>
      </c>
      <c r="CW118" t="s">
        <v>818</v>
      </c>
      <c r="CX118" t="s">
        <v>818</v>
      </c>
      <c r="CY118" t="s">
        <v>818</v>
      </c>
      <c r="CZ118" t="s">
        <v>818</v>
      </c>
      <c r="DA118" t="s">
        <v>818</v>
      </c>
      <c r="DB118" t="s">
        <v>818</v>
      </c>
      <c r="DC118" t="s">
        <v>818</v>
      </c>
      <c r="DD118" t="s">
        <v>818</v>
      </c>
      <c r="DE118" t="s">
        <v>818</v>
      </c>
      <c r="DF118" t="s">
        <v>818</v>
      </c>
      <c r="DG118" t="s">
        <v>818</v>
      </c>
      <c r="DH118" t="s">
        <v>818</v>
      </c>
      <c r="DI118" t="s">
        <v>818</v>
      </c>
      <c r="DJ118" t="s">
        <v>818</v>
      </c>
      <c r="DK118" t="s">
        <v>818</v>
      </c>
      <c r="DL118" t="s">
        <v>818</v>
      </c>
      <c r="DM118" t="s">
        <v>818</v>
      </c>
      <c r="DN118" t="s">
        <v>818</v>
      </c>
      <c r="DO118" t="s">
        <v>818</v>
      </c>
      <c r="DP118" t="s">
        <v>818</v>
      </c>
      <c r="DQ118" t="s">
        <v>818</v>
      </c>
      <c r="DR118" t="s">
        <v>818</v>
      </c>
      <c r="DS118" t="s">
        <v>818</v>
      </c>
      <c r="DT118" t="s">
        <v>818</v>
      </c>
      <c r="DU118" t="s">
        <v>818</v>
      </c>
      <c r="DV118" t="s">
        <v>818</v>
      </c>
      <c r="DW118" t="s">
        <v>818</v>
      </c>
      <c r="DX118" t="s">
        <v>818</v>
      </c>
      <c r="DY118" t="s">
        <v>818</v>
      </c>
      <c r="DZ118" t="s">
        <v>818</v>
      </c>
      <c r="EA118" t="s">
        <v>818</v>
      </c>
      <c r="EB118" t="s">
        <v>818</v>
      </c>
      <c r="EC118" t="s">
        <v>818</v>
      </c>
      <c r="ED118" t="s">
        <v>818</v>
      </c>
      <c r="EE118" t="s">
        <v>818</v>
      </c>
      <c r="EF118" t="s">
        <v>818</v>
      </c>
      <c r="EG118" t="s">
        <v>818</v>
      </c>
      <c r="EH118" t="s">
        <v>818</v>
      </c>
      <c r="EI118" t="s">
        <v>818</v>
      </c>
      <c r="EJ118" t="s">
        <v>818</v>
      </c>
      <c r="EK118" t="s">
        <v>818</v>
      </c>
      <c r="EL118" t="s">
        <v>818</v>
      </c>
      <c r="EM118" t="s">
        <v>818</v>
      </c>
      <c r="EN118" t="s">
        <v>818</v>
      </c>
      <c r="EO118" t="s">
        <v>818</v>
      </c>
      <c r="EP118" t="s">
        <v>818</v>
      </c>
      <c r="EQ118" t="s">
        <v>818</v>
      </c>
      <c r="ER118" t="s">
        <v>818</v>
      </c>
      <c r="ES118" t="s">
        <v>818</v>
      </c>
      <c r="ET118" t="s">
        <v>818</v>
      </c>
      <c r="EU118" t="s">
        <v>818</v>
      </c>
      <c r="EV118" t="s">
        <v>818</v>
      </c>
      <c r="EW118" t="s">
        <v>818</v>
      </c>
      <c r="EX118" t="s">
        <v>818</v>
      </c>
      <c r="EY118" t="s">
        <v>818</v>
      </c>
      <c r="EZ118" t="s">
        <v>818</v>
      </c>
      <c r="FA118" t="s">
        <v>818</v>
      </c>
      <c r="FB118" t="s">
        <v>818</v>
      </c>
      <c r="FC118" t="s">
        <v>818</v>
      </c>
      <c r="FD118" t="s">
        <v>818</v>
      </c>
      <c r="FE118" t="s">
        <v>818</v>
      </c>
      <c r="FF118" t="s">
        <v>818</v>
      </c>
      <c r="FG118" t="s">
        <v>818</v>
      </c>
      <c r="FH118" t="s">
        <v>818</v>
      </c>
      <c r="FI118" t="s">
        <v>818</v>
      </c>
      <c r="FJ118" t="s">
        <v>818</v>
      </c>
      <c r="FK118" t="s">
        <v>818</v>
      </c>
      <c r="FL118" t="s">
        <v>818</v>
      </c>
      <c r="FM118" t="s">
        <v>818</v>
      </c>
      <c r="FN118" t="s">
        <v>818</v>
      </c>
      <c r="FO118" t="s">
        <v>818</v>
      </c>
      <c r="FP118" t="s">
        <v>818</v>
      </c>
      <c r="FQ118" t="s">
        <v>818</v>
      </c>
      <c r="FR118" t="s">
        <v>818</v>
      </c>
      <c r="FS118" t="s">
        <v>818</v>
      </c>
      <c r="FT118" t="s">
        <v>818</v>
      </c>
      <c r="FU118" t="s">
        <v>818</v>
      </c>
      <c r="FV118" t="s">
        <v>818</v>
      </c>
      <c r="FW118" t="s">
        <v>818</v>
      </c>
      <c r="FX118" t="s">
        <v>818</v>
      </c>
      <c r="FY118" t="s">
        <v>818</v>
      </c>
      <c r="FZ118" t="s">
        <v>818</v>
      </c>
      <c r="GA118" t="s">
        <v>818</v>
      </c>
      <c r="GB118" t="s">
        <v>818</v>
      </c>
      <c r="GC118" t="s">
        <v>818</v>
      </c>
      <c r="GD118" t="s">
        <v>818</v>
      </c>
      <c r="GE118" t="s">
        <v>818</v>
      </c>
      <c r="GF118" t="s">
        <v>818</v>
      </c>
      <c r="GG118" t="s">
        <v>818</v>
      </c>
      <c r="GH118" t="s">
        <v>818</v>
      </c>
      <c r="GI118" t="s">
        <v>818</v>
      </c>
      <c r="GJ118" t="s">
        <v>818</v>
      </c>
      <c r="GK118" t="s">
        <v>818</v>
      </c>
      <c r="GL118" t="s">
        <v>818</v>
      </c>
      <c r="GM118" t="s">
        <v>818</v>
      </c>
      <c r="GN118" t="s">
        <v>818</v>
      </c>
      <c r="GO118" t="s">
        <v>818</v>
      </c>
      <c r="GP118" t="s">
        <v>818</v>
      </c>
      <c r="GQ118" t="s">
        <v>818</v>
      </c>
      <c r="GR118" t="s">
        <v>818</v>
      </c>
      <c r="GS118" t="s">
        <v>818</v>
      </c>
      <c r="GT118" t="s">
        <v>818</v>
      </c>
      <c r="GU118" t="s">
        <v>818</v>
      </c>
      <c r="GV118" t="s">
        <v>818</v>
      </c>
      <c r="GW118" t="s">
        <v>818</v>
      </c>
      <c r="GX118" t="s">
        <v>818</v>
      </c>
      <c r="GY118" t="s">
        <v>818</v>
      </c>
      <c r="GZ118" t="s">
        <v>818</v>
      </c>
      <c r="HA118" t="s">
        <v>818</v>
      </c>
      <c r="HB118" t="s">
        <v>818</v>
      </c>
      <c r="HC118" t="s">
        <v>818</v>
      </c>
      <c r="HD118" t="s">
        <v>818</v>
      </c>
      <c r="HE118" t="s">
        <v>818</v>
      </c>
      <c r="HF118" t="s">
        <v>818</v>
      </c>
      <c r="HG118" t="s">
        <v>818</v>
      </c>
      <c r="HH118" t="s">
        <v>818</v>
      </c>
      <c r="HI118" t="s">
        <v>818</v>
      </c>
      <c r="HJ118" t="s">
        <v>818</v>
      </c>
      <c r="HK118" t="s">
        <v>818</v>
      </c>
      <c r="HL118" t="s">
        <v>818</v>
      </c>
      <c r="HM118" t="s">
        <v>818</v>
      </c>
      <c r="HN118" t="s">
        <v>818</v>
      </c>
      <c r="HO118" t="s">
        <v>818</v>
      </c>
      <c r="HP118" t="s">
        <v>818</v>
      </c>
      <c r="HQ118" t="s">
        <v>818</v>
      </c>
      <c r="HR118" t="s">
        <v>818</v>
      </c>
      <c r="HS118" t="s">
        <v>818</v>
      </c>
      <c r="HT118" t="s">
        <v>818</v>
      </c>
      <c r="HU118" t="s">
        <v>818</v>
      </c>
      <c r="HV118" t="s">
        <v>818</v>
      </c>
      <c r="HW118" t="s">
        <v>818</v>
      </c>
      <c r="HX118" t="s">
        <v>818</v>
      </c>
      <c r="HY118" t="s">
        <v>818</v>
      </c>
      <c r="HZ118" t="s">
        <v>818</v>
      </c>
      <c r="IA118" t="s">
        <v>818</v>
      </c>
      <c r="IB118" t="s">
        <v>818</v>
      </c>
      <c r="IC118" t="s">
        <v>818</v>
      </c>
      <c r="ID118" t="s">
        <v>818</v>
      </c>
      <c r="IE118" t="s">
        <v>818</v>
      </c>
      <c r="IF118" t="s">
        <v>818</v>
      </c>
      <c r="IG118" t="s">
        <v>818</v>
      </c>
      <c r="IH118" t="s">
        <v>818</v>
      </c>
      <c r="II118" t="s">
        <v>818</v>
      </c>
      <c r="IJ118" t="s">
        <v>818</v>
      </c>
      <c r="IK118" t="s">
        <v>818</v>
      </c>
      <c r="IL118" t="s">
        <v>818</v>
      </c>
      <c r="IM118" t="s">
        <v>818</v>
      </c>
      <c r="IN118" t="s">
        <v>818</v>
      </c>
      <c r="IO118" t="s">
        <v>818</v>
      </c>
      <c r="IP118" t="s">
        <v>818</v>
      </c>
      <c r="IQ118" t="s">
        <v>818</v>
      </c>
      <c r="IR118" t="s">
        <v>818</v>
      </c>
      <c r="IS118" t="s">
        <v>818</v>
      </c>
      <c r="IT118" t="s">
        <v>818</v>
      </c>
      <c r="IU118" t="s">
        <v>818</v>
      </c>
      <c r="IV118" t="s">
        <v>818</v>
      </c>
      <c r="IW118" t="s">
        <v>818</v>
      </c>
      <c r="IX118" t="s">
        <v>818</v>
      </c>
      <c r="IY118" t="s">
        <v>818</v>
      </c>
      <c r="IZ118" t="s">
        <v>818</v>
      </c>
      <c r="JA118" t="s">
        <v>818</v>
      </c>
      <c r="JB118" t="s">
        <v>818</v>
      </c>
      <c r="JC118" t="s">
        <v>818</v>
      </c>
      <c r="JD118" t="s">
        <v>818</v>
      </c>
      <c r="JE118" t="s">
        <v>818</v>
      </c>
      <c r="JF118" t="s">
        <v>818</v>
      </c>
      <c r="JG118" t="s">
        <v>818</v>
      </c>
      <c r="JH118" t="s">
        <v>818</v>
      </c>
      <c r="JI118" t="s">
        <v>818</v>
      </c>
      <c r="JJ118" t="s">
        <v>818</v>
      </c>
      <c r="JK118" t="s">
        <v>818</v>
      </c>
      <c r="JL118" t="s">
        <v>818</v>
      </c>
      <c r="JM118" t="s">
        <v>818</v>
      </c>
      <c r="JN118" t="s">
        <v>818</v>
      </c>
      <c r="JO118" t="s">
        <v>818</v>
      </c>
      <c r="JP118" t="s">
        <v>818</v>
      </c>
      <c r="JQ118" t="s">
        <v>818</v>
      </c>
      <c r="JR118" t="s">
        <v>818</v>
      </c>
      <c r="JS118" t="s">
        <v>818</v>
      </c>
      <c r="JT118" t="s">
        <v>818</v>
      </c>
      <c r="JU118" t="s">
        <v>818</v>
      </c>
      <c r="JV118" t="s">
        <v>818</v>
      </c>
      <c r="JW118" t="s">
        <v>818</v>
      </c>
      <c r="JX118" t="s">
        <v>818</v>
      </c>
      <c r="JY118" t="s">
        <v>818</v>
      </c>
      <c r="JZ118" t="s">
        <v>818</v>
      </c>
      <c r="KA118" t="s">
        <v>818</v>
      </c>
      <c r="KB118" t="s">
        <v>818</v>
      </c>
      <c r="KC118" t="s">
        <v>818</v>
      </c>
      <c r="KD118" t="s">
        <v>818</v>
      </c>
      <c r="KE118" t="s">
        <v>818</v>
      </c>
      <c r="KF118">
        <v>4</v>
      </c>
      <c r="KG118">
        <v>0</v>
      </c>
      <c r="KH118">
        <v>0</v>
      </c>
      <c r="KI118">
        <v>0</v>
      </c>
      <c r="KJ118">
        <v>0</v>
      </c>
      <c r="KK118">
        <v>0</v>
      </c>
      <c r="KL118">
        <v>0</v>
      </c>
      <c r="KM118">
        <v>0</v>
      </c>
      <c r="KN118">
        <v>1</v>
      </c>
      <c r="KO118">
        <v>0</v>
      </c>
      <c r="KP118">
        <v>0</v>
      </c>
      <c r="KQ118">
        <v>1</v>
      </c>
      <c r="KR118">
        <v>0</v>
      </c>
      <c r="KS118">
        <v>0</v>
      </c>
      <c r="KT118">
        <v>0</v>
      </c>
      <c r="KU118">
        <v>2</v>
      </c>
      <c r="KV118">
        <v>0</v>
      </c>
      <c r="KW118">
        <v>0</v>
      </c>
      <c r="KX118">
        <v>1</v>
      </c>
      <c r="KY118">
        <v>0</v>
      </c>
      <c r="KZ118">
        <v>2</v>
      </c>
      <c r="LA118">
        <v>1</v>
      </c>
      <c r="LB118">
        <v>0</v>
      </c>
      <c r="LC118">
        <v>2</v>
      </c>
      <c r="LD118">
        <v>4</v>
      </c>
      <c r="LE118">
        <v>2</v>
      </c>
      <c r="LF118">
        <v>2</v>
      </c>
      <c r="LH118" t="s">
        <v>813</v>
      </c>
      <c r="LI118" t="s">
        <v>813</v>
      </c>
      <c r="LJ118" t="s">
        <v>813</v>
      </c>
      <c r="LK118" t="s">
        <v>813</v>
      </c>
      <c r="LL118" t="s">
        <v>817</v>
      </c>
      <c r="LM118" t="s">
        <v>817</v>
      </c>
      <c r="LN118" t="s">
        <v>813</v>
      </c>
      <c r="LO118" t="s">
        <v>813</v>
      </c>
      <c r="LP118" t="s">
        <v>817</v>
      </c>
      <c r="LQ118" t="s">
        <v>817</v>
      </c>
      <c r="LR118" t="s">
        <v>818</v>
      </c>
      <c r="LS118" t="s">
        <v>818</v>
      </c>
      <c r="LT118" t="s">
        <v>818</v>
      </c>
      <c r="LU118" t="s">
        <v>818</v>
      </c>
      <c r="LV118" t="s">
        <v>818</v>
      </c>
      <c r="LW118" t="s">
        <v>818</v>
      </c>
      <c r="LX118" t="s">
        <v>813</v>
      </c>
      <c r="LY118" t="s">
        <v>1034</v>
      </c>
      <c r="LZ118" t="s">
        <v>902</v>
      </c>
      <c r="MU118" t="s">
        <v>813</v>
      </c>
      <c r="NC118" t="s">
        <v>817</v>
      </c>
      <c r="ND118" t="s">
        <v>817</v>
      </c>
      <c r="NE118" t="s">
        <v>817</v>
      </c>
      <c r="NR118" t="s">
        <v>817</v>
      </c>
      <c r="NU118" t="s">
        <v>825</v>
      </c>
      <c r="NY118">
        <v>2</v>
      </c>
      <c r="NZ118" t="s">
        <v>903</v>
      </c>
      <c r="OP118" t="s">
        <v>813</v>
      </c>
      <c r="OQ118" t="s">
        <v>827</v>
      </c>
      <c r="OR118" t="s">
        <v>863</v>
      </c>
      <c r="OS118" t="s">
        <v>878</v>
      </c>
      <c r="OT118" t="s">
        <v>817</v>
      </c>
      <c r="OU118" t="s">
        <v>813</v>
      </c>
      <c r="OV118" t="s">
        <v>1004</v>
      </c>
      <c r="PA118" t="s">
        <v>817</v>
      </c>
      <c r="PB118" t="s">
        <v>817</v>
      </c>
      <c r="PC118" t="s">
        <v>817</v>
      </c>
      <c r="PD118" t="s">
        <v>817</v>
      </c>
      <c r="PE118" t="s">
        <v>813</v>
      </c>
      <c r="PF118" t="s">
        <v>817</v>
      </c>
      <c r="PG118" t="s">
        <v>817</v>
      </c>
      <c r="PH118" t="s">
        <v>817</v>
      </c>
      <c r="PI118" t="s">
        <v>817</v>
      </c>
      <c r="PJ118" t="s">
        <v>817</v>
      </c>
      <c r="PM118" t="s">
        <v>837</v>
      </c>
      <c r="PN118" t="s">
        <v>845</v>
      </c>
      <c r="PO118" t="s">
        <v>866</v>
      </c>
      <c r="PP118" t="s">
        <v>839</v>
      </c>
      <c r="PQ118" t="s">
        <v>813</v>
      </c>
      <c r="PR118" t="s">
        <v>813</v>
      </c>
      <c r="PS118" t="s">
        <v>817</v>
      </c>
      <c r="PT118" t="s">
        <v>817</v>
      </c>
      <c r="PU118" t="s">
        <v>817</v>
      </c>
      <c r="PV118" t="s">
        <v>817</v>
      </c>
      <c r="PW118" t="s">
        <v>817</v>
      </c>
      <c r="PX118" t="s">
        <v>817</v>
      </c>
      <c r="PY118" t="s">
        <v>817</v>
      </c>
      <c r="PZ118" t="s">
        <v>902</v>
      </c>
      <c r="QA118" t="s">
        <v>1101</v>
      </c>
      <c r="QB118" t="s">
        <v>895</v>
      </c>
      <c r="QC118" t="s">
        <v>972</v>
      </c>
      <c r="QD118" t="s">
        <v>844</v>
      </c>
      <c r="QE118" t="s">
        <v>845</v>
      </c>
      <c r="QF118" t="s">
        <v>813</v>
      </c>
      <c r="QG118" t="s">
        <v>813</v>
      </c>
      <c r="QH118" t="s">
        <v>813</v>
      </c>
      <c r="QI118" t="s">
        <v>817</v>
      </c>
      <c r="QJ118" t="s">
        <v>817</v>
      </c>
      <c r="QK118" t="s">
        <v>813</v>
      </c>
      <c r="QL118" t="s">
        <v>817</v>
      </c>
      <c r="QM118" t="s">
        <v>813</v>
      </c>
      <c r="QN118" t="s">
        <v>817</v>
      </c>
      <c r="QO118" t="s">
        <v>817</v>
      </c>
      <c r="QP118" t="s">
        <v>817</v>
      </c>
      <c r="QQ118" t="s">
        <v>817</v>
      </c>
      <c r="QR118" t="s">
        <v>813</v>
      </c>
      <c r="QS118" t="s">
        <v>813</v>
      </c>
      <c r="QT118" t="s">
        <v>817</v>
      </c>
      <c r="QU118" t="s">
        <v>817</v>
      </c>
      <c r="QV118" t="s">
        <v>817</v>
      </c>
      <c r="QW118" t="s">
        <v>817</v>
      </c>
      <c r="QX118" t="s">
        <v>817</v>
      </c>
      <c r="QY118" t="s">
        <v>817</v>
      </c>
      <c r="QZ118" t="s">
        <v>817</v>
      </c>
      <c r="RA118" t="s">
        <v>817</v>
      </c>
      <c r="RB118" t="s">
        <v>817</v>
      </c>
      <c r="RC118" t="s">
        <v>817</v>
      </c>
      <c r="RD118" t="s">
        <v>817</v>
      </c>
      <c r="RE118" t="s">
        <v>817</v>
      </c>
      <c r="RF118" t="s">
        <v>817</v>
      </c>
      <c r="RG118" t="s">
        <v>817</v>
      </c>
      <c r="RH118" t="s">
        <v>817</v>
      </c>
      <c r="RI118" t="s">
        <v>817</v>
      </c>
      <c r="RJ118" t="s">
        <v>817</v>
      </c>
      <c r="RK118" t="s">
        <v>813</v>
      </c>
      <c r="RL118" t="s">
        <v>813</v>
      </c>
      <c r="RM118" t="s">
        <v>817</v>
      </c>
      <c r="RN118" t="s">
        <v>813</v>
      </c>
      <c r="RO118" t="s">
        <v>817</v>
      </c>
      <c r="RP118" t="s">
        <v>817</v>
      </c>
      <c r="RQ118" t="s">
        <v>817</v>
      </c>
      <c r="RR118" t="s">
        <v>817</v>
      </c>
      <c r="RS118" t="s">
        <v>817</v>
      </c>
      <c r="RT118" t="s">
        <v>817</v>
      </c>
      <c r="RU118" t="s">
        <v>817</v>
      </c>
      <c r="RV118" t="s">
        <v>817</v>
      </c>
      <c r="RW118" t="s">
        <v>817</v>
      </c>
      <c r="RX118" t="s">
        <v>845</v>
      </c>
      <c r="RY118" t="s">
        <v>1379</v>
      </c>
      <c r="RZ118" t="s">
        <v>813</v>
      </c>
      <c r="SA118" t="s">
        <v>817</v>
      </c>
      <c r="SB118" t="s">
        <v>817</v>
      </c>
      <c r="SC118" t="s">
        <v>817</v>
      </c>
      <c r="SD118" t="s">
        <v>813</v>
      </c>
      <c r="SE118" t="s">
        <v>817</v>
      </c>
      <c r="SF118" t="s">
        <v>817</v>
      </c>
      <c r="SG118" t="s">
        <v>817</v>
      </c>
      <c r="SH118" t="s">
        <v>817</v>
      </c>
      <c r="SI118" t="s">
        <v>817</v>
      </c>
      <c r="SJ118" t="s">
        <v>817</v>
      </c>
      <c r="SK118" t="s">
        <v>817</v>
      </c>
      <c r="SL118" t="s">
        <v>817</v>
      </c>
      <c r="SM118" t="s">
        <v>817</v>
      </c>
      <c r="SN118" t="s">
        <v>817</v>
      </c>
      <c r="SO118" t="s">
        <v>817</v>
      </c>
      <c r="SP118" t="s">
        <v>817</v>
      </c>
      <c r="SQ118" t="s">
        <v>817</v>
      </c>
      <c r="SR118" t="s">
        <v>813</v>
      </c>
      <c r="SS118" t="s">
        <v>817</v>
      </c>
      <c r="ST118" t="s">
        <v>817</v>
      </c>
      <c r="SU118" t="s">
        <v>817</v>
      </c>
      <c r="SV118" t="s">
        <v>817</v>
      </c>
      <c r="SW118" t="s">
        <v>817</v>
      </c>
      <c r="SX118" t="s">
        <v>817</v>
      </c>
      <c r="SY118" t="s">
        <v>817</v>
      </c>
      <c r="SZ118" t="s">
        <v>817</v>
      </c>
      <c r="TA118" t="s">
        <v>817</v>
      </c>
      <c r="TB118" t="s">
        <v>817</v>
      </c>
      <c r="TC118" t="s">
        <v>817</v>
      </c>
      <c r="TD118" t="s">
        <v>817</v>
      </c>
      <c r="TE118" t="s">
        <v>817</v>
      </c>
      <c r="TF118" t="s">
        <v>817</v>
      </c>
      <c r="TG118" t="s">
        <v>817</v>
      </c>
      <c r="TH118" t="s">
        <v>817</v>
      </c>
      <c r="TI118" t="s">
        <v>817</v>
      </c>
      <c r="TU118" t="s">
        <v>817</v>
      </c>
      <c r="TY118" t="s">
        <v>817</v>
      </c>
      <c r="TZ118" t="s">
        <v>817</v>
      </c>
      <c r="UA118" t="s">
        <v>817</v>
      </c>
      <c r="UB118" t="s">
        <v>817</v>
      </c>
      <c r="UC118" t="s">
        <v>817</v>
      </c>
      <c r="UD118" t="s">
        <v>817</v>
      </c>
      <c r="UE118" t="s">
        <v>817</v>
      </c>
      <c r="UF118" t="s">
        <v>817</v>
      </c>
      <c r="UG118" t="s">
        <v>817</v>
      </c>
      <c r="UH118" t="s">
        <v>813</v>
      </c>
      <c r="UI118" t="s">
        <v>817</v>
      </c>
      <c r="UJ118" t="s">
        <v>817</v>
      </c>
      <c r="UK118" t="s">
        <v>817</v>
      </c>
      <c r="UL118" t="s">
        <v>813</v>
      </c>
      <c r="UM118" t="s">
        <v>813</v>
      </c>
      <c r="UN118" t="s">
        <v>817</v>
      </c>
      <c r="UO118" t="s">
        <v>813</v>
      </c>
      <c r="UP118" t="s">
        <v>817</v>
      </c>
      <c r="UQ118" t="s">
        <v>817</v>
      </c>
      <c r="UR118" t="s">
        <v>817</v>
      </c>
      <c r="US118" t="s">
        <v>817</v>
      </c>
      <c r="UT118" t="s">
        <v>817</v>
      </c>
      <c r="UU118" t="s">
        <v>817</v>
      </c>
      <c r="UV118" t="s">
        <v>817</v>
      </c>
      <c r="UW118" t="s">
        <v>817</v>
      </c>
      <c r="UX118" t="s">
        <v>817</v>
      </c>
      <c r="UY118" t="s">
        <v>817</v>
      </c>
      <c r="UZ118" t="s">
        <v>817</v>
      </c>
      <c r="VB118" t="s">
        <v>909</v>
      </c>
      <c r="VC118" t="s">
        <v>963</v>
      </c>
      <c r="VD118" t="s">
        <v>817</v>
      </c>
      <c r="VE118" t="s">
        <v>813</v>
      </c>
      <c r="VF118" t="s">
        <v>813</v>
      </c>
      <c r="VG118" t="s">
        <v>813</v>
      </c>
      <c r="VH118" t="s">
        <v>817</v>
      </c>
      <c r="VI118" t="s">
        <v>817</v>
      </c>
      <c r="VJ118" t="s">
        <v>817</v>
      </c>
      <c r="VK118" t="s">
        <v>817</v>
      </c>
      <c r="VL118" t="s">
        <v>817</v>
      </c>
      <c r="VM118" t="s">
        <v>817</v>
      </c>
      <c r="VN118" t="s">
        <v>817</v>
      </c>
      <c r="VO118" t="s">
        <v>817</v>
      </c>
      <c r="VP118" t="s">
        <v>817</v>
      </c>
      <c r="VQ118" t="s">
        <v>817</v>
      </c>
      <c r="VY118" t="s">
        <v>813</v>
      </c>
      <c r="VZ118" t="s">
        <v>817</v>
      </c>
      <c r="WA118" t="s">
        <v>817</v>
      </c>
      <c r="WJ118" t="s">
        <v>813</v>
      </c>
      <c r="WK118" t="s">
        <v>813</v>
      </c>
      <c r="WL118" t="s">
        <v>817</v>
      </c>
      <c r="WM118" t="s">
        <v>817</v>
      </c>
      <c r="WN118" t="s">
        <v>817</v>
      </c>
      <c r="WO118" t="s">
        <v>817</v>
      </c>
      <c r="WP118" t="s">
        <v>817</v>
      </c>
      <c r="WQ118" t="s">
        <v>817</v>
      </c>
      <c r="WR118" t="s">
        <v>817</v>
      </c>
      <c r="WS118" t="s">
        <v>908</v>
      </c>
      <c r="WU118" t="s">
        <v>817</v>
      </c>
      <c r="WV118" t="s">
        <v>813</v>
      </c>
      <c r="WW118" t="s">
        <v>813</v>
      </c>
      <c r="WX118" t="s">
        <v>817</v>
      </c>
      <c r="WY118" t="s">
        <v>817</v>
      </c>
      <c r="WZ118" t="s">
        <v>817</v>
      </c>
      <c r="XA118" t="s">
        <v>817</v>
      </c>
      <c r="XB118" t="s">
        <v>817</v>
      </c>
      <c r="XC118" t="s">
        <v>850</v>
      </c>
      <c r="XD118" t="s">
        <v>813</v>
      </c>
      <c r="XE118" t="s">
        <v>817</v>
      </c>
      <c r="XF118" t="s">
        <v>817</v>
      </c>
      <c r="XG118" t="s">
        <v>817</v>
      </c>
      <c r="XH118" t="s">
        <v>817</v>
      </c>
      <c r="XI118" t="s">
        <v>817</v>
      </c>
      <c r="XJ118" t="s">
        <v>817</v>
      </c>
      <c r="XK118" t="s">
        <v>817</v>
      </c>
      <c r="XL118" t="s">
        <v>817</v>
      </c>
      <c r="XM118" t="s">
        <v>817</v>
      </c>
      <c r="XN118" t="s">
        <v>817</v>
      </c>
      <c r="XO118" t="s">
        <v>817</v>
      </c>
      <c r="XP118" t="s">
        <v>817</v>
      </c>
      <c r="XQ118" t="s">
        <v>817</v>
      </c>
      <c r="XR118" t="s">
        <v>813</v>
      </c>
      <c r="XS118" t="s">
        <v>817</v>
      </c>
      <c r="XT118" t="s">
        <v>813</v>
      </c>
      <c r="XU118" t="s">
        <v>813</v>
      </c>
      <c r="XV118" t="s">
        <v>817</v>
      </c>
      <c r="XW118" t="s">
        <v>817</v>
      </c>
      <c r="XX118" t="s">
        <v>817</v>
      </c>
      <c r="XY118" t="s">
        <v>817</v>
      </c>
      <c r="XZ118" t="s">
        <v>817</v>
      </c>
      <c r="ZM118" t="s">
        <v>817</v>
      </c>
      <c r="ZN118" t="s">
        <v>817</v>
      </c>
      <c r="ZO118" t="s">
        <v>817</v>
      </c>
      <c r="ZP118" t="s">
        <v>817</v>
      </c>
      <c r="ZQ118" t="s">
        <v>817</v>
      </c>
      <c r="ZR118" t="s">
        <v>813</v>
      </c>
      <c r="ZS118" t="s">
        <v>813</v>
      </c>
      <c r="ZT118" t="s">
        <v>817</v>
      </c>
      <c r="ZU118" t="s">
        <v>817</v>
      </c>
      <c r="ZV118" t="s">
        <v>817</v>
      </c>
      <c r="ZW118" t="s">
        <v>817</v>
      </c>
      <c r="ZX118" t="s">
        <v>817</v>
      </c>
      <c r="ZY118" t="s">
        <v>817</v>
      </c>
      <c r="ZZ118" t="s">
        <v>817</v>
      </c>
      <c r="AAA118" t="s">
        <v>817</v>
      </c>
      <c r="AAB118" t="s">
        <v>817</v>
      </c>
      <c r="AAC118" t="s">
        <v>817</v>
      </c>
      <c r="AAD118" t="s">
        <v>817</v>
      </c>
      <c r="AAE118" t="s">
        <v>817</v>
      </c>
      <c r="AAF118" t="s">
        <v>817</v>
      </c>
      <c r="AAH118" t="s">
        <v>813</v>
      </c>
      <c r="AAI118" t="s">
        <v>817</v>
      </c>
      <c r="AAJ118" t="s">
        <v>817</v>
      </c>
      <c r="AAK118" t="s">
        <v>817</v>
      </c>
      <c r="AAL118" t="s">
        <v>813</v>
      </c>
      <c r="AAM118" t="s">
        <v>817</v>
      </c>
      <c r="AAN118" t="s">
        <v>817</v>
      </c>
      <c r="AAO118" t="s">
        <v>817</v>
      </c>
      <c r="AAP118" t="s">
        <v>817</v>
      </c>
      <c r="AAQ118" t="s">
        <v>817</v>
      </c>
      <c r="AAR118" t="s">
        <v>817</v>
      </c>
      <c r="AAS118" t="s">
        <v>817</v>
      </c>
      <c r="AAT118" t="s">
        <v>817</v>
      </c>
      <c r="AAV118" t="s">
        <v>813</v>
      </c>
      <c r="AAW118" t="s">
        <v>817</v>
      </c>
      <c r="AAX118" t="s">
        <v>817</v>
      </c>
      <c r="AAY118" t="s">
        <v>817</v>
      </c>
      <c r="AAZ118" t="s">
        <v>817</v>
      </c>
      <c r="ABA118" t="s">
        <v>817</v>
      </c>
      <c r="ABB118" t="s">
        <v>817</v>
      </c>
      <c r="ABC118" t="s">
        <v>817</v>
      </c>
      <c r="ABD118" t="s">
        <v>817</v>
      </c>
      <c r="ABE118" t="s">
        <v>817</v>
      </c>
      <c r="ABF118" t="s">
        <v>817</v>
      </c>
      <c r="ABG118" t="s">
        <v>817</v>
      </c>
      <c r="ABH118" t="s">
        <v>817</v>
      </c>
      <c r="ABI118" t="s">
        <v>817</v>
      </c>
      <c r="ABJ118" t="s">
        <v>817</v>
      </c>
      <c r="ABK118" t="s">
        <v>817</v>
      </c>
      <c r="ABL118" t="s">
        <v>817</v>
      </c>
      <c r="ABM118" t="s">
        <v>817</v>
      </c>
      <c r="ABN118" t="s">
        <v>817</v>
      </c>
      <c r="ABO118" t="s">
        <v>817</v>
      </c>
      <c r="ABP118" t="s">
        <v>817</v>
      </c>
      <c r="ABQ118" t="s">
        <v>813</v>
      </c>
      <c r="ABR118" t="s">
        <v>817</v>
      </c>
      <c r="ABS118" t="s">
        <v>817</v>
      </c>
      <c r="ABT118" t="s">
        <v>817</v>
      </c>
      <c r="ABU118" t="s">
        <v>817</v>
      </c>
      <c r="ABV118" t="s">
        <v>813</v>
      </c>
      <c r="ABW118" t="s">
        <v>813</v>
      </c>
      <c r="ABX118" t="s">
        <v>817</v>
      </c>
      <c r="ABY118" t="s">
        <v>817</v>
      </c>
      <c r="ABZ118" t="s">
        <v>817</v>
      </c>
      <c r="ACA118" t="s">
        <v>817</v>
      </c>
      <c r="ACB118" t="s">
        <v>817</v>
      </c>
      <c r="ACC118" t="s">
        <v>817</v>
      </c>
      <c r="ACD118" t="s">
        <v>817</v>
      </c>
      <c r="ACE118" t="s">
        <v>817</v>
      </c>
      <c r="ACF118" t="s">
        <v>817</v>
      </c>
      <c r="ACG118" t="s">
        <v>817</v>
      </c>
      <c r="ACH118" t="s">
        <v>817</v>
      </c>
      <c r="ACI118" t="s">
        <v>817</v>
      </c>
    </row>
    <row r="119" spans="1:763">
      <c r="A119" t="s">
        <v>1380</v>
      </c>
      <c r="B119" t="s">
        <v>1381</v>
      </c>
      <c r="C119" t="s">
        <v>1382</v>
      </c>
      <c r="D119" t="s">
        <v>873</v>
      </c>
      <c r="E119" t="s">
        <v>873</v>
      </c>
      <c r="P119" t="s">
        <v>874</v>
      </c>
      <c r="T119">
        <v>63</v>
      </c>
      <c r="V119" t="s">
        <v>813</v>
      </c>
      <c r="X119" t="s">
        <v>813</v>
      </c>
      <c r="Y119" t="s">
        <v>814</v>
      </c>
      <c r="Z119" t="s">
        <v>814</v>
      </c>
      <c r="AA119" t="s">
        <v>920</v>
      </c>
      <c r="AB119" t="s">
        <v>901</v>
      </c>
      <c r="AC119">
        <v>3</v>
      </c>
      <c r="AD119" t="s">
        <v>817</v>
      </c>
      <c r="AE119">
        <v>0</v>
      </c>
      <c r="AF119">
        <v>3</v>
      </c>
      <c r="AG119">
        <v>0</v>
      </c>
      <c r="AH119" t="s">
        <v>818</v>
      </c>
      <c r="AI119" t="s">
        <v>818</v>
      </c>
      <c r="AJ119" t="s">
        <v>818</v>
      </c>
      <c r="AK119" t="s">
        <v>818</v>
      </c>
      <c r="AL119" t="s">
        <v>818</v>
      </c>
      <c r="AM119" t="s">
        <v>818</v>
      </c>
      <c r="AN119" t="s">
        <v>818</v>
      </c>
      <c r="AO119" t="s">
        <v>818</v>
      </c>
      <c r="AP119" t="s">
        <v>818</v>
      </c>
      <c r="AQ119" t="s">
        <v>818</v>
      </c>
      <c r="AR119" t="s">
        <v>818</v>
      </c>
      <c r="AS119" t="s">
        <v>818</v>
      </c>
      <c r="AT119" t="s">
        <v>818</v>
      </c>
      <c r="AU119" t="s">
        <v>818</v>
      </c>
      <c r="AV119" t="s">
        <v>818</v>
      </c>
      <c r="AW119" t="s">
        <v>818</v>
      </c>
      <c r="AX119" t="s">
        <v>818</v>
      </c>
      <c r="AY119" t="s">
        <v>818</v>
      </c>
      <c r="AZ119" t="s">
        <v>818</v>
      </c>
      <c r="BA119" t="s">
        <v>818</v>
      </c>
      <c r="BB119" t="s">
        <v>818</v>
      </c>
      <c r="BC119" t="s">
        <v>818</v>
      </c>
      <c r="BD119" t="s">
        <v>818</v>
      </c>
      <c r="BE119" t="s">
        <v>818</v>
      </c>
      <c r="BF119" t="s">
        <v>818</v>
      </c>
      <c r="BG119" t="s">
        <v>818</v>
      </c>
      <c r="BH119" t="s">
        <v>818</v>
      </c>
      <c r="BI119" t="s">
        <v>818</v>
      </c>
      <c r="BJ119" t="s">
        <v>818</v>
      </c>
      <c r="BK119" t="s">
        <v>818</v>
      </c>
      <c r="BL119" t="s">
        <v>818</v>
      </c>
      <c r="BM119" t="s">
        <v>818</v>
      </c>
      <c r="BN119" t="s">
        <v>818</v>
      </c>
      <c r="BO119" t="s">
        <v>818</v>
      </c>
      <c r="BP119" t="s">
        <v>818</v>
      </c>
      <c r="BQ119" t="s">
        <v>818</v>
      </c>
      <c r="BR119" t="s">
        <v>818</v>
      </c>
      <c r="BS119" t="s">
        <v>818</v>
      </c>
      <c r="BT119" t="s">
        <v>818</v>
      </c>
      <c r="BU119" t="s">
        <v>818</v>
      </c>
      <c r="BV119" t="s">
        <v>818</v>
      </c>
      <c r="BW119" t="s">
        <v>818</v>
      </c>
      <c r="BX119" t="s">
        <v>818</v>
      </c>
      <c r="BY119" t="s">
        <v>818</v>
      </c>
      <c r="BZ119" t="s">
        <v>818</v>
      </c>
      <c r="CA119" t="s">
        <v>818</v>
      </c>
      <c r="CB119" t="s">
        <v>818</v>
      </c>
      <c r="CC119" t="s">
        <v>818</v>
      </c>
      <c r="CD119" t="s">
        <v>818</v>
      </c>
      <c r="CE119" t="s">
        <v>818</v>
      </c>
      <c r="CF119" t="s">
        <v>818</v>
      </c>
      <c r="CG119" t="s">
        <v>818</v>
      </c>
      <c r="CH119" t="s">
        <v>818</v>
      </c>
      <c r="CI119" t="s">
        <v>818</v>
      </c>
      <c r="CJ119" t="s">
        <v>818</v>
      </c>
      <c r="CK119" t="s">
        <v>818</v>
      </c>
      <c r="CL119" t="s">
        <v>818</v>
      </c>
      <c r="CM119" t="s">
        <v>818</v>
      </c>
      <c r="CN119" t="s">
        <v>818</v>
      </c>
      <c r="CO119" t="s">
        <v>818</v>
      </c>
      <c r="CP119" t="s">
        <v>818</v>
      </c>
      <c r="CQ119" t="s">
        <v>818</v>
      </c>
      <c r="CR119" t="s">
        <v>818</v>
      </c>
      <c r="CS119" t="s">
        <v>818</v>
      </c>
      <c r="CT119" t="s">
        <v>818</v>
      </c>
      <c r="CU119" t="s">
        <v>818</v>
      </c>
      <c r="CV119" t="s">
        <v>818</v>
      </c>
      <c r="CW119" t="s">
        <v>818</v>
      </c>
      <c r="CX119" t="s">
        <v>818</v>
      </c>
      <c r="CY119" t="s">
        <v>818</v>
      </c>
      <c r="CZ119" t="s">
        <v>818</v>
      </c>
      <c r="DA119" t="s">
        <v>818</v>
      </c>
      <c r="DB119" t="s">
        <v>818</v>
      </c>
      <c r="DC119" t="s">
        <v>818</v>
      </c>
      <c r="DD119" t="s">
        <v>818</v>
      </c>
      <c r="DE119" t="s">
        <v>818</v>
      </c>
      <c r="DF119" t="s">
        <v>818</v>
      </c>
      <c r="DG119" t="s">
        <v>818</v>
      </c>
      <c r="DH119" t="s">
        <v>818</v>
      </c>
      <c r="DI119" t="s">
        <v>818</v>
      </c>
      <c r="DJ119" t="s">
        <v>818</v>
      </c>
      <c r="DK119" t="s">
        <v>818</v>
      </c>
      <c r="DL119" t="s">
        <v>818</v>
      </c>
      <c r="DM119" t="s">
        <v>818</v>
      </c>
      <c r="DN119" t="s">
        <v>818</v>
      </c>
      <c r="DO119" t="s">
        <v>818</v>
      </c>
      <c r="DP119" t="s">
        <v>818</v>
      </c>
      <c r="DQ119" t="s">
        <v>818</v>
      </c>
      <c r="DR119" t="s">
        <v>818</v>
      </c>
      <c r="DS119" t="s">
        <v>818</v>
      </c>
      <c r="DT119" t="s">
        <v>818</v>
      </c>
      <c r="DU119" t="s">
        <v>818</v>
      </c>
      <c r="DV119" t="s">
        <v>818</v>
      </c>
      <c r="DW119" t="s">
        <v>818</v>
      </c>
      <c r="DX119" t="s">
        <v>818</v>
      </c>
      <c r="DY119" t="s">
        <v>818</v>
      </c>
      <c r="DZ119" t="s">
        <v>818</v>
      </c>
      <c r="EA119" t="s">
        <v>818</v>
      </c>
      <c r="EB119" t="s">
        <v>818</v>
      </c>
      <c r="EC119" t="s">
        <v>818</v>
      </c>
      <c r="ED119" t="s">
        <v>818</v>
      </c>
      <c r="EE119" t="s">
        <v>818</v>
      </c>
      <c r="EF119" t="s">
        <v>818</v>
      </c>
      <c r="EG119" t="s">
        <v>818</v>
      </c>
      <c r="EH119" t="s">
        <v>818</v>
      </c>
      <c r="EI119" t="s">
        <v>818</v>
      </c>
      <c r="EJ119" t="s">
        <v>818</v>
      </c>
      <c r="EK119" t="s">
        <v>818</v>
      </c>
      <c r="EL119" t="s">
        <v>818</v>
      </c>
      <c r="EM119" t="s">
        <v>818</v>
      </c>
      <c r="EN119" t="s">
        <v>818</v>
      </c>
      <c r="EO119" t="s">
        <v>818</v>
      </c>
      <c r="EP119" t="s">
        <v>818</v>
      </c>
      <c r="EQ119" t="s">
        <v>818</v>
      </c>
      <c r="ER119" t="s">
        <v>818</v>
      </c>
      <c r="ES119" t="s">
        <v>818</v>
      </c>
      <c r="ET119" t="s">
        <v>818</v>
      </c>
      <c r="EU119" t="s">
        <v>818</v>
      </c>
      <c r="EV119" t="s">
        <v>818</v>
      </c>
      <c r="EW119" t="s">
        <v>818</v>
      </c>
      <c r="EX119" t="s">
        <v>818</v>
      </c>
      <c r="EY119" t="s">
        <v>818</v>
      </c>
      <c r="EZ119" t="s">
        <v>818</v>
      </c>
      <c r="FA119" t="s">
        <v>818</v>
      </c>
      <c r="FB119" t="s">
        <v>818</v>
      </c>
      <c r="FC119" t="s">
        <v>818</v>
      </c>
      <c r="FD119" t="s">
        <v>818</v>
      </c>
      <c r="FE119" t="s">
        <v>818</v>
      </c>
      <c r="FF119" t="s">
        <v>818</v>
      </c>
      <c r="FG119" t="s">
        <v>818</v>
      </c>
      <c r="FH119" t="s">
        <v>818</v>
      </c>
      <c r="FI119" t="s">
        <v>818</v>
      </c>
      <c r="FJ119" t="s">
        <v>818</v>
      </c>
      <c r="FK119" t="s">
        <v>818</v>
      </c>
      <c r="FL119" t="s">
        <v>818</v>
      </c>
      <c r="FM119" t="s">
        <v>818</v>
      </c>
      <c r="FN119" t="s">
        <v>818</v>
      </c>
      <c r="FO119" t="s">
        <v>818</v>
      </c>
      <c r="FP119" t="s">
        <v>818</v>
      </c>
      <c r="FQ119" t="s">
        <v>818</v>
      </c>
      <c r="FR119" t="s">
        <v>818</v>
      </c>
      <c r="FS119" t="s">
        <v>818</v>
      </c>
      <c r="FT119" t="s">
        <v>818</v>
      </c>
      <c r="FU119" t="s">
        <v>818</v>
      </c>
      <c r="FV119" t="s">
        <v>818</v>
      </c>
      <c r="FW119" t="s">
        <v>818</v>
      </c>
      <c r="FX119" t="s">
        <v>818</v>
      </c>
      <c r="FY119" t="s">
        <v>818</v>
      </c>
      <c r="FZ119" t="s">
        <v>818</v>
      </c>
      <c r="GA119" t="s">
        <v>818</v>
      </c>
      <c r="GB119" t="s">
        <v>818</v>
      </c>
      <c r="GC119" t="s">
        <v>818</v>
      </c>
      <c r="GD119" t="s">
        <v>818</v>
      </c>
      <c r="GE119" t="s">
        <v>818</v>
      </c>
      <c r="GF119" t="s">
        <v>818</v>
      </c>
      <c r="GG119" t="s">
        <v>818</v>
      </c>
      <c r="GH119" t="s">
        <v>818</v>
      </c>
      <c r="GI119" t="s">
        <v>818</v>
      </c>
      <c r="GJ119" t="s">
        <v>818</v>
      </c>
      <c r="GK119" t="s">
        <v>818</v>
      </c>
      <c r="GL119" t="s">
        <v>818</v>
      </c>
      <c r="GM119" t="s">
        <v>818</v>
      </c>
      <c r="GN119" t="s">
        <v>818</v>
      </c>
      <c r="GO119" t="s">
        <v>818</v>
      </c>
      <c r="GP119" t="s">
        <v>818</v>
      </c>
      <c r="GQ119" t="s">
        <v>818</v>
      </c>
      <c r="GR119" t="s">
        <v>818</v>
      </c>
      <c r="GS119" t="s">
        <v>818</v>
      </c>
      <c r="GT119" t="s">
        <v>818</v>
      </c>
      <c r="GU119" t="s">
        <v>818</v>
      </c>
      <c r="GV119" t="s">
        <v>818</v>
      </c>
      <c r="GW119" t="s">
        <v>818</v>
      </c>
      <c r="GX119" t="s">
        <v>818</v>
      </c>
      <c r="GY119" t="s">
        <v>818</v>
      </c>
      <c r="GZ119" t="s">
        <v>818</v>
      </c>
      <c r="HA119" t="s">
        <v>818</v>
      </c>
      <c r="HB119" t="s">
        <v>818</v>
      </c>
      <c r="HC119" t="s">
        <v>818</v>
      </c>
      <c r="HD119" t="s">
        <v>818</v>
      </c>
      <c r="HE119" t="s">
        <v>818</v>
      </c>
      <c r="HF119" t="s">
        <v>818</v>
      </c>
      <c r="HG119" t="s">
        <v>818</v>
      </c>
      <c r="HH119" t="s">
        <v>818</v>
      </c>
      <c r="HI119" t="s">
        <v>818</v>
      </c>
      <c r="HJ119" t="s">
        <v>818</v>
      </c>
      <c r="HK119" t="s">
        <v>818</v>
      </c>
      <c r="HL119" t="s">
        <v>818</v>
      </c>
      <c r="HM119" t="s">
        <v>818</v>
      </c>
      <c r="HN119" t="s">
        <v>818</v>
      </c>
      <c r="HO119" t="s">
        <v>818</v>
      </c>
      <c r="HP119" t="s">
        <v>818</v>
      </c>
      <c r="HQ119" t="s">
        <v>818</v>
      </c>
      <c r="HR119" t="s">
        <v>818</v>
      </c>
      <c r="HS119" t="s">
        <v>818</v>
      </c>
      <c r="HT119" t="s">
        <v>818</v>
      </c>
      <c r="HU119" t="s">
        <v>818</v>
      </c>
      <c r="HV119" t="s">
        <v>818</v>
      </c>
      <c r="HW119" t="s">
        <v>818</v>
      </c>
      <c r="HX119" t="s">
        <v>818</v>
      </c>
      <c r="HY119" t="s">
        <v>818</v>
      </c>
      <c r="HZ119" t="s">
        <v>818</v>
      </c>
      <c r="IA119" t="s">
        <v>818</v>
      </c>
      <c r="IB119" t="s">
        <v>818</v>
      </c>
      <c r="IC119" t="s">
        <v>818</v>
      </c>
      <c r="ID119" t="s">
        <v>818</v>
      </c>
      <c r="IE119" t="s">
        <v>818</v>
      </c>
      <c r="IF119" t="s">
        <v>818</v>
      </c>
      <c r="IG119" t="s">
        <v>818</v>
      </c>
      <c r="IH119" t="s">
        <v>818</v>
      </c>
      <c r="II119" t="s">
        <v>818</v>
      </c>
      <c r="IJ119" t="s">
        <v>818</v>
      </c>
      <c r="IK119" t="s">
        <v>818</v>
      </c>
      <c r="IL119" t="s">
        <v>818</v>
      </c>
      <c r="IM119" t="s">
        <v>818</v>
      </c>
      <c r="IN119" t="s">
        <v>818</v>
      </c>
      <c r="IO119" t="s">
        <v>818</v>
      </c>
      <c r="IP119" t="s">
        <v>818</v>
      </c>
      <c r="IQ119" t="s">
        <v>818</v>
      </c>
      <c r="IR119" t="s">
        <v>818</v>
      </c>
      <c r="IS119" t="s">
        <v>818</v>
      </c>
      <c r="IT119" t="s">
        <v>818</v>
      </c>
      <c r="IU119" t="s">
        <v>818</v>
      </c>
      <c r="IV119" t="s">
        <v>818</v>
      </c>
      <c r="IW119" t="s">
        <v>818</v>
      </c>
      <c r="IX119" t="s">
        <v>818</v>
      </c>
      <c r="IY119" t="s">
        <v>818</v>
      </c>
      <c r="IZ119" t="s">
        <v>818</v>
      </c>
      <c r="JA119" t="s">
        <v>818</v>
      </c>
      <c r="JB119" t="s">
        <v>818</v>
      </c>
      <c r="JC119" t="s">
        <v>818</v>
      </c>
      <c r="JD119" t="s">
        <v>818</v>
      </c>
      <c r="JE119" t="s">
        <v>818</v>
      </c>
      <c r="JF119" t="s">
        <v>818</v>
      </c>
      <c r="JG119" t="s">
        <v>818</v>
      </c>
      <c r="JH119" t="s">
        <v>818</v>
      </c>
      <c r="JI119" t="s">
        <v>818</v>
      </c>
      <c r="JJ119" t="s">
        <v>818</v>
      </c>
      <c r="JK119" t="s">
        <v>818</v>
      </c>
      <c r="JL119" t="s">
        <v>818</v>
      </c>
      <c r="JM119" t="s">
        <v>818</v>
      </c>
      <c r="JN119" t="s">
        <v>818</v>
      </c>
      <c r="JO119" t="s">
        <v>818</v>
      </c>
      <c r="JP119" t="s">
        <v>818</v>
      </c>
      <c r="JQ119" t="s">
        <v>818</v>
      </c>
      <c r="JR119" t="s">
        <v>818</v>
      </c>
      <c r="JS119" t="s">
        <v>818</v>
      </c>
      <c r="JT119" t="s">
        <v>818</v>
      </c>
      <c r="JU119" t="s">
        <v>818</v>
      </c>
      <c r="JV119" t="s">
        <v>818</v>
      </c>
      <c r="JW119" t="s">
        <v>818</v>
      </c>
      <c r="JX119" t="s">
        <v>818</v>
      </c>
      <c r="JY119" t="s">
        <v>818</v>
      </c>
      <c r="JZ119" t="s">
        <v>818</v>
      </c>
      <c r="KA119" t="s">
        <v>818</v>
      </c>
      <c r="KB119" t="s">
        <v>818</v>
      </c>
      <c r="KC119" t="s">
        <v>818</v>
      </c>
      <c r="KD119" t="s">
        <v>818</v>
      </c>
      <c r="KE119" t="s">
        <v>818</v>
      </c>
      <c r="KF119">
        <v>3</v>
      </c>
      <c r="KG119">
        <v>0</v>
      </c>
      <c r="KH119">
        <v>0</v>
      </c>
      <c r="KI119">
        <v>0</v>
      </c>
      <c r="KJ119">
        <v>0</v>
      </c>
      <c r="KK119">
        <v>0</v>
      </c>
      <c r="KL119">
        <v>0</v>
      </c>
      <c r="KM119">
        <v>0</v>
      </c>
      <c r="KN119">
        <v>1</v>
      </c>
      <c r="KO119">
        <v>1</v>
      </c>
      <c r="KP119">
        <v>0</v>
      </c>
      <c r="KQ119">
        <v>2</v>
      </c>
      <c r="KR119">
        <v>0</v>
      </c>
      <c r="KS119">
        <v>0</v>
      </c>
      <c r="KT119">
        <v>0</v>
      </c>
      <c r="KU119">
        <v>0</v>
      </c>
      <c r="KV119">
        <v>0</v>
      </c>
      <c r="KW119">
        <v>0</v>
      </c>
      <c r="KX119">
        <v>0</v>
      </c>
      <c r="KY119">
        <v>1</v>
      </c>
      <c r="KZ119">
        <v>0</v>
      </c>
      <c r="LA119">
        <v>1</v>
      </c>
      <c r="LB119">
        <v>0</v>
      </c>
      <c r="LC119">
        <v>0</v>
      </c>
      <c r="LD119">
        <v>3</v>
      </c>
      <c r="LE119">
        <v>0</v>
      </c>
      <c r="LF119">
        <v>1</v>
      </c>
      <c r="LH119" t="s">
        <v>817</v>
      </c>
      <c r="LI119" t="s">
        <v>817</v>
      </c>
      <c r="LJ119" t="s">
        <v>817</v>
      </c>
      <c r="LK119" t="s">
        <v>817</v>
      </c>
      <c r="LL119" t="s">
        <v>817</v>
      </c>
      <c r="LM119" t="s">
        <v>817</v>
      </c>
      <c r="LO119" t="s">
        <v>813</v>
      </c>
      <c r="LP119" t="s">
        <v>813</v>
      </c>
      <c r="LQ119" t="s">
        <v>817</v>
      </c>
      <c r="LR119" t="s">
        <v>818</v>
      </c>
      <c r="LV119" t="s">
        <v>818</v>
      </c>
      <c r="LX119" t="s">
        <v>817</v>
      </c>
      <c r="MU119" t="s">
        <v>813</v>
      </c>
      <c r="NC119" t="s">
        <v>813</v>
      </c>
      <c r="ND119" t="s">
        <v>817</v>
      </c>
      <c r="NE119" t="s">
        <v>813</v>
      </c>
      <c r="NR119" t="s">
        <v>813</v>
      </c>
      <c r="NS119" t="s">
        <v>813</v>
      </c>
      <c r="NT119" t="s">
        <v>963</v>
      </c>
      <c r="NU119" t="s">
        <v>861</v>
      </c>
      <c r="NV119" t="s">
        <v>817</v>
      </c>
      <c r="NY119">
        <v>0</v>
      </c>
      <c r="OP119" t="s">
        <v>813</v>
      </c>
      <c r="OQ119" t="s">
        <v>827</v>
      </c>
      <c r="OR119" t="s">
        <v>828</v>
      </c>
      <c r="OS119" t="s">
        <v>829</v>
      </c>
      <c r="OT119" t="s">
        <v>813</v>
      </c>
      <c r="OU119" t="s">
        <v>813</v>
      </c>
      <c r="OV119" t="s">
        <v>1004</v>
      </c>
      <c r="PA119" t="s">
        <v>813</v>
      </c>
      <c r="PB119" t="s">
        <v>817</v>
      </c>
      <c r="PC119" t="s">
        <v>817</v>
      </c>
      <c r="PD119" t="s">
        <v>817</v>
      </c>
      <c r="PE119" t="s">
        <v>813</v>
      </c>
      <c r="PF119" t="s">
        <v>817</v>
      </c>
      <c r="PG119" t="s">
        <v>817</v>
      </c>
      <c r="PH119" t="s">
        <v>817</v>
      </c>
      <c r="PI119" t="s">
        <v>817</v>
      </c>
      <c r="PJ119" t="s">
        <v>817</v>
      </c>
      <c r="PM119" t="s">
        <v>1057</v>
      </c>
      <c r="PN119" t="s">
        <v>879</v>
      </c>
      <c r="PO119" t="s">
        <v>893</v>
      </c>
      <c r="PP119" t="s">
        <v>839</v>
      </c>
      <c r="PQ119" t="s">
        <v>813</v>
      </c>
      <c r="PR119" t="s">
        <v>813</v>
      </c>
      <c r="PS119" t="s">
        <v>817</v>
      </c>
      <c r="PT119" t="s">
        <v>817</v>
      </c>
      <c r="PU119" t="s">
        <v>817</v>
      </c>
      <c r="PV119" t="s">
        <v>817</v>
      </c>
      <c r="PW119" t="s">
        <v>817</v>
      </c>
      <c r="PX119" t="s">
        <v>817</v>
      </c>
      <c r="PY119" t="s">
        <v>817</v>
      </c>
      <c r="PZ119" t="s">
        <v>840</v>
      </c>
      <c r="QA119" t="s">
        <v>1101</v>
      </c>
      <c r="QB119" t="s">
        <v>971</v>
      </c>
      <c r="QC119" t="s">
        <v>985</v>
      </c>
      <c r="QD119" t="s">
        <v>844</v>
      </c>
      <c r="QE119" t="s">
        <v>845</v>
      </c>
      <c r="QF119" t="s">
        <v>813</v>
      </c>
      <c r="QG119" t="s">
        <v>813</v>
      </c>
      <c r="QH119" t="s">
        <v>813</v>
      </c>
      <c r="QI119" t="s">
        <v>813</v>
      </c>
      <c r="QJ119" t="s">
        <v>813</v>
      </c>
      <c r="QK119" t="s">
        <v>813</v>
      </c>
      <c r="QL119" t="s">
        <v>817</v>
      </c>
      <c r="QM119" t="s">
        <v>817</v>
      </c>
      <c r="QN119" t="s">
        <v>817</v>
      </c>
      <c r="QO119" t="s">
        <v>817</v>
      </c>
      <c r="QP119" t="s">
        <v>817</v>
      </c>
      <c r="QQ119" t="s">
        <v>817</v>
      </c>
      <c r="QR119" t="s">
        <v>813</v>
      </c>
      <c r="QS119" t="s">
        <v>817</v>
      </c>
      <c r="QT119" t="s">
        <v>817</v>
      </c>
      <c r="QU119" t="s">
        <v>817</v>
      </c>
      <c r="QV119" t="s">
        <v>817</v>
      </c>
      <c r="QW119" t="s">
        <v>817</v>
      </c>
      <c r="QX119" t="s">
        <v>817</v>
      </c>
      <c r="QY119" t="s">
        <v>817</v>
      </c>
      <c r="QZ119" t="s">
        <v>817</v>
      </c>
      <c r="RA119" t="s">
        <v>813</v>
      </c>
      <c r="RB119" t="s">
        <v>817</v>
      </c>
      <c r="RC119" t="s">
        <v>817</v>
      </c>
      <c r="RD119" t="s">
        <v>817</v>
      </c>
      <c r="RE119" t="s">
        <v>813</v>
      </c>
      <c r="RF119" t="s">
        <v>813</v>
      </c>
      <c r="RG119" t="s">
        <v>817</v>
      </c>
      <c r="RH119" t="s">
        <v>817</v>
      </c>
      <c r="RI119" t="s">
        <v>817</v>
      </c>
      <c r="RJ119" t="s">
        <v>817</v>
      </c>
      <c r="RK119" t="s">
        <v>817</v>
      </c>
      <c r="RZ119" t="s">
        <v>817</v>
      </c>
      <c r="SB119" t="s">
        <v>817</v>
      </c>
      <c r="SC119" t="s">
        <v>817</v>
      </c>
      <c r="SD119" t="s">
        <v>817</v>
      </c>
      <c r="SE119" t="s">
        <v>817</v>
      </c>
      <c r="SF119" t="s">
        <v>817</v>
      </c>
      <c r="SG119" t="s">
        <v>817</v>
      </c>
      <c r="SH119" t="s">
        <v>817</v>
      </c>
      <c r="SI119" t="s">
        <v>817</v>
      </c>
      <c r="SJ119" t="s">
        <v>813</v>
      </c>
      <c r="SK119" t="s">
        <v>817</v>
      </c>
      <c r="SL119" t="s">
        <v>817</v>
      </c>
      <c r="SM119" t="s">
        <v>817</v>
      </c>
      <c r="SN119" t="s">
        <v>817</v>
      </c>
      <c r="SO119" t="s">
        <v>817</v>
      </c>
      <c r="SP119" t="s">
        <v>817</v>
      </c>
      <c r="SQ119" t="s">
        <v>817</v>
      </c>
      <c r="SR119" t="s">
        <v>817</v>
      </c>
      <c r="SS119" t="s">
        <v>817</v>
      </c>
      <c r="ST119" t="s">
        <v>817</v>
      </c>
      <c r="SU119" t="s">
        <v>817</v>
      </c>
      <c r="SV119" t="s">
        <v>817</v>
      </c>
      <c r="SW119" t="s">
        <v>817</v>
      </c>
      <c r="SX119" t="s">
        <v>817</v>
      </c>
      <c r="SY119" t="s">
        <v>817</v>
      </c>
      <c r="SZ119" t="s">
        <v>817</v>
      </c>
      <c r="TA119" t="s">
        <v>817</v>
      </c>
      <c r="TB119" t="s">
        <v>817</v>
      </c>
      <c r="TC119" t="s">
        <v>817</v>
      </c>
      <c r="TD119" t="s">
        <v>817</v>
      </c>
      <c r="TE119" t="s">
        <v>817</v>
      </c>
      <c r="TF119" t="s">
        <v>813</v>
      </c>
      <c r="TG119" t="s">
        <v>817</v>
      </c>
      <c r="TH119" t="s">
        <v>817</v>
      </c>
      <c r="TI119" t="s">
        <v>817</v>
      </c>
      <c r="TU119" t="s">
        <v>817</v>
      </c>
      <c r="TY119" t="s">
        <v>813</v>
      </c>
      <c r="TZ119" t="s">
        <v>813</v>
      </c>
      <c r="UA119" t="s">
        <v>817</v>
      </c>
      <c r="UB119" t="s">
        <v>813</v>
      </c>
      <c r="UC119" t="s">
        <v>817</v>
      </c>
      <c r="UD119" t="s">
        <v>817</v>
      </c>
      <c r="UE119" t="s">
        <v>817</v>
      </c>
      <c r="UF119" t="s">
        <v>817</v>
      </c>
      <c r="UG119" t="s">
        <v>817</v>
      </c>
      <c r="UH119" t="s">
        <v>817</v>
      </c>
      <c r="UI119" t="s">
        <v>817</v>
      </c>
      <c r="UJ119" t="s">
        <v>817</v>
      </c>
      <c r="UK119" t="s">
        <v>817</v>
      </c>
      <c r="UL119" t="s">
        <v>813</v>
      </c>
      <c r="UM119" t="s">
        <v>813</v>
      </c>
      <c r="UN119" t="s">
        <v>813</v>
      </c>
      <c r="UO119" t="s">
        <v>813</v>
      </c>
      <c r="UP119" t="s">
        <v>813</v>
      </c>
      <c r="UQ119" t="s">
        <v>817</v>
      </c>
      <c r="UR119" t="s">
        <v>817</v>
      </c>
      <c r="US119" t="s">
        <v>817</v>
      </c>
      <c r="UT119" t="s">
        <v>817</v>
      </c>
      <c r="UU119" t="s">
        <v>817</v>
      </c>
      <c r="UV119" t="s">
        <v>817</v>
      </c>
      <c r="UW119" t="s">
        <v>817</v>
      </c>
      <c r="UX119" t="s">
        <v>817</v>
      </c>
      <c r="UY119" t="s">
        <v>817</v>
      </c>
      <c r="UZ119" t="s">
        <v>817</v>
      </c>
      <c r="VB119" t="s">
        <v>847</v>
      </c>
      <c r="VC119" t="s">
        <v>990</v>
      </c>
      <c r="VD119" t="s">
        <v>817</v>
      </c>
      <c r="VE119" t="s">
        <v>817</v>
      </c>
      <c r="VF119" t="s">
        <v>813</v>
      </c>
      <c r="VG119" t="s">
        <v>813</v>
      </c>
      <c r="VH119" t="s">
        <v>813</v>
      </c>
      <c r="VI119" t="s">
        <v>817</v>
      </c>
      <c r="VJ119" t="s">
        <v>817</v>
      </c>
      <c r="VK119" t="s">
        <v>817</v>
      </c>
      <c r="VL119" t="s">
        <v>817</v>
      </c>
      <c r="VM119" t="s">
        <v>817</v>
      </c>
      <c r="VN119" t="s">
        <v>817</v>
      </c>
      <c r="VO119" t="s">
        <v>817</v>
      </c>
      <c r="VP119" t="s">
        <v>817</v>
      </c>
      <c r="VQ119" t="s">
        <v>817</v>
      </c>
      <c r="VY119" t="s">
        <v>817</v>
      </c>
      <c r="VZ119" t="s">
        <v>813</v>
      </c>
      <c r="WA119" t="s">
        <v>817</v>
      </c>
      <c r="WJ119" t="s">
        <v>813</v>
      </c>
      <c r="WK119" t="s">
        <v>813</v>
      </c>
      <c r="WL119" t="s">
        <v>813</v>
      </c>
      <c r="WM119" t="s">
        <v>817</v>
      </c>
      <c r="WN119" t="s">
        <v>817</v>
      </c>
      <c r="WO119" t="s">
        <v>817</v>
      </c>
      <c r="WP119" t="s">
        <v>817</v>
      </c>
      <c r="WQ119" t="s">
        <v>817</v>
      </c>
      <c r="WR119" t="s">
        <v>817</v>
      </c>
      <c r="WS119" t="s">
        <v>908</v>
      </c>
      <c r="WU119" t="s">
        <v>817</v>
      </c>
      <c r="WV119" t="s">
        <v>813</v>
      </c>
      <c r="WW119" t="s">
        <v>817</v>
      </c>
      <c r="WX119" t="s">
        <v>817</v>
      </c>
      <c r="WY119" t="s">
        <v>817</v>
      </c>
      <c r="WZ119" t="s">
        <v>817</v>
      </c>
      <c r="XA119" t="s">
        <v>817</v>
      </c>
      <c r="XB119" t="s">
        <v>817</v>
      </c>
      <c r="XC119" t="s">
        <v>850</v>
      </c>
      <c r="XD119" t="s">
        <v>817</v>
      </c>
      <c r="XE119" t="s">
        <v>817</v>
      </c>
      <c r="XF119" t="s">
        <v>817</v>
      </c>
      <c r="XG119" t="s">
        <v>817</v>
      </c>
      <c r="XH119" t="s">
        <v>817</v>
      </c>
      <c r="XI119" t="s">
        <v>817</v>
      </c>
      <c r="XJ119" t="s">
        <v>813</v>
      </c>
      <c r="XK119" t="s">
        <v>817</v>
      </c>
      <c r="XL119" t="s">
        <v>817</v>
      </c>
      <c r="XM119" t="s">
        <v>813</v>
      </c>
      <c r="XN119" t="s">
        <v>817</v>
      </c>
      <c r="XO119" t="s">
        <v>817</v>
      </c>
      <c r="XP119" t="s">
        <v>817</v>
      </c>
      <c r="XQ119" t="s">
        <v>817</v>
      </c>
      <c r="XR119" t="s">
        <v>813</v>
      </c>
      <c r="XS119" t="s">
        <v>813</v>
      </c>
      <c r="XT119" t="s">
        <v>817</v>
      </c>
      <c r="XU119" t="s">
        <v>817</v>
      </c>
      <c r="XV119" t="s">
        <v>817</v>
      </c>
      <c r="XW119" t="s">
        <v>817</v>
      </c>
      <c r="XX119" t="s">
        <v>817</v>
      </c>
      <c r="XY119" t="s">
        <v>817</v>
      </c>
      <c r="XZ119" t="s">
        <v>817</v>
      </c>
      <c r="ZM119" t="s">
        <v>817</v>
      </c>
      <c r="ZN119" t="s">
        <v>817</v>
      </c>
      <c r="ZO119" t="s">
        <v>817</v>
      </c>
      <c r="ZP119" t="s">
        <v>817</v>
      </c>
      <c r="ZQ119" t="s">
        <v>817</v>
      </c>
      <c r="ZR119" t="s">
        <v>813</v>
      </c>
      <c r="ZS119" t="s">
        <v>813</v>
      </c>
      <c r="ZT119" t="s">
        <v>817</v>
      </c>
      <c r="ZU119" t="s">
        <v>817</v>
      </c>
      <c r="ZV119" t="s">
        <v>817</v>
      </c>
      <c r="ZW119" t="s">
        <v>817</v>
      </c>
      <c r="ZX119" t="s">
        <v>817</v>
      </c>
      <c r="ZY119" t="s">
        <v>817</v>
      </c>
      <c r="ZZ119" t="s">
        <v>817</v>
      </c>
      <c r="AAA119" t="s">
        <v>813</v>
      </c>
      <c r="AAB119" t="s">
        <v>817</v>
      </c>
      <c r="AAC119" t="s">
        <v>817</v>
      </c>
      <c r="AAD119" t="s">
        <v>817</v>
      </c>
      <c r="AAE119" t="s">
        <v>817</v>
      </c>
      <c r="AAF119" t="s">
        <v>817</v>
      </c>
      <c r="AAH119" t="s">
        <v>813</v>
      </c>
      <c r="AAI119" t="s">
        <v>817</v>
      </c>
      <c r="AAJ119" t="s">
        <v>813</v>
      </c>
      <c r="AAK119" t="s">
        <v>817</v>
      </c>
      <c r="AAL119" t="s">
        <v>813</v>
      </c>
      <c r="AAM119" t="s">
        <v>817</v>
      </c>
      <c r="AAN119" t="s">
        <v>817</v>
      </c>
      <c r="AAO119" t="s">
        <v>817</v>
      </c>
      <c r="AAP119" t="s">
        <v>817</v>
      </c>
      <c r="AAQ119" t="s">
        <v>817</v>
      </c>
      <c r="AAR119" t="s">
        <v>817</v>
      </c>
      <c r="AAS119" t="s">
        <v>817</v>
      </c>
      <c r="AAT119" t="s">
        <v>817</v>
      </c>
      <c r="AAV119" t="s">
        <v>813</v>
      </c>
      <c r="AAW119" t="s">
        <v>813</v>
      </c>
      <c r="AAX119" t="s">
        <v>817</v>
      </c>
      <c r="AAY119" t="s">
        <v>817</v>
      </c>
      <c r="AAZ119" t="s">
        <v>817</v>
      </c>
      <c r="ABA119" t="s">
        <v>817</v>
      </c>
      <c r="ABB119" t="s">
        <v>813</v>
      </c>
      <c r="ABC119" t="s">
        <v>817</v>
      </c>
      <c r="ABD119" t="s">
        <v>817</v>
      </c>
      <c r="ABE119" t="s">
        <v>817</v>
      </c>
      <c r="ABF119" t="s">
        <v>817</v>
      </c>
      <c r="ABG119" t="s">
        <v>817</v>
      </c>
      <c r="ABH119" t="s">
        <v>817</v>
      </c>
      <c r="ABI119" t="s">
        <v>817</v>
      </c>
      <c r="ABJ119" t="s">
        <v>817</v>
      </c>
      <c r="ABK119" t="s">
        <v>817</v>
      </c>
      <c r="ABL119" t="s">
        <v>817</v>
      </c>
      <c r="ABM119" t="s">
        <v>817</v>
      </c>
      <c r="ABN119" t="s">
        <v>817</v>
      </c>
      <c r="ABO119" t="s">
        <v>817</v>
      </c>
      <c r="ABP119" t="s">
        <v>817</v>
      </c>
      <c r="ABQ119" t="s">
        <v>817</v>
      </c>
      <c r="ABR119" t="s">
        <v>817</v>
      </c>
      <c r="ABS119" t="s">
        <v>817</v>
      </c>
      <c r="ABT119" t="s">
        <v>813</v>
      </c>
      <c r="ABU119" t="s">
        <v>817</v>
      </c>
      <c r="ABV119" t="s">
        <v>817</v>
      </c>
      <c r="ABW119" t="s">
        <v>813</v>
      </c>
      <c r="ABX119" t="s">
        <v>817</v>
      </c>
      <c r="ABY119" t="s">
        <v>817</v>
      </c>
      <c r="ABZ119" t="s">
        <v>817</v>
      </c>
      <c r="ACA119" t="s">
        <v>813</v>
      </c>
      <c r="ACB119" t="s">
        <v>817</v>
      </c>
      <c r="ACC119" t="s">
        <v>817</v>
      </c>
      <c r="ACD119" t="s">
        <v>817</v>
      </c>
      <c r="ACE119" t="s">
        <v>817</v>
      </c>
      <c r="ACF119" t="s">
        <v>817</v>
      </c>
      <c r="ACG119" t="s">
        <v>817</v>
      </c>
      <c r="ACH119" t="s">
        <v>817</v>
      </c>
      <c r="ACI119" t="s">
        <v>817</v>
      </c>
    </row>
    <row r="120" spans="1:763">
      <c r="A120" t="s">
        <v>1383</v>
      </c>
      <c r="B120" t="s">
        <v>1384</v>
      </c>
      <c r="C120" t="s">
        <v>1385</v>
      </c>
      <c r="D120" t="s">
        <v>854</v>
      </c>
      <c r="E120" t="s">
        <v>854</v>
      </c>
      <c r="P120" t="s">
        <v>855</v>
      </c>
      <c r="Q120">
        <v>1.2198080885670051</v>
      </c>
      <c r="T120">
        <v>30</v>
      </c>
      <c r="V120" t="s">
        <v>813</v>
      </c>
      <c r="X120" t="s">
        <v>817</v>
      </c>
      <c r="Y120" t="s">
        <v>814</v>
      </c>
      <c r="Z120" t="s">
        <v>814</v>
      </c>
      <c r="AA120" t="s">
        <v>857</v>
      </c>
      <c r="AB120" t="s">
        <v>816</v>
      </c>
      <c r="AC120">
        <v>5</v>
      </c>
      <c r="AD120" t="s">
        <v>813</v>
      </c>
      <c r="AE120">
        <v>5</v>
      </c>
      <c r="AF120">
        <v>0</v>
      </c>
      <c r="AG120">
        <v>0</v>
      </c>
      <c r="AH120" t="s">
        <v>818</v>
      </c>
      <c r="AI120" t="s">
        <v>818</v>
      </c>
      <c r="AJ120" t="s">
        <v>818</v>
      </c>
      <c r="AK120" t="s">
        <v>818</v>
      </c>
      <c r="AL120" t="s">
        <v>818</v>
      </c>
      <c r="AM120" t="s">
        <v>818</v>
      </c>
      <c r="AN120" t="s">
        <v>818</v>
      </c>
      <c r="AO120" t="s">
        <v>818</v>
      </c>
      <c r="AP120" t="s">
        <v>818</v>
      </c>
      <c r="AQ120" t="s">
        <v>818</v>
      </c>
      <c r="AR120" t="s">
        <v>818</v>
      </c>
      <c r="AS120" t="s">
        <v>818</v>
      </c>
      <c r="AT120" t="s">
        <v>818</v>
      </c>
      <c r="AU120" t="s">
        <v>818</v>
      </c>
      <c r="AV120" t="s">
        <v>818</v>
      </c>
      <c r="AW120" t="s">
        <v>818</v>
      </c>
      <c r="AX120" t="s">
        <v>818</v>
      </c>
      <c r="AY120" t="s">
        <v>818</v>
      </c>
      <c r="AZ120" t="s">
        <v>818</v>
      </c>
      <c r="BA120" t="s">
        <v>818</v>
      </c>
      <c r="BB120" t="s">
        <v>818</v>
      </c>
      <c r="BC120" t="s">
        <v>818</v>
      </c>
      <c r="BD120" t="s">
        <v>818</v>
      </c>
      <c r="BE120" t="s">
        <v>818</v>
      </c>
      <c r="BF120" t="s">
        <v>818</v>
      </c>
      <c r="BG120" t="s">
        <v>818</v>
      </c>
      <c r="BH120" t="s">
        <v>818</v>
      </c>
      <c r="BI120" t="s">
        <v>818</v>
      </c>
      <c r="BJ120" t="s">
        <v>818</v>
      </c>
      <c r="BK120" t="s">
        <v>818</v>
      </c>
      <c r="BL120" t="s">
        <v>818</v>
      </c>
      <c r="BM120" t="s">
        <v>818</v>
      </c>
      <c r="BN120" t="s">
        <v>818</v>
      </c>
      <c r="BO120" t="s">
        <v>818</v>
      </c>
      <c r="BP120" t="s">
        <v>818</v>
      </c>
      <c r="BQ120" t="s">
        <v>818</v>
      </c>
      <c r="BR120" t="s">
        <v>818</v>
      </c>
      <c r="BS120" t="s">
        <v>818</v>
      </c>
      <c r="BT120" t="s">
        <v>818</v>
      </c>
      <c r="BU120" t="s">
        <v>818</v>
      </c>
      <c r="BV120" t="s">
        <v>818</v>
      </c>
      <c r="BW120" t="s">
        <v>818</v>
      </c>
      <c r="BX120" t="s">
        <v>818</v>
      </c>
      <c r="BY120" t="s">
        <v>818</v>
      </c>
      <c r="BZ120" t="s">
        <v>818</v>
      </c>
      <c r="CA120" t="s">
        <v>818</v>
      </c>
      <c r="CB120" t="s">
        <v>818</v>
      </c>
      <c r="CC120" t="s">
        <v>818</v>
      </c>
      <c r="CD120" t="s">
        <v>818</v>
      </c>
      <c r="CE120" t="s">
        <v>818</v>
      </c>
      <c r="CF120" t="s">
        <v>818</v>
      </c>
      <c r="CG120" t="s">
        <v>818</v>
      </c>
      <c r="CH120" t="s">
        <v>818</v>
      </c>
      <c r="CI120" t="s">
        <v>818</v>
      </c>
      <c r="CJ120" t="s">
        <v>818</v>
      </c>
      <c r="CK120" t="s">
        <v>818</v>
      </c>
      <c r="CL120" t="s">
        <v>818</v>
      </c>
      <c r="CM120" t="s">
        <v>818</v>
      </c>
      <c r="CN120" t="s">
        <v>818</v>
      </c>
      <c r="CO120" t="s">
        <v>818</v>
      </c>
      <c r="CP120" t="s">
        <v>818</v>
      </c>
      <c r="CQ120" t="s">
        <v>818</v>
      </c>
      <c r="CR120" t="s">
        <v>818</v>
      </c>
      <c r="CS120" t="s">
        <v>818</v>
      </c>
      <c r="CT120" t="s">
        <v>818</v>
      </c>
      <c r="CU120" t="s">
        <v>818</v>
      </c>
      <c r="CV120" t="s">
        <v>818</v>
      </c>
      <c r="CW120" t="s">
        <v>818</v>
      </c>
      <c r="CX120" t="s">
        <v>818</v>
      </c>
      <c r="CY120" t="s">
        <v>818</v>
      </c>
      <c r="CZ120" t="s">
        <v>818</v>
      </c>
      <c r="DA120" t="s">
        <v>818</v>
      </c>
      <c r="DB120" t="s">
        <v>818</v>
      </c>
      <c r="DC120" t="s">
        <v>818</v>
      </c>
      <c r="DD120" t="s">
        <v>818</v>
      </c>
      <c r="DE120" t="s">
        <v>818</v>
      </c>
      <c r="DF120" t="s">
        <v>818</v>
      </c>
      <c r="DG120" t="s">
        <v>818</v>
      </c>
      <c r="DH120" t="s">
        <v>818</v>
      </c>
      <c r="DI120" t="s">
        <v>818</v>
      </c>
      <c r="DJ120" t="s">
        <v>818</v>
      </c>
      <c r="DK120" t="s">
        <v>818</v>
      </c>
      <c r="DL120" t="s">
        <v>818</v>
      </c>
      <c r="DM120" t="s">
        <v>818</v>
      </c>
      <c r="DN120" t="s">
        <v>818</v>
      </c>
      <c r="DO120" t="s">
        <v>818</v>
      </c>
      <c r="DP120" t="s">
        <v>818</v>
      </c>
      <c r="DQ120" t="s">
        <v>818</v>
      </c>
      <c r="DR120" t="s">
        <v>818</v>
      </c>
      <c r="DS120" t="s">
        <v>818</v>
      </c>
      <c r="DT120" t="s">
        <v>818</v>
      </c>
      <c r="DU120" t="s">
        <v>818</v>
      </c>
      <c r="DV120" t="s">
        <v>818</v>
      </c>
      <c r="DW120" t="s">
        <v>818</v>
      </c>
      <c r="DX120" t="s">
        <v>818</v>
      </c>
      <c r="DY120" t="s">
        <v>818</v>
      </c>
      <c r="DZ120" t="s">
        <v>818</v>
      </c>
      <c r="EA120" t="s">
        <v>818</v>
      </c>
      <c r="EB120" t="s">
        <v>818</v>
      </c>
      <c r="EC120" t="s">
        <v>818</v>
      </c>
      <c r="ED120" t="s">
        <v>818</v>
      </c>
      <c r="EE120" t="s">
        <v>818</v>
      </c>
      <c r="EF120" t="s">
        <v>818</v>
      </c>
      <c r="EG120" t="s">
        <v>818</v>
      </c>
      <c r="EH120" t="s">
        <v>818</v>
      </c>
      <c r="EI120" t="s">
        <v>818</v>
      </c>
      <c r="EJ120" t="s">
        <v>818</v>
      </c>
      <c r="EK120" t="s">
        <v>818</v>
      </c>
      <c r="EL120" t="s">
        <v>818</v>
      </c>
      <c r="EM120" t="s">
        <v>818</v>
      </c>
      <c r="EN120" t="s">
        <v>818</v>
      </c>
      <c r="EO120" t="s">
        <v>818</v>
      </c>
      <c r="EP120" t="s">
        <v>818</v>
      </c>
      <c r="EQ120" t="s">
        <v>818</v>
      </c>
      <c r="ER120" t="s">
        <v>818</v>
      </c>
      <c r="ES120" t="s">
        <v>818</v>
      </c>
      <c r="ET120" t="s">
        <v>818</v>
      </c>
      <c r="EU120" t="s">
        <v>818</v>
      </c>
      <c r="EV120" t="s">
        <v>818</v>
      </c>
      <c r="EW120" t="s">
        <v>818</v>
      </c>
      <c r="EX120" t="s">
        <v>818</v>
      </c>
      <c r="EY120" t="s">
        <v>818</v>
      </c>
      <c r="EZ120" t="s">
        <v>818</v>
      </c>
      <c r="FA120" t="s">
        <v>818</v>
      </c>
      <c r="FB120" t="s">
        <v>818</v>
      </c>
      <c r="FC120" t="s">
        <v>818</v>
      </c>
      <c r="FD120" t="s">
        <v>818</v>
      </c>
      <c r="FE120" t="s">
        <v>818</v>
      </c>
      <c r="FF120" t="s">
        <v>818</v>
      </c>
      <c r="FG120" t="s">
        <v>818</v>
      </c>
      <c r="FH120" t="s">
        <v>818</v>
      </c>
      <c r="FI120" t="s">
        <v>818</v>
      </c>
      <c r="FJ120" t="s">
        <v>818</v>
      </c>
      <c r="FK120" t="s">
        <v>818</v>
      </c>
      <c r="FL120" t="s">
        <v>818</v>
      </c>
      <c r="FM120" t="s">
        <v>818</v>
      </c>
      <c r="FN120" t="s">
        <v>818</v>
      </c>
      <c r="FO120" t="s">
        <v>818</v>
      </c>
      <c r="FP120" t="s">
        <v>818</v>
      </c>
      <c r="FQ120" t="s">
        <v>818</v>
      </c>
      <c r="FR120" t="s">
        <v>818</v>
      </c>
      <c r="FS120" t="s">
        <v>818</v>
      </c>
      <c r="FT120" t="s">
        <v>818</v>
      </c>
      <c r="FU120" t="s">
        <v>818</v>
      </c>
      <c r="FV120" t="s">
        <v>818</v>
      </c>
      <c r="FW120" t="s">
        <v>818</v>
      </c>
      <c r="FX120" t="s">
        <v>818</v>
      </c>
      <c r="FY120" t="s">
        <v>818</v>
      </c>
      <c r="FZ120" t="s">
        <v>818</v>
      </c>
      <c r="GA120" t="s">
        <v>818</v>
      </c>
      <c r="GB120" t="s">
        <v>818</v>
      </c>
      <c r="GC120" t="s">
        <v>818</v>
      </c>
      <c r="GD120" t="s">
        <v>818</v>
      </c>
      <c r="GE120" t="s">
        <v>818</v>
      </c>
      <c r="GF120" t="s">
        <v>818</v>
      </c>
      <c r="GG120" t="s">
        <v>818</v>
      </c>
      <c r="GH120" t="s">
        <v>818</v>
      </c>
      <c r="GI120" t="s">
        <v>818</v>
      </c>
      <c r="GJ120" t="s">
        <v>818</v>
      </c>
      <c r="GK120" t="s">
        <v>818</v>
      </c>
      <c r="GL120" t="s">
        <v>818</v>
      </c>
      <c r="GM120" t="s">
        <v>818</v>
      </c>
      <c r="GN120" t="s">
        <v>818</v>
      </c>
      <c r="GO120" t="s">
        <v>818</v>
      </c>
      <c r="GP120" t="s">
        <v>818</v>
      </c>
      <c r="GQ120" t="s">
        <v>818</v>
      </c>
      <c r="GR120" t="s">
        <v>818</v>
      </c>
      <c r="GS120" t="s">
        <v>818</v>
      </c>
      <c r="GT120" t="s">
        <v>818</v>
      </c>
      <c r="GU120" t="s">
        <v>818</v>
      </c>
      <c r="GV120" t="s">
        <v>818</v>
      </c>
      <c r="GW120" t="s">
        <v>818</v>
      </c>
      <c r="GX120" t="s">
        <v>818</v>
      </c>
      <c r="GY120" t="s">
        <v>818</v>
      </c>
      <c r="GZ120" t="s">
        <v>818</v>
      </c>
      <c r="HA120" t="s">
        <v>818</v>
      </c>
      <c r="HB120" t="s">
        <v>818</v>
      </c>
      <c r="HC120" t="s">
        <v>818</v>
      </c>
      <c r="HD120" t="s">
        <v>818</v>
      </c>
      <c r="HE120" t="s">
        <v>818</v>
      </c>
      <c r="HF120" t="s">
        <v>818</v>
      </c>
      <c r="HG120" t="s">
        <v>818</v>
      </c>
      <c r="HH120" t="s">
        <v>818</v>
      </c>
      <c r="HI120" t="s">
        <v>818</v>
      </c>
      <c r="HJ120" t="s">
        <v>818</v>
      </c>
      <c r="HK120" t="s">
        <v>818</v>
      </c>
      <c r="HL120" t="s">
        <v>818</v>
      </c>
      <c r="HM120" t="s">
        <v>818</v>
      </c>
      <c r="HN120" t="s">
        <v>818</v>
      </c>
      <c r="HO120" t="s">
        <v>818</v>
      </c>
      <c r="HP120" t="s">
        <v>818</v>
      </c>
      <c r="HQ120" t="s">
        <v>818</v>
      </c>
      <c r="HR120" t="s">
        <v>818</v>
      </c>
      <c r="HS120" t="s">
        <v>818</v>
      </c>
      <c r="HT120" t="s">
        <v>818</v>
      </c>
      <c r="HU120" t="s">
        <v>818</v>
      </c>
      <c r="HV120" t="s">
        <v>818</v>
      </c>
      <c r="HW120" t="s">
        <v>818</v>
      </c>
      <c r="HX120" t="s">
        <v>818</v>
      </c>
      <c r="HY120" t="s">
        <v>818</v>
      </c>
      <c r="HZ120" t="s">
        <v>818</v>
      </c>
      <c r="IA120" t="s">
        <v>818</v>
      </c>
      <c r="IB120" t="s">
        <v>818</v>
      </c>
      <c r="IC120" t="s">
        <v>818</v>
      </c>
      <c r="ID120" t="s">
        <v>818</v>
      </c>
      <c r="IE120" t="s">
        <v>818</v>
      </c>
      <c r="IF120" t="s">
        <v>818</v>
      </c>
      <c r="IG120" t="s">
        <v>818</v>
      </c>
      <c r="IH120" t="s">
        <v>818</v>
      </c>
      <c r="II120" t="s">
        <v>818</v>
      </c>
      <c r="IJ120" t="s">
        <v>818</v>
      </c>
      <c r="IK120" t="s">
        <v>818</v>
      </c>
      <c r="IL120" t="s">
        <v>818</v>
      </c>
      <c r="IM120" t="s">
        <v>818</v>
      </c>
      <c r="IN120" t="s">
        <v>818</v>
      </c>
      <c r="IO120" t="s">
        <v>818</v>
      </c>
      <c r="IP120" t="s">
        <v>818</v>
      </c>
      <c r="IQ120" t="s">
        <v>818</v>
      </c>
      <c r="IR120" t="s">
        <v>818</v>
      </c>
      <c r="IS120" t="s">
        <v>818</v>
      </c>
      <c r="IT120" t="s">
        <v>818</v>
      </c>
      <c r="IU120" t="s">
        <v>818</v>
      </c>
      <c r="IV120" t="s">
        <v>818</v>
      </c>
      <c r="IW120" t="s">
        <v>818</v>
      </c>
      <c r="IX120" t="s">
        <v>818</v>
      </c>
      <c r="IY120" t="s">
        <v>818</v>
      </c>
      <c r="IZ120" t="s">
        <v>818</v>
      </c>
      <c r="JA120" t="s">
        <v>818</v>
      </c>
      <c r="JB120" t="s">
        <v>818</v>
      </c>
      <c r="JC120" t="s">
        <v>818</v>
      </c>
      <c r="JD120" t="s">
        <v>818</v>
      </c>
      <c r="JE120" t="s">
        <v>818</v>
      </c>
      <c r="JF120" t="s">
        <v>818</v>
      </c>
      <c r="JG120" t="s">
        <v>818</v>
      </c>
      <c r="JH120" t="s">
        <v>818</v>
      </c>
      <c r="JI120" t="s">
        <v>818</v>
      </c>
      <c r="JJ120" t="s">
        <v>818</v>
      </c>
      <c r="JK120" t="s">
        <v>818</v>
      </c>
      <c r="JL120" t="s">
        <v>818</v>
      </c>
      <c r="JM120" t="s">
        <v>818</v>
      </c>
      <c r="JN120" t="s">
        <v>818</v>
      </c>
      <c r="JO120" t="s">
        <v>818</v>
      </c>
      <c r="JP120" t="s">
        <v>818</v>
      </c>
      <c r="JQ120" t="s">
        <v>818</v>
      </c>
      <c r="JR120" t="s">
        <v>818</v>
      </c>
      <c r="JS120" t="s">
        <v>818</v>
      </c>
      <c r="JT120" t="s">
        <v>818</v>
      </c>
      <c r="JU120" t="s">
        <v>818</v>
      </c>
      <c r="JV120" t="s">
        <v>818</v>
      </c>
      <c r="JW120" t="s">
        <v>818</v>
      </c>
      <c r="JX120" t="s">
        <v>818</v>
      </c>
      <c r="JY120" t="s">
        <v>818</v>
      </c>
      <c r="JZ120" t="s">
        <v>818</v>
      </c>
      <c r="KA120" t="s">
        <v>818</v>
      </c>
      <c r="KB120" t="s">
        <v>818</v>
      </c>
      <c r="KC120" t="s">
        <v>818</v>
      </c>
      <c r="KD120" t="s">
        <v>818</v>
      </c>
      <c r="KE120" t="s">
        <v>818</v>
      </c>
      <c r="KF120">
        <v>5</v>
      </c>
      <c r="KG120">
        <v>0</v>
      </c>
      <c r="KH120">
        <v>0</v>
      </c>
      <c r="KI120">
        <v>0</v>
      </c>
      <c r="KJ120">
        <v>0</v>
      </c>
      <c r="KK120">
        <v>0</v>
      </c>
      <c r="KL120">
        <v>0</v>
      </c>
      <c r="KM120">
        <v>0</v>
      </c>
      <c r="KN120">
        <v>3</v>
      </c>
      <c r="KO120">
        <v>0</v>
      </c>
      <c r="KP120">
        <v>0</v>
      </c>
      <c r="KQ120">
        <v>3</v>
      </c>
      <c r="KR120">
        <v>0</v>
      </c>
      <c r="KS120">
        <v>1</v>
      </c>
      <c r="KT120">
        <v>0</v>
      </c>
      <c r="KU120">
        <v>1</v>
      </c>
      <c r="KV120">
        <v>0</v>
      </c>
      <c r="KW120">
        <v>0</v>
      </c>
      <c r="KX120">
        <v>0</v>
      </c>
      <c r="KY120">
        <v>0</v>
      </c>
      <c r="KZ120">
        <v>2</v>
      </c>
      <c r="LA120">
        <v>0</v>
      </c>
      <c r="LB120">
        <v>1</v>
      </c>
      <c r="LC120">
        <v>2</v>
      </c>
      <c r="LD120">
        <v>5</v>
      </c>
      <c r="LE120">
        <v>1</v>
      </c>
      <c r="LF120">
        <v>3</v>
      </c>
      <c r="LH120" t="s">
        <v>813</v>
      </c>
      <c r="LI120" t="s">
        <v>817</v>
      </c>
      <c r="LJ120" t="s">
        <v>817</v>
      </c>
      <c r="LK120" t="s">
        <v>817</v>
      </c>
      <c r="LL120" t="s">
        <v>817</v>
      </c>
      <c r="LM120" t="s">
        <v>817</v>
      </c>
      <c r="LN120" t="s">
        <v>817</v>
      </c>
      <c r="LO120" t="s">
        <v>817</v>
      </c>
      <c r="LQ120" t="s">
        <v>817</v>
      </c>
      <c r="LR120" t="s">
        <v>818</v>
      </c>
      <c r="LV120" t="s">
        <v>818</v>
      </c>
      <c r="LX120" t="s">
        <v>817</v>
      </c>
      <c r="MA120" t="s">
        <v>921</v>
      </c>
      <c r="MB120" t="s">
        <v>922</v>
      </c>
      <c r="MC120" t="s">
        <v>875</v>
      </c>
      <c r="MD120" t="s">
        <v>813</v>
      </c>
      <c r="MF120" t="s">
        <v>934</v>
      </c>
      <c r="MH120" t="s">
        <v>935</v>
      </c>
      <c r="MI120" t="s">
        <v>902</v>
      </c>
      <c r="MJ120" t="s">
        <v>860</v>
      </c>
      <c r="MU120" t="s">
        <v>902</v>
      </c>
      <c r="NR120" t="s">
        <v>902</v>
      </c>
      <c r="NU120" t="s">
        <v>825</v>
      </c>
      <c r="NX120" t="s">
        <v>826</v>
      </c>
      <c r="NY120">
        <v>1</v>
      </c>
      <c r="NZ120" t="s">
        <v>903</v>
      </c>
      <c r="OP120" t="s">
        <v>902</v>
      </c>
      <c r="OQ120" t="s">
        <v>827</v>
      </c>
      <c r="OR120" t="s">
        <v>828</v>
      </c>
      <c r="OS120" t="s">
        <v>904</v>
      </c>
      <c r="OT120" t="s">
        <v>813</v>
      </c>
      <c r="OU120" t="s">
        <v>813</v>
      </c>
      <c r="OV120" t="s">
        <v>830</v>
      </c>
      <c r="OW120" t="s">
        <v>905</v>
      </c>
      <c r="OX120" t="s">
        <v>902</v>
      </c>
      <c r="OY120" t="s">
        <v>833</v>
      </c>
      <c r="OZ120" t="s">
        <v>865</v>
      </c>
      <c r="PA120" t="s">
        <v>817</v>
      </c>
      <c r="PB120" t="s">
        <v>817</v>
      </c>
      <c r="PC120" t="s">
        <v>817</v>
      </c>
      <c r="PD120" t="s">
        <v>817</v>
      </c>
      <c r="PE120" t="s">
        <v>817</v>
      </c>
      <c r="PF120" t="s">
        <v>817</v>
      </c>
      <c r="PG120" t="s">
        <v>813</v>
      </c>
      <c r="PH120" t="s">
        <v>817</v>
      </c>
      <c r="PI120" t="s">
        <v>817</v>
      </c>
      <c r="PJ120" t="s">
        <v>817</v>
      </c>
      <c r="PK120" t="s">
        <v>817</v>
      </c>
      <c r="PL120" t="s">
        <v>835</v>
      </c>
      <c r="PM120" t="s">
        <v>837</v>
      </c>
      <c r="PN120" t="s">
        <v>845</v>
      </c>
      <c r="PO120" t="s">
        <v>893</v>
      </c>
      <c r="PP120" t="s">
        <v>867</v>
      </c>
      <c r="PQ120" t="s">
        <v>813</v>
      </c>
      <c r="PR120" t="s">
        <v>813</v>
      </c>
      <c r="PS120" t="s">
        <v>817</v>
      </c>
      <c r="PT120" t="s">
        <v>817</v>
      </c>
      <c r="PU120" t="s">
        <v>817</v>
      </c>
      <c r="PV120" t="s">
        <v>817</v>
      </c>
      <c r="PW120" t="s">
        <v>817</v>
      </c>
      <c r="PX120" t="s">
        <v>817</v>
      </c>
      <c r="PY120" t="s">
        <v>817</v>
      </c>
      <c r="PZ120" t="s">
        <v>840</v>
      </c>
      <c r="QD120" t="s">
        <v>844</v>
      </c>
      <c r="QE120" t="s">
        <v>845</v>
      </c>
      <c r="QF120" t="s">
        <v>813</v>
      </c>
      <c r="QG120" t="s">
        <v>813</v>
      </c>
      <c r="QH120" t="s">
        <v>813</v>
      </c>
      <c r="QI120" t="s">
        <v>817</v>
      </c>
      <c r="QJ120" t="s">
        <v>813</v>
      </c>
      <c r="QK120" t="s">
        <v>817</v>
      </c>
      <c r="QL120" t="s">
        <v>817</v>
      </c>
      <c r="QM120" t="s">
        <v>817</v>
      </c>
      <c r="QN120" t="s">
        <v>817</v>
      </c>
      <c r="QO120" t="s">
        <v>817</v>
      </c>
      <c r="QP120" t="s">
        <v>817</v>
      </c>
      <c r="QQ120" t="s">
        <v>817</v>
      </c>
      <c r="QR120" t="s">
        <v>813</v>
      </c>
      <c r="QS120" t="s">
        <v>813</v>
      </c>
      <c r="QT120" t="s">
        <v>817</v>
      </c>
      <c r="QU120" t="s">
        <v>817</v>
      </c>
      <c r="QV120" t="s">
        <v>817</v>
      </c>
      <c r="QW120" t="s">
        <v>817</v>
      </c>
      <c r="QX120" t="s">
        <v>817</v>
      </c>
      <c r="QY120" t="s">
        <v>817</v>
      </c>
      <c r="QZ120" t="s">
        <v>817</v>
      </c>
      <c r="RA120" t="s">
        <v>817</v>
      </c>
      <c r="RB120" t="s">
        <v>817</v>
      </c>
      <c r="RC120" t="s">
        <v>817</v>
      </c>
      <c r="RD120" t="s">
        <v>817</v>
      </c>
      <c r="RE120" t="s">
        <v>817</v>
      </c>
      <c r="RF120" t="s">
        <v>817</v>
      </c>
      <c r="RG120" t="s">
        <v>817</v>
      </c>
      <c r="RH120" t="s">
        <v>817</v>
      </c>
      <c r="RI120" t="s">
        <v>817</v>
      </c>
      <c r="RJ120" t="s">
        <v>817</v>
      </c>
      <c r="RK120" t="s">
        <v>813</v>
      </c>
      <c r="RL120" t="s">
        <v>813</v>
      </c>
      <c r="RM120" t="s">
        <v>817</v>
      </c>
      <c r="RN120" t="s">
        <v>817</v>
      </c>
      <c r="RO120" t="s">
        <v>817</v>
      </c>
      <c r="RP120" t="s">
        <v>817</v>
      </c>
      <c r="RQ120" t="s">
        <v>817</v>
      </c>
      <c r="RR120" t="s">
        <v>817</v>
      </c>
      <c r="RS120" t="s">
        <v>817</v>
      </c>
      <c r="RT120" t="s">
        <v>817</v>
      </c>
      <c r="RU120" t="s">
        <v>817</v>
      </c>
      <c r="RV120" t="s">
        <v>817</v>
      </c>
      <c r="RW120" t="s">
        <v>817</v>
      </c>
      <c r="RX120" t="s">
        <v>845</v>
      </c>
      <c r="RY120" t="s">
        <v>849</v>
      </c>
      <c r="RZ120" t="s">
        <v>813</v>
      </c>
      <c r="SA120" t="s">
        <v>902</v>
      </c>
      <c r="SB120" t="s">
        <v>813</v>
      </c>
      <c r="SC120" t="s">
        <v>817</v>
      </c>
      <c r="SD120" t="s">
        <v>813</v>
      </c>
      <c r="SE120" t="s">
        <v>817</v>
      </c>
      <c r="SF120" t="s">
        <v>817</v>
      </c>
      <c r="SG120" t="s">
        <v>817</v>
      </c>
      <c r="SH120" t="s">
        <v>817</v>
      </c>
      <c r="SI120" t="s">
        <v>817</v>
      </c>
      <c r="SJ120" t="s">
        <v>817</v>
      </c>
      <c r="SK120" t="s">
        <v>817</v>
      </c>
      <c r="SL120" t="s">
        <v>817</v>
      </c>
      <c r="SM120" t="s">
        <v>817</v>
      </c>
      <c r="SN120" t="s">
        <v>817</v>
      </c>
      <c r="SO120" t="s">
        <v>817</v>
      </c>
      <c r="SP120" t="s">
        <v>817</v>
      </c>
      <c r="SQ120" t="s">
        <v>817</v>
      </c>
      <c r="SR120" t="s">
        <v>817</v>
      </c>
      <c r="SS120" t="s">
        <v>817</v>
      </c>
      <c r="ST120" t="s">
        <v>817</v>
      </c>
      <c r="SU120" t="s">
        <v>817</v>
      </c>
      <c r="SV120" t="s">
        <v>817</v>
      </c>
      <c r="SW120" t="s">
        <v>817</v>
      </c>
      <c r="SX120" t="s">
        <v>817</v>
      </c>
      <c r="SY120" t="s">
        <v>817</v>
      </c>
      <c r="SZ120" t="s">
        <v>817</v>
      </c>
      <c r="TA120" t="s">
        <v>817</v>
      </c>
      <c r="TB120" t="s">
        <v>817</v>
      </c>
      <c r="TC120" t="s">
        <v>817</v>
      </c>
      <c r="TD120" t="s">
        <v>817</v>
      </c>
      <c r="TE120" t="s">
        <v>817</v>
      </c>
      <c r="TF120" t="s">
        <v>813</v>
      </c>
      <c r="TG120" t="s">
        <v>817</v>
      </c>
      <c r="TH120" t="s">
        <v>817</v>
      </c>
      <c r="TI120" t="s">
        <v>817</v>
      </c>
      <c r="TJ120" t="s">
        <v>817</v>
      </c>
      <c r="TU120" t="s">
        <v>817</v>
      </c>
      <c r="TY120" t="s">
        <v>817</v>
      </c>
      <c r="TZ120" t="s">
        <v>817</v>
      </c>
      <c r="UA120" t="s">
        <v>817</v>
      </c>
      <c r="UB120" t="s">
        <v>817</v>
      </c>
      <c r="UC120" t="s">
        <v>817</v>
      </c>
      <c r="UD120" t="s">
        <v>817</v>
      </c>
      <c r="UE120" t="s">
        <v>817</v>
      </c>
      <c r="UF120" t="s">
        <v>817</v>
      </c>
      <c r="UG120" t="s">
        <v>817</v>
      </c>
      <c r="UH120" t="s">
        <v>813</v>
      </c>
      <c r="UI120" t="s">
        <v>817</v>
      </c>
      <c r="UJ120" t="s">
        <v>817</v>
      </c>
      <c r="UK120" t="s">
        <v>817</v>
      </c>
      <c r="UL120" t="s">
        <v>902</v>
      </c>
      <c r="UM120" t="s">
        <v>902</v>
      </c>
      <c r="UN120" t="s">
        <v>817</v>
      </c>
      <c r="UO120" t="s">
        <v>817</v>
      </c>
      <c r="UP120" t="s">
        <v>817</v>
      </c>
      <c r="UQ120" t="s">
        <v>817</v>
      </c>
      <c r="UR120" t="s">
        <v>817</v>
      </c>
      <c r="US120" t="s">
        <v>817</v>
      </c>
      <c r="UT120" t="s">
        <v>817</v>
      </c>
      <c r="UU120" t="s">
        <v>817</v>
      </c>
      <c r="UV120" t="s">
        <v>817</v>
      </c>
      <c r="UW120" t="s">
        <v>813</v>
      </c>
      <c r="UX120" t="s">
        <v>817</v>
      </c>
      <c r="UY120" t="s">
        <v>817</v>
      </c>
      <c r="UZ120" t="s">
        <v>817</v>
      </c>
      <c r="VD120" t="s">
        <v>813</v>
      </c>
      <c r="VE120" t="s">
        <v>817</v>
      </c>
      <c r="VF120" t="s">
        <v>817</v>
      </c>
      <c r="VG120" t="s">
        <v>817</v>
      </c>
      <c r="VH120" t="s">
        <v>817</v>
      </c>
      <c r="VI120" t="s">
        <v>817</v>
      </c>
      <c r="VJ120" t="s">
        <v>817</v>
      </c>
      <c r="VK120" t="s">
        <v>817</v>
      </c>
      <c r="VL120" t="s">
        <v>817</v>
      </c>
      <c r="VM120" t="s">
        <v>817</v>
      </c>
      <c r="VN120" t="s">
        <v>817</v>
      </c>
      <c r="VO120" t="s">
        <v>817</v>
      </c>
      <c r="VP120" t="s">
        <v>817</v>
      </c>
      <c r="VQ120" t="s">
        <v>817</v>
      </c>
      <c r="VY120" t="s">
        <v>813</v>
      </c>
      <c r="VZ120" t="s">
        <v>813</v>
      </c>
      <c r="WA120" t="s">
        <v>902</v>
      </c>
      <c r="WJ120" t="s">
        <v>817</v>
      </c>
      <c r="WK120" t="s">
        <v>813</v>
      </c>
      <c r="WL120" t="s">
        <v>817</v>
      </c>
      <c r="WM120" t="s">
        <v>817</v>
      </c>
      <c r="WN120" t="s">
        <v>817</v>
      </c>
      <c r="WO120" t="s">
        <v>817</v>
      </c>
      <c r="WP120" t="s">
        <v>817</v>
      </c>
      <c r="WQ120" t="s">
        <v>817</v>
      </c>
      <c r="WR120" t="s">
        <v>817</v>
      </c>
      <c r="WS120" t="s">
        <v>902</v>
      </c>
      <c r="WU120" t="s">
        <v>817</v>
      </c>
      <c r="WV120" t="s">
        <v>817</v>
      </c>
      <c r="WW120" t="s">
        <v>817</v>
      </c>
      <c r="WX120" t="s">
        <v>817</v>
      </c>
      <c r="WY120" t="s">
        <v>817</v>
      </c>
      <c r="WZ120" t="s">
        <v>813</v>
      </c>
      <c r="XA120" t="s">
        <v>817</v>
      </c>
      <c r="XB120" t="s">
        <v>817</v>
      </c>
      <c r="XC120" t="s">
        <v>850</v>
      </c>
      <c r="XD120" t="s">
        <v>817</v>
      </c>
      <c r="XE120" t="s">
        <v>817</v>
      </c>
      <c r="XF120" t="s">
        <v>817</v>
      </c>
      <c r="XG120" t="s">
        <v>817</v>
      </c>
      <c r="XH120" t="s">
        <v>817</v>
      </c>
      <c r="XI120" t="s">
        <v>817</v>
      </c>
      <c r="XJ120" t="s">
        <v>817</v>
      </c>
      <c r="XK120" t="s">
        <v>817</v>
      </c>
      <c r="XL120" t="s">
        <v>817</v>
      </c>
      <c r="XM120" t="s">
        <v>817</v>
      </c>
      <c r="XN120" t="s">
        <v>813</v>
      </c>
      <c r="XO120" t="s">
        <v>817</v>
      </c>
      <c r="XP120" t="s">
        <v>817</v>
      </c>
      <c r="XQ120" t="s">
        <v>817</v>
      </c>
      <c r="XR120" t="s">
        <v>813</v>
      </c>
      <c r="XS120" t="s">
        <v>817</v>
      </c>
      <c r="XT120" t="s">
        <v>817</v>
      </c>
      <c r="XU120" t="s">
        <v>817</v>
      </c>
      <c r="XV120" t="s">
        <v>817</v>
      </c>
      <c r="XW120" t="s">
        <v>817</v>
      </c>
      <c r="XX120" t="s">
        <v>817</v>
      </c>
      <c r="XY120" t="s">
        <v>817</v>
      </c>
      <c r="XZ120" t="s">
        <v>813</v>
      </c>
      <c r="YA120" t="s">
        <v>817</v>
      </c>
      <c r="YB120" t="s">
        <v>817</v>
      </c>
      <c r="YC120" t="s">
        <v>817</v>
      </c>
      <c r="YD120" t="s">
        <v>817</v>
      </c>
      <c r="YE120" t="s">
        <v>817</v>
      </c>
      <c r="YF120" t="s">
        <v>817</v>
      </c>
      <c r="YG120" t="s">
        <v>817</v>
      </c>
      <c r="YH120" t="s">
        <v>813</v>
      </c>
      <c r="YI120" t="s">
        <v>817</v>
      </c>
      <c r="YJ120" t="s">
        <v>817</v>
      </c>
      <c r="YK120" t="s">
        <v>817</v>
      </c>
      <c r="YL120" t="s">
        <v>817</v>
      </c>
      <c r="YM120" t="s">
        <v>817</v>
      </c>
      <c r="YN120" t="s">
        <v>813</v>
      </c>
      <c r="YO120" t="s">
        <v>817</v>
      </c>
      <c r="YP120" t="s">
        <v>817</v>
      </c>
      <c r="YQ120" t="s">
        <v>817</v>
      </c>
      <c r="YR120" t="s">
        <v>817</v>
      </c>
      <c r="YS120" t="s">
        <v>817</v>
      </c>
      <c r="YT120" t="s">
        <v>817</v>
      </c>
      <c r="YU120" t="s">
        <v>813</v>
      </c>
      <c r="YW120" t="s">
        <v>817</v>
      </c>
      <c r="ZM120" t="s">
        <v>817</v>
      </c>
      <c r="ZN120" t="s">
        <v>817</v>
      </c>
      <c r="ZO120" t="s">
        <v>817</v>
      </c>
      <c r="ZP120" t="s">
        <v>817</v>
      </c>
      <c r="ZQ120" t="s">
        <v>813</v>
      </c>
      <c r="ZR120" t="s">
        <v>817</v>
      </c>
      <c r="ZS120" t="s">
        <v>817</v>
      </c>
      <c r="ZT120" t="s">
        <v>817</v>
      </c>
      <c r="ZU120" t="s">
        <v>817</v>
      </c>
      <c r="ZV120" t="s">
        <v>813</v>
      </c>
      <c r="ZW120" t="s">
        <v>817</v>
      </c>
      <c r="ZX120" t="s">
        <v>817</v>
      </c>
      <c r="ZY120" t="s">
        <v>817</v>
      </c>
      <c r="ZZ120" t="s">
        <v>817</v>
      </c>
      <c r="AAA120" t="s">
        <v>817</v>
      </c>
      <c r="AAB120" t="s">
        <v>817</v>
      </c>
      <c r="AAC120" t="s">
        <v>817</v>
      </c>
      <c r="AAD120" t="s">
        <v>817</v>
      </c>
      <c r="AAE120" t="s">
        <v>817</v>
      </c>
      <c r="AAF120" t="s">
        <v>817</v>
      </c>
      <c r="AAH120" t="s">
        <v>817</v>
      </c>
      <c r="AAI120" t="s">
        <v>817</v>
      </c>
      <c r="AAJ120" t="s">
        <v>817</v>
      </c>
      <c r="AAK120" t="s">
        <v>817</v>
      </c>
      <c r="AAL120" t="s">
        <v>817</v>
      </c>
      <c r="AAM120" t="s">
        <v>817</v>
      </c>
      <c r="AAN120" t="s">
        <v>817</v>
      </c>
      <c r="AAO120" t="s">
        <v>813</v>
      </c>
      <c r="AAP120" t="s">
        <v>817</v>
      </c>
      <c r="AAQ120" t="s">
        <v>817</v>
      </c>
      <c r="AAR120" t="s">
        <v>817</v>
      </c>
      <c r="AAS120" t="s">
        <v>817</v>
      </c>
      <c r="AAT120" t="s">
        <v>817</v>
      </c>
      <c r="AAV120" t="s">
        <v>817</v>
      </c>
      <c r="AAW120" t="s">
        <v>817</v>
      </c>
      <c r="AAX120" t="s">
        <v>817</v>
      </c>
      <c r="AAY120" t="s">
        <v>817</v>
      </c>
      <c r="AAZ120" t="s">
        <v>817</v>
      </c>
      <c r="ABA120" t="s">
        <v>817</v>
      </c>
      <c r="ABB120" t="s">
        <v>817</v>
      </c>
      <c r="ABC120" t="s">
        <v>817</v>
      </c>
      <c r="ABD120" t="s">
        <v>817</v>
      </c>
      <c r="ABE120" t="s">
        <v>817</v>
      </c>
      <c r="ABF120" t="s">
        <v>817</v>
      </c>
      <c r="ABG120" t="s">
        <v>817</v>
      </c>
      <c r="ABH120" t="s">
        <v>817</v>
      </c>
      <c r="ABI120" t="s">
        <v>817</v>
      </c>
      <c r="ABJ120" t="s">
        <v>817</v>
      </c>
      <c r="ABK120" t="s">
        <v>817</v>
      </c>
      <c r="ABL120" t="s">
        <v>817</v>
      </c>
      <c r="ABM120" t="s">
        <v>817</v>
      </c>
      <c r="ABN120" t="s">
        <v>817</v>
      </c>
      <c r="ABO120" t="s">
        <v>817</v>
      </c>
      <c r="ABP120" t="s">
        <v>817</v>
      </c>
      <c r="ABQ120" t="s">
        <v>813</v>
      </c>
      <c r="ABR120" t="s">
        <v>817</v>
      </c>
      <c r="ABS120" t="s">
        <v>817</v>
      </c>
      <c r="ABT120" t="s">
        <v>817</v>
      </c>
      <c r="ABU120" t="s">
        <v>817</v>
      </c>
      <c r="ABV120" t="s">
        <v>817</v>
      </c>
      <c r="ABW120" t="s">
        <v>817</v>
      </c>
      <c r="ABX120" t="s">
        <v>817</v>
      </c>
      <c r="ABY120" t="s">
        <v>817</v>
      </c>
      <c r="ABZ120" t="s">
        <v>817</v>
      </c>
      <c r="ACA120" t="s">
        <v>817</v>
      </c>
      <c r="ACB120" t="s">
        <v>817</v>
      </c>
      <c r="ACC120" t="s">
        <v>817</v>
      </c>
      <c r="ACD120" t="s">
        <v>817</v>
      </c>
      <c r="ACE120" t="s">
        <v>817</v>
      </c>
      <c r="ACF120" t="s">
        <v>817</v>
      </c>
      <c r="ACG120" t="s">
        <v>813</v>
      </c>
      <c r="ACH120" t="s">
        <v>817</v>
      </c>
      <c r="ACI120" t="s">
        <v>817</v>
      </c>
    </row>
    <row r="121" spans="1:763">
      <c r="A121" t="s">
        <v>1386</v>
      </c>
      <c r="B121" t="s">
        <v>1387</v>
      </c>
      <c r="C121" t="s">
        <v>1388</v>
      </c>
      <c r="D121" t="s">
        <v>1389</v>
      </c>
      <c r="E121" t="s">
        <v>1389</v>
      </c>
      <c r="P121" t="s">
        <v>855</v>
      </c>
      <c r="Q121">
        <v>1.2198080885670051</v>
      </c>
      <c r="T121">
        <v>44</v>
      </c>
      <c r="V121" t="s">
        <v>813</v>
      </c>
      <c r="X121" t="s">
        <v>813</v>
      </c>
      <c r="Y121" t="s">
        <v>814</v>
      </c>
      <c r="Z121" t="s">
        <v>814</v>
      </c>
      <c r="AA121" t="s">
        <v>815</v>
      </c>
      <c r="AB121" t="s">
        <v>816</v>
      </c>
      <c r="AC121">
        <v>5</v>
      </c>
      <c r="AD121" t="s">
        <v>817</v>
      </c>
      <c r="AE121">
        <v>5</v>
      </c>
      <c r="AF121">
        <v>0</v>
      </c>
      <c r="AG121">
        <v>0</v>
      </c>
      <c r="AH121" t="s">
        <v>818</v>
      </c>
      <c r="AI121" t="s">
        <v>818</v>
      </c>
      <c r="AJ121" t="s">
        <v>818</v>
      </c>
      <c r="AK121" t="s">
        <v>818</v>
      </c>
      <c r="AL121" t="s">
        <v>818</v>
      </c>
      <c r="AM121" t="s">
        <v>818</v>
      </c>
      <c r="AN121" t="s">
        <v>818</v>
      </c>
      <c r="AO121" t="s">
        <v>818</v>
      </c>
      <c r="AP121" t="s">
        <v>818</v>
      </c>
      <c r="AQ121" t="s">
        <v>818</v>
      </c>
      <c r="AR121" t="s">
        <v>818</v>
      </c>
      <c r="AS121" t="s">
        <v>818</v>
      </c>
      <c r="AT121" t="s">
        <v>818</v>
      </c>
      <c r="AU121" t="s">
        <v>818</v>
      </c>
      <c r="AV121" t="s">
        <v>818</v>
      </c>
      <c r="AW121" t="s">
        <v>818</v>
      </c>
      <c r="AX121" t="s">
        <v>818</v>
      </c>
      <c r="AY121" t="s">
        <v>818</v>
      </c>
      <c r="AZ121" t="s">
        <v>818</v>
      </c>
      <c r="BA121" t="s">
        <v>818</v>
      </c>
      <c r="BB121" t="s">
        <v>818</v>
      </c>
      <c r="BC121" t="s">
        <v>818</v>
      </c>
      <c r="BD121" t="s">
        <v>818</v>
      </c>
      <c r="BE121" t="s">
        <v>818</v>
      </c>
      <c r="BF121" t="s">
        <v>818</v>
      </c>
      <c r="BG121" t="s">
        <v>818</v>
      </c>
      <c r="BH121" t="s">
        <v>818</v>
      </c>
      <c r="BI121" t="s">
        <v>818</v>
      </c>
      <c r="BJ121" t="s">
        <v>818</v>
      </c>
      <c r="BK121" t="s">
        <v>818</v>
      </c>
      <c r="BL121" t="s">
        <v>818</v>
      </c>
      <c r="BM121" t="s">
        <v>818</v>
      </c>
      <c r="BN121" t="s">
        <v>818</v>
      </c>
      <c r="BO121" t="s">
        <v>818</v>
      </c>
      <c r="BP121" t="s">
        <v>818</v>
      </c>
      <c r="BQ121" t="s">
        <v>818</v>
      </c>
      <c r="BR121" t="s">
        <v>818</v>
      </c>
      <c r="BS121" t="s">
        <v>818</v>
      </c>
      <c r="BT121" t="s">
        <v>818</v>
      </c>
      <c r="BU121" t="s">
        <v>818</v>
      </c>
      <c r="BV121" t="s">
        <v>818</v>
      </c>
      <c r="BW121" t="s">
        <v>818</v>
      </c>
      <c r="BX121" t="s">
        <v>818</v>
      </c>
      <c r="BY121" t="s">
        <v>818</v>
      </c>
      <c r="BZ121" t="s">
        <v>818</v>
      </c>
      <c r="CA121" t="s">
        <v>818</v>
      </c>
      <c r="CB121" t="s">
        <v>818</v>
      </c>
      <c r="CC121" t="s">
        <v>818</v>
      </c>
      <c r="CD121" t="s">
        <v>818</v>
      </c>
      <c r="CE121" t="s">
        <v>818</v>
      </c>
      <c r="CF121" t="s">
        <v>818</v>
      </c>
      <c r="CG121" t="s">
        <v>818</v>
      </c>
      <c r="CH121" t="s">
        <v>818</v>
      </c>
      <c r="CI121" t="s">
        <v>818</v>
      </c>
      <c r="CJ121" t="s">
        <v>818</v>
      </c>
      <c r="CK121" t="s">
        <v>818</v>
      </c>
      <c r="CL121" t="s">
        <v>818</v>
      </c>
      <c r="CM121" t="s">
        <v>818</v>
      </c>
      <c r="CN121" t="s">
        <v>818</v>
      </c>
      <c r="CO121" t="s">
        <v>818</v>
      </c>
      <c r="CP121" t="s">
        <v>818</v>
      </c>
      <c r="CQ121" t="s">
        <v>818</v>
      </c>
      <c r="CR121" t="s">
        <v>818</v>
      </c>
      <c r="CS121" t="s">
        <v>818</v>
      </c>
      <c r="CT121" t="s">
        <v>818</v>
      </c>
      <c r="CU121" t="s">
        <v>818</v>
      </c>
      <c r="CV121" t="s">
        <v>818</v>
      </c>
      <c r="CW121" t="s">
        <v>818</v>
      </c>
      <c r="CX121" t="s">
        <v>818</v>
      </c>
      <c r="CY121" t="s">
        <v>818</v>
      </c>
      <c r="CZ121" t="s">
        <v>818</v>
      </c>
      <c r="DA121" t="s">
        <v>818</v>
      </c>
      <c r="DB121" t="s">
        <v>818</v>
      </c>
      <c r="DC121" t="s">
        <v>818</v>
      </c>
      <c r="DD121" t="s">
        <v>818</v>
      </c>
      <c r="DE121" t="s">
        <v>818</v>
      </c>
      <c r="DF121" t="s">
        <v>818</v>
      </c>
      <c r="DG121" t="s">
        <v>818</v>
      </c>
      <c r="DH121" t="s">
        <v>818</v>
      </c>
      <c r="DI121" t="s">
        <v>818</v>
      </c>
      <c r="DJ121" t="s">
        <v>818</v>
      </c>
      <c r="DK121" t="s">
        <v>818</v>
      </c>
      <c r="DL121" t="s">
        <v>818</v>
      </c>
      <c r="DM121" t="s">
        <v>818</v>
      </c>
      <c r="DN121" t="s">
        <v>818</v>
      </c>
      <c r="DO121" t="s">
        <v>818</v>
      </c>
      <c r="DP121" t="s">
        <v>818</v>
      </c>
      <c r="DQ121" t="s">
        <v>818</v>
      </c>
      <c r="DR121" t="s">
        <v>818</v>
      </c>
      <c r="DS121" t="s">
        <v>818</v>
      </c>
      <c r="DT121" t="s">
        <v>818</v>
      </c>
      <c r="DU121" t="s">
        <v>818</v>
      </c>
      <c r="DV121" t="s">
        <v>818</v>
      </c>
      <c r="DW121" t="s">
        <v>818</v>
      </c>
      <c r="DX121" t="s">
        <v>818</v>
      </c>
      <c r="DY121" t="s">
        <v>818</v>
      </c>
      <c r="DZ121" t="s">
        <v>818</v>
      </c>
      <c r="EA121" t="s">
        <v>818</v>
      </c>
      <c r="EB121" t="s">
        <v>818</v>
      </c>
      <c r="EC121" t="s">
        <v>818</v>
      </c>
      <c r="ED121" t="s">
        <v>818</v>
      </c>
      <c r="EE121" t="s">
        <v>818</v>
      </c>
      <c r="EF121" t="s">
        <v>818</v>
      </c>
      <c r="EG121" t="s">
        <v>818</v>
      </c>
      <c r="EH121" t="s">
        <v>818</v>
      </c>
      <c r="EI121" t="s">
        <v>818</v>
      </c>
      <c r="EJ121" t="s">
        <v>818</v>
      </c>
      <c r="EK121" t="s">
        <v>818</v>
      </c>
      <c r="EL121" t="s">
        <v>818</v>
      </c>
      <c r="EM121" t="s">
        <v>818</v>
      </c>
      <c r="EN121" t="s">
        <v>818</v>
      </c>
      <c r="EO121" t="s">
        <v>818</v>
      </c>
      <c r="EP121" t="s">
        <v>818</v>
      </c>
      <c r="EQ121" t="s">
        <v>818</v>
      </c>
      <c r="ER121" t="s">
        <v>818</v>
      </c>
      <c r="ES121" t="s">
        <v>818</v>
      </c>
      <c r="ET121" t="s">
        <v>818</v>
      </c>
      <c r="EU121" t="s">
        <v>818</v>
      </c>
      <c r="EV121" t="s">
        <v>818</v>
      </c>
      <c r="EW121" t="s">
        <v>818</v>
      </c>
      <c r="EX121" t="s">
        <v>818</v>
      </c>
      <c r="EY121" t="s">
        <v>818</v>
      </c>
      <c r="EZ121" t="s">
        <v>818</v>
      </c>
      <c r="FA121" t="s">
        <v>818</v>
      </c>
      <c r="FB121" t="s">
        <v>818</v>
      </c>
      <c r="FC121" t="s">
        <v>818</v>
      </c>
      <c r="FD121" t="s">
        <v>818</v>
      </c>
      <c r="FE121" t="s">
        <v>818</v>
      </c>
      <c r="FF121" t="s">
        <v>818</v>
      </c>
      <c r="FG121" t="s">
        <v>818</v>
      </c>
      <c r="FH121" t="s">
        <v>818</v>
      </c>
      <c r="FI121" t="s">
        <v>818</v>
      </c>
      <c r="FJ121" t="s">
        <v>818</v>
      </c>
      <c r="FK121" t="s">
        <v>818</v>
      </c>
      <c r="FL121" t="s">
        <v>818</v>
      </c>
      <c r="FM121" t="s">
        <v>818</v>
      </c>
      <c r="FN121" t="s">
        <v>818</v>
      </c>
      <c r="FO121" t="s">
        <v>818</v>
      </c>
      <c r="FP121" t="s">
        <v>818</v>
      </c>
      <c r="FQ121" t="s">
        <v>818</v>
      </c>
      <c r="FR121" t="s">
        <v>818</v>
      </c>
      <c r="FS121" t="s">
        <v>818</v>
      </c>
      <c r="FT121" t="s">
        <v>818</v>
      </c>
      <c r="FU121" t="s">
        <v>818</v>
      </c>
      <c r="FV121" t="s">
        <v>818</v>
      </c>
      <c r="FW121" t="s">
        <v>818</v>
      </c>
      <c r="FX121" t="s">
        <v>818</v>
      </c>
      <c r="FY121" t="s">
        <v>818</v>
      </c>
      <c r="FZ121" t="s">
        <v>818</v>
      </c>
      <c r="GA121" t="s">
        <v>818</v>
      </c>
      <c r="GB121" t="s">
        <v>818</v>
      </c>
      <c r="GC121" t="s">
        <v>818</v>
      </c>
      <c r="GD121" t="s">
        <v>818</v>
      </c>
      <c r="GE121" t="s">
        <v>818</v>
      </c>
      <c r="GF121" t="s">
        <v>818</v>
      </c>
      <c r="GG121" t="s">
        <v>818</v>
      </c>
      <c r="GH121" t="s">
        <v>818</v>
      </c>
      <c r="GI121" t="s">
        <v>818</v>
      </c>
      <c r="GJ121" t="s">
        <v>818</v>
      </c>
      <c r="GK121" t="s">
        <v>818</v>
      </c>
      <c r="GL121" t="s">
        <v>818</v>
      </c>
      <c r="GM121" t="s">
        <v>818</v>
      </c>
      <c r="GN121" t="s">
        <v>818</v>
      </c>
      <c r="GO121" t="s">
        <v>818</v>
      </c>
      <c r="GP121" t="s">
        <v>818</v>
      </c>
      <c r="GQ121" t="s">
        <v>818</v>
      </c>
      <c r="GR121" t="s">
        <v>818</v>
      </c>
      <c r="GS121" t="s">
        <v>818</v>
      </c>
      <c r="GT121" t="s">
        <v>818</v>
      </c>
      <c r="GU121" t="s">
        <v>818</v>
      </c>
      <c r="GV121" t="s">
        <v>818</v>
      </c>
      <c r="GW121" t="s">
        <v>818</v>
      </c>
      <c r="GX121" t="s">
        <v>818</v>
      </c>
      <c r="GY121" t="s">
        <v>818</v>
      </c>
      <c r="GZ121" t="s">
        <v>818</v>
      </c>
      <c r="HA121" t="s">
        <v>818</v>
      </c>
      <c r="HB121" t="s">
        <v>818</v>
      </c>
      <c r="HC121" t="s">
        <v>818</v>
      </c>
      <c r="HD121" t="s">
        <v>818</v>
      </c>
      <c r="HE121" t="s">
        <v>818</v>
      </c>
      <c r="HF121" t="s">
        <v>818</v>
      </c>
      <c r="HG121" t="s">
        <v>818</v>
      </c>
      <c r="HH121" t="s">
        <v>818</v>
      </c>
      <c r="HI121" t="s">
        <v>818</v>
      </c>
      <c r="HJ121" t="s">
        <v>818</v>
      </c>
      <c r="HK121" t="s">
        <v>818</v>
      </c>
      <c r="HL121" t="s">
        <v>818</v>
      </c>
      <c r="HM121" t="s">
        <v>818</v>
      </c>
      <c r="HN121" t="s">
        <v>818</v>
      </c>
      <c r="HO121" t="s">
        <v>818</v>
      </c>
      <c r="HP121" t="s">
        <v>818</v>
      </c>
      <c r="HQ121" t="s">
        <v>818</v>
      </c>
      <c r="HR121" t="s">
        <v>818</v>
      </c>
      <c r="HS121" t="s">
        <v>818</v>
      </c>
      <c r="HT121" t="s">
        <v>818</v>
      </c>
      <c r="HU121" t="s">
        <v>818</v>
      </c>
      <c r="HV121" t="s">
        <v>818</v>
      </c>
      <c r="HW121" t="s">
        <v>818</v>
      </c>
      <c r="HX121" t="s">
        <v>818</v>
      </c>
      <c r="HY121" t="s">
        <v>818</v>
      </c>
      <c r="HZ121" t="s">
        <v>818</v>
      </c>
      <c r="IA121" t="s">
        <v>818</v>
      </c>
      <c r="IB121" t="s">
        <v>818</v>
      </c>
      <c r="IC121" t="s">
        <v>818</v>
      </c>
      <c r="ID121" t="s">
        <v>818</v>
      </c>
      <c r="IE121" t="s">
        <v>818</v>
      </c>
      <c r="IF121" t="s">
        <v>818</v>
      </c>
      <c r="IG121" t="s">
        <v>818</v>
      </c>
      <c r="IH121" t="s">
        <v>818</v>
      </c>
      <c r="II121" t="s">
        <v>818</v>
      </c>
      <c r="IJ121" t="s">
        <v>818</v>
      </c>
      <c r="IK121" t="s">
        <v>818</v>
      </c>
      <c r="IL121" t="s">
        <v>818</v>
      </c>
      <c r="IM121" t="s">
        <v>818</v>
      </c>
      <c r="IN121" t="s">
        <v>818</v>
      </c>
      <c r="IO121" t="s">
        <v>818</v>
      </c>
      <c r="IP121" t="s">
        <v>818</v>
      </c>
      <c r="IQ121" t="s">
        <v>818</v>
      </c>
      <c r="IR121" t="s">
        <v>818</v>
      </c>
      <c r="IS121" t="s">
        <v>818</v>
      </c>
      <c r="IT121" t="s">
        <v>818</v>
      </c>
      <c r="IU121" t="s">
        <v>818</v>
      </c>
      <c r="IV121" t="s">
        <v>818</v>
      </c>
      <c r="IW121" t="s">
        <v>818</v>
      </c>
      <c r="IX121" t="s">
        <v>818</v>
      </c>
      <c r="IY121" t="s">
        <v>818</v>
      </c>
      <c r="IZ121" t="s">
        <v>818</v>
      </c>
      <c r="JA121" t="s">
        <v>818</v>
      </c>
      <c r="JB121" t="s">
        <v>818</v>
      </c>
      <c r="JC121" t="s">
        <v>818</v>
      </c>
      <c r="JD121" t="s">
        <v>818</v>
      </c>
      <c r="JE121" t="s">
        <v>818</v>
      </c>
      <c r="JF121" t="s">
        <v>818</v>
      </c>
      <c r="JG121" t="s">
        <v>818</v>
      </c>
      <c r="JH121" t="s">
        <v>818</v>
      </c>
      <c r="JI121" t="s">
        <v>818</v>
      </c>
      <c r="JJ121" t="s">
        <v>818</v>
      </c>
      <c r="JK121" t="s">
        <v>818</v>
      </c>
      <c r="JL121" t="s">
        <v>818</v>
      </c>
      <c r="JM121" t="s">
        <v>818</v>
      </c>
      <c r="JN121" t="s">
        <v>818</v>
      </c>
      <c r="JO121" t="s">
        <v>818</v>
      </c>
      <c r="JP121" t="s">
        <v>818</v>
      </c>
      <c r="JQ121" t="s">
        <v>818</v>
      </c>
      <c r="JR121" t="s">
        <v>818</v>
      </c>
      <c r="JS121" t="s">
        <v>818</v>
      </c>
      <c r="JT121" t="s">
        <v>818</v>
      </c>
      <c r="JU121" t="s">
        <v>818</v>
      </c>
      <c r="JV121" t="s">
        <v>818</v>
      </c>
      <c r="JW121" t="s">
        <v>818</v>
      </c>
      <c r="JX121" t="s">
        <v>818</v>
      </c>
      <c r="JY121" t="s">
        <v>818</v>
      </c>
      <c r="JZ121" t="s">
        <v>818</v>
      </c>
      <c r="KA121" t="s">
        <v>818</v>
      </c>
      <c r="KB121" t="s">
        <v>818</v>
      </c>
      <c r="KC121" t="s">
        <v>818</v>
      </c>
      <c r="KD121" t="s">
        <v>818</v>
      </c>
      <c r="KE121" t="s">
        <v>818</v>
      </c>
      <c r="KF121">
        <v>5</v>
      </c>
      <c r="KG121">
        <v>0</v>
      </c>
      <c r="KH121">
        <v>0</v>
      </c>
      <c r="KI121">
        <v>0</v>
      </c>
      <c r="KJ121">
        <v>0</v>
      </c>
      <c r="KK121">
        <v>1</v>
      </c>
      <c r="KL121">
        <v>1</v>
      </c>
      <c r="KM121">
        <v>0</v>
      </c>
      <c r="KN121">
        <v>1</v>
      </c>
      <c r="KO121">
        <v>0</v>
      </c>
      <c r="KP121">
        <v>2</v>
      </c>
      <c r="KQ121">
        <v>1</v>
      </c>
      <c r="KR121">
        <v>0</v>
      </c>
      <c r="KS121">
        <v>0</v>
      </c>
      <c r="KT121">
        <v>0</v>
      </c>
      <c r="KU121">
        <v>1</v>
      </c>
      <c r="KV121">
        <v>0</v>
      </c>
      <c r="KW121">
        <v>0</v>
      </c>
      <c r="KX121">
        <v>1</v>
      </c>
      <c r="KY121">
        <v>0</v>
      </c>
      <c r="KZ121">
        <v>1</v>
      </c>
      <c r="LA121">
        <v>1</v>
      </c>
      <c r="LB121">
        <v>0</v>
      </c>
      <c r="LC121">
        <v>3</v>
      </c>
      <c r="LD121">
        <v>5</v>
      </c>
      <c r="LE121">
        <v>3</v>
      </c>
      <c r="LF121">
        <v>2</v>
      </c>
      <c r="LH121" t="s">
        <v>813</v>
      </c>
      <c r="LI121" t="s">
        <v>813</v>
      </c>
      <c r="LJ121" t="s">
        <v>817</v>
      </c>
      <c r="LK121" t="s">
        <v>817</v>
      </c>
      <c r="LL121" t="s">
        <v>817</v>
      </c>
      <c r="LM121" t="s">
        <v>817</v>
      </c>
      <c r="LN121" t="s">
        <v>813</v>
      </c>
      <c r="LO121" t="s">
        <v>813</v>
      </c>
      <c r="LP121" t="s">
        <v>813</v>
      </c>
      <c r="LQ121" t="s">
        <v>817</v>
      </c>
      <c r="LR121" t="s">
        <v>818</v>
      </c>
      <c r="LS121" t="s">
        <v>818</v>
      </c>
      <c r="LT121" t="s">
        <v>818</v>
      </c>
      <c r="LU121" t="s">
        <v>818</v>
      </c>
      <c r="LV121" t="s">
        <v>818</v>
      </c>
      <c r="LW121" t="s">
        <v>818</v>
      </c>
      <c r="LX121" t="s">
        <v>817</v>
      </c>
      <c r="MA121" t="s">
        <v>998</v>
      </c>
      <c r="MB121" t="s">
        <v>887</v>
      </c>
      <c r="MC121" t="s">
        <v>943</v>
      </c>
      <c r="MD121" t="s">
        <v>813</v>
      </c>
      <c r="MF121" t="s">
        <v>823</v>
      </c>
      <c r="MI121" t="s">
        <v>813</v>
      </c>
      <c r="MJ121" t="s">
        <v>824</v>
      </c>
      <c r="MK121" t="s">
        <v>813</v>
      </c>
      <c r="ML121" t="s">
        <v>813</v>
      </c>
      <c r="MM121" t="s">
        <v>817</v>
      </c>
      <c r="MN121" t="s">
        <v>817</v>
      </c>
      <c r="MO121" t="s">
        <v>817</v>
      </c>
      <c r="MP121" t="s">
        <v>817</v>
      </c>
      <c r="MQ121" t="s">
        <v>817</v>
      </c>
      <c r="MR121" t="s">
        <v>817</v>
      </c>
      <c r="MS121" t="s">
        <v>817</v>
      </c>
      <c r="MT121" t="s">
        <v>817</v>
      </c>
      <c r="MU121" t="s">
        <v>813</v>
      </c>
      <c r="NC121" t="s">
        <v>817</v>
      </c>
      <c r="ND121" t="s">
        <v>817</v>
      </c>
      <c r="NE121" t="s">
        <v>813</v>
      </c>
      <c r="NF121" t="s">
        <v>817</v>
      </c>
      <c r="NG121" t="s">
        <v>817</v>
      </c>
      <c r="NH121" t="s">
        <v>817</v>
      </c>
      <c r="NI121" t="s">
        <v>817</v>
      </c>
      <c r="NJ121" t="s">
        <v>817</v>
      </c>
      <c r="NK121" t="s">
        <v>817</v>
      </c>
      <c r="NL121" t="s">
        <v>813</v>
      </c>
      <c r="NM121" t="s">
        <v>817</v>
      </c>
      <c r="NN121" t="s">
        <v>817</v>
      </c>
      <c r="NO121" t="s">
        <v>817</v>
      </c>
      <c r="NP121" t="s">
        <v>817</v>
      </c>
      <c r="NQ121" t="s">
        <v>817</v>
      </c>
      <c r="NR121" t="s">
        <v>813</v>
      </c>
      <c r="NS121" t="s">
        <v>817</v>
      </c>
      <c r="NU121" t="s">
        <v>1051</v>
      </c>
      <c r="NY121">
        <v>2</v>
      </c>
      <c r="NZ121" t="s">
        <v>889</v>
      </c>
      <c r="OP121" t="s">
        <v>817</v>
      </c>
      <c r="OQ121" t="s">
        <v>827</v>
      </c>
      <c r="OR121" t="s">
        <v>828</v>
      </c>
      <c r="OS121" t="s">
        <v>878</v>
      </c>
      <c r="OT121" t="s">
        <v>813</v>
      </c>
      <c r="OU121" t="s">
        <v>813</v>
      </c>
      <c r="OV121" t="s">
        <v>830</v>
      </c>
      <c r="OW121" t="s">
        <v>864</v>
      </c>
      <c r="OX121" t="s">
        <v>832</v>
      </c>
      <c r="OY121" t="s">
        <v>833</v>
      </c>
      <c r="OZ121" t="s">
        <v>849</v>
      </c>
      <c r="PA121" t="s">
        <v>813</v>
      </c>
      <c r="PB121" t="s">
        <v>817</v>
      </c>
      <c r="PC121" t="s">
        <v>817</v>
      </c>
      <c r="PD121" t="s">
        <v>817</v>
      </c>
      <c r="PE121" t="s">
        <v>817</v>
      </c>
      <c r="PF121" t="s">
        <v>813</v>
      </c>
      <c r="PG121" t="s">
        <v>817</v>
      </c>
      <c r="PH121" t="s">
        <v>817</v>
      </c>
      <c r="PI121" t="s">
        <v>817</v>
      </c>
      <c r="PJ121" t="s">
        <v>817</v>
      </c>
      <c r="PK121" t="s">
        <v>817</v>
      </c>
      <c r="PL121" t="s">
        <v>835</v>
      </c>
      <c r="PM121" t="s">
        <v>837</v>
      </c>
      <c r="PN121" t="s">
        <v>845</v>
      </c>
      <c r="PO121" t="s">
        <v>893</v>
      </c>
      <c r="PP121" t="s">
        <v>839</v>
      </c>
      <c r="PQ121" t="s">
        <v>813</v>
      </c>
      <c r="PR121" t="s">
        <v>813</v>
      </c>
      <c r="PS121" t="s">
        <v>817</v>
      </c>
      <c r="PT121" t="s">
        <v>817</v>
      </c>
      <c r="PU121" t="s">
        <v>817</v>
      </c>
      <c r="PV121" t="s">
        <v>817</v>
      </c>
      <c r="PW121" t="s">
        <v>817</v>
      </c>
      <c r="PX121" t="s">
        <v>817</v>
      </c>
      <c r="PY121" t="s">
        <v>817</v>
      </c>
      <c r="PZ121" t="s">
        <v>840</v>
      </c>
      <c r="QA121" t="s">
        <v>841</v>
      </c>
      <c r="QB121" t="s">
        <v>895</v>
      </c>
      <c r="QC121" t="s">
        <v>843</v>
      </c>
      <c r="QD121" t="s">
        <v>896</v>
      </c>
      <c r="QE121" t="s">
        <v>845</v>
      </c>
      <c r="QF121" t="s">
        <v>813</v>
      </c>
      <c r="QG121" t="s">
        <v>813</v>
      </c>
      <c r="QH121" t="s">
        <v>813</v>
      </c>
      <c r="QI121" t="s">
        <v>813</v>
      </c>
      <c r="QJ121" t="s">
        <v>813</v>
      </c>
      <c r="QK121" t="s">
        <v>813</v>
      </c>
      <c r="QL121" t="s">
        <v>813</v>
      </c>
      <c r="QM121" t="s">
        <v>817</v>
      </c>
      <c r="QN121" t="s">
        <v>817</v>
      </c>
      <c r="QO121" t="s">
        <v>817</v>
      </c>
      <c r="QP121" t="s">
        <v>817</v>
      </c>
      <c r="QQ121" t="s">
        <v>817</v>
      </c>
      <c r="QR121" t="s">
        <v>813</v>
      </c>
      <c r="QS121" t="s">
        <v>817</v>
      </c>
      <c r="QT121" t="s">
        <v>817</v>
      </c>
      <c r="QU121" t="s">
        <v>817</v>
      </c>
      <c r="QV121" t="s">
        <v>817</v>
      </c>
      <c r="QW121" t="s">
        <v>817</v>
      </c>
      <c r="QX121" t="s">
        <v>813</v>
      </c>
      <c r="QY121" t="s">
        <v>817</v>
      </c>
      <c r="QZ121" t="s">
        <v>817</v>
      </c>
      <c r="RA121" t="s">
        <v>813</v>
      </c>
      <c r="RB121" t="s">
        <v>817</v>
      </c>
      <c r="RC121" t="s">
        <v>817</v>
      </c>
      <c r="RD121" t="s">
        <v>817</v>
      </c>
      <c r="RE121" t="s">
        <v>817</v>
      </c>
      <c r="RF121" t="s">
        <v>817</v>
      </c>
      <c r="RG121" t="s">
        <v>817</v>
      </c>
      <c r="RH121" t="s">
        <v>817</v>
      </c>
      <c r="RI121" t="s">
        <v>817</v>
      </c>
      <c r="RJ121" t="s">
        <v>817</v>
      </c>
      <c r="RK121" t="s">
        <v>817</v>
      </c>
      <c r="RZ121" t="s">
        <v>813</v>
      </c>
      <c r="SA121" t="s">
        <v>817</v>
      </c>
      <c r="SB121" t="s">
        <v>817</v>
      </c>
      <c r="SC121" t="s">
        <v>817</v>
      </c>
      <c r="SD121" t="s">
        <v>817</v>
      </c>
      <c r="SE121" t="s">
        <v>817</v>
      </c>
      <c r="SF121" t="s">
        <v>817</v>
      </c>
      <c r="SG121" t="s">
        <v>813</v>
      </c>
      <c r="SH121" t="s">
        <v>817</v>
      </c>
      <c r="SI121" t="s">
        <v>813</v>
      </c>
      <c r="SJ121" t="s">
        <v>817</v>
      </c>
      <c r="SK121" t="s">
        <v>817</v>
      </c>
      <c r="SL121" t="s">
        <v>817</v>
      </c>
      <c r="SM121" t="s">
        <v>813</v>
      </c>
      <c r="SN121" t="s">
        <v>817</v>
      </c>
      <c r="SO121" t="s">
        <v>817</v>
      </c>
      <c r="SP121" t="s">
        <v>817</v>
      </c>
      <c r="SQ121" t="s">
        <v>817</v>
      </c>
      <c r="SR121" t="s">
        <v>817</v>
      </c>
      <c r="SS121" t="s">
        <v>813</v>
      </c>
      <c r="ST121" t="s">
        <v>817</v>
      </c>
      <c r="SU121" t="s">
        <v>817</v>
      </c>
      <c r="SV121" t="s">
        <v>817</v>
      </c>
      <c r="SW121" t="s">
        <v>817</v>
      </c>
      <c r="SX121" t="s">
        <v>817</v>
      </c>
      <c r="SY121" t="s">
        <v>817</v>
      </c>
      <c r="SZ121" t="s">
        <v>817</v>
      </c>
      <c r="TA121" t="s">
        <v>817</v>
      </c>
      <c r="TB121" t="s">
        <v>817</v>
      </c>
      <c r="TC121" t="s">
        <v>817</v>
      </c>
      <c r="TD121" t="s">
        <v>817</v>
      </c>
      <c r="TE121" t="s">
        <v>817</v>
      </c>
      <c r="TF121" t="s">
        <v>817</v>
      </c>
      <c r="TG121" t="s">
        <v>817</v>
      </c>
      <c r="TH121" t="s">
        <v>817</v>
      </c>
      <c r="TI121" t="s">
        <v>817</v>
      </c>
      <c r="TJ121" t="s">
        <v>813</v>
      </c>
      <c r="TK121" t="s">
        <v>813</v>
      </c>
      <c r="TL121" t="s">
        <v>817</v>
      </c>
      <c r="TM121" t="s">
        <v>817</v>
      </c>
      <c r="TN121" t="s">
        <v>817</v>
      </c>
      <c r="TO121" t="s">
        <v>813</v>
      </c>
      <c r="TP121" t="s">
        <v>817</v>
      </c>
      <c r="TQ121" t="s">
        <v>817</v>
      </c>
      <c r="TR121" t="s">
        <v>817</v>
      </c>
      <c r="TS121" t="s">
        <v>813</v>
      </c>
      <c r="TT121" t="s">
        <v>817</v>
      </c>
      <c r="TU121" t="s">
        <v>817</v>
      </c>
      <c r="TV121" t="s">
        <v>817</v>
      </c>
      <c r="TW121" t="s">
        <v>817</v>
      </c>
      <c r="TY121" t="s">
        <v>813</v>
      </c>
      <c r="TZ121" t="s">
        <v>813</v>
      </c>
      <c r="UA121" t="s">
        <v>813</v>
      </c>
      <c r="UB121" t="s">
        <v>817</v>
      </c>
      <c r="UC121" t="s">
        <v>817</v>
      </c>
      <c r="UD121" t="s">
        <v>817</v>
      </c>
      <c r="UE121" t="s">
        <v>817</v>
      </c>
      <c r="UF121" t="s">
        <v>817</v>
      </c>
      <c r="UG121" t="s">
        <v>817</v>
      </c>
      <c r="UH121" t="s">
        <v>817</v>
      </c>
      <c r="UI121" t="s">
        <v>817</v>
      </c>
      <c r="UJ121" t="s">
        <v>817</v>
      </c>
      <c r="UK121" t="s">
        <v>817</v>
      </c>
      <c r="UL121" t="s">
        <v>813</v>
      </c>
      <c r="UM121" t="s">
        <v>813</v>
      </c>
      <c r="UN121" t="s">
        <v>813</v>
      </c>
      <c r="UO121" t="s">
        <v>817</v>
      </c>
      <c r="UP121" t="s">
        <v>817</v>
      </c>
      <c r="UQ121" t="s">
        <v>817</v>
      </c>
      <c r="UR121" t="s">
        <v>817</v>
      </c>
      <c r="US121" t="s">
        <v>817</v>
      </c>
      <c r="UT121" t="s">
        <v>817</v>
      </c>
      <c r="UU121" t="s">
        <v>817</v>
      </c>
      <c r="UV121" t="s">
        <v>817</v>
      </c>
      <c r="UW121" t="s">
        <v>817</v>
      </c>
      <c r="UX121" t="s">
        <v>817</v>
      </c>
      <c r="UY121" t="s">
        <v>817</v>
      </c>
      <c r="UZ121" t="s">
        <v>817</v>
      </c>
      <c r="VB121" t="s">
        <v>909</v>
      </c>
      <c r="VC121" t="s">
        <v>990</v>
      </c>
      <c r="VD121" t="s">
        <v>817</v>
      </c>
      <c r="VE121" t="s">
        <v>817</v>
      </c>
      <c r="VF121" t="s">
        <v>813</v>
      </c>
      <c r="VG121" t="s">
        <v>813</v>
      </c>
      <c r="VH121" t="s">
        <v>817</v>
      </c>
      <c r="VI121" t="s">
        <v>817</v>
      </c>
      <c r="VJ121" t="s">
        <v>817</v>
      </c>
      <c r="VK121" t="s">
        <v>817</v>
      </c>
      <c r="VL121" t="s">
        <v>817</v>
      </c>
      <c r="VM121" t="s">
        <v>817</v>
      </c>
      <c r="VN121" t="s">
        <v>817</v>
      </c>
      <c r="VO121" t="s">
        <v>817</v>
      </c>
      <c r="VP121" t="s">
        <v>817</v>
      </c>
      <c r="VQ121" t="s">
        <v>817</v>
      </c>
      <c r="VY121" t="s">
        <v>813</v>
      </c>
      <c r="VZ121" t="s">
        <v>817</v>
      </c>
      <c r="WA121" t="s">
        <v>817</v>
      </c>
      <c r="WJ121" t="s">
        <v>813</v>
      </c>
      <c r="WK121" t="s">
        <v>813</v>
      </c>
      <c r="WL121" t="s">
        <v>817</v>
      </c>
      <c r="WM121" t="s">
        <v>813</v>
      </c>
      <c r="WN121" t="s">
        <v>817</v>
      </c>
      <c r="WO121" t="s">
        <v>817</v>
      </c>
      <c r="WP121" t="s">
        <v>817</v>
      </c>
      <c r="WQ121" t="s">
        <v>817</v>
      </c>
      <c r="WR121" t="s">
        <v>817</v>
      </c>
      <c r="WS121" t="s">
        <v>846</v>
      </c>
      <c r="WU121" t="s">
        <v>817</v>
      </c>
      <c r="WV121" t="s">
        <v>817</v>
      </c>
      <c r="WW121" t="s">
        <v>817</v>
      </c>
      <c r="WX121" t="s">
        <v>817</v>
      </c>
      <c r="WY121" t="s">
        <v>817</v>
      </c>
      <c r="WZ121" t="s">
        <v>813</v>
      </c>
      <c r="XA121" t="s">
        <v>817</v>
      </c>
      <c r="XB121" t="s">
        <v>817</v>
      </c>
      <c r="XC121" t="s">
        <v>869</v>
      </c>
      <c r="XD121" t="s">
        <v>813</v>
      </c>
      <c r="XE121" t="s">
        <v>817</v>
      </c>
      <c r="XF121" t="s">
        <v>817</v>
      </c>
      <c r="XG121" t="s">
        <v>817</v>
      </c>
      <c r="XH121" t="s">
        <v>817</v>
      </c>
      <c r="XI121" t="s">
        <v>817</v>
      </c>
      <c r="XJ121" t="s">
        <v>817</v>
      </c>
      <c r="XK121" t="s">
        <v>817</v>
      </c>
      <c r="XL121" t="s">
        <v>817</v>
      </c>
      <c r="XM121" t="s">
        <v>817</v>
      </c>
      <c r="XN121" t="s">
        <v>817</v>
      </c>
      <c r="XO121" t="s">
        <v>817</v>
      </c>
      <c r="XP121" t="s">
        <v>817</v>
      </c>
      <c r="XQ121" t="s">
        <v>817</v>
      </c>
      <c r="XR121" t="s">
        <v>817</v>
      </c>
      <c r="XS121" t="s">
        <v>817</v>
      </c>
      <c r="XT121" t="s">
        <v>817</v>
      </c>
      <c r="XU121" t="s">
        <v>817</v>
      </c>
      <c r="XV121" t="s">
        <v>817</v>
      </c>
      <c r="XW121" t="s">
        <v>813</v>
      </c>
      <c r="XX121" t="s">
        <v>817</v>
      </c>
      <c r="XY121" t="s">
        <v>817</v>
      </c>
      <c r="XZ121" t="s">
        <v>817</v>
      </c>
      <c r="ZM121" t="s">
        <v>817</v>
      </c>
      <c r="ZN121" t="s">
        <v>813</v>
      </c>
      <c r="ZO121" t="s">
        <v>817</v>
      </c>
      <c r="ZP121" t="s">
        <v>817</v>
      </c>
      <c r="ZQ121" t="s">
        <v>813</v>
      </c>
      <c r="ZR121" t="s">
        <v>817</v>
      </c>
      <c r="ZS121" t="s">
        <v>813</v>
      </c>
      <c r="ZT121" t="s">
        <v>817</v>
      </c>
      <c r="ZU121" t="s">
        <v>817</v>
      </c>
      <c r="ZV121" t="s">
        <v>817</v>
      </c>
      <c r="ZW121" t="s">
        <v>817</v>
      </c>
      <c r="ZX121" t="s">
        <v>817</v>
      </c>
      <c r="ZY121" t="s">
        <v>817</v>
      </c>
      <c r="ZZ121" t="s">
        <v>817</v>
      </c>
      <c r="AAA121" t="s">
        <v>817</v>
      </c>
      <c r="AAB121" t="s">
        <v>817</v>
      </c>
      <c r="AAC121" t="s">
        <v>817</v>
      </c>
      <c r="AAD121" t="s">
        <v>817</v>
      </c>
      <c r="AAE121" t="s">
        <v>817</v>
      </c>
      <c r="AAF121" t="s">
        <v>817</v>
      </c>
      <c r="AAH121" t="s">
        <v>817</v>
      </c>
      <c r="AAI121" t="s">
        <v>817</v>
      </c>
      <c r="AAJ121" t="s">
        <v>813</v>
      </c>
      <c r="AAK121" t="s">
        <v>817</v>
      </c>
      <c r="AAL121" t="s">
        <v>817</v>
      </c>
      <c r="AAM121" t="s">
        <v>817</v>
      </c>
      <c r="AAN121" t="s">
        <v>813</v>
      </c>
      <c r="AAO121" t="s">
        <v>817</v>
      </c>
      <c r="AAP121" t="s">
        <v>817</v>
      </c>
      <c r="AAQ121" t="s">
        <v>817</v>
      </c>
      <c r="AAR121" t="s">
        <v>817</v>
      </c>
      <c r="AAS121" t="s">
        <v>817</v>
      </c>
      <c r="AAT121" t="s">
        <v>817</v>
      </c>
      <c r="AAV121" t="s">
        <v>813</v>
      </c>
      <c r="AAW121" t="s">
        <v>817</v>
      </c>
      <c r="AAX121" t="s">
        <v>817</v>
      </c>
      <c r="AAY121" t="s">
        <v>817</v>
      </c>
      <c r="AAZ121" t="s">
        <v>817</v>
      </c>
      <c r="ABA121" t="s">
        <v>817</v>
      </c>
      <c r="ABB121" t="s">
        <v>813</v>
      </c>
      <c r="ABC121" t="s">
        <v>817</v>
      </c>
      <c r="ABD121" t="s">
        <v>817</v>
      </c>
      <c r="ABE121" t="s">
        <v>817</v>
      </c>
      <c r="ABF121" t="s">
        <v>817</v>
      </c>
      <c r="ABG121" t="s">
        <v>817</v>
      </c>
      <c r="ABH121" t="s">
        <v>817</v>
      </c>
      <c r="ABI121" t="s">
        <v>817</v>
      </c>
      <c r="ABJ121" t="s">
        <v>817</v>
      </c>
      <c r="ABK121" t="s">
        <v>817</v>
      </c>
      <c r="ABL121" t="s">
        <v>817</v>
      </c>
      <c r="ABM121" t="s">
        <v>817</v>
      </c>
      <c r="ABN121" t="s">
        <v>817</v>
      </c>
      <c r="ABO121" t="s">
        <v>817</v>
      </c>
      <c r="ABP121" t="s">
        <v>817</v>
      </c>
      <c r="ABQ121" t="s">
        <v>817</v>
      </c>
      <c r="ABR121" t="s">
        <v>817</v>
      </c>
      <c r="ABS121" t="s">
        <v>817</v>
      </c>
      <c r="ABT121" t="s">
        <v>817</v>
      </c>
      <c r="ABU121" t="s">
        <v>817</v>
      </c>
      <c r="ABV121" t="s">
        <v>817</v>
      </c>
      <c r="ABW121" t="s">
        <v>813</v>
      </c>
      <c r="ABX121" t="s">
        <v>817</v>
      </c>
      <c r="ABY121" t="s">
        <v>813</v>
      </c>
      <c r="ABZ121" t="s">
        <v>817</v>
      </c>
      <c r="ACA121" t="s">
        <v>817</v>
      </c>
      <c r="ACB121" t="s">
        <v>817</v>
      </c>
      <c r="ACC121" t="s">
        <v>817</v>
      </c>
      <c r="ACD121" t="s">
        <v>817</v>
      </c>
      <c r="ACE121" t="s">
        <v>817</v>
      </c>
      <c r="ACF121" t="s">
        <v>817</v>
      </c>
      <c r="ACG121" t="s">
        <v>817</v>
      </c>
      <c r="ACH121" t="s">
        <v>817</v>
      </c>
      <c r="ACI121" t="s">
        <v>817</v>
      </c>
    </row>
    <row r="122" spans="1:763">
      <c r="A122" t="s">
        <v>1390</v>
      </c>
      <c r="B122" t="s">
        <v>1391</v>
      </c>
      <c r="C122" t="s">
        <v>1392</v>
      </c>
      <c r="D122" t="s">
        <v>967</v>
      </c>
      <c r="E122" t="s">
        <v>967</v>
      </c>
      <c r="P122" t="s">
        <v>886</v>
      </c>
      <c r="Q122">
        <v>0.64514064157430773</v>
      </c>
      <c r="T122">
        <v>28</v>
      </c>
      <c r="V122" t="s">
        <v>813</v>
      </c>
      <c r="X122" t="s">
        <v>813</v>
      </c>
      <c r="Y122" t="s">
        <v>814</v>
      </c>
      <c r="Z122" t="s">
        <v>814</v>
      </c>
      <c r="AA122" t="s">
        <v>815</v>
      </c>
      <c r="AB122" t="s">
        <v>816</v>
      </c>
      <c r="AC122">
        <v>3</v>
      </c>
      <c r="AD122" t="s">
        <v>817</v>
      </c>
      <c r="AE122">
        <v>3</v>
      </c>
      <c r="AF122">
        <v>0</v>
      </c>
      <c r="AG122">
        <v>0</v>
      </c>
      <c r="AH122" t="s">
        <v>818</v>
      </c>
      <c r="AI122" t="s">
        <v>818</v>
      </c>
      <c r="AJ122" t="s">
        <v>818</v>
      </c>
      <c r="AK122" t="s">
        <v>818</v>
      </c>
      <c r="AL122" t="s">
        <v>818</v>
      </c>
      <c r="AM122" t="s">
        <v>818</v>
      </c>
      <c r="AN122" t="s">
        <v>818</v>
      </c>
      <c r="AO122" t="s">
        <v>818</v>
      </c>
      <c r="AP122" t="s">
        <v>818</v>
      </c>
      <c r="AQ122" t="s">
        <v>818</v>
      </c>
      <c r="AR122" t="s">
        <v>818</v>
      </c>
      <c r="AS122" t="s">
        <v>818</v>
      </c>
      <c r="AT122" t="s">
        <v>818</v>
      </c>
      <c r="AU122" t="s">
        <v>818</v>
      </c>
      <c r="AV122" t="s">
        <v>818</v>
      </c>
      <c r="AW122" t="s">
        <v>818</v>
      </c>
      <c r="AX122" t="s">
        <v>818</v>
      </c>
      <c r="AY122" t="s">
        <v>818</v>
      </c>
      <c r="AZ122" t="s">
        <v>818</v>
      </c>
      <c r="BA122" t="s">
        <v>818</v>
      </c>
      <c r="BB122" t="s">
        <v>818</v>
      </c>
      <c r="BC122" t="s">
        <v>818</v>
      </c>
      <c r="BD122" t="s">
        <v>818</v>
      </c>
      <c r="BE122" t="s">
        <v>818</v>
      </c>
      <c r="BF122" t="s">
        <v>818</v>
      </c>
      <c r="BG122" t="s">
        <v>818</v>
      </c>
      <c r="BH122" t="s">
        <v>818</v>
      </c>
      <c r="BI122" t="s">
        <v>818</v>
      </c>
      <c r="BJ122" t="s">
        <v>818</v>
      </c>
      <c r="BK122" t="s">
        <v>818</v>
      </c>
      <c r="BL122" t="s">
        <v>818</v>
      </c>
      <c r="BM122" t="s">
        <v>818</v>
      </c>
      <c r="BN122" t="s">
        <v>818</v>
      </c>
      <c r="BO122" t="s">
        <v>818</v>
      </c>
      <c r="BP122" t="s">
        <v>818</v>
      </c>
      <c r="BQ122" t="s">
        <v>818</v>
      </c>
      <c r="BR122" t="s">
        <v>818</v>
      </c>
      <c r="BS122" t="s">
        <v>818</v>
      </c>
      <c r="BT122" t="s">
        <v>818</v>
      </c>
      <c r="BU122" t="s">
        <v>818</v>
      </c>
      <c r="BV122" t="s">
        <v>818</v>
      </c>
      <c r="BW122" t="s">
        <v>818</v>
      </c>
      <c r="BX122" t="s">
        <v>818</v>
      </c>
      <c r="BY122" t="s">
        <v>818</v>
      </c>
      <c r="BZ122" t="s">
        <v>818</v>
      </c>
      <c r="CA122" t="s">
        <v>818</v>
      </c>
      <c r="CB122" t="s">
        <v>818</v>
      </c>
      <c r="CC122" t="s">
        <v>818</v>
      </c>
      <c r="CD122" t="s">
        <v>818</v>
      </c>
      <c r="CE122" t="s">
        <v>818</v>
      </c>
      <c r="CF122" t="s">
        <v>818</v>
      </c>
      <c r="CG122" t="s">
        <v>818</v>
      </c>
      <c r="CH122" t="s">
        <v>818</v>
      </c>
      <c r="CI122" t="s">
        <v>818</v>
      </c>
      <c r="CJ122" t="s">
        <v>818</v>
      </c>
      <c r="CK122" t="s">
        <v>818</v>
      </c>
      <c r="CL122" t="s">
        <v>818</v>
      </c>
      <c r="CM122" t="s">
        <v>818</v>
      </c>
      <c r="CN122" t="s">
        <v>818</v>
      </c>
      <c r="CO122" t="s">
        <v>818</v>
      </c>
      <c r="CP122" t="s">
        <v>818</v>
      </c>
      <c r="CQ122" t="s">
        <v>818</v>
      </c>
      <c r="CR122" t="s">
        <v>818</v>
      </c>
      <c r="CS122" t="s">
        <v>818</v>
      </c>
      <c r="CT122" t="s">
        <v>818</v>
      </c>
      <c r="CU122" t="s">
        <v>818</v>
      </c>
      <c r="CV122" t="s">
        <v>818</v>
      </c>
      <c r="CW122" t="s">
        <v>818</v>
      </c>
      <c r="CX122" t="s">
        <v>818</v>
      </c>
      <c r="CY122" t="s">
        <v>818</v>
      </c>
      <c r="CZ122" t="s">
        <v>818</v>
      </c>
      <c r="DA122" t="s">
        <v>818</v>
      </c>
      <c r="DB122" t="s">
        <v>818</v>
      </c>
      <c r="DC122" t="s">
        <v>818</v>
      </c>
      <c r="DD122" t="s">
        <v>818</v>
      </c>
      <c r="DE122" t="s">
        <v>818</v>
      </c>
      <c r="DF122" t="s">
        <v>818</v>
      </c>
      <c r="DG122" t="s">
        <v>818</v>
      </c>
      <c r="DH122" t="s">
        <v>818</v>
      </c>
      <c r="DI122" t="s">
        <v>818</v>
      </c>
      <c r="DJ122" t="s">
        <v>818</v>
      </c>
      <c r="DK122" t="s">
        <v>818</v>
      </c>
      <c r="DL122" t="s">
        <v>818</v>
      </c>
      <c r="DM122" t="s">
        <v>818</v>
      </c>
      <c r="DN122" t="s">
        <v>818</v>
      </c>
      <c r="DO122" t="s">
        <v>818</v>
      </c>
      <c r="DP122" t="s">
        <v>818</v>
      </c>
      <c r="DQ122" t="s">
        <v>818</v>
      </c>
      <c r="DR122" t="s">
        <v>818</v>
      </c>
      <c r="DS122" t="s">
        <v>818</v>
      </c>
      <c r="DT122" t="s">
        <v>818</v>
      </c>
      <c r="DU122" t="s">
        <v>818</v>
      </c>
      <c r="DV122" t="s">
        <v>818</v>
      </c>
      <c r="DW122" t="s">
        <v>818</v>
      </c>
      <c r="DX122" t="s">
        <v>818</v>
      </c>
      <c r="DY122" t="s">
        <v>818</v>
      </c>
      <c r="DZ122" t="s">
        <v>818</v>
      </c>
      <c r="EA122" t="s">
        <v>818</v>
      </c>
      <c r="EB122" t="s">
        <v>818</v>
      </c>
      <c r="EC122" t="s">
        <v>818</v>
      </c>
      <c r="ED122" t="s">
        <v>818</v>
      </c>
      <c r="EE122" t="s">
        <v>818</v>
      </c>
      <c r="EF122" t="s">
        <v>818</v>
      </c>
      <c r="EG122" t="s">
        <v>818</v>
      </c>
      <c r="EH122" t="s">
        <v>818</v>
      </c>
      <c r="EI122" t="s">
        <v>818</v>
      </c>
      <c r="EJ122" t="s">
        <v>818</v>
      </c>
      <c r="EK122" t="s">
        <v>818</v>
      </c>
      <c r="EL122" t="s">
        <v>818</v>
      </c>
      <c r="EM122" t="s">
        <v>818</v>
      </c>
      <c r="EN122" t="s">
        <v>818</v>
      </c>
      <c r="EO122" t="s">
        <v>818</v>
      </c>
      <c r="EP122" t="s">
        <v>818</v>
      </c>
      <c r="EQ122" t="s">
        <v>818</v>
      </c>
      <c r="ER122" t="s">
        <v>818</v>
      </c>
      <c r="ES122" t="s">
        <v>818</v>
      </c>
      <c r="ET122" t="s">
        <v>818</v>
      </c>
      <c r="EU122" t="s">
        <v>818</v>
      </c>
      <c r="EV122" t="s">
        <v>818</v>
      </c>
      <c r="EW122" t="s">
        <v>818</v>
      </c>
      <c r="EX122" t="s">
        <v>818</v>
      </c>
      <c r="EY122" t="s">
        <v>818</v>
      </c>
      <c r="EZ122" t="s">
        <v>818</v>
      </c>
      <c r="FA122" t="s">
        <v>818</v>
      </c>
      <c r="FB122" t="s">
        <v>818</v>
      </c>
      <c r="FC122" t="s">
        <v>818</v>
      </c>
      <c r="FD122" t="s">
        <v>818</v>
      </c>
      <c r="FE122" t="s">
        <v>818</v>
      </c>
      <c r="FF122" t="s">
        <v>818</v>
      </c>
      <c r="FG122" t="s">
        <v>818</v>
      </c>
      <c r="FH122" t="s">
        <v>818</v>
      </c>
      <c r="FI122" t="s">
        <v>818</v>
      </c>
      <c r="FJ122" t="s">
        <v>818</v>
      </c>
      <c r="FK122" t="s">
        <v>818</v>
      </c>
      <c r="FL122" t="s">
        <v>818</v>
      </c>
      <c r="FM122" t="s">
        <v>818</v>
      </c>
      <c r="FN122" t="s">
        <v>818</v>
      </c>
      <c r="FO122" t="s">
        <v>818</v>
      </c>
      <c r="FP122" t="s">
        <v>818</v>
      </c>
      <c r="FQ122" t="s">
        <v>818</v>
      </c>
      <c r="FR122" t="s">
        <v>818</v>
      </c>
      <c r="FS122" t="s">
        <v>818</v>
      </c>
      <c r="FT122" t="s">
        <v>818</v>
      </c>
      <c r="FU122" t="s">
        <v>818</v>
      </c>
      <c r="FV122" t="s">
        <v>818</v>
      </c>
      <c r="FW122" t="s">
        <v>818</v>
      </c>
      <c r="FX122" t="s">
        <v>818</v>
      </c>
      <c r="FY122" t="s">
        <v>818</v>
      </c>
      <c r="FZ122" t="s">
        <v>818</v>
      </c>
      <c r="GA122" t="s">
        <v>818</v>
      </c>
      <c r="GB122" t="s">
        <v>818</v>
      </c>
      <c r="GC122" t="s">
        <v>818</v>
      </c>
      <c r="GD122" t="s">
        <v>818</v>
      </c>
      <c r="GE122" t="s">
        <v>818</v>
      </c>
      <c r="GF122" t="s">
        <v>818</v>
      </c>
      <c r="GG122" t="s">
        <v>818</v>
      </c>
      <c r="GH122" t="s">
        <v>818</v>
      </c>
      <c r="GI122" t="s">
        <v>818</v>
      </c>
      <c r="GJ122" t="s">
        <v>818</v>
      </c>
      <c r="GK122" t="s">
        <v>818</v>
      </c>
      <c r="GL122" t="s">
        <v>818</v>
      </c>
      <c r="GM122" t="s">
        <v>818</v>
      </c>
      <c r="GN122" t="s">
        <v>818</v>
      </c>
      <c r="GO122" t="s">
        <v>818</v>
      </c>
      <c r="GP122" t="s">
        <v>818</v>
      </c>
      <c r="GQ122" t="s">
        <v>818</v>
      </c>
      <c r="GR122" t="s">
        <v>818</v>
      </c>
      <c r="GS122" t="s">
        <v>818</v>
      </c>
      <c r="GT122" t="s">
        <v>818</v>
      </c>
      <c r="GU122" t="s">
        <v>818</v>
      </c>
      <c r="GV122" t="s">
        <v>818</v>
      </c>
      <c r="GW122" t="s">
        <v>818</v>
      </c>
      <c r="GX122" t="s">
        <v>818</v>
      </c>
      <c r="GY122" t="s">
        <v>818</v>
      </c>
      <c r="GZ122" t="s">
        <v>818</v>
      </c>
      <c r="HA122" t="s">
        <v>818</v>
      </c>
      <c r="HB122" t="s">
        <v>818</v>
      </c>
      <c r="HC122" t="s">
        <v>818</v>
      </c>
      <c r="HD122" t="s">
        <v>818</v>
      </c>
      <c r="HE122" t="s">
        <v>818</v>
      </c>
      <c r="HF122" t="s">
        <v>818</v>
      </c>
      <c r="HG122" t="s">
        <v>818</v>
      </c>
      <c r="HH122" t="s">
        <v>818</v>
      </c>
      <c r="HI122" t="s">
        <v>818</v>
      </c>
      <c r="HJ122" t="s">
        <v>818</v>
      </c>
      <c r="HK122" t="s">
        <v>818</v>
      </c>
      <c r="HL122" t="s">
        <v>818</v>
      </c>
      <c r="HM122" t="s">
        <v>818</v>
      </c>
      <c r="HN122" t="s">
        <v>818</v>
      </c>
      <c r="HO122" t="s">
        <v>818</v>
      </c>
      <c r="HP122" t="s">
        <v>818</v>
      </c>
      <c r="HQ122" t="s">
        <v>818</v>
      </c>
      <c r="HR122" t="s">
        <v>818</v>
      </c>
      <c r="HS122" t="s">
        <v>818</v>
      </c>
      <c r="HT122" t="s">
        <v>818</v>
      </c>
      <c r="HU122" t="s">
        <v>818</v>
      </c>
      <c r="HV122" t="s">
        <v>818</v>
      </c>
      <c r="HW122" t="s">
        <v>818</v>
      </c>
      <c r="HX122" t="s">
        <v>818</v>
      </c>
      <c r="HY122" t="s">
        <v>818</v>
      </c>
      <c r="HZ122" t="s">
        <v>818</v>
      </c>
      <c r="IA122" t="s">
        <v>818</v>
      </c>
      <c r="IB122" t="s">
        <v>818</v>
      </c>
      <c r="IC122" t="s">
        <v>818</v>
      </c>
      <c r="ID122" t="s">
        <v>818</v>
      </c>
      <c r="IE122" t="s">
        <v>818</v>
      </c>
      <c r="IF122" t="s">
        <v>818</v>
      </c>
      <c r="IG122" t="s">
        <v>818</v>
      </c>
      <c r="IH122" t="s">
        <v>818</v>
      </c>
      <c r="II122" t="s">
        <v>818</v>
      </c>
      <c r="IJ122" t="s">
        <v>818</v>
      </c>
      <c r="IK122" t="s">
        <v>818</v>
      </c>
      <c r="IL122" t="s">
        <v>818</v>
      </c>
      <c r="IM122" t="s">
        <v>818</v>
      </c>
      <c r="IN122" t="s">
        <v>818</v>
      </c>
      <c r="IO122" t="s">
        <v>818</v>
      </c>
      <c r="IP122" t="s">
        <v>818</v>
      </c>
      <c r="IQ122" t="s">
        <v>818</v>
      </c>
      <c r="IR122" t="s">
        <v>818</v>
      </c>
      <c r="IS122" t="s">
        <v>818</v>
      </c>
      <c r="IT122" t="s">
        <v>818</v>
      </c>
      <c r="IU122" t="s">
        <v>818</v>
      </c>
      <c r="IV122" t="s">
        <v>818</v>
      </c>
      <c r="IW122" t="s">
        <v>818</v>
      </c>
      <c r="IX122" t="s">
        <v>818</v>
      </c>
      <c r="IY122" t="s">
        <v>818</v>
      </c>
      <c r="IZ122" t="s">
        <v>818</v>
      </c>
      <c r="JA122" t="s">
        <v>818</v>
      </c>
      <c r="JB122" t="s">
        <v>818</v>
      </c>
      <c r="JC122" t="s">
        <v>818</v>
      </c>
      <c r="JD122" t="s">
        <v>818</v>
      </c>
      <c r="JE122" t="s">
        <v>818</v>
      </c>
      <c r="JF122" t="s">
        <v>818</v>
      </c>
      <c r="JG122" t="s">
        <v>818</v>
      </c>
      <c r="JH122" t="s">
        <v>818</v>
      </c>
      <c r="JI122" t="s">
        <v>818</v>
      </c>
      <c r="JJ122" t="s">
        <v>818</v>
      </c>
      <c r="JK122" t="s">
        <v>818</v>
      </c>
      <c r="JL122" t="s">
        <v>818</v>
      </c>
      <c r="JM122" t="s">
        <v>818</v>
      </c>
      <c r="JN122" t="s">
        <v>818</v>
      </c>
      <c r="JO122" t="s">
        <v>818</v>
      </c>
      <c r="JP122" t="s">
        <v>818</v>
      </c>
      <c r="JQ122" t="s">
        <v>818</v>
      </c>
      <c r="JR122" t="s">
        <v>818</v>
      </c>
      <c r="JS122" t="s">
        <v>818</v>
      </c>
      <c r="JT122" t="s">
        <v>818</v>
      </c>
      <c r="JU122" t="s">
        <v>818</v>
      </c>
      <c r="JV122" t="s">
        <v>818</v>
      </c>
      <c r="JW122" t="s">
        <v>818</v>
      </c>
      <c r="JX122" t="s">
        <v>818</v>
      </c>
      <c r="JY122" t="s">
        <v>818</v>
      </c>
      <c r="JZ122" t="s">
        <v>818</v>
      </c>
      <c r="KA122" t="s">
        <v>818</v>
      </c>
      <c r="KB122" t="s">
        <v>818</v>
      </c>
      <c r="KC122" t="s">
        <v>818</v>
      </c>
      <c r="KD122" t="s">
        <v>818</v>
      </c>
      <c r="KE122" t="s">
        <v>818</v>
      </c>
      <c r="KF122">
        <v>3</v>
      </c>
      <c r="KG122">
        <v>0</v>
      </c>
      <c r="KH122">
        <v>0</v>
      </c>
      <c r="KI122">
        <v>1</v>
      </c>
      <c r="KJ122">
        <v>0</v>
      </c>
      <c r="KK122">
        <v>0</v>
      </c>
      <c r="KL122">
        <v>0</v>
      </c>
      <c r="KM122">
        <v>0</v>
      </c>
      <c r="KN122">
        <v>1</v>
      </c>
      <c r="KO122">
        <v>0</v>
      </c>
      <c r="KP122">
        <v>1</v>
      </c>
      <c r="KQ122">
        <v>1</v>
      </c>
      <c r="KR122">
        <v>0</v>
      </c>
      <c r="KS122">
        <v>0</v>
      </c>
      <c r="KT122">
        <v>0</v>
      </c>
      <c r="KU122">
        <v>0</v>
      </c>
      <c r="KV122">
        <v>0</v>
      </c>
      <c r="KW122">
        <v>1</v>
      </c>
      <c r="KX122">
        <v>0</v>
      </c>
      <c r="KY122">
        <v>0</v>
      </c>
      <c r="KZ122">
        <v>0</v>
      </c>
      <c r="LA122">
        <v>1</v>
      </c>
      <c r="LB122">
        <v>1</v>
      </c>
      <c r="LC122">
        <v>1</v>
      </c>
      <c r="LD122">
        <v>3</v>
      </c>
      <c r="LE122">
        <v>0</v>
      </c>
      <c r="LF122">
        <v>2</v>
      </c>
      <c r="LH122" t="s">
        <v>817</v>
      </c>
      <c r="LI122" t="s">
        <v>817</v>
      </c>
      <c r="LJ122" t="s">
        <v>817</v>
      </c>
      <c r="LK122" t="s">
        <v>817</v>
      </c>
      <c r="LL122" t="s">
        <v>817</v>
      </c>
      <c r="LM122" t="s">
        <v>817</v>
      </c>
      <c r="LO122" t="s">
        <v>817</v>
      </c>
      <c r="LQ122" t="s">
        <v>817</v>
      </c>
      <c r="LR122" t="s">
        <v>818</v>
      </c>
      <c r="LS122" t="s">
        <v>818</v>
      </c>
      <c r="LT122" t="s">
        <v>818</v>
      </c>
      <c r="LU122" t="s">
        <v>818</v>
      </c>
      <c r="LV122" t="s">
        <v>818</v>
      </c>
      <c r="LW122" t="s">
        <v>818</v>
      </c>
      <c r="LX122" t="s">
        <v>817</v>
      </c>
      <c r="MA122" t="s">
        <v>921</v>
      </c>
      <c r="MB122" t="s">
        <v>913</v>
      </c>
      <c r="MC122" t="s">
        <v>875</v>
      </c>
      <c r="MD122" t="s">
        <v>813</v>
      </c>
      <c r="MF122" t="s">
        <v>823</v>
      </c>
      <c r="MI122" t="s">
        <v>817</v>
      </c>
      <c r="MJ122" t="s">
        <v>824</v>
      </c>
      <c r="MK122" t="s">
        <v>813</v>
      </c>
      <c r="ML122" t="s">
        <v>817</v>
      </c>
      <c r="MM122" t="s">
        <v>813</v>
      </c>
      <c r="MN122" t="s">
        <v>817</v>
      </c>
      <c r="MO122" t="s">
        <v>817</v>
      </c>
      <c r="MP122" t="s">
        <v>817</v>
      </c>
      <c r="MQ122" t="s">
        <v>817</v>
      </c>
      <c r="MR122" t="s">
        <v>817</v>
      </c>
      <c r="MS122" t="s">
        <v>817</v>
      </c>
      <c r="MT122" t="s">
        <v>817</v>
      </c>
      <c r="MU122" t="s">
        <v>817</v>
      </c>
      <c r="MV122" t="s">
        <v>817</v>
      </c>
      <c r="MW122" t="s">
        <v>813</v>
      </c>
      <c r="MX122" t="s">
        <v>817</v>
      </c>
      <c r="MY122" t="s">
        <v>817</v>
      </c>
      <c r="MZ122" t="s">
        <v>817</v>
      </c>
      <c r="NA122" t="s">
        <v>817</v>
      </c>
      <c r="NB122" t="s">
        <v>817</v>
      </c>
      <c r="NR122" t="s">
        <v>817</v>
      </c>
      <c r="NU122" t="s">
        <v>969</v>
      </c>
      <c r="NX122" t="s">
        <v>826</v>
      </c>
      <c r="NY122">
        <v>0</v>
      </c>
      <c r="OP122" t="s">
        <v>902</v>
      </c>
      <c r="OQ122" t="s">
        <v>827</v>
      </c>
      <c r="OR122" t="s">
        <v>828</v>
      </c>
      <c r="OS122" t="s">
        <v>904</v>
      </c>
      <c r="OT122" t="s">
        <v>813</v>
      </c>
      <c r="OU122" t="s">
        <v>813</v>
      </c>
      <c r="OV122" t="s">
        <v>830</v>
      </c>
      <c r="OW122" t="s">
        <v>831</v>
      </c>
      <c r="OX122" t="s">
        <v>832</v>
      </c>
      <c r="OY122" t="s">
        <v>833</v>
      </c>
      <c r="OZ122" t="s">
        <v>928</v>
      </c>
      <c r="PA122" t="s">
        <v>817</v>
      </c>
      <c r="PB122" t="s">
        <v>817</v>
      </c>
      <c r="PC122" t="s">
        <v>817</v>
      </c>
      <c r="PD122" t="s">
        <v>817</v>
      </c>
      <c r="PE122" t="s">
        <v>817</v>
      </c>
      <c r="PF122" t="s">
        <v>817</v>
      </c>
      <c r="PG122" t="s">
        <v>813</v>
      </c>
      <c r="PH122" t="s">
        <v>817</v>
      </c>
      <c r="PI122" t="s">
        <v>817</v>
      </c>
      <c r="PJ122" t="s">
        <v>817</v>
      </c>
      <c r="PK122" t="s">
        <v>817</v>
      </c>
      <c r="PL122" t="s">
        <v>835</v>
      </c>
      <c r="PM122" t="s">
        <v>837</v>
      </c>
      <c r="PN122" t="s">
        <v>845</v>
      </c>
      <c r="PO122" t="s">
        <v>893</v>
      </c>
      <c r="PP122" t="s">
        <v>894</v>
      </c>
      <c r="PQ122" t="s">
        <v>813</v>
      </c>
      <c r="PR122" t="s">
        <v>813</v>
      </c>
      <c r="PS122" t="s">
        <v>817</v>
      </c>
      <c r="PT122" t="s">
        <v>817</v>
      </c>
      <c r="PU122" t="s">
        <v>817</v>
      </c>
      <c r="PV122" t="s">
        <v>817</v>
      </c>
      <c r="PW122" t="s">
        <v>817</v>
      </c>
      <c r="PX122" t="s">
        <v>817</v>
      </c>
      <c r="PY122" t="s">
        <v>817</v>
      </c>
      <c r="PZ122" t="s">
        <v>840</v>
      </c>
      <c r="QA122" t="s">
        <v>841</v>
      </c>
      <c r="QB122" t="s">
        <v>895</v>
      </c>
      <c r="QC122" t="s">
        <v>972</v>
      </c>
      <c r="QD122" t="s">
        <v>844</v>
      </c>
      <c r="QE122" t="s">
        <v>845</v>
      </c>
      <c r="QF122" t="s">
        <v>813</v>
      </c>
      <c r="QG122" t="s">
        <v>813</v>
      </c>
      <c r="QH122" t="s">
        <v>813</v>
      </c>
      <c r="QI122" t="s">
        <v>817</v>
      </c>
      <c r="QJ122" t="s">
        <v>813</v>
      </c>
      <c r="QK122" t="s">
        <v>813</v>
      </c>
      <c r="QL122" t="s">
        <v>817</v>
      </c>
      <c r="QM122" t="s">
        <v>813</v>
      </c>
      <c r="QN122" t="s">
        <v>817</v>
      </c>
      <c r="QO122" t="s">
        <v>817</v>
      </c>
      <c r="QP122" t="s">
        <v>817</v>
      </c>
      <c r="QQ122" t="s">
        <v>817</v>
      </c>
      <c r="QR122" t="s">
        <v>817</v>
      </c>
      <c r="QS122" t="s">
        <v>813</v>
      </c>
      <c r="QT122" t="s">
        <v>817</v>
      </c>
      <c r="QU122" t="s">
        <v>817</v>
      </c>
      <c r="QV122" t="s">
        <v>817</v>
      </c>
      <c r="QW122" t="s">
        <v>817</v>
      </c>
      <c r="QX122" t="s">
        <v>817</v>
      </c>
      <c r="QY122" t="s">
        <v>817</v>
      </c>
      <c r="QZ122" t="s">
        <v>817</v>
      </c>
      <c r="RA122" t="s">
        <v>817</v>
      </c>
      <c r="RB122" t="s">
        <v>817</v>
      </c>
      <c r="RC122" t="s">
        <v>817</v>
      </c>
      <c r="RD122" t="s">
        <v>817</v>
      </c>
      <c r="RE122" t="s">
        <v>817</v>
      </c>
      <c r="RF122" t="s">
        <v>817</v>
      </c>
      <c r="RG122" t="s">
        <v>817</v>
      </c>
      <c r="RH122" t="s">
        <v>817</v>
      </c>
      <c r="RI122" t="s">
        <v>817</v>
      </c>
      <c r="RJ122" t="s">
        <v>817</v>
      </c>
      <c r="RK122" t="s">
        <v>813</v>
      </c>
      <c r="RL122" t="s">
        <v>817</v>
      </c>
      <c r="RM122" t="s">
        <v>813</v>
      </c>
      <c r="RN122" t="s">
        <v>817</v>
      </c>
      <c r="RO122" t="s">
        <v>817</v>
      </c>
      <c r="RP122" t="s">
        <v>817</v>
      </c>
      <c r="RQ122" t="s">
        <v>817</v>
      </c>
      <c r="RR122" t="s">
        <v>817</v>
      </c>
      <c r="RS122" t="s">
        <v>817</v>
      </c>
      <c r="RT122" t="s">
        <v>817</v>
      </c>
      <c r="RU122" t="s">
        <v>817</v>
      </c>
      <c r="RV122" t="s">
        <v>817</v>
      </c>
      <c r="RW122" t="s">
        <v>817</v>
      </c>
      <c r="RX122" t="s">
        <v>845</v>
      </c>
      <c r="RY122" t="s">
        <v>1088</v>
      </c>
      <c r="RZ122" t="s">
        <v>817</v>
      </c>
      <c r="SB122" t="s">
        <v>817</v>
      </c>
      <c r="SC122" t="s">
        <v>817</v>
      </c>
      <c r="SD122" t="s">
        <v>817</v>
      </c>
      <c r="SE122" t="s">
        <v>817</v>
      </c>
      <c r="SF122" t="s">
        <v>817</v>
      </c>
      <c r="SG122" t="s">
        <v>817</v>
      </c>
      <c r="SH122" t="s">
        <v>817</v>
      </c>
      <c r="SI122" t="s">
        <v>817</v>
      </c>
      <c r="SJ122" t="s">
        <v>813</v>
      </c>
      <c r="SK122" t="s">
        <v>817</v>
      </c>
      <c r="SL122" t="s">
        <v>817</v>
      </c>
      <c r="SM122" t="s">
        <v>817</v>
      </c>
      <c r="SN122" t="s">
        <v>817</v>
      </c>
      <c r="SO122" t="s">
        <v>817</v>
      </c>
      <c r="SP122" t="s">
        <v>817</v>
      </c>
      <c r="SQ122" t="s">
        <v>817</v>
      </c>
      <c r="SR122" t="s">
        <v>817</v>
      </c>
      <c r="SS122" t="s">
        <v>817</v>
      </c>
      <c r="ST122" t="s">
        <v>817</v>
      </c>
      <c r="SU122" t="s">
        <v>817</v>
      </c>
      <c r="SV122" t="s">
        <v>817</v>
      </c>
      <c r="SW122" t="s">
        <v>817</v>
      </c>
      <c r="SX122" t="s">
        <v>817</v>
      </c>
      <c r="SY122" t="s">
        <v>817</v>
      </c>
      <c r="SZ122" t="s">
        <v>813</v>
      </c>
      <c r="TA122" t="s">
        <v>817</v>
      </c>
      <c r="TB122" t="s">
        <v>817</v>
      </c>
      <c r="TC122" t="s">
        <v>817</v>
      </c>
      <c r="TD122" t="s">
        <v>817</v>
      </c>
      <c r="TE122" t="s">
        <v>817</v>
      </c>
      <c r="TF122" t="s">
        <v>817</v>
      </c>
      <c r="TG122" t="s">
        <v>817</v>
      </c>
      <c r="TH122" t="s">
        <v>817</v>
      </c>
      <c r="TI122" t="s">
        <v>817</v>
      </c>
      <c r="TJ122" t="s">
        <v>817</v>
      </c>
      <c r="TU122" t="s">
        <v>817</v>
      </c>
      <c r="TY122" t="s">
        <v>813</v>
      </c>
      <c r="TZ122" t="s">
        <v>817</v>
      </c>
      <c r="UA122" t="s">
        <v>817</v>
      </c>
      <c r="UB122" t="s">
        <v>813</v>
      </c>
      <c r="UC122" t="s">
        <v>817</v>
      </c>
      <c r="UD122" t="s">
        <v>813</v>
      </c>
      <c r="UE122" t="s">
        <v>817</v>
      </c>
      <c r="UF122" t="s">
        <v>817</v>
      </c>
      <c r="UG122" t="s">
        <v>817</v>
      </c>
      <c r="UH122" t="s">
        <v>817</v>
      </c>
      <c r="UI122" t="s">
        <v>817</v>
      </c>
      <c r="UJ122" t="s">
        <v>817</v>
      </c>
      <c r="UK122" t="s">
        <v>817</v>
      </c>
      <c r="UL122" t="s">
        <v>813</v>
      </c>
      <c r="UM122" t="s">
        <v>813</v>
      </c>
      <c r="UN122" t="s">
        <v>817</v>
      </c>
      <c r="UO122" t="s">
        <v>817</v>
      </c>
      <c r="UP122" t="s">
        <v>817</v>
      </c>
      <c r="UQ122" t="s">
        <v>817</v>
      </c>
      <c r="UR122" t="s">
        <v>817</v>
      </c>
      <c r="US122" t="s">
        <v>817</v>
      </c>
      <c r="UT122" t="s">
        <v>817</v>
      </c>
      <c r="UU122" t="s">
        <v>817</v>
      </c>
      <c r="UV122" t="s">
        <v>817</v>
      </c>
      <c r="UW122" t="s">
        <v>817</v>
      </c>
      <c r="UX122" t="s">
        <v>813</v>
      </c>
      <c r="UY122" t="s">
        <v>817</v>
      </c>
      <c r="UZ122" t="s">
        <v>817</v>
      </c>
      <c r="VB122" t="s">
        <v>909</v>
      </c>
      <c r="VC122" t="s">
        <v>963</v>
      </c>
      <c r="VD122" t="s">
        <v>813</v>
      </c>
      <c r="VE122" t="s">
        <v>817</v>
      </c>
      <c r="VF122" t="s">
        <v>817</v>
      </c>
      <c r="VG122" t="s">
        <v>817</v>
      </c>
      <c r="VH122" t="s">
        <v>817</v>
      </c>
      <c r="VI122" t="s">
        <v>817</v>
      </c>
      <c r="VJ122" t="s">
        <v>817</v>
      </c>
      <c r="VK122" t="s">
        <v>817</v>
      </c>
      <c r="VL122" t="s">
        <v>817</v>
      </c>
      <c r="VM122" t="s">
        <v>817</v>
      </c>
      <c r="VN122" t="s">
        <v>817</v>
      </c>
      <c r="VO122" t="s">
        <v>817</v>
      </c>
      <c r="VP122" t="s">
        <v>817</v>
      </c>
      <c r="VQ122" t="s">
        <v>817</v>
      </c>
      <c r="VY122" t="s">
        <v>813</v>
      </c>
      <c r="VZ122" t="s">
        <v>813</v>
      </c>
      <c r="WA122" t="s">
        <v>813</v>
      </c>
      <c r="WB122" t="s">
        <v>817</v>
      </c>
      <c r="WJ122" t="s">
        <v>817</v>
      </c>
      <c r="WK122" t="s">
        <v>813</v>
      </c>
      <c r="WL122" t="s">
        <v>813</v>
      </c>
      <c r="WM122" t="s">
        <v>817</v>
      </c>
      <c r="WN122" t="s">
        <v>817</v>
      </c>
      <c r="WO122" t="s">
        <v>817</v>
      </c>
      <c r="WP122" t="s">
        <v>817</v>
      </c>
      <c r="WQ122" t="s">
        <v>817</v>
      </c>
      <c r="WR122" t="s">
        <v>817</v>
      </c>
      <c r="WS122" t="s">
        <v>846</v>
      </c>
      <c r="WU122" t="s">
        <v>817</v>
      </c>
      <c r="WV122" t="s">
        <v>817</v>
      </c>
      <c r="WW122" t="s">
        <v>813</v>
      </c>
      <c r="WX122" t="s">
        <v>817</v>
      </c>
      <c r="WY122" t="s">
        <v>817</v>
      </c>
      <c r="WZ122" t="s">
        <v>817</v>
      </c>
      <c r="XA122" t="s">
        <v>817</v>
      </c>
      <c r="XB122" t="s">
        <v>817</v>
      </c>
      <c r="XC122" t="s">
        <v>850</v>
      </c>
      <c r="XD122" t="s">
        <v>813</v>
      </c>
      <c r="XE122" t="s">
        <v>813</v>
      </c>
      <c r="XF122" t="s">
        <v>817</v>
      </c>
      <c r="XG122" t="s">
        <v>817</v>
      </c>
      <c r="XH122" t="s">
        <v>817</v>
      </c>
      <c r="XI122" t="s">
        <v>817</v>
      </c>
      <c r="XJ122" t="s">
        <v>817</v>
      </c>
      <c r="XK122" t="s">
        <v>817</v>
      </c>
      <c r="XL122" t="s">
        <v>817</v>
      </c>
      <c r="XM122" t="s">
        <v>817</v>
      </c>
      <c r="XN122" t="s">
        <v>817</v>
      </c>
      <c r="XO122" t="s">
        <v>817</v>
      </c>
      <c r="XP122" t="s">
        <v>817</v>
      </c>
      <c r="XQ122" t="s">
        <v>817</v>
      </c>
      <c r="XR122" t="s">
        <v>817</v>
      </c>
      <c r="XS122" t="s">
        <v>817</v>
      </c>
      <c r="XT122" t="s">
        <v>817</v>
      </c>
      <c r="XU122" t="s">
        <v>817</v>
      </c>
      <c r="XV122" t="s">
        <v>817</v>
      </c>
      <c r="XW122" t="s">
        <v>813</v>
      </c>
      <c r="XX122" t="s">
        <v>817</v>
      </c>
      <c r="XY122" t="s">
        <v>817</v>
      </c>
      <c r="XZ122" t="s">
        <v>817</v>
      </c>
      <c r="ZM122" t="s">
        <v>817</v>
      </c>
      <c r="ZN122" t="s">
        <v>813</v>
      </c>
      <c r="ZO122" t="s">
        <v>817</v>
      </c>
      <c r="ZP122" t="s">
        <v>817</v>
      </c>
      <c r="ZQ122" t="s">
        <v>817</v>
      </c>
      <c r="ZR122" t="s">
        <v>813</v>
      </c>
      <c r="ZS122" t="s">
        <v>813</v>
      </c>
      <c r="ZT122" t="s">
        <v>817</v>
      </c>
      <c r="ZU122" t="s">
        <v>817</v>
      </c>
      <c r="ZV122" t="s">
        <v>817</v>
      </c>
      <c r="ZW122" t="s">
        <v>817</v>
      </c>
      <c r="ZX122" t="s">
        <v>817</v>
      </c>
      <c r="ZY122" t="s">
        <v>817</v>
      </c>
      <c r="ZZ122" t="s">
        <v>817</v>
      </c>
      <c r="AAA122" t="s">
        <v>817</v>
      </c>
      <c r="AAB122" t="s">
        <v>817</v>
      </c>
      <c r="AAC122" t="s">
        <v>817</v>
      </c>
      <c r="AAD122" t="s">
        <v>817</v>
      </c>
      <c r="AAE122" t="s">
        <v>817</v>
      </c>
      <c r="AAF122" t="s">
        <v>817</v>
      </c>
      <c r="AAH122" t="s">
        <v>813</v>
      </c>
      <c r="AAI122" t="s">
        <v>817</v>
      </c>
      <c r="AAJ122" t="s">
        <v>817</v>
      </c>
      <c r="AAK122" t="s">
        <v>817</v>
      </c>
      <c r="AAL122" t="s">
        <v>817</v>
      </c>
      <c r="AAM122" t="s">
        <v>817</v>
      </c>
      <c r="AAN122" t="s">
        <v>813</v>
      </c>
      <c r="AAO122" t="s">
        <v>817</v>
      </c>
      <c r="AAP122" t="s">
        <v>817</v>
      </c>
      <c r="AAQ122" t="s">
        <v>817</v>
      </c>
      <c r="AAR122" t="s">
        <v>817</v>
      </c>
      <c r="AAS122" t="s">
        <v>817</v>
      </c>
      <c r="AAT122" t="s">
        <v>817</v>
      </c>
      <c r="AAV122" t="s">
        <v>817</v>
      </c>
      <c r="AAW122" t="s">
        <v>817</v>
      </c>
      <c r="AAX122" t="s">
        <v>817</v>
      </c>
      <c r="AAY122" t="s">
        <v>817</v>
      </c>
      <c r="AAZ122" t="s">
        <v>817</v>
      </c>
      <c r="ABA122" t="s">
        <v>817</v>
      </c>
      <c r="ABB122" t="s">
        <v>817</v>
      </c>
      <c r="ABC122" t="s">
        <v>817</v>
      </c>
      <c r="ABD122" t="s">
        <v>817</v>
      </c>
      <c r="ABE122" t="s">
        <v>817</v>
      </c>
      <c r="ABF122" t="s">
        <v>817</v>
      </c>
      <c r="ABG122" t="s">
        <v>817</v>
      </c>
      <c r="ABH122" t="s">
        <v>817</v>
      </c>
      <c r="ABI122" t="s">
        <v>817</v>
      </c>
      <c r="ABJ122" t="s">
        <v>817</v>
      </c>
      <c r="ABK122" t="s">
        <v>813</v>
      </c>
      <c r="ABL122" t="s">
        <v>813</v>
      </c>
      <c r="ABM122" t="s">
        <v>813</v>
      </c>
      <c r="ABN122" t="s">
        <v>813</v>
      </c>
      <c r="ABO122" t="s">
        <v>817</v>
      </c>
      <c r="ABP122" t="s">
        <v>817</v>
      </c>
      <c r="ABQ122" t="s">
        <v>817</v>
      </c>
      <c r="ABR122" t="s">
        <v>817</v>
      </c>
      <c r="ABS122" t="s">
        <v>817</v>
      </c>
      <c r="ABT122" t="s">
        <v>817</v>
      </c>
      <c r="ABU122" t="s">
        <v>817</v>
      </c>
      <c r="ABV122" t="s">
        <v>817</v>
      </c>
      <c r="ABW122" t="s">
        <v>813</v>
      </c>
      <c r="ABX122" t="s">
        <v>817</v>
      </c>
      <c r="ABY122" t="s">
        <v>817</v>
      </c>
      <c r="ABZ122" t="s">
        <v>817</v>
      </c>
      <c r="ACA122" t="s">
        <v>817</v>
      </c>
      <c r="ACB122" t="s">
        <v>813</v>
      </c>
      <c r="ACC122" t="s">
        <v>817</v>
      </c>
      <c r="ACD122" t="s">
        <v>817</v>
      </c>
      <c r="ACE122" t="s">
        <v>817</v>
      </c>
      <c r="ACF122" t="s">
        <v>817</v>
      </c>
      <c r="ACG122" t="s">
        <v>817</v>
      </c>
      <c r="ACH122" t="s">
        <v>817</v>
      </c>
      <c r="ACI122" t="s">
        <v>817</v>
      </c>
    </row>
    <row r="123" spans="1:763">
      <c r="A123" t="s">
        <v>1393</v>
      </c>
      <c r="B123" t="s">
        <v>1394</v>
      </c>
      <c r="C123" t="s">
        <v>1395</v>
      </c>
      <c r="D123" t="s">
        <v>941</v>
      </c>
      <c r="E123" t="s">
        <v>941</v>
      </c>
      <c r="P123" t="s">
        <v>812</v>
      </c>
      <c r="Q123">
        <v>0.874863865752458</v>
      </c>
      <c r="T123">
        <v>25</v>
      </c>
      <c r="V123" t="s">
        <v>813</v>
      </c>
      <c r="X123" t="s">
        <v>817</v>
      </c>
      <c r="Y123" t="s">
        <v>856</v>
      </c>
      <c r="Z123" t="s">
        <v>856</v>
      </c>
      <c r="AA123" t="s">
        <v>857</v>
      </c>
      <c r="AB123" t="s">
        <v>816</v>
      </c>
      <c r="AC123">
        <v>2</v>
      </c>
      <c r="AD123" t="s">
        <v>813</v>
      </c>
      <c r="AE123">
        <v>2</v>
      </c>
      <c r="AF123">
        <v>0</v>
      </c>
      <c r="AG123">
        <v>0</v>
      </c>
      <c r="AH123" t="s">
        <v>818</v>
      </c>
      <c r="AI123" t="s">
        <v>818</v>
      </c>
      <c r="AJ123" t="s">
        <v>818</v>
      </c>
      <c r="AK123" t="s">
        <v>818</v>
      </c>
      <c r="AL123" t="s">
        <v>818</v>
      </c>
      <c r="AM123" t="s">
        <v>818</v>
      </c>
      <c r="AN123" t="s">
        <v>818</v>
      </c>
      <c r="AO123" t="s">
        <v>818</v>
      </c>
      <c r="AP123" t="s">
        <v>818</v>
      </c>
      <c r="AQ123" t="s">
        <v>818</v>
      </c>
      <c r="AR123" t="s">
        <v>818</v>
      </c>
      <c r="AS123" t="s">
        <v>818</v>
      </c>
      <c r="AT123" t="s">
        <v>818</v>
      </c>
      <c r="AU123" t="s">
        <v>818</v>
      </c>
      <c r="AV123" t="s">
        <v>818</v>
      </c>
      <c r="AW123" t="s">
        <v>818</v>
      </c>
      <c r="AX123" t="s">
        <v>818</v>
      </c>
      <c r="AY123" t="s">
        <v>818</v>
      </c>
      <c r="AZ123" t="s">
        <v>818</v>
      </c>
      <c r="BA123" t="s">
        <v>818</v>
      </c>
      <c r="BB123" t="s">
        <v>818</v>
      </c>
      <c r="BC123" t="s">
        <v>818</v>
      </c>
      <c r="BD123" t="s">
        <v>818</v>
      </c>
      <c r="BE123" t="s">
        <v>818</v>
      </c>
      <c r="BF123" t="s">
        <v>818</v>
      </c>
      <c r="BG123" t="s">
        <v>818</v>
      </c>
      <c r="BH123" t="s">
        <v>818</v>
      </c>
      <c r="BI123" t="s">
        <v>818</v>
      </c>
      <c r="BJ123" t="s">
        <v>818</v>
      </c>
      <c r="BK123" t="s">
        <v>818</v>
      </c>
      <c r="BL123" t="s">
        <v>818</v>
      </c>
      <c r="BM123" t="s">
        <v>818</v>
      </c>
      <c r="BN123" t="s">
        <v>818</v>
      </c>
      <c r="BO123" t="s">
        <v>818</v>
      </c>
      <c r="BP123" t="s">
        <v>818</v>
      </c>
      <c r="BQ123" t="s">
        <v>818</v>
      </c>
      <c r="BR123" t="s">
        <v>818</v>
      </c>
      <c r="BS123" t="s">
        <v>818</v>
      </c>
      <c r="BT123" t="s">
        <v>818</v>
      </c>
      <c r="BU123" t="s">
        <v>818</v>
      </c>
      <c r="BV123" t="s">
        <v>818</v>
      </c>
      <c r="BW123" t="s">
        <v>818</v>
      </c>
      <c r="BX123" t="s">
        <v>818</v>
      </c>
      <c r="BY123" t="s">
        <v>818</v>
      </c>
      <c r="BZ123" t="s">
        <v>818</v>
      </c>
      <c r="CA123" t="s">
        <v>818</v>
      </c>
      <c r="CB123" t="s">
        <v>818</v>
      </c>
      <c r="CC123" t="s">
        <v>818</v>
      </c>
      <c r="CD123" t="s">
        <v>818</v>
      </c>
      <c r="CE123" t="s">
        <v>818</v>
      </c>
      <c r="CF123" t="s">
        <v>818</v>
      </c>
      <c r="CG123" t="s">
        <v>818</v>
      </c>
      <c r="CH123" t="s">
        <v>818</v>
      </c>
      <c r="CI123" t="s">
        <v>818</v>
      </c>
      <c r="CJ123" t="s">
        <v>818</v>
      </c>
      <c r="CK123" t="s">
        <v>818</v>
      </c>
      <c r="CL123" t="s">
        <v>818</v>
      </c>
      <c r="CM123" t="s">
        <v>818</v>
      </c>
      <c r="CN123" t="s">
        <v>818</v>
      </c>
      <c r="CO123" t="s">
        <v>818</v>
      </c>
      <c r="CP123" t="s">
        <v>818</v>
      </c>
      <c r="CQ123" t="s">
        <v>818</v>
      </c>
      <c r="CR123" t="s">
        <v>818</v>
      </c>
      <c r="CS123" t="s">
        <v>818</v>
      </c>
      <c r="CT123" t="s">
        <v>818</v>
      </c>
      <c r="CU123" t="s">
        <v>818</v>
      </c>
      <c r="CV123" t="s">
        <v>818</v>
      </c>
      <c r="CW123" t="s">
        <v>818</v>
      </c>
      <c r="CX123" t="s">
        <v>818</v>
      </c>
      <c r="CY123" t="s">
        <v>818</v>
      </c>
      <c r="CZ123" t="s">
        <v>818</v>
      </c>
      <c r="DA123" t="s">
        <v>818</v>
      </c>
      <c r="DB123" t="s">
        <v>818</v>
      </c>
      <c r="DC123" t="s">
        <v>818</v>
      </c>
      <c r="DD123" t="s">
        <v>818</v>
      </c>
      <c r="DE123" t="s">
        <v>818</v>
      </c>
      <c r="DF123" t="s">
        <v>818</v>
      </c>
      <c r="DG123" t="s">
        <v>818</v>
      </c>
      <c r="DH123" t="s">
        <v>818</v>
      </c>
      <c r="DI123" t="s">
        <v>818</v>
      </c>
      <c r="DJ123" t="s">
        <v>818</v>
      </c>
      <c r="DK123" t="s">
        <v>818</v>
      </c>
      <c r="DL123" t="s">
        <v>818</v>
      </c>
      <c r="DM123" t="s">
        <v>818</v>
      </c>
      <c r="DN123" t="s">
        <v>818</v>
      </c>
      <c r="DO123" t="s">
        <v>818</v>
      </c>
      <c r="DP123" t="s">
        <v>818</v>
      </c>
      <c r="DQ123" t="s">
        <v>818</v>
      </c>
      <c r="DR123" t="s">
        <v>818</v>
      </c>
      <c r="DS123" t="s">
        <v>818</v>
      </c>
      <c r="DT123" t="s">
        <v>818</v>
      </c>
      <c r="DU123" t="s">
        <v>818</v>
      </c>
      <c r="DV123" t="s">
        <v>818</v>
      </c>
      <c r="DW123" t="s">
        <v>818</v>
      </c>
      <c r="DX123" t="s">
        <v>818</v>
      </c>
      <c r="DY123" t="s">
        <v>818</v>
      </c>
      <c r="DZ123" t="s">
        <v>818</v>
      </c>
      <c r="EA123" t="s">
        <v>818</v>
      </c>
      <c r="EB123" t="s">
        <v>818</v>
      </c>
      <c r="EC123" t="s">
        <v>818</v>
      </c>
      <c r="ED123" t="s">
        <v>818</v>
      </c>
      <c r="EE123" t="s">
        <v>818</v>
      </c>
      <c r="EF123" t="s">
        <v>818</v>
      </c>
      <c r="EG123" t="s">
        <v>818</v>
      </c>
      <c r="EH123" t="s">
        <v>818</v>
      </c>
      <c r="EI123" t="s">
        <v>818</v>
      </c>
      <c r="EJ123" t="s">
        <v>818</v>
      </c>
      <c r="EK123" t="s">
        <v>818</v>
      </c>
      <c r="EL123" t="s">
        <v>818</v>
      </c>
      <c r="EM123" t="s">
        <v>818</v>
      </c>
      <c r="EN123" t="s">
        <v>818</v>
      </c>
      <c r="EO123" t="s">
        <v>818</v>
      </c>
      <c r="EP123" t="s">
        <v>818</v>
      </c>
      <c r="EQ123" t="s">
        <v>818</v>
      </c>
      <c r="ER123" t="s">
        <v>818</v>
      </c>
      <c r="ES123" t="s">
        <v>818</v>
      </c>
      <c r="ET123" t="s">
        <v>818</v>
      </c>
      <c r="EU123" t="s">
        <v>818</v>
      </c>
      <c r="EV123" t="s">
        <v>818</v>
      </c>
      <c r="EW123" t="s">
        <v>818</v>
      </c>
      <c r="EX123" t="s">
        <v>818</v>
      </c>
      <c r="EY123" t="s">
        <v>818</v>
      </c>
      <c r="EZ123" t="s">
        <v>818</v>
      </c>
      <c r="FA123" t="s">
        <v>818</v>
      </c>
      <c r="FB123" t="s">
        <v>818</v>
      </c>
      <c r="FC123" t="s">
        <v>818</v>
      </c>
      <c r="FD123" t="s">
        <v>818</v>
      </c>
      <c r="FE123" t="s">
        <v>818</v>
      </c>
      <c r="FF123" t="s">
        <v>818</v>
      </c>
      <c r="FG123" t="s">
        <v>818</v>
      </c>
      <c r="FH123" t="s">
        <v>818</v>
      </c>
      <c r="FI123" t="s">
        <v>818</v>
      </c>
      <c r="FJ123" t="s">
        <v>818</v>
      </c>
      <c r="FK123" t="s">
        <v>818</v>
      </c>
      <c r="FL123" t="s">
        <v>818</v>
      </c>
      <c r="FM123" t="s">
        <v>818</v>
      </c>
      <c r="FN123" t="s">
        <v>818</v>
      </c>
      <c r="FO123" t="s">
        <v>818</v>
      </c>
      <c r="FP123" t="s">
        <v>818</v>
      </c>
      <c r="FQ123" t="s">
        <v>818</v>
      </c>
      <c r="FR123" t="s">
        <v>818</v>
      </c>
      <c r="FS123" t="s">
        <v>818</v>
      </c>
      <c r="FT123" t="s">
        <v>818</v>
      </c>
      <c r="FU123" t="s">
        <v>818</v>
      </c>
      <c r="FV123" t="s">
        <v>818</v>
      </c>
      <c r="FW123" t="s">
        <v>818</v>
      </c>
      <c r="FX123" t="s">
        <v>818</v>
      </c>
      <c r="FY123" t="s">
        <v>818</v>
      </c>
      <c r="FZ123" t="s">
        <v>818</v>
      </c>
      <c r="GA123" t="s">
        <v>818</v>
      </c>
      <c r="GB123" t="s">
        <v>818</v>
      </c>
      <c r="GC123" t="s">
        <v>818</v>
      </c>
      <c r="GD123" t="s">
        <v>818</v>
      </c>
      <c r="GE123" t="s">
        <v>818</v>
      </c>
      <c r="GF123" t="s">
        <v>818</v>
      </c>
      <c r="GG123" t="s">
        <v>818</v>
      </c>
      <c r="GH123" t="s">
        <v>818</v>
      </c>
      <c r="GI123" t="s">
        <v>818</v>
      </c>
      <c r="GJ123" t="s">
        <v>818</v>
      </c>
      <c r="GK123" t="s">
        <v>818</v>
      </c>
      <c r="GL123" t="s">
        <v>818</v>
      </c>
      <c r="GM123" t="s">
        <v>818</v>
      </c>
      <c r="GN123" t="s">
        <v>818</v>
      </c>
      <c r="GO123" t="s">
        <v>818</v>
      </c>
      <c r="GP123" t="s">
        <v>818</v>
      </c>
      <c r="GQ123" t="s">
        <v>818</v>
      </c>
      <c r="GR123" t="s">
        <v>818</v>
      </c>
      <c r="GS123" t="s">
        <v>818</v>
      </c>
      <c r="GT123" t="s">
        <v>818</v>
      </c>
      <c r="GU123" t="s">
        <v>818</v>
      </c>
      <c r="GV123" t="s">
        <v>818</v>
      </c>
      <c r="GW123" t="s">
        <v>818</v>
      </c>
      <c r="GX123" t="s">
        <v>818</v>
      </c>
      <c r="GY123" t="s">
        <v>818</v>
      </c>
      <c r="GZ123" t="s">
        <v>818</v>
      </c>
      <c r="HA123" t="s">
        <v>818</v>
      </c>
      <c r="HB123" t="s">
        <v>818</v>
      </c>
      <c r="HC123" t="s">
        <v>818</v>
      </c>
      <c r="HD123" t="s">
        <v>818</v>
      </c>
      <c r="HE123" t="s">
        <v>818</v>
      </c>
      <c r="HF123" t="s">
        <v>818</v>
      </c>
      <c r="HG123" t="s">
        <v>818</v>
      </c>
      <c r="HH123" t="s">
        <v>818</v>
      </c>
      <c r="HI123" t="s">
        <v>818</v>
      </c>
      <c r="HJ123" t="s">
        <v>818</v>
      </c>
      <c r="HK123" t="s">
        <v>818</v>
      </c>
      <c r="HL123" t="s">
        <v>818</v>
      </c>
      <c r="HM123" t="s">
        <v>818</v>
      </c>
      <c r="HN123" t="s">
        <v>818</v>
      </c>
      <c r="HO123" t="s">
        <v>818</v>
      </c>
      <c r="HP123" t="s">
        <v>818</v>
      </c>
      <c r="HQ123" t="s">
        <v>818</v>
      </c>
      <c r="HR123" t="s">
        <v>818</v>
      </c>
      <c r="HS123" t="s">
        <v>818</v>
      </c>
      <c r="HT123" t="s">
        <v>818</v>
      </c>
      <c r="HU123" t="s">
        <v>818</v>
      </c>
      <c r="HV123" t="s">
        <v>818</v>
      </c>
      <c r="HW123" t="s">
        <v>818</v>
      </c>
      <c r="HX123" t="s">
        <v>818</v>
      </c>
      <c r="HY123" t="s">
        <v>818</v>
      </c>
      <c r="HZ123" t="s">
        <v>818</v>
      </c>
      <c r="IA123" t="s">
        <v>818</v>
      </c>
      <c r="IB123" t="s">
        <v>818</v>
      </c>
      <c r="IC123" t="s">
        <v>818</v>
      </c>
      <c r="ID123" t="s">
        <v>818</v>
      </c>
      <c r="IE123" t="s">
        <v>818</v>
      </c>
      <c r="IF123" t="s">
        <v>818</v>
      </c>
      <c r="IG123" t="s">
        <v>818</v>
      </c>
      <c r="IH123" t="s">
        <v>818</v>
      </c>
      <c r="II123" t="s">
        <v>818</v>
      </c>
      <c r="IJ123" t="s">
        <v>818</v>
      </c>
      <c r="IK123" t="s">
        <v>818</v>
      </c>
      <c r="IL123" t="s">
        <v>818</v>
      </c>
      <c r="IM123" t="s">
        <v>818</v>
      </c>
      <c r="IN123" t="s">
        <v>818</v>
      </c>
      <c r="IO123" t="s">
        <v>818</v>
      </c>
      <c r="IP123" t="s">
        <v>818</v>
      </c>
      <c r="IQ123" t="s">
        <v>818</v>
      </c>
      <c r="IR123" t="s">
        <v>818</v>
      </c>
      <c r="IS123" t="s">
        <v>818</v>
      </c>
      <c r="IT123" t="s">
        <v>818</v>
      </c>
      <c r="IU123" t="s">
        <v>818</v>
      </c>
      <c r="IV123" t="s">
        <v>818</v>
      </c>
      <c r="IW123" t="s">
        <v>818</v>
      </c>
      <c r="IX123" t="s">
        <v>818</v>
      </c>
      <c r="IY123" t="s">
        <v>818</v>
      </c>
      <c r="IZ123" t="s">
        <v>818</v>
      </c>
      <c r="JA123" t="s">
        <v>818</v>
      </c>
      <c r="JB123" t="s">
        <v>818</v>
      </c>
      <c r="JC123" t="s">
        <v>818</v>
      </c>
      <c r="JD123" t="s">
        <v>818</v>
      </c>
      <c r="JE123" t="s">
        <v>818</v>
      </c>
      <c r="JF123" t="s">
        <v>818</v>
      </c>
      <c r="JG123" t="s">
        <v>818</v>
      </c>
      <c r="JH123" t="s">
        <v>818</v>
      </c>
      <c r="JI123" t="s">
        <v>818</v>
      </c>
      <c r="JJ123" t="s">
        <v>818</v>
      </c>
      <c r="JK123" t="s">
        <v>818</v>
      </c>
      <c r="JL123" t="s">
        <v>818</v>
      </c>
      <c r="JM123" t="s">
        <v>818</v>
      </c>
      <c r="JN123" t="s">
        <v>818</v>
      </c>
      <c r="JO123" t="s">
        <v>818</v>
      </c>
      <c r="JP123" t="s">
        <v>818</v>
      </c>
      <c r="JQ123" t="s">
        <v>818</v>
      </c>
      <c r="JR123" t="s">
        <v>818</v>
      </c>
      <c r="JS123" t="s">
        <v>818</v>
      </c>
      <c r="JT123" t="s">
        <v>818</v>
      </c>
      <c r="JU123" t="s">
        <v>818</v>
      </c>
      <c r="JV123" t="s">
        <v>818</v>
      </c>
      <c r="JW123" t="s">
        <v>818</v>
      </c>
      <c r="JX123" t="s">
        <v>818</v>
      </c>
      <c r="JY123" t="s">
        <v>818</v>
      </c>
      <c r="JZ123" t="s">
        <v>818</v>
      </c>
      <c r="KA123" t="s">
        <v>818</v>
      </c>
      <c r="KB123" t="s">
        <v>818</v>
      </c>
      <c r="KC123" t="s">
        <v>818</v>
      </c>
      <c r="KD123" t="s">
        <v>818</v>
      </c>
      <c r="KE123" t="s">
        <v>818</v>
      </c>
      <c r="KF123">
        <v>2</v>
      </c>
      <c r="KG123">
        <v>0</v>
      </c>
      <c r="KH123">
        <v>0</v>
      </c>
      <c r="KI123">
        <v>0</v>
      </c>
      <c r="KJ123">
        <v>0</v>
      </c>
      <c r="KK123">
        <v>0</v>
      </c>
      <c r="KL123">
        <v>0</v>
      </c>
      <c r="KM123">
        <v>0</v>
      </c>
      <c r="KN123">
        <v>0</v>
      </c>
      <c r="KO123">
        <v>0</v>
      </c>
      <c r="KP123">
        <v>0</v>
      </c>
      <c r="KQ123">
        <v>0</v>
      </c>
      <c r="KR123">
        <v>0</v>
      </c>
      <c r="KS123">
        <v>0</v>
      </c>
      <c r="KT123">
        <v>0</v>
      </c>
      <c r="KU123">
        <v>0</v>
      </c>
      <c r="KV123">
        <v>0</v>
      </c>
      <c r="KW123">
        <v>1</v>
      </c>
      <c r="KX123">
        <v>1</v>
      </c>
      <c r="KY123">
        <v>0</v>
      </c>
      <c r="KZ123">
        <v>0</v>
      </c>
      <c r="LA123">
        <v>2</v>
      </c>
      <c r="LB123">
        <v>0</v>
      </c>
      <c r="LC123">
        <v>0</v>
      </c>
      <c r="LD123">
        <v>2</v>
      </c>
      <c r="LE123">
        <v>0</v>
      </c>
      <c r="LF123">
        <v>2</v>
      </c>
      <c r="LH123" t="s">
        <v>817</v>
      </c>
      <c r="LI123" t="s">
        <v>817</v>
      </c>
      <c r="LJ123" t="s">
        <v>817</v>
      </c>
      <c r="LK123" t="s">
        <v>817</v>
      </c>
      <c r="LL123" t="s">
        <v>817</v>
      </c>
      <c r="LM123" t="s">
        <v>817</v>
      </c>
      <c r="LO123" t="s">
        <v>817</v>
      </c>
      <c r="LQ123" t="s">
        <v>817</v>
      </c>
      <c r="LV123" t="s">
        <v>818</v>
      </c>
      <c r="LX123" t="s">
        <v>817</v>
      </c>
      <c r="MA123" t="s">
        <v>820</v>
      </c>
      <c r="MB123" t="s">
        <v>913</v>
      </c>
      <c r="MC123" t="s">
        <v>875</v>
      </c>
      <c r="MD123" t="s">
        <v>813</v>
      </c>
      <c r="MF123" t="s">
        <v>902</v>
      </c>
      <c r="MI123" t="s">
        <v>813</v>
      </c>
      <c r="MJ123" t="s">
        <v>902</v>
      </c>
      <c r="MU123" t="s">
        <v>817</v>
      </c>
      <c r="MV123" t="s">
        <v>813</v>
      </c>
      <c r="MW123" t="s">
        <v>817</v>
      </c>
      <c r="MX123" t="s">
        <v>817</v>
      </c>
      <c r="MY123" t="s">
        <v>817</v>
      </c>
      <c r="MZ123" t="s">
        <v>817</v>
      </c>
      <c r="NA123" t="s">
        <v>817</v>
      </c>
      <c r="NB123" t="s">
        <v>817</v>
      </c>
      <c r="NR123" t="s">
        <v>817</v>
      </c>
      <c r="NU123" t="s">
        <v>1118</v>
      </c>
      <c r="NV123" t="s">
        <v>813</v>
      </c>
      <c r="NW123" t="s">
        <v>862</v>
      </c>
      <c r="NY123">
        <v>0</v>
      </c>
      <c r="OP123" t="s">
        <v>817</v>
      </c>
      <c r="OQ123" t="s">
        <v>827</v>
      </c>
      <c r="OR123" t="s">
        <v>863</v>
      </c>
      <c r="OS123" t="s">
        <v>829</v>
      </c>
      <c r="OT123" t="s">
        <v>813</v>
      </c>
      <c r="OU123" t="s">
        <v>813</v>
      </c>
      <c r="OV123" t="s">
        <v>830</v>
      </c>
      <c r="OW123" t="s">
        <v>864</v>
      </c>
      <c r="OX123" t="s">
        <v>832</v>
      </c>
      <c r="OY123" t="s">
        <v>833</v>
      </c>
      <c r="OZ123" t="s">
        <v>908</v>
      </c>
      <c r="PA123" t="s">
        <v>817</v>
      </c>
      <c r="PB123" t="s">
        <v>817</v>
      </c>
      <c r="PC123" t="s">
        <v>817</v>
      </c>
      <c r="PD123" t="s">
        <v>817</v>
      </c>
      <c r="PE123" t="s">
        <v>817</v>
      </c>
      <c r="PF123" t="s">
        <v>813</v>
      </c>
      <c r="PG123" t="s">
        <v>817</v>
      </c>
      <c r="PH123" t="s">
        <v>817</v>
      </c>
      <c r="PI123" t="s">
        <v>817</v>
      </c>
      <c r="PJ123" t="s">
        <v>817</v>
      </c>
      <c r="PK123" t="s">
        <v>817</v>
      </c>
      <c r="PL123" t="s">
        <v>835</v>
      </c>
      <c r="PM123" t="s">
        <v>837</v>
      </c>
      <c r="PN123" t="s">
        <v>845</v>
      </c>
      <c r="PO123" t="s">
        <v>880</v>
      </c>
      <c r="PP123" t="s">
        <v>839</v>
      </c>
      <c r="PQ123" t="s">
        <v>813</v>
      </c>
      <c r="PR123" t="s">
        <v>817</v>
      </c>
      <c r="PS123" t="s">
        <v>813</v>
      </c>
      <c r="PT123" t="s">
        <v>817</v>
      </c>
      <c r="PU123" t="s">
        <v>817</v>
      </c>
      <c r="PV123" t="s">
        <v>817</v>
      </c>
      <c r="PW123" t="s">
        <v>817</v>
      </c>
      <c r="PX123" t="s">
        <v>817</v>
      </c>
      <c r="PY123" t="s">
        <v>817</v>
      </c>
      <c r="PZ123" t="s">
        <v>840</v>
      </c>
      <c r="QA123" t="s">
        <v>841</v>
      </c>
      <c r="QB123" t="s">
        <v>895</v>
      </c>
      <c r="QC123" t="s">
        <v>843</v>
      </c>
      <c r="QD123" t="s">
        <v>896</v>
      </c>
      <c r="QE123" t="s">
        <v>845</v>
      </c>
      <c r="QF123" t="s">
        <v>817</v>
      </c>
      <c r="QG123" t="s">
        <v>817</v>
      </c>
      <c r="QH123" t="s">
        <v>813</v>
      </c>
      <c r="QI123" t="s">
        <v>817</v>
      </c>
      <c r="QJ123" t="s">
        <v>817</v>
      </c>
      <c r="QK123" t="s">
        <v>813</v>
      </c>
      <c r="QL123" t="s">
        <v>817</v>
      </c>
      <c r="QM123" t="s">
        <v>817</v>
      </c>
      <c r="QN123" t="s">
        <v>817</v>
      </c>
      <c r="QO123" t="s">
        <v>817</v>
      </c>
      <c r="QP123" t="s">
        <v>817</v>
      </c>
      <c r="QQ123" t="s">
        <v>817</v>
      </c>
      <c r="QR123" t="s">
        <v>868</v>
      </c>
      <c r="QS123" t="s">
        <v>813</v>
      </c>
      <c r="QT123" t="s">
        <v>817</v>
      </c>
      <c r="QU123" t="s">
        <v>817</v>
      </c>
      <c r="QV123" t="s">
        <v>817</v>
      </c>
      <c r="QW123" t="s">
        <v>817</v>
      </c>
      <c r="QX123" t="s">
        <v>817</v>
      </c>
      <c r="QY123" t="s">
        <v>817</v>
      </c>
      <c r="QZ123" t="s">
        <v>817</v>
      </c>
      <c r="RA123" t="s">
        <v>817</v>
      </c>
      <c r="RB123" t="s">
        <v>817</v>
      </c>
      <c r="RC123" t="s">
        <v>817</v>
      </c>
      <c r="RD123" t="s">
        <v>817</v>
      </c>
      <c r="RE123" t="s">
        <v>817</v>
      </c>
      <c r="RF123" t="s">
        <v>817</v>
      </c>
      <c r="RG123" t="s">
        <v>817</v>
      </c>
      <c r="RH123" t="s">
        <v>817</v>
      </c>
      <c r="RI123" t="s">
        <v>817</v>
      </c>
      <c r="RJ123" t="s">
        <v>817</v>
      </c>
      <c r="RK123" t="s">
        <v>813</v>
      </c>
      <c r="RL123" t="s">
        <v>813</v>
      </c>
      <c r="RM123" t="s">
        <v>817</v>
      </c>
      <c r="RN123" t="s">
        <v>817</v>
      </c>
      <c r="RO123" t="s">
        <v>817</v>
      </c>
      <c r="RP123" t="s">
        <v>817</v>
      </c>
      <c r="RQ123" t="s">
        <v>817</v>
      </c>
      <c r="RR123" t="s">
        <v>817</v>
      </c>
      <c r="RS123" t="s">
        <v>817</v>
      </c>
      <c r="RT123" t="s">
        <v>817</v>
      </c>
      <c r="RU123" t="s">
        <v>817</v>
      </c>
      <c r="RV123" t="s">
        <v>817</v>
      </c>
      <c r="RW123" t="s">
        <v>817</v>
      </c>
      <c r="RX123" t="s">
        <v>837</v>
      </c>
      <c r="RY123" t="s">
        <v>1029</v>
      </c>
      <c r="RZ123" t="s">
        <v>813</v>
      </c>
      <c r="SA123" t="s">
        <v>817</v>
      </c>
      <c r="SB123" t="s">
        <v>817</v>
      </c>
      <c r="SC123" t="s">
        <v>817</v>
      </c>
      <c r="SD123" t="s">
        <v>817</v>
      </c>
      <c r="SE123" t="s">
        <v>817</v>
      </c>
      <c r="SF123" t="s">
        <v>817</v>
      </c>
      <c r="SG123" t="s">
        <v>817</v>
      </c>
      <c r="SH123" t="s">
        <v>817</v>
      </c>
      <c r="SI123" t="s">
        <v>817</v>
      </c>
      <c r="SJ123" t="s">
        <v>813</v>
      </c>
      <c r="SK123" t="s">
        <v>817</v>
      </c>
      <c r="SL123" t="s">
        <v>817</v>
      </c>
      <c r="SM123" t="s">
        <v>817</v>
      </c>
      <c r="SN123" t="s">
        <v>817</v>
      </c>
      <c r="SO123" t="s">
        <v>817</v>
      </c>
      <c r="SP123" t="s">
        <v>813</v>
      </c>
      <c r="SQ123" t="s">
        <v>813</v>
      </c>
      <c r="SR123" t="s">
        <v>817</v>
      </c>
      <c r="SS123" t="s">
        <v>817</v>
      </c>
      <c r="ST123" t="s">
        <v>817</v>
      </c>
      <c r="SU123" t="s">
        <v>817</v>
      </c>
      <c r="SV123" t="s">
        <v>817</v>
      </c>
      <c r="SW123" t="s">
        <v>817</v>
      </c>
      <c r="SX123" t="s">
        <v>817</v>
      </c>
      <c r="SY123" t="s">
        <v>817</v>
      </c>
      <c r="SZ123" t="s">
        <v>817</v>
      </c>
      <c r="TA123" t="s">
        <v>817</v>
      </c>
      <c r="TB123" t="s">
        <v>817</v>
      </c>
      <c r="TC123" t="s">
        <v>817</v>
      </c>
      <c r="TD123" t="s">
        <v>817</v>
      </c>
      <c r="TE123" t="s">
        <v>817</v>
      </c>
      <c r="TF123" t="s">
        <v>817</v>
      </c>
      <c r="TG123" t="s">
        <v>817</v>
      </c>
      <c r="TH123" t="s">
        <v>817</v>
      </c>
      <c r="TI123" t="s">
        <v>817</v>
      </c>
      <c r="TJ123" t="s">
        <v>813</v>
      </c>
      <c r="TK123" t="s">
        <v>817</v>
      </c>
      <c r="TL123" t="s">
        <v>817</v>
      </c>
      <c r="TM123" t="s">
        <v>817</v>
      </c>
      <c r="TN123" t="s">
        <v>817</v>
      </c>
      <c r="TO123" t="s">
        <v>813</v>
      </c>
      <c r="TP123" t="s">
        <v>817</v>
      </c>
      <c r="TQ123" t="s">
        <v>817</v>
      </c>
      <c r="TR123" t="s">
        <v>817</v>
      </c>
      <c r="TS123" t="s">
        <v>817</v>
      </c>
      <c r="TT123" t="s">
        <v>817</v>
      </c>
      <c r="TU123" t="s">
        <v>813</v>
      </c>
      <c r="TV123" t="s">
        <v>817</v>
      </c>
      <c r="TW123" t="s">
        <v>817</v>
      </c>
      <c r="TY123" t="s">
        <v>817</v>
      </c>
      <c r="TZ123" t="s">
        <v>817</v>
      </c>
      <c r="UA123" t="s">
        <v>817</v>
      </c>
      <c r="UB123" t="s">
        <v>817</v>
      </c>
      <c r="UC123" t="s">
        <v>817</v>
      </c>
      <c r="UD123" t="s">
        <v>817</v>
      </c>
      <c r="UE123" t="s">
        <v>817</v>
      </c>
      <c r="UF123" t="s">
        <v>817</v>
      </c>
      <c r="UG123" t="s">
        <v>817</v>
      </c>
      <c r="UH123" t="s">
        <v>813</v>
      </c>
      <c r="UI123" t="s">
        <v>817</v>
      </c>
      <c r="UJ123" t="s">
        <v>817</v>
      </c>
      <c r="UK123" t="s">
        <v>817</v>
      </c>
      <c r="UL123" t="s">
        <v>817</v>
      </c>
      <c r="UM123" t="s">
        <v>817</v>
      </c>
      <c r="UN123" t="s">
        <v>817</v>
      </c>
      <c r="UO123" t="s">
        <v>817</v>
      </c>
      <c r="UP123" t="s">
        <v>817</v>
      </c>
      <c r="UQ123" t="s">
        <v>817</v>
      </c>
      <c r="UR123" t="s">
        <v>817</v>
      </c>
      <c r="US123" t="s">
        <v>817</v>
      </c>
      <c r="UT123" t="s">
        <v>817</v>
      </c>
      <c r="UU123" t="s">
        <v>817</v>
      </c>
      <c r="UV123" t="s">
        <v>817</v>
      </c>
      <c r="UW123" t="s">
        <v>813</v>
      </c>
      <c r="UX123" t="s">
        <v>817</v>
      </c>
      <c r="UY123" t="s">
        <v>817</v>
      </c>
      <c r="UZ123" t="s">
        <v>817</v>
      </c>
      <c r="VD123" t="s">
        <v>813</v>
      </c>
      <c r="VE123" t="s">
        <v>817</v>
      </c>
      <c r="VF123" t="s">
        <v>817</v>
      </c>
      <c r="VG123" t="s">
        <v>817</v>
      </c>
      <c r="VH123" t="s">
        <v>817</v>
      </c>
      <c r="VI123" t="s">
        <v>817</v>
      </c>
      <c r="VJ123" t="s">
        <v>817</v>
      </c>
      <c r="VK123" t="s">
        <v>817</v>
      </c>
      <c r="VL123" t="s">
        <v>817</v>
      </c>
      <c r="VM123" t="s">
        <v>817</v>
      </c>
      <c r="VN123" t="s">
        <v>817</v>
      </c>
      <c r="VO123" t="s">
        <v>817</v>
      </c>
      <c r="VP123" t="s">
        <v>817</v>
      </c>
      <c r="VQ123" t="s">
        <v>817</v>
      </c>
      <c r="VY123" t="s">
        <v>817</v>
      </c>
      <c r="VZ123" t="s">
        <v>817</v>
      </c>
      <c r="WA123" t="s">
        <v>817</v>
      </c>
      <c r="WJ123" t="s">
        <v>813</v>
      </c>
      <c r="WK123" t="s">
        <v>813</v>
      </c>
      <c r="WL123" t="s">
        <v>817</v>
      </c>
      <c r="WM123" t="s">
        <v>817</v>
      </c>
      <c r="WN123" t="s">
        <v>817</v>
      </c>
      <c r="WO123" t="s">
        <v>817</v>
      </c>
      <c r="WP123" t="s">
        <v>817</v>
      </c>
      <c r="WQ123" t="s">
        <v>817</v>
      </c>
      <c r="WR123" t="s">
        <v>817</v>
      </c>
      <c r="WS123" t="s">
        <v>956</v>
      </c>
      <c r="WU123" t="s">
        <v>817</v>
      </c>
      <c r="WV123" t="s">
        <v>817</v>
      </c>
      <c r="WW123" t="s">
        <v>817</v>
      </c>
      <c r="WX123" t="s">
        <v>817</v>
      </c>
      <c r="WY123" t="s">
        <v>817</v>
      </c>
      <c r="WZ123" t="s">
        <v>813</v>
      </c>
      <c r="XA123" t="s">
        <v>817</v>
      </c>
      <c r="XB123" t="s">
        <v>817</v>
      </c>
      <c r="XC123" t="s">
        <v>869</v>
      </c>
      <c r="XD123" t="s">
        <v>813</v>
      </c>
      <c r="XE123" t="s">
        <v>817</v>
      </c>
      <c r="XF123" t="s">
        <v>817</v>
      </c>
      <c r="XG123" t="s">
        <v>817</v>
      </c>
      <c r="XH123" t="s">
        <v>817</v>
      </c>
      <c r="XI123" t="s">
        <v>817</v>
      </c>
      <c r="XJ123" t="s">
        <v>817</v>
      </c>
      <c r="XK123" t="s">
        <v>817</v>
      </c>
      <c r="XL123" t="s">
        <v>817</v>
      </c>
      <c r="XM123" t="s">
        <v>817</v>
      </c>
      <c r="XN123" t="s">
        <v>817</v>
      </c>
      <c r="XO123" t="s">
        <v>817</v>
      </c>
      <c r="XP123" t="s">
        <v>817</v>
      </c>
      <c r="XQ123" t="s">
        <v>817</v>
      </c>
      <c r="XR123" t="s">
        <v>817</v>
      </c>
      <c r="XS123" t="s">
        <v>817</v>
      </c>
      <c r="XT123" t="s">
        <v>813</v>
      </c>
      <c r="XU123" t="s">
        <v>813</v>
      </c>
      <c r="XV123" t="s">
        <v>817</v>
      </c>
      <c r="XW123" t="s">
        <v>817</v>
      </c>
      <c r="XX123" t="s">
        <v>817</v>
      </c>
      <c r="XY123" t="s">
        <v>817</v>
      </c>
      <c r="XZ123" t="s">
        <v>817</v>
      </c>
      <c r="ZM123" t="s">
        <v>817</v>
      </c>
      <c r="ZN123" t="s">
        <v>817</v>
      </c>
      <c r="ZO123" t="s">
        <v>817</v>
      </c>
      <c r="ZP123" t="s">
        <v>817</v>
      </c>
      <c r="ZQ123" t="s">
        <v>817</v>
      </c>
      <c r="ZR123" t="s">
        <v>817</v>
      </c>
      <c r="ZS123" t="s">
        <v>817</v>
      </c>
      <c r="ZT123" t="s">
        <v>817</v>
      </c>
      <c r="ZU123" t="s">
        <v>817</v>
      </c>
      <c r="ZV123" t="s">
        <v>817</v>
      </c>
      <c r="ZW123" t="s">
        <v>813</v>
      </c>
      <c r="ZX123" t="s">
        <v>817</v>
      </c>
      <c r="ZY123" t="s">
        <v>817</v>
      </c>
      <c r="ZZ123" t="s">
        <v>817</v>
      </c>
      <c r="AAA123" t="s">
        <v>817</v>
      </c>
      <c r="AAB123" t="s">
        <v>817</v>
      </c>
      <c r="AAC123" t="s">
        <v>817</v>
      </c>
      <c r="AAD123" t="s">
        <v>817</v>
      </c>
      <c r="AAE123" t="s">
        <v>817</v>
      </c>
      <c r="AAF123" t="s">
        <v>817</v>
      </c>
      <c r="AAH123" t="s">
        <v>813</v>
      </c>
      <c r="AAI123" t="s">
        <v>813</v>
      </c>
      <c r="AAJ123" t="s">
        <v>817</v>
      </c>
      <c r="AAK123" t="s">
        <v>817</v>
      </c>
      <c r="AAL123" t="s">
        <v>817</v>
      </c>
      <c r="AAM123" t="s">
        <v>817</v>
      </c>
      <c r="AAN123" t="s">
        <v>813</v>
      </c>
      <c r="AAO123" t="s">
        <v>817</v>
      </c>
      <c r="AAP123" t="s">
        <v>817</v>
      </c>
      <c r="AAQ123" t="s">
        <v>817</v>
      </c>
      <c r="AAR123" t="s">
        <v>817</v>
      </c>
      <c r="AAS123" t="s">
        <v>817</v>
      </c>
      <c r="AAT123" t="s">
        <v>817</v>
      </c>
      <c r="AAV123" t="s">
        <v>813</v>
      </c>
      <c r="AAW123" t="s">
        <v>817</v>
      </c>
      <c r="AAX123" t="s">
        <v>817</v>
      </c>
      <c r="AAY123" t="s">
        <v>817</v>
      </c>
      <c r="AAZ123" t="s">
        <v>817</v>
      </c>
      <c r="ABA123" t="s">
        <v>817</v>
      </c>
      <c r="ABB123" t="s">
        <v>813</v>
      </c>
      <c r="ABC123" t="s">
        <v>817</v>
      </c>
      <c r="ABD123" t="s">
        <v>817</v>
      </c>
      <c r="ABE123" t="s">
        <v>817</v>
      </c>
      <c r="ABF123" t="s">
        <v>817</v>
      </c>
      <c r="ABG123" t="s">
        <v>817</v>
      </c>
      <c r="ABH123" t="s">
        <v>817</v>
      </c>
      <c r="ABI123" t="s">
        <v>817</v>
      </c>
      <c r="ABJ123" t="s">
        <v>817</v>
      </c>
      <c r="ABK123" t="s">
        <v>817</v>
      </c>
      <c r="ABL123" t="s">
        <v>817</v>
      </c>
      <c r="ABM123" t="s">
        <v>817</v>
      </c>
      <c r="ABN123" t="s">
        <v>817</v>
      </c>
      <c r="ABO123" t="s">
        <v>817</v>
      </c>
      <c r="ABP123" t="s">
        <v>817</v>
      </c>
      <c r="ABQ123" t="s">
        <v>817</v>
      </c>
      <c r="ABR123" t="s">
        <v>817</v>
      </c>
      <c r="ABS123" t="s">
        <v>817</v>
      </c>
      <c r="ABT123" t="s">
        <v>813</v>
      </c>
      <c r="ABU123" t="s">
        <v>817</v>
      </c>
      <c r="ABV123" t="s">
        <v>817</v>
      </c>
      <c r="ABW123" t="s">
        <v>813</v>
      </c>
      <c r="ABX123" t="s">
        <v>817</v>
      </c>
      <c r="ABY123" t="s">
        <v>817</v>
      </c>
      <c r="ABZ123" t="s">
        <v>817</v>
      </c>
      <c r="ACA123" t="s">
        <v>817</v>
      </c>
      <c r="ACB123" t="s">
        <v>817</v>
      </c>
      <c r="ACC123" t="s">
        <v>817</v>
      </c>
      <c r="ACD123" t="s">
        <v>817</v>
      </c>
      <c r="ACE123" t="s">
        <v>817</v>
      </c>
      <c r="ACF123" t="s">
        <v>817</v>
      </c>
      <c r="ACG123" t="s">
        <v>817</v>
      </c>
      <c r="ACH123" t="s">
        <v>817</v>
      </c>
      <c r="ACI123" t="s">
        <v>817</v>
      </c>
    </row>
    <row r="124" spans="1:763">
      <c r="A124" t="s">
        <v>1396</v>
      </c>
      <c r="B124" t="s">
        <v>1397</v>
      </c>
      <c r="C124" t="s">
        <v>1398</v>
      </c>
      <c r="D124" t="s">
        <v>854</v>
      </c>
      <c r="E124" t="s">
        <v>854</v>
      </c>
      <c r="P124" t="s">
        <v>855</v>
      </c>
      <c r="Q124">
        <v>1.2198080885670051</v>
      </c>
      <c r="T124">
        <v>39</v>
      </c>
      <c r="V124" t="s">
        <v>813</v>
      </c>
      <c r="X124" t="s">
        <v>813</v>
      </c>
      <c r="Y124" t="s">
        <v>814</v>
      </c>
      <c r="Z124" t="s">
        <v>814</v>
      </c>
      <c r="AA124" t="s">
        <v>857</v>
      </c>
      <c r="AB124" t="s">
        <v>816</v>
      </c>
      <c r="AC124">
        <v>6</v>
      </c>
      <c r="AD124" t="s">
        <v>817</v>
      </c>
      <c r="AE124">
        <v>6</v>
      </c>
      <c r="AF124">
        <v>0</v>
      </c>
      <c r="AG124">
        <v>0</v>
      </c>
      <c r="AH124" t="s">
        <v>818</v>
      </c>
      <c r="AI124" t="s">
        <v>818</v>
      </c>
      <c r="AJ124" t="s">
        <v>818</v>
      </c>
      <c r="AK124" t="s">
        <v>818</v>
      </c>
      <c r="AL124" t="s">
        <v>818</v>
      </c>
      <c r="AM124" t="s">
        <v>818</v>
      </c>
      <c r="AN124" t="s">
        <v>818</v>
      </c>
      <c r="AO124" t="s">
        <v>818</v>
      </c>
      <c r="AP124" t="s">
        <v>818</v>
      </c>
      <c r="AQ124" t="s">
        <v>818</v>
      </c>
      <c r="AR124" t="s">
        <v>818</v>
      </c>
      <c r="AS124" t="s">
        <v>818</v>
      </c>
      <c r="AT124" t="s">
        <v>818</v>
      </c>
      <c r="AU124" t="s">
        <v>818</v>
      </c>
      <c r="AV124" t="s">
        <v>818</v>
      </c>
      <c r="AW124" t="s">
        <v>818</v>
      </c>
      <c r="AX124" t="s">
        <v>818</v>
      </c>
      <c r="AY124" t="s">
        <v>818</v>
      </c>
      <c r="AZ124" t="s">
        <v>818</v>
      </c>
      <c r="BA124" t="s">
        <v>818</v>
      </c>
      <c r="BB124" t="s">
        <v>818</v>
      </c>
      <c r="BC124" t="s">
        <v>818</v>
      </c>
      <c r="BD124" t="s">
        <v>818</v>
      </c>
      <c r="BE124" t="s">
        <v>818</v>
      </c>
      <c r="BF124" t="s">
        <v>818</v>
      </c>
      <c r="BG124" t="s">
        <v>818</v>
      </c>
      <c r="BH124" t="s">
        <v>818</v>
      </c>
      <c r="BI124" t="s">
        <v>818</v>
      </c>
      <c r="BJ124" t="s">
        <v>818</v>
      </c>
      <c r="BK124" t="s">
        <v>818</v>
      </c>
      <c r="BL124" t="s">
        <v>818</v>
      </c>
      <c r="BM124" t="s">
        <v>818</v>
      </c>
      <c r="BN124" t="s">
        <v>818</v>
      </c>
      <c r="BO124" t="s">
        <v>818</v>
      </c>
      <c r="BP124" t="s">
        <v>818</v>
      </c>
      <c r="BQ124" t="s">
        <v>818</v>
      </c>
      <c r="BR124" t="s">
        <v>818</v>
      </c>
      <c r="BS124" t="s">
        <v>818</v>
      </c>
      <c r="BT124" t="s">
        <v>818</v>
      </c>
      <c r="BU124" t="s">
        <v>818</v>
      </c>
      <c r="BV124" t="s">
        <v>818</v>
      </c>
      <c r="BW124" t="s">
        <v>818</v>
      </c>
      <c r="BX124" t="s">
        <v>818</v>
      </c>
      <c r="BY124" t="s">
        <v>818</v>
      </c>
      <c r="BZ124" t="s">
        <v>818</v>
      </c>
      <c r="CA124" t="s">
        <v>818</v>
      </c>
      <c r="CB124" t="s">
        <v>818</v>
      </c>
      <c r="CC124" t="s">
        <v>818</v>
      </c>
      <c r="CD124" t="s">
        <v>818</v>
      </c>
      <c r="CE124" t="s">
        <v>818</v>
      </c>
      <c r="CF124" t="s">
        <v>818</v>
      </c>
      <c r="CG124" t="s">
        <v>818</v>
      </c>
      <c r="CH124" t="s">
        <v>818</v>
      </c>
      <c r="CI124" t="s">
        <v>818</v>
      </c>
      <c r="CJ124" t="s">
        <v>818</v>
      </c>
      <c r="CK124" t="s">
        <v>818</v>
      </c>
      <c r="CL124" t="s">
        <v>818</v>
      </c>
      <c r="CM124" t="s">
        <v>818</v>
      </c>
      <c r="CN124" t="s">
        <v>818</v>
      </c>
      <c r="CO124" t="s">
        <v>818</v>
      </c>
      <c r="CP124" t="s">
        <v>818</v>
      </c>
      <c r="CQ124" t="s">
        <v>818</v>
      </c>
      <c r="CR124" t="s">
        <v>818</v>
      </c>
      <c r="CS124" t="s">
        <v>818</v>
      </c>
      <c r="CT124" t="s">
        <v>818</v>
      </c>
      <c r="CU124" t="s">
        <v>818</v>
      </c>
      <c r="CV124" t="s">
        <v>818</v>
      </c>
      <c r="CW124" t="s">
        <v>818</v>
      </c>
      <c r="CX124" t="s">
        <v>818</v>
      </c>
      <c r="CY124" t="s">
        <v>818</v>
      </c>
      <c r="CZ124" t="s">
        <v>818</v>
      </c>
      <c r="DA124" t="s">
        <v>818</v>
      </c>
      <c r="DB124" t="s">
        <v>818</v>
      </c>
      <c r="DC124" t="s">
        <v>818</v>
      </c>
      <c r="DD124" t="s">
        <v>818</v>
      </c>
      <c r="DE124" t="s">
        <v>818</v>
      </c>
      <c r="DF124" t="s">
        <v>818</v>
      </c>
      <c r="DG124" t="s">
        <v>818</v>
      </c>
      <c r="DH124" t="s">
        <v>818</v>
      </c>
      <c r="DI124" t="s">
        <v>818</v>
      </c>
      <c r="DJ124" t="s">
        <v>818</v>
      </c>
      <c r="DK124" t="s">
        <v>818</v>
      </c>
      <c r="DL124" t="s">
        <v>818</v>
      </c>
      <c r="DM124" t="s">
        <v>818</v>
      </c>
      <c r="DN124" t="s">
        <v>818</v>
      </c>
      <c r="DO124" t="s">
        <v>818</v>
      </c>
      <c r="DP124" t="s">
        <v>818</v>
      </c>
      <c r="DQ124" t="s">
        <v>818</v>
      </c>
      <c r="DR124" t="s">
        <v>818</v>
      </c>
      <c r="DS124" t="s">
        <v>818</v>
      </c>
      <c r="DT124" t="s">
        <v>818</v>
      </c>
      <c r="DU124" t="s">
        <v>818</v>
      </c>
      <c r="DV124" t="s">
        <v>818</v>
      </c>
      <c r="DW124" t="s">
        <v>818</v>
      </c>
      <c r="DX124" t="s">
        <v>818</v>
      </c>
      <c r="DY124" t="s">
        <v>818</v>
      </c>
      <c r="DZ124" t="s">
        <v>818</v>
      </c>
      <c r="EA124" t="s">
        <v>818</v>
      </c>
      <c r="EB124" t="s">
        <v>818</v>
      </c>
      <c r="EC124" t="s">
        <v>818</v>
      </c>
      <c r="ED124" t="s">
        <v>818</v>
      </c>
      <c r="EE124" t="s">
        <v>818</v>
      </c>
      <c r="EF124" t="s">
        <v>818</v>
      </c>
      <c r="EG124" t="s">
        <v>818</v>
      </c>
      <c r="EH124" t="s">
        <v>818</v>
      </c>
      <c r="EI124" t="s">
        <v>818</v>
      </c>
      <c r="EJ124" t="s">
        <v>818</v>
      </c>
      <c r="EK124" t="s">
        <v>818</v>
      </c>
      <c r="EL124" t="s">
        <v>818</v>
      </c>
      <c r="EM124" t="s">
        <v>818</v>
      </c>
      <c r="EN124" t="s">
        <v>818</v>
      </c>
      <c r="EO124" t="s">
        <v>818</v>
      </c>
      <c r="EP124" t="s">
        <v>818</v>
      </c>
      <c r="EQ124" t="s">
        <v>818</v>
      </c>
      <c r="ER124" t="s">
        <v>818</v>
      </c>
      <c r="ES124" t="s">
        <v>818</v>
      </c>
      <c r="ET124" t="s">
        <v>818</v>
      </c>
      <c r="EU124" t="s">
        <v>818</v>
      </c>
      <c r="EV124" t="s">
        <v>818</v>
      </c>
      <c r="EW124" t="s">
        <v>818</v>
      </c>
      <c r="EX124" t="s">
        <v>818</v>
      </c>
      <c r="EY124" t="s">
        <v>818</v>
      </c>
      <c r="EZ124" t="s">
        <v>818</v>
      </c>
      <c r="FA124" t="s">
        <v>818</v>
      </c>
      <c r="FB124" t="s">
        <v>818</v>
      </c>
      <c r="FC124" t="s">
        <v>818</v>
      </c>
      <c r="FD124" t="s">
        <v>818</v>
      </c>
      <c r="FE124" t="s">
        <v>818</v>
      </c>
      <c r="FF124" t="s">
        <v>818</v>
      </c>
      <c r="FG124" t="s">
        <v>818</v>
      </c>
      <c r="FH124" t="s">
        <v>818</v>
      </c>
      <c r="FI124" t="s">
        <v>818</v>
      </c>
      <c r="FJ124" t="s">
        <v>818</v>
      </c>
      <c r="FK124" t="s">
        <v>818</v>
      </c>
      <c r="FL124" t="s">
        <v>818</v>
      </c>
      <c r="FM124" t="s">
        <v>818</v>
      </c>
      <c r="FN124" t="s">
        <v>818</v>
      </c>
      <c r="FO124" t="s">
        <v>818</v>
      </c>
      <c r="FP124" t="s">
        <v>818</v>
      </c>
      <c r="FQ124" t="s">
        <v>818</v>
      </c>
      <c r="FR124" t="s">
        <v>818</v>
      </c>
      <c r="FS124" t="s">
        <v>818</v>
      </c>
      <c r="FT124" t="s">
        <v>818</v>
      </c>
      <c r="FU124" t="s">
        <v>818</v>
      </c>
      <c r="FV124" t="s">
        <v>818</v>
      </c>
      <c r="FW124" t="s">
        <v>818</v>
      </c>
      <c r="FX124" t="s">
        <v>818</v>
      </c>
      <c r="FY124" t="s">
        <v>818</v>
      </c>
      <c r="FZ124" t="s">
        <v>818</v>
      </c>
      <c r="GA124" t="s">
        <v>818</v>
      </c>
      <c r="GB124" t="s">
        <v>818</v>
      </c>
      <c r="GC124" t="s">
        <v>818</v>
      </c>
      <c r="GD124" t="s">
        <v>818</v>
      </c>
      <c r="GE124" t="s">
        <v>818</v>
      </c>
      <c r="GF124" t="s">
        <v>818</v>
      </c>
      <c r="GG124" t="s">
        <v>818</v>
      </c>
      <c r="GH124" t="s">
        <v>818</v>
      </c>
      <c r="GI124" t="s">
        <v>818</v>
      </c>
      <c r="GJ124" t="s">
        <v>818</v>
      </c>
      <c r="GK124" t="s">
        <v>818</v>
      </c>
      <c r="GL124" t="s">
        <v>818</v>
      </c>
      <c r="GM124" t="s">
        <v>818</v>
      </c>
      <c r="GN124" t="s">
        <v>818</v>
      </c>
      <c r="GO124" t="s">
        <v>818</v>
      </c>
      <c r="GP124" t="s">
        <v>818</v>
      </c>
      <c r="GQ124" t="s">
        <v>818</v>
      </c>
      <c r="GR124" t="s">
        <v>818</v>
      </c>
      <c r="GS124" t="s">
        <v>818</v>
      </c>
      <c r="GT124" t="s">
        <v>818</v>
      </c>
      <c r="GU124" t="s">
        <v>818</v>
      </c>
      <c r="GV124" t="s">
        <v>818</v>
      </c>
      <c r="GW124" t="s">
        <v>818</v>
      </c>
      <c r="GX124" t="s">
        <v>818</v>
      </c>
      <c r="GY124" t="s">
        <v>818</v>
      </c>
      <c r="GZ124" t="s">
        <v>818</v>
      </c>
      <c r="HA124" t="s">
        <v>818</v>
      </c>
      <c r="HB124" t="s">
        <v>818</v>
      </c>
      <c r="HC124" t="s">
        <v>818</v>
      </c>
      <c r="HD124" t="s">
        <v>818</v>
      </c>
      <c r="HE124" t="s">
        <v>818</v>
      </c>
      <c r="HF124" t="s">
        <v>818</v>
      </c>
      <c r="HG124" t="s">
        <v>818</v>
      </c>
      <c r="HH124" t="s">
        <v>818</v>
      </c>
      <c r="HI124" t="s">
        <v>818</v>
      </c>
      <c r="HJ124" t="s">
        <v>818</v>
      </c>
      <c r="HK124" t="s">
        <v>818</v>
      </c>
      <c r="HL124" t="s">
        <v>818</v>
      </c>
      <c r="HM124" t="s">
        <v>818</v>
      </c>
      <c r="HN124" t="s">
        <v>818</v>
      </c>
      <c r="HO124" t="s">
        <v>818</v>
      </c>
      <c r="HP124" t="s">
        <v>818</v>
      </c>
      <c r="HQ124" t="s">
        <v>818</v>
      </c>
      <c r="HR124" t="s">
        <v>818</v>
      </c>
      <c r="HS124" t="s">
        <v>818</v>
      </c>
      <c r="HT124" t="s">
        <v>818</v>
      </c>
      <c r="HU124" t="s">
        <v>818</v>
      </c>
      <c r="HV124" t="s">
        <v>818</v>
      </c>
      <c r="HW124" t="s">
        <v>818</v>
      </c>
      <c r="HX124" t="s">
        <v>818</v>
      </c>
      <c r="HY124" t="s">
        <v>818</v>
      </c>
      <c r="HZ124" t="s">
        <v>818</v>
      </c>
      <c r="IA124" t="s">
        <v>818</v>
      </c>
      <c r="IB124" t="s">
        <v>818</v>
      </c>
      <c r="IC124" t="s">
        <v>818</v>
      </c>
      <c r="ID124" t="s">
        <v>818</v>
      </c>
      <c r="IE124" t="s">
        <v>818</v>
      </c>
      <c r="IF124" t="s">
        <v>818</v>
      </c>
      <c r="IG124" t="s">
        <v>818</v>
      </c>
      <c r="IH124" t="s">
        <v>818</v>
      </c>
      <c r="II124" t="s">
        <v>818</v>
      </c>
      <c r="IJ124" t="s">
        <v>818</v>
      </c>
      <c r="IK124" t="s">
        <v>818</v>
      </c>
      <c r="IL124" t="s">
        <v>818</v>
      </c>
      <c r="IM124" t="s">
        <v>818</v>
      </c>
      <c r="IN124" t="s">
        <v>818</v>
      </c>
      <c r="IO124" t="s">
        <v>818</v>
      </c>
      <c r="IP124" t="s">
        <v>818</v>
      </c>
      <c r="IQ124" t="s">
        <v>818</v>
      </c>
      <c r="IR124" t="s">
        <v>818</v>
      </c>
      <c r="IS124" t="s">
        <v>818</v>
      </c>
      <c r="IT124" t="s">
        <v>818</v>
      </c>
      <c r="IU124" t="s">
        <v>818</v>
      </c>
      <c r="IV124" t="s">
        <v>818</v>
      </c>
      <c r="IW124" t="s">
        <v>818</v>
      </c>
      <c r="IX124" t="s">
        <v>818</v>
      </c>
      <c r="IY124" t="s">
        <v>818</v>
      </c>
      <c r="IZ124" t="s">
        <v>818</v>
      </c>
      <c r="JA124" t="s">
        <v>818</v>
      </c>
      <c r="JB124" t="s">
        <v>818</v>
      </c>
      <c r="JC124" t="s">
        <v>818</v>
      </c>
      <c r="JD124" t="s">
        <v>818</v>
      </c>
      <c r="JE124" t="s">
        <v>818</v>
      </c>
      <c r="JF124" t="s">
        <v>818</v>
      </c>
      <c r="JG124" t="s">
        <v>818</v>
      </c>
      <c r="JH124" t="s">
        <v>818</v>
      </c>
      <c r="JI124" t="s">
        <v>818</v>
      </c>
      <c r="JJ124" t="s">
        <v>818</v>
      </c>
      <c r="JK124" t="s">
        <v>818</v>
      </c>
      <c r="JL124" t="s">
        <v>818</v>
      </c>
      <c r="JM124" t="s">
        <v>818</v>
      </c>
      <c r="JN124" t="s">
        <v>818</v>
      </c>
      <c r="JO124" t="s">
        <v>818</v>
      </c>
      <c r="JP124" t="s">
        <v>818</v>
      </c>
      <c r="JQ124" t="s">
        <v>818</v>
      </c>
      <c r="JR124" t="s">
        <v>818</v>
      </c>
      <c r="JS124" t="s">
        <v>818</v>
      </c>
      <c r="JT124" t="s">
        <v>818</v>
      </c>
      <c r="JU124" t="s">
        <v>818</v>
      </c>
      <c r="JV124" t="s">
        <v>818</v>
      </c>
      <c r="JW124" t="s">
        <v>818</v>
      </c>
      <c r="JX124" t="s">
        <v>818</v>
      </c>
      <c r="JY124" t="s">
        <v>818</v>
      </c>
      <c r="JZ124" t="s">
        <v>818</v>
      </c>
      <c r="KA124" t="s">
        <v>818</v>
      </c>
      <c r="KB124" t="s">
        <v>818</v>
      </c>
      <c r="KC124" t="s">
        <v>818</v>
      </c>
      <c r="KD124" t="s">
        <v>818</v>
      </c>
      <c r="KE124" t="s">
        <v>818</v>
      </c>
      <c r="KF124">
        <v>6</v>
      </c>
      <c r="KG124">
        <v>0</v>
      </c>
      <c r="KH124">
        <v>0</v>
      </c>
      <c r="KI124">
        <v>0</v>
      </c>
      <c r="KJ124">
        <v>0</v>
      </c>
      <c r="KK124">
        <v>0</v>
      </c>
      <c r="KL124">
        <v>0</v>
      </c>
      <c r="KM124">
        <v>0</v>
      </c>
      <c r="KN124">
        <v>1</v>
      </c>
      <c r="KO124">
        <v>1</v>
      </c>
      <c r="KP124">
        <v>0</v>
      </c>
      <c r="KQ124">
        <v>2</v>
      </c>
      <c r="KR124">
        <v>0</v>
      </c>
      <c r="KS124">
        <v>0</v>
      </c>
      <c r="KT124">
        <v>0</v>
      </c>
      <c r="KU124">
        <v>1</v>
      </c>
      <c r="KV124">
        <v>2</v>
      </c>
      <c r="KW124">
        <v>0</v>
      </c>
      <c r="KX124">
        <v>1</v>
      </c>
      <c r="KY124">
        <v>0</v>
      </c>
      <c r="KZ124">
        <v>3</v>
      </c>
      <c r="LA124">
        <v>1</v>
      </c>
      <c r="LB124">
        <v>0</v>
      </c>
      <c r="LC124">
        <v>3</v>
      </c>
      <c r="LD124">
        <v>6</v>
      </c>
      <c r="LE124">
        <v>3</v>
      </c>
      <c r="LF124">
        <v>2</v>
      </c>
      <c r="LH124" t="s">
        <v>817</v>
      </c>
      <c r="LI124" t="s">
        <v>817</v>
      </c>
      <c r="LJ124" t="s">
        <v>813</v>
      </c>
      <c r="LK124" t="s">
        <v>817</v>
      </c>
      <c r="LL124" t="s">
        <v>813</v>
      </c>
      <c r="LM124" t="s">
        <v>813</v>
      </c>
      <c r="LN124" t="s">
        <v>813</v>
      </c>
      <c r="LO124" t="s">
        <v>813</v>
      </c>
      <c r="LP124" t="s">
        <v>817</v>
      </c>
      <c r="LQ124" t="s">
        <v>817</v>
      </c>
      <c r="LR124" t="s">
        <v>818</v>
      </c>
      <c r="LV124" t="s">
        <v>818</v>
      </c>
      <c r="LX124" t="s">
        <v>817</v>
      </c>
      <c r="MA124" t="s">
        <v>858</v>
      </c>
      <c r="MB124" t="s">
        <v>933</v>
      </c>
      <c r="MC124" t="s">
        <v>875</v>
      </c>
      <c r="MD124" t="s">
        <v>813</v>
      </c>
      <c r="MF124" t="s">
        <v>823</v>
      </c>
      <c r="MI124" t="s">
        <v>813</v>
      </c>
      <c r="MJ124" t="s">
        <v>824</v>
      </c>
      <c r="MK124" t="s">
        <v>813</v>
      </c>
      <c r="ML124" t="s">
        <v>813</v>
      </c>
      <c r="MM124" t="s">
        <v>817</v>
      </c>
      <c r="MN124" t="s">
        <v>817</v>
      </c>
      <c r="MO124" t="s">
        <v>817</v>
      </c>
      <c r="MP124" t="s">
        <v>817</v>
      </c>
      <c r="MQ124" t="s">
        <v>817</v>
      </c>
      <c r="MR124" t="s">
        <v>817</v>
      </c>
      <c r="MS124" t="s">
        <v>817</v>
      </c>
      <c r="MT124" t="s">
        <v>817</v>
      </c>
      <c r="MU124" t="s">
        <v>817</v>
      </c>
      <c r="MV124" t="s">
        <v>817</v>
      </c>
      <c r="MW124" t="s">
        <v>817</v>
      </c>
      <c r="MX124" t="s">
        <v>817</v>
      </c>
      <c r="MY124" t="s">
        <v>813</v>
      </c>
      <c r="MZ124" t="s">
        <v>813</v>
      </c>
      <c r="NA124" t="s">
        <v>817</v>
      </c>
      <c r="NB124" t="s">
        <v>817</v>
      </c>
      <c r="NR124" t="s">
        <v>902</v>
      </c>
      <c r="NU124" t="s">
        <v>1140</v>
      </c>
      <c r="NY124">
        <v>2</v>
      </c>
      <c r="NZ124" t="s">
        <v>903</v>
      </c>
      <c r="OP124" t="s">
        <v>817</v>
      </c>
      <c r="OQ124" t="s">
        <v>890</v>
      </c>
      <c r="OR124" t="s">
        <v>828</v>
      </c>
      <c r="OS124" t="s">
        <v>1020</v>
      </c>
      <c r="OT124" t="s">
        <v>813</v>
      </c>
      <c r="OU124" t="s">
        <v>817</v>
      </c>
      <c r="OV124" t="s">
        <v>830</v>
      </c>
      <c r="OW124" t="s">
        <v>905</v>
      </c>
      <c r="OX124" t="s">
        <v>906</v>
      </c>
      <c r="OY124" t="s">
        <v>833</v>
      </c>
      <c r="OZ124" t="s">
        <v>907</v>
      </c>
      <c r="PA124" t="s">
        <v>817</v>
      </c>
      <c r="PB124" t="s">
        <v>817</v>
      </c>
      <c r="PC124" t="s">
        <v>817</v>
      </c>
      <c r="PD124" t="s">
        <v>813</v>
      </c>
      <c r="PE124" t="s">
        <v>817</v>
      </c>
      <c r="PF124" t="s">
        <v>817</v>
      </c>
      <c r="PG124" t="s">
        <v>817</v>
      </c>
      <c r="PH124" t="s">
        <v>817</v>
      </c>
      <c r="PI124" t="s">
        <v>817</v>
      </c>
      <c r="PJ124" t="s">
        <v>817</v>
      </c>
      <c r="PK124" t="s">
        <v>817</v>
      </c>
      <c r="PL124" t="s">
        <v>835</v>
      </c>
      <c r="PM124" t="s">
        <v>837</v>
      </c>
      <c r="PO124" t="s">
        <v>893</v>
      </c>
      <c r="PP124" t="s">
        <v>839</v>
      </c>
      <c r="PQ124" t="s">
        <v>813</v>
      </c>
      <c r="PR124" t="s">
        <v>813</v>
      </c>
      <c r="PS124" t="s">
        <v>813</v>
      </c>
      <c r="PT124" t="s">
        <v>813</v>
      </c>
      <c r="PU124" t="s">
        <v>817</v>
      </c>
      <c r="PV124" t="s">
        <v>817</v>
      </c>
      <c r="PW124" t="s">
        <v>817</v>
      </c>
      <c r="PX124" t="s">
        <v>817</v>
      </c>
      <c r="PY124" t="s">
        <v>817</v>
      </c>
      <c r="PZ124" t="s">
        <v>840</v>
      </c>
      <c r="QD124" t="s">
        <v>844</v>
      </c>
      <c r="QE124" t="s">
        <v>845</v>
      </c>
      <c r="QF124" t="s">
        <v>813</v>
      </c>
      <c r="QG124" t="s">
        <v>813</v>
      </c>
      <c r="QH124" t="s">
        <v>813</v>
      </c>
      <c r="QI124" t="s">
        <v>817</v>
      </c>
      <c r="QJ124" t="s">
        <v>813</v>
      </c>
      <c r="QK124" t="s">
        <v>813</v>
      </c>
      <c r="QL124" t="s">
        <v>813</v>
      </c>
      <c r="QM124" t="s">
        <v>817</v>
      </c>
      <c r="QN124" t="s">
        <v>813</v>
      </c>
      <c r="QO124" t="s">
        <v>817</v>
      </c>
      <c r="QP124" t="s">
        <v>817</v>
      </c>
      <c r="QQ124" t="s">
        <v>817</v>
      </c>
      <c r="QR124" t="s">
        <v>817</v>
      </c>
      <c r="QS124" t="s">
        <v>813</v>
      </c>
      <c r="QT124" t="s">
        <v>817</v>
      </c>
      <c r="QU124" t="s">
        <v>817</v>
      </c>
      <c r="QV124" t="s">
        <v>817</v>
      </c>
      <c r="QW124" t="s">
        <v>817</v>
      </c>
      <c r="QX124" t="s">
        <v>817</v>
      </c>
      <c r="QY124" t="s">
        <v>817</v>
      </c>
      <c r="QZ124" t="s">
        <v>817</v>
      </c>
      <c r="RA124" t="s">
        <v>817</v>
      </c>
      <c r="RB124" t="s">
        <v>817</v>
      </c>
      <c r="RC124" t="s">
        <v>817</v>
      </c>
      <c r="RD124" t="s">
        <v>817</v>
      </c>
      <c r="RE124" t="s">
        <v>817</v>
      </c>
      <c r="RF124" t="s">
        <v>817</v>
      </c>
      <c r="RG124" t="s">
        <v>817</v>
      </c>
      <c r="RH124" t="s">
        <v>817</v>
      </c>
      <c r="RI124" t="s">
        <v>817</v>
      </c>
      <c r="RJ124" t="s">
        <v>817</v>
      </c>
      <c r="RK124" t="s">
        <v>813</v>
      </c>
      <c r="RL124" t="s">
        <v>813</v>
      </c>
      <c r="RM124" t="s">
        <v>817</v>
      </c>
      <c r="RN124" t="s">
        <v>817</v>
      </c>
      <c r="RO124" t="s">
        <v>817</v>
      </c>
      <c r="RP124" t="s">
        <v>817</v>
      </c>
      <c r="RQ124" t="s">
        <v>817</v>
      </c>
      <c r="RR124" t="s">
        <v>817</v>
      </c>
      <c r="RS124" t="s">
        <v>817</v>
      </c>
      <c r="RT124" t="s">
        <v>817</v>
      </c>
      <c r="RU124" t="s">
        <v>817</v>
      </c>
      <c r="RV124" t="s">
        <v>817</v>
      </c>
      <c r="RW124" t="s">
        <v>817</v>
      </c>
      <c r="RX124" t="s">
        <v>837</v>
      </c>
      <c r="RY124" t="s">
        <v>908</v>
      </c>
      <c r="RZ124" t="s">
        <v>813</v>
      </c>
      <c r="SA124" t="s">
        <v>817</v>
      </c>
      <c r="SB124" t="s">
        <v>813</v>
      </c>
      <c r="SC124" t="s">
        <v>813</v>
      </c>
      <c r="SD124" t="s">
        <v>813</v>
      </c>
      <c r="SE124" t="s">
        <v>813</v>
      </c>
      <c r="SF124" t="s">
        <v>817</v>
      </c>
      <c r="SG124" t="s">
        <v>817</v>
      </c>
      <c r="SH124" t="s">
        <v>817</v>
      </c>
      <c r="SI124" t="s">
        <v>817</v>
      </c>
      <c r="SJ124" t="s">
        <v>817</v>
      </c>
      <c r="SK124" t="s">
        <v>817</v>
      </c>
      <c r="SL124" t="s">
        <v>817</v>
      </c>
      <c r="SM124" t="s">
        <v>817</v>
      </c>
      <c r="SN124" t="s">
        <v>817</v>
      </c>
      <c r="SO124" t="s">
        <v>817</v>
      </c>
      <c r="SP124" t="s">
        <v>817</v>
      </c>
      <c r="SQ124" t="s">
        <v>817</v>
      </c>
      <c r="SR124" t="s">
        <v>817</v>
      </c>
      <c r="SS124" t="s">
        <v>817</v>
      </c>
      <c r="ST124" t="s">
        <v>817</v>
      </c>
      <c r="SU124" t="s">
        <v>817</v>
      </c>
      <c r="SV124" t="s">
        <v>813</v>
      </c>
      <c r="SW124" t="s">
        <v>813</v>
      </c>
      <c r="SX124" t="s">
        <v>817</v>
      </c>
      <c r="SY124" t="s">
        <v>813</v>
      </c>
      <c r="SZ124" t="s">
        <v>817</v>
      </c>
      <c r="TA124" t="s">
        <v>817</v>
      </c>
      <c r="TB124" t="s">
        <v>817</v>
      </c>
      <c r="TC124" t="s">
        <v>817</v>
      </c>
      <c r="TD124" t="s">
        <v>817</v>
      </c>
      <c r="TE124" t="s">
        <v>817</v>
      </c>
      <c r="TF124" t="s">
        <v>817</v>
      </c>
      <c r="TG124" t="s">
        <v>817</v>
      </c>
      <c r="TH124" t="s">
        <v>817</v>
      </c>
      <c r="TI124" t="s">
        <v>817</v>
      </c>
      <c r="TJ124" t="s">
        <v>817</v>
      </c>
      <c r="TU124" t="s">
        <v>817</v>
      </c>
      <c r="TY124" t="s">
        <v>813</v>
      </c>
      <c r="TZ124" t="s">
        <v>817</v>
      </c>
      <c r="UA124" t="s">
        <v>817</v>
      </c>
      <c r="UB124" t="s">
        <v>813</v>
      </c>
      <c r="UC124" t="s">
        <v>813</v>
      </c>
      <c r="UD124" t="s">
        <v>813</v>
      </c>
      <c r="UE124" t="s">
        <v>813</v>
      </c>
      <c r="UF124" t="s">
        <v>817</v>
      </c>
      <c r="UG124" t="s">
        <v>817</v>
      </c>
      <c r="UH124" t="s">
        <v>817</v>
      </c>
      <c r="UI124" t="s">
        <v>817</v>
      </c>
      <c r="UJ124" t="s">
        <v>817</v>
      </c>
      <c r="UK124" t="s">
        <v>817</v>
      </c>
      <c r="UL124" t="s">
        <v>813</v>
      </c>
      <c r="UM124" t="s">
        <v>817</v>
      </c>
      <c r="UN124" t="s">
        <v>813</v>
      </c>
      <c r="UO124" t="s">
        <v>813</v>
      </c>
      <c r="UP124" t="s">
        <v>817</v>
      </c>
      <c r="UQ124" t="s">
        <v>817</v>
      </c>
      <c r="UR124" t="s">
        <v>817</v>
      </c>
      <c r="US124" t="s">
        <v>817</v>
      </c>
      <c r="UT124" t="s">
        <v>817</v>
      </c>
      <c r="UU124" t="s">
        <v>817</v>
      </c>
      <c r="UV124" t="s">
        <v>817</v>
      </c>
      <c r="UW124" t="s">
        <v>817</v>
      </c>
      <c r="UX124" t="s">
        <v>817</v>
      </c>
      <c r="UY124" t="s">
        <v>817</v>
      </c>
      <c r="UZ124" t="s">
        <v>817</v>
      </c>
      <c r="VD124" t="s">
        <v>817</v>
      </c>
      <c r="VE124" t="s">
        <v>817</v>
      </c>
      <c r="VF124" t="s">
        <v>813</v>
      </c>
      <c r="VG124" t="s">
        <v>817</v>
      </c>
      <c r="VH124" t="s">
        <v>817</v>
      </c>
      <c r="VI124" t="s">
        <v>817</v>
      </c>
      <c r="VJ124" t="s">
        <v>813</v>
      </c>
      <c r="VK124" t="s">
        <v>817</v>
      </c>
      <c r="VL124" t="s">
        <v>817</v>
      </c>
      <c r="VM124" t="s">
        <v>813</v>
      </c>
      <c r="VN124" t="s">
        <v>817</v>
      </c>
      <c r="VO124" t="s">
        <v>817</v>
      </c>
      <c r="VP124" t="s">
        <v>817</v>
      </c>
      <c r="VQ124" t="s">
        <v>817</v>
      </c>
      <c r="VY124" t="s">
        <v>813</v>
      </c>
      <c r="VZ124" t="s">
        <v>817</v>
      </c>
      <c r="WA124" t="s">
        <v>813</v>
      </c>
      <c r="WB124" t="s">
        <v>813</v>
      </c>
      <c r="WC124" t="s">
        <v>813</v>
      </c>
      <c r="WD124" t="s">
        <v>813</v>
      </c>
      <c r="WE124" t="s">
        <v>817</v>
      </c>
      <c r="WF124" t="s">
        <v>813</v>
      </c>
      <c r="WG124" t="s">
        <v>817</v>
      </c>
      <c r="WH124" t="s">
        <v>817</v>
      </c>
      <c r="WI124" t="s">
        <v>817</v>
      </c>
      <c r="WJ124" t="s">
        <v>813</v>
      </c>
      <c r="WK124" t="s">
        <v>813</v>
      </c>
      <c r="WL124" t="s">
        <v>817</v>
      </c>
      <c r="WM124" t="s">
        <v>817</v>
      </c>
      <c r="WN124" t="s">
        <v>817</v>
      </c>
      <c r="WO124" t="s">
        <v>817</v>
      </c>
      <c r="WP124" t="s">
        <v>817</v>
      </c>
      <c r="WQ124" t="s">
        <v>817</v>
      </c>
      <c r="WR124" t="s">
        <v>817</v>
      </c>
      <c r="WS124" t="s">
        <v>908</v>
      </c>
      <c r="WU124" t="s">
        <v>817</v>
      </c>
      <c r="WV124" t="s">
        <v>817</v>
      </c>
      <c r="WW124" t="s">
        <v>817</v>
      </c>
      <c r="WX124" t="s">
        <v>817</v>
      </c>
      <c r="WY124" t="s">
        <v>817</v>
      </c>
      <c r="WZ124" t="s">
        <v>813</v>
      </c>
      <c r="XA124" t="s">
        <v>817</v>
      </c>
      <c r="XB124" t="s">
        <v>817</v>
      </c>
      <c r="XC124" t="s">
        <v>850</v>
      </c>
      <c r="XD124" t="s">
        <v>813</v>
      </c>
      <c r="XE124" t="s">
        <v>817</v>
      </c>
      <c r="XF124" t="s">
        <v>817</v>
      </c>
      <c r="XG124" t="s">
        <v>817</v>
      </c>
      <c r="XH124" t="s">
        <v>817</v>
      </c>
      <c r="XI124" t="s">
        <v>817</v>
      </c>
      <c r="XJ124" t="s">
        <v>813</v>
      </c>
      <c r="XK124" t="s">
        <v>817</v>
      </c>
      <c r="XL124" t="s">
        <v>817</v>
      </c>
      <c r="XM124" t="s">
        <v>817</v>
      </c>
      <c r="XN124" t="s">
        <v>817</v>
      </c>
      <c r="XO124" t="s">
        <v>817</v>
      </c>
      <c r="XP124" t="s">
        <v>817</v>
      </c>
      <c r="XQ124" t="s">
        <v>817</v>
      </c>
      <c r="XR124" t="s">
        <v>813</v>
      </c>
      <c r="XS124" t="s">
        <v>817</v>
      </c>
      <c r="XT124" t="s">
        <v>817</v>
      </c>
      <c r="XU124" t="s">
        <v>817</v>
      </c>
      <c r="XV124" t="s">
        <v>817</v>
      </c>
      <c r="XW124" t="s">
        <v>817</v>
      </c>
      <c r="XX124" t="s">
        <v>817</v>
      </c>
      <c r="XY124" t="s">
        <v>817</v>
      </c>
      <c r="XZ124" t="s">
        <v>817</v>
      </c>
      <c r="ZM124" t="s">
        <v>817</v>
      </c>
      <c r="ZN124" t="s">
        <v>817</v>
      </c>
      <c r="ZO124" t="s">
        <v>817</v>
      </c>
      <c r="ZP124" t="s">
        <v>817</v>
      </c>
      <c r="ZQ124" t="s">
        <v>817</v>
      </c>
      <c r="ZR124" t="s">
        <v>813</v>
      </c>
      <c r="ZS124" t="s">
        <v>817</v>
      </c>
      <c r="ZT124" t="s">
        <v>817</v>
      </c>
      <c r="ZU124" t="s">
        <v>813</v>
      </c>
      <c r="ZV124" t="s">
        <v>817</v>
      </c>
      <c r="ZW124" t="s">
        <v>817</v>
      </c>
      <c r="ZX124" t="s">
        <v>817</v>
      </c>
      <c r="ZY124" t="s">
        <v>817</v>
      </c>
      <c r="ZZ124" t="s">
        <v>813</v>
      </c>
      <c r="AAA124" t="s">
        <v>817</v>
      </c>
      <c r="AAB124" t="s">
        <v>817</v>
      </c>
      <c r="AAC124" t="s">
        <v>817</v>
      </c>
      <c r="AAD124" t="s">
        <v>817</v>
      </c>
      <c r="AAE124" t="s">
        <v>817</v>
      </c>
      <c r="AAF124" t="s">
        <v>817</v>
      </c>
      <c r="AAH124" t="s">
        <v>813</v>
      </c>
      <c r="AAI124" t="s">
        <v>817</v>
      </c>
      <c r="AAJ124" t="s">
        <v>813</v>
      </c>
      <c r="AAK124" t="s">
        <v>817</v>
      </c>
      <c r="AAL124" t="s">
        <v>817</v>
      </c>
      <c r="AAM124" t="s">
        <v>817</v>
      </c>
      <c r="AAN124" t="s">
        <v>817</v>
      </c>
      <c r="AAO124" t="s">
        <v>817</v>
      </c>
      <c r="AAP124" t="s">
        <v>817</v>
      </c>
      <c r="AAQ124" t="s">
        <v>817</v>
      </c>
      <c r="AAR124" t="s">
        <v>817</v>
      </c>
      <c r="AAS124" t="s">
        <v>817</v>
      </c>
      <c r="AAT124" t="s">
        <v>817</v>
      </c>
      <c r="AAV124" t="s">
        <v>813</v>
      </c>
      <c r="AAW124" t="s">
        <v>817</v>
      </c>
      <c r="AAX124" t="s">
        <v>817</v>
      </c>
      <c r="AAY124" t="s">
        <v>817</v>
      </c>
      <c r="AAZ124" t="s">
        <v>817</v>
      </c>
      <c r="ABA124" t="s">
        <v>813</v>
      </c>
      <c r="ABB124" t="s">
        <v>813</v>
      </c>
      <c r="ABC124" t="s">
        <v>817</v>
      </c>
      <c r="ABD124" t="s">
        <v>817</v>
      </c>
      <c r="ABE124" t="s">
        <v>817</v>
      </c>
      <c r="ABF124" t="s">
        <v>817</v>
      </c>
      <c r="ABG124" t="s">
        <v>817</v>
      </c>
      <c r="ABH124" t="s">
        <v>817</v>
      </c>
      <c r="ABI124" t="s">
        <v>817</v>
      </c>
      <c r="ABJ124" t="s">
        <v>817</v>
      </c>
      <c r="ABK124" t="s">
        <v>817</v>
      </c>
      <c r="ABL124" t="s">
        <v>817</v>
      </c>
      <c r="ABM124" t="s">
        <v>817</v>
      </c>
      <c r="ABN124" t="s">
        <v>817</v>
      </c>
      <c r="ABO124" t="s">
        <v>817</v>
      </c>
      <c r="ABP124" t="s">
        <v>817</v>
      </c>
      <c r="ABQ124" t="s">
        <v>817</v>
      </c>
      <c r="ABR124" t="s">
        <v>817</v>
      </c>
      <c r="ABS124" t="s">
        <v>817</v>
      </c>
      <c r="ABT124" t="s">
        <v>817</v>
      </c>
      <c r="ABU124" t="s">
        <v>817</v>
      </c>
      <c r="ABV124" t="s">
        <v>813</v>
      </c>
      <c r="ABW124" t="s">
        <v>813</v>
      </c>
      <c r="ABX124" t="s">
        <v>813</v>
      </c>
      <c r="ABY124" t="s">
        <v>817</v>
      </c>
      <c r="ABZ124" t="s">
        <v>817</v>
      </c>
      <c r="ACA124" t="s">
        <v>817</v>
      </c>
      <c r="ACB124" t="s">
        <v>817</v>
      </c>
      <c r="ACC124" t="s">
        <v>817</v>
      </c>
      <c r="ACD124" t="s">
        <v>817</v>
      </c>
      <c r="ACE124" t="s">
        <v>817</v>
      </c>
      <c r="ACF124" t="s">
        <v>817</v>
      </c>
      <c r="ACG124" t="s">
        <v>817</v>
      </c>
      <c r="ACH124" t="s">
        <v>817</v>
      </c>
      <c r="ACI124" t="s">
        <v>817</v>
      </c>
    </row>
    <row r="125" spans="1:763">
      <c r="A125" t="s">
        <v>1399</v>
      </c>
      <c r="B125" t="s">
        <v>1400</v>
      </c>
      <c r="C125" t="s">
        <v>1401</v>
      </c>
      <c r="D125" t="s">
        <v>941</v>
      </c>
      <c r="E125" t="s">
        <v>941</v>
      </c>
      <c r="P125" t="s">
        <v>812</v>
      </c>
      <c r="Q125">
        <v>0.874863865752458</v>
      </c>
      <c r="T125">
        <v>36</v>
      </c>
      <c r="V125" t="s">
        <v>813</v>
      </c>
      <c r="X125" t="s">
        <v>813</v>
      </c>
      <c r="Y125" t="s">
        <v>814</v>
      </c>
      <c r="Z125" t="s">
        <v>814</v>
      </c>
      <c r="AA125" t="s">
        <v>1302</v>
      </c>
      <c r="AB125" t="s">
        <v>816</v>
      </c>
      <c r="AC125">
        <v>8</v>
      </c>
      <c r="AD125" t="s">
        <v>813</v>
      </c>
      <c r="AE125">
        <v>8</v>
      </c>
      <c r="AF125">
        <v>0</v>
      </c>
      <c r="AG125">
        <v>0</v>
      </c>
      <c r="AH125" t="s">
        <v>818</v>
      </c>
      <c r="AI125" t="s">
        <v>818</v>
      </c>
      <c r="AJ125" t="s">
        <v>818</v>
      </c>
      <c r="AK125" t="s">
        <v>818</v>
      </c>
      <c r="AL125" t="s">
        <v>818</v>
      </c>
      <c r="AM125" t="s">
        <v>818</v>
      </c>
      <c r="AN125" t="s">
        <v>818</v>
      </c>
      <c r="AO125" t="s">
        <v>818</v>
      </c>
      <c r="AP125" t="s">
        <v>818</v>
      </c>
      <c r="AQ125" t="s">
        <v>818</v>
      </c>
      <c r="AR125" t="s">
        <v>818</v>
      </c>
      <c r="AS125" t="s">
        <v>818</v>
      </c>
      <c r="AT125" t="s">
        <v>818</v>
      </c>
      <c r="AU125" t="s">
        <v>818</v>
      </c>
      <c r="AV125" t="s">
        <v>818</v>
      </c>
      <c r="AW125" t="s">
        <v>818</v>
      </c>
      <c r="AX125" t="s">
        <v>818</v>
      </c>
      <c r="AY125" t="s">
        <v>818</v>
      </c>
      <c r="AZ125" t="s">
        <v>818</v>
      </c>
      <c r="BA125" t="s">
        <v>818</v>
      </c>
      <c r="BB125" t="s">
        <v>818</v>
      </c>
      <c r="BC125" t="s">
        <v>818</v>
      </c>
      <c r="BD125" t="s">
        <v>818</v>
      </c>
      <c r="BE125" t="s">
        <v>818</v>
      </c>
      <c r="BF125" t="s">
        <v>818</v>
      </c>
      <c r="BG125" t="s">
        <v>818</v>
      </c>
      <c r="BH125" t="s">
        <v>818</v>
      </c>
      <c r="BI125" t="s">
        <v>818</v>
      </c>
      <c r="BJ125" t="s">
        <v>818</v>
      </c>
      <c r="BK125" t="s">
        <v>818</v>
      </c>
      <c r="BL125" t="s">
        <v>818</v>
      </c>
      <c r="BM125" t="s">
        <v>818</v>
      </c>
      <c r="BN125" t="s">
        <v>818</v>
      </c>
      <c r="BO125" t="s">
        <v>818</v>
      </c>
      <c r="BP125" t="s">
        <v>818</v>
      </c>
      <c r="BQ125" t="s">
        <v>818</v>
      </c>
      <c r="BR125" t="s">
        <v>818</v>
      </c>
      <c r="BS125" t="s">
        <v>818</v>
      </c>
      <c r="BT125" t="s">
        <v>818</v>
      </c>
      <c r="BU125" t="s">
        <v>818</v>
      </c>
      <c r="BV125" t="s">
        <v>818</v>
      </c>
      <c r="BW125" t="s">
        <v>818</v>
      </c>
      <c r="BX125" t="s">
        <v>818</v>
      </c>
      <c r="BY125" t="s">
        <v>818</v>
      </c>
      <c r="BZ125" t="s">
        <v>818</v>
      </c>
      <c r="CA125" t="s">
        <v>818</v>
      </c>
      <c r="CB125" t="s">
        <v>818</v>
      </c>
      <c r="CC125" t="s">
        <v>818</v>
      </c>
      <c r="CD125" t="s">
        <v>818</v>
      </c>
      <c r="CE125" t="s">
        <v>818</v>
      </c>
      <c r="CF125" t="s">
        <v>818</v>
      </c>
      <c r="CG125" t="s">
        <v>818</v>
      </c>
      <c r="CH125" t="s">
        <v>818</v>
      </c>
      <c r="CI125" t="s">
        <v>818</v>
      </c>
      <c r="CJ125" t="s">
        <v>818</v>
      </c>
      <c r="CK125" t="s">
        <v>818</v>
      </c>
      <c r="CL125" t="s">
        <v>818</v>
      </c>
      <c r="CM125" t="s">
        <v>818</v>
      </c>
      <c r="CN125" t="s">
        <v>818</v>
      </c>
      <c r="CO125" t="s">
        <v>818</v>
      </c>
      <c r="CP125" t="s">
        <v>818</v>
      </c>
      <c r="CQ125" t="s">
        <v>818</v>
      </c>
      <c r="CR125" t="s">
        <v>818</v>
      </c>
      <c r="CS125" t="s">
        <v>818</v>
      </c>
      <c r="CT125" t="s">
        <v>818</v>
      </c>
      <c r="CU125" t="s">
        <v>818</v>
      </c>
      <c r="CV125" t="s">
        <v>818</v>
      </c>
      <c r="CW125" t="s">
        <v>818</v>
      </c>
      <c r="CX125" t="s">
        <v>818</v>
      </c>
      <c r="CY125" t="s">
        <v>818</v>
      </c>
      <c r="CZ125" t="s">
        <v>818</v>
      </c>
      <c r="DA125" t="s">
        <v>818</v>
      </c>
      <c r="DB125" t="s">
        <v>818</v>
      </c>
      <c r="DC125" t="s">
        <v>818</v>
      </c>
      <c r="DD125" t="s">
        <v>818</v>
      </c>
      <c r="DE125" t="s">
        <v>818</v>
      </c>
      <c r="DF125" t="s">
        <v>818</v>
      </c>
      <c r="DG125" t="s">
        <v>818</v>
      </c>
      <c r="DH125" t="s">
        <v>818</v>
      </c>
      <c r="DI125" t="s">
        <v>818</v>
      </c>
      <c r="DJ125" t="s">
        <v>818</v>
      </c>
      <c r="DK125" t="s">
        <v>818</v>
      </c>
      <c r="DL125" t="s">
        <v>818</v>
      </c>
      <c r="DM125" t="s">
        <v>818</v>
      </c>
      <c r="DN125" t="s">
        <v>818</v>
      </c>
      <c r="DO125" t="s">
        <v>818</v>
      </c>
      <c r="DP125" t="s">
        <v>818</v>
      </c>
      <c r="DQ125" t="s">
        <v>818</v>
      </c>
      <c r="DR125" t="s">
        <v>818</v>
      </c>
      <c r="DS125" t="s">
        <v>818</v>
      </c>
      <c r="DT125" t="s">
        <v>818</v>
      </c>
      <c r="DU125" t="s">
        <v>818</v>
      </c>
      <c r="DV125" t="s">
        <v>818</v>
      </c>
      <c r="DW125" t="s">
        <v>818</v>
      </c>
      <c r="DX125" t="s">
        <v>818</v>
      </c>
      <c r="DY125" t="s">
        <v>818</v>
      </c>
      <c r="DZ125" t="s">
        <v>818</v>
      </c>
      <c r="EA125" t="s">
        <v>818</v>
      </c>
      <c r="EB125" t="s">
        <v>818</v>
      </c>
      <c r="EC125" t="s">
        <v>818</v>
      </c>
      <c r="ED125" t="s">
        <v>818</v>
      </c>
      <c r="EE125" t="s">
        <v>818</v>
      </c>
      <c r="EF125" t="s">
        <v>818</v>
      </c>
      <c r="EG125" t="s">
        <v>818</v>
      </c>
      <c r="EH125" t="s">
        <v>818</v>
      </c>
      <c r="EI125" t="s">
        <v>818</v>
      </c>
      <c r="EJ125" t="s">
        <v>818</v>
      </c>
      <c r="EK125" t="s">
        <v>818</v>
      </c>
      <c r="EL125" t="s">
        <v>818</v>
      </c>
      <c r="EM125" t="s">
        <v>818</v>
      </c>
      <c r="EN125" t="s">
        <v>818</v>
      </c>
      <c r="EO125" t="s">
        <v>818</v>
      </c>
      <c r="EP125" t="s">
        <v>818</v>
      </c>
      <c r="EQ125" t="s">
        <v>818</v>
      </c>
      <c r="ER125" t="s">
        <v>818</v>
      </c>
      <c r="ES125" t="s">
        <v>818</v>
      </c>
      <c r="ET125" t="s">
        <v>818</v>
      </c>
      <c r="EU125" t="s">
        <v>818</v>
      </c>
      <c r="EV125" t="s">
        <v>818</v>
      </c>
      <c r="EW125" t="s">
        <v>818</v>
      </c>
      <c r="EX125" t="s">
        <v>818</v>
      </c>
      <c r="EY125" t="s">
        <v>818</v>
      </c>
      <c r="EZ125" t="s">
        <v>818</v>
      </c>
      <c r="FA125" t="s">
        <v>818</v>
      </c>
      <c r="FB125" t="s">
        <v>818</v>
      </c>
      <c r="FC125" t="s">
        <v>818</v>
      </c>
      <c r="FD125" t="s">
        <v>818</v>
      </c>
      <c r="FE125" t="s">
        <v>818</v>
      </c>
      <c r="FF125" t="s">
        <v>818</v>
      </c>
      <c r="FG125" t="s">
        <v>818</v>
      </c>
      <c r="FH125" t="s">
        <v>818</v>
      </c>
      <c r="FI125" t="s">
        <v>818</v>
      </c>
      <c r="FJ125" t="s">
        <v>818</v>
      </c>
      <c r="FK125" t="s">
        <v>818</v>
      </c>
      <c r="FL125" t="s">
        <v>818</v>
      </c>
      <c r="FM125" t="s">
        <v>818</v>
      </c>
      <c r="FN125" t="s">
        <v>818</v>
      </c>
      <c r="FO125" t="s">
        <v>818</v>
      </c>
      <c r="FP125" t="s">
        <v>818</v>
      </c>
      <c r="FQ125" t="s">
        <v>818</v>
      </c>
      <c r="FR125" t="s">
        <v>818</v>
      </c>
      <c r="FS125" t="s">
        <v>818</v>
      </c>
      <c r="FT125" t="s">
        <v>818</v>
      </c>
      <c r="FU125" t="s">
        <v>818</v>
      </c>
      <c r="FV125" t="s">
        <v>818</v>
      </c>
      <c r="FW125" t="s">
        <v>818</v>
      </c>
      <c r="FX125" t="s">
        <v>818</v>
      </c>
      <c r="FY125" t="s">
        <v>818</v>
      </c>
      <c r="FZ125" t="s">
        <v>818</v>
      </c>
      <c r="GA125" t="s">
        <v>818</v>
      </c>
      <c r="GB125" t="s">
        <v>818</v>
      </c>
      <c r="GC125" t="s">
        <v>818</v>
      </c>
      <c r="GD125" t="s">
        <v>818</v>
      </c>
      <c r="GE125" t="s">
        <v>818</v>
      </c>
      <c r="GF125" t="s">
        <v>818</v>
      </c>
      <c r="GG125" t="s">
        <v>818</v>
      </c>
      <c r="GH125" t="s">
        <v>818</v>
      </c>
      <c r="GI125" t="s">
        <v>818</v>
      </c>
      <c r="GJ125" t="s">
        <v>818</v>
      </c>
      <c r="GK125" t="s">
        <v>818</v>
      </c>
      <c r="GL125" t="s">
        <v>818</v>
      </c>
      <c r="GM125" t="s">
        <v>818</v>
      </c>
      <c r="GN125" t="s">
        <v>818</v>
      </c>
      <c r="GO125" t="s">
        <v>818</v>
      </c>
      <c r="GP125" t="s">
        <v>818</v>
      </c>
      <c r="GQ125" t="s">
        <v>818</v>
      </c>
      <c r="GR125" t="s">
        <v>818</v>
      </c>
      <c r="GS125" t="s">
        <v>818</v>
      </c>
      <c r="GT125" t="s">
        <v>818</v>
      </c>
      <c r="GU125" t="s">
        <v>818</v>
      </c>
      <c r="GV125" t="s">
        <v>818</v>
      </c>
      <c r="GW125" t="s">
        <v>818</v>
      </c>
      <c r="GX125" t="s">
        <v>818</v>
      </c>
      <c r="GY125" t="s">
        <v>818</v>
      </c>
      <c r="GZ125" t="s">
        <v>818</v>
      </c>
      <c r="HA125" t="s">
        <v>818</v>
      </c>
      <c r="HB125" t="s">
        <v>818</v>
      </c>
      <c r="HC125" t="s">
        <v>818</v>
      </c>
      <c r="HD125" t="s">
        <v>818</v>
      </c>
      <c r="HE125" t="s">
        <v>818</v>
      </c>
      <c r="HF125" t="s">
        <v>818</v>
      </c>
      <c r="HG125" t="s">
        <v>818</v>
      </c>
      <c r="HH125" t="s">
        <v>818</v>
      </c>
      <c r="HI125" t="s">
        <v>818</v>
      </c>
      <c r="HJ125" t="s">
        <v>818</v>
      </c>
      <c r="HK125" t="s">
        <v>818</v>
      </c>
      <c r="HL125" t="s">
        <v>818</v>
      </c>
      <c r="HM125" t="s">
        <v>818</v>
      </c>
      <c r="HN125" t="s">
        <v>818</v>
      </c>
      <c r="HO125" t="s">
        <v>818</v>
      </c>
      <c r="HP125" t="s">
        <v>818</v>
      </c>
      <c r="HQ125" t="s">
        <v>818</v>
      </c>
      <c r="HR125" t="s">
        <v>818</v>
      </c>
      <c r="HS125" t="s">
        <v>818</v>
      </c>
      <c r="HT125" t="s">
        <v>818</v>
      </c>
      <c r="HU125" t="s">
        <v>818</v>
      </c>
      <c r="HV125" t="s">
        <v>818</v>
      </c>
      <c r="HW125" t="s">
        <v>818</v>
      </c>
      <c r="HX125" t="s">
        <v>818</v>
      </c>
      <c r="HY125" t="s">
        <v>818</v>
      </c>
      <c r="HZ125" t="s">
        <v>818</v>
      </c>
      <c r="IA125" t="s">
        <v>818</v>
      </c>
      <c r="IB125" t="s">
        <v>818</v>
      </c>
      <c r="IC125" t="s">
        <v>818</v>
      </c>
      <c r="ID125" t="s">
        <v>818</v>
      </c>
      <c r="IE125" t="s">
        <v>818</v>
      </c>
      <c r="IF125" t="s">
        <v>818</v>
      </c>
      <c r="IG125" t="s">
        <v>818</v>
      </c>
      <c r="IH125" t="s">
        <v>818</v>
      </c>
      <c r="II125" t="s">
        <v>818</v>
      </c>
      <c r="IJ125" t="s">
        <v>818</v>
      </c>
      <c r="IK125" t="s">
        <v>818</v>
      </c>
      <c r="IL125" t="s">
        <v>818</v>
      </c>
      <c r="IM125" t="s">
        <v>818</v>
      </c>
      <c r="IN125" t="s">
        <v>818</v>
      </c>
      <c r="IO125" t="s">
        <v>818</v>
      </c>
      <c r="IP125" t="s">
        <v>818</v>
      </c>
      <c r="IQ125" t="s">
        <v>818</v>
      </c>
      <c r="IR125" t="s">
        <v>818</v>
      </c>
      <c r="IS125" t="s">
        <v>818</v>
      </c>
      <c r="IT125" t="s">
        <v>818</v>
      </c>
      <c r="IU125" t="s">
        <v>818</v>
      </c>
      <c r="IV125" t="s">
        <v>818</v>
      </c>
      <c r="IW125" t="s">
        <v>818</v>
      </c>
      <c r="IX125" t="s">
        <v>818</v>
      </c>
      <c r="IY125" t="s">
        <v>818</v>
      </c>
      <c r="IZ125" t="s">
        <v>818</v>
      </c>
      <c r="JA125" t="s">
        <v>818</v>
      </c>
      <c r="JB125" t="s">
        <v>818</v>
      </c>
      <c r="JC125" t="s">
        <v>818</v>
      </c>
      <c r="JD125" t="s">
        <v>818</v>
      </c>
      <c r="JE125" t="s">
        <v>818</v>
      </c>
      <c r="JF125" t="s">
        <v>818</v>
      </c>
      <c r="JG125" t="s">
        <v>818</v>
      </c>
      <c r="JH125" t="s">
        <v>818</v>
      </c>
      <c r="JI125" t="s">
        <v>818</v>
      </c>
      <c r="JJ125" t="s">
        <v>818</v>
      </c>
      <c r="JK125" t="s">
        <v>818</v>
      </c>
      <c r="JL125" t="s">
        <v>818</v>
      </c>
      <c r="JM125" t="s">
        <v>818</v>
      </c>
      <c r="JN125" t="s">
        <v>818</v>
      </c>
      <c r="JO125" t="s">
        <v>818</v>
      </c>
      <c r="JP125" t="s">
        <v>818</v>
      </c>
      <c r="JQ125" t="s">
        <v>818</v>
      </c>
      <c r="JR125" t="s">
        <v>818</v>
      </c>
      <c r="JS125" t="s">
        <v>818</v>
      </c>
      <c r="JT125" t="s">
        <v>818</v>
      </c>
      <c r="JU125" t="s">
        <v>818</v>
      </c>
      <c r="JV125" t="s">
        <v>818</v>
      </c>
      <c r="JW125" t="s">
        <v>818</v>
      </c>
      <c r="JX125" t="s">
        <v>818</v>
      </c>
      <c r="JY125" t="s">
        <v>818</v>
      </c>
      <c r="JZ125" t="s">
        <v>818</v>
      </c>
      <c r="KA125" t="s">
        <v>818</v>
      </c>
      <c r="KB125" t="s">
        <v>818</v>
      </c>
      <c r="KC125" t="s">
        <v>818</v>
      </c>
      <c r="KD125" t="s">
        <v>818</v>
      </c>
      <c r="KE125" t="s">
        <v>818</v>
      </c>
      <c r="KF125">
        <v>8</v>
      </c>
      <c r="KG125">
        <v>0</v>
      </c>
      <c r="KH125">
        <v>0</v>
      </c>
      <c r="KI125">
        <v>0</v>
      </c>
      <c r="KJ125">
        <v>1</v>
      </c>
      <c r="KK125">
        <v>0</v>
      </c>
      <c r="KL125">
        <v>0</v>
      </c>
      <c r="KM125">
        <v>1</v>
      </c>
      <c r="KN125">
        <v>2</v>
      </c>
      <c r="KO125">
        <v>0</v>
      </c>
      <c r="KP125">
        <v>1</v>
      </c>
      <c r="KQ125">
        <v>3</v>
      </c>
      <c r="KR125">
        <v>0</v>
      </c>
      <c r="KS125">
        <v>0</v>
      </c>
      <c r="KT125">
        <v>0</v>
      </c>
      <c r="KU125">
        <v>2</v>
      </c>
      <c r="KV125">
        <v>1</v>
      </c>
      <c r="KW125">
        <v>1</v>
      </c>
      <c r="KX125">
        <v>0</v>
      </c>
      <c r="KY125">
        <v>0</v>
      </c>
      <c r="KZ125">
        <v>3</v>
      </c>
      <c r="LA125">
        <v>1</v>
      </c>
      <c r="LB125">
        <v>1</v>
      </c>
      <c r="LC125">
        <v>4</v>
      </c>
      <c r="LD125">
        <v>8</v>
      </c>
      <c r="LE125">
        <v>3</v>
      </c>
      <c r="LF125">
        <v>4</v>
      </c>
      <c r="LH125" t="s">
        <v>817</v>
      </c>
      <c r="LI125" t="s">
        <v>817</v>
      </c>
      <c r="LJ125" t="s">
        <v>817</v>
      </c>
      <c r="LK125" t="s">
        <v>817</v>
      </c>
      <c r="LL125" t="s">
        <v>817</v>
      </c>
      <c r="LM125" t="s">
        <v>817</v>
      </c>
      <c r="LO125" t="s">
        <v>817</v>
      </c>
      <c r="LQ125" t="s">
        <v>817</v>
      </c>
      <c r="LR125" t="s">
        <v>845</v>
      </c>
      <c r="LV125" t="s">
        <v>845</v>
      </c>
      <c r="LX125" t="s">
        <v>817</v>
      </c>
      <c r="MA125" t="s">
        <v>921</v>
      </c>
      <c r="MB125" t="s">
        <v>821</v>
      </c>
      <c r="MC125" t="s">
        <v>875</v>
      </c>
      <c r="MD125" t="s">
        <v>813</v>
      </c>
      <c r="MF125" t="s">
        <v>823</v>
      </c>
      <c r="MI125" t="s">
        <v>813</v>
      </c>
      <c r="MJ125" t="s">
        <v>1139</v>
      </c>
      <c r="MU125" t="s">
        <v>817</v>
      </c>
      <c r="MV125" t="s">
        <v>813</v>
      </c>
      <c r="MW125" t="s">
        <v>813</v>
      </c>
      <c r="MX125" t="s">
        <v>817</v>
      </c>
      <c r="MY125" t="s">
        <v>817</v>
      </c>
      <c r="MZ125" t="s">
        <v>817</v>
      </c>
      <c r="NA125" t="s">
        <v>817</v>
      </c>
      <c r="NB125" t="s">
        <v>817</v>
      </c>
      <c r="NR125" t="s">
        <v>902</v>
      </c>
      <c r="NU125" t="s">
        <v>1140</v>
      </c>
      <c r="NX125" t="s">
        <v>1274</v>
      </c>
      <c r="NY125">
        <v>2</v>
      </c>
      <c r="NZ125" t="s">
        <v>889</v>
      </c>
      <c r="OP125" t="s">
        <v>817</v>
      </c>
      <c r="OQ125" t="s">
        <v>827</v>
      </c>
      <c r="OR125" t="s">
        <v>863</v>
      </c>
      <c r="OS125" t="s">
        <v>829</v>
      </c>
      <c r="OT125" t="s">
        <v>813</v>
      </c>
      <c r="OU125" t="s">
        <v>817</v>
      </c>
      <c r="OV125" t="s">
        <v>830</v>
      </c>
      <c r="OW125" t="s">
        <v>905</v>
      </c>
      <c r="OX125" t="s">
        <v>923</v>
      </c>
      <c r="OY125" t="s">
        <v>833</v>
      </c>
      <c r="OZ125" t="s">
        <v>891</v>
      </c>
      <c r="PA125" t="s">
        <v>813</v>
      </c>
      <c r="PB125" t="s">
        <v>817</v>
      </c>
      <c r="PC125" t="s">
        <v>813</v>
      </c>
      <c r="PD125" t="s">
        <v>817</v>
      </c>
      <c r="PE125" t="s">
        <v>817</v>
      </c>
      <c r="PF125" t="s">
        <v>817</v>
      </c>
      <c r="PG125" t="s">
        <v>817</v>
      </c>
      <c r="PH125" t="s">
        <v>817</v>
      </c>
      <c r="PI125" t="s">
        <v>817</v>
      </c>
      <c r="PJ125" t="s">
        <v>817</v>
      </c>
      <c r="PK125" t="s">
        <v>817</v>
      </c>
      <c r="PL125" t="s">
        <v>835</v>
      </c>
      <c r="PM125" t="s">
        <v>1057</v>
      </c>
      <c r="PN125" t="s">
        <v>837</v>
      </c>
      <c r="PO125" t="s">
        <v>866</v>
      </c>
      <c r="PP125" t="s">
        <v>894</v>
      </c>
      <c r="PQ125" t="s">
        <v>813</v>
      </c>
      <c r="PR125" t="s">
        <v>813</v>
      </c>
      <c r="PS125" t="s">
        <v>817</v>
      </c>
      <c r="PT125" t="s">
        <v>817</v>
      </c>
      <c r="PU125" t="s">
        <v>817</v>
      </c>
      <c r="PV125" t="s">
        <v>817</v>
      </c>
      <c r="PW125" t="s">
        <v>817</v>
      </c>
      <c r="PX125" t="s">
        <v>817</v>
      </c>
      <c r="PY125" t="s">
        <v>817</v>
      </c>
      <c r="PZ125" t="s">
        <v>840</v>
      </c>
      <c r="QA125" t="s">
        <v>841</v>
      </c>
      <c r="QB125" t="s">
        <v>895</v>
      </c>
      <c r="QC125" t="s">
        <v>972</v>
      </c>
      <c r="QD125" t="s">
        <v>1042</v>
      </c>
      <c r="QE125" t="s">
        <v>845</v>
      </c>
      <c r="QF125" t="s">
        <v>813</v>
      </c>
      <c r="QG125" t="s">
        <v>813</v>
      </c>
      <c r="QH125" t="s">
        <v>813</v>
      </c>
      <c r="QI125" t="s">
        <v>817</v>
      </c>
      <c r="QJ125" t="s">
        <v>813</v>
      </c>
      <c r="QK125" t="s">
        <v>813</v>
      </c>
      <c r="QL125" t="s">
        <v>817</v>
      </c>
      <c r="QM125" t="s">
        <v>817</v>
      </c>
      <c r="QN125" t="s">
        <v>817</v>
      </c>
      <c r="QO125" t="s">
        <v>817</v>
      </c>
      <c r="QP125" t="s">
        <v>817</v>
      </c>
      <c r="QQ125" t="s">
        <v>817</v>
      </c>
      <c r="QR125" t="s">
        <v>813</v>
      </c>
      <c r="QS125" t="s">
        <v>813</v>
      </c>
      <c r="QT125" t="s">
        <v>817</v>
      </c>
      <c r="QU125" t="s">
        <v>817</v>
      </c>
      <c r="QV125" t="s">
        <v>817</v>
      </c>
      <c r="QW125" t="s">
        <v>817</v>
      </c>
      <c r="QX125" t="s">
        <v>817</v>
      </c>
      <c r="QY125" t="s">
        <v>817</v>
      </c>
      <c r="QZ125" t="s">
        <v>817</v>
      </c>
      <c r="RA125" t="s">
        <v>817</v>
      </c>
      <c r="RB125" t="s">
        <v>817</v>
      </c>
      <c r="RC125" t="s">
        <v>817</v>
      </c>
      <c r="RD125" t="s">
        <v>817</v>
      </c>
      <c r="RE125" t="s">
        <v>817</v>
      </c>
      <c r="RF125" t="s">
        <v>817</v>
      </c>
      <c r="RG125" t="s">
        <v>817</v>
      </c>
      <c r="RH125" t="s">
        <v>817</v>
      </c>
      <c r="RI125" t="s">
        <v>817</v>
      </c>
      <c r="RJ125" t="s">
        <v>817</v>
      </c>
      <c r="RK125" t="s">
        <v>817</v>
      </c>
      <c r="RZ125" t="s">
        <v>813</v>
      </c>
      <c r="SA125" t="s">
        <v>817</v>
      </c>
      <c r="SB125" t="s">
        <v>817</v>
      </c>
      <c r="SC125" t="s">
        <v>813</v>
      </c>
      <c r="SD125" t="s">
        <v>813</v>
      </c>
      <c r="SE125" t="s">
        <v>817</v>
      </c>
      <c r="SF125" t="s">
        <v>813</v>
      </c>
      <c r="SG125" t="s">
        <v>813</v>
      </c>
      <c r="SH125" t="s">
        <v>817</v>
      </c>
      <c r="SI125" t="s">
        <v>817</v>
      </c>
      <c r="SJ125" t="s">
        <v>817</v>
      </c>
      <c r="SK125" t="s">
        <v>817</v>
      </c>
      <c r="SL125" t="s">
        <v>817</v>
      </c>
      <c r="SM125" t="s">
        <v>817</v>
      </c>
      <c r="SN125" t="s">
        <v>817</v>
      </c>
      <c r="SO125" t="s">
        <v>817</v>
      </c>
      <c r="SP125" t="s">
        <v>817</v>
      </c>
      <c r="SQ125" t="s">
        <v>817</v>
      </c>
      <c r="SR125" t="s">
        <v>817</v>
      </c>
      <c r="SS125" t="s">
        <v>817</v>
      </c>
      <c r="ST125" t="s">
        <v>817</v>
      </c>
      <c r="SU125" t="s">
        <v>817</v>
      </c>
      <c r="SV125" t="s">
        <v>817</v>
      </c>
      <c r="SW125" t="s">
        <v>813</v>
      </c>
      <c r="SX125" t="s">
        <v>817</v>
      </c>
      <c r="SY125" t="s">
        <v>813</v>
      </c>
      <c r="SZ125" t="s">
        <v>813</v>
      </c>
      <c r="TA125" t="s">
        <v>817</v>
      </c>
      <c r="TB125" t="s">
        <v>817</v>
      </c>
      <c r="TC125" t="s">
        <v>817</v>
      </c>
      <c r="TD125" t="s">
        <v>817</v>
      </c>
      <c r="TE125" t="s">
        <v>817</v>
      </c>
      <c r="TF125" t="s">
        <v>817</v>
      </c>
      <c r="TG125" t="s">
        <v>813</v>
      </c>
      <c r="TH125" t="s">
        <v>817</v>
      </c>
      <c r="TI125" t="s">
        <v>817</v>
      </c>
      <c r="TJ125" t="s">
        <v>817</v>
      </c>
      <c r="TU125" t="s">
        <v>817</v>
      </c>
      <c r="TY125" t="s">
        <v>813</v>
      </c>
      <c r="TZ125" t="s">
        <v>817</v>
      </c>
      <c r="UA125" t="s">
        <v>817</v>
      </c>
      <c r="UB125" t="s">
        <v>813</v>
      </c>
      <c r="UC125" t="s">
        <v>813</v>
      </c>
      <c r="UD125" t="s">
        <v>813</v>
      </c>
      <c r="UE125" t="s">
        <v>817</v>
      </c>
      <c r="UF125" t="s">
        <v>817</v>
      </c>
      <c r="UG125" t="s">
        <v>817</v>
      </c>
      <c r="UH125" t="s">
        <v>817</v>
      </c>
      <c r="UI125" t="s">
        <v>817</v>
      </c>
      <c r="UJ125" t="s">
        <v>817</v>
      </c>
      <c r="UK125" t="s">
        <v>817</v>
      </c>
      <c r="UL125" t="s">
        <v>813</v>
      </c>
      <c r="UM125" t="s">
        <v>817</v>
      </c>
      <c r="UN125" t="s">
        <v>813</v>
      </c>
      <c r="UO125" t="s">
        <v>817</v>
      </c>
      <c r="UP125" t="s">
        <v>813</v>
      </c>
      <c r="UQ125" t="s">
        <v>817</v>
      </c>
      <c r="UR125" t="s">
        <v>817</v>
      </c>
      <c r="US125" t="s">
        <v>817</v>
      </c>
      <c r="UT125" t="s">
        <v>817</v>
      </c>
      <c r="UU125" t="s">
        <v>817</v>
      </c>
      <c r="UV125" t="s">
        <v>817</v>
      </c>
      <c r="UW125" t="s">
        <v>817</v>
      </c>
      <c r="UX125" t="s">
        <v>817</v>
      </c>
      <c r="UY125" t="s">
        <v>817</v>
      </c>
      <c r="UZ125" t="s">
        <v>817</v>
      </c>
      <c r="VB125" t="s">
        <v>847</v>
      </c>
      <c r="VC125" t="s">
        <v>963</v>
      </c>
      <c r="VD125" t="s">
        <v>817</v>
      </c>
      <c r="VE125" t="s">
        <v>817</v>
      </c>
      <c r="VF125" t="s">
        <v>813</v>
      </c>
      <c r="VG125" t="s">
        <v>817</v>
      </c>
      <c r="VH125" t="s">
        <v>813</v>
      </c>
      <c r="VI125" t="s">
        <v>813</v>
      </c>
      <c r="VJ125" t="s">
        <v>813</v>
      </c>
      <c r="VK125" t="s">
        <v>817</v>
      </c>
      <c r="VL125" t="s">
        <v>817</v>
      </c>
      <c r="VM125" t="s">
        <v>817</v>
      </c>
      <c r="VN125" t="s">
        <v>817</v>
      </c>
      <c r="VO125" t="s">
        <v>817</v>
      </c>
      <c r="VP125" t="s">
        <v>817</v>
      </c>
      <c r="VQ125" t="s">
        <v>817</v>
      </c>
      <c r="VR125" t="s">
        <v>813</v>
      </c>
      <c r="VS125" t="s">
        <v>813</v>
      </c>
      <c r="VT125" t="s">
        <v>817</v>
      </c>
      <c r="VU125" t="s">
        <v>817</v>
      </c>
      <c r="VV125" t="s">
        <v>813</v>
      </c>
      <c r="VW125" t="s">
        <v>817</v>
      </c>
      <c r="VX125" t="s">
        <v>817</v>
      </c>
      <c r="VY125" t="s">
        <v>813</v>
      </c>
      <c r="VZ125" t="s">
        <v>813</v>
      </c>
      <c r="WA125" t="s">
        <v>817</v>
      </c>
      <c r="WJ125" t="s">
        <v>817</v>
      </c>
      <c r="WK125" t="s">
        <v>817</v>
      </c>
      <c r="WL125" t="s">
        <v>817</v>
      </c>
      <c r="WM125" t="s">
        <v>817</v>
      </c>
      <c r="WN125" t="s">
        <v>817</v>
      </c>
      <c r="WO125" t="s">
        <v>813</v>
      </c>
      <c r="WP125" t="s">
        <v>817</v>
      </c>
      <c r="WQ125" t="s">
        <v>817</v>
      </c>
      <c r="WR125" t="s">
        <v>817</v>
      </c>
      <c r="WS125" t="s">
        <v>834</v>
      </c>
      <c r="WU125" t="s">
        <v>813</v>
      </c>
      <c r="WV125" t="s">
        <v>817</v>
      </c>
      <c r="WW125" t="s">
        <v>813</v>
      </c>
      <c r="WX125" t="s">
        <v>817</v>
      </c>
      <c r="WY125" t="s">
        <v>817</v>
      </c>
      <c r="WZ125" t="s">
        <v>817</v>
      </c>
      <c r="XA125" t="s">
        <v>817</v>
      </c>
      <c r="XB125" t="s">
        <v>817</v>
      </c>
      <c r="XC125" t="s">
        <v>869</v>
      </c>
      <c r="XD125" t="s">
        <v>813</v>
      </c>
      <c r="XE125" t="s">
        <v>817</v>
      </c>
      <c r="XF125" t="s">
        <v>817</v>
      </c>
      <c r="XG125" t="s">
        <v>817</v>
      </c>
      <c r="XH125" t="s">
        <v>817</v>
      </c>
      <c r="XI125" t="s">
        <v>813</v>
      </c>
      <c r="XJ125" t="s">
        <v>817</v>
      </c>
      <c r="XK125" t="s">
        <v>813</v>
      </c>
      <c r="XL125" t="s">
        <v>817</v>
      </c>
      <c r="XM125" t="s">
        <v>817</v>
      </c>
      <c r="XN125" t="s">
        <v>817</v>
      </c>
      <c r="XO125" t="s">
        <v>817</v>
      </c>
      <c r="XP125" t="s">
        <v>817</v>
      </c>
      <c r="XQ125" t="s">
        <v>817</v>
      </c>
      <c r="XR125" t="s">
        <v>813</v>
      </c>
      <c r="XS125" t="s">
        <v>817</v>
      </c>
      <c r="XT125" t="s">
        <v>813</v>
      </c>
      <c r="XU125" t="s">
        <v>817</v>
      </c>
      <c r="XV125" t="s">
        <v>817</v>
      </c>
      <c r="XW125" t="s">
        <v>817</v>
      </c>
      <c r="XX125" t="s">
        <v>817</v>
      </c>
      <c r="XY125" t="s">
        <v>817</v>
      </c>
      <c r="XZ125" t="s">
        <v>813</v>
      </c>
      <c r="YA125" t="s">
        <v>817</v>
      </c>
      <c r="YB125" t="s">
        <v>817</v>
      </c>
      <c r="YC125" t="s">
        <v>817</v>
      </c>
      <c r="YD125" t="s">
        <v>813</v>
      </c>
      <c r="YE125" t="s">
        <v>817</v>
      </c>
      <c r="YF125" t="s">
        <v>817</v>
      </c>
      <c r="YG125" t="s">
        <v>817</v>
      </c>
      <c r="YH125" t="s">
        <v>817</v>
      </c>
      <c r="YI125" t="s">
        <v>817</v>
      </c>
      <c r="YJ125" t="s">
        <v>817</v>
      </c>
      <c r="YK125" t="s">
        <v>817</v>
      </c>
      <c r="YL125" t="s">
        <v>817</v>
      </c>
      <c r="YM125" t="s">
        <v>817</v>
      </c>
      <c r="YN125" t="s">
        <v>817</v>
      </c>
      <c r="YO125" t="s">
        <v>817</v>
      </c>
      <c r="YP125" t="s">
        <v>817</v>
      </c>
      <c r="YQ125" t="s">
        <v>817</v>
      </c>
      <c r="YR125" t="s">
        <v>813</v>
      </c>
      <c r="YS125" t="s">
        <v>817</v>
      </c>
      <c r="YT125" t="s">
        <v>817</v>
      </c>
      <c r="YU125" t="s">
        <v>813</v>
      </c>
      <c r="YW125" t="s">
        <v>813</v>
      </c>
      <c r="YX125" t="s">
        <v>817</v>
      </c>
      <c r="YY125" t="s">
        <v>817</v>
      </c>
      <c r="YZ125" t="s">
        <v>817</v>
      </c>
      <c r="ZA125" t="s">
        <v>817</v>
      </c>
      <c r="ZB125" t="s">
        <v>817</v>
      </c>
      <c r="ZC125" t="s">
        <v>813</v>
      </c>
      <c r="ZD125" t="s">
        <v>817</v>
      </c>
      <c r="ZE125" t="s">
        <v>817</v>
      </c>
      <c r="ZF125" t="s">
        <v>817</v>
      </c>
      <c r="ZG125" t="s">
        <v>817</v>
      </c>
      <c r="ZH125" t="s">
        <v>813</v>
      </c>
      <c r="ZI125" t="s">
        <v>817</v>
      </c>
      <c r="ZJ125" t="s">
        <v>817</v>
      </c>
      <c r="ZK125" t="s">
        <v>817</v>
      </c>
      <c r="ZL125" t="s">
        <v>817</v>
      </c>
      <c r="ZM125" t="s">
        <v>817</v>
      </c>
      <c r="ZN125" t="s">
        <v>813</v>
      </c>
      <c r="ZO125" t="s">
        <v>817</v>
      </c>
      <c r="ZP125" t="s">
        <v>817</v>
      </c>
      <c r="ZQ125" t="s">
        <v>817</v>
      </c>
      <c r="ZR125" t="s">
        <v>813</v>
      </c>
      <c r="ZS125" t="s">
        <v>813</v>
      </c>
      <c r="ZT125" t="s">
        <v>817</v>
      </c>
      <c r="ZU125" t="s">
        <v>817</v>
      </c>
      <c r="ZV125" t="s">
        <v>817</v>
      </c>
      <c r="ZW125" t="s">
        <v>817</v>
      </c>
      <c r="ZX125" t="s">
        <v>817</v>
      </c>
      <c r="ZY125" t="s">
        <v>817</v>
      </c>
      <c r="ZZ125" t="s">
        <v>817</v>
      </c>
      <c r="AAA125" t="s">
        <v>817</v>
      </c>
      <c r="AAB125" t="s">
        <v>817</v>
      </c>
      <c r="AAC125" t="s">
        <v>817</v>
      </c>
      <c r="AAD125" t="s">
        <v>817</v>
      </c>
      <c r="AAE125" t="s">
        <v>817</v>
      </c>
      <c r="AAF125" t="s">
        <v>817</v>
      </c>
      <c r="AAH125" t="s">
        <v>813</v>
      </c>
      <c r="AAI125" t="s">
        <v>817</v>
      </c>
      <c r="AAJ125" t="s">
        <v>813</v>
      </c>
      <c r="AAK125" t="s">
        <v>817</v>
      </c>
      <c r="AAL125" t="s">
        <v>813</v>
      </c>
      <c r="AAM125" t="s">
        <v>817</v>
      </c>
      <c r="AAN125" t="s">
        <v>817</v>
      </c>
      <c r="AAO125" t="s">
        <v>817</v>
      </c>
      <c r="AAP125" t="s">
        <v>817</v>
      </c>
      <c r="AAQ125" t="s">
        <v>817</v>
      </c>
      <c r="AAR125" t="s">
        <v>817</v>
      </c>
      <c r="AAS125" t="s">
        <v>817</v>
      </c>
      <c r="AAT125" t="s">
        <v>817</v>
      </c>
      <c r="AAV125" t="s">
        <v>817</v>
      </c>
      <c r="AAW125" t="s">
        <v>817</v>
      </c>
      <c r="AAX125" t="s">
        <v>817</v>
      </c>
      <c r="AAY125" t="s">
        <v>817</v>
      </c>
      <c r="AAZ125" t="s">
        <v>817</v>
      </c>
      <c r="ABA125" t="s">
        <v>813</v>
      </c>
      <c r="ABB125" t="s">
        <v>813</v>
      </c>
      <c r="ABC125" t="s">
        <v>817</v>
      </c>
      <c r="ABD125" t="s">
        <v>817</v>
      </c>
      <c r="ABE125" t="s">
        <v>817</v>
      </c>
      <c r="ABF125" t="s">
        <v>817</v>
      </c>
      <c r="ABG125" t="s">
        <v>817</v>
      </c>
      <c r="ABH125" t="s">
        <v>817</v>
      </c>
      <c r="ABI125" t="s">
        <v>817</v>
      </c>
      <c r="ABJ125" t="s">
        <v>817</v>
      </c>
      <c r="ABK125" t="s">
        <v>817</v>
      </c>
      <c r="ABL125" t="s">
        <v>817</v>
      </c>
      <c r="ABM125" t="s">
        <v>817</v>
      </c>
      <c r="ABN125" t="s">
        <v>817</v>
      </c>
      <c r="ABO125" t="s">
        <v>817</v>
      </c>
      <c r="ABP125" t="s">
        <v>813</v>
      </c>
      <c r="ABQ125" t="s">
        <v>817</v>
      </c>
      <c r="ABR125" t="s">
        <v>817</v>
      </c>
      <c r="ABS125" t="s">
        <v>817</v>
      </c>
      <c r="ABT125" t="s">
        <v>817</v>
      </c>
      <c r="ABU125" t="s">
        <v>817</v>
      </c>
      <c r="ABV125" t="s">
        <v>813</v>
      </c>
      <c r="ABW125" t="s">
        <v>813</v>
      </c>
      <c r="ABX125" t="s">
        <v>817</v>
      </c>
      <c r="ABY125" t="s">
        <v>817</v>
      </c>
      <c r="ABZ125" t="s">
        <v>817</v>
      </c>
      <c r="ACA125" t="s">
        <v>813</v>
      </c>
      <c r="ACB125" t="s">
        <v>817</v>
      </c>
      <c r="ACC125" t="s">
        <v>817</v>
      </c>
      <c r="ACD125" t="s">
        <v>817</v>
      </c>
      <c r="ACE125" t="s">
        <v>817</v>
      </c>
      <c r="ACF125" t="s">
        <v>817</v>
      </c>
      <c r="ACG125" t="s">
        <v>817</v>
      </c>
      <c r="ACH125" t="s">
        <v>817</v>
      </c>
      <c r="ACI125" t="s">
        <v>817</v>
      </c>
    </row>
    <row r="126" spans="1:763">
      <c r="A126" t="s">
        <v>1402</v>
      </c>
      <c r="B126" t="s">
        <v>1403</v>
      </c>
      <c r="C126" t="s">
        <v>1404</v>
      </c>
      <c r="D126" t="s">
        <v>932</v>
      </c>
      <c r="E126" t="s">
        <v>932</v>
      </c>
      <c r="P126" t="s">
        <v>812</v>
      </c>
      <c r="Q126">
        <v>0.874863865752458</v>
      </c>
      <c r="T126">
        <v>26</v>
      </c>
      <c r="V126" t="s">
        <v>813</v>
      </c>
      <c r="X126" t="s">
        <v>817</v>
      </c>
      <c r="Y126" t="s">
        <v>814</v>
      </c>
      <c r="Z126" t="s">
        <v>814</v>
      </c>
      <c r="AA126" t="s">
        <v>857</v>
      </c>
      <c r="AB126" t="s">
        <v>816</v>
      </c>
      <c r="AC126">
        <v>3</v>
      </c>
      <c r="AD126" t="s">
        <v>817</v>
      </c>
      <c r="AE126">
        <v>2</v>
      </c>
      <c r="AF126">
        <v>1</v>
      </c>
      <c r="AG126">
        <v>0</v>
      </c>
      <c r="AH126" t="s">
        <v>818</v>
      </c>
      <c r="AI126" t="s">
        <v>818</v>
      </c>
      <c r="AJ126" t="s">
        <v>818</v>
      </c>
      <c r="AK126" t="s">
        <v>818</v>
      </c>
      <c r="AL126" t="s">
        <v>818</v>
      </c>
      <c r="AM126" t="s">
        <v>818</v>
      </c>
      <c r="AN126" t="s">
        <v>818</v>
      </c>
      <c r="AO126" t="s">
        <v>818</v>
      </c>
      <c r="AP126" t="s">
        <v>818</v>
      </c>
      <c r="AQ126" t="s">
        <v>818</v>
      </c>
      <c r="AR126" t="s">
        <v>818</v>
      </c>
      <c r="AS126" t="s">
        <v>818</v>
      </c>
      <c r="AT126" t="s">
        <v>818</v>
      </c>
      <c r="AU126" t="s">
        <v>818</v>
      </c>
      <c r="AV126" t="s">
        <v>818</v>
      </c>
      <c r="AW126" t="s">
        <v>818</v>
      </c>
      <c r="AX126" t="s">
        <v>818</v>
      </c>
      <c r="AY126" t="s">
        <v>818</v>
      </c>
      <c r="AZ126" t="s">
        <v>818</v>
      </c>
      <c r="BA126" t="s">
        <v>818</v>
      </c>
      <c r="BB126" t="s">
        <v>818</v>
      </c>
      <c r="BC126" t="s">
        <v>818</v>
      </c>
      <c r="BD126" t="s">
        <v>818</v>
      </c>
      <c r="BE126" t="s">
        <v>818</v>
      </c>
      <c r="BF126" t="s">
        <v>818</v>
      </c>
      <c r="BG126" t="s">
        <v>818</v>
      </c>
      <c r="BH126" t="s">
        <v>818</v>
      </c>
      <c r="BI126" t="s">
        <v>818</v>
      </c>
      <c r="BJ126" t="s">
        <v>818</v>
      </c>
      <c r="BK126" t="s">
        <v>818</v>
      </c>
      <c r="BL126" t="s">
        <v>818</v>
      </c>
      <c r="BM126" t="s">
        <v>818</v>
      </c>
      <c r="BN126" t="s">
        <v>818</v>
      </c>
      <c r="BO126" t="s">
        <v>818</v>
      </c>
      <c r="BP126" t="s">
        <v>818</v>
      </c>
      <c r="BQ126" t="s">
        <v>818</v>
      </c>
      <c r="BR126" t="s">
        <v>818</v>
      </c>
      <c r="BS126" t="s">
        <v>818</v>
      </c>
      <c r="BT126" t="s">
        <v>818</v>
      </c>
      <c r="BU126" t="s">
        <v>818</v>
      </c>
      <c r="BV126" t="s">
        <v>818</v>
      </c>
      <c r="BW126" t="s">
        <v>818</v>
      </c>
      <c r="BX126" t="s">
        <v>818</v>
      </c>
      <c r="BY126" t="s">
        <v>818</v>
      </c>
      <c r="BZ126" t="s">
        <v>818</v>
      </c>
      <c r="CA126" t="s">
        <v>818</v>
      </c>
      <c r="CB126" t="s">
        <v>818</v>
      </c>
      <c r="CC126" t="s">
        <v>818</v>
      </c>
      <c r="CD126" t="s">
        <v>818</v>
      </c>
      <c r="CE126" t="s">
        <v>818</v>
      </c>
      <c r="CF126" t="s">
        <v>818</v>
      </c>
      <c r="CG126" t="s">
        <v>818</v>
      </c>
      <c r="CH126" t="s">
        <v>818</v>
      </c>
      <c r="CI126" t="s">
        <v>818</v>
      </c>
      <c r="CJ126" t="s">
        <v>818</v>
      </c>
      <c r="CK126" t="s">
        <v>818</v>
      </c>
      <c r="CL126" t="s">
        <v>818</v>
      </c>
      <c r="CM126" t="s">
        <v>818</v>
      </c>
      <c r="CN126" t="s">
        <v>818</v>
      </c>
      <c r="CO126" t="s">
        <v>818</v>
      </c>
      <c r="CP126" t="s">
        <v>818</v>
      </c>
      <c r="CQ126" t="s">
        <v>818</v>
      </c>
      <c r="CR126" t="s">
        <v>818</v>
      </c>
      <c r="CS126" t="s">
        <v>818</v>
      </c>
      <c r="CT126" t="s">
        <v>818</v>
      </c>
      <c r="CU126" t="s">
        <v>818</v>
      </c>
      <c r="CV126" t="s">
        <v>818</v>
      </c>
      <c r="CW126" t="s">
        <v>818</v>
      </c>
      <c r="CX126" t="s">
        <v>818</v>
      </c>
      <c r="CY126" t="s">
        <v>818</v>
      </c>
      <c r="CZ126" t="s">
        <v>818</v>
      </c>
      <c r="DA126" t="s">
        <v>818</v>
      </c>
      <c r="DB126" t="s">
        <v>818</v>
      </c>
      <c r="DC126" t="s">
        <v>818</v>
      </c>
      <c r="DD126" t="s">
        <v>818</v>
      </c>
      <c r="DE126" t="s">
        <v>818</v>
      </c>
      <c r="DF126" t="s">
        <v>818</v>
      </c>
      <c r="DG126" t="s">
        <v>818</v>
      </c>
      <c r="DH126" t="s">
        <v>818</v>
      </c>
      <c r="DI126" t="s">
        <v>818</v>
      </c>
      <c r="DJ126" t="s">
        <v>818</v>
      </c>
      <c r="DK126" t="s">
        <v>818</v>
      </c>
      <c r="DL126" t="s">
        <v>818</v>
      </c>
      <c r="DM126" t="s">
        <v>818</v>
      </c>
      <c r="DN126" t="s">
        <v>818</v>
      </c>
      <c r="DO126" t="s">
        <v>818</v>
      </c>
      <c r="DP126" t="s">
        <v>818</v>
      </c>
      <c r="DQ126" t="s">
        <v>818</v>
      </c>
      <c r="DR126" t="s">
        <v>818</v>
      </c>
      <c r="DS126" t="s">
        <v>818</v>
      </c>
      <c r="DT126" t="s">
        <v>818</v>
      </c>
      <c r="DU126" t="s">
        <v>818</v>
      </c>
      <c r="DV126" t="s">
        <v>818</v>
      </c>
      <c r="DW126" t="s">
        <v>818</v>
      </c>
      <c r="DX126" t="s">
        <v>818</v>
      </c>
      <c r="DY126" t="s">
        <v>818</v>
      </c>
      <c r="DZ126" t="s">
        <v>818</v>
      </c>
      <c r="EA126" t="s">
        <v>818</v>
      </c>
      <c r="EB126" t="s">
        <v>818</v>
      </c>
      <c r="EC126" t="s">
        <v>818</v>
      </c>
      <c r="ED126" t="s">
        <v>818</v>
      </c>
      <c r="EE126" t="s">
        <v>818</v>
      </c>
      <c r="EF126" t="s">
        <v>818</v>
      </c>
      <c r="EG126" t="s">
        <v>818</v>
      </c>
      <c r="EH126" t="s">
        <v>818</v>
      </c>
      <c r="EI126" t="s">
        <v>818</v>
      </c>
      <c r="EJ126" t="s">
        <v>818</v>
      </c>
      <c r="EK126" t="s">
        <v>818</v>
      </c>
      <c r="EL126" t="s">
        <v>818</v>
      </c>
      <c r="EM126" t="s">
        <v>818</v>
      </c>
      <c r="EN126" t="s">
        <v>818</v>
      </c>
      <c r="EO126" t="s">
        <v>818</v>
      </c>
      <c r="EP126" t="s">
        <v>818</v>
      </c>
      <c r="EQ126" t="s">
        <v>818</v>
      </c>
      <c r="ER126" t="s">
        <v>818</v>
      </c>
      <c r="ES126" t="s">
        <v>818</v>
      </c>
      <c r="ET126" t="s">
        <v>818</v>
      </c>
      <c r="EU126" t="s">
        <v>818</v>
      </c>
      <c r="EV126" t="s">
        <v>818</v>
      </c>
      <c r="EW126" t="s">
        <v>818</v>
      </c>
      <c r="EX126" t="s">
        <v>818</v>
      </c>
      <c r="EY126" t="s">
        <v>818</v>
      </c>
      <c r="EZ126" t="s">
        <v>818</v>
      </c>
      <c r="FA126" t="s">
        <v>818</v>
      </c>
      <c r="FB126" t="s">
        <v>818</v>
      </c>
      <c r="FC126" t="s">
        <v>818</v>
      </c>
      <c r="FD126" t="s">
        <v>818</v>
      </c>
      <c r="FE126" t="s">
        <v>818</v>
      </c>
      <c r="FF126" t="s">
        <v>818</v>
      </c>
      <c r="FG126" t="s">
        <v>818</v>
      </c>
      <c r="FH126" t="s">
        <v>818</v>
      </c>
      <c r="FI126" t="s">
        <v>818</v>
      </c>
      <c r="FJ126" t="s">
        <v>818</v>
      </c>
      <c r="FK126" t="s">
        <v>818</v>
      </c>
      <c r="FL126" t="s">
        <v>818</v>
      </c>
      <c r="FM126" t="s">
        <v>818</v>
      </c>
      <c r="FN126" t="s">
        <v>818</v>
      </c>
      <c r="FO126" t="s">
        <v>818</v>
      </c>
      <c r="FP126" t="s">
        <v>818</v>
      </c>
      <c r="FQ126" t="s">
        <v>818</v>
      </c>
      <c r="FR126" t="s">
        <v>818</v>
      </c>
      <c r="FS126" t="s">
        <v>818</v>
      </c>
      <c r="FT126" t="s">
        <v>818</v>
      </c>
      <c r="FU126" t="s">
        <v>818</v>
      </c>
      <c r="FV126" t="s">
        <v>818</v>
      </c>
      <c r="FW126" t="s">
        <v>818</v>
      </c>
      <c r="FX126" t="s">
        <v>818</v>
      </c>
      <c r="FY126" t="s">
        <v>818</v>
      </c>
      <c r="FZ126" t="s">
        <v>818</v>
      </c>
      <c r="GA126" t="s">
        <v>818</v>
      </c>
      <c r="GB126" t="s">
        <v>818</v>
      </c>
      <c r="GC126" t="s">
        <v>818</v>
      </c>
      <c r="GD126" t="s">
        <v>818</v>
      </c>
      <c r="GE126" t="s">
        <v>818</v>
      </c>
      <c r="GF126" t="s">
        <v>818</v>
      </c>
      <c r="GG126" t="s">
        <v>818</v>
      </c>
      <c r="GH126" t="s">
        <v>818</v>
      </c>
      <c r="GI126" t="s">
        <v>818</v>
      </c>
      <c r="GJ126" t="s">
        <v>818</v>
      </c>
      <c r="GK126" t="s">
        <v>818</v>
      </c>
      <c r="GL126" t="s">
        <v>818</v>
      </c>
      <c r="GM126" t="s">
        <v>818</v>
      </c>
      <c r="GN126" t="s">
        <v>818</v>
      </c>
      <c r="GO126" t="s">
        <v>818</v>
      </c>
      <c r="GP126" t="s">
        <v>818</v>
      </c>
      <c r="GQ126" t="s">
        <v>818</v>
      </c>
      <c r="GR126" t="s">
        <v>818</v>
      </c>
      <c r="GS126" t="s">
        <v>818</v>
      </c>
      <c r="GT126" t="s">
        <v>818</v>
      </c>
      <c r="GU126" t="s">
        <v>818</v>
      </c>
      <c r="GV126" t="s">
        <v>818</v>
      </c>
      <c r="GW126" t="s">
        <v>818</v>
      </c>
      <c r="GX126" t="s">
        <v>818</v>
      </c>
      <c r="GY126" t="s">
        <v>818</v>
      </c>
      <c r="GZ126" t="s">
        <v>818</v>
      </c>
      <c r="HA126" t="s">
        <v>818</v>
      </c>
      <c r="HB126" t="s">
        <v>818</v>
      </c>
      <c r="HC126" t="s">
        <v>818</v>
      </c>
      <c r="HD126" t="s">
        <v>818</v>
      </c>
      <c r="HE126" t="s">
        <v>818</v>
      </c>
      <c r="HF126" t="s">
        <v>818</v>
      </c>
      <c r="HG126" t="s">
        <v>818</v>
      </c>
      <c r="HH126" t="s">
        <v>818</v>
      </c>
      <c r="HI126" t="s">
        <v>818</v>
      </c>
      <c r="HJ126" t="s">
        <v>818</v>
      </c>
      <c r="HK126" t="s">
        <v>818</v>
      </c>
      <c r="HL126" t="s">
        <v>818</v>
      </c>
      <c r="HM126" t="s">
        <v>818</v>
      </c>
      <c r="HN126" t="s">
        <v>818</v>
      </c>
      <c r="HO126" t="s">
        <v>818</v>
      </c>
      <c r="HP126" t="s">
        <v>818</v>
      </c>
      <c r="HQ126" t="s">
        <v>818</v>
      </c>
      <c r="HR126" t="s">
        <v>818</v>
      </c>
      <c r="HS126" t="s">
        <v>818</v>
      </c>
      <c r="HT126" t="s">
        <v>818</v>
      </c>
      <c r="HU126" t="s">
        <v>818</v>
      </c>
      <c r="HV126" t="s">
        <v>818</v>
      </c>
      <c r="HW126" t="s">
        <v>818</v>
      </c>
      <c r="HX126" t="s">
        <v>818</v>
      </c>
      <c r="HY126" t="s">
        <v>818</v>
      </c>
      <c r="HZ126" t="s">
        <v>818</v>
      </c>
      <c r="IA126" t="s">
        <v>818</v>
      </c>
      <c r="IB126" t="s">
        <v>818</v>
      </c>
      <c r="IC126" t="s">
        <v>818</v>
      </c>
      <c r="ID126" t="s">
        <v>818</v>
      </c>
      <c r="IE126" t="s">
        <v>818</v>
      </c>
      <c r="IF126" t="s">
        <v>818</v>
      </c>
      <c r="IG126" t="s">
        <v>818</v>
      </c>
      <c r="IH126" t="s">
        <v>818</v>
      </c>
      <c r="II126" t="s">
        <v>818</v>
      </c>
      <c r="IJ126" t="s">
        <v>818</v>
      </c>
      <c r="IK126" t="s">
        <v>818</v>
      </c>
      <c r="IL126" t="s">
        <v>818</v>
      </c>
      <c r="IM126" t="s">
        <v>818</v>
      </c>
      <c r="IN126" t="s">
        <v>818</v>
      </c>
      <c r="IO126" t="s">
        <v>818</v>
      </c>
      <c r="IP126" t="s">
        <v>818</v>
      </c>
      <c r="IQ126" t="s">
        <v>818</v>
      </c>
      <c r="IR126" t="s">
        <v>818</v>
      </c>
      <c r="IS126" t="s">
        <v>818</v>
      </c>
      <c r="IT126" t="s">
        <v>818</v>
      </c>
      <c r="IU126" t="s">
        <v>818</v>
      </c>
      <c r="IV126" t="s">
        <v>818</v>
      </c>
      <c r="IW126" t="s">
        <v>818</v>
      </c>
      <c r="IX126" t="s">
        <v>818</v>
      </c>
      <c r="IY126" t="s">
        <v>818</v>
      </c>
      <c r="IZ126" t="s">
        <v>818</v>
      </c>
      <c r="JA126" t="s">
        <v>818</v>
      </c>
      <c r="JB126" t="s">
        <v>818</v>
      </c>
      <c r="JC126" t="s">
        <v>818</v>
      </c>
      <c r="JD126" t="s">
        <v>818</v>
      </c>
      <c r="JE126" t="s">
        <v>818</v>
      </c>
      <c r="JF126" t="s">
        <v>818</v>
      </c>
      <c r="JG126" t="s">
        <v>818</v>
      </c>
      <c r="JH126" t="s">
        <v>818</v>
      </c>
      <c r="JI126" t="s">
        <v>818</v>
      </c>
      <c r="JJ126" t="s">
        <v>818</v>
      </c>
      <c r="JK126" t="s">
        <v>818</v>
      </c>
      <c r="JL126" t="s">
        <v>818</v>
      </c>
      <c r="JM126" t="s">
        <v>818</v>
      </c>
      <c r="JN126" t="s">
        <v>818</v>
      </c>
      <c r="JO126" t="s">
        <v>818</v>
      </c>
      <c r="JP126" t="s">
        <v>818</v>
      </c>
      <c r="JQ126" t="s">
        <v>818</v>
      </c>
      <c r="JR126" t="s">
        <v>818</v>
      </c>
      <c r="JS126" t="s">
        <v>818</v>
      </c>
      <c r="JT126" t="s">
        <v>818</v>
      </c>
      <c r="JU126" t="s">
        <v>818</v>
      </c>
      <c r="JV126" t="s">
        <v>818</v>
      </c>
      <c r="JW126" t="s">
        <v>818</v>
      </c>
      <c r="JX126" t="s">
        <v>818</v>
      </c>
      <c r="JY126" t="s">
        <v>818</v>
      </c>
      <c r="JZ126" t="s">
        <v>818</v>
      </c>
      <c r="KA126" t="s">
        <v>818</v>
      </c>
      <c r="KB126" t="s">
        <v>818</v>
      </c>
      <c r="KC126" t="s">
        <v>818</v>
      </c>
      <c r="KD126" t="s">
        <v>818</v>
      </c>
      <c r="KE126" t="s">
        <v>818</v>
      </c>
      <c r="KF126">
        <v>3</v>
      </c>
      <c r="KG126">
        <v>0</v>
      </c>
      <c r="KH126">
        <v>0</v>
      </c>
      <c r="KI126">
        <v>0</v>
      </c>
      <c r="KJ126">
        <v>0</v>
      </c>
      <c r="KK126">
        <v>0</v>
      </c>
      <c r="KL126">
        <v>0</v>
      </c>
      <c r="KM126">
        <v>1</v>
      </c>
      <c r="KN126">
        <v>1</v>
      </c>
      <c r="KO126">
        <v>0</v>
      </c>
      <c r="KP126">
        <v>0</v>
      </c>
      <c r="KQ126">
        <v>2</v>
      </c>
      <c r="KR126">
        <v>0</v>
      </c>
      <c r="KS126">
        <v>1</v>
      </c>
      <c r="KT126">
        <v>0</v>
      </c>
      <c r="KU126">
        <v>0</v>
      </c>
      <c r="KV126">
        <v>0</v>
      </c>
      <c r="KW126">
        <v>0</v>
      </c>
      <c r="KX126">
        <v>0</v>
      </c>
      <c r="KY126">
        <v>0</v>
      </c>
      <c r="KZ126">
        <v>1</v>
      </c>
      <c r="LA126">
        <v>0</v>
      </c>
      <c r="LB126">
        <v>1</v>
      </c>
      <c r="LC126">
        <v>1</v>
      </c>
      <c r="LD126">
        <v>3</v>
      </c>
      <c r="LE126">
        <v>0</v>
      </c>
      <c r="LF126">
        <v>2</v>
      </c>
      <c r="LH126" t="s">
        <v>813</v>
      </c>
      <c r="LI126" t="s">
        <v>817</v>
      </c>
      <c r="LJ126" t="s">
        <v>813</v>
      </c>
      <c r="LK126" t="s">
        <v>817</v>
      </c>
      <c r="LL126" t="s">
        <v>817</v>
      </c>
      <c r="LM126" t="s">
        <v>817</v>
      </c>
      <c r="LN126" t="s">
        <v>813</v>
      </c>
      <c r="LO126" t="s">
        <v>817</v>
      </c>
      <c r="LQ126" t="s">
        <v>817</v>
      </c>
      <c r="LR126" t="s">
        <v>818</v>
      </c>
      <c r="LS126" t="s">
        <v>818</v>
      </c>
      <c r="LT126" t="s">
        <v>818</v>
      </c>
      <c r="LU126" t="s">
        <v>818</v>
      </c>
      <c r="LV126" t="s">
        <v>818</v>
      </c>
      <c r="LW126" t="s">
        <v>818</v>
      </c>
      <c r="LX126" t="s">
        <v>817</v>
      </c>
      <c r="MA126" t="s">
        <v>994</v>
      </c>
      <c r="MB126" t="s">
        <v>913</v>
      </c>
      <c r="MC126" t="s">
        <v>875</v>
      </c>
      <c r="MD126" t="s">
        <v>813</v>
      </c>
      <c r="MF126" t="s">
        <v>823</v>
      </c>
      <c r="MI126" t="s">
        <v>813</v>
      </c>
      <c r="MJ126" t="s">
        <v>824</v>
      </c>
      <c r="MK126" t="s">
        <v>813</v>
      </c>
      <c r="ML126" t="s">
        <v>817</v>
      </c>
      <c r="MM126" t="s">
        <v>817</v>
      </c>
      <c r="MN126" t="s">
        <v>817</v>
      </c>
      <c r="MO126" t="s">
        <v>817</v>
      </c>
      <c r="MP126" t="s">
        <v>817</v>
      </c>
      <c r="MQ126" t="s">
        <v>817</v>
      </c>
      <c r="MR126" t="s">
        <v>817</v>
      </c>
      <c r="MS126" t="s">
        <v>817</v>
      </c>
      <c r="MT126" t="s">
        <v>817</v>
      </c>
      <c r="MU126" t="s">
        <v>813</v>
      </c>
      <c r="NC126" t="s">
        <v>817</v>
      </c>
      <c r="ND126" t="s">
        <v>817</v>
      </c>
      <c r="NE126" t="s">
        <v>813</v>
      </c>
      <c r="NF126" t="s">
        <v>817</v>
      </c>
      <c r="NG126" t="s">
        <v>817</v>
      </c>
      <c r="NH126" t="s">
        <v>817</v>
      </c>
      <c r="NI126" t="s">
        <v>817</v>
      </c>
      <c r="NJ126" t="s">
        <v>817</v>
      </c>
      <c r="NK126" t="s">
        <v>817</v>
      </c>
      <c r="NL126" t="s">
        <v>813</v>
      </c>
      <c r="NM126" t="s">
        <v>817</v>
      </c>
      <c r="NN126" t="s">
        <v>817</v>
      </c>
      <c r="NO126" t="s">
        <v>817</v>
      </c>
      <c r="NP126" t="s">
        <v>817</v>
      </c>
      <c r="NQ126" t="s">
        <v>817</v>
      </c>
      <c r="NR126" t="s">
        <v>813</v>
      </c>
      <c r="NS126" t="s">
        <v>817</v>
      </c>
      <c r="NU126" t="s">
        <v>825</v>
      </c>
      <c r="NX126" t="s">
        <v>826</v>
      </c>
      <c r="NY126">
        <v>0</v>
      </c>
      <c r="OP126" t="s">
        <v>813</v>
      </c>
      <c r="OQ126" t="s">
        <v>827</v>
      </c>
      <c r="OR126" t="s">
        <v>828</v>
      </c>
      <c r="OS126" t="s">
        <v>904</v>
      </c>
      <c r="OT126" t="s">
        <v>813</v>
      </c>
      <c r="OU126" t="s">
        <v>813</v>
      </c>
      <c r="OV126" t="s">
        <v>830</v>
      </c>
      <c r="OW126" t="s">
        <v>831</v>
      </c>
      <c r="OX126" t="s">
        <v>832</v>
      </c>
      <c r="OY126" t="s">
        <v>833</v>
      </c>
      <c r="OZ126" t="s">
        <v>849</v>
      </c>
      <c r="PA126" t="s">
        <v>813</v>
      </c>
      <c r="PB126" t="s">
        <v>813</v>
      </c>
      <c r="PC126" t="s">
        <v>817</v>
      </c>
      <c r="PD126" t="s">
        <v>817</v>
      </c>
      <c r="PE126" t="s">
        <v>813</v>
      </c>
      <c r="PF126" t="s">
        <v>817</v>
      </c>
      <c r="PG126" t="s">
        <v>817</v>
      </c>
      <c r="PH126" t="s">
        <v>817</v>
      </c>
      <c r="PI126" t="s">
        <v>817</v>
      </c>
      <c r="PJ126" t="s">
        <v>817</v>
      </c>
      <c r="PK126" t="s">
        <v>817</v>
      </c>
      <c r="PL126" t="s">
        <v>927</v>
      </c>
      <c r="PM126" t="s">
        <v>845</v>
      </c>
      <c r="PN126" t="s">
        <v>845</v>
      </c>
      <c r="PO126" t="s">
        <v>880</v>
      </c>
      <c r="PP126" t="s">
        <v>894</v>
      </c>
      <c r="PQ126" t="s">
        <v>813</v>
      </c>
      <c r="PR126" t="s">
        <v>813</v>
      </c>
      <c r="PS126" t="s">
        <v>817</v>
      </c>
      <c r="PT126" t="s">
        <v>817</v>
      </c>
      <c r="PU126" t="s">
        <v>817</v>
      </c>
      <c r="PV126" t="s">
        <v>817</v>
      </c>
      <c r="PW126" t="s">
        <v>817</v>
      </c>
      <c r="PX126" t="s">
        <v>817</v>
      </c>
      <c r="PY126" t="s">
        <v>817</v>
      </c>
      <c r="PZ126" t="s">
        <v>840</v>
      </c>
      <c r="QA126" t="s">
        <v>841</v>
      </c>
      <c r="QB126" t="s">
        <v>842</v>
      </c>
      <c r="QC126" t="s">
        <v>985</v>
      </c>
      <c r="QD126" t="s">
        <v>1006</v>
      </c>
      <c r="QE126" t="s">
        <v>845</v>
      </c>
      <c r="QF126" t="s">
        <v>813</v>
      </c>
      <c r="QG126" t="s">
        <v>813</v>
      </c>
      <c r="QH126" t="s">
        <v>813</v>
      </c>
      <c r="QI126" t="s">
        <v>817</v>
      </c>
      <c r="QJ126" t="s">
        <v>813</v>
      </c>
      <c r="QK126" t="s">
        <v>813</v>
      </c>
      <c r="QL126" t="s">
        <v>817</v>
      </c>
      <c r="QM126" t="s">
        <v>813</v>
      </c>
      <c r="QN126" t="s">
        <v>817</v>
      </c>
      <c r="QO126" t="s">
        <v>817</v>
      </c>
      <c r="QP126" t="s">
        <v>817</v>
      </c>
      <c r="QQ126" t="s">
        <v>817</v>
      </c>
      <c r="QR126" t="s">
        <v>817</v>
      </c>
      <c r="QS126" t="s">
        <v>813</v>
      </c>
      <c r="QT126" t="s">
        <v>817</v>
      </c>
      <c r="QU126" t="s">
        <v>817</v>
      </c>
      <c r="QV126" t="s">
        <v>817</v>
      </c>
      <c r="QW126" t="s">
        <v>817</v>
      </c>
      <c r="QX126" t="s">
        <v>817</v>
      </c>
      <c r="QY126" t="s">
        <v>817</v>
      </c>
      <c r="QZ126" t="s">
        <v>817</v>
      </c>
      <c r="RA126" t="s">
        <v>817</v>
      </c>
      <c r="RB126" t="s">
        <v>817</v>
      </c>
      <c r="RC126" t="s">
        <v>817</v>
      </c>
      <c r="RD126" t="s">
        <v>817</v>
      </c>
      <c r="RE126" t="s">
        <v>817</v>
      </c>
      <c r="RF126" t="s">
        <v>817</v>
      </c>
      <c r="RG126" t="s">
        <v>817</v>
      </c>
      <c r="RH126" t="s">
        <v>817</v>
      </c>
      <c r="RI126" t="s">
        <v>817</v>
      </c>
      <c r="RJ126" t="s">
        <v>817</v>
      </c>
      <c r="RK126" t="s">
        <v>813</v>
      </c>
      <c r="RL126" t="s">
        <v>813</v>
      </c>
      <c r="RM126" t="s">
        <v>817</v>
      </c>
      <c r="RN126" t="s">
        <v>817</v>
      </c>
      <c r="RO126" t="s">
        <v>817</v>
      </c>
      <c r="RP126" t="s">
        <v>817</v>
      </c>
      <c r="RQ126" t="s">
        <v>817</v>
      </c>
      <c r="RR126" t="s">
        <v>817</v>
      </c>
      <c r="RS126" t="s">
        <v>817</v>
      </c>
      <c r="RT126" t="s">
        <v>817</v>
      </c>
      <c r="RU126" t="s">
        <v>817</v>
      </c>
      <c r="RV126" t="s">
        <v>817</v>
      </c>
      <c r="RW126" t="s">
        <v>817</v>
      </c>
      <c r="RX126" t="s">
        <v>845</v>
      </c>
      <c r="RY126" t="s">
        <v>891</v>
      </c>
      <c r="RZ126" t="s">
        <v>813</v>
      </c>
      <c r="SA126" t="s">
        <v>817</v>
      </c>
      <c r="SB126" t="s">
        <v>817</v>
      </c>
      <c r="SC126" t="s">
        <v>817</v>
      </c>
      <c r="SD126" t="s">
        <v>813</v>
      </c>
      <c r="SE126" t="s">
        <v>817</v>
      </c>
      <c r="SF126" t="s">
        <v>813</v>
      </c>
      <c r="SG126" t="s">
        <v>817</v>
      </c>
      <c r="SH126" t="s">
        <v>817</v>
      </c>
      <c r="SI126" t="s">
        <v>817</v>
      </c>
      <c r="SJ126" t="s">
        <v>817</v>
      </c>
      <c r="SK126" t="s">
        <v>817</v>
      </c>
      <c r="SL126" t="s">
        <v>817</v>
      </c>
      <c r="SM126" t="s">
        <v>817</v>
      </c>
      <c r="SN126" t="s">
        <v>817</v>
      </c>
      <c r="SO126" t="s">
        <v>817</v>
      </c>
      <c r="SP126" t="s">
        <v>817</v>
      </c>
      <c r="SQ126" t="s">
        <v>817</v>
      </c>
      <c r="SR126" t="s">
        <v>817</v>
      </c>
      <c r="SS126" t="s">
        <v>817</v>
      </c>
      <c r="ST126" t="s">
        <v>817</v>
      </c>
      <c r="SU126" t="s">
        <v>817</v>
      </c>
      <c r="SV126" t="s">
        <v>817</v>
      </c>
      <c r="SW126" t="s">
        <v>813</v>
      </c>
      <c r="SX126" t="s">
        <v>817</v>
      </c>
      <c r="SY126" t="s">
        <v>813</v>
      </c>
      <c r="SZ126" t="s">
        <v>813</v>
      </c>
      <c r="TA126" t="s">
        <v>817</v>
      </c>
      <c r="TB126" t="s">
        <v>817</v>
      </c>
      <c r="TC126" t="s">
        <v>817</v>
      </c>
      <c r="TD126" t="s">
        <v>817</v>
      </c>
      <c r="TE126" t="s">
        <v>817</v>
      </c>
      <c r="TF126" t="s">
        <v>817</v>
      </c>
      <c r="TG126" t="s">
        <v>817</v>
      </c>
      <c r="TH126" t="s">
        <v>817</v>
      </c>
      <c r="TI126" t="s">
        <v>817</v>
      </c>
      <c r="TJ126" t="s">
        <v>817</v>
      </c>
      <c r="TU126" t="s">
        <v>817</v>
      </c>
      <c r="TY126" t="s">
        <v>813</v>
      </c>
      <c r="TZ126" t="s">
        <v>817</v>
      </c>
      <c r="UA126" t="s">
        <v>817</v>
      </c>
      <c r="UB126" t="s">
        <v>817</v>
      </c>
      <c r="UC126" t="s">
        <v>817</v>
      </c>
      <c r="UD126" t="s">
        <v>817</v>
      </c>
      <c r="UE126" t="s">
        <v>817</v>
      </c>
      <c r="UF126" t="s">
        <v>817</v>
      </c>
      <c r="UG126" t="s">
        <v>817</v>
      </c>
      <c r="UH126" t="s">
        <v>817</v>
      </c>
      <c r="UI126" t="s">
        <v>817</v>
      </c>
      <c r="UJ126" t="s">
        <v>817</v>
      </c>
      <c r="UK126" t="s">
        <v>817</v>
      </c>
      <c r="UL126" t="s">
        <v>813</v>
      </c>
      <c r="UM126" t="s">
        <v>813</v>
      </c>
      <c r="UN126" t="s">
        <v>813</v>
      </c>
      <c r="UO126" t="s">
        <v>817</v>
      </c>
      <c r="UP126" t="s">
        <v>817</v>
      </c>
      <c r="UQ126" t="s">
        <v>817</v>
      </c>
      <c r="UR126" t="s">
        <v>813</v>
      </c>
      <c r="US126" t="s">
        <v>817</v>
      </c>
      <c r="UT126" t="s">
        <v>817</v>
      </c>
      <c r="UU126" t="s">
        <v>817</v>
      </c>
      <c r="UV126" t="s">
        <v>817</v>
      </c>
      <c r="UW126" t="s">
        <v>817</v>
      </c>
      <c r="UX126" t="s">
        <v>817</v>
      </c>
      <c r="UY126" t="s">
        <v>817</v>
      </c>
      <c r="UZ126" t="s">
        <v>817</v>
      </c>
      <c r="VB126" t="s">
        <v>909</v>
      </c>
      <c r="VC126" t="s">
        <v>963</v>
      </c>
      <c r="VD126" t="s">
        <v>817</v>
      </c>
      <c r="VE126" t="s">
        <v>817</v>
      </c>
      <c r="VF126" t="s">
        <v>813</v>
      </c>
      <c r="VG126" t="s">
        <v>817</v>
      </c>
      <c r="VH126" t="s">
        <v>817</v>
      </c>
      <c r="VI126" t="s">
        <v>817</v>
      </c>
      <c r="VJ126" t="s">
        <v>817</v>
      </c>
      <c r="VK126" t="s">
        <v>817</v>
      </c>
      <c r="VL126" t="s">
        <v>817</v>
      </c>
      <c r="VM126" t="s">
        <v>817</v>
      </c>
      <c r="VN126" t="s">
        <v>817</v>
      </c>
      <c r="VO126" t="s">
        <v>817</v>
      </c>
      <c r="VP126" t="s">
        <v>817</v>
      </c>
      <c r="VQ126" t="s">
        <v>817</v>
      </c>
      <c r="VY126" t="s">
        <v>813</v>
      </c>
      <c r="VZ126" t="s">
        <v>813</v>
      </c>
      <c r="WA126" t="s">
        <v>817</v>
      </c>
      <c r="WJ126" t="s">
        <v>813</v>
      </c>
      <c r="WK126" t="s">
        <v>817</v>
      </c>
      <c r="WL126" t="s">
        <v>817</v>
      </c>
      <c r="WM126" t="s">
        <v>817</v>
      </c>
      <c r="WN126" t="s">
        <v>817</v>
      </c>
      <c r="WO126" t="s">
        <v>817</v>
      </c>
      <c r="WP126" t="s">
        <v>817</v>
      </c>
      <c r="WQ126" t="s">
        <v>817</v>
      </c>
      <c r="WR126" t="s">
        <v>817</v>
      </c>
      <c r="WS126" t="s">
        <v>849</v>
      </c>
      <c r="WU126" t="s">
        <v>817</v>
      </c>
      <c r="WV126" t="s">
        <v>817</v>
      </c>
      <c r="WW126" t="s">
        <v>817</v>
      </c>
      <c r="WX126" t="s">
        <v>817</v>
      </c>
      <c r="WY126" t="s">
        <v>817</v>
      </c>
      <c r="WZ126" t="s">
        <v>813</v>
      </c>
      <c r="XA126" t="s">
        <v>817</v>
      </c>
      <c r="XB126" t="s">
        <v>817</v>
      </c>
      <c r="XC126" t="s">
        <v>869</v>
      </c>
      <c r="XD126" t="s">
        <v>813</v>
      </c>
      <c r="XE126" t="s">
        <v>817</v>
      </c>
      <c r="XF126" t="s">
        <v>817</v>
      </c>
      <c r="XG126" t="s">
        <v>817</v>
      </c>
      <c r="XH126" t="s">
        <v>817</v>
      </c>
      <c r="XI126" t="s">
        <v>817</v>
      </c>
      <c r="XJ126" t="s">
        <v>817</v>
      </c>
      <c r="XK126" t="s">
        <v>817</v>
      </c>
      <c r="XL126" t="s">
        <v>817</v>
      </c>
      <c r="XM126" t="s">
        <v>817</v>
      </c>
      <c r="XN126" t="s">
        <v>817</v>
      </c>
      <c r="XO126" t="s">
        <v>817</v>
      </c>
      <c r="XP126" t="s">
        <v>817</v>
      </c>
      <c r="XQ126" t="s">
        <v>817</v>
      </c>
      <c r="XR126" t="s">
        <v>813</v>
      </c>
      <c r="XS126" t="s">
        <v>813</v>
      </c>
      <c r="XT126" t="s">
        <v>813</v>
      </c>
      <c r="XU126" t="s">
        <v>817</v>
      </c>
      <c r="XV126" t="s">
        <v>817</v>
      </c>
      <c r="XW126" t="s">
        <v>817</v>
      </c>
      <c r="XX126" t="s">
        <v>817</v>
      </c>
      <c r="XY126" t="s">
        <v>817</v>
      </c>
      <c r="XZ126" t="s">
        <v>817</v>
      </c>
      <c r="ZM126" t="s">
        <v>817</v>
      </c>
      <c r="ZN126" t="s">
        <v>817</v>
      </c>
      <c r="ZO126" t="s">
        <v>817</v>
      </c>
      <c r="ZP126" t="s">
        <v>817</v>
      </c>
      <c r="ZQ126" t="s">
        <v>813</v>
      </c>
      <c r="ZR126" t="s">
        <v>813</v>
      </c>
      <c r="ZS126" t="s">
        <v>817</v>
      </c>
      <c r="ZT126" t="s">
        <v>817</v>
      </c>
      <c r="ZU126" t="s">
        <v>817</v>
      </c>
      <c r="ZV126" t="s">
        <v>817</v>
      </c>
      <c r="ZW126" t="s">
        <v>817</v>
      </c>
      <c r="ZX126" t="s">
        <v>817</v>
      </c>
      <c r="ZY126" t="s">
        <v>817</v>
      </c>
      <c r="ZZ126" t="s">
        <v>817</v>
      </c>
      <c r="AAA126" t="s">
        <v>813</v>
      </c>
      <c r="AAB126" t="s">
        <v>817</v>
      </c>
      <c r="AAC126" t="s">
        <v>817</v>
      </c>
      <c r="AAD126" t="s">
        <v>817</v>
      </c>
      <c r="AAE126" t="s">
        <v>817</v>
      </c>
      <c r="AAF126" t="s">
        <v>817</v>
      </c>
      <c r="AAH126" t="s">
        <v>813</v>
      </c>
      <c r="AAI126" t="s">
        <v>817</v>
      </c>
      <c r="AAJ126" t="s">
        <v>817</v>
      </c>
      <c r="AAK126" t="s">
        <v>817</v>
      </c>
      <c r="AAL126" t="s">
        <v>817</v>
      </c>
      <c r="AAM126" t="s">
        <v>817</v>
      </c>
      <c r="AAN126" t="s">
        <v>813</v>
      </c>
      <c r="AAO126" t="s">
        <v>817</v>
      </c>
      <c r="AAP126" t="s">
        <v>817</v>
      </c>
      <c r="AAQ126" t="s">
        <v>817</v>
      </c>
      <c r="AAR126" t="s">
        <v>817</v>
      </c>
      <c r="AAS126" t="s">
        <v>817</v>
      </c>
      <c r="AAT126" t="s">
        <v>817</v>
      </c>
      <c r="AAV126" t="s">
        <v>817</v>
      </c>
      <c r="AAW126" t="s">
        <v>817</v>
      </c>
      <c r="AAX126" t="s">
        <v>817</v>
      </c>
      <c r="AAY126" t="s">
        <v>817</v>
      </c>
      <c r="AAZ126" t="s">
        <v>817</v>
      </c>
      <c r="ABA126" t="s">
        <v>817</v>
      </c>
      <c r="ABB126" t="s">
        <v>817</v>
      </c>
      <c r="ABC126" t="s">
        <v>817</v>
      </c>
      <c r="ABD126" t="s">
        <v>817</v>
      </c>
      <c r="ABE126" t="s">
        <v>817</v>
      </c>
      <c r="ABF126" t="s">
        <v>817</v>
      </c>
      <c r="ABG126" t="s">
        <v>817</v>
      </c>
      <c r="ABH126" t="s">
        <v>817</v>
      </c>
      <c r="ABI126" t="s">
        <v>817</v>
      </c>
      <c r="ABJ126" t="s">
        <v>817</v>
      </c>
      <c r="ABK126" t="s">
        <v>813</v>
      </c>
      <c r="ABL126" t="s">
        <v>817</v>
      </c>
      <c r="ABM126" t="s">
        <v>817</v>
      </c>
      <c r="ABN126" t="s">
        <v>817</v>
      </c>
      <c r="ABO126" t="s">
        <v>817</v>
      </c>
      <c r="ABP126" t="s">
        <v>817</v>
      </c>
      <c r="ABQ126" t="s">
        <v>817</v>
      </c>
      <c r="ABR126" t="s">
        <v>817</v>
      </c>
      <c r="ABS126" t="s">
        <v>817</v>
      </c>
      <c r="ABT126" t="s">
        <v>817</v>
      </c>
      <c r="ABU126" t="s">
        <v>817</v>
      </c>
      <c r="ABV126" t="s">
        <v>817</v>
      </c>
      <c r="ABW126" t="s">
        <v>813</v>
      </c>
      <c r="ABX126" t="s">
        <v>817</v>
      </c>
      <c r="ABY126" t="s">
        <v>817</v>
      </c>
      <c r="ABZ126" t="s">
        <v>817</v>
      </c>
      <c r="ACA126" t="s">
        <v>817</v>
      </c>
      <c r="ACB126" t="s">
        <v>813</v>
      </c>
      <c r="ACC126" t="s">
        <v>817</v>
      </c>
      <c r="ACD126" t="s">
        <v>817</v>
      </c>
      <c r="ACE126" t="s">
        <v>817</v>
      </c>
      <c r="ACF126" t="s">
        <v>817</v>
      </c>
      <c r="ACG126" t="s">
        <v>817</v>
      </c>
      <c r="ACH126" t="s">
        <v>817</v>
      </c>
      <c r="ACI126" t="s">
        <v>817</v>
      </c>
    </row>
    <row r="127" spans="1:763">
      <c r="A127" t="s">
        <v>1405</v>
      </c>
      <c r="B127" t="s">
        <v>1406</v>
      </c>
      <c r="C127" t="s">
        <v>1407</v>
      </c>
      <c r="D127" t="s">
        <v>967</v>
      </c>
      <c r="E127" t="s">
        <v>967</v>
      </c>
      <c r="P127" t="s">
        <v>1110</v>
      </c>
      <c r="Q127">
        <v>1.39</v>
      </c>
      <c r="T127">
        <v>68</v>
      </c>
      <c r="V127" t="s">
        <v>813</v>
      </c>
      <c r="X127" t="s">
        <v>813</v>
      </c>
      <c r="Y127" t="s">
        <v>814</v>
      </c>
      <c r="Z127" t="s">
        <v>814</v>
      </c>
      <c r="AA127" t="s">
        <v>857</v>
      </c>
      <c r="AB127" t="s">
        <v>816</v>
      </c>
      <c r="AC127">
        <v>5</v>
      </c>
      <c r="AD127" t="s">
        <v>817</v>
      </c>
      <c r="AE127">
        <v>5</v>
      </c>
      <c r="AF127">
        <v>0</v>
      </c>
      <c r="AG127">
        <v>0</v>
      </c>
      <c r="AH127" t="s">
        <v>818</v>
      </c>
      <c r="AI127" t="s">
        <v>818</v>
      </c>
      <c r="AJ127" t="s">
        <v>818</v>
      </c>
      <c r="AK127" t="s">
        <v>818</v>
      </c>
      <c r="AL127" t="s">
        <v>818</v>
      </c>
      <c r="AM127" t="s">
        <v>818</v>
      </c>
      <c r="AN127" t="s">
        <v>818</v>
      </c>
      <c r="AO127" t="s">
        <v>818</v>
      </c>
      <c r="AP127" t="s">
        <v>818</v>
      </c>
      <c r="AQ127" t="s">
        <v>818</v>
      </c>
      <c r="AR127" t="s">
        <v>818</v>
      </c>
      <c r="AS127" t="s">
        <v>818</v>
      </c>
      <c r="AT127" t="s">
        <v>818</v>
      </c>
      <c r="AU127" t="s">
        <v>818</v>
      </c>
      <c r="AV127" t="s">
        <v>818</v>
      </c>
      <c r="AW127" t="s">
        <v>818</v>
      </c>
      <c r="AX127" t="s">
        <v>818</v>
      </c>
      <c r="AY127" t="s">
        <v>818</v>
      </c>
      <c r="AZ127" t="s">
        <v>818</v>
      </c>
      <c r="BA127" t="s">
        <v>818</v>
      </c>
      <c r="BB127" t="s">
        <v>818</v>
      </c>
      <c r="BC127" t="s">
        <v>818</v>
      </c>
      <c r="BD127" t="s">
        <v>818</v>
      </c>
      <c r="BE127" t="s">
        <v>818</v>
      </c>
      <c r="BF127" t="s">
        <v>818</v>
      </c>
      <c r="BG127" t="s">
        <v>818</v>
      </c>
      <c r="BH127" t="s">
        <v>818</v>
      </c>
      <c r="BI127" t="s">
        <v>818</v>
      </c>
      <c r="BJ127" t="s">
        <v>818</v>
      </c>
      <c r="BK127" t="s">
        <v>818</v>
      </c>
      <c r="BL127" t="s">
        <v>818</v>
      </c>
      <c r="BM127" t="s">
        <v>818</v>
      </c>
      <c r="BN127" t="s">
        <v>818</v>
      </c>
      <c r="BO127" t="s">
        <v>818</v>
      </c>
      <c r="BP127" t="s">
        <v>818</v>
      </c>
      <c r="BQ127" t="s">
        <v>818</v>
      </c>
      <c r="BR127" t="s">
        <v>818</v>
      </c>
      <c r="BS127" t="s">
        <v>818</v>
      </c>
      <c r="BT127" t="s">
        <v>818</v>
      </c>
      <c r="BU127" t="s">
        <v>818</v>
      </c>
      <c r="BV127" t="s">
        <v>818</v>
      </c>
      <c r="BW127" t="s">
        <v>818</v>
      </c>
      <c r="BX127" t="s">
        <v>818</v>
      </c>
      <c r="BY127" t="s">
        <v>818</v>
      </c>
      <c r="BZ127" t="s">
        <v>818</v>
      </c>
      <c r="CA127" t="s">
        <v>818</v>
      </c>
      <c r="CB127" t="s">
        <v>818</v>
      </c>
      <c r="CC127" t="s">
        <v>818</v>
      </c>
      <c r="CD127" t="s">
        <v>818</v>
      </c>
      <c r="CE127" t="s">
        <v>818</v>
      </c>
      <c r="CF127" t="s">
        <v>818</v>
      </c>
      <c r="CG127" t="s">
        <v>818</v>
      </c>
      <c r="CH127" t="s">
        <v>818</v>
      </c>
      <c r="CI127" t="s">
        <v>818</v>
      </c>
      <c r="CJ127" t="s">
        <v>818</v>
      </c>
      <c r="CK127" t="s">
        <v>818</v>
      </c>
      <c r="CL127" t="s">
        <v>818</v>
      </c>
      <c r="CM127" t="s">
        <v>818</v>
      </c>
      <c r="CN127" t="s">
        <v>818</v>
      </c>
      <c r="CO127" t="s">
        <v>818</v>
      </c>
      <c r="CP127" t="s">
        <v>818</v>
      </c>
      <c r="CQ127" t="s">
        <v>818</v>
      </c>
      <c r="CR127" t="s">
        <v>818</v>
      </c>
      <c r="CS127" t="s">
        <v>818</v>
      </c>
      <c r="CT127" t="s">
        <v>818</v>
      </c>
      <c r="CU127" t="s">
        <v>818</v>
      </c>
      <c r="CV127" t="s">
        <v>818</v>
      </c>
      <c r="CW127" t="s">
        <v>818</v>
      </c>
      <c r="CX127" t="s">
        <v>818</v>
      </c>
      <c r="CY127" t="s">
        <v>818</v>
      </c>
      <c r="CZ127" t="s">
        <v>818</v>
      </c>
      <c r="DA127" t="s">
        <v>818</v>
      </c>
      <c r="DB127" t="s">
        <v>818</v>
      </c>
      <c r="DC127" t="s">
        <v>818</v>
      </c>
      <c r="DD127" t="s">
        <v>818</v>
      </c>
      <c r="DE127" t="s">
        <v>818</v>
      </c>
      <c r="DF127" t="s">
        <v>818</v>
      </c>
      <c r="DG127" t="s">
        <v>818</v>
      </c>
      <c r="DH127" t="s">
        <v>818</v>
      </c>
      <c r="DI127" t="s">
        <v>818</v>
      </c>
      <c r="DJ127" t="s">
        <v>818</v>
      </c>
      <c r="DK127" t="s">
        <v>818</v>
      </c>
      <c r="DL127" t="s">
        <v>818</v>
      </c>
      <c r="DM127" t="s">
        <v>818</v>
      </c>
      <c r="DN127" t="s">
        <v>818</v>
      </c>
      <c r="DO127" t="s">
        <v>818</v>
      </c>
      <c r="DP127" t="s">
        <v>818</v>
      </c>
      <c r="DQ127" t="s">
        <v>818</v>
      </c>
      <c r="DR127" t="s">
        <v>818</v>
      </c>
      <c r="DS127" t="s">
        <v>818</v>
      </c>
      <c r="DT127" t="s">
        <v>818</v>
      </c>
      <c r="DU127" t="s">
        <v>818</v>
      </c>
      <c r="DV127" t="s">
        <v>818</v>
      </c>
      <c r="DW127" t="s">
        <v>818</v>
      </c>
      <c r="DX127" t="s">
        <v>818</v>
      </c>
      <c r="DY127" t="s">
        <v>818</v>
      </c>
      <c r="DZ127" t="s">
        <v>818</v>
      </c>
      <c r="EA127" t="s">
        <v>818</v>
      </c>
      <c r="EB127" t="s">
        <v>818</v>
      </c>
      <c r="EC127" t="s">
        <v>818</v>
      </c>
      <c r="ED127" t="s">
        <v>818</v>
      </c>
      <c r="EE127" t="s">
        <v>818</v>
      </c>
      <c r="EF127" t="s">
        <v>818</v>
      </c>
      <c r="EG127" t="s">
        <v>818</v>
      </c>
      <c r="EH127" t="s">
        <v>818</v>
      </c>
      <c r="EI127" t="s">
        <v>818</v>
      </c>
      <c r="EJ127" t="s">
        <v>818</v>
      </c>
      <c r="EK127" t="s">
        <v>818</v>
      </c>
      <c r="EL127" t="s">
        <v>818</v>
      </c>
      <c r="EM127" t="s">
        <v>818</v>
      </c>
      <c r="EN127" t="s">
        <v>818</v>
      </c>
      <c r="EO127" t="s">
        <v>818</v>
      </c>
      <c r="EP127" t="s">
        <v>818</v>
      </c>
      <c r="EQ127" t="s">
        <v>818</v>
      </c>
      <c r="ER127" t="s">
        <v>818</v>
      </c>
      <c r="ES127" t="s">
        <v>818</v>
      </c>
      <c r="ET127" t="s">
        <v>818</v>
      </c>
      <c r="EU127" t="s">
        <v>818</v>
      </c>
      <c r="EV127" t="s">
        <v>818</v>
      </c>
      <c r="EW127" t="s">
        <v>818</v>
      </c>
      <c r="EX127" t="s">
        <v>818</v>
      </c>
      <c r="EY127" t="s">
        <v>818</v>
      </c>
      <c r="EZ127" t="s">
        <v>818</v>
      </c>
      <c r="FA127" t="s">
        <v>818</v>
      </c>
      <c r="FB127" t="s">
        <v>818</v>
      </c>
      <c r="FC127" t="s">
        <v>818</v>
      </c>
      <c r="FD127" t="s">
        <v>818</v>
      </c>
      <c r="FE127" t="s">
        <v>818</v>
      </c>
      <c r="FF127" t="s">
        <v>818</v>
      </c>
      <c r="FG127" t="s">
        <v>818</v>
      </c>
      <c r="FH127" t="s">
        <v>818</v>
      </c>
      <c r="FI127" t="s">
        <v>818</v>
      </c>
      <c r="FJ127" t="s">
        <v>818</v>
      </c>
      <c r="FK127" t="s">
        <v>818</v>
      </c>
      <c r="FL127" t="s">
        <v>818</v>
      </c>
      <c r="FM127" t="s">
        <v>818</v>
      </c>
      <c r="FN127" t="s">
        <v>818</v>
      </c>
      <c r="FO127" t="s">
        <v>818</v>
      </c>
      <c r="FP127" t="s">
        <v>818</v>
      </c>
      <c r="FQ127" t="s">
        <v>818</v>
      </c>
      <c r="FR127" t="s">
        <v>818</v>
      </c>
      <c r="FS127" t="s">
        <v>818</v>
      </c>
      <c r="FT127" t="s">
        <v>818</v>
      </c>
      <c r="FU127" t="s">
        <v>818</v>
      </c>
      <c r="FV127" t="s">
        <v>818</v>
      </c>
      <c r="FW127" t="s">
        <v>818</v>
      </c>
      <c r="FX127" t="s">
        <v>818</v>
      </c>
      <c r="FY127" t="s">
        <v>818</v>
      </c>
      <c r="FZ127" t="s">
        <v>818</v>
      </c>
      <c r="GA127" t="s">
        <v>818</v>
      </c>
      <c r="GB127" t="s">
        <v>818</v>
      </c>
      <c r="GC127" t="s">
        <v>818</v>
      </c>
      <c r="GD127" t="s">
        <v>818</v>
      </c>
      <c r="GE127" t="s">
        <v>818</v>
      </c>
      <c r="GF127" t="s">
        <v>818</v>
      </c>
      <c r="GG127" t="s">
        <v>818</v>
      </c>
      <c r="GH127" t="s">
        <v>818</v>
      </c>
      <c r="GI127" t="s">
        <v>818</v>
      </c>
      <c r="GJ127" t="s">
        <v>818</v>
      </c>
      <c r="GK127" t="s">
        <v>818</v>
      </c>
      <c r="GL127" t="s">
        <v>818</v>
      </c>
      <c r="GM127" t="s">
        <v>818</v>
      </c>
      <c r="GN127" t="s">
        <v>818</v>
      </c>
      <c r="GO127" t="s">
        <v>818</v>
      </c>
      <c r="GP127" t="s">
        <v>818</v>
      </c>
      <c r="GQ127" t="s">
        <v>818</v>
      </c>
      <c r="GR127" t="s">
        <v>818</v>
      </c>
      <c r="GS127" t="s">
        <v>818</v>
      </c>
      <c r="GT127" t="s">
        <v>818</v>
      </c>
      <c r="GU127" t="s">
        <v>818</v>
      </c>
      <c r="GV127" t="s">
        <v>818</v>
      </c>
      <c r="GW127" t="s">
        <v>818</v>
      </c>
      <c r="GX127" t="s">
        <v>818</v>
      </c>
      <c r="GY127" t="s">
        <v>818</v>
      </c>
      <c r="GZ127" t="s">
        <v>818</v>
      </c>
      <c r="HA127" t="s">
        <v>818</v>
      </c>
      <c r="HB127" t="s">
        <v>818</v>
      </c>
      <c r="HC127" t="s">
        <v>818</v>
      </c>
      <c r="HD127" t="s">
        <v>818</v>
      </c>
      <c r="HE127" t="s">
        <v>818</v>
      </c>
      <c r="HF127" t="s">
        <v>818</v>
      </c>
      <c r="HG127" t="s">
        <v>818</v>
      </c>
      <c r="HH127" t="s">
        <v>818</v>
      </c>
      <c r="HI127" t="s">
        <v>818</v>
      </c>
      <c r="HJ127" t="s">
        <v>818</v>
      </c>
      <c r="HK127" t="s">
        <v>818</v>
      </c>
      <c r="HL127" t="s">
        <v>818</v>
      </c>
      <c r="HM127" t="s">
        <v>818</v>
      </c>
      <c r="HN127" t="s">
        <v>818</v>
      </c>
      <c r="HO127" t="s">
        <v>818</v>
      </c>
      <c r="HP127" t="s">
        <v>818</v>
      </c>
      <c r="HQ127" t="s">
        <v>818</v>
      </c>
      <c r="HR127" t="s">
        <v>818</v>
      </c>
      <c r="HS127" t="s">
        <v>818</v>
      </c>
      <c r="HT127" t="s">
        <v>818</v>
      </c>
      <c r="HU127" t="s">
        <v>818</v>
      </c>
      <c r="HV127" t="s">
        <v>818</v>
      </c>
      <c r="HW127" t="s">
        <v>818</v>
      </c>
      <c r="HX127" t="s">
        <v>818</v>
      </c>
      <c r="HY127" t="s">
        <v>818</v>
      </c>
      <c r="HZ127" t="s">
        <v>818</v>
      </c>
      <c r="IA127" t="s">
        <v>818</v>
      </c>
      <c r="IB127" t="s">
        <v>818</v>
      </c>
      <c r="IC127" t="s">
        <v>818</v>
      </c>
      <c r="ID127" t="s">
        <v>818</v>
      </c>
      <c r="IE127" t="s">
        <v>818</v>
      </c>
      <c r="IF127" t="s">
        <v>818</v>
      </c>
      <c r="IG127" t="s">
        <v>818</v>
      </c>
      <c r="IH127" t="s">
        <v>818</v>
      </c>
      <c r="II127" t="s">
        <v>818</v>
      </c>
      <c r="IJ127" t="s">
        <v>818</v>
      </c>
      <c r="IK127" t="s">
        <v>818</v>
      </c>
      <c r="IL127" t="s">
        <v>818</v>
      </c>
      <c r="IM127" t="s">
        <v>818</v>
      </c>
      <c r="IN127" t="s">
        <v>818</v>
      </c>
      <c r="IO127" t="s">
        <v>818</v>
      </c>
      <c r="IP127" t="s">
        <v>818</v>
      </c>
      <c r="IQ127" t="s">
        <v>818</v>
      </c>
      <c r="IR127" t="s">
        <v>818</v>
      </c>
      <c r="IS127" t="s">
        <v>818</v>
      </c>
      <c r="IT127" t="s">
        <v>818</v>
      </c>
      <c r="IU127" t="s">
        <v>818</v>
      </c>
      <c r="IV127" t="s">
        <v>818</v>
      </c>
      <c r="IW127" t="s">
        <v>818</v>
      </c>
      <c r="IX127" t="s">
        <v>818</v>
      </c>
      <c r="IY127" t="s">
        <v>818</v>
      </c>
      <c r="IZ127" t="s">
        <v>818</v>
      </c>
      <c r="JA127" t="s">
        <v>818</v>
      </c>
      <c r="JB127" t="s">
        <v>818</v>
      </c>
      <c r="JC127" t="s">
        <v>818</v>
      </c>
      <c r="JD127" t="s">
        <v>818</v>
      </c>
      <c r="JE127" t="s">
        <v>818</v>
      </c>
      <c r="JF127" t="s">
        <v>818</v>
      </c>
      <c r="JG127" t="s">
        <v>818</v>
      </c>
      <c r="JH127" t="s">
        <v>818</v>
      </c>
      <c r="JI127" t="s">
        <v>818</v>
      </c>
      <c r="JJ127" t="s">
        <v>818</v>
      </c>
      <c r="JK127" t="s">
        <v>818</v>
      </c>
      <c r="JL127" t="s">
        <v>818</v>
      </c>
      <c r="JM127" t="s">
        <v>818</v>
      </c>
      <c r="JN127" t="s">
        <v>818</v>
      </c>
      <c r="JO127" t="s">
        <v>818</v>
      </c>
      <c r="JP127" t="s">
        <v>818</v>
      </c>
      <c r="JQ127" t="s">
        <v>818</v>
      </c>
      <c r="JR127" t="s">
        <v>818</v>
      </c>
      <c r="JS127" t="s">
        <v>818</v>
      </c>
      <c r="JT127" t="s">
        <v>818</v>
      </c>
      <c r="JU127" t="s">
        <v>818</v>
      </c>
      <c r="JV127" t="s">
        <v>818</v>
      </c>
      <c r="JW127" t="s">
        <v>818</v>
      </c>
      <c r="JX127" t="s">
        <v>818</v>
      </c>
      <c r="JY127" t="s">
        <v>818</v>
      </c>
      <c r="JZ127" t="s">
        <v>818</v>
      </c>
      <c r="KA127" t="s">
        <v>818</v>
      </c>
      <c r="KB127" t="s">
        <v>818</v>
      </c>
      <c r="KC127" t="s">
        <v>818</v>
      </c>
      <c r="KD127" t="s">
        <v>818</v>
      </c>
      <c r="KE127" t="s">
        <v>818</v>
      </c>
      <c r="KF127">
        <v>5</v>
      </c>
      <c r="KG127">
        <v>0</v>
      </c>
      <c r="KH127">
        <v>0</v>
      </c>
      <c r="KI127">
        <v>0</v>
      </c>
      <c r="KJ127">
        <v>1</v>
      </c>
      <c r="KK127">
        <v>0</v>
      </c>
      <c r="KL127">
        <v>0</v>
      </c>
      <c r="KM127">
        <v>1</v>
      </c>
      <c r="KN127">
        <v>0</v>
      </c>
      <c r="KO127">
        <v>1</v>
      </c>
      <c r="KP127">
        <v>1</v>
      </c>
      <c r="KQ127">
        <v>2</v>
      </c>
      <c r="KR127">
        <v>0</v>
      </c>
      <c r="KS127">
        <v>1</v>
      </c>
      <c r="KT127">
        <v>0</v>
      </c>
      <c r="KU127">
        <v>0</v>
      </c>
      <c r="KV127">
        <v>0</v>
      </c>
      <c r="KW127">
        <v>1</v>
      </c>
      <c r="KX127">
        <v>0</v>
      </c>
      <c r="KY127">
        <v>0</v>
      </c>
      <c r="KZ127">
        <v>1</v>
      </c>
      <c r="LA127">
        <v>1</v>
      </c>
      <c r="LB127">
        <v>2</v>
      </c>
      <c r="LC127">
        <v>2</v>
      </c>
      <c r="LD127">
        <v>5</v>
      </c>
      <c r="LE127">
        <v>0</v>
      </c>
      <c r="LF127">
        <v>2</v>
      </c>
      <c r="LH127" t="s">
        <v>817</v>
      </c>
      <c r="LI127" t="s">
        <v>817</v>
      </c>
      <c r="LJ127" t="s">
        <v>813</v>
      </c>
      <c r="LK127" t="s">
        <v>817</v>
      </c>
      <c r="LL127" t="s">
        <v>817</v>
      </c>
      <c r="LM127" t="s">
        <v>817</v>
      </c>
      <c r="LN127" t="s">
        <v>813</v>
      </c>
      <c r="LO127" t="s">
        <v>817</v>
      </c>
      <c r="LQ127" t="s">
        <v>817</v>
      </c>
      <c r="LR127" t="s">
        <v>818</v>
      </c>
      <c r="LS127" t="s">
        <v>818</v>
      </c>
      <c r="LT127" t="s">
        <v>818</v>
      </c>
      <c r="LU127" t="s">
        <v>818</v>
      </c>
      <c r="LV127" t="s">
        <v>818</v>
      </c>
      <c r="LW127" t="s">
        <v>818</v>
      </c>
      <c r="LX127" t="s">
        <v>817</v>
      </c>
      <c r="MA127" t="s">
        <v>994</v>
      </c>
      <c r="MB127" t="s">
        <v>821</v>
      </c>
      <c r="MC127" t="s">
        <v>875</v>
      </c>
      <c r="MD127" t="s">
        <v>813</v>
      </c>
      <c r="MF127" t="s">
        <v>823</v>
      </c>
      <c r="MI127" t="s">
        <v>813</v>
      </c>
      <c r="MJ127" t="s">
        <v>824</v>
      </c>
      <c r="MK127" t="s">
        <v>813</v>
      </c>
      <c r="ML127" t="s">
        <v>817</v>
      </c>
      <c r="MM127" t="s">
        <v>817</v>
      </c>
      <c r="MN127" t="s">
        <v>817</v>
      </c>
      <c r="MO127" t="s">
        <v>817</v>
      </c>
      <c r="MP127" t="s">
        <v>817</v>
      </c>
      <c r="MQ127" t="s">
        <v>817</v>
      </c>
      <c r="MR127" t="s">
        <v>817</v>
      </c>
      <c r="MS127" t="s">
        <v>817</v>
      </c>
      <c r="MT127" t="s">
        <v>817</v>
      </c>
      <c r="MU127" t="s">
        <v>813</v>
      </c>
      <c r="NC127" t="s">
        <v>813</v>
      </c>
      <c r="ND127" t="s">
        <v>817</v>
      </c>
      <c r="NE127" t="s">
        <v>813</v>
      </c>
      <c r="NF127" t="s">
        <v>817</v>
      </c>
      <c r="NG127" t="s">
        <v>817</v>
      </c>
      <c r="NH127" t="s">
        <v>817</v>
      </c>
      <c r="NI127" t="s">
        <v>817</v>
      </c>
      <c r="NJ127" t="s">
        <v>813</v>
      </c>
      <c r="NK127" t="s">
        <v>817</v>
      </c>
      <c r="NL127" t="s">
        <v>813</v>
      </c>
      <c r="NM127" t="s">
        <v>817</v>
      </c>
      <c r="NN127" t="s">
        <v>817</v>
      </c>
      <c r="NO127" t="s">
        <v>817</v>
      </c>
      <c r="NP127" t="s">
        <v>817</v>
      </c>
      <c r="NQ127" t="s">
        <v>817</v>
      </c>
      <c r="NR127" t="s">
        <v>813</v>
      </c>
      <c r="NS127" t="s">
        <v>817</v>
      </c>
      <c r="NU127" t="s">
        <v>1051</v>
      </c>
      <c r="NX127" t="s">
        <v>826</v>
      </c>
      <c r="NY127">
        <v>0</v>
      </c>
      <c r="OP127" t="s">
        <v>817</v>
      </c>
      <c r="OQ127" t="s">
        <v>827</v>
      </c>
      <c r="OR127" t="s">
        <v>863</v>
      </c>
      <c r="OS127" t="s">
        <v>829</v>
      </c>
      <c r="OT127" t="s">
        <v>813</v>
      </c>
      <c r="OU127" t="s">
        <v>817</v>
      </c>
      <c r="OV127" t="s">
        <v>830</v>
      </c>
      <c r="OW127" t="s">
        <v>864</v>
      </c>
      <c r="OX127" t="s">
        <v>832</v>
      </c>
      <c r="OY127" t="s">
        <v>833</v>
      </c>
      <c r="OZ127" t="s">
        <v>928</v>
      </c>
      <c r="PA127" t="s">
        <v>813</v>
      </c>
      <c r="PB127" t="s">
        <v>817</v>
      </c>
      <c r="PC127" t="s">
        <v>817</v>
      </c>
      <c r="PD127" t="s">
        <v>817</v>
      </c>
      <c r="PE127" t="s">
        <v>813</v>
      </c>
      <c r="PF127" t="s">
        <v>817</v>
      </c>
      <c r="PG127" t="s">
        <v>817</v>
      </c>
      <c r="PH127" t="s">
        <v>817</v>
      </c>
      <c r="PI127" t="s">
        <v>817</v>
      </c>
      <c r="PJ127" t="s">
        <v>817</v>
      </c>
      <c r="PK127" t="s">
        <v>817</v>
      </c>
      <c r="PL127" t="s">
        <v>835</v>
      </c>
      <c r="PM127" t="s">
        <v>837</v>
      </c>
      <c r="PN127" t="s">
        <v>845</v>
      </c>
      <c r="PO127" t="s">
        <v>893</v>
      </c>
      <c r="PP127" t="s">
        <v>867</v>
      </c>
      <c r="PQ127" t="s">
        <v>813</v>
      </c>
      <c r="PR127" t="s">
        <v>813</v>
      </c>
      <c r="PS127" t="s">
        <v>817</v>
      </c>
      <c r="PT127" t="s">
        <v>813</v>
      </c>
      <c r="PU127" t="s">
        <v>817</v>
      </c>
      <c r="PV127" t="s">
        <v>817</v>
      </c>
      <c r="PW127" t="s">
        <v>817</v>
      </c>
      <c r="PX127" t="s">
        <v>817</v>
      </c>
      <c r="PY127" t="s">
        <v>817</v>
      </c>
      <c r="PZ127" t="s">
        <v>840</v>
      </c>
      <c r="QA127" t="s">
        <v>841</v>
      </c>
      <c r="QB127" t="s">
        <v>895</v>
      </c>
      <c r="QC127" t="s">
        <v>843</v>
      </c>
      <c r="QD127" t="s">
        <v>844</v>
      </c>
      <c r="QE127" t="s">
        <v>845</v>
      </c>
      <c r="QF127" t="s">
        <v>813</v>
      </c>
      <c r="QG127" t="s">
        <v>817</v>
      </c>
      <c r="QH127" t="s">
        <v>813</v>
      </c>
      <c r="QI127" t="s">
        <v>813</v>
      </c>
      <c r="QJ127" t="s">
        <v>813</v>
      </c>
      <c r="QK127" t="s">
        <v>813</v>
      </c>
      <c r="QL127" t="s">
        <v>817</v>
      </c>
      <c r="QM127" t="s">
        <v>817</v>
      </c>
      <c r="QN127" t="s">
        <v>817</v>
      </c>
      <c r="QO127" t="s">
        <v>813</v>
      </c>
      <c r="QP127" t="s">
        <v>817</v>
      </c>
      <c r="QQ127" t="s">
        <v>817</v>
      </c>
      <c r="QR127" t="s">
        <v>813</v>
      </c>
      <c r="QS127" t="s">
        <v>813</v>
      </c>
      <c r="QT127" t="s">
        <v>817</v>
      </c>
      <c r="QU127" t="s">
        <v>817</v>
      </c>
      <c r="QV127" t="s">
        <v>817</v>
      </c>
      <c r="QW127" t="s">
        <v>817</v>
      </c>
      <c r="QX127" t="s">
        <v>817</v>
      </c>
      <c r="QY127" t="s">
        <v>817</v>
      </c>
      <c r="QZ127" t="s">
        <v>817</v>
      </c>
      <c r="RA127" t="s">
        <v>817</v>
      </c>
      <c r="RB127" t="s">
        <v>817</v>
      </c>
      <c r="RC127" t="s">
        <v>817</v>
      </c>
      <c r="RD127" t="s">
        <v>817</v>
      </c>
      <c r="RE127" t="s">
        <v>817</v>
      </c>
      <c r="RF127" t="s">
        <v>817</v>
      </c>
      <c r="RG127" t="s">
        <v>817</v>
      </c>
      <c r="RH127" t="s">
        <v>817</v>
      </c>
      <c r="RI127" t="s">
        <v>817</v>
      </c>
      <c r="RJ127" t="s">
        <v>817</v>
      </c>
      <c r="RK127" t="s">
        <v>813</v>
      </c>
      <c r="RL127" t="s">
        <v>813</v>
      </c>
      <c r="RM127" t="s">
        <v>817</v>
      </c>
      <c r="RN127" t="s">
        <v>813</v>
      </c>
      <c r="RO127" t="s">
        <v>817</v>
      </c>
      <c r="RP127" t="s">
        <v>817</v>
      </c>
      <c r="RQ127" t="s">
        <v>817</v>
      </c>
      <c r="RR127" t="s">
        <v>817</v>
      </c>
      <c r="RS127" t="s">
        <v>817</v>
      </c>
      <c r="RT127" t="s">
        <v>817</v>
      </c>
      <c r="RU127" t="s">
        <v>817</v>
      </c>
      <c r="RV127" t="s">
        <v>817</v>
      </c>
      <c r="RW127" t="s">
        <v>817</v>
      </c>
      <c r="RX127" t="s">
        <v>837</v>
      </c>
      <c r="RY127" t="s">
        <v>834</v>
      </c>
      <c r="RZ127" t="s">
        <v>813</v>
      </c>
      <c r="SA127" t="s">
        <v>817</v>
      </c>
      <c r="SB127" t="s">
        <v>813</v>
      </c>
      <c r="SC127" t="s">
        <v>817</v>
      </c>
      <c r="SD127" t="s">
        <v>817</v>
      </c>
      <c r="SE127" t="s">
        <v>817</v>
      </c>
      <c r="SF127" t="s">
        <v>817</v>
      </c>
      <c r="SG127" t="s">
        <v>813</v>
      </c>
      <c r="SH127" t="s">
        <v>817</v>
      </c>
      <c r="SI127" t="s">
        <v>817</v>
      </c>
      <c r="SJ127" t="s">
        <v>817</v>
      </c>
      <c r="SK127" t="s">
        <v>817</v>
      </c>
      <c r="SL127" t="s">
        <v>817</v>
      </c>
      <c r="SM127" t="s">
        <v>817</v>
      </c>
      <c r="SN127" t="s">
        <v>817</v>
      </c>
      <c r="SO127" t="s">
        <v>817</v>
      </c>
      <c r="SP127" t="s">
        <v>817</v>
      </c>
      <c r="SQ127" t="s">
        <v>817</v>
      </c>
      <c r="SR127" t="s">
        <v>813</v>
      </c>
      <c r="SS127" t="s">
        <v>813</v>
      </c>
      <c r="ST127" t="s">
        <v>817</v>
      </c>
      <c r="SU127" t="s">
        <v>817</v>
      </c>
      <c r="SV127" t="s">
        <v>817</v>
      </c>
      <c r="SW127" t="s">
        <v>817</v>
      </c>
      <c r="SX127" t="s">
        <v>817</v>
      </c>
      <c r="SY127" t="s">
        <v>813</v>
      </c>
      <c r="SZ127" t="s">
        <v>813</v>
      </c>
      <c r="TA127" t="s">
        <v>817</v>
      </c>
      <c r="TB127" t="s">
        <v>817</v>
      </c>
      <c r="TC127" t="s">
        <v>813</v>
      </c>
      <c r="TD127" t="s">
        <v>817</v>
      </c>
      <c r="TE127" t="s">
        <v>817</v>
      </c>
      <c r="TF127" t="s">
        <v>817</v>
      </c>
      <c r="TG127" t="s">
        <v>817</v>
      </c>
      <c r="TH127" t="s">
        <v>817</v>
      </c>
      <c r="TI127" t="s">
        <v>817</v>
      </c>
      <c r="TJ127" t="s">
        <v>813</v>
      </c>
      <c r="TK127" t="s">
        <v>817</v>
      </c>
      <c r="TL127" t="s">
        <v>817</v>
      </c>
      <c r="TM127" t="s">
        <v>817</v>
      </c>
      <c r="TN127" t="s">
        <v>817</v>
      </c>
      <c r="TO127" t="s">
        <v>817</v>
      </c>
      <c r="TP127" t="s">
        <v>817</v>
      </c>
      <c r="TQ127" t="s">
        <v>813</v>
      </c>
      <c r="TR127" t="s">
        <v>817</v>
      </c>
      <c r="TS127" t="s">
        <v>817</v>
      </c>
      <c r="TT127" t="s">
        <v>817</v>
      </c>
      <c r="TU127" t="s">
        <v>817</v>
      </c>
      <c r="TV127" t="s">
        <v>817</v>
      </c>
      <c r="TW127" t="s">
        <v>817</v>
      </c>
      <c r="TY127" t="s">
        <v>817</v>
      </c>
      <c r="TZ127" t="s">
        <v>817</v>
      </c>
      <c r="UA127" t="s">
        <v>817</v>
      </c>
      <c r="UB127" t="s">
        <v>817</v>
      </c>
      <c r="UC127" t="s">
        <v>817</v>
      </c>
      <c r="UD127" t="s">
        <v>817</v>
      </c>
      <c r="UE127" t="s">
        <v>817</v>
      </c>
      <c r="UF127" t="s">
        <v>817</v>
      </c>
      <c r="UG127" t="s">
        <v>817</v>
      </c>
      <c r="UH127" t="s">
        <v>813</v>
      </c>
      <c r="UI127" t="s">
        <v>817</v>
      </c>
      <c r="UJ127" t="s">
        <v>817</v>
      </c>
      <c r="UK127" t="s">
        <v>817</v>
      </c>
      <c r="UL127" t="s">
        <v>817</v>
      </c>
      <c r="UM127" t="s">
        <v>817</v>
      </c>
      <c r="UN127" t="s">
        <v>813</v>
      </c>
      <c r="UO127" t="s">
        <v>817</v>
      </c>
      <c r="UP127" t="s">
        <v>817</v>
      </c>
      <c r="UQ127" t="s">
        <v>817</v>
      </c>
      <c r="UR127" t="s">
        <v>813</v>
      </c>
      <c r="US127" t="s">
        <v>817</v>
      </c>
      <c r="UT127" t="s">
        <v>817</v>
      </c>
      <c r="UU127" t="s">
        <v>817</v>
      </c>
      <c r="UV127" t="s">
        <v>817</v>
      </c>
      <c r="UW127" t="s">
        <v>817</v>
      </c>
      <c r="UX127" t="s">
        <v>817</v>
      </c>
      <c r="UY127" t="s">
        <v>817</v>
      </c>
      <c r="UZ127" t="s">
        <v>817</v>
      </c>
      <c r="VB127" t="s">
        <v>909</v>
      </c>
      <c r="VC127" t="s">
        <v>848</v>
      </c>
      <c r="VD127" t="s">
        <v>817</v>
      </c>
      <c r="VE127" t="s">
        <v>817</v>
      </c>
      <c r="VF127" t="s">
        <v>813</v>
      </c>
      <c r="VG127" t="s">
        <v>817</v>
      </c>
      <c r="VH127" t="s">
        <v>817</v>
      </c>
      <c r="VI127" t="s">
        <v>817</v>
      </c>
      <c r="VJ127" t="s">
        <v>817</v>
      </c>
      <c r="VK127" t="s">
        <v>817</v>
      </c>
      <c r="VL127" t="s">
        <v>817</v>
      </c>
      <c r="VM127" t="s">
        <v>813</v>
      </c>
      <c r="VN127" t="s">
        <v>817</v>
      </c>
      <c r="VO127" t="s">
        <v>817</v>
      </c>
      <c r="VP127" t="s">
        <v>817</v>
      </c>
      <c r="VQ127" t="s">
        <v>817</v>
      </c>
      <c r="VY127" t="s">
        <v>817</v>
      </c>
      <c r="VZ127" t="s">
        <v>817</v>
      </c>
      <c r="WA127" t="s">
        <v>817</v>
      </c>
      <c r="WJ127" t="s">
        <v>813</v>
      </c>
      <c r="WK127" t="s">
        <v>813</v>
      </c>
      <c r="WL127" t="s">
        <v>817</v>
      </c>
      <c r="WM127" t="s">
        <v>817</v>
      </c>
      <c r="WN127" t="s">
        <v>817</v>
      </c>
      <c r="WO127" t="s">
        <v>817</v>
      </c>
      <c r="WP127" t="s">
        <v>817</v>
      </c>
      <c r="WQ127" t="s">
        <v>817</v>
      </c>
      <c r="WR127" t="s">
        <v>817</v>
      </c>
      <c r="WS127" t="s">
        <v>1011</v>
      </c>
      <c r="WU127" t="s">
        <v>817</v>
      </c>
      <c r="WV127" t="s">
        <v>817</v>
      </c>
      <c r="WW127" t="s">
        <v>817</v>
      </c>
      <c r="WX127" t="s">
        <v>817</v>
      </c>
      <c r="WY127" t="s">
        <v>817</v>
      </c>
      <c r="WZ127" t="s">
        <v>813</v>
      </c>
      <c r="XA127" t="s">
        <v>817</v>
      </c>
      <c r="XB127" t="s">
        <v>817</v>
      </c>
      <c r="XC127" t="s">
        <v>850</v>
      </c>
      <c r="XD127" t="s">
        <v>813</v>
      </c>
      <c r="XE127" t="s">
        <v>817</v>
      </c>
      <c r="XF127" t="s">
        <v>817</v>
      </c>
      <c r="XG127" t="s">
        <v>817</v>
      </c>
      <c r="XH127" t="s">
        <v>817</v>
      </c>
      <c r="XI127" t="s">
        <v>817</v>
      </c>
      <c r="XJ127" t="s">
        <v>817</v>
      </c>
      <c r="XK127" t="s">
        <v>817</v>
      </c>
      <c r="XL127" t="s">
        <v>817</v>
      </c>
      <c r="XM127" t="s">
        <v>813</v>
      </c>
      <c r="XN127" t="s">
        <v>813</v>
      </c>
      <c r="XO127" t="s">
        <v>817</v>
      </c>
      <c r="XP127" t="s">
        <v>817</v>
      </c>
      <c r="XQ127" t="s">
        <v>817</v>
      </c>
      <c r="XR127" t="s">
        <v>813</v>
      </c>
      <c r="XS127" t="s">
        <v>813</v>
      </c>
      <c r="XT127" t="s">
        <v>817</v>
      </c>
      <c r="XU127" t="s">
        <v>813</v>
      </c>
      <c r="XV127" t="s">
        <v>817</v>
      </c>
      <c r="XW127" t="s">
        <v>817</v>
      </c>
      <c r="XX127" t="s">
        <v>817</v>
      </c>
      <c r="XY127" t="s">
        <v>817</v>
      </c>
      <c r="XZ127" t="s">
        <v>817</v>
      </c>
      <c r="ZM127" t="s">
        <v>817</v>
      </c>
      <c r="ZN127" t="s">
        <v>817</v>
      </c>
      <c r="ZO127" t="s">
        <v>817</v>
      </c>
      <c r="ZP127" t="s">
        <v>817</v>
      </c>
      <c r="ZQ127" t="s">
        <v>817</v>
      </c>
      <c r="ZR127" t="s">
        <v>813</v>
      </c>
      <c r="ZS127" t="s">
        <v>813</v>
      </c>
      <c r="ZT127" t="s">
        <v>817</v>
      </c>
      <c r="ZU127" t="s">
        <v>817</v>
      </c>
      <c r="ZV127" t="s">
        <v>817</v>
      </c>
      <c r="ZW127" t="s">
        <v>817</v>
      </c>
      <c r="ZX127" t="s">
        <v>817</v>
      </c>
      <c r="ZY127" t="s">
        <v>817</v>
      </c>
      <c r="ZZ127" t="s">
        <v>817</v>
      </c>
      <c r="AAA127" t="s">
        <v>813</v>
      </c>
      <c r="AAB127" t="s">
        <v>817</v>
      </c>
      <c r="AAC127" t="s">
        <v>817</v>
      </c>
      <c r="AAD127" t="s">
        <v>817</v>
      </c>
      <c r="AAE127" t="s">
        <v>817</v>
      </c>
      <c r="AAF127" t="s">
        <v>817</v>
      </c>
      <c r="AAH127" t="s">
        <v>813</v>
      </c>
      <c r="AAI127" t="s">
        <v>817</v>
      </c>
      <c r="AAJ127" t="s">
        <v>813</v>
      </c>
      <c r="AAK127" t="s">
        <v>817</v>
      </c>
      <c r="AAL127" t="s">
        <v>813</v>
      </c>
      <c r="AAM127" t="s">
        <v>817</v>
      </c>
      <c r="AAN127" t="s">
        <v>817</v>
      </c>
      <c r="AAO127" t="s">
        <v>817</v>
      </c>
      <c r="AAP127" t="s">
        <v>817</v>
      </c>
      <c r="AAQ127" t="s">
        <v>817</v>
      </c>
      <c r="AAR127" t="s">
        <v>817</v>
      </c>
      <c r="AAS127" t="s">
        <v>817</v>
      </c>
      <c r="AAT127" t="s">
        <v>817</v>
      </c>
      <c r="AAV127" t="s">
        <v>817</v>
      </c>
      <c r="AAW127" t="s">
        <v>817</v>
      </c>
      <c r="AAX127" t="s">
        <v>817</v>
      </c>
      <c r="AAY127" t="s">
        <v>817</v>
      </c>
      <c r="AAZ127" t="s">
        <v>817</v>
      </c>
      <c r="ABA127" t="s">
        <v>817</v>
      </c>
      <c r="ABB127" t="s">
        <v>817</v>
      </c>
      <c r="ABC127" t="s">
        <v>817</v>
      </c>
      <c r="ABD127" t="s">
        <v>817</v>
      </c>
      <c r="ABE127" t="s">
        <v>817</v>
      </c>
      <c r="ABF127" t="s">
        <v>817</v>
      </c>
      <c r="ABG127" t="s">
        <v>817</v>
      </c>
      <c r="ABH127" t="s">
        <v>817</v>
      </c>
      <c r="ABI127" t="s">
        <v>817</v>
      </c>
      <c r="ABJ127" t="s">
        <v>817</v>
      </c>
      <c r="ABK127" t="s">
        <v>813</v>
      </c>
      <c r="ABL127" t="s">
        <v>817</v>
      </c>
      <c r="ABM127" t="s">
        <v>817</v>
      </c>
      <c r="ABN127" t="s">
        <v>817</v>
      </c>
      <c r="ABO127" t="s">
        <v>817</v>
      </c>
      <c r="ABP127" t="s">
        <v>817</v>
      </c>
      <c r="ABQ127" t="s">
        <v>817</v>
      </c>
      <c r="ABR127" t="s">
        <v>817</v>
      </c>
      <c r="ABS127" t="s">
        <v>817</v>
      </c>
      <c r="ABT127" t="s">
        <v>817</v>
      </c>
      <c r="ABU127" t="s">
        <v>817</v>
      </c>
      <c r="ABV127" t="s">
        <v>817</v>
      </c>
      <c r="ABW127" t="s">
        <v>817</v>
      </c>
      <c r="ABX127" t="s">
        <v>817</v>
      </c>
      <c r="ABY127" t="s">
        <v>813</v>
      </c>
      <c r="ABZ127" t="s">
        <v>817</v>
      </c>
      <c r="ACA127" t="s">
        <v>817</v>
      </c>
      <c r="ACB127" t="s">
        <v>813</v>
      </c>
      <c r="ACC127" t="s">
        <v>817</v>
      </c>
      <c r="ACD127" t="s">
        <v>817</v>
      </c>
      <c r="ACE127" t="s">
        <v>817</v>
      </c>
      <c r="ACF127" t="s">
        <v>817</v>
      </c>
      <c r="ACG127" t="s">
        <v>817</v>
      </c>
      <c r="ACH127" t="s">
        <v>817</v>
      </c>
      <c r="ACI127" t="s">
        <v>817</v>
      </c>
    </row>
    <row r="128" spans="1:763">
      <c r="A128" t="s">
        <v>1408</v>
      </c>
      <c r="B128" t="s">
        <v>1409</v>
      </c>
      <c r="C128" t="s">
        <v>1410</v>
      </c>
      <c r="D128" t="s">
        <v>885</v>
      </c>
      <c r="E128" t="s">
        <v>885</v>
      </c>
      <c r="P128" t="s">
        <v>886</v>
      </c>
      <c r="T128">
        <v>23</v>
      </c>
      <c r="V128" t="s">
        <v>813</v>
      </c>
      <c r="X128" t="s">
        <v>813</v>
      </c>
      <c r="Y128" t="s">
        <v>814</v>
      </c>
      <c r="Z128" t="s">
        <v>814</v>
      </c>
      <c r="AA128" t="s">
        <v>815</v>
      </c>
      <c r="AB128" t="s">
        <v>901</v>
      </c>
      <c r="AC128">
        <v>3</v>
      </c>
      <c r="AD128" t="s">
        <v>817</v>
      </c>
      <c r="AE128">
        <v>0</v>
      </c>
      <c r="AF128">
        <v>3</v>
      </c>
      <c r="AG128">
        <v>0</v>
      </c>
      <c r="AH128" t="s">
        <v>818</v>
      </c>
      <c r="AI128" t="s">
        <v>818</v>
      </c>
      <c r="AJ128" t="s">
        <v>818</v>
      </c>
      <c r="AK128" t="s">
        <v>818</v>
      </c>
      <c r="AL128" t="s">
        <v>818</v>
      </c>
      <c r="AM128" t="s">
        <v>818</v>
      </c>
      <c r="AN128" t="s">
        <v>818</v>
      </c>
      <c r="AO128" t="s">
        <v>818</v>
      </c>
      <c r="AP128" t="s">
        <v>818</v>
      </c>
      <c r="AQ128" t="s">
        <v>818</v>
      </c>
      <c r="AR128" t="s">
        <v>818</v>
      </c>
      <c r="AS128" t="s">
        <v>818</v>
      </c>
      <c r="AT128" t="s">
        <v>818</v>
      </c>
      <c r="AU128" t="s">
        <v>818</v>
      </c>
      <c r="AV128" t="s">
        <v>818</v>
      </c>
      <c r="AW128" t="s">
        <v>818</v>
      </c>
      <c r="AX128" t="s">
        <v>818</v>
      </c>
      <c r="AY128" t="s">
        <v>818</v>
      </c>
      <c r="AZ128" t="s">
        <v>818</v>
      </c>
      <c r="BA128" t="s">
        <v>818</v>
      </c>
      <c r="BB128" t="s">
        <v>818</v>
      </c>
      <c r="BC128" t="s">
        <v>818</v>
      </c>
      <c r="BD128" t="s">
        <v>818</v>
      </c>
      <c r="BE128" t="s">
        <v>818</v>
      </c>
      <c r="BF128" t="s">
        <v>818</v>
      </c>
      <c r="BG128" t="s">
        <v>818</v>
      </c>
      <c r="BH128" t="s">
        <v>818</v>
      </c>
      <c r="BI128" t="s">
        <v>818</v>
      </c>
      <c r="BJ128" t="s">
        <v>818</v>
      </c>
      <c r="BK128" t="s">
        <v>818</v>
      </c>
      <c r="BL128" t="s">
        <v>818</v>
      </c>
      <c r="BM128" t="s">
        <v>818</v>
      </c>
      <c r="BN128" t="s">
        <v>818</v>
      </c>
      <c r="BO128" t="s">
        <v>818</v>
      </c>
      <c r="BP128" t="s">
        <v>818</v>
      </c>
      <c r="BQ128" t="s">
        <v>818</v>
      </c>
      <c r="BR128" t="s">
        <v>818</v>
      </c>
      <c r="BS128" t="s">
        <v>818</v>
      </c>
      <c r="BT128" t="s">
        <v>818</v>
      </c>
      <c r="BU128" t="s">
        <v>818</v>
      </c>
      <c r="BV128" t="s">
        <v>818</v>
      </c>
      <c r="BW128" t="s">
        <v>818</v>
      </c>
      <c r="BX128" t="s">
        <v>818</v>
      </c>
      <c r="BY128" t="s">
        <v>818</v>
      </c>
      <c r="BZ128" t="s">
        <v>818</v>
      </c>
      <c r="CA128" t="s">
        <v>818</v>
      </c>
      <c r="CB128" t="s">
        <v>818</v>
      </c>
      <c r="CC128" t="s">
        <v>818</v>
      </c>
      <c r="CD128" t="s">
        <v>818</v>
      </c>
      <c r="CE128" t="s">
        <v>818</v>
      </c>
      <c r="CF128" t="s">
        <v>818</v>
      </c>
      <c r="CG128" t="s">
        <v>818</v>
      </c>
      <c r="CH128" t="s">
        <v>818</v>
      </c>
      <c r="CI128" t="s">
        <v>818</v>
      </c>
      <c r="CJ128" t="s">
        <v>818</v>
      </c>
      <c r="CK128" t="s">
        <v>818</v>
      </c>
      <c r="CL128" t="s">
        <v>818</v>
      </c>
      <c r="CM128" t="s">
        <v>818</v>
      </c>
      <c r="CN128" t="s">
        <v>818</v>
      </c>
      <c r="CO128" t="s">
        <v>818</v>
      </c>
      <c r="CP128" t="s">
        <v>818</v>
      </c>
      <c r="CQ128" t="s">
        <v>818</v>
      </c>
      <c r="CR128" t="s">
        <v>818</v>
      </c>
      <c r="CS128" t="s">
        <v>818</v>
      </c>
      <c r="CT128" t="s">
        <v>818</v>
      </c>
      <c r="CU128" t="s">
        <v>818</v>
      </c>
      <c r="CV128" t="s">
        <v>818</v>
      </c>
      <c r="CW128" t="s">
        <v>818</v>
      </c>
      <c r="CX128" t="s">
        <v>818</v>
      </c>
      <c r="CY128" t="s">
        <v>818</v>
      </c>
      <c r="CZ128" t="s">
        <v>818</v>
      </c>
      <c r="DA128" t="s">
        <v>818</v>
      </c>
      <c r="DB128" t="s">
        <v>818</v>
      </c>
      <c r="DC128" t="s">
        <v>818</v>
      </c>
      <c r="DD128" t="s">
        <v>818</v>
      </c>
      <c r="DE128" t="s">
        <v>818</v>
      </c>
      <c r="DF128" t="s">
        <v>818</v>
      </c>
      <c r="DG128" t="s">
        <v>818</v>
      </c>
      <c r="DH128" t="s">
        <v>818</v>
      </c>
      <c r="DI128" t="s">
        <v>818</v>
      </c>
      <c r="DJ128" t="s">
        <v>818</v>
      </c>
      <c r="DK128" t="s">
        <v>818</v>
      </c>
      <c r="DL128" t="s">
        <v>818</v>
      </c>
      <c r="DM128" t="s">
        <v>818</v>
      </c>
      <c r="DN128" t="s">
        <v>818</v>
      </c>
      <c r="DO128" t="s">
        <v>818</v>
      </c>
      <c r="DP128" t="s">
        <v>818</v>
      </c>
      <c r="DQ128" t="s">
        <v>818</v>
      </c>
      <c r="DR128" t="s">
        <v>818</v>
      </c>
      <c r="DS128" t="s">
        <v>818</v>
      </c>
      <c r="DT128" t="s">
        <v>818</v>
      </c>
      <c r="DU128" t="s">
        <v>818</v>
      </c>
      <c r="DV128" t="s">
        <v>818</v>
      </c>
      <c r="DW128" t="s">
        <v>818</v>
      </c>
      <c r="DX128" t="s">
        <v>818</v>
      </c>
      <c r="DY128" t="s">
        <v>818</v>
      </c>
      <c r="DZ128" t="s">
        <v>818</v>
      </c>
      <c r="EA128" t="s">
        <v>818</v>
      </c>
      <c r="EB128" t="s">
        <v>818</v>
      </c>
      <c r="EC128" t="s">
        <v>818</v>
      </c>
      <c r="ED128" t="s">
        <v>818</v>
      </c>
      <c r="EE128" t="s">
        <v>818</v>
      </c>
      <c r="EF128" t="s">
        <v>818</v>
      </c>
      <c r="EG128" t="s">
        <v>818</v>
      </c>
      <c r="EH128" t="s">
        <v>818</v>
      </c>
      <c r="EI128" t="s">
        <v>818</v>
      </c>
      <c r="EJ128" t="s">
        <v>818</v>
      </c>
      <c r="EK128" t="s">
        <v>818</v>
      </c>
      <c r="EL128" t="s">
        <v>818</v>
      </c>
      <c r="EM128" t="s">
        <v>818</v>
      </c>
      <c r="EN128" t="s">
        <v>818</v>
      </c>
      <c r="EO128" t="s">
        <v>818</v>
      </c>
      <c r="EP128" t="s">
        <v>818</v>
      </c>
      <c r="EQ128" t="s">
        <v>818</v>
      </c>
      <c r="ER128" t="s">
        <v>818</v>
      </c>
      <c r="ES128" t="s">
        <v>818</v>
      </c>
      <c r="ET128" t="s">
        <v>818</v>
      </c>
      <c r="EU128" t="s">
        <v>818</v>
      </c>
      <c r="EV128" t="s">
        <v>818</v>
      </c>
      <c r="EW128" t="s">
        <v>818</v>
      </c>
      <c r="EX128" t="s">
        <v>818</v>
      </c>
      <c r="EY128" t="s">
        <v>818</v>
      </c>
      <c r="EZ128" t="s">
        <v>818</v>
      </c>
      <c r="FA128" t="s">
        <v>818</v>
      </c>
      <c r="FB128" t="s">
        <v>818</v>
      </c>
      <c r="FC128" t="s">
        <v>818</v>
      </c>
      <c r="FD128" t="s">
        <v>818</v>
      </c>
      <c r="FE128" t="s">
        <v>818</v>
      </c>
      <c r="FF128" t="s">
        <v>818</v>
      </c>
      <c r="FG128" t="s">
        <v>818</v>
      </c>
      <c r="FH128" t="s">
        <v>818</v>
      </c>
      <c r="FI128" t="s">
        <v>818</v>
      </c>
      <c r="FJ128" t="s">
        <v>818</v>
      </c>
      <c r="FK128" t="s">
        <v>818</v>
      </c>
      <c r="FL128" t="s">
        <v>818</v>
      </c>
      <c r="FM128" t="s">
        <v>818</v>
      </c>
      <c r="FN128" t="s">
        <v>818</v>
      </c>
      <c r="FO128" t="s">
        <v>818</v>
      </c>
      <c r="FP128" t="s">
        <v>818</v>
      </c>
      <c r="FQ128" t="s">
        <v>818</v>
      </c>
      <c r="FR128" t="s">
        <v>818</v>
      </c>
      <c r="FS128" t="s">
        <v>818</v>
      </c>
      <c r="FT128" t="s">
        <v>818</v>
      </c>
      <c r="FU128" t="s">
        <v>818</v>
      </c>
      <c r="FV128" t="s">
        <v>818</v>
      </c>
      <c r="FW128" t="s">
        <v>818</v>
      </c>
      <c r="FX128" t="s">
        <v>818</v>
      </c>
      <c r="FY128" t="s">
        <v>818</v>
      </c>
      <c r="FZ128" t="s">
        <v>818</v>
      </c>
      <c r="GA128" t="s">
        <v>818</v>
      </c>
      <c r="GB128" t="s">
        <v>818</v>
      </c>
      <c r="GC128" t="s">
        <v>818</v>
      </c>
      <c r="GD128" t="s">
        <v>818</v>
      </c>
      <c r="GE128" t="s">
        <v>818</v>
      </c>
      <c r="GF128" t="s">
        <v>818</v>
      </c>
      <c r="GG128" t="s">
        <v>818</v>
      </c>
      <c r="GH128" t="s">
        <v>818</v>
      </c>
      <c r="GI128" t="s">
        <v>818</v>
      </c>
      <c r="GJ128" t="s">
        <v>818</v>
      </c>
      <c r="GK128" t="s">
        <v>818</v>
      </c>
      <c r="GL128" t="s">
        <v>818</v>
      </c>
      <c r="GM128" t="s">
        <v>818</v>
      </c>
      <c r="GN128" t="s">
        <v>818</v>
      </c>
      <c r="GO128" t="s">
        <v>818</v>
      </c>
      <c r="GP128" t="s">
        <v>818</v>
      </c>
      <c r="GQ128" t="s">
        <v>818</v>
      </c>
      <c r="GR128" t="s">
        <v>818</v>
      </c>
      <c r="GS128" t="s">
        <v>818</v>
      </c>
      <c r="GT128" t="s">
        <v>818</v>
      </c>
      <c r="GU128" t="s">
        <v>818</v>
      </c>
      <c r="GV128" t="s">
        <v>818</v>
      </c>
      <c r="GW128" t="s">
        <v>818</v>
      </c>
      <c r="GX128" t="s">
        <v>818</v>
      </c>
      <c r="GY128" t="s">
        <v>818</v>
      </c>
      <c r="GZ128" t="s">
        <v>818</v>
      </c>
      <c r="HA128" t="s">
        <v>818</v>
      </c>
      <c r="HB128" t="s">
        <v>818</v>
      </c>
      <c r="HC128" t="s">
        <v>818</v>
      </c>
      <c r="HD128" t="s">
        <v>818</v>
      </c>
      <c r="HE128" t="s">
        <v>818</v>
      </c>
      <c r="HF128" t="s">
        <v>818</v>
      </c>
      <c r="HG128" t="s">
        <v>818</v>
      </c>
      <c r="HH128" t="s">
        <v>818</v>
      </c>
      <c r="HI128" t="s">
        <v>818</v>
      </c>
      <c r="HJ128" t="s">
        <v>818</v>
      </c>
      <c r="HK128" t="s">
        <v>818</v>
      </c>
      <c r="HL128" t="s">
        <v>818</v>
      </c>
      <c r="HM128" t="s">
        <v>818</v>
      </c>
      <c r="HN128" t="s">
        <v>818</v>
      </c>
      <c r="HO128" t="s">
        <v>818</v>
      </c>
      <c r="HP128" t="s">
        <v>818</v>
      </c>
      <c r="HQ128" t="s">
        <v>818</v>
      </c>
      <c r="HR128" t="s">
        <v>818</v>
      </c>
      <c r="HS128" t="s">
        <v>818</v>
      </c>
      <c r="HT128" t="s">
        <v>818</v>
      </c>
      <c r="HU128" t="s">
        <v>818</v>
      </c>
      <c r="HV128" t="s">
        <v>818</v>
      </c>
      <c r="HW128" t="s">
        <v>818</v>
      </c>
      <c r="HX128" t="s">
        <v>818</v>
      </c>
      <c r="HY128" t="s">
        <v>818</v>
      </c>
      <c r="HZ128" t="s">
        <v>818</v>
      </c>
      <c r="IA128" t="s">
        <v>818</v>
      </c>
      <c r="IB128" t="s">
        <v>818</v>
      </c>
      <c r="IC128" t="s">
        <v>818</v>
      </c>
      <c r="ID128" t="s">
        <v>818</v>
      </c>
      <c r="IE128" t="s">
        <v>818</v>
      </c>
      <c r="IF128" t="s">
        <v>818</v>
      </c>
      <c r="IG128" t="s">
        <v>818</v>
      </c>
      <c r="IH128" t="s">
        <v>818</v>
      </c>
      <c r="II128" t="s">
        <v>818</v>
      </c>
      <c r="IJ128" t="s">
        <v>818</v>
      </c>
      <c r="IK128" t="s">
        <v>818</v>
      </c>
      <c r="IL128" t="s">
        <v>818</v>
      </c>
      <c r="IM128" t="s">
        <v>818</v>
      </c>
      <c r="IN128" t="s">
        <v>818</v>
      </c>
      <c r="IO128" t="s">
        <v>818</v>
      </c>
      <c r="IP128" t="s">
        <v>818</v>
      </c>
      <c r="IQ128" t="s">
        <v>818</v>
      </c>
      <c r="IR128" t="s">
        <v>818</v>
      </c>
      <c r="IS128" t="s">
        <v>818</v>
      </c>
      <c r="IT128" t="s">
        <v>818</v>
      </c>
      <c r="IU128" t="s">
        <v>818</v>
      </c>
      <c r="IV128" t="s">
        <v>818</v>
      </c>
      <c r="IW128" t="s">
        <v>818</v>
      </c>
      <c r="IX128" t="s">
        <v>818</v>
      </c>
      <c r="IY128" t="s">
        <v>818</v>
      </c>
      <c r="IZ128" t="s">
        <v>818</v>
      </c>
      <c r="JA128" t="s">
        <v>818</v>
      </c>
      <c r="JB128" t="s">
        <v>818</v>
      </c>
      <c r="JC128" t="s">
        <v>818</v>
      </c>
      <c r="JD128" t="s">
        <v>818</v>
      </c>
      <c r="JE128" t="s">
        <v>818</v>
      </c>
      <c r="JF128" t="s">
        <v>818</v>
      </c>
      <c r="JG128" t="s">
        <v>818</v>
      </c>
      <c r="JH128" t="s">
        <v>818</v>
      </c>
      <c r="JI128" t="s">
        <v>818</v>
      </c>
      <c r="JJ128" t="s">
        <v>818</v>
      </c>
      <c r="JK128" t="s">
        <v>818</v>
      </c>
      <c r="JL128" t="s">
        <v>818</v>
      </c>
      <c r="JM128" t="s">
        <v>818</v>
      </c>
      <c r="JN128" t="s">
        <v>818</v>
      </c>
      <c r="JO128" t="s">
        <v>818</v>
      </c>
      <c r="JP128" t="s">
        <v>818</v>
      </c>
      <c r="JQ128" t="s">
        <v>818</v>
      </c>
      <c r="JR128" t="s">
        <v>818</v>
      </c>
      <c r="JS128" t="s">
        <v>818</v>
      </c>
      <c r="JT128" t="s">
        <v>818</v>
      </c>
      <c r="JU128" t="s">
        <v>818</v>
      </c>
      <c r="JV128" t="s">
        <v>818</v>
      </c>
      <c r="JW128" t="s">
        <v>818</v>
      </c>
      <c r="JX128" t="s">
        <v>818</v>
      </c>
      <c r="JY128" t="s">
        <v>818</v>
      </c>
      <c r="JZ128" t="s">
        <v>818</v>
      </c>
      <c r="KA128" t="s">
        <v>818</v>
      </c>
      <c r="KB128" t="s">
        <v>818</v>
      </c>
      <c r="KC128" t="s">
        <v>818</v>
      </c>
      <c r="KD128" t="s">
        <v>818</v>
      </c>
      <c r="KE128" t="s">
        <v>818</v>
      </c>
      <c r="KF128">
        <v>3</v>
      </c>
      <c r="KG128">
        <v>0</v>
      </c>
      <c r="KH128">
        <v>0</v>
      </c>
      <c r="KI128">
        <v>1</v>
      </c>
      <c r="KJ128">
        <v>0</v>
      </c>
      <c r="KK128">
        <v>0</v>
      </c>
      <c r="KL128">
        <v>0</v>
      </c>
      <c r="KM128">
        <v>1</v>
      </c>
      <c r="KN128">
        <v>0</v>
      </c>
      <c r="KO128">
        <v>0</v>
      </c>
      <c r="KP128">
        <v>1</v>
      </c>
      <c r="KQ128">
        <v>1</v>
      </c>
      <c r="KR128">
        <v>0</v>
      </c>
      <c r="KS128">
        <v>0</v>
      </c>
      <c r="KT128">
        <v>0</v>
      </c>
      <c r="KU128">
        <v>0</v>
      </c>
      <c r="KV128">
        <v>0</v>
      </c>
      <c r="KW128">
        <v>0</v>
      </c>
      <c r="KX128">
        <v>1</v>
      </c>
      <c r="KY128">
        <v>0</v>
      </c>
      <c r="KZ128">
        <v>0</v>
      </c>
      <c r="LA128">
        <v>1</v>
      </c>
      <c r="LB128">
        <v>1</v>
      </c>
      <c r="LC128">
        <v>1</v>
      </c>
      <c r="LD128">
        <v>3</v>
      </c>
      <c r="LE128">
        <v>0</v>
      </c>
      <c r="LF128">
        <v>2</v>
      </c>
      <c r="LH128" t="s">
        <v>817</v>
      </c>
      <c r="LI128" t="s">
        <v>817</v>
      </c>
      <c r="LJ128" t="s">
        <v>817</v>
      </c>
      <c r="LK128" t="s">
        <v>817</v>
      </c>
      <c r="LL128" t="s">
        <v>817</v>
      </c>
      <c r="LM128" t="s">
        <v>817</v>
      </c>
      <c r="LO128" t="s">
        <v>817</v>
      </c>
      <c r="LQ128" t="s">
        <v>817</v>
      </c>
      <c r="LR128" t="s">
        <v>818</v>
      </c>
      <c r="LV128" t="s">
        <v>818</v>
      </c>
      <c r="LX128" t="s">
        <v>817</v>
      </c>
      <c r="MU128" t="s">
        <v>817</v>
      </c>
      <c r="MV128" t="s">
        <v>817</v>
      </c>
      <c r="MW128" t="s">
        <v>817</v>
      </c>
      <c r="MX128" t="s">
        <v>813</v>
      </c>
      <c r="MY128" t="s">
        <v>817</v>
      </c>
      <c r="MZ128" t="s">
        <v>817</v>
      </c>
      <c r="NA128" t="s">
        <v>817</v>
      </c>
      <c r="NB128" t="s">
        <v>817</v>
      </c>
      <c r="NR128" t="s">
        <v>817</v>
      </c>
      <c r="NU128" t="s">
        <v>1118</v>
      </c>
      <c r="NV128" t="s">
        <v>817</v>
      </c>
      <c r="NX128" t="s">
        <v>826</v>
      </c>
      <c r="NY128">
        <v>0</v>
      </c>
      <c r="OP128" t="s">
        <v>813</v>
      </c>
      <c r="OQ128" t="s">
        <v>827</v>
      </c>
      <c r="OR128" t="s">
        <v>828</v>
      </c>
      <c r="OS128" t="s">
        <v>904</v>
      </c>
      <c r="OT128" t="s">
        <v>813</v>
      </c>
      <c r="OU128" t="s">
        <v>813</v>
      </c>
      <c r="OV128" t="s">
        <v>1004</v>
      </c>
      <c r="PA128" t="s">
        <v>817</v>
      </c>
      <c r="PB128" t="s">
        <v>817</v>
      </c>
      <c r="PC128" t="s">
        <v>817</v>
      </c>
      <c r="PD128" t="s">
        <v>817</v>
      </c>
      <c r="PE128" t="s">
        <v>817</v>
      </c>
      <c r="PF128" t="s">
        <v>813</v>
      </c>
      <c r="PG128" t="s">
        <v>817</v>
      </c>
      <c r="PH128" t="s">
        <v>817</v>
      </c>
      <c r="PI128" t="s">
        <v>817</v>
      </c>
      <c r="PJ128" t="s">
        <v>817</v>
      </c>
      <c r="PM128" t="s">
        <v>1057</v>
      </c>
      <c r="PN128" t="s">
        <v>837</v>
      </c>
      <c r="PO128" t="s">
        <v>880</v>
      </c>
      <c r="PP128" t="s">
        <v>839</v>
      </c>
      <c r="PQ128" t="s">
        <v>813</v>
      </c>
      <c r="PR128" t="s">
        <v>813</v>
      </c>
      <c r="PS128" t="s">
        <v>817</v>
      </c>
      <c r="PT128" t="s">
        <v>817</v>
      </c>
      <c r="PU128" t="s">
        <v>817</v>
      </c>
      <c r="PV128" t="s">
        <v>817</v>
      </c>
      <c r="PW128" t="s">
        <v>817</v>
      </c>
      <c r="PX128" t="s">
        <v>817</v>
      </c>
      <c r="PY128" t="s">
        <v>817</v>
      </c>
      <c r="PZ128" t="s">
        <v>1058</v>
      </c>
      <c r="QA128" t="s">
        <v>841</v>
      </c>
      <c r="QB128" t="s">
        <v>895</v>
      </c>
      <c r="QC128" t="s">
        <v>972</v>
      </c>
      <c r="QD128" t="s">
        <v>1006</v>
      </c>
      <c r="QE128" t="s">
        <v>845</v>
      </c>
      <c r="QF128" t="s">
        <v>813</v>
      </c>
      <c r="QG128" t="s">
        <v>813</v>
      </c>
      <c r="QH128" t="s">
        <v>813</v>
      </c>
      <c r="QI128" t="s">
        <v>813</v>
      </c>
      <c r="QJ128" t="s">
        <v>813</v>
      </c>
      <c r="QK128" t="s">
        <v>813</v>
      </c>
      <c r="QL128" t="s">
        <v>817</v>
      </c>
      <c r="QM128" t="s">
        <v>813</v>
      </c>
      <c r="QN128" t="s">
        <v>817</v>
      </c>
      <c r="QO128" t="s">
        <v>817</v>
      </c>
      <c r="QP128" t="s">
        <v>817</v>
      </c>
      <c r="QQ128" t="s">
        <v>817</v>
      </c>
      <c r="QR128" t="s">
        <v>813</v>
      </c>
      <c r="QS128" t="s">
        <v>817</v>
      </c>
      <c r="QT128" t="s">
        <v>817</v>
      </c>
      <c r="QU128" t="s">
        <v>817</v>
      </c>
      <c r="QV128" t="s">
        <v>817</v>
      </c>
      <c r="QW128" t="s">
        <v>817</v>
      </c>
      <c r="QX128" t="s">
        <v>817</v>
      </c>
      <c r="QY128" t="s">
        <v>813</v>
      </c>
      <c r="QZ128" t="s">
        <v>817</v>
      </c>
      <c r="RA128" t="s">
        <v>813</v>
      </c>
      <c r="RB128" t="s">
        <v>817</v>
      </c>
      <c r="RC128" t="s">
        <v>817</v>
      </c>
      <c r="RD128" t="s">
        <v>817</v>
      </c>
      <c r="RE128" t="s">
        <v>817</v>
      </c>
      <c r="RF128" t="s">
        <v>813</v>
      </c>
      <c r="RG128" t="s">
        <v>817</v>
      </c>
      <c r="RH128" t="s">
        <v>817</v>
      </c>
      <c r="RI128" t="s">
        <v>817</v>
      </c>
      <c r="RJ128" t="s">
        <v>817</v>
      </c>
      <c r="RK128" t="s">
        <v>813</v>
      </c>
      <c r="RL128" t="s">
        <v>817</v>
      </c>
      <c r="RM128" t="s">
        <v>813</v>
      </c>
      <c r="RN128" t="s">
        <v>813</v>
      </c>
      <c r="RO128" t="s">
        <v>817</v>
      </c>
      <c r="RP128" t="s">
        <v>817</v>
      </c>
      <c r="RQ128" t="s">
        <v>817</v>
      </c>
      <c r="RR128" t="s">
        <v>817</v>
      </c>
      <c r="RS128" t="s">
        <v>817</v>
      </c>
      <c r="RT128" t="s">
        <v>817</v>
      </c>
      <c r="RU128" t="s">
        <v>817</v>
      </c>
      <c r="RV128" t="s">
        <v>817</v>
      </c>
      <c r="RW128" t="s">
        <v>817</v>
      </c>
      <c r="RX128" t="s">
        <v>837</v>
      </c>
      <c r="RY128" t="s">
        <v>1411</v>
      </c>
      <c r="RZ128" t="s">
        <v>817</v>
      </c>
      <c r="SB128" t="s">
        <v>817</v>
      </c>
      <c r="SC128" t="s">
        <v>817</v>
      </c>
      <c r="SD128" t="s">
        <v>813</v>
      </c>
      <c r="SE128" t="s">
        <v>817</v>
      </c>
      <c r="SF128" t="s">
        <v>817</v>
      </c>
      <c r="SG128" t="s">
        <v>817</v>
      </c>
      <c r="SH128" t="s">
        <v>813</v>
      </c>
      <c r="SI128" t="s">
        <v>817</v>
      </c>
      <c r="SJ128" t="s">
        <v>817</v>
      </c>
      <c r="SK128" t="s">
        <v>817</v>
      </c>
      <c r="SL128" t="s">
        <v>817</v>
      </c>
      <c r="SM128" t="s">
        <v>817</v>
      </c>
      <c r="SN128" t="s">
        <v>817</v>
      </c>
      <c r="SO128" t="s">
        <v>817</v>
      </c>
      <c r="SP128" t="s">
        <v>817</v>
      </c>
      <c r="SQ128" t="s">
        <v>817</v>
      </c>
      <c r="SR128" t="s">
        <v>817</v>
      </c>
      <c r="SS128" t="s">
        <v>817</v>
      </c>
      <c r="ST128" t="s">
        <v>817</v>
      </c>
      <c r="SU128" t="s">
        <v>817</v>
      </c>
      <c r="SV128" t="s">
        <v>817</v>
      </c>
      <c r="SW128" t="s">
        <v>817</v>
      </c>
      <c r="SX128" t="s">
        <v>817</v>
      </c>
      <c r="SY128" t="s">
        <v>817</v>
      </c>
      <c r="SZ128" t="s">
        <v>817</v>
      </c>
      <c r="TA128" t="s">
        <v>817</v>
      </c>
      <c r="TB128" t="s">
        <v>817</v>
      </c>
      <c r="TC128" t="s">
        <v>817</v>
      </c>
      <c r="TD128" t="s">
        <v>817</v>
      </c>
      <c r="TE128" t="s">
        <v>817</v>
      </c>
      <c r="TF128" t="s">
        <v>813</v>
      </c>
      <c r="TG128" t="s">
        <v>817</v>
      </c>
      <c r="TH128" t="s">
        <v>817</v>
      </c>
      <c r="TI128" t="s">
        <v>817</v>
      </c>
      <c r="TU128" t="s">
        <v>817</v>
      </c>
      <c r="TY128" t="s">
        <v>813</v>
      </c>
      <c r="TZ128" t="s">
        <v>817</v>
      </c>
      <c r="UA128" t="s">
        <v>817</v>
      </c>
      <c r="UB128" t="s">
        <v>813</v>
      </c>
      <c r="UC128" t="s">
        <v>817</v>
      </c>
      <c r="UD128" t="s">
        <v>817</v>
      </c>
      <c r="UE128" t="s">
        <v>817</v>
      </c>
      <c r="UF128" t="s">
        <v>813</v>
      </c>
      <c r="UG128" t="s">
        <v>817</v>
      </c>
      <c r="UH128" t="s">
        <v>817</v>
      </c>
      <c r="UI128" t="s">
        <v>817</v>
      </c>
      <c r="UJ128" t="s">
        <v>817</v>
      </c>
      <c r="UK128" t="s">
        <v>817</v>
      </c>
      <c r="UL128" t="s">
        <v>817</v>
      </c>
      <c r="UM128" t="s">
        <v>817</v>
      </c>
      <c r="UN128" t="s">
        <v>813</v>
      </c>
      <c r="UO128" t="s">
        <v>817</v>
      </c>
      <c r="UP128" t="s">
        <v>817</v>
      </c>
      <c r="UQ128" t="s">
        <v>817</v>
      </c>
      <c r="UR128" t="s">
        <v>813</v>
      </c>
      <c r="US128" t="s">
        <v>817</v>
      </c>
      <c r="UT128" t="s">
        <v>817</v>
      </c>
      <c r="UU128" t="s">
        <v>817</v>
      </c>
      <c r="UV128" t="s">
        <v>817</v>
      </c>
      <c r="UW128" t="s">
        <v>817</v>
      </c>
      <c r="UX128" t="s">
        <v>817</v>
      </c>
      <c r="UY128" t="s">
        <v>817</v>
      </c>
      <c r="UZ128" t="s">
        <v>817</v>
      </c>
      <c r="VD128" t="s">
        <v>817</v>
      </c>
      <c r="VE128" t="s">
        <v>817</v>
      </c>
      <c r="VF128" t="s">
        <v>813</v>
      </c>
      <c r="VG128" t="s">
        <v>813</v>
      </c>
      <c r="VH128" t="s">
        <v>817</v>
      </c>
      <c r="VI128" t="s">
        <v>817</v>
      </c>
      <c r="VJ128" t="s">
        <v>817</v>
      </c>
      <c r="VK128" t="s">
        <v>817</v>
      </c>
      <c r="VL128" t="s">
        <v>817</v>
      </c>
      <c r="VM128" t="s">
        <v>817</v>
      </c>
      <c r="VN128" t="s">
        <v>817</v>
      </c>
      <c r="VO128" t="s">
        <v>817</v>
      </c>
      <c r="VP128" t="s">
        <v>817</v>
      </c>
      <c r="VQ128" t="s">
        <v>817</v>
      </c>
      <c r="VY128" t="s">
        <v>817</v>
      </c>
      <c r="VZ128" t="s">
        <v>813</v>
      </c>
      <c r="WA128" t="s">
        <v>817</v>
      </c>
      <c r="WJ128" t="s">
        <v>813</v>
      </c>
      <c r="WK128" t="s">
        <v>813</v>
      </c>
      <c r="WL128" t="s">
        <v>817</v>
      </c>
      <c r="WM128" t="s">
        <v>817</v>
      </c>
      <c r="WN128" t="s">
        <v>813</v>
      </c>
      <c r="WO128" t="s">
        <v>817</v>
      </c>
      <c r="WP128" t="s">
        <v>817</v>
      </c>
      <c r="WQ128" t="s">
        <v>817</v>
      </c>
      <c r="WR128" t="s">
        <v>817</v>
      </c>
      <c r="WS128" t="s">
        <v>999</v>
      </c>
      <c r="WU128" t="s">
        <v>813</v>
      </c>
      <c r="WV128" t="s">
        <v>813</v>
      </c>
      <c r="WW128" t="s">
        <v>813</v>
      </c>
      <c r="WX128" t="s">
        <v>817</v>
      </c>
      <c r="WY128" t="s">
        <v>817</v>
      </c>
      <c r="WZ128" t="s">
        <v>817</v>
      </c>
      <c r="XA128" t="s">
        <v>817</v>
      </c>
      <c r="XB128" t="s">
        <v>817</v>
      </c>
      <c r="XC128" t="s">
        <v>850</v>
      </c>
      <c r="XD128" t="s">
        <v>813</v>
      </c>
      <c r="XE128" t="s">
        <v>813</v>
      </c>
      <c r="XF128" t="s">
        <v>817</v>
      </c>
      <c r="XG128" t="s">
        <v>817</v>
      </c>
      <c r="XH128" t="s">
        <v>817</v>
      </c>
      <c r="XI128" t="s">
        <v>817</v>
      </c>
      <c r="XJ128" t="s">
        <v>817</v>
      </c>
      <c r="XK128" t="s">
        <v>817</v>
      </c>
      <c r="XL128" t="s">
        <v>817</v>
      </c>
      <c r="XM128" t="s">
        <v>817</v>
      </c>
      <c r="XN128" t="s">
        <v>817</v>
      </c>
      <c r="XO128" t="s">
        <v>817</v>
      </c>
      <c r="XP128" t="s">
        <v>817</v>
      </c>
      <c r="XQ128" t="s">
        <v>817</v>
      </c>
      <c r="XR128" t="s">
        <v>817</v>
      </c>
      <c r="XS128" t="s">
        <v>817</v>
      </c>
      <c r="XT128" t="s">
        <v>817</v>
      </c>
      <c r="XU128" t="s">
        <v>817</v>
      </c>
      <c r="XV128" t="s">
        <v>817</v>
      </c>
      <c r="XW128" t="s">
        <v>813</v>
      </c>
      <c r="XX128" t="s">
        <v>817</v>
      </c>
      <c r="XY128" t="s">
        <v>817</v>
      </c>
      <c r="XZ128" t="s">
        <v>817</v>
      </c>
      <c r="ZM128" t="s">
        <v>817</v>
      </c>
      <c r="ZN128" t="s">
        <v>817</v>
      </c>
      <c r="ZO128" t="s">
        <v>817</v>
      </c>
      <c r="ZP128" t="s">
        <v>817</v>
      </c>
      <c r="ZQ128" t="s">
        <v>817</v>
      </c>
      <c r="ZR128" t="s">
        <v>817</v>
      </c>
      <c r="ZS128" t="s">
        <v>817</v>
      </c>
      <c r="ZT128" t="s">
        <v>817</v>
      </c>
      <c r="ZU128" t="s">
        <v>817</v>
      </c>
      <c r="ZV128" t="s">
        <v>817</v>
      </c>
      <c r="ZW128" t="s">
        <v>817</v>
      </c>
      <c r="ZX128" t="s">
        <v>817</v>
      </c>
      <c r="ZY128" t="s">
        <v>817</v>
      </c>
      <c r="ZZ128" t="s">
        <v>817</v>
      </c>
      <c r="AAA128" t="s">
        <v>817</v>
      </c>
      <c r="AAB128" t="s">
        <v>817</v>
      </c>
      <c r="AAC128" t="s">
        <v>817</v>
      </c>
      <c r="AAD128" t="s">
        <v>813</v>
      </c>
      <c r="AAE128" t="s">
        <v>817</v>
      </c>
      <c r="AAF128" t="s">
        <v>817</v>
      </c>
      <c r="AAH128" t="s">
        <v>817</v>
      </c>
      <c r="AAI128" t="s">
        <v>817</v>
      </c>
      <c r="AAJ128" t="s">
        <v>817</v>
      </c>
      <c r="AAK128" t="s">
        <v>817</v>
      </c>
      <c r="AAL128" t="s">
        <v>817</v>
      </c>
      <c r="AAM128" t="s">
        <v>813</v>
      </c>
      <c r="AAN128" t="s">
        <v>817</v>
      </c>
      <c r="AAO128" t="s">
        <v>817</v>
      </c>
      <c r="AAP128" t="s">
        <v>817</v>
      </c>
      <c r="AAQ128" t="s">
        <v>817</v>
      </c>
      <c r="AAR128" t="s">
        <v>817</v>
      </c>
      <c r="AAS128" t="s">
        <v>817</v>
      </c>
      <c r="AAT128" t="s">
        <v>817</v>
      </c>
      <c r="AAV128" t="s">
        <v>813</v>
      </c>
      <c r="AAW128" t="s">
        <v>817</v>
      </c>
      <c r="AAX128" t="s">
        <v>817</v>
      </c>
      <c r="AAY128" t="s">
        <v>817</v>
      </c>
      <c r="AAZ128" t="s">
        <v>817</v>
      </c>
      <c r="ABA128" t="s">
        <v>813</v>
      </c>
      <c r="ABB128" t="s">
        <v>813</v>
      </c>
      <c r="ABC128" t="s">
        <v>817</v>
      </c>
      <c r="ABD128" t="s">
        <v>817</v>
      </c>
      <c r="ABE128" t="s">
        <v>817</v>
      </c>
      <c r="ABF128" t="s">
        <v>817</v>
      </c>
      <c r="ABG128" t="s">
        <v>817</v>
      </c>
      <c r="ABH128" t="s">
        <v>817</v>
      </c>
      <c r="ABI128" t="s">
        <v>817</v>
      </c>
      <c r="ABJ128" t="s">
        <v>817</v>
      </c>
      <c r="ABK128" t="s">
        <v>817</v>
      </c>
      <c r="ABL128" t="s">
        <v>817</v>
      </c>
      <c r="ABM128" t="s">
        <v>817</v>
      </c>
      <c r="ABN128" t="s">
        <v>817</v>
      </c>
      <c r="ABO128" t="s">
        <v>817</v>
      </c>
      <c r="ABP128" t="s">
        <v>817</v>
      </c>
      <c r="ABQ128" t="s">
        <v>817</v>
      </c>
      <c r="ABR128" t="s">
        <v>817</v>
      </c>
      <c r="ABS128" t="s">
        <v>817</v>
      </c>
      <c r="ABT128" t="s">
        <v>813</v>
      </c>
      <c r="ABU128" t="s">
        <v>817</v>
      </c>
      <c r="ABV128" t="s">
        <v>817</v>
      </c>
      <c r="ABW128" t="s">
        <v>813</v>
      </c>
      <c r="ABX128" t="s">
        <v>817</v>
      </c>
      <c r="ABY128" t="s">
        <v>817</v>
      </c>
      <c r="ABZ128" t="s">
        <v>817</v>
      </c>
      <c r="ACA128" t="s">
        <v>813</v>
      </c>
      <c r="ACB128" t="s">
        <v>817</v>
      </c>
      <c r="ACC128" t="s">
        <v>817</v>
      </c>
      <c r="ACD128" t="s">
        <v>817</v>
      </c>
      <c r="ACE128" t="s">
        <v>817</v>
      </c>
      <c r="ACF128" t="s">
        <v>817</v>
      </c>
      <c r="ACG128" t="s">
        <v>817</v>
      </c>
      <c r="ACH128" t="s">
        <v>817</v>
      </c>
      <c r="ACI128" t="s">
        <v>817</v>
      </c>
    </row>
    <row r="129" spans="1:763">
      <c r="A129" t="s">
        <v>1412</v>
      </c>
      <c r="B129" t="s">
        <v>1413</v>
      </c>
      <c r="C129" t="s">
        <v>1414</v>
      </c>
      <c r="D129" t="s">
        <v>977</v>
      </c>
      <c r="E129" t="s">
        <v>977</v>
      </c>
      <c r="P129" t="s">
        <v>812</v>
      </c>
      <c r="Q129">
        <v>0.874863865752458</v>
      </c>
      <c r="T129">
        <v>32</v>
      </c>
      <c r="V129" t="s">
        <v>813</v>
      </c>
      <c r="X129" t="s">
        <v>817</v>
      </c>
      <c r="Y129" t="s">
        <v>814</v>
      </c>
      <c r="Z129" t="s">
        <v>856</v>
      </c>
      <c r="AA129" t="s">
        <v>815</v>
      </c>
      <c r="AB129" t="s">
        <v>816</v>
      </c>
      <c r="AC129">
        <v>7</v>
      </c>
      <c r="AD129" t="s">
        <v>817</v>
      </c>
      <c r="AE129">
        <v>7</v>
      </c>
      <c r="AF129">
        <v>0</v>
      </c>
      <c r="AG129">
        <v>0</v>
      </c>
      <c r="AH129" t="s">
        <v>818</v>
      </c>
      <c r="AI129" t="s">
        <v>818</v>
      </c>
      <c r="AJ129" t="s">
        <v>818</v>
      </c>
      <c r="AK129" t="s">
        <v>818</v>
      </c>
      <c r="AL129" t="s">
        <v>818</v>
      </c>
      <c r="AM129" t="s">
        <v>818</v>
      </c>
      <c r="AN129" t="s">
        <v>818</v>
      </c>
      <c r="AO129" t="s">
        <v>818</v>
      </c>
      <c r="AP129" t="s">
        <v>818</v>
      </c>
      <c r="AQ129" t="s">
        <v>818</v>
      </c>
      <c r="AR129" t="s">
        <v>818</v>
      </c>
      <c r="AS129" t="s">
        <v>818</v>
      </c>
      <c r="AT129" t="s">
        <v>818</v>
      </c>
      <c r="AU129" t="s">
        <v>818</v>
      </c>
      <c r="AV129" t="s">
        <v>818</v>
      </c>
      <c r="AW129" t="s">
        <v>818</v>
      </c>
      <c r="AX129" t="s">
        <v>818</v>
      </c>
      <c r="AY129" t="s">
        <v>818</v>
      </c>
      <c r="AZ129" t="s">
        <v>818</v>
      </c>
      <c r="BA129" t="s">
        <v>818</v>
      </c>
      <c r="BB129" t="s">
        <v>818</v>
      </c>
      <c r="BC129" t="s">
        <v>818</v>
      </c>
      <c r="BD129" t="s">
        <v>818</v>
      </c>
      <c r="BE129" t="s">
        <v>818</v>
      </c>
      <c r="BF129" t="s">
        <v>818</v>
      </c>
      <c r="BG129" t="s">
        <v>818</v>
      </c>
      <c r="BH129" t="s">
        <v>818</v>
      </c>
      <c r="BI129" t="s">
        <v>818</v>
      </c>
      <c r="BJ129" t="s">
        <v>818</v>
      </c>
      <c r="BK129" t="s">
        <v>818</v>
      </c>
      <c r="BL129" t="s">
        <v>818</v>
      </c>
      <c r="BM129" t="s">
        <v>818</v>
      </c>
      <c r="BN129" t="s">
        <v>818</v>
      </c>
      <c r="BO129" t="s">
        <v>818</v>
      </c>
      <c r="BP129" t="s">
        <v>818</v>
      </c>
      <c r="BQ129" t="s">
        <v>818</v>
      </c>
      <c r="BR129" t="s">
        <v>818</v>
      </c>
      <c r="BS129" t="s">
        <v>818</v>
      </c>
      <c r="BT129" t="s">
        <v>818</v>
      </c>
      <c r="BU129" t="s">
        <v>818</v>
      </c>
      <c r="BV129" t="s">
        <v>818</v>
      </c>
      <c r="BW129" t="s">
        <v>818</v>
      </c>
      <c r="BX129" t="s">
        <v>818</v>
      </c>
      <c r="BY129" t="s">
        <v>818</v>
      </c>
      <c r="BZ129" t="s">
        <v>818</v>
      </c>
      <c r="CA129" t="s">
        <v>818</v>
      </c>
      <c r="CB129" t="s">
        <v>818</v>
      </c>
      <c r="CC129" t="s">
        <v>818</v>
      </c>
      <c r="CD129" t="s">
        <v>818</v>
      </c>
      <c r="CE129" t="s">
        <v>818</v>
      </c>
      <c r="CF129" t="s">
        <v>818</v>
      </c>
      <c r="CG129" t="s">
        <v>818</v>
      </c>
      <c r="CH129" t="s">
        <v>818</v>
      </c>
      <c r="CI129" t="s">
        <v>818</v>
      </c>
      <c r="CJ129" t="s">
        <v>818</v>
      </c>
      <c r="CK129" t="s">
        <v>818</v>
      </c>
      <c r="CL129" t="s">
        <v>818</v>
      </c>
      <c r="CM129" t="s">
        <v>818</v>
      </c>
      <c r="CN129" t="s">
        <v>818</v>
      </c>
      <c r="CO129" t="s">
        <v>818</v>
      </c>
      <c r="CP129" t="s">
        <v>818</v>
      </c>
      <c r="CQ129" t="s">
        <v>818</v>
      </c>
      <c r="CR129" t="s">
        <v>818</v>
      </c>
      <c r="CS129" t="s">
        <v>818</v>
      </c>
      <c r="CT129" t="s">
        <v>818</v>
      </c>
      <c r="CU129" t="s">
        <v>818</v>
      </c>
      <c r="CV129" t="s">
        <v>818</v>
      </c>
      <c r="CW129" t="s">
        <v>818</v>
      </c>
      <c r="CX129" t="s">
        <v>818</v>
      </c>
      <c r="CY129" t="s">
        <v>818</v>
      </c>
      <c r="CZ129" t="s">
        <v>818</v>
      </c>
      <c r="DA129" t="s">
        <v>818</v>
      </c>
      <c r="DB129" t="s">
        <v>818</v>
      </c>
      <c r="DC129" t="s">
        <v>818</v>
      </c>
      <c r="DD129" t="s">
        <v>818</v>
      </c>
      <c r="DE129" t="s">
        <v>818</v>
      </c>
      <c r="DF129" t="s">
        <v>818</v>
      </c>
      <c r="DG129" t="s">
        <v>818</v>
      </c>
      <c r="DH129" t="s">
        <v>818</v>
      </c>
      <c r="DI129" t="s">
        <v>818</v>
      </c>
      <c r="DJ129" t="s">
        <v>818</v>
      </c>
      <c r="DK129" t="s">
        <v>818</v>
      </c>
      <c r="DL129" t="s">
        <v>818</v>
      </c>
      <c r="DM129" t="s">
        <v>818</v>
      </c>
      <c r="DN129" t="s">
        <v>818</v>
      </c>
      <c r="DO129" t="s">
        <v>818</v>
      </c>
      <c r="DP129" t="s">
        <v>818</v>
      </c>
      <c r="DQ129" t="s">
        <v>818</v>
      </c>
      <c r="DR129" t="s">
        <v>818</v>
      </c>
      <c r="DS129" t="s">
        <v>818</v>
      </c>
      <c r="DT129" t="s">
        <v>818</v>
      </c>
      <c r="DU129" t="s">
        <v>818</v>
      </c>
      <c r="DV129" t="s">
        <v>818</v>
      </c>
      <c r="DW129" t="s">
        <v>818</v>
      </c>
      <c r="DX129" t="s">
        <v>818</v>
      </c>
      <c r="DY129" t="s">
        <v>818</v>
      </c>
      <c r="DZ129" t="s">
        <v>818</v>
      </c>
      <c r="EA129" t="s">
        <v>818</v>
      </c>
      <c r="EB129" t="s">
        <v>818</v>
      </c>
      <c r="EC129" t="s">
        <v>818</v>
      </c>
      <c r="ED129" t="s">
        <v>818</v>
      </c>
      <c r="EE129" t="s">
        <v>818</v>
      </c>
      <c r="EF129" t="s">
        <v>818</v>
      </c>
      <c r="EG129" t="s">
        <v>818</v>
      </c>
      <c r="EH129" t="s">
        <v>818</v>
      </c>
      <c r="EI129" t="s">
        <v>818</v>
      </c>
      <c r="EJ129" t="s">
        <v>818</v>
      </c>
      <c r="EK129" t="s">
        <v>818</v>
      </c>
      <c r="EL129" t="s">
        <v>818</v>
      </c>
      <c r="EM129" t="s">
        <v>818</v>
      </c>
      <c r="EN129" t="s">
        <v>818</v>
      </c>
      <c r="EO129" t="s">
        <v>818</v>
      </c>
      <c r="EP129" t="s">
        <v>818</v>
      </c>
      <c r="EQ129" t="s">
        <v>818</v>
      </c>
      <c r="ER129" t="s">
        <v>818</v>
      </c>
      <c r="ES129" t="s">
        <v>818</v>
      </c>
      <c r="ET129" t="s">
        <v>818</v>
      </c>
      <c r="EU129" t="s">
        <v>818</v>
      </c>
      <c r="EV129" t="s">
        <v>818</v>
      </c>
      <c r="EW129" t="s">
        <v>818</v>
      </c>
      <c r="EX129" t="s">
        <v>818</v>
      </c>
      <c r="EY129" t="s">
        <v>818</v>
      </c>
      <c r="EZ129" t="s">
        <v>818</v>
      </c>
      <c r="FA129" t="s">
        <v>818</v>
      </c>
      <c r="FB129" t="s">
        <v>818</v>
      </c>
      <c r="FC129" t="s">
        <v>818</v>
      </c>
      <c r="FD129" t="s">
        <v>818</v>
      </c>
      <c r="FE129" t="s">
        <v>818</v>
      </c>
      <c r="FF129" t="s">
        <v>818</v>
      </c>
      <c r="FG129" t="s">
        <v>818</v>
      </c>
      <c r="FH129" t="s">
        <v>818</v>
      </c>
      <c r="FI129" t="s">
        <v>818</v>
      </c>
      <c r="FJ129" t="s">
        <v>818</v>
      </c>
      <c r="FK129" t="s">
        <v>818</v>
      </c>
      <c r="FL129" t="s">
        <v>818</v>
      </c>
      <c r="FM129" t="s">
        <v>818</v>
      </c>
      <c r="FN129" t="s">
        <v>818</v>
      </c>
      <c r="FO129" t="s">
        <v>818</v>
      </c>
      <c r="FP129" t="s">
        <v>818</v>
      </c>
      <c r="FQ129" t="s">
        <v>818</v>
      </c>
      <c r="FR129" t="s">
        <v>818</v>
      </c>
      <c r="FS129" t="s">
        <v>818</v>
      </c>
      <c r="FT129" t="s">
        <v>818</v>
      </c>
      <c r="FU129" t="s">
        <v>818</v>
      </c>
      <c r="FV129" t="s">
        <v>818</v>
      </c>
      <c r="FW129" t="s">
        <v>818</v>
      </c>
      <c r="FX129" t="s">
        <v>818</v>
      </c>
      <c r="FY129" t="s">
        <v>818</v>
      </c>
      <c r="FZ129" t="s">
        <v>818</v>
      </c>
      <c r="GA129" t="s">
        <v>818</v>
      </c>
      <c r="GB129" t="s">
        <v>818</v>
      </c>
      <c r="GC129" t="s">
        <v>818</v>
      </c>
      <c r="GD129" t="s">
        <v>818</v>
      </c>
      <c r="GE129" t="s">
        <v>818</v>
      </c>
      <c r="GF129" t="s">
        <v>818</v>
      </c>
      <c r="GG129" t="s">
        <v>818</v>
      </c>
      <c r="GH129" t="s">
        <v>818</v>
      </c>
      <c r="GI129" t="s">
        <v>818</v>
      </c>
      <c r="GJ129" t="s">
        <v>818</v>
      </c>
      <c r="GK129" t="s">
        <v>818</v>
      </c>
      <c r="GL129" t="s">
        <v>818</v>
      </c>
      <c r="GM129" t="s">
        <v>818</v>
      </c>
      <c r="GN129" t="s">
        <v>818</v>
      </c>
      <c r="GO129" t="s">
        <v>818</v>
      </c>
      <c r="GP129" t="s">
        <v>818</v>
      </c>
      <c r="GQ129" t="s">
        <v>818</v>
      </c>
      <c r="GR129" t="s">
        <v>818</v>
      </c>
      <c r="GS129" t="s">
        <v>818</v>
      </c>
      <c r="GT129" t="s">
        <v>818</v>
      </c>
      <c r="GU129" t="s">
        <v>818</v>
      </c>
      <c r="GV129" t="s">
        <v>818</v>
      </c>
      <c r="GW129" t="s">
        <v>818</v>
      </c>
      <c r="GX129" t="s">
        <v>818</v>
      </c>
      <c r="GY129" t="s">
        <v>818</v>
      </c>
      <c r="GZ129" t="s">
        <v>818</v>
      </c>
      <c r="HA129" t="s">
        <v>818</v>
      </c>
      <c r="HB129" t="s">
        <v>818</v>
      </c>
      <c r="HC129" t="s">
        <v>818</v>
      </c>
      <c r="HD129" t="s">
        <v>818</v>
      </c>
      <c r="HE129" t="s">
        <v>818</v>
      </c>
      <c r="HF129" t="s">
        <v>818</v>
      </c>
      <c r="HG129" t="s">
        <v>818</v>
      </c>
      <c r="HH129" t="s">
        <v>818</v>
      </c>
      <c r="HI129" t="s">
        <v>818</v>
      </c>
      <c r="HJ129" t="s">
        <v>818</v>
      </c>
      <c r="HK129" t="s">
        <v>818</v>
      </c>
      <c r="HL129" t="s">
        <v>818</v>
      </c>
      <c r="HM129" t="s">
        <v>818</v>
      </c>
      <c r="HN129" t="s">
        <v>818</v>
      </c>
      <c r="HO129" t="s">
        <v>818</v>
      </c>
      <c r="HP129" t="s">
        <v>818</v>
      </c>
      <c r="HQ129" t="s">
        <v>818</v>
      </c>
      <c r="HR129" t="s">
        <v>818</v>
      </c>
      <c r="HS129" t="s">
        <v>818</v>
      </c>
      <c r="HT129" t="s">
        <v>818</v>
      </c>
      <c r="HU129" t="s">
        <v>818</v>
      </c>
      <c r="HV129" t="s">
        <v>818</v>
      </c>
      <c r="HW129" t="s">
        <v>818</v>
      </c>
      <c r="HX129" t="s">
        <v>818</v>
      </c>
      <c r="HY129" t="s">
        <v>818</v>
      </c>
      <c r="HZ129" t="s">
        <v>818</v>
      </c>
      <c r="IA129" t="s">
        <v>818</v>
      </c>
      <c r="IB129" t="s">
        <v>818</v>
      </c>
      <c r="IC129" t="s">
        <v>818</v>
      </c>
      <c r="ID129" t="s">
        <v>818</v>
      </c>
      <c r="IE129" t="s">
        <v>818</v>
      </c>
      <c r="IF129" t="s">
        <v>818</v>
      </c>
      <c r="IG129" t="s">
        <v>818</v>
      </c>
      <c r="IH129" t="s">
        <v>818</v>
      </c>
      <c r="II129" t="s">
        <v>818</v>
      </c>
      <c r="IJ129" t="s">
        <v>818</v>
      </c>
      <c r="IK129" t="s">
        <v>818</v>
      </c>
      <c r="IL129" t="s">
        <v>818</v>
      </c>
      <c r="IM129" t="s">
        <v>818</v>
      </c>
      <c r="IN129" t="s">
        <v>818</v>
      </c>
      <c r="IO129" t="s">
        <v>818</v>
      </c>
      <c r="IP129" t="s">
        <v>818</v>
      </c>
      <c r="IQ129" t="s">
        <v>818</v>
      </c>
      <c r="IR129" t="s">
        <v>818</v>
      </c>
      <c r="IS129" t="s">
        <v>818</v>
      </c>
      <c r="IT129" t="s">
        <v>818</v>
      </c>
      <c r="IU129" t="s">
        <v>818</v>
      </c>
      <c r="IV129" t="s">
        <v>818</v>
      </c>
      <c r="IW129" t="s">
        <v>818</v>
      </c>
      <c r="IX129" t="s">
        <v>818</v>
      </c>
      <c r="IY129" t="s">
        <v>818</v>
      </c>
      <c r="IZ129" t="s">
        <v>818</v>
      </c>
      <c r="JA129" t="s">
        <v>818</v>
      </c>
      <c r="JB129" t="s">
        <v>818</v>
      </c>
      <c r="JC129" t="s">
        <v>818</v>
      </c>
      <c r="JD129" t="s">
        <v>818</v>
      </c>
      <c r="JE129" t="s">
        <v>818</v>
      </c>
      <c r="JF129" t="s">
        <v>818</v>
      </c>
      <c r="JG129" t="s">
        <v>818</v>
      </c>
      <c r="JH129" t="s">
        <v>818</v>
      </c>
      <c r="JI129" t="s">
        <v>818</v>
      </c>
      <c r="JJ129" t="s">
        <v>818</v>
      </c>
      <c r="JK129" t="s">
        <v>818</v>
      </c>
      <c r="JL129" t="s">
        <v>818</v>
      </c>
      <c r="JM129" t="s">
        <v>818</v>
      </c>
      <c r="JN129" t="s">
        <v>818</v>
      </c>
      <c r="JO129" t="s">
        <v>818</v>
      </c>
      <c r="JP129" t="s">
        <v>818</v>
      </c>
      <c r="JQ129" t="s">
        <v>818</v>
      </c>
      <c r="JR129" t="s">
        <v>818</v>
      </c>
      <c r="JS129" t="s">
        <v>818</v>
      </c>
      <c r="JT129" t="s">
        <v>818</v>
      </c>
      <c r="JU129" t="s">
        <v>818</v>
      </c>
      <c r="JV129" t="s">
        <v>818</v>
      </c>
      <c r="JW129" t="s">
        <v>818</v>
      </c>
      <c r="JX129" t="s">
        <v>818</v>
      </c>
      <c r="JY129" t="s">
        <v>818</v>
      </c>
      <c r="JZ129" t="s">
        <v>818</v>
      </c>
      <c r="KA129" t="s">
        <v>818</v>
      </c>
      <c r="KB129" t="s">
        <v>818</v>
      </c>
      <c r="KC129" t="s">
        <v>818</v>
      </c>
      <c r="KD129" t="s">
        <v>818</v>
      </c>
      <c r="KE129" t="s">
        <v>818</v>
      </c>
      <c r="KF129">
        <v>7</v>
      </c>
      <c r="KG129">
        <v>0</v>
      </c>
      <c r="KH129">
        <v>0</v>
      </c>
      <c r="KI129">
        <v>0</v>
      </c>
      <c r="KJ129">
        <v>0</v>
      </c>
      <c r="KK129">
        <v>1</v>
      </c>
      <c r="KL129">
        <v>1</v>
      </c>
      <c r="KM129">
        <v>0</v>
      </c>
      <c r="KN129">
        <v>3</v>
      </c>
      <c r="KO129">
        <v>0</v>
      </c>
      <c r="KP129">
        <v>2</v>
      </c>
      <c r="KQ129">
        <v>3</v>
      </c>
      <c r="KR129">
        <v>0</v>
      </c>
      <c r="KS129">
        <v>0</v>
      </c>
      <c r="KT129">
        <v>1</v>
      </c>
      <c r="KU129">
        <v>0</v>
      </c>
      <c r="KV129">
        <v>0</v>
      </c>
      <c r="KW129">
        <v>0</v>
      </c>
      <c r="KX129">
        <v>1</v>
      </c>
      <c r="KY129">
        <v>0</v>
      </c>
      <c r="KZ129">
        <v>1</v>
      </c>
      <c r="LA129">
        <v>1</v>
      </c>
      <c r="LB129">
        <v>1</v>
      </c>
      <c r="LC129">
        <v>3</v>
      </c>
      <c r="LD129">
        <v>7</v>
      </c>
      <c r="LE129">
        <v>2</v>
      </c>
      <c r="LF129">
        <v>4</v>
      </c>
      <c r="LH129" t="s">
        <v>817</v>
      </c>
      <c r="LI129" t="s">
        <v>817</v>
      </c>
      <c r="LJ129" t="s">
        <v>817</v>
      </c>
      <c r="LK129" t="s">
        <v>813</v>
      </c>
      <c r="LL129" t="s">
        <v>817</v>
      </c>
      <c r="LM129" t="s">
        <v>813</v>
      </c>
      <c r="LN129" t="s">
        <v>817</v>
      </c>
      <c r="LO129" t="s">
        <v>813</v>
      </c>
      <c r="LP129" t="s">
        <v>817</v>
      </c>
      <c r="LQ129" t="s">
        <v>817</v>
      </c>
      <c r="LR129" t="s">
        <v>818</v>
      </c>
      <c r="LS129" t="s">
        <v>818</v>
      </c>
      <c r="LV129" t="s">
        <v>818</v>
      </c>
      <c r="LX129" t="s">
        <v>817</v>
      </c>
      <c r="MA129" t="s">
        <v>820</v>
      </c>
      <c r="MB129" t="s">
        <v>913</v>
      </c>
      <c r="MC129" t="s">
        <v>875</v>
      </c>
      <c r="MD129" t="s">
        <v>813</v>
      </c>
      <c r="MF129" t="s">
        <v>823</v>
      </c>
      <c r="MI129" t="s">
        <v>813</v>
      </c>
      <c r="MJ129" t="s">
        <v>824</v>
      </c>
      <c r="MK129" t="s">
        <v>813</v>
      </c>
      <c r="ML129" t="s">
        <v>813</v>
      </c>
      <c r="MM129" t="s">
        <v>817</v>
      </c>
      <c r="MN129" t="s">
        <v>817</v>
      </c>
      <c r="MO129" t="s">
        <v>817</v>
      </c>
      <c r="MP129" t="s">
        <v>817</v>
      </c>
      <c r="MQ129" t="s">
        <v>817</v>
      </c>
      <c r="MR129" t="s">
        <v>817</v>
      </c>
      <c r="MS129" t="s">
        <v>817</v>
      </c>
      <c r="MT129" t="s">
        <v>817</v>
      </c>
      <c r="MU129" t="s">
        <v>813</v>
      </c>
      <c r="NC129" t="s">
        <v>817</v>
      </c>
      <c r="ND129" t="s">
        <v>817</v>
      </c>
      <c r="NE129" t="s">
        <v>817</v>
      </c>
      <c r="NR129" t="s">
        <v>813</v>
      </c>
      <c r="NS129" t="s">
        <v>817</v>
      </c>
      <c r="NU129" t="s">
        <v>1051</v>
      </c>
      <c r="NX129" t="s">
        <v>826</v>
      </c>
      <c r="NY129">
        <v>1</v>
      </c>
      <c r="NZ129" t="s">
        <v>903</v>
      </c>
      <c r="OP129" t="s">
        <v>813</v>
      </c>
      <c r="OQ129" t="s">
        <v>890</v>
      </c>
      <c r="OR129" t="s">
        <v>828</v>
      </c>
      <c r="OS129" t="s">
        <v>878</v>
      </c>
      <c r="OT129" t="s">
        <v>813</v>
      </c>
      <c r="OU129" t="s">
        <v>817</v>
      </c>
      <c r="OV129" t="s">
        <v>830</v>
      </c>
      <c r="OW129" t="s">
        <v>864</v>
      </c>
      <c r="OX129" t="s">
        <v>832</v>
      </c>
      <c r="OY129" t="s">
        <v>833</v>
      </c>
      <c r="OZ129" t="s">
        <v>865</v>
      </c>
      <c r="PA129" t="s">
        <v>817</v>
      </c>
      <c r="PB129" t="s">
        <v>817</v>
      </c>
      <c r="PC129" t="s">
        <v>817</v>
      </c>
      <c r="PD129" t="s">
        <v>817</v>
      </c>
      <c r="PE129" t="s">
        <v>817</v>
      </c>
      <c r="PF129" t="s">
        <v>817</v>
      </c>
      <c r="PG129" t="s">
        <v>813</v>
      </c>
      <c r="PH129" t="s">
        <v>817</v>
      </c>
      <c r="PI129" t="s">
        <v>817</v>
      </c>
      <c r="PJ129" t="s">
        <v>817</v>
      </c>
      <c r="PK129" t="s">
        <v>817</v>
      </c>
      <c r="PL129" t="s">
        <v>927</v>
      </c>
      <c r="PM129" t="s">
        <v>837</v>
      </c>
      <c r="PO129" t="s">
        <v>880</v>
      </c>
      <c r="PP129" t="s">
        <v>894</v>
      </c>
      <c r="PQ129" t="s">
        <v>817</v>
      </c>
      <c r="PR129" t="s">
        <v>813</v>
      </c>
      <c r="PS129" t="s">
        <v>817</v>
      </c>
      <c r="PT129" t="s">
        <v>817</v>
      </c>
      <c r="PU129" t="s">
        <v>817</v>
      </c>
      <c r="PV129" t="s">
        <v>817</v>
      </c>
      <c r="PW129" t="s">
        <v>817</v>
      </c>
      <c r="PX129" t="s">
        <v>817</v>
      </c>
      <c r="PY129" t="s">
        <v>817</v>
      </c>
      <c r="PZ129" t="s">
        <v>840</v>
      </c>
      <c r="QD129" t="s">
        <v>844</v>
      </c>
      <c r="QE129" t="s">
        <v>845</v>
      </c>
      <c r="QF129" t="s">
        <v>813</v>
      </c>
      <c r="QG129" t="s">
        <v>813</v>
      </c>
      <c r="QH129" t="s">
        <v>813</v>
      </c>
      <c r="QI129" t="s">
        <v>817</v>
      </c>
      <c r="QJ129" t="s">
        <v>813</v>
      </c>
      <c r="QK129" t="s">
        <v>813</v>
      </c>
      <c r="QL129" t="s">
        <v>817</v>
      </c>
      <c r="QM129" t="s">
        <v>817</v>
      </c>
      <c r="QN129" t="s">
        <v>817</v>
      </c>
      <c r="QO129" t="s">
        <v>817</v>
      </c>
      <c r="QP129" t="s">
        <v>817</v>
      </c>
      <c r="QQ129" t="s">
        <v>817</v>
      </c>
      <c r="QR129" t="s">
        <v>813</v>
      </c>
      <c r="QS129" t="s">
        <v>813</v>
      </c>
      <c r="QT129" t="s">
        <v>817</v>
      </c>
      <c r="QU129" t="s">
        <v>817</v>
      </c>
      <c r="QV129" t="s">
        <v>817</v>
      </c>
      <c r="QW129" t="s">
        <v>817</v>
      </c>
      <c r="QX129" t="s">
        <v>817</v>
      </c>
      <c r="QY129" t="s">
        <v>817</v>
      </c>
      <c r="QZ129" t="s">
        <v>817</v>
      </c>
      <c r="RA129" t="s">
        <v>817</v>
      </c>
      <c r="RB129" t="s">
        <v>817</v>
      </c>
      <c r="RC129" t="s">
        <v>817</v>
      </c>
      <c r="RD129" t="s">
        <v>817</v>
      </c>
      <c r="RE129" t="s">
        <v>817</v>
      </c>
      <c r="RF129" t="s">
        <v>817</v>
      </c>
      <c r="RG129" t="s">
        <v>817</v>
      </c>
      <c r="RH129" t="s">
        <v>817</v>
      </c>
      <c r="RI129" t="s">
        <v>817</v>
      </c>
      <c r="RJ129" t="s">
        <v>817</v>
      </c>
      <c r="RK129" t="s">
        <v>817</v>
      </c>
      <c r="RZ129" t="s">
        <v>813</v>
      </c>
      <c r="SA129" t="s">
        <v>817</v>
      </c>
      <c r="SB129" t="s">
        <v>817</v>
      </c>
      <c r="SC129" t="s">
        <v>817</v>
      </c>
      <c r="SD129" t="s">
        <v>817</v>
      </c>
      <c r="SE129" t="s">
        <v>817</v>
      </c>
      <c r="SF129" t="s">
        <v>817</v>
      </c>
      <c r="SG129" t="s">
        <v>817</v>
      </c>
      <c r="SH129" t="s">
        <v>817</v>
      </c>
      <c r="SI129" t="s">
        <v>813</v>
      </c>
      <c r="SJ129" t="s">
        <v>817</v>
      </c>
      <c r="SK129" t="s">
        <v>817</v>
      </c>
      <c r="SL129" t="s">
        <v>817</v>
      </c>
      <c r="SM129" t="s">
        <v>817</v>
      </c>
      <c r="SN129" t="s">
        <v>817</v>
      </c>
      <c r="SO129" t="s">
        <v>817</v>
      </c>
      <c r="SP129" t="s">
        <v>817</v>
      </c>
      <c r="SQ129" t="s">
        <v>817</v>
      </c>
      <c r="SR129" t="s">
        <v>817</v>
      </c>
      <c r="SS129" t="s">
        <v>817</v>
      </c>
      <c r="ST129" t="s">
        <v>817</v>
      </c>
      <c r="SU129" t="s">
        <v>817</v>
      </c>
      <c r="SV129" t="s">
        <v>817</v>
      </c>
      <c r="SW129" t="s">
        <v>813</v>
      </c>
      <c r="SX129" t="s">
        <v>817</v>
      </c>
      <c r="SY129" t="s">
        <v>817</v>
      </c>
      <c r="SZ129" t="s">
        <v>813</v>
      </c>
      <c r="TA129" t="s">
        <v>817</v>
      </c>
      <c r="TB129" t="s">
        <v>817</v>
      </c>
      <c r="TC129" t="s">
        <v>817</v>
      </c>
      <c r="TD129" t="s">
        <v>817</v>
      </c>
      <c r="TE129" t="s">
        <v>817</v>
      </c>
      <c r="TF129" t="s">
        <v>817</v>
      </c>
      <c r="TG129" t="s">
        <v>817</v>
      </c>
      <c r="TH129" t="s">
        <v>817</v>
      </c>
      <c r="TI129" t="s">
        <v>817</v>
      </c>
      <c r="TJ129" t="s">
        <v>813</v>
      </c>
      <c r="TK129" t="s">
        <v>817</v>
      </c>
      <c r="TL129" t="s">
        <v>817</v>
      </c>
      <c r="TM129" t="s">
        <v>813</v>
      </c>
      <c r="TN129" t="s">
        <v>813</v>
      </c>
      <c r="TO129" t="s">
        <v>817</v>
      </c>
      <c r="TP129" t="s">
        <v>817</v>
      </c>
      <c r="TQ129" t="s">
        <v>817</v>
      </c>
      <c r="TR129" t="s">
        <v>817</v>
      </c>
      <c r="TS129" t="s">
        <v>817</v>
      </c>
      <c r="TT129" t="s">
        <v>817</v>
      </c>
      <c r="TU129" t="s">
        <v>817</v>
      </c>
      <c r="TV129" t="s">
        <v>817</v>
      </c>
      <c r="TW129" t="s">
        <v>817</v>
      </c>
      <c r="TY129" t="s">
        <v>817</v>
      </c>
      <c r="TZ129" t="s">
        <v>817</v>
      </c>
      <c r="UA129" t="s">
        <v>817</v>
      </c>
      <c r="UB129" t="s">
        <v>817</v>
      </c>
      <c r="UC129" t="s">
        <v>817</v>
      </c>
      <c r="UD129" t="s">
        <v>817</v>
      </c>
      <c r="UE129" t="s">
        <v>817</v>
      </c>
      <c r="UF129" t="s">
        <v>817</v>
      </c>
      <c r="UG129" t="s">
        <v>817</v>
      </c>
      <c r="UH129" t="s">
        <v>813</v>
      </c>
      <c r="UI129" t="s">
        <v>817</v>
      </c>
      <c r="UJ129" t="s">
        <v>817</v>
      </c>
      <c r="UK129" t="s">
        <v>817</v>
      </c>
      <c r="UL129" t="s">
        <v>813</v>
      </c>
      <c r="UM129" t="s">
        <v>817</v>
      </c>
      <c r="UN129" t="s">
        <v>813</v>
      </c>
      <c r="UO129" t="s">
        <v>817</v>
      </c>
      <c r="UP129" t="s">
        <v>817</v>
      </c>
      <c r="UQ129" t="s">
        <v>817</v>
      </c>
      <c r="UR129" t="s">
        <v>813</v>
      </c>
      <c r="US129" t="s">
        <v>817</v>
      </c>
      <c r="UT129" t="s">
        <v>817</v>
      </c>
      <c r="UU129" t="s">
        <v>817</v>
      </c>
      <c r="UV129" t="s">
        <v>817</v>
      </c>
      <c r="UW129" t="s">
        <v>817</v>
      </c>
      <c r="UX129" t="s">
        <v>817</v>
      </c>
      <c r="UY129" t="s">
        <v>817</v>
      </c>
      <c r="UZ129" t="s">
        <v>817</v>
      </c>
      <c r="VD129" t="s">
        <v>813</v>
      </c>
      <c r="VE129" t="s">
        <v>817</v>
      </c>
      <c r="VF129" t="s">
        <v>817</v>
      </c>
      <c r="VG129" t="s">
        <v>817</v>
      </c>
      <c r="VH129" t="s">
        <v>817</v>
      </c>
      <c r="VI129" t="s">
        <v>817</v>
      </c>
      <c r="VJ129" t="s">
        <v>817</v>
      </c>
      <c r="VK129" t="s">
        <v>817</v>
      </c>
      <c r="VL129" t="s">
        <v>817</v>
      </c>
      <c r="VM129" t="s">
        <v>817</v>
      </c>
      <c r="VN129" t="s">
        <v>817</v>
      </c>
      <c r="VO129" t="s">
        <v>817</v>
      </c>
      <c r="VP129" t="s">
        <v>817</v>
      </c>
      <c r="VQ129" t="s">
        <v>817</v>
      </c>
      <c r="VY129" t="s">
        <v>813</v>
      </c>
      <c r="VZ129" t="s">
        <v>813</v>
      </c>
      <c r="WA129" t="s">
        <v>817</v>
      </c>
      <c r="WJ129" t="s">
        <v>813</v>
      </c>
      <c r="WK129" t="s">
        <v>817</v>
      </c>
      <c r="WL129" t="s">
        <v>817</v>
      </c>
      <c r="WM129" t="s">
        <v>817</v>
      </c>
      <c r="WN129" t="s">
        <v>817</v>
      </c>
      <c r="WO129" t="s">
        <v>817</v>
      </c>
      <c r="WP129" t="s">
        <v>817</v>
      </c>
      <c r="WQ129" t="s">
        <v>817</v>
      </c>
      <c r="WR129" t="s">
        <v>817</v>
      </c>
      <c r="WS129" t="s">
        <v>834</v>
      </c>
      <c r="WU129" t="s">
        <v>817</v>
      </c>
      <c r="WV129" t="s">
        <v>817</v>
      </c>
      <c r="WW129" t="s">
        <v>817</v>
      </c>
      <c r="WX129" t="s">
        <v>817</v>
      </c>
      <c r="WY129" t="s">
        <v>817</v>
      </c>
      <c r="WZ129" t="s">
        <v>813</v>
      </c>
      <c r="XA129" t="s">
        <v>817</v>
      </c>
      <c r="XB129" t="s">
        <v>817</v>
      </c>
      <c r="XC129" t="s">
        <v>850</v>
      </c>
      <c r="XD129" t="s">
        <v>813</v>
      </c>
      <c r="XE129" t="s">
        <v>813</v>
      </c>
      <c r="XF129" t="s">
        <v>817</v>
      </c>
      <c r="XG129" t="s">
        <v>817</v>
      </c>
      <c r="XH129" t="s">
        <v>817</v>
      </c>
      <c r="XI129" t="s">
        <v>817</v>
      </c>
      <c r="XJ129" t="s">
        <v>813</v>
      </c>
      <c r="XK129" t="s">
        <v>817</v>
      </c>
      <c r="XL129" t="s">
        <v>817</v>
      </c>
      <c r="XM129" t="s">
        <v>817</v>
      </c>
      <c r="XN129" t="s">
        <v>817</v>
      </c>
      <c r="XO129" t="s">
        <v>817</v>
      </c>
      <c r="XP129" t="s">
        <v>817</v>
      </c>
      <c r="XQ129" t="s">
        <v>817</v>
      </c>
      <c r="XR129" t="s">
        <v>817</v>
      </c>
      <c r="XS129" t="s">
        <v>813</v>
      </c>
      <c r="XT129" t="s">
        <v>817</v>
      </c>
      <c r="XU129" t="s">
        <v>817</v>
      </c>
      <c r="XV129" t="s">
        <v>817</v>
      </c>
      <c r="XW129" t="s">
        <v>817</v>
      </c>
      <c r="XX129" t="s">
        <v>817</v>
      </c>
      <c r="XY129" t="s">
        <v>817</v>
      </c>
      <c r="XZ129" t="s">
        <v>813</v>
      </c>
      <c r="YA129" t="s">
        <v>817</v>
      </c>
      <c r="YB129" t="s">
        <v>817</v>
      </c>
      <c r="YC129" t="s">
        <v>817</v>
      </c>
      <c r="YD129" t="s">
        <v>813</v>
      </c>
      <c r="YE129" t="s">
        <v>817</v>
      </c>
      <c r="YF129" t="s">
        <v>817</v>
      </c>
      <c r="YG129" t="s">
        <v>817</v>
      </c>
      <c r="YH129" t="s">
        <v>817</v>
      </c>
      <c r="YI129" t="s">
        <v>817</v>
      </c>
      <c r="YJ129" t="s">
        <v>817</v>
      </c>
      <c r="YK129" t="s">
        <v>817</v>
      </c>
      <c r="YL129" t="s">
        <v>817</v>
      </c>
      <c r="YM129" t="s">
        <v>817</v>
      </c>
      <c r="YN129" t="s">
        <v>813</v>
      </c>
      <c r="YO129" t="s">
        <v>817</v>
      </c>
      <c r="YP129" t="s">
        <v>817</v>
      </c>
      <c r="YQ129" t="s">
        <v>817</v>
      </c>
      <c r="YR129" t="s">
        <v>817</v>
      </c>
      <c r="YS129" t="s">
        <v>817</v>
      </c>
      <c r="YT129" t="s">
        <v>817</v>
      </c>
      <c r="YU129" t="s">
        <v>813</v>
      </c>
      <c r="YW129" t="s">
        <v>813</v>
      </c>
      <c r="YX129" t="s">
        <v>817</v>
      </c>
      <c r="YY129" t="s">
        <v>817</v>
      </c>
      <c r="YZ129" t="s">
        <v>817</v>
      </c>
      <c r="ZA129" t="s">
        <v>817</v>
      </c>
      <c r="ZB129" t="s">
        <v>817</v>
      </c>
      <c r="ZC129" t="s">
        <v>813</v>
      </c>
      <c r="ZD129" t="s">
        <v>817</v>
      </c>
      <c r="ZE129" t="s">
        <v>817</v>
      </c>
      <c r="ZF129" t="s">
        <v>817</v>
      </c>
      <c r="ZG129" t="s">
        <v>817</v>
      </c>
      <c r="ZH129" t="s">
        <v>817</v>
      </c>
      <c r="ZI129" t="s">
        <v>817</v>
      </c>
      <c r="ZJ129" t="s">
        <v>817</v>
      </c>
      <c r="ZK129" t="s">
        <v>817</v>
      </c>
      <c r="ZL129" t="s">
        <v>817</v>
      </c>
      <c r="ZM129" t="s">
        <v>813</v>
      </c>
      <c r="ZN129" t="s">
        <v>817</v>
      </c>
      <c r="ZO129" t="s">
        <v>813</v>
      </c>
      <c r="ZP129" t="s">
        <v>817</v>
      </c>
      <c r="ZQ129" t="s">
        <v>817</v>
      </c>
      <c r="ZR129" t="s">
        <v>813</v>
      </c>
      <c r="ZS129" t="s">
        <v>817</v>
      </c>
      <c r="ZT129" t="s">
        <v>817</v>
      </c>
      <c r="ZU129" t="s">
        <v>817</v>
      </c>
      <c r="ZV129" t="s">
        <v>817</v>
      </c>
      <c r="ZW129" t="s">
        <v>817</v>
      </c>
      <c r="ZX129" t="s">
        <v>817</v>
      </c>
      <c r="ZY129" t="s">
        <v>817</v>
      </c>
      <c r="ZZ129" t="s">
        <v>817</v>
      </c>
      <c r="AAA129" t="s">
        <v>817</v>
      </c>
      <c r="AAB129" t="s">
        <v>817</v>
      </c>
      <c r="AAC129" t="s">
        <v>817</v>
      </c>
      <c r="AAD129" t="s">
        <v>817</v>
      </c>
      <c r="AAE129" t="s">
        <v>817</v>
      </c>
      <c r="AAF129" t="s">
        <v>817</v>
      </c>
      <c r="AAH129" t="s">
        <v>813</v>
      </c>
      <c r="AAI129" t="s">
        <v>817</v>
      </c>
      <c r="AAJ129" t="s">
        <v>813</v>
      </c>
      <c r="AAK129" t="s">
        <v>817</v>
      </c>
      <c r="AAL129" t="s">
        <v>817</v>
      </c>
      <c r="AAM129" t="s">
        <v>817</v>
      </c>
      <c r="AAN129" t="s">
        <v>817</v>
      </c>
      <c r="AAO129" t="s">
        <v>817</v>
      </c>
      <c r="AAP129" t="s">
        <v>817</v>
      </c>
      <c r="AAQ129" t="s">
        <v>817</v>
      </c>
      <c r="AAR129" t="s">
        <v>817</v>
      </c>
      <c r="AAS129" t="s">
        <v>817</v>
      </c>
      <c r="AAT129" t="s">
        <v>817</v>
      </c>
      <c r="AAV129" t="s">
        <v>817</v>
      </c>
      <c r="AAW129" t="s">
        <v>817</v>
      </c>
      <c r="AAX129" t="s">
        <v>817</v>
      </c>
      <c r="AAY129" t="s">
        <v>817</v>
      </c>
      <c r="AAZ129" t="s">
        <v>817</v>
      </c>
      <c r="ABA129" t="s">
        <v>817</v>
      </c>
      <c r="ABB129" t="s">
        <v>813</v>
      </c>
      <c r="ABC129" t="s">
        <v>817</v>
      </c>
      <c r="ABD129" t="s">
        <v>817</v>
      </c>
      <c r="ABE129" t="s">
        <v>817</v>
      </c>
      <c r="ABF129" t="s">
        <v>817</v>
      </c>
      <c r="ABG129" t="s">
        <v>817</v>
      </c>
      <c r="ABH129" t="s">
        <v>817</v>
      </c>
      <c r="ABI129" t="s">
        <v>817</v>
      </c>
      <c r="ABJ129" t="s">
        <v>817</v>
      </c>
      <c r="ABK129" t="s">
        <v>817</v>
      </c>
      <c r="ABL129" t="s">
        <v>817</v>
      </c>
      <c r="ABM129" t="s">
        <v>817</v>
      </c>
      <c r="ABN129" t="s">
        <v>817</v>
      </c>
      <c r="ABO129" t="s">
        <v>817</v>
      </c>
      <c r="ABP129" t="s">
        <v>817</v>
      </c>
      <c r="ABQ129" t="s">
        <v>817</v>
      </c>
      <c r="ABR129" t="s">
        <v>817</v>
      </c>
      <c r="ABS129" t="s">
        <v>817</v>
      </c>
      <c r="ABT129" t="s">
        <v>817</v>
      </c>
      <c r="ABU129" t="s">
        <v>817</v>
      </c>
      <c r="ABV129" t="s">
        <v>817</v>
      </c>
      <c r="ABW129" t="s">
        <v>813</v>
      </c>
      <c r="ABX129" t="s">
        <v>817</v>
      </c>
      <c r="ABY129" t="s">
        <v>817</v>
      </c>
      <c r="ABZ129" t="s">
        <v>817</v>
      </c>
      <c r="ACA129" t="s">
        <v>817</v>
      </c>
      <c r="ACB129" t="s">
        <v>817</v>
      </c>
      <c r="ACC129" t="s">
        <v>817</v>
      </c>
      <c r="ACD129" t="s">
        <v>817</v>
      </c>
      <c r="ACE129" t="s">
        <v>817</v>
      </c>
      <c r="ACF129" t="s">
        <v>817</v>
      </c>
      <c r="ACG129" t="s">
        <v>817</v>
      </c>
      <c r="ACH129" t="s">
        <v>817</v>
      </c>
      <c r="ACI129" t="s">
        <v>817</v>
      </c>
    </row>
    <row r="130" spans="1:763">
      <c r="A130" t="s">
        <v>1415</v>
      </c>
      <c r="B130" t="s">
        <v>1416</v>
      </c>
      <c r="C130" t="s">
        <v>1417</v>
      </c>
      <c r="D130" t="s">
        <v>932</v>
      </c>
      <c r="E130" t="s">
        <v>932</v>
      </c>
      <c r="P130" t="s">
        <v>812</v>
      </c>
      <c r="Q130">
        <v>0.874863865752458</v>
      </c>
      <c r="T130">
        <v>55</v>
      </c>
      <c r="V130" t="s">
        <v>813</v>
      </c>
      <c r="X130" t="s">
        <v>817</v>
      </c>
      <c r="Y130" t="s">
        <v>814</v>
      </c>
      <c r="Z130" t="s">
        <v>856</v>
      </c>
      <c r="AA130" t="s">
        <v>857</v>
      </c>
      <c r="AB130" t="s">
        <v>816</v>
      </c>
      <c r="AC130">
        <v>6</v>
      </c>
      <c r="AD130" t="s">
        <v>813</v>
      </c>
      <c r="AE130">
        <v>6</v>
      </c>
      <c r="AF130">
        <v>0</v>
      </c>
      <c r="AG130">
        <v>0</v>
      </c>
      <c r="AH130" t="s">
        <v>818</v>
      </c>
      <c r="AI130" t="s">
        <v>818</v>
      </c>
      <c r="AJ130" t="s">
        <v>818</v>
      </c>
      <c r="AK130" t="s">
        <v>818</v>
      </c>
      <c r="AL130" t="s">
        <v>818</v>
      </c>
      <c r="AM130" t="s">
        <v>818</v>
      </c>
      <c r="AN130" t="s">
        <v>818</v>
      </c>
      <c r="AO130" t="s">
        <v>818</v>
      </c>
      <c r="AP130" t="s">
        <v>818</v>
      </c>
      <c r="AQ130" t="s">
        <v>818</v>
      </c>
      <c r="AR130" t="s">
        <v>818</v>
      </c>
      <c r="AS130" t="s">
        <v>818</v>
      </c>
      <c r="AT130" t="s">
        <v>818</v>
      </c>
      <c r="AU130" t="s">
        <v>818</v>
      </c>
      <c r="AV130" t="s">
        <v>818</v>
      </c>
      <c r="AW130" t="s">
        <v>818</v>
      </c>
      <c r="AX130" t="s">
        <v>818</v>
      </c>
      <c r="AY130" t="s">
        <v>818</v>
      </c>
      <c r="AZ130" t="s">
        <v>818</v>
      </c>
      <c r="BA130" t="s">
        <v>818</v>
      </c>
      <c r="BB130" t="s">
        <v>818</v>
      </c>
      <c r="BC130" t="s">
        <v>818</v>
      </c>
      <c r="BD130" t="s">
        <v>818</v>
      </c>
      <c r="BE130" t="s">
        <v>818</v>
      </c>
      <c r="BF130" t="s">
        <v>818</v>
      </c>
      <c r="BG130" t="s">
        <v>818</v>
      </c>
      <c r="BH130" t="s">
        <v>818</v>
      </c>
      <c r="BI130" t="s">
        <v>818</v>
      </c>
      <c r="BJ130" t="s">
        <v>818</v>
      </c>
      <c r="BK130" t="s">
        <v>818</v>
      </c>
      <c r="BL130" t="s">
        <v>818</v>
      </c>
      <c r="BM130" t="s">
        <v>818</v>
      </c>
      <c r="BN130" t="s">
        <v>818</v>
      </c>
      <c r="BO130" t="s">
        <v>818</v>
      </c>
      <c r="BP130" t="s">
        <v>818</v>
      </c>
      <c r="BQ130" t="s">
        <v>818</v>
      </c>
      <c r="BR130" t="s">
        <v>818</v>
      </c>
      <c r="BS130" t="s">
        <v>818</v>
      </c>
      <c r="BT130" t="s">
        <v>818</v>
      </c>
      <c r="BU130" t="s">
        <v>818</v>
      </c>
      <c r="BV130" t="s">
        <v>818</v>
      </c>
      <c r="BW130" t="s">
        <v>818</v>
      </c>
      <c r="BX130" t="s">
        <v>818</v>
      </c>
      <c r="BY130" t="s">
        <v>818</v>
      </c>
      <c r="BZ130" t="s">
        <v>818</v>
      </c>
      <c r="CA130" t="s">
        <v>818</v>
      </c>
      <c r="CB130" t="s">
        <v>818</v>
      </c>
      <c r="CC130" t="s">
        <v>818</v>
      </c>
      <c r="CD130" t="s">
        <v>818</v>
      </c>
      <c r="CE130" t="s">
        <v>818</v>
      </c>
      <c r="CF130" t="s">
        <v>818</v>
      </c>
      <c r="CG130" t="s">
        <v>818</v>
      </c>
      <c r="CH130" t="s">
        <v>818</v>
      </c>
      <c r="CI130" t="s">
        <v>818</v>
      </c>
      <c r="CJ130" t="s">
        <v>818</v>
      </c>
      <c r="CK130" t="s">
        <v>818</v>
      </c>
      <c r="CL130" t="s">
        <v>818</v>
      </c>
      <c r="CM130" t="s">
        <v>818</v>
      </c>
      <c r="CN130" t="s">
        <v>818</v>
      </c>
      <c r="CO130" t="s">
        <v>818</v>
      </c>
      <c r="CP130" t="s">
        <v>818</v>
      </c>
      <c r="CQ130" t="s">
        <v>818</v>
      </c>
      <c r="CR130" t="s">
        <v>818</v>
      </c>
      <c r="CS130" t="s">
        <v>818</v>
      </c>
      <c r="CT130" t="s">
        <v>818</v>
      </c>
      <c r="CU130" t="s">
        <v>818</v>
      </c>
      <c r="CV130" t="s">
        <v>818</v>
      </c>
      <c r="CW130" t="s">
        <v>818</v>
      </c>
      <c r="CX130" t="s">
        <v>818</v>
      </c>
      <c r="CY130" t="s">
        <v>818</v>
      </c>
      <c r="CZ130" t="s">
        <v>818</v>
      </c>
      <c r="DA130" t="s">
        <v>818</v>
      </c>
      <c r="DB130" t="s">
        <v>818</v>
      </c>
      <c r="DC130" t="s">
        <v>818</v>
      </c>
      <c r="DD130" t="s">
        <v>818</v>
      </c>
      <c r="DE130" t="s">
        <v>818</v>
      </c>
      <c r="DF130" t="s">
        <v>818</v>
      </c>
      <c r="DG130" t="s">
        <v>818</v>
      </c>
      <c r="DH130" t="s">
        <v>818</v>
      </c>
      <c r="DI130" t="s">
        <v>818</v>
      </c>
      <c r="DJ130" t="s">
        <v>818</v>
      </c>
      <c r="DK130" t="s">
        <v>818</v>
      </c>
      <c r="DL130" t="s">
        <v>818</v>
      </c>
      <c r="DM130" t="s">
        <v>818</v>
      </c>
      <c r="DN130" t="s">
        <v>818</v>
      </c>
      <c r="DO130" t="s">
        <v>818</v>
      </c>
      <c r="DP130" t="s">
        <v>818</v>
      </c>
      <c r="DQ130" t="s">
        <v>818</v>
      </c>
      <c r="DR130" t="s">
        <v>818</v>
      </c>
      <c r="DS130" t="s">
        <v>818</v>
      </c>
      <c r="DT130" t="s">
        <v>818</v>
      </c>
      <c r="DU130" t="s">
        <v>818</v>
      </c>
      <c r="DV130" t="s">
        <v>818</v>
      </c>
      <c r="DW130" t="s">
        <v>818</v>
      </c>
      <c r="DX130" t="s">
        <v>818</v>
      </c>
      <c r="DY130" t="s">
        <v>818</v>
      </c>
      <c r="DZ130" t="s">
        <v>818</v>
      </c>
      <c r="EA130" t="s">
        <v>818</v>
      </c>
      <c r="EB130" t="s">
        <v>818</v>
      </c>
      <c r="EC130" t="s">
        <v>818</v>
      </c>
      <c r="ED130" t="s">
        <v>818</v>
      </c>
      <c r="EE130" t="s">
        <v>818</v>
      </c>
      <c r="EF130" t="s">
        <v>818</v>
      </c>
      <c r="EG130" t="s">
        <v>818</v>
      </c>
      <c r="EH130" t="s">
        <v>818</v>
      </c>
      <c r="EI130" t="s">
        <v>818</v>
      </c>
      <c r="EJ130" t="s">
        <v>818</v>
      </c>
      <c r="EK130" t="s">
        <v>818</v>
      </c>
      <c r="EL130" t="s">
        <v>818</v>
      </c>
      <c r="EM130" t="s">
        <v>818</v>
      </c>
      <c r="EN130" t="s">
        <v>818</v>
      </c>
      <c r="EO130" t="s">
        <v>818</v>
      </c>
      <c r="EP130" t="s">
        <v>818</v>
      </c>
      <c r="EQ130" t="s">
        <v>818</v>
      </c>
      <c r="ER130" t="s">
        <v>818</v>
      </c>
      <c r="ES130" t="s">
        <v>818</v>
      </c>
      <c r="ET130" t="s">
        <v>818</v>
      </c>
      <c r="EU130" t="s">
        <v>818</v>
      </c>
      <c r="EV130" t="s">
        <v>818</v>
      </c>
      <c r="EW130" t="s">
        <v>818</v>
      </c>
      <c r="EX130" t="s">
        <v>818</v>
      </c>
      <c r="EY130" t="s">
        <v>818</v>
      </c>
      <c r="EZ130" t="s">
        <v>818</v>
      </c>
      <c r="FA130" t="s">
        <v>818</v>
      </c>
      <c r="FB130" t="s">
        <v>818</v>
      </c>
      <c r="FC130" t="s">
        <v>818</v>
      </c>
      <c r="FD130" t="s">
        <v>818</v>
      </c>
      <c r="FE130" t="s">
        <v>818</v>
      </c>
      <c r="FF130" t="s">
        <v>818</v>
      </c>
      <c r="FG130" t="s">
        <v>818</v>
      </c>
      <c r="FH130" t="s">
        <v>818</v>
      </c>
      <c r="FI130" t="s">
        <v>818</v>
      </c>
      <c r="FJ130" t="s">
        <v>818</v>
      </c>
      <c r="FK130" t="s">
        <v>818</v>
      </c>
      <c r="FL130" t="s">
        <v>818</v>
      </c>
      <c r="FM130" t="s">
        <v>818</v>
      </c>
      <c r="FN130" t="s">
        <v>818</v>
      </c>
      <c r="FO130" t="s">
        <v>818</v>
      </c>
      <c r="FP130" t="s">
        <v>818</v>
      </c>
      <c r="FQ130" t="s">
        <v>818</v>
      </c>
      <c r="FR130" t="s">
        <v>818</v>
      </c>
      <c r="FS130" t="s">
        <v>818</v>
      </c>
      <c r="FT130" t="s">
        <v>818</v>
      </c>
      <c r="FU130" t="s">
        <v>818</v>
      </c>
      <c r="FV130" t="s">
        <v>818</v>
      </c>
      <c r="FW130" t="s">
        <v>818</v>
      </c>
      <c r="FX130" t="s">
        <v>818</v>
      </c>
      <c r="FY130" t="s">
        <v>818</v>
      </c>
      <c r="FZ130" t="s">
        <v>818</v>
      </c>
      <c r="GA130" t="s">
        <v>818</v>
      </c>
      <c r="GB130" t="s">
        <v>818</v>
      </c>
      <c r="GC130" t="s">
        <v>818</v>
      </c>
      <c r="GD130" t="s">
        <v>818</v>
      </c>
      <c r="GE130" t="s">
        <v>818</v>
      </c>
      <c r="GF130" t="s">
        <v>818</v>
      </c>
      <c r="GG130" t="s">
        <v>818</v>
      </c>
      <c r="GH130" t="s">
        <v>818</v>
      </c>
      <c r="GI130" t="s">
        <v>818</v>
      </c>
      <c r="GJ130" t="s">
        <v>818</v>
      </c>
      <c r="GK130" t="s">
        <v>818</v>
      </c>
      <c r="GL130" t="s">
        <v>818</v>
      </c>
      <c r="GM130" t="s">
        <v>818</v>
      </c>
      <c r="GN130" t="s">
        <v>818</v>
      </c>
      <c r="GO130" t="s">
        <v>818</v>
      </c>
      <c r="GP130" t="s">
        <v>818</v>
      </c>
      <c r="GQ130" t="s">
        <v>818</v>
      </c>
      <c r="GR130" t="s">
        <v>818</v>
      </c>
      <c r="GS130" t="s">
        <v>818</v>
      </c>
      <c r="GT130" t="s">
        <v>818</v>
      </c>
      <c r="GU130" t="s">
        <v>818</v>
      </c>
      <c r="GV130" t="s">
        <v>818</v>
      </c>
      <c r="GW130" t="s">
        <v>818</v>
      </c>
      <c r="GX130" t="s">
        <v>818</v>
      </c>
      <c r="GY130" t="s">
        <v>818</v>
      </c>
      <c r="GZ130" t="s">
        <v>818</v>
      </c>
      <c r="HA130" t="s">
        <v>818</v>
      </c>
      <c r="HB130" t="s">
        <v>818</v>
      </c>
      <c r="HC130" t="s">
        <v>818</v>
      </c>
      <c r="HD130" t="s">
        <v>818</v>
      </c>
      <c r="HE130" t="s">
        <v>818</v>
      </c>
      <c r="HF130" t="s">
        <v>818</v>
      </c>
      <c r="HG130" t="s">
        <v>818</v>
      </c>
      <c r="HH130" t="s">
        <v>818</v>
      </c>
      <c r="HI130" t="s">
        <v>818</v>
      </c>
      <c r="HJ130" t="s">
        <v>818</v>
      </c>
      <c r="HK130" t="s">
        <v>818</v>
      </c>
      <c r="HL130" t="s">
        <v>818</v>
      </c>
      <c r="HM130" t="s">
        <v>818</v>
      </c>
      <c r="HN130" t="s">
        <v>818</v>
      </c>
      <c r="HO130" t="s">
        <v>818</v>
      </c>
      <c r="HP130" t="s">
        <v>818</v>
      </c>
      <c r="HQ130" t="s">
        <v>818</v>
      </c>
      <c r="HR130" t="s">
        <v>818</v>
      </c>
      <c r="HS130" t="s">
        <v>818</v>
      </c>
      <c r="HT130" t="s">
        <v>818</v>
      </c>
      <c r="HU130" t="s">
        <v>818</v>
      </c>
      <c r="HV130" t="s">
        <v>818</v>
      </c>
      <c r="HW130" t="s">
        <v>818</v>
      </c>
      <c r="HX130" t="s">
        <v>818</v>
      </c>
      <c r="HY130" t="s">
        <v>818</v>
      </c>
      <c r="HZ130" t="s">
        <v>818</v>
      </c>
      <c r="IA130" t="s">
        <v>818</v>
      </c>
      <c r="IB130" t="s">
        <v>818</v>
      </c>
      <c r="IC130" t="s">
        <v>818</v>
      </c>
      <c r="ID130" t="s">
        <v>818</v>
      </c>
      <c r="IE130" t="s">
        <v>818</v>
      </c>
      <c r="IF130" t="s">
        <v>818</v>
      </c>
      <c r="IG130" t="s">
        <v>818</v>
      </c>
      <c r="IH130" t="s">
        <v>818</v>
      </c>
      <c r="II130" t="s">
        <v>818</v>
      </c>
      <c r="IJ130" t="s">
        <v>818</v>
      </c>
      <c r="IK130" t="s">
        <v>818</v>
      </c>
      <c r="IL130" t="s">
        <v>818</v>
      </c>
      <c r="IM130" t="s">
        <v>818</v>
      </c>
      <c r="IN130" t="s">
        <v>818</v>
      </c>
      <c r="IO130" t="s">
        <v>818</v>
      </c>
      <c r="IP130" t="s">
        <v>818</v>
      </c>
      <c r="IQ130" t="s">
        <v>818</v>
      </c>
      <c r="IR130" t="s">
        <v>818</v>
      </c>
      <c r="IS130" t="s">
        <v>818</v>
      </c>
      <c r="IT130" t="s">
        <v>818</v>
      </c>
      <c r="IU130" t="s">
        <v>818</v>
      </c>
      <c r="IV130" t="s">
        <v>818</v>
      </c>
      <c r="IW130" t="s">
        <v>818</v>
      </c>
      <c r="IX130" t="s">
        <v>818</v>
      </c>
      <c r="IY130" t="s">
        <v>818</v>
      </c>
      <c r="IZ130" t="s">
        <v>818</v>
      </c>
      <c r="JA130" t="s">
        <v>818</v>
      </c>
      <c r="JB130" t="s">
        <v>818</v>
      </c>
      <c r="JC130" t="s">
        <v>818</v>
      </c>
      <c r="JD130" t="s">
        <v>818</v>
      </c>
      <c r="JE130" t="s">
        <v>818</v>
      </c>
      <c r="JF130" t="s">
        <v>818</v>
      </c>
      <c r="JG130" t="s">
        <v>818</v>
      </c>
      <c r="JH130" t="s">
        <v>818</v>
      </c>
      <c r="JI130" t="s">
        <v>818</v>
      </c>
      <c r="JJ130" t="s">
        <v>818</v>
      </c>
      <c r="JK130" t="s">
        <v>818</v>
      </c>
      <c r="JL130" t="s">
        <v>818</v>
      </c>
      <c r="JM130" t="s">
        <v>818</v>
      </c>
      <c r="JN130" t="s">
        <v>818</v>
      </c>
      <c r="JO130" t="s">
        <v>818</v>
      </c>
      <c r="JP130" t="s">
        <v>818</v>
      </c>
      <c r="JQ130" t="s">
        <v>818</v>
      </c>
      <c r="JR130" t="s">
        <v>818</v>
      </c>
      <c r="JS130" t="s">
        <v>818</v>
      </c>
      <c r="JT130" t="s">
        <v>818</v>
      </c>
      <c r="JU130" t="s">
        <v>818</v>
      </c>
      <c r="JV130" t="s">
        <v>818</v>
      </c>
      <c r="JW130" t="s">
        <v>818</v>
      </c>
      <c r="JX130" t="s">
        <v>818</v>
      </c>
      <c r="JY130" t="s">
        <v>818</v>
      </c>
      <c r="JZ130" t="s">
        <v>818</v>
      </c>
      <c r="KA130" t="s">
        <v>818</v>
      </c>
      <c r="KB130" t="s">
        <v>818</v>
      </c>
      <c r="KC130" t="s">
        <v>818</v>
      </c>
      <c r="KD130" t="s">
        <v>818</v>
      </c>
      <c r="KE130" t="s">
        <v>818</v>
      </c>
      <c r="KF130">
        <v>6</v>
      </c>
      <c r="KG130">
        <v>0</v>
      </c>
      <c r="KH130">
        <v>0</v>
      </c>
      <c r="KI130">
        <v>1</v>
      </c>
      <c r="KJ130">
        <v>0</v>
      </c>
      <c r="KK130">
        <v>0</v>
      </c>
      <c r="KL130">
        <v>2</v>
      </c>
      <c r="KM130">
        <v>0</v>
      </c>
      <c r="KN130">
        <v>1</v>
      </c>
      <c r="KO130">
        <v>0</v>
      </c>
      <c r="KP130">
        <v>3</v>
      </c>
      <c r="KQ130">
        <v>1</v>
      </c>
      <c r="KR130">
        <v>0</v>
      </c>
      <c r="KS130">
        <v>0</v>
      </c>
      <c r="KT130">
        <v>0</v>
      </c>
      <c r="KU130">
        <v>0</v>
      </c>
      <c r="KV130">
        <v>0</v>
      </c>
      <c r="KW130">
        <v>1</v>
      </c>
      <c r="KX130">
        <v>1</v>
      </c>
      <c r="KY130">
        <v>0</v>
      </c>
      <c r="KZ130">
        <v>0</v>
      </c>
      <c r="LA130">
        <v>2</v>
      </c>
      <c r="LB130">
        <v>1</v>
      </c>
      <c r="LC130">
        <v>3</v>
      </c>
      <c r="LD130">
        <v>6</v>
      </c>
      <c r="LE130">
        <v>2</v>
      </c>
      <c r="LF130">
        <v>3</v>
      </c>
      <c r="LH130" t="s">
        <v>813</v>
      </c>
      <c r="LI130" t="s">
        <v>817</v>
      </c>
      <c r="LJ130" t="s">
        <v>817</v>
      </c>
      <c r="LK130" t="s">
        <v>817</v>
      </c>
      <c r="LL130" t="s">
        <v>817</v>
      </c>
      <c r="LM130" t="s">
        <v>817</v>
      </c>
      <c r="LN130" t="s">
        <v>817</v>
      </c>
      <c r="LO130" t="s">
        <v>817</v>
      </c>
      <c r="LQ130" t="s">
        <v>817</v>
      </c>
      <c r="LR130" t="s">
        <v>818</v>
      </c>
      <c r="LS130" t="s">
        <v>818</v>
      </c>
      <c r="LT130" t="s">
        <v>818</v>
      </c>
      <c r="LU130" t="s">
        <v>845</v>
      </c>
      <c r="LV130" t="s">
        <v>818</v>
      </c>
      <c r="LW130" t="s">
        <v>845</v>
      </c>
      <c r="LX130" t="s">
        <v>817</v>
      </c>
      <c r="MA130" t="s">
        <v>820</v>
      </c>
      <c r="MB130" t="s">
        <v>887</v>
      </c>
      <c r="MC130" t="s">
        <v>822</v>
      </c>
      <c r="MD130" t="s">
        <v>813</v>
      </c>
      <c r="MF130" t="s">
        <v>934</v>
      </c>
      <c r="MH130" t="s">
        <v>935</v>
      </c>
      <c r="MI130" t="s">
        <v>813</v>
      </c>
      <c r="MJ130" t="s">
        <v>936</v>
      </c>
      <c r="MU130" t="s">
        <v>817</v>
      </c>
      <c r="MV130" t="s">
        <v>817</v>
      </c>
      <c r="MW130" t="s">
        <v>817</v>
      </c>
      <c r="MX130" t="s">
        <v>817</v>
      </c>
      <c r="MY130" t="s">
        <v>817</v>
      </c>
      <c r="MZ130" t="s">
        <v>813</v>
      </c>
      <c r="NA130" t="s">
        <v>817</v>
      </c>
      <c r="NB130" t="s">
        <v>817</v>
      </c>
      <c r="NR130" t="s">
        <v>813</v>
      </c>
      <c r="NS130" t="s">
        <v>817</v>
      </c>
      <c r="NU130" t="s">
        <v>1051</v>
      </c>
      <c r="NX130" t="s">
        <v>826</v>
      </c>
      <c r="NY130">
        <v>0</v>
      </c>
      <c r="OA130" t="s">
        <v>813</v>
      </c>
      <c r="OB130" t="s">
        <v>817</v>
      </c>
      <c r="OC130" t="s">
        <v>817</v>
      </c>
      <c r="OD130" t="s">
        <v>817</v>
      </c>
      <c r="OE130" t="s">
        <v>817</v>
      </c>
      <c r="OF130" t="s">
        <v>817</v>
      </c>
      <c r="OG130" t="s">
        <v>817</v>
      </c>
      <c r="OH130" t="s">
        <v>817</v>
      </c>
      <c r="OI130" t="s">
        <v>817</v>
      </c>
      <c r="OJ130" t="s">
        <v>817</v>
      </c>
      <c r="OK130" t="s">
        <v>817</v>
      </c>
      <c r="OL130" t="s">
        <v>817</v>
      </c>
      <c r="OM130" t="s">
        <v>817</v>
      </c>
      <c r="ON130" t="s">
        <v>817</v>
      </c>
      <c r="OP130" t="s">
        <v>817</v>
      </c>
      <c r="OQ130" t="s">
        <v>827</v>
      </c>
      <c r="OR130" t="s">
        <v>828</v>
      </c>
      <c r="OS130" t="s">
        <v>829</v>
      </c>
      <c r="OT130" t="s">
        <v>813</v>
      </c>
      <c r="OU130" t="s">
        <v>813</v>
      </c>
      <c r="OV130" t="s">
        <v>830</v>
      </c>
      <c r="OW130" t="s">
        <v>905</v>
      </c>
      <c r="OX130" t="s">
        <v>832</v>
      </c>
      <c r="OY130" t="s">
        <v>833</v>
      </c>
      <c r="OZ130" t="s">
        <v>928</v>
      </c>
      <c r="PA130" t="s">
        <v>813</v>
      </c>
      <c r="PB130" t="s">
        <v>817</v>
      </c>
      <c r="PC130" t="s">
        <v>817</v>
      </c>
      <c r="PD130" t="s">
        <v>817</v>
      </c>
      <c r="PE130" t="s">
        <v>817</v>
      </c>
      <c r="PF130" t="s">
        <v>817</v>
      </c>
      <c r="PG130" t="s">
        <v>817</v>
      </c>
      <c r="PH130" t="s">
        <v>817</v>
      </c>
      <c r="PI130" t="s">
        <v>817</v>
      </c>
      <c r="PJ130" t="s">
        <v>817</v>
      </c>
      <c r="PK130" t="s">
        <v>817</v>
      </c>
      <c r="PL130" t="s">
        <v>835</v>
      </c>
      <c r="PM130" t="s">
        <v>837</v>
      </c>
      <c r="PN130" t="s">
        <v>837</v>
      </c>
      <c r="PO130" t="s">
        <v>893</v>
      </c>
      <c r="PP130" t="s">
        <v>867</v>
      </c>
      <c r="PQ130" t="s">
        <v>813</v>
      </c>
      <c r="PR130" t="s">
        <v>813</v>
      </c>
      <c r="PS130" t="s">
        <v>817</v>
      </c>
      <c r="PT130" t="s">
        <v>817</v>
      </c>
      <c r="PU130" t="s">
        <v>817</v>
      </c>
      <c r="PV130" t="s">
        <v>817</v>
      </c>
      <c r="PW130" t="s">
        <v>817</v>
      </c>
      <c r="PX130" t="s">
        <v>817</v>
      </c>
      <c r="PY130" t="s">
        <v>817</v>
      </c>
      <c r="PZ130" t="s">
        <v>840</v>
      </c>
      <c r="QA130" t="s">
        <v>841</v>
      </c>
      <c r="QB130" t="s">
        <v>895</v>
      </c>
      <c r="QC130" t="s">
        <v>843</v>
      </c>
      <c r="QD130" t="s">
        <v>844</v>
      </c>
      <c r="QE130" t="s">
        <v>845</v>
      </c>
      <c r="QF130" t="s">
        <v>813</v>
      </c>
      <c r="QG130" t="s">
        <v>813</v>
      </c>
      <c r="QH130" t="s">
        <v>813</v>
      </c>
      <c r="QI130" t="s">
        <v>813</v>
      </c>
      <c r="QJ130" t="s">
        <v>813</v>
      </c>
      <c r="QK130" t="s">
        <v>813</v>
      </c>
      <c r="QL130" t="s">
        <v>813</v>
      </c>
      <c r="QM130" t="s">
        <v>817</v>
      </c>
      <c r="QN130" t="s">
        <v>817</v>
      </c>
      <c r="QO130" t="s">
        <v>817</v>
      </c>
      <c r="QP130" t="s">
        <v>817</v>
      </c>
      <c r="QQ130" t="s">
        <v>817</v>
      </c>
      <c r="QR130" t="s">
        <v>813</v>
      </c>
      <c r="QS130" t="s">
        <v>813</v>
      </c>
      <c r="QT130" t="s">
        <v>817</v>
      </c>
      <c r="QU130" t="s">
        <v>817</v>
      </c>
      <c r="QV130" t="s">
        <v>817</v>
      </c>
      <c r="QW130" t="s">
        <v>817</v>
      </c>
      <c r="QX130" t="s">
        <v>817</v>
      </c>
      <c r="QY130" t="s">
        <v>817</v>
      </c>
      <c r="QZ130" t="s">
        <v>817</v>
      </c>
      <c r="RA130" t="s">
        <v>817</v>
      </c>
      <c r="RB130" t="s">
        <v>817</v>
      </c>
      <c r="RC130" t="s">
        <v>817</v>
      </c>
      <c r="RD130" t="s">
        <v>817</v>
      </c>
      <c r="RE130" t="s">
        <v>817</v>
      </c>
      <c r="RF130" t="s">
        <v>817</v>
      </c>
      <c r="RG130" t="s">
        <v>817</v>
      </c>
      <c r="RH130" t="s">
        <v>817</v>
      </c>
      <c r="RI130" t="s">
        <v>817</v>
      </c>
      <c r="RJ130" t="s">
        <v>817</v>
      </c>
      <c r="RK130" t="s">
        <v>813</v>
      </c>
      <c r="RL130" t="s">
        <v>813</v>
      </c>
      <c r="RM130" t="s">
        <v>817</v>
      </c>
      <c r="RN130" t="s">
        <v>817</v>
      </c>
      <c r="RO130" t="s">
        <v>817</v>
      </c>
      <c r="RP130" t="s">
        <v>817</v>
      </c>
      <c r="RQ130" t="s">
        <v>817</v>
      </c>
      <c r="RR130" t="s">
        <v>817</v>
      </c>
      <c r="RS130" t="s">
        <v>817</v>
      </c>
      <c r="RT130" t="s">
        <v>817</v>
      </c>
      <c r="RU130" t="s">
        <v>817</v>
      </c>
      <c r="RV130" t="s">
        <v>817</v>
      </c>
      <c r="RW130" t="s">
        <v>817</v>
      </c>
      <c r="RX130" t="s">
        <v>837</v>
      </c>
      <c r="RY130" t="s">
        <v>937</v>
      </c>
      <c r="RZ130" t="s">
        <v>813</v>
      </c>
      <c r="SA130" t="s">
        <v>817</v>
      </c>
      <c r="SB130" t="s">
        <v>813</v>
      </c>
      <c r="SC130" t="s">
        <v>817</v>
      </c>
      <c r="SD130" t="s">
        <v>817</v>
      </c>
      <c r="SE130" t="s">
        <v>817</v>
      </c>
      <c r="SF130" t="s">
        <v>817</v>
      </c>
      <c r="SG130" t="s">
        <v>817</v>
      </c>
      <c r="SH130" t="s">
        <v>813</v>
      </c>
      <c r="SI130" t="s">
        <v>817</v>
      </c>
      <c r="SJ130" t="s">
        <v>817</v>
      </c>
      <c r="SK130" t="s">
        <v>817</v>
      </c>
      <c r="SL130" t="s">
        <v>817</v>
      </c>
      <c r="SM130" t="s">
        <v>817</v>
      </c>
      <c r="SN130" t="s">
        <v>817</v>
      </c>
      <c r="SO130" t="s">
        <v>817</v>
      </c>
      <c r="SP130" t="s">
        <v>813</v>
      </c>
      <c r="SQ130" t="s">
        <v>813</v>
      </c>
      <c r="SR130" t="s">
        <v>817</v>
      </c>
      <c r="SS130" t="s">
        <v>817</v>
      </c>
      <c r="ST130" t="s">
        <v>817</v>
      </c>
      <c r="SU130" t="s">
        <v>817</v>
      </c>
      <c r="SV130" t="s">
        <v>817</v>
      </c>
      <c r="SW130" t="s">
        <v>817</v>
      </c>
      <c r="SX130" t="s">
        <v>817</v>
      </c>
      <c r="SY130" t="s">
        <v>817</v>
      </c>
      <c r="SZ130" t="s">
        <v>817</v>
      </c>
      <c r="TA130" t="s">
        <v>817</v>
      </c>
      <c r="TB130" t="s">
        <v>817</v>
      </c>
      <c r="TC130" t="s">
        <v>813</v>
      </c>
      <c r="TD130" t="s">
        <v>817</v>
      </c>
      <c r="TE130" t="s">
        <v>817</v>
      </c>
      <c r="TF130" t="s">
        <v>817</v>
      </c>
      <c r="TG130" t="s">
        <v>817</v>
      </c>
      <c r="TH130" t="s">
        <v>817</v>
      </c>
      <c r="TI130" t="s">
        <v>817</v>
      </c>
      <c r="TJ130" t="s">
        <v>817</v>
      </c>
      <c r="TU130" t="s">
        <v>817</v>
      </c>
      <c r="TY130" t="s">
        <v>817</v>
      </c>
      <c r="TZ130" t="s">
        <v>817</v>
      </c>
      <c r="UA130" t="s">
        <v>817</v>
      </c>
      <c r="UB130" t="s">
        <v>817</v>
      </c>
      <c r="UC130" t="s">
        <v>817</v>
      </c>
      <c r="UD130" t="s">
        <v>817</v>
      </c>
      <c r="UE130" t="s">
        <v>817</v>
      </c>
      <c r="UF130" t="s">
        <v>817</v>
      </c>
      <c r="UG130" t="s">
        <v>817</v>
      </c>
      <c r="UH130" t="s">
        <v>813</v>
      </c>
      <c r="UI130" t="s">
        <v>817</v>
      </c>
      <c r="UJ130" t="s">
        <v>817</v>
      </c>
      <c r="UK130" t="s">
        <v>817</v>
      </c>
      <c r="UL130" t="s">
        <v>817</v>
      </c>
      <c r="UM130" t="s">
        <v>817</v>
      </c>
      <c r="UN130" t="s">
        <v>817</v>
      </c>
      <c r="UO130" t="s">
        <v>817</v>
      </c>
      <c r="UP130" t="s">
        <v>817</v>
      </c>
      <c r="UQ130" t="s">
        <v>817</v>
      </c>
      <c r="UR130" t="s">
        <v>817</v>
      </c>
      <c r="US130" t="s">
        <v>817</v>
      </c>
      <c r="UT130" t="s">
        <v>817</v>
      </c>
      <c r="UU130" t="s">
        <v>817</v>
      </c>
      <c r="UV130" t="s">
        <v>817</v>
      </c>
      <c r="UW130" t="s">
        <v>813</v>
      </c>
      <c r="UX130" t="s">
        <v>817</v>
      </c>
      <c r="UY130" t="s">
        <v>817</v>
      </c>
      <c r="UZ130" t="s">
        <v>817</v>
      </c>
      <c r="VD130" t="s">
        <v>813</v>
      </c>
      <c r="VE130" t="s">
        <v>817</v>
      </c>
      <c r="VF130" t="s">
        <v>817</v>
      </c>
      <c r="VG130" t="s">
        <v>817</v>
      </c>
      <c r="VH130" t="s">
        <v>817</v>
      </c>
      <c r="VI130" t="s">
        <v>817</v>
      </c>
      <c r="VJ130" t="s">
        <v>817</v>
      </c>
      <c r="VK130" t="s">
        <v>817</v>
      </c>
      <c r="VL130" t="s">
        <v>817</v>
      </c>
      <c r="VM130" t="s">
        <v>817</v>
      </c>
      <c r="VN130" t="s">
        <v>817</v>
      </c>
      <c r="VO130" t="s">
        <v>817</v>
      </c>
      <c r="VP130" t="s">
        <v>817</v>
      </c>
      <c r="VQ130" t="s">
        <v>817</v>
      </c>
      <c r="VY130" t="s">
        <v>817</v>
      </c>
      <c r="VZ130" t="s">
        <v>817</v>
      </c>
      <c r="WA130" t="s">
        <v>817</v>
      </c>
      <c r="WJ130" t="s">
        <v>817</v>
      </c>
      <c r="WK130" t="s">
        <v>813</v>
      </c>
      <c r="WL130" t="s">
        <v>817</v>
      </c>
      <c r="WM130" t="s">
        <v>817</v>
      </c>
      <c r="WN130" t="s">
        <v>817</v>
      </c>
      <c r="WO130" t="s">
        <v>817</v>
      </c>
      <c r="WP130" t="s">
        <v>817</v>
      </c>
      <c r="WQ130" t="s">
        <v>817</v>
      </c>
      <c r="WR130" t="s">
        <v>817</v>
      </c>
      <c r="WS130" t="s">
        <v>973</v>
      </c>
      <c r="WU130" t="s">
        <v>817</v>
      </c>
      <c r="WV130" t="s">
        <v>817</v>
      </c>
      <c r="WW130" t="s">
        <v>817</v>
      </c>
      <c r="WX130" t="s">
        <v>817</v>
      </c>
      <c r="WY130" t="s">
        <v>817</v>
      </c>
      <c r="WZ130" t="s">
        <v>813</v>
      </c>
      <c r="XA130" t="s">
        <v>817</v>
      </c>
      <c r="XB130" t="s">
        <v>817</v>
      </c>
      <c r="XC130" t="s">
        <v>850</v>
      </c>
      <c r="XD130" t="s">
        <v>813</v>
      </c>
      <c r="XE130" t="s">
        <v>817</v>
      </c>
      <c r="XF130" t="s">
        <v>817</v>
      </c>
      <c r="XG130" t="s">
        <v>817</v>
      </c>
      <c r="XH130" t="s">
        <v>817</v>
      </c>
      <c r="XI130" t="s">
        <v>817</v>
      </c>
      <c r="XJ130" t="s">
        <v>817</v>
      </c>
      <c r="XK130" t="s">
        <v>817</v>
      </c>
      <c r="XL130" t="s">
        <v>817</v>
      </c>
      <c r="XM130" t="s">
        <v>817</v>
      </c>
      <c r="XN130" t="s">
        <v>817</v>
      </c>
      <c r="XO130" t="s">
        <v>817</v>
      </c>
      <c r="XP130" t="s">
        <v>817</v>
      </c>
      <c r="XQ130" t="s">
        <v>817</v>
      </c>
      <c r="XR130" t="s">
        <v>813</v>
      </c>
      <c r="XS130" t="s">
        <v>817</v>
      </c>
      <c r="XT130" t="s">
        <v>817</v>
      </c>
      <c r="XU130" t="s">
        <v>817</v>
      </c>
      <c r="XV130" t="s">
        <v>817</v>
      </c>
      <c r="XW130" t="s">
        <v>817</v>
      </c>
      <c r="XX130" t="s">
        <v>817</v>
      </c>
      <c r="XY130" t="s">
        <v>817</v>
      </c>
      <c r="XZ130" t="s">
        <v>817</v>
      </c>
      <c r="ZM130" t="s">
        <v>817</v>
      </c>
      <c r="ZN130" t="s">
        <v>817</v>
      </c>
      <c r="ZO130" t="s">
        <v>817</v>
      </c>
      <c r="ZP130" t="s">
        <v>817</v>
      </c>
      <c r="ZQ130" t="s">
        <v>813</v>
      </c>
      <c r="ZR130" t="s">
        <v>817</v>
      </c>
      <c r="ZS130" t="s">
        <v>817</v>
      </c>
      <c r="ZT130" t="s">
        <v>817</v>
      </c>
      <c r="ZU130" t="s">
        <v>817</v>
      </c>
      <c r="ZV130" t="s">
        <v>817</v>
      </c>
      <c r="ZW130" t="s">
        <v>817</v>
      </c>
      <c r="ZX130" t="s">
        <v>817</v>
      </c>
      <c r="ZY130" t="s">
        <v>817</v>
      </c>
      <c r="ZZ130" t="s">
        <v>817</v>
      </c>
      <c r="AAA130" t="s">
        <v>817</v>
      </c>
      <c r="AAB130" t="s">
        <v>817</v>
      </c>
      <c r="AAC130" t="s">
        <v>817</v>
      </c>
      <c r="AAD130" t="s">
        <v>817</v>
      </c>
      <c r="AAE130" t="s">
        <v>817</v>
      </c>
      <c r="AAF130" t="s">
        <v>817</v>
      </c>
      <c r="AAH130" t="s">
        <v>813</v>
      </c>
      <c r="AAI130" t="s">
        <v>817</v>
      </c>
      <c r="AAJ130" t="s">
        <v>813</v>
      </c>
      <c r="AAK130" t="s">
        <v>817</v>
      </c>
      <c r="AAL130" t="s">
        <v>817</v>
      </c>
      <c r="AAM130" t="s">
        <v>817</v>
      </c>
      <c r="AAN130" t="s">
        <v>817</v>
      </c>
      <c r="AAO130" t="s">
        <v>817</v>
      </c>
      <c r="AAP130" t="s">
        <v>817</v>
      </c>
      <c r="AAQ130" t="s">
        <v>817</v>
      </c>
      <c r="AAR130" t="s">
        <v>817</v>
      </c>
      <c r="AAS130" t="s">
        <v>817</v>
      </c>
      <c r="AAT130" t="s">
        <v>817</v>
      </c>
      <c r="AAV130" t="s">
        <v>817</v>
      </c>
      <c r="AAW130" t="s">
        <v>817</v>
      </c>
      <c r="AAX130" t="s">
        <v>817</v>
      </c>
      <c r="AAY130" t="s">
        <v>817</v>
      </c>
      <c r="AAZ130" t="s">
        <v>817</v>
      </c>
      <c r="ABA130" t="s">
        <v>813</v>
      </c>
      <c r="ABB130" t="s">
        <v>813</v>
      </c>
      <c r="ABC130" t="s">
        <v>817</v>
      </c>
      <c r="ABD130" t="s">
        <v>817</v>
      </c>
      <c r="ABE130" t="s">
        <v>813</v>
      </c>
      <c r="ABF130" t="s">
        <v>817</v>
      </c>
      <c r="ABG130" t="s">
        <v>817</v>
      </c>
      <c r="ABH130" t="s">
        <v>817</v>
      </c>
      <c r="ABI130" t="s">
        <v>817</v>
      </c>
      <c r="ABJ130" t="s">
        <v>817</v>
      </c>
      <c r="ABK130" t="s">
        <v>813</v>
      </c>
      <c r="ABL130" t="s">
        <v>817</v>
      </c>
      <c r="ABM130" t="s">
        <v>817</v>
      </c>
      <c r="ABN130" t="s">
        <v>817</v>
      </c>
      <c r="ABO130" t="s">
        <v>817</v>
      </c>
      <c r="ABP130" t="s">
        <v>817</v>
      </c>
      <c r="ABQ130" t="s">
        <v>817</v>
      </c>
      <c r="ABR130" t="s">
        <v>817</v>
      </c>
      <c r="ABS130" t="s">
        <v>817</v>
      </c>
      <c r="ABT130" t="s">
        <v>813</v>
      </c>
      <c r="ABU130" t="s">
        <v>817</v>
      </c>
      <c r="ABV130" t="s">
        <v>817</v>
      </c>
      <c r="ABW130" t="s">
        <v>813</v>
      </c>
      <c r="ABX130" t="s">
        <v>817</v>
      </c>
      <c r="ABY130" t="s">
        <v>817</v>
      </c>
      <c r="ABZ130" t="s">
        <v>817</v>
      </c>
      <c r="ACA130" t="s">
        <v>817</v>
      </c>
      <c r="ACB130" t="s">
        <v>817</v>
      </c>
      <c r="ACC130" t="s">
        <v>817</v>
      </c>
      <c r="ACD130" t="s">
        <v>817</v>
      </c>
      <c r="ACE130" t="s">
        <v>817</v>
      </c>
      <c r="ACF130" t="s">
        <v>817</v>
      </c>
      <c r="ACG130" t="s">
        <v>817</v>
      </c>
      <c r="ACH130" t="s">
        <v>817</v>
      </c>
      <c r="ACI130" t="s">
        <v>817</v>
      </c>
    </row>
    <row r="131" spans="1:763">
      <c r="A131" t="s">
        <v>1418</v>
      </c>
      <c r="B131" t="s">
        <v>1419</v>
      </c>
      <c r="C131" t="s">
        <v>1420</v>
      </c>
      <c r="D131" t="s">
        <v>885</v>
      </c>
      <c r="E131" t="s">
        <v>885</v>
      </c>
      <c r="P131" t="s">
        <v>886</v>
      </c>
      <c r="Q131">
        <v>0.64514064157430773</v>
      </c>
      <c r="T131">
        <v>42</v>
      </c>
      <c r="V131" t="s">
        <v>813</v>
      </c>
      <c r="X131" t="s">
        <v>813</v>
      </c>
      <c r="Y131" t="s">
        <v>814</v>
      </c>
      <c r="Z131" t="s">
        <v>814</v>
      </c>
      <c r="AA131" t="s">
        <v>815</v>
      </c>
      <c r="AB131" t="s">
        <v>816</v>
      </c>
      <c r="AC131">
        <v>3</v>
      </c>
      <c r="AD131" t="s">
        <v>817</v>
      </c>
      <c r="AE131">
        <v>3</v>
      </c>
      <c r="AF131">
        <v>0</v>
      </c>
      <c r="AG131">
        <v>0</v>
      </c>
      <c r="AH131" t="s">
        <v>818</v>
      </c>
      <c r="AI131" t="s">
        <v>818</v>
      </c>
      <c r="AJ131" t="s">
        <v>818</v>
      </c>
      <c r="AK131" t="s">
        <v>818</v>
      </c>
      <c r="AL131" t="s">
        <v>818</v>
      </c>
      <c r="AM131" t="s">
        <v>818</v>
      </c>
      <c r="AN131" t="s">
        <v>818</v>
      </c>
      <c r="AO131" t="s">
        <v>818</v>
      </c>
      <c r="AP131" t="s">
        <v>818</v>
      </c>
      <c r="AQ131" t="s">
        <v>818</v>
      </c>
      <c r="AR131" t="s">
        <v>818</v>
      </c>
      <c r="AS131" t="s">
        <v>818</v>
      </c>
      <c r="AT131" t="s">
        <v>818</v>
      </c>
      <c r="AU131" t="s">
        <v>818</v>
      </c>
      <c r="AV131" t="s">
        <v>818</v>
      </c>
      <c r="AW131" t="s">
        <v>818</v>
      </c>
      <c r="AX131" t="s">
        <v>818</v>
      </c>
      <c r="AY131" t="s">
        <v>818</v>
      </c>
      <c r="AZ131" t="s">
        <v>818</v>
      </c>
      <c r="BA131" t="s">
        <v>818</v>
      </c>
      <c r="BB131" t="s">
        <v>818</v>
      </c>
      <c r="BC131" t="s">
        <v>818</v>
      </c>
      <c r="BD131" t="s">
        <v>818</v>
      </c>
      <c r="BE131" t="s">
        <v>818</v>
      </c>
      <c r="BF131" t="s">
        <v>818</v>
      </c>
      <c r="BG131" t="s">
        <v>818</v>
      </c>
      <c r="BH131" t="s">
        <v>818</v>
      </c>
      <c r="BI131" t="s">
        <v>818</v>
      </c>
      <c r="BJ131" t="s">
        <v>818</v>
      </c>
      <c r="BK131" t="s">
        <v>818</v>
      </c>
      <c r="BL131" t="s">
        <v>818</v>
      </c>
      <c r="BM131" t="s">
        <v>818</v>
      </c>
      <c r="BN131" t="s">
        <v>818</v>
      </c>
      <c r="BO131" t="s">
        <v>818</v>
      </c>
      <c r="BP131" t="s">
        <v>818</v>
      </c>
      <c r="BQ131" t="s">
        <v>818</v>
      </c>
      <c r="BR131" t="s">
        <v>818</v>
      </c>
      <c r="BS131" t="s">
        <v>818</v>
      </c>
      <c r="BT131" t="s">
        <v>818</v>
      </c>
      <c r="BU131" t="s">
        <v>818</v>
      </c>
      <c r="BV131" t="s">
        <v>818</v>
      </c>
      <c r="BW131" t="s">
        <v>818</v>
      </c>
      <c r="BX131" t="s">
        <v>818</v>
      </c>
      <c r="BY131" t="s">
        <v>818</v>
      </c>
      <c r="BZ131" t="s">
        <v>818</v>
      </c>
      <c r="CA131" t="s">
        <v>818</v>
      </c>
      <c r="CB131" t="s">
        <v>818</v>
      </c>
      <c r="CC131" t="s">
        <v>818</v>
      </c>
      <c r="CD131" t="s">
        <v>818</v>
      </c>
      <c r="CE131" t="s">
        <v>818</v>
      </c>
      <c r="CF131" t="s">
        <v>818</v>
      </c>
      <c r="CG131" t="s">
        <v>818</v>
      </c>
      <c r="CH131" t="s">
        <v>818</v>
      </c>
      <c r="CI131" t="s">
        <v>818</v>
      </c>
      <c r="CJ131" t="s">
        <v>818</v>
      </c>
      <c r="CK131" t="s">
        <v>818</v>
      </c>
      <c r="CL131" t="s">
        <v>818</v>
      </c>
      <c r="CM131" t="s">
        <v>818</v>
      </c>
      <c r="CN131" t="s">
        <v>818</v>
      </c>
      <c r="CO131" t="s">
        <v>818</v>
      </c>
      <c r="CP131" t="s">
        <v>818</v>
      </c>
      <c r="CQ131" t="s">
        <v>818</v>
      </c>
      <c r="CR131" t="s">
        <v>818</v>
      </c>
      <c r="CS131" t="s">
        <v>818</v>
      </c>
      <c r="CT131" t="s">
        <v>818</v>
      </c>
      <c r="CU131" t="s">
        <v>818</v>
      </c>
      <c r="CV131" t="s">
        <v>818</v>
      </c>
      <c r="CW131" t="s">
        <v>818</v>
      </c>
      <c r="CX131" t="s">
        <v>818</v>
      </c>
      <c r="CY131" t="s">
        <v>818</v>
      </c>
      <c r="CZ131" t="s">
        <v>818</v>
      </c>
      <c r="DA131" t="s">
        <v>818</v>
      </c>
      <c r="DB131" t="s">
        <v>818</v>
      </c>
      <c r="DC131" t="s">
        <v>818</v>
      </c>
      <c r="DD131" t="s">
        <v>818</v>
      </c>
      <c r="DE131" t="s">
        <v>818</v>
      </c>
      <c r="DF131" t="s">
        <v>818</v>
      </c>
      <c r="DG131" t="s">
        <v>818</v>
      </c>
      <c r="DH131" t="s">
        <v>818</v>
      </c>
      <c r="DI131" t="s">
        <v>818</v>
      </c>
      <c r="DJ131" t="s">
        <v>818</v>
      </c>
      <c r="DK131" t="s">
        <v>818</v>
      </c>
      <c r="DL131" t="s">
        <v>818</v>
      </c>
      <c r="DM131" t="s">
        <v>818</v>
      </c>
      <c r="DN131" t="s">
        <v>818</v>
      </c>
      <c r="DO131" t="s">
        <v>818</v>
      </c>
      <c r="DP131" t="s">
        <v>818</v>
      </c>
      <c r="DQ131" t="s">
        <v>818</v>
      </c>
      <c r="DR131" t="s">
        <v>818</v>
      </c>
      <c r="DS131" t="s">
        <v>818</v>
      </c>
      <c r="DT131" t="s">
        <v>818</v>
      </c>
      <c r="DU131" t="s">
        <v>818</v>
      </c>
      <c r="DV131" t="s">
        <v>818</v>
      </c>
      <c r="DW131" t="s">
        <v>818</v>
      </c>
      <c r="DX131" t="s">
        <v>818</v>
      </c>
      <c r="DY131" t="s">
        <v>818</v>
      </c>
      <c r="DZ131" t="s">
        <v>818</v>
      </c>
      <c r="EA131" t="s">
        <v>818</v>
      </c>
      <c r="EB131" t="s">
        <v>818</v>
      </c>
      <c r="EC131" t="s">
        <v>818</v>
      </c>
      <c r="ED131" t="s">
        <v>818</v>
      </c>
      <c r="EE131" t="s">
        <v>818</v>
      </c>
      <c r="EF131" t="s">
        <v>818</v>
      </c>
      <c r="EG131" t="s">
        <v>818</v>
      </c>
      <c r="EH131" t="s">
        <v>818</v>
      </c>
      <c r="EI131" t="s">
        <v>818</v>
      </c>
      <c r="EJ131" t="s">
        <v>818</v>
      </c>
      <c r="EK131" t="s">
        <v>818</v>
      </c>
      <c r="EL131" t="s">
        <v>818</v>
      </c>
      <c r="EM131" t="s">
        <v>818</v>
      </c>
      <c r="EN131" t="s">
        <v>818</v>
      </c>
      <c r="EO131" t="s">
        <v>818</v>
      </c>
      <c r="EP131" t="s">
        <v>818</v>
      </c>
      <c r="EQ131" t="s">
        <v>818</v>
      </c>
      <c r="ER131" t="s">
        <v>818</v>
      </c>
      <c r="ES131" t="s">
        <v>818</v>
      </c>
      <c r="ET131" t="s">
        <v>818</v>
      </c>
      <c r="EU131" t="s">
        <v>818</v>
      </c>
      <c r="EV131" t="s">
        <v>818</v>
      </c>
      <c r="EW131" t="s">
        <v>818</v>
      </c>
      <c r="EX131" t="s">
        <v>818</v>
      </c>
      <c r="EY131" t="s">
        <v>818</v>
      </c>
      <c r="EZ131" t="s">
        <v>818</v>
      </c>
      <c r="FA131" t="s">
        <v>818</v>
      </c>
      <c r="FB131" t="s">
        <v>818</v>
      </c>
      <c r="FC131" t="s">
        <v>818</v>
      </c>
      <c r="FD131" t="s">
        <v>818</v>
      </c>
      <c r="FE131" t="s">
        <v>818</v>
      </c>
      <c r="FF131" t="s">
        <v>818</v>
      </c>
      <c r="FG131" t="s">
        <v>818</v>
      </c>
      <c r="FH131" t="s">
        <v>818</v>
      </c>
      <c r="FI131" t="s">
        <v>818</v>
      </c>
      <c r="FJ131" t="s">
        <v>818</v>
      </c>
      <c r="FK131" t="s">
        <v>818</v>
      </c>
      <c r="FL131" t="s">
        <v>818</v>
      </c>
      <c r="FM131" t="s">
        <v>818</v>
      </c>
      <c r="FN131" t="s">
        <v>818</v>
      </c>
      <c r="FO131" t="s">
        <v>818</v>
      </c>
      <c r="FP131" t="s">
        <v>818</v>
      </c>
      <c r="FQ131" t="s">
        <v>818</v>
      </c>
      <c r="FR131" t="s">
        <v>818</v>
      </c>
      <c r="FS131" t="s">
        <v>818</v>
      </c>
      <c r="FT131" t="s">
        <v>818</v>
      </c>
      <c r="FU131" t="s">
        <v>818</v>
      </c>
      <c r="FV131" t="s">
        <v>818</v>
      </c>
      <c r="FW131" t="s">
        <v>818</v>
      </c>
      <c r="FX131" t="s">
        <v>818</v>
      </c>
      <c r="FY131" t="s">
        <v>818</v>
      </c>
      <c r="FZ131" t="s">
        <v>818</v>
      </c>
      <c r="GA131" t="s">
        <v>818</v>
      </c>
      <c r="GB131" t="s">
        <v>818</v>
      </c>
      <c r="GC131" t="s">
        <v>818</v>
      </c>
      <c r="GD131" t="s">
        <v>818</v>
      </c>
      <c r="GE131" t="s">
        <v>818</v>
      </c>
      <c r="GF131" t="s">
        <v>818</v>
      </c>
      <c r="GG131" t="s">
        <v>818</v>
      </c>
      <c r="GH131" t="s">
        <v>818</v>
      </c>
      <c r="GI131" t="s">
        <v>818</v>
      </c>
      <c r="GJ131" t="s">
        <v>818</v>
      </c>
      <c r="GK131" t="s">
        <v>818</v>
      </c>
      <c r="GL131" t="s">
        <v>818</v>
      </c>
      <c r="GM131" t="s">
        <v>818</v>
      </c>
      <c r="GN131" t="s">
        <v>818</v>
      </c>
      <c r="GO131" t="s">
        <v>818</v>
      </c>
      <c r="GP131" t="s">
        <v>818</v>
      </c>
      <c r="GQ131" t="s">
        <v>818</v>
      </c>
      <c r="GR131" t="s">
        <v>818</v>
      </c>
      <c r="GS131" t="s">
        <v>818</v>
      </c>
      <c r="GT131" t="s">
        <v>818</v>
      </c>
      <c r="GU131" t="s">
        <v>818</v>
      </c>
      <c r="GV131" t="s">
        <v>818</v>
      </c>
      <c r="GW131" t="s">
        <v>818</v>
      </c>
      <c r="GX131" t="s">
        <v>818</v>
      </c>
      <c r="GY131" t="s">
        <v>818</v>
      </c>
      <c r="GZ131" t="s">
        <v>818</v>
      </c>
      <c r="HA131" t="s">
        <v>818</v>
      </c>
      <c r="HB131" t="s">
        <v>818</v>
      </c>
      <c r="HC131" t="s">
        <v>818</v>
      </c>
      <c r="HD131" t="s">
        <v>818</v>
      </c>
      <c r="HE131" t="s">
        <v>818</v>
      </c>
      <c r="HF131" t="s">
        <v>818</v>
      </c>
      <c r="HG131" t="s">
        <v>818</v>
      </c>
      <c r="HH131" t="s">
        <v>818</v>
      </c>
      <c r="HI131" t="s">
        <v>818</v>
      </c>
      <c r="HJ131" t="s">
        <v>818</v>
      </c>
      <c r="HK131" t="s">
        <v>818</v>
      </c>
      <c r="HL131" t="s">
        <v>818</v>
      </c>
      <c r="HM131" t="s">
        <v>818</v>
      </c>
      <c r="HN131" t="s">
        <v>818</v>
      </c>
      <c r="HO131" t="s">
        <v>818</v>
      </c>
      <c r="HP131" t="s">
        <v>818</v>
      </c>
      <c r="HQ131" t="s">
        <v>818</v>
      </c>
      <c r="HR131" t="s">
        <v>818</v>
      </c>
      <c r="HS131" t="s">
        <v>818</v>
      </c>
      <c r="HT131" t="s">
        <v>818</v>
      </c>
      <c r="HU131" t="s">
        <v>818</v>
      </c>
      <c r="HV131" t="s">
        <v>818</v>
      </c>
      <c r="HW131" t="s">
        <v>818</v>
      </c>
      <c r="HX131" t="s">
        <v>818</v>
      </c>
      <c r="HY131" t="s">
        <v>818</v>
      </c>
      <c r="HZ131" t="s">
        <v>818</v>
      </c>
      <c r="IA131" t="s">
        <v>818</v>
      </c>
      <c r="IB131" t="s">
        <v>818</v>
      </c>
      <c r="IC131" t="s">
        <v>818</v>
      </c>
      <c r="ID131" t="s">
        <v>818</v>
      </c>
      <c r="IE131" t="s">
        <v>818</v>
      </c>
      <c r="IF131" t="s">
        <v>818</v>
      </c>
      <c r="IG131" t="s">
        <v>818</v>
      </c>
      <c r="IH131" t="s">
        <v>818</v>
      </c>
      <c r="II131" t="s">
        <v>818</v>
      </c>
      <c r="IJ131" t="s">
        <v>818</v>
      </c>
      <c r="IK131" t="s">
        <v>818</v>
      </c>
      <c r="IL131" t="s">
        <v>818</v>
      </c>
      <c r="IM131" t="s">
        <v>818</v>
      </c>
      <c r="IN131" t="s">
        <v>818</v>
      </c>
      <c r="IO131" t="s">
        <v>818</v>
      </c>
      <c r="IP131" t="s">
        <v>818</v>
      </c>
      <c r="IQ131" t="s">
        <v>818</v>
      </c>
      <c r="IR131" t="s">
        <v>818</v>
      </c>
      <c r="IS131" t="s">
        <v>818</v>
      </c>
      <c r="IT131" t="s">
        <v>818</v>
      </c>
      <c r="IU131" t="s">
        <v>818</v>
      </c>
      <c r="IV131" t="s">
        <v>818</v>
      </c>
      <c r="IW131" t="s">
        <v>818</v>
      </c>
      <c r="IX131" t="s">
        <v>818</v>
      </c>
      <c r="IY131" t="s">
        <v>818</v>
      </c>
      <c r="IZ131" t="s">
        <v>818</v>
      </c>
      <c r="JA131" t="s">
        <v>818</v>
      </c>
      <c r="JB131" t="s">
        <v>818</v>
      </c>
      <c r="JC131" t="s">
        <v>818</v>
      </c>
      <c r="JD131" t="s">
        <v>818</v>
      </c>
      <c r="JE131" t="s">
        <v>818</v>
      </c>
      <c r="JF131" t="s">
        <v>818</v>
      </c>
      <c r="JG131" t="s">
        <v>818</v>
      </c>
      <c r="JH131" t="s">
        <v>818</v>
      </c>
      <c r="JI131" t="s">
        <v>818</v>
      </c>
      <c r="JJ131" t="s">
        <v>818</v>
      </c>
      <c r="JK131" t="s">
        <v>818</v>
      </c>
      <c r="JL131" t="s">
        <v>818</v>
      </c>
      <c r="JM131" t="s">
        <v>818</v>
      </c>
      <c r="JN131" t="s">
        <v>818</v>
      </c>
      <c r="JO131" t="s">
        <v>818</v>
      </c>
      <c r="JP131" t="s">
        <v>818</v>
      </c>
      <c r="JQ131" t="s">
        <v>818</v>
      </c>
      <c r="JR131" t="s">
        <v>818</v>
      </c>
      <c r="JS131" t="s">
        <v>818</v>
      </c>
      <c r="JT131" t="s">
        <v>818</v>
      </c>
      <c r="JU131" t="s">
        <v>818</v>
      </c>
      <c r="JV131" t="s">
        <v>818</v>
      </c>
      <c r="JW131" t="s">
        <v>818</v>
      </c>
      <c r="JX131" t="s">
        <v>818</v>
      </c>
      <c r="JY131" t="s">
        <v>818</v>
      </c>
      <c r="JZ131" t="s">
        <v>818</v>
      </c>
      <c r="KA131" t="s">
        <v>818</v>
      </c>
      <c r="KB131" t="s">
        <v>818</v>
      </c>
      <c r="KC131" t="s">
        <v>818</v>
      </c>
      <c r="KD131" t="s">
        <v>818</v>
      </c>
      <c r="KE131" t="s">
        <v>818</v>
      </c>
      <c r="KF131">
        <v>3</v>
      </c>
      <c r="KG131">
        <v>0</v>
      </c>
      <c r="KH131">
        <v>0</v>
      </c>
      <c r="KI131">
        <v>0</v>
      </c>
      <c r="KJ131">
        <v>0</v>
      </c>
      <c r="KK131">
        <v>0</v>
      </c>
      <c r="KL131">
        <v>1</v>
      </c>
      <c r="KM131">
        <v>0</v>
      </c>
      <c r="KN131">
        <v>1</v>
      </c>
      <c r="KO131">
        <v>0</v>
      </c>
      <c r="KP131">
        <v>1</v>
      </c>
      <c r="KQ131">
        <v>1</v>
      </c>
      <c r="KR131">
        <v>0</v>
      </c>
      <c r="KS131">
        <v>0</v>
      </c>
      <c r="KT131">
        <v>0</v>
      </c>
      <c r="KU131">
        <v>0</v>
      </c>
      <c r="KV131">
        <v>0</v>
      </c>
      <c r="KW131">
        <v>0</v>
      </c>
      <c r="KX131">
        <v>1</v>
      </c>
      <c r="KY131">
        <v>0</v>
      </c>
      <c r="KZ131">
        <v>0</v>
      </c>
      <c r="LA131">
        <v>1</v>
      </c>
      <c r="LB131">
        <v>0</v>
      </c>
      <c r="LC131">
        <v>1</v>
      </c>
      <c r="LD131">
        <v>3</v>
      </c>
      <c r="LE131">
        <v>1</v>
      </c>
      <c r="LF131">
        <v>2</v>
      </c>
      <c r="LH131" t="s">
        <v>817</v>
      </c>
      <c r="LI131" t="s">
        <v>817</v>
      </c>
      <c r="LJ131" t="s">
        <v>817</v>
      </c>
      <c r="LK131" t="s">
        <v>817</v>
      </c>
      <c r="LL131" t="s">
        <v>817</v>
      </c>
      <c r="LM131" t="s">
        <v>817</v>
      </c>
      <c r="LO131" t="s">
        <v>817</v>
      </c>
      <c r="LQ131" t="s">
        <v>817</v>
      </c>
      <c r="LR131" t="s">
        <v>818</v>
      </c>
      <c r="LS131" t="s">
        <v>818</v>
      </c>
      <c r="LV131" t="s">
        <v>818</v>
      </c>
      <c r="LX131" t="s">
        <v>817</v>
      </c>
      <c r="MA131" t="s">
        <v>921</v>
      </c>
      <c r="MB131" t="s">
        <v>887</v>
      </c>
      <c r="MC131" t="s">
        <v>989</v>
      </c>
      <c r="MD131" t="s">
        <v>813</v>
      </c>
      <c r="MF131" t="s">
        <v>902</v>
      </c>
      <c r="MI131" t="s">
        <v>817</v>
      </c>
      <c r="MJ131" t="s">
        <v>824</v>
      </c>
      <c r="MK131" t="s">
        <v>813</v>
      </c>
      <c r="ML131" t="s">
        <v>817</v>
      </c>
      <c r="MM131" t="s">
        <v>817</v>
      </c>
      <c r="MN131" t="s">
        <v>813</v>
      </c>
      <c r="MO131" t="s">
        <v>813</v>
      </c>
      <c r="MP131" t="s">
        <v>817</v>
      </c>
      <c r="MQ131" t="s">
        <v>817</v>
      </c>
      <c r="MR131" t="s">
        <v>817</v>
      </c>
      <c r="MS131" t="s">
        <v>817</v>
      </c>
      <c r="MT131" t="s">
        <v>817</v>
      </c>
      <c r="MU131" t="s">
        <v>817</v>
      </c>
      <c r="MV131" t="s">
        <v>813</v>
      </c>
      <c r="MW131" t="s">
        <v>817</v>
      </c>
      <c r="MX131" t="s">
        <v>817</v>
      </c>
      <c r="MY131" t="s">
        <v>817</v>
      </c>
      <c r="MZ131" t="s">
        <v>817</v>
      </c>
      <c r="NA131" t="s">
        <v>817</v>
      </c>
      <c r="NB131" t="s">
        <v>817</v>
      </c>
      <c r="NR131" t="s">
        <v>817</v>
      </c>
      <c r="NU131" t="s">
        <v>825</v>
      </c>
      <c r="NY131">
        <v>0</v>
      </c>
      <c r="OA131" t="s">
        <v>817</v>
      </c>
      <c r="OB131" t="s">
        <v>817</v>
      </c>
      <c r="OC131" t="s">
        <v>817</v>
      </c>
      <c r="OD131" t="s">
        <v>817</v>
      </c>
      <c r="OE131" t="s">
        <v>817</v>
      </c>
      <c r="OF131" t="s">
        <v>817</v>
      </c>
      <c r="OG131" t="s">
        <v>817</v>
      </c>
      <c r="OH131" t="s">
        <v>817</v>
      </c>
      <c r="OI131" t="s">
        <v>817</v>
      </c>
      <c r="OJ131" t="s">
        <v>817</v>
      </c>
      <c r="OK131" t="s">
        <v>817</v>
      </c>
      <c r="OL131" t="s">
        <v>817</v>
      </c>
      <c r="OM131" t="s">
        <v>817</v>
      </c>
      <c r="ON131" t="s">
        <v>817</v>
      </c>
      <c r="OP131" t="s">
        <v>817</v>
      </c>
      <c r="OQ131" t="s">
        <v>827</v>
      </c>
      <c r="OR131" t="s">
        <v>828</v>
      </c>
      <c r="OS131" t="s">
        <v>904</v>
      </c>
      <c r="OT131" t="s">
        <v>813</v>
      </c>
      <c r="OU131" t="s">
        <v>817</v>
      </c>
      <c r="OV131" t="s">
        <v>1041</v>
      </c>
      <c r="PA131" t="s">
        <v>813</v>
      </c>
      <c r="PB131" t="s">
        <v>817</v>
      </c>
      <c r="PC131" t="s">
        <v>817</v>
      </c>
      <c r="PD131" t="s">
        <v>817</v>
      </c>
      <c r="PE131" t="s">
        <v>817</v>
      </c>
      <c r="PF131" t="s">
        <v>813</v>
      </c>
      <c r="PG131" t="s">
        <v>817</v>
      </c>
      <c r="PH131" t="s">
        <v>817</v>
      </c>
      <c r="PI131" t="s">
        <v>817</v>
      </c>
      <c r="PJ131" t="s">
        <v>817</v>
      </c>
      <c r="PL131" t="s">
        <v>835</v>
      </c>
      <c r="PM131" t="s">
        <v>1057</v>
      </c>
      <c r="PN131" t="s">
        <v>879</v>
      </c>
      <c r="PO131" t="s">
        <v>893</v>
      </c>
      <c r="PP131" t="s">
        <v>839</v>
      </c>
      <c r="PQ131" t="s">
        <v>813</v>
      </c>
      <c r="PR131" t="s">
        <v>813</v>
      </c>
      <c r="PS131" t="s">
        <v>817</v>
      </c>
      <c r="PT131" t="s">
        <v>813</v>
      </c>
      <c r="PU131" t="s">
        <v>817</v>
      </c>
      <c r="PV131" t="s">
        <v>817</v>
      </c>
      <c r="PW131" t="s">
        <v>817</v>
      </c>
      <c r="PX131" t="s">
        <v>817</v>
      </c>
      <c r="PY131" t="s">
        <v>817</v>
      </c>
      <c r="PZ131" t="s">
        <v>840</v>
      </c>
      <c r="QA131" t="s">
        <v>841</v>
      </c>
      <c r="QB131" t="s">
        <v>881</v>
      </c>
      <c r="QC131" t="s">
        <v>843</v>
      </c>
      <c r="QD131" t="s">
        <v>844</v>
      </c>
      <c r="QE131" t="s">
        <v>837</v>
      </c>
      <c r="QF131" t="s">
        <v>813</v>
      </c>
      <c r="QG131" t="s">
        <v>813</v>
      </c>
      <c r="QH131" t="s">
        <v>813</v>
      </c>
      <c r="QI131" t="s">
        <v>813</v>
      </c>
      <c r="QJ131" t="s">
        <v>813</v>
      </c>
      <c r="QK131" t="s">
        <v>813</v>
      </c>
      <c r="QL131" t="s">
        <v>817</v>
      </c>
      <c r="QM131" t="s">
        <v>813</v>
      </c>
      <c r="QN131" t="s">
        <v>817</v>
      </c>
      <c r="QO131" t="s">
        <v>817</v>
      </c>
      <c r="QP131" t="s">
        <v>817</v>
      </c>
      <c r="QQ131" t="s">
        <v>817</v>
      </c>
      <c r="QR131" t="s">
        <v>813</v>
      </c>
      <c r="QS131" t="s">
        <v>817</v>
      </c>
      <c r="QT131" t="s">
        <v>817</v>
      </c>
      <c r="QU131" t="s">
        <v>813</v>
      </c>
      <c r="QV131" t="s">
        <v>813</v>
      </c>
      <c r="QW131" t="s">
        <v>817</v>
      </c>
      <c r="QX131" t="s">
        <v>813</v>
      </c>
      <c r="QY131" t="s">
        <v>817</v>
      </c>
      <c r="QZ131" t="s">
        <v>817</v>
      </c>
      <c r="RA131" t="s">
        <v>817</v>
      </c>
      <c r="RB131" t="s">
        <v>817</v>
      </c>
      <c r="RC131" t="s">
        <v>817</v>
      </c>
      <c r="RD131" t="s">
        <v>817</v>
      </c>
      <c r="RE131" t="s">
        <v>817</v>
      </c>
      <c r="RF131" t="s">
        <v>813</v>
      </c>
      <c r="RG131" t="s">
        <v>817</v>
      </c>
      <c r="RH131" t="s">
        <v>817</v>
      </c>
      <c r="RI131" t="s">
        <v>817</v>
      </c>
      <c r="RJ131" t="s">
        <v>817</v>
      </c>
      <c r="RK131" t="s">
        <v>817</v>
      </c>
      <c r="RZ131" t="s">
        <v>813</v>
      </c>
      <c r="SA131" t="s">
        <v>817</v>
      </c>
      <c r="SB131" t="s">
        <v>813</v>
      </c>
      <c r="SC131" t="s">
        <v>813</v>
      </c>
      <c r="SD131" t="s">
        <v>817</v>
      </c>
      <c r="SE131" t="s">
        <v>817</v>
      </c>
      <c r="SF131" t="s">
        <v>817</v>
      </c>
      <c r="SG131" t="s">
        <v>817</v>
      </c>
      <c r="SH131" t="s">
        <v>817</v>
      </c>
      <c r="SI131" t="s">
        <v>813</v>
      </c>
      <c r="SJ131" t="s">
        <v>817</v>
      </c>
      <c r="SK131" t="s">
        <v>817</v>
      </c>
      <c r="SL131" t="s">
        <v>817</v>
      </c>
      <c r="SM131" t="s">
        <v>817</v>
      </c>
      <c r="SN131" t="s">
        <v>817</v>
      </c>
      <c r="SO131" t="s">
        <v>817</v>
      </c>
      <c r="SP131" t="s">
        <v>817</v>
      </c>
      <c r="SQ131" t="s">
        <v>817</v>
      </c>
      <c r="SR131" t="s">
        <v>817</v>
      </c>
      <c r="SS131" t="s">
        <v>813</v>
      </c>
      <c r="ST131" t="s">
        <v>817</v>
      </c>
      <c r="SU131" t="s">
        <v>813</v>
      </c>
      <c r="SV131" t="s">
        <v>817</v>
      </c>
      <c r="SW131" t="s">
        <v>813</v>
      </c>
      <c r="SX131" t="s">
        <v>817</v>
      </c>
      <c r="SY131" t="s">
        <v>817</v>
      </c>
      <c r="SZ131" t="s">
        <v>817</v>
      </c>
      <c r="TA131" t="s">
        <v>817</v>
      </c>
      <c r="TB131" t="s">
        <v>817</v>
      </c>
      <c r="TC131" t="s">
        <v>817</v>
      </c>
      <c r="TD131" t="s">
        <v>817</v>
      </c>
      <c r="TE131" t="s">
        <v>817</v>
      </c>
      <c r="TF131" t="s">
        <v>817</v>
      </c>
      <c r="TG131" t="s">
        <v>817</v>
      </c>
      <c r="TH131" t="s">
        <v>817</v>
      </c>
      <c r="TI131" t="s">
        <v>817</v>
      </c>
      <c r="TJ131" t="s">
        <v>813</v>
      </c>
      <c r="TK131" t="s">
        <v>817</v>
      </c>
      <c r="TL131" t="s">
        <v>813</v>
      </c>
      <c r="TM131" t="s">
        <v>817</v>
      </c>
      <c r="TN131" t="s">
        <v>813</v>
      </c>
      <c r="TO131" t="s">
        <v>817</v>
      </c>
      <c r="TP131" t="s">
        <v>817</v>
      </c>
      <c r="TQ131" t="s">
        <v>813</v>
      </c>
      <c r="TR131" t="s">
        <v>817</v>
      </c>
      <c r="TS131" t="s">
        <v>813</v>
      </c>
      <c r="TT131" t="s">
        <v>817</v>
      </c>
      <c r="TU131" t="s">
        <v>817</v>
      </c>
      <c r="TV131" t="s">
        <v>817</v>
      </c>
      <c r="TW131" t="s">
        <v>817</v>
      </c>
      <c r="TY131" t="s">
        <v>817</v>
      </c>
      <c r="TZ131" t="s">
        <v>817</v>
      </c>
      <c r="UA131" t="s">
        <v>817</v>
      </c>
      <c r="UB131" t="s">
        <v>817</v>
      </c>
      <c r="UC131" t="s">
        <v>817</v>
      </c>
      <c r="UD131" t="s">
        <v>817</v>
      </c>
      <c r="UE131" t="s">
        <v>817</v>
      </c>
      <c r="UF131" t="s">
        <v>817</v>
      </c>
      <c r="UG131" t="s">
        <v>817</v>
      </c>
      <c r="UH131" t="s">
        <v>817</v>
      </c>
      <c r="UI131" t="s">
        <v>817</v>
      </c>
      <c r="UJ131" t="s">
        <v>813</v>
      </c>
      <c r="UK131" t="s">
        <v>817</v>
      </c>
      <c r="UL131" t="s">
        <v>817</v>
      </c>
      <c r="UM131" t="s">
        <v>817</v>
      </c>
      <c r="UN131" t="s">
        <v>813</v>
      </c>
      <c r="UO131" t="s">
        <v>817</v>
      </c>
      <c r="UP131" t="s">
        <v>817</v>
      </c>
      <c r="UQ131" t="s">
        <v>817</v>
      </c>
      <c r="UR131" t="s">
        <v>817</v>
      </c>
      <c r="US131" t="s">
        <v>817</v>
      </c>
      <c r="UT131" t="s">
        <v>813</v>
      </c>
      <c r="UU131" t="s">
        <v>817</v>
      </c>
      <c r="UV131" t="s">
        <v>817</v>
      </c>
      <c r="UW131" t="s">
        <v>817</v>
      </c>
      <c r="UX131" t="s">
        <v>817</v>
      </c>
      <c r="UY131" t="s">
        <v>817</v>
      </c>
      <c r="UZ131" t="s">
        <v>817</v>
      </c>
      <c r="VD131" t="s">
        <v>817</v>
      </c>
      <c r="VE131" t="s">
        <v>817</v>
      </c>
      <c r="VF131" t="s">
        <v>813</v>
      </c>
      <c r="VG131" t="s">
        <v>813</v>
      </c>
      <c r="VH131" t="s">
        <v>817</v>
      </c>
      <c r="VI131" t="s">
        <v>817</v>
      </c>
      <c r="VJ131" t="s">
        <v>817</v>
      </c>
      <c r="VK131" t="s">
        <v>817</v>
      </c>
      <c r="VL131" t="s">
        <v>813</v>
      </c>
      <c r="VM131" t="s">
        <v>813</v>
      </c>
      <c r="VN131" t="s">
        <v>817</v>
      </c>
      <c r="VO131" t="s">
        <v>817</v>
      </c>
      <c r="VP131" t="s">
        <v>817</v>
      </c>
      <c r="VQ131" t="s">
        <v>817</v>
      </c>
      <c r="VY131" t="s">
        <v>813</v>
      </c>
      <c r="VZ131" t="s">
        <v>813</v>
      </c>
      <c r="WA131" t="s">
        <v>817</v>
      </c>
      <c r="WJ131" t="s">
        <v>813</v>
      </c>
      <c r="WK131" t="s">
        <v>813</v>
      </c>
      <c r="WL131" t="s">
        <v>817</v>
      </c>
      <c r="WM131" t="s">
        <v>817</v>
      </c>
      <c r="WN131" t="s">
        <v>813</v>
      </c>
      <c r="WO131" t="s">
        <v>817</v>
      </c>
      <c r="WP131" t="s">
        <v>817</v>
      </c>
      <c r="WQ131" t="s">
        <v>817</v>
      </c>
      <c r="WR131" t="s">
        <v>817</v>
      </c>
      <c r="WS131" t="s">
        <v>849</v>
      </c>
      <c r="WU131" t="s">
        <v>817</v>
      </c>
      <c r="WV131" t="s">
        <v>817</v>
      </c>
      <c r="WW131" t="s">
        <v>817</v>
      </c>
      <c r="WX131" t="s">
        <v>817</v>
      </c>
      <c r="WY131" t="s">
        <v>817</v>
      </c>
      <c r="WZ131" t="s">
        <v>813</v>
      </c>
      <c r="XA131" t="s">
        <v>817</v>
      </c>
      <c r="XB131" t="s">
        <v>817</v>
      </c>
      <c r="XC131" t="s">
        <v>850</v>
      </c>
      <c r="XD131" t="s">
        <v>813</v>
      </c>
      <c r="XE131" t="s">
        <v>817</v>
      </c>
      <c r="XF131" t="s">
        <v>817</v>
      </c>
      <c r="XG131" t="s">
        <v>817</v>
      </c>
      <c r="XH131" t="s">
        <v>817</v>
      </c>
      <c r="XI131" t="s">
        <v>813</v>
      </c>
      <c r="XJ131" t="s">
        <v>813</v>
      </c>
      <c r="XK131" t="s">
        <v>817</v>
      </c>
      <c r="XL131" t="s">
        <v>817</v>
      </c>
      <c r="XM131" t="s">
        <v>817</v>
      </c>
      <c r="XN131" t="s">
        <v>817</v>
      </c>
      <c r="XO131" t="s">
        <v>817</v>
      </c>
      <c r="XP131" t="s">
        <v>817</v>
      </c>
      <c r="XQ131" t="s">
        <v>817</v>
      </c>
      <c r="XR131" t="s">
        <v>813</v>
      </c>
      <c r="XS131" t="s">
        <v>817</v>
      </c>
      <c r="XT131" t="s">
        <v>817</v>
      </c>
      <c r="XU131" t="s">
        <v>813</v>
      </c>
      <c r="XV131" t="s">
        <v>817</v>
      </c>
      <c r="XW131" t="s">
        <v>817</v>
      </c>
      <c r="XX131" t="s">
        <v>817</v>
      </c>
      <c r="XY131" t="s">
        <v>817</v>
      </c>
      <c r="XZ131" t="s">
        <v>817</v>
      </c>
      <c r="ZM131" t="s">
        <v>817</v>
      </c>
      <c r="ZN131" t="s">
        <v>817</v>
      </c>
      <c r="ZO131" t="s">
        <v>817</v>
      </c>
      <c r="ZP131" t="s">
        <v>817</v>
      </c>
      <c r="ZQ131" t="s">
        <v>813</v>
      </c>
      <c r="ZR131" t="s">
        <v>813</v>
      </c>
      <c r="ZS131" t="s">
        <v>817</v>
      </c>
      <c r="ZT131" t="s">
        <v>817</v>
      </c>
      <c r="ZU131" t="s">
        <v>817</v>
      </c>
      <c r="ZV131" t="s">
        <v>817</v>
      </c>
      <c r="ZW131" t="s">
        <v>817</v>
      </c>
      <c r="ZX131" t="s">
        <v>813</v>
      </c>
      <c r="ZY131" t="s">
        <v>817</v>
      </c>
      <c r="ZZ131" t="s">
        <v>817</v>
      </c>
      <c r="AAA131" t="s">
        <v>817</v>
      </c>
      <c r="AAB131" t="s">
        <v>817</v>
      </c>
      <c r="AAC131" t="s">
        <v>817</v>
      </c>
      <c r="AAD131" t="s">
        <v>817</v>
      </c>
      <c r="AAE131" t="s">
        <v>817</v>
      </c>
      <c r="AAF131" t="s">
        <v>817</v>
      </c>
      <c r="AAH131" t="s">
        <v>813</v>
      </c>
      <c r="AAI131" t="s">
        <v>813</v>
      </c>
      <c r="AAJ131" t="s">
        <v>813</v>
      </c>
      <c r="AAK131" t="s">
        <v>817</v>
      </c>
      <c r="AAL131" t="s">
        <v>817</v>
      </c>
      <c r="AAM131" t="s">
        <v>817</v>
      </c>
      <c r="AAN131" t="s">
        <v>817</v>
      </c>
      <c r="AAO131" t="s">
        <v>817</v>
      </c>
      <c r="AAP131" t="s">
        <v>817</v>
      </c>
      <c r="AAQ131" t="s">
        <v>817</v>
      </c>
      <c r="AAR131" t="s">
        <v>817</v>
      </c>
      <c r="AAS131" t="s">
        <v>817</v>
      </c>
      <c r="AAT131" t="s">
        <v>817</v>
      </c>
      <c r="AAV131" t="s">
        <v>813</v>
      </c>
      <c r="AAW131" t="s">
        <v>817</v>
      </c>
      <c r="AAX131" t="s">
        <v>817</v>
      </c>
      <c r="AAY131" t="s">
        <v>817</v>
      </c>
      <c r="AAZ131" t="s">
        <v>817</v>
      </c>
      <c r="ABA131" t="s">
        <v>813</v>
      </c>
      <c r="ABB131" t="s">
        <v>813</v>
      </c>
      <c r="ABC131" t="s">
        <v>817</v>
      </c>
      <c r="ABD131" t="s">
        <v>817</v>
      </c>
      <c r="ABE131" t="s">
        <v>817</v>
      </c>
      <c r="ABF131" t="s">
        <v>817</v>
      </c>
      <c r="ABG131" t="s">
        <v>817</v>
      </c>
      <c r="ABH131" t="s">
        <v>817</v>
      </c>
      <c r="ABI131" t="s">
        <v>817</v>
      </c>
      <c r="ABJ131" t="s">
        <v>817</v>
      </c>
      <c r="ABK131" t="s">
        <v>813</v>
      </c>
      <c r="ABL131" t="s">
        <v>817</v>
      </c>
      <c r="ABM131" t="s">
        <v>817</v>
      </c>
      <c r="ABN131" t="s">
        <v>817</v>
      </c>
      <c r="ABO131" t="s">
        <v>817</v>
      </c>
      <c r="ABP131" t="s">
        <v>817</v>
      </c>
      <c r="ABQ131" t="s">
        <v>817</v>
      </c>
      <c r="ABR131" t="s">
        <v>817</v>
      </c>
      <c r="ABS131" t="s">
        <v>817</v>
      </c>
      <c r="ABT131" t="s">
        <v>813</v>
      </c>
      <c r="ABU131" t="s">
        <v>817</v>
      </c>
      <c r="ABV131" t="s">
        <v>817</v>
      </c>
      <c r="ABW131" t="s">
        <v>813</v>
      </c>
      <c r="ABX131" t="s">
        <v>817</v>
      </c>
      <c r="ABY131" t="s">
        <v>817</v>
      </c>
      <c r="ABZ131" t="s">
        <v>817</v>
      </c>
      <c r="ACA131" t="s">
        <v>813</v>
      </c>
      <c r="ACB131" t="s">
        <v>817</v>
      </c>
      <c r="ACC131" t="s">
        <v>817</v>
      </c>
      <c r="ACD131" t="s">
        <v>817</v>
      </c>
      <c r="ACE131" t="s">
        <v>817</v>
      </c>
      <c r="ACF131" t="s">
        <v>817</v>
      </c>
      <c r="ACG131" t="s">
        <v>817</v>
      </c>
      <c r="ACH131" t="s">
        <v>817</v>
      </c>
      <c r="ACI131" t="s">
        <v>817</v>
      </c>
    </row>
    <row r="132" spans="1:763">
      <c r="A132" t="s">
        <v>1421</v>
      </c>
      <c r="B132" t="s">
        <v>1422</v>
      </c>
      <c r="C132" t="s">
        <v>1423</v>
      </c>
      <c r="D132" t="s">
        <v>1028</v>
      </c>
      <c r="E132" t="s">
        <v>1028</v>
      </c>
      <c r="P132" t="s">
        <v>855</v>
      </c>
      <c r="Q132">
        <v>1.2198080885670051</v>
      </c>
      <c r="T132">
        <v>32</v>
      </c>
      <c r="V132" t="s">
        <v>813</v>
      </c>
      <c r="X132" t="s">
        <v>813</v>
      </c>
      <c r="Y132" t="s">
        <v>856</v>
      </c>
      <c r="Z132" t="s">
        <v>856</v>
      </c>
      <c r="AA132" t="s">
        <v>857</v>
      </c>
      <c r="AB132" t="s">
        <v>816</v>
      </c>
      <c r="AC132">
        <v>6</v>
      </c>
      <c r="AD132" t="s">
        <v>813</v>
      </c>
      <c r="AE132">
        <v>6</v>
      </c>
      <c r="AF132">
        <v>0</v>
      </c>
      <c r="AG132">
        <v>0</v>
      </c>
      <c r="AH132" t="s">
        <v>818</v>
      </c>
      <c r="AI132" t="s">
        <v>818</v>
      </c>
      <c r="AJ132" t="s">
        <v>818</v>
      </c>
      <c r="AK132" t="s">
        <v>818</v>
      </c>
      <c r="AL132" t="s">
        <v>818</v>
      </c>
      <c r="AM132" t="s">
        <v>818</v>
      </c>
      <c r="AN132" t="s">
        <v>818</v>
      </c>
      <c r="AO132" t="s">
        <v>818</v>
      </c>
      <c r="AP132" t="s">
        <v>818</v>
      </c>
      <c r="AQ132" t="s">
        <v>818</v>
      </c>
      <c r="AR132" t="s">
        <v>818</v>
      </c>
      <c r="AS132" t="s">
        <v>818</v>
      </c>
      <c r="AT132" t="s">
        <v>818</v>
      </c>
      <c r="AU132" t="s">
        <v>818</v>
      </c>
      <c r="AV132" t="s">
        <v>818</v>
      </c>
      <c r="AW132" t="s">
        <v>818</v>
      </c>
      <c r="AX132" t="s">
        <v>818</v>
      </c>
      <c r="AY132" t="s">
        <v>818</v>
      </c>
      <c r="AZ132" t="s">
        <v>818</v>
      </c>
      <c r="BA132" t="s">
        <v>818</v>
      </c>
      <c r="BB132" t="s">
        <v>818</v>
      </c>
      <c r="BC132" t="s">
        <v>818</v>
      </c>
      <c r="BD132" t="s">
        <v>818</v>
      </c>
      <c r="BE132" t="s">
        <v>818</v>
      </c>
      <c r="BF132" t="s">
        <v>818</v>
      </c>
      <c r="BG132" t="s">
        <v>818</v>
      </c>
      <c r="BH132" t="s">
        <v>818</v>
      </c>
      <c r="BI132" t="s">
        <v>818</v>
      </c>
      <c r="BJ132" t="s">
        <v>818</v>
      </c>
      <c r="BK132" t="s">
        <v>818</v>
      </c>
      <c r="BL132" t="s">
        <v>818</v>
      </c>
      <c r="BM132" t="s">
        <v>818</v>
      </c>
      <c r="BN132" t="s">
        <v>818</v>
      </c>
      <c r="BO132" t="s">
        <v>818</v>
      </c>
      <c r="BP132" t="s">
        <v>818</v>
      </c>
      <c r="BQ132" t="s">
        <v>818</v>
      </c>
      <c r="BR132" t="s">
        <v>818</v>
      </c>
      <c r="BS132" t="s">
        <v>818</v>
      </c>
      <c r="BT132" t="s">
        <v>818</v>
      </c>
      <c r="BU132" t="s">
        <v>818</v>
      </c>
      <c r="BV132" t="s">
        <v>818</v>
      </c>
      <c r="BW132" t="s">
        <v>818</v>
      </c>
      <c r="BX132" t="s">
        <v>818</v>
      </c>
      <c r="BY132" t="s">
        <v>818</v>
      </c>
      <c r="BZ132" t="s">
        <v>818</v>
      </c>
      <c r="CA132" t="s">
        <v>818</v>
      </c>
      <c r="CB132" t="s">
        <v>818</v>
      </c>
      <c r="CC132" t="s">
        <v>818</v>
      </c>
      <c r="CD132" t="s">
        <v>818</v>
      </c>
      <c r="CE132" t="s">
        <v>818</v>
      </c>
      <c r="CF132" t="s">
        <v>818</v>
      </c>
      <c r="CG132" t="s">
        <v>818</v>
      </c>
      <c r="CH132" t="s">
        <v>818</v>
      </c>
      <c r="CI132" t="s">
        <v>818</v>
      </c>
      <c r="CJ132" t="s">
        <v>818</v>
      </c>
      <c r="CK132" t="s">
        <v>818</v>
      </c>
      <c r="CL132" t="s">
        <v>818</v>
      </c>
      <c r="CM132" t="s">
        <v>818</v>
      </c>
      <c r="CN132" t="s">
        <v>818</v>
      </c>
      <c r="CO132" t="s">
        <v>818</v>
      </c>
      <c r="CP132" t="s">
        <v>818</v>
      </c>
      <c r="CQ132" t="s">
        <v>818</v>
      </c>
      <c r="CR132" t="s">
        <v>818</v>
      </c>
      <c r="CS132" t="s">
        <v>818</v>
      </c>
      <c r="CT132" t="s">
        <v>818</v>
      </c>
      <c r="CU132" t="s">
        <v>818</v>
      </c>
      <c r="CV132" t="s">
        <v>818</v>
      </c>
      <c r="CW132" t="s">
        <v>818</v>
      </c>
      <c r="CX132" t="s">
        <v>818</v>
      </c>
      <c r="CY132" t="s">
        <v>818</v>
      </c>
      <c r="CZ132" t="s">
        <v>818</v>
      </c>
      <c r="DA132" t="s">
        <v>818</v>
      </c>
      <c r="DB132" t="s">
        <v>818</v>
      </c>
      <c r="DC132" t="s">
        <v>818</v>
      </c>
      <c r="DD132" t="s">
        <v>818</v>
      </c>
      <c r="DE132" t="s">
        <v>818</v>
      </c>
      <c r="DF132" t="s">
        <v>818</v>
      </c>
      <c r="DG132" t="s">
        <v>818</v>
      </c>
      <c r="DH132" t="s">
        <v>818</v>
      </c>
      <c r="DI132" t="s">
        <v>818</v>
      </c>
      <c r="DJ132" t="s">
        <v>818</v>
      </c>
      <c r="DK132" t="s">
        <v>818</v>
      </c>
      <c r="DL132" t="s">
        <v>818</v>
      </c>
      <c r="DM132" t="s">
        <v>818</v>
      </c>
      <c r="DN132" t="s">
        <v>818</v>
      </c>
      <c r="DO132" t="s">
        <v>818</v>
      </c>
      <c r="DP132" t="s">
        <v>818</v>
      </c>
      <c r="DQ132" t="s">
        <v>818</v>
      </c>
      <c r="DR132" t="s">
        <v>818</v>
      </c>
      <c r="DS132" t="s">
        <v>818</v>
      </c>
      <c r="DT132" t="s">
        <v>818</v>
      </c>
      <c r="DU132" t="s">
        <v>818</v>
      </c>
      <c r="DV132" t="s">
        <v>818</v>
      </c>
      <c r="DW132" t="s">
        <v>818</v>
      </c>
      <c r="DX132" t="s">
        <v>818</v>
      </c>
      <c r="DY132" t="s">
        <v>818</v>
      </c>
      <c r="DZ132" t="s">
        <v>818</v>
      </c>
      <c r="EA132" t="s">
        <v>818</v>
      </c>
      <c r="EB132" t="s">
        <v>818</v>
      </c>
      <c r="EC132" t="s">
        <v>818</v>
      </c>
      <c r="ED132" t="s">
        <v>818</v>
      </c>
      <c r="EE132" t="s">
        <v>818</v>
      </c>
      <c r="EF132" t="s">
        <v>818</v>
      </c>
      <c r="EG132" t="s">
        <v>818</v>
      </c>
      <c r="EH132" t="s">
        <v>818</v>
      </c>
      <c r="EI132" t="s">
        <v>818</v>
      </c>
      <c r="EJ132" t="s">
        <v>818</v>
      </c>
      <c r="EK132" t="s">
        <v>818</v>
      </c>
      <c r="EL132" t="s">
        <v>818</v>
      </c>
      <c r="EM132" t="s">
        <v>818</v>
      </c>
      <c r="EN132" t="s">
        <v>818</v>
      </c>
      <c r="EO132" t="s">
        <v>818</v>
      </c>
      <c r="EP132" t="s">
        <v>818</v>
      </c>
      <c r="EQ132" t="s">
        <v>818</v>
      </c>
      <c r="ER132" t="s">
        <v>818</v>
      </c>
      <c r="ES132" t="s">
        <v>818</v>
      </c>
      <c r="ET132" t="s">
        <v>818</v>
      </c>
      <c r="EU132" t="s">
        <v>818</v>
      </c>
      <c r="EV132" t="s">
        <v>818</v>
      </c>
      <c r="EW132" t="s">
        <v>818</v>
      </c>
      <c r="EX132" t="s">
        <v>818</v>
      </c>
      <c r="EY132" t="s">
        <v>818</v>
      </c>
      <c r="EZ132" t="s">
        <v>818</v>
      </c>
      <c r="FA132" t="s">
        <v>818</v>
      </c>
      <c r="FB132" t="s">
        <v>818</v>
      </c>
      <c r="FC132" t="s">
        <v>818</v>
      </c>
      <c r="FD132" t="s">
        <v>818</v>
      </c>
      <c r="FE132" t="s">
        <v>818</v>
      </c>
      <c r="FF132" t="s">
        <v>818</v>
      </c>
      <c r="FG132" t="s">
        <v>818</v>
      </c>
      <c r="FH132" t="s">
        <v>818</v>
      </c>
      <c r="FI132" t="s">
        <v>818</v>
      </c>
      <c r="FJ132" t="s">
        <v>818</v>
      </c>
      <c r="FK132" t="s">
        <v>818</v>
      </c>
      <c r="FL132" t="s">
        <v>818</v>
      </c>
      <c r="FM132" t="s">
        <v>818</v>
      </c>
      <c r="FN132" t="s">
        <v>818</v>
      </c>
      <c r="FO132" t="s">
        <v>818</v>
      </c>
      <c r="FP132" t="s">
        <v>818</v>
      </c>
      <c r="FQ132" t="s">
        <v>818</v>
      </c>
      <c r="FR132" t="s">
        <v>818</v>
      </c>
      <c r="FS132" t="s">
        <v>818</v>
      </c>
      <c r="FT132" t="s">
        <v>818</v>
      </c>
      <c r="FU132" t="s">
        <v>818</v>
      </c>
      <c r="FV132" t="s">
        <v>818</v>
      </c>
      <c r="FW132" t="s">
        <v>818</v>
      </c>
      <c r="FX132" t="s">
        <v>818</v>
      </c>
      <c r="FY132" t="s">
        <v>818</v>
      </c>
      <c r="FZ132" t="s">
        <v>818</v>
      </c>
      <c r="GA132" t="s">
        <v>818</v>
      </c>
      <c r="GB132" t="s">
        <v>818</v>
      </c>
      <c r="GC132" t="s">
        <v>818</v>
      </c>
      <c r="GD132" t="s">
        <v>818</v>
      </c>
      <c r="GE132" t="s">
        <v>818</v>
      </c>
      <c r="GF132" t="s">
        <v>818</v>
      </c>
      <c r="GG132" t="s">
        <v>818</v>
      </c>
      <c r="GH132" t="s">
        <v>818</v>
      </c>
      <c r="GI132" t="s">
        <v>818</v>
      </c>
      <c r="GJ132" t="s">
        <v>818</v>
      </c>
      <c r="GK132" t="s">
        <v>818</v>
      </c>
      <c r="GL132" t="s">
        <v>818</v>
      </c>
      <c r="GM132" t="s">
        <v>818</v>
      </c>
      <c r="GN132" t="s">
        <v>818</v>
      </c>
      <c r="GO132" t="s">
        <v>818</v>
      </c>
      <c r="GP132" t="s">
        <v>818</v>
      </c>
      <c r="GQ132" t="s">
        <v>818</v>
      </c>
      <c r="GR132" t="s">
        <v>818</v>
      </c>
      <c r="GS132" t="s">
        <v>818</v>
      </c>
      <c r="GT132" t="s">
        <v>818</v>
      </c>
      <c r="GU132" t="s">
        <v>818</v>
      </c>
      <c r="GV132" t="s">
        <v>818</v>
      </c>
      <c r="GW132" t="s">
        <v>818</v>
      </c>
      <c r="GX132" t="s">
        <v>818</v>
      </c>
      <c r="GY132" t="s">
        <v>818</v>
      </c>
      <c r="GZ132" t="s">
        <v>818</v>
      </c>
      <c r="HA132" t="s">
        <v>818</v>
      </c>
      <c r="HB132" t="s">
        <v>818</v>
      </c>
      <c r="HC132" t="s">
        <v>818</v>
      </c>
      <c r="HD132" t="s">
        <v>818</v>
      </c>
      <c r="HE132" t="s">
        <v>818</v>
      </c>
      <c r="HF132" t="s">
        <v>818</v>
      </c>
      <c r="HG132" t="s">
        <v>818</v>
      </c>
      <c r="HH132" t="s">
        <v>818</v>
      </c>
      <c r="HI132" t="s">
        <v>818</v>
      </c>
      <c r="HJ132" t="s">
        <v>818</v>
      </c>
      <c r="HK132" t="s">
        <v>818</v>
      </c>
      <c r="HL132" t="s">
        <v>818</v>
      </c>
      <c r="HM132" t="s">
        <v>818</v>
      </c>
      <c r="HN132" t="s">
        <v>818</v>
      </c>
      <c r="HO132" t="s">
        <v>818</v>
      </c>
      <c r="HP132" t="s">
        <v>818</v>
      </c>
      <c r="HQ132" t="s">
        <v>818</v>
      </c>
      <c r="HR132" t="s">
        <v>818</v>
      </c>
      <c r="HS132" t="s">
        <v>818</v>
      </c>
      <c r="HT132" t="s">
        <v>818</v>
      </c>
      <c r="HU132" t="s">
        <v>818</v>
      </c>
      <c r="HV132" t="s">
        <v>818</v>
      </c>
      <c r="HW132" t="s">
        <v>818</v>
      </c>
      <c r="HX132" t="s">
        <v>818</v>
      </c>
      <c r="HY132" t="s">
        <v>818</v>
      </c>
      <c r="HZ132" t="s">
        <v>818</v>
      </c>
      <c r="IA132" t="s">
        <v>818</v>
      </c>
      <c r="IB132" t="s">
        <v>818</v>
      </c>
      <c r="IC132" t="s">
        <v>818</v>
      </c>
      <c r="ID132" t="s">
        <v>818</v>
      </c>
      <c r="IE132" t="s">
        <v>818</v>
      </c>
      <c r="IF132" t="s">
        <v>818</v>
      </c>
      <c r="IG132" t="s">
        <v>818</v>
      </c>
      <c r="IH132" t="s">
        <v>818</v>
      </c>
      <c r="II132" t="s">
        <v>818</v>
      </c>
      <c r="IJ132" t="s">
        <v>818</v>
      </c>
      <c r="IK132" t="s">
        <v>818</v>
      </c>
      <c r="IL132" t="s">
        <v>818</v>
      </c>
      <c r="IM132" t="s">
        <v>818</v>
      </c>
      <c r="IN132" t="s">
        <v>818</v>
      </c>
      <c r="IO132" t="s">
        <v>818</v>
      </c>
      <c r="IP132" t="s">
        <v>818</v>
      </c>
      <c r="IQ132" t="s">
        <v>818</v>
      </c>
      <c r="IR132" t="s">
        <v>818</v>
      </c>
      <c r="IS132" t="s">
        <v>818</v>
      </c>
      <c r="IT132" t="s">
        <v>818</v>
      </c>
      <c r="IU132" t="s">
        <v>818</v>
      </c>
      <c r="IV132" t="s">
        <v>818</v>
      </c>
      <c r="IW132" t="s">
        <v>818</v>
      </c>
      <c r="IX132" t="s">
        <v>818</v>
      </c>
      <c r="IY132" t="s">
        <v>818</v>
      </c>
      <c r="IZ132" t="s">
        <v>818</v>
      </c>
      <c r="JA132" t="s">
        <v>818</v>
      </c>
      <c r="JB132" t="s">
        <v>818</v>
      </c>
      <c r="JC132" t="s">
        <v>818</v>
      </c>
      <c r="JD132" t="s">
        <v>818</v>
      </c>
      <c r="JE132" t="s">
        <v>818</v>
      </c>
      <c r="JF132" t="s">
        <v>818</v>
      </c>
      <c r="JG132" t="s">
        <v>818</v>
      </c>
      <c r="JH132" t="s">
        <v>818</v>
      </c>
      <c r="JI132" t="s">
        <v>818</v>
      </c>
      <c r="JJ132" t="s">
        <v>818</v>
      </c>
      <c r="JK132" t="s">
        <v>818</v>
      </c>
      <c r="JL132" t="s">
        <v>818</v>
      </c>
      <c r="JM132" t="s">
        <v>818</v>
      </c>
      <c r="JN132" t="s">
        <v>818</v>
      </c>
      <c r="JO132" t="s">
        <v>818</v>
      </c>
      <c r="JP132" t="s">
        <v>818</v>
      </c>
      <c r="JQ132" t="s">
        <v>818</v>
      </c>
      <c r="JR132" t="s">
        <v>818</v>
      </c>
      <c r="JS132" t="s">
        <v>818</v>
      </c>
      <c r="JT132" t="s">
        <v>818</v>
      </c>
      <c r="JU132" t="s">
        <v>818</v>
      </c>
      <c r="JV132" t="s">
        <v>818</v>
      </c>
      <c r="JW132" t="s">
        <v>818</v>
      </c>
      <c r="JX132" t="s">
        <v>818</v>
      </c>
      <c r="JY132" t="s">
        <v>818</v>
      </c>
      <c r="JZ132" t="s">
        <v>818</v>
      </c>
      <c r="KA132" t="s">
        <v>818</v>
      </c>
      <c r="KB132" t="s">
        <v>818</v>
      </c>
      <c r="KC132" t="s">
        <v>818</v>
      </c>
      <c r="KD132" t="s">
        <v>818</v>
      </c>
      <c r="KE132" t="s">
        <v>818</v>
      </c>
      <c r="KF132">
        <v>6</v>
      </c>
      <c r="KG132">
        <v>0</v>
      </c>
      <c r="KH132">
        <v>0</v>
      </c>
      <c r="KI132">
        <v>0</v>
      </c>
      <c r="KJ132">
        <v>0</v>
      </c>
      <c r="KK132">
        <v>0</v>
      </c>
      <c r="KL132">
        <v>0</v>
      </c>
      <c r="KM132">
        <v>0</v>
      </c>
      <c r="KN132">
        <v>2</v>
      </c>
      <c r="KO132">
        <v>0</v>
      </c>
      <c r="KP132">
        <v>0</v>
      </c>
      <c r="KQ132">
        <v>2</v>
      </c>
      <c r="KR132">
        <v>0</v>
      </c>
      <c r="KS132">
        <v>0</v>
      </c>
      <c r="KT132">
        <v>1</v>
      </c>
      <c r="KU132">
        <v>1</v>
      </c>
      <c r="KV132">
        <v>0</v>
      </c>
      <c r="KW132">
        <v>0</v>
      </c>
      <c r="KX132">
        <v>2</v>
      </c>
      <c r="KY132">
        <v>0</v>
      </c>
      <c r="KZ132">
        <v>2</v>
      </c>
      <c r="LA132">
        <v>2</v>
      </c>
      <c r="LB132">
        <v>1</v>
      </c>
      <c r="LC132">
        <v>2</v>
      </c>
      <c r="LD132">
        <v>6</v>
      </c>
      <c r="LE132">
        <v>1</v>
      </c>
      <c r="LF132">
        <v>4</v>
      </c>
      <c r="LH132" t="s">
        <v>817</v>
      </c>
      <c r="LI132" t="s">
        <v>817</v>
      </c>
      <c r="LJ132" t="s">
        <v>817</v>
      </c>
      <c r="LK132" t="s">
        <v>817</v>
      </c>
      <c r="LL132" t="s">
        <v>817</v>
      </c>
      <c r="LM132" t="s">
        <v>817</v>
      </c>
      <c r="LO132" t="s">
        <v>817</v>
      </c>
      <c r="LQ132" t="s">
        <v>817</v>
      </c>
      <c r="LR132" t="s">
        <v>818</v>
      </c>
      <c r="LV132" t="s">
        <v>818</v>
      </c>
      <c r="LX132" t="s">
        <v>817</v>
      </c>
      <c r="MA132" t="s">
        <v>858</v>
      </c>
      <c r="MB132" t="s">
        <v>913</v>
      </c>
      <c r="MC132" t="s">
        <v>943</v>
      </c>
      <c r="MD132" t="s">
        <v>813</v>
      </c>
      <c r="MF132" t="s">
        <v>823</v>
      </c>
      <c r="MI132" t="s">
        <v>813</v>
      </c>
      <c r="MJ132" t="s">
        <v>824</v>
      </c>
      <c r="MK132" t="s">
        <v>817</v>
      </c>
      <c r="ML132" t="s">
        <v>817</v>
      </c>
      <c r="MM132" t="s">
        <v>813</v>
      </c>
      <c r="MN132" t="s">
        <v>817</v>
      </c>
      <c r="MO132" t="s">
        <v>817</v>
      </c>
      <c r="MP132" t="s">
        <v>817</v>
      </c>
      <c r="MQ132" t="s">
        <v>817</v>
      </c>
      <c r="MR132" t="s">
        <v>817</v>
      </c>
      <c r="MS132" t="s">
        <v>817</v>
      </c>
      <c r="MT132" t="s">
        <v>817</v>
      </c>
      <c r="MU132" t="s">
        <v>817</v>
      </c>
      <c r="MV132" t="s">
        <v>817</v>
      </c>
      <c r="MW132" t="s">
        <v>813</v>
      </c>
      <c r="MX132" t="s">
        <v>817</v>
      </c>
      <c r="MY132" t="s">
        <v>817</v>
      </c>
      <c r="MZ132" t="s">
        <v>817</v>
      </c>
      <c r="NA132" t="s">
        <v>817</v>
      </c>
      <c r="NB132" t="s">
        <v>817</v>
      </c>
      <c r="NR132" t="s">
        <v>813</v>
      </c>
      <c r="NS132" t="s">
        <v>817</v>
      </c>
      <c r="NU132" t="s">
        <v>861</v>
      </c>
      <c r="NV132" t="s">
        <v>813</v>
      </c>
      <c r="NW132" t="s">
        <v>862</v>
      </c>
      <c r="NX132" t="s">
        <v>826</v>
      </c>
      <c r="NY132">
        <v>1</v>
      </c>
      <c r="NZ132" t="s">
        <v>889</v>
      </c>
      <c r="OP132" t="s">
        <v>813</v>
      </c>
      <c r="OQ132" t="s">
        <v>827</v>
      </c>
      <c r="OR132" t="s">
        <v>828</v>
      </c>
      <c r="OS132" t="s">
        <v>829</v>
      </c>
      <c r="OT132" t="s">
        <v>813</v>
      </c>
      <c r="OU132" t="s">
        <v>817</v>
      </c>
      <c r="OV132" t="s">
        <v>830</v>
      </c>
      <c r="OW132" t="s">
        <v>864</v>
      </c>
      <c r="OX132" t="s">
        <v>832</v>
      </c>
      <c r="OY132" t="s">
        <v>833</v>
      </c>
      <c r="OZ132" t="s">
        <v>956</v>
      </c>
      <c r="PA132" t="s">
        <v>813</v>
      </c>
      <c r="PB132" t="s">
        <v>817</v>
      </c>
      <c r="PC132" t="s">
        <v>817</v>
      </c>
      <c r="PD132" t="s">
        <v>817</v>
      </c>
      <c r="PE132" t="s">
        <v>817</v>
      </c>
      <c r="PF132" t="s">
        <v>817</v>
      </c>
      <c r="PG132" t="s">
        <v>817</v>
      </c>
      <c r="PH132" t="s">
        <v>817</v>
      </c>
      <c r="PI132" t="s">
        <v>817</v>
      </c>
      <c r="PJ132" t="s">
        <v>817</v>
      </c>
      <c r="PK132" t="s">
        <v>817</v>
      </c>
      <c r="PL132" t="s">
        <v>835</v>
      </c>
      <c r="PM132" t="s">
        <v>879</v>
      </c>
      <c r="PN132" t="s">
        <v>837</v>
      </c>
      <c r="PO132" t="s">
        <v>893</v>
      </c>
      <c r="PP132" t="s">
        <v>839</v>
      </c>
      <c r="PQ132" t="s">
        <v>813</v>
      </c>
      <c r="PR132" t="s">
        <v>813</v>
      </c>
      <c r="PS132" t="s">
        <v>817</v>
      </c>
      <c r="PT132" t="s">
        <v>817</v>
      </c>
      <c r="PU132" t="s">
        <v>817</v>
      </c>
      <c r="PV132" t="s">
        <v>817</v>
      </c>
      <c r="PW132" t="s">
        <v>817</v>
      </c>
      <c r="PX132" t="s">
        <v>817</v>
      </c>
      <c r="PY132" t="s">
        <v>817</v>
      </c>
      <c r="PZ132" t="s">
        <v>840</v>
      </c>
      <c r="QA132" t="s">
        <v>841</v>
      </c>
      <c r="QB132" t="s">
        <v>895</v>
      </c>
      <c r="QC132" t="s">
        <v>843</v>
      </c>
      <c r="QD132" t="s">
        <v>896</v>
      </c>
      <c r="QE132" t="s">
        <v>845</v>
      </c>
      <c r="QF132" t="s">
        <v>817</v>
      </c>
      <c r="QG132" t="s">
        <v>813</v>
      </c>
      <c r="QH132" t="s">
        <v>813</v>
      </c>
      <c r="QI132" t="s">
        <v>817</v>
      </c>
      <c r="QJ132" t="s">
        <v>817</v>
      </c>
      <c r="QK132" t="s">
        <v>813</v>
      </c>
      <c r="QL132" t="s">
        <v>813</v>
      </c>
      <c r="QM132" t="s">
        <v>817</v>
      </c>
      <c r="QN132" t="s">
        <v>817</v>
      </c>
      <c r="QO132" t="s">
        <v>817</v>
      </c>
      <c r="QP132" t="s">
        <v>817</v>
      </c>
      <c r="QQ132" t="s">
        <v>817</v>
      </c>
      <c r="QR132" t="s">
        <v>813</v>
      </c>
      <c r="QS132" t="s">
        <v>817</v>
      </c>
      <c r="QT132" t="s">
        <v>817</v>
      </c>
      <c r="QU132" t="s">
        <v>813</v>
      </c>
      <c r="QV132" t="s">
        <v>817</v>
      </c>
      <c r="QW132" t="s">
        <v>817</v>
      </c>
      <c r="QX132" t="s">
        <v>817</v>
      </c>
      <c r="QY132" t="s">
        <v>817</v>
      </c>
      <c r="QZ132" t="s">
        <v>813</v>
      </c>
      <c r="RA132" t="s">
        <v>817</v>
      </c>
      <c r="RB132" t="s">
        <v>817</v>
      </c>
      <c r="RC132" t="s">
        <v>817</v>
      </c>
      <c r="RD132" t="s">
        <v>817</v>
      </c>
      <c r="RE132" t="s">
        <v>817</v>
      </c>
      <c r="RF132" t="s">
        <v>817</v>
      </c>
      <c r="RG132" t="s">
        <v>817</v>
      </c>
      <c r="RH132" t="s">
        <v>817</v>
      </c>
      <c r="RI132" t="s">
        <v>817</v>
      </c>
      <c r="RJ132" t="s">
        <v>817</v>
      </c>
      <c r="RK132" t="s">
        <v>813</v>
      </c>
      <c r="RL132" t="s">
        <v>813</v>
      </c>
      <c r="RM132" t="s">
        <v>817</v>
      </c>
      <c r="RN132" t="s">
        <v>817</v>
      </c>
      <c r="RO132" t="s">
        <v>817</v>
      </c>
      <c r="RP132" t="s">
        <v>817</v>
      </c>
      <c r="RQ132" t="s">
        <v>817</v>
      </c>
      <c r="RR132" t="s">
        <v>817</v>
      </c>
      <c r="RS132" t="s">
        <v>817</v>
      </c>
      <c r="RT132" t="s">
        <v>817</v>
      </c>
      <c r="RU132" t="s">
        <v>817</v>
      </c>
      <c r="RV132" t="s">
        <v>817</v>
      </c>
      <c r="RW132" t="s">
        <v>817</v>
      </c>
      <c r="RX132" t="s">
        <v>836</v>
      </c>
      <c r="RY132" t="s">
        <v>958</v>
      </c>
      <c r="RZ132" t="s">
        <v>813</v>
      </c>
      <c r="SA132" t="s">
        <v>813</v>
      </c>
      <c r="SB132" t="s">
        <v>817</v>
      </c>
      <c r="SC132" t="s">
        <v>817</v>
      </c>
      <c r="SD132" t="s">
        <v>817</v>
      </c>
      <c r="SE132" t="s">
        <v>817</v>
      </c>
      <c r="SF132" t="s">
        <v>813</v>
      </c>
      <c r="SG132" t="s">
        <v>817</v>
      </c>
      <c r="SH132" t="s">
        <v>817</v>
      </c>
      <c r="SI132" t="s">
        <v>817</v>
      </c>
      <c r="SJ132" t="s">
        <v>817</v>
      </c>
      <c r="SK132" t="s">
        <v>817</v>
      </c>
      <c r="SL132" t="s">
        <v>817</v>
      </c>
      <c r="SM132" t="s">
        <v>817</v>
      </c>
      <c r="SN132" t="s">
        <v>817</v>
      </c>
      <c r="SO132" t="s">
        <v>817</v>
      </c>
      <c r="SP132" t="s">
        <v>817</v>
      </c>
      <c r="SQ132" t="s">
        <v>817</v>
      </c>
      <c r="SR132" t="s">
        <v>817</v>
      </c>
      <c r="SS132" t="s">
        <v>817</v>
      </c>
      <c r="ST132" t="s">
        <v>817</v>
      </c>
      <c r="SU132" t="s">
        <v>817</v>
      </c>
      <c r="SV132" t="s">
        <v>817</v>
      </c>
      <c r="SW132" t="s">
        <v>817</v>
      </c>
      <c r="SX132" t="s">
        <v>817</v>
      </c>
      <c r="SY132" t="s">
        <v>817</v>
      </c>
      <c r="SZ132" t="s">
        <v>817</v>
      </c>
      <c r="TA132" t="s">
        <v>817</v>
      </c>
      <c r="TB132" t="s">
        <v>817</v>
      </c>
      <c r="TC132" t="s">
        <v>817</v>
      </c>
      <c r="TD132" t="s">
        <v>817</v>
      </c>
      <c r="TE132" t="s">
        <v>817</v>
      </c>
      <c r="TF132" t="s">
        <v>817</v>
      </c>
      <c r="TG132" t="s">
        <v>817</v>
      </c>
      <c r="TH132" t="s">
        <v>813</v>
      </c>
      <c r="TI132" t="s">
        <v>817</v>
      </c>
      <c r="TJ132" t="s">
        <v>813</v>
      </c>
      <c r="TK132" t="s">
        <v>817</v>
      </c>
      <c r="TL132" t="s">
        <v>817</v>
      </c>
      <c r="TM132" t="s">
        <v>817</v>
      </c>
      <c r="TN132" t="s">
        <v>813</v>
      </c>
      <c r="TO132" t="s">
        <v>817</v>
      </c>
      <c r="TP132" t="s">
        <v>817</v>
      </c>
      <c r="TQ132" t="s">
        <v>817</v>
      </c>
      <c r="TR132" t="s">
        <v>817</v>
      </c>
      <c r="TS132" t="s">
        <v>817</v>
      </c>
      <c r="TT132" t="s">
        <v>817</v>
      </c>
      <c r="TU132" t="s">
        <v>817</v>
      </c>
      <c r="TV132" t="s">
        <v>817</v>
      </c>
      <c r="TW132" t="s">
        <v>817</v>
      </c>
      <c r="TY132" t="s">
        <v>813</v>
      </c>
      <c r="TZ132" t="s">
        <v>817</v>
      </c>
      <c r="UA132" t="s">
        <v>817</v>
      </c>
      <c r="UB132" t="s">
        <v>817</v>
      </c>
      <c r="UC132" t="s">
        <v>817</v>
      </c>
      <c r="UD132" t="s">
        <v>817</v>
      </c>
      <c r="UE132" t="s">
        <v>817</v>
      </c>
      <c r="UF132" t="s">
        <v>817</v>
      </c>
      <c r="UG132" t="s">
        <v>817</v>
      </c>
      <c r="UH132" t="s">
        <v>817</v>
      </c>
      <c r="UI132" t="s">
        <v>817</v>
      </c>
      <c r="UJ132" t="s">
        <v>817</v>
      </c>
      <c r="UK132" t="s">
        <v>817</v>
      </c>
      <c r="UL132" t="s">
        <v>813</v>
      </c>
      <c r="UM132" t="s">
        <v>813</v>
      </c>
      <c r="UN132" t="s">
        <v>817</v>
      </c>
      <c r="UO132" t="s">
        <v>817</v>
      </c>
      <c r="UP132" t="s">
        <v>817</v>
      </c>
      <c r="UQ132" t="s">
        <v>817</v>
      </c>
      <c r="UR132" t="s">
        <v>817</v>
      </c>
      <c r="US132" t="s">
        <v>817</v>
      </c>
      <c r="UT132" t="s">
        <v>817</v>
      </c>
      <c r="UU132" t="s">
        <v>817</v>
      </c>
      <c r="UV132" t="s">
        <v>817</v>
      </c>
      <c r="UW132" t="s">
        <v>813</v>
      </c>
      <c r="UX132" t="s">
        <v>817</v>
      </c>
      <c r="UY132" t="s">
        <v>817</v>
      </c>
      <c r="UZ132" t="s">
        <v>817</v>
      </c>
      <c r="VD132" t="s">
        <v>813</v>
      </c>
      <c r="VE132" t="s">
        <v>817</v>
      </c>
      <c r="VF132" t="s">
        <v>817</v>
      </c>
      <c r="VG132" t="s">
        <v>817</v>
      </c>
      <c r="VH132" t="s">
        <v>817</v>
      </c>
      <c r="VI132" t="s">
        <v>817</v>
      </c>
      <c r="VJ132" t="s">
        <v>817</v>
      </c>
      <c r="VK132" t="s">
        <v>817</v>
      </c>
      <c r="VL132" t="s">
        <v>817</v>
      </c>
      <c r="VM132" t="s">
        <v>817</v>
      </c>
      <c r="VN132" t="s">
        <v>817</v>
      </c>
      <c r="VO132" t="s">
        <v>817</v>
      </c>
      <c r="VP132" t="s">
        <v>817</v>
      </c>
      <c r="VQ132" t="s">
        <v>817</v>
      </c>
      <c r="VY132" t="s">
        <v>813</v>
      </c>
      <c r="VZ132" t="s">
        <v>817</v>
      </c>
      <c r="WA132" t="s">
        <v>817</v>
      </c>
      <c r="WJ132" t="s">
        <v>813</v>
      </c>
      <c r="WK132" t="s">
        <v>813</v>
      </c>
      <c r="WL132" t="s">
        <v>817</v>
      </c>
      <c r="WM132" t="s">
        <v>817</v>
      </c>
      <c r="WN132" t="s">
        <v>817</v>
      </c>
      <c r="WO132" t="s">
        <v>817</v>
      </c>
      <c r="WP132" t="s">
        <v>817</v>
      </c>
      <c r="WQ132" t="s">
        <v>817</v>
      </c>
      <c r="WR132" t="s">
        <v>817</v>
      </c>
      <c r="WS132" t="s">
        <v>973</v>
      </c>
      <c r="WU132" t="s">
        <v>817</v>
      </c>
      <c r="WV132" t="s">
        <v>817</v>
      </c>
      <c r="WW132" t="s">
        <v>817</v>
      </c>
      <c r="WX132" t="s">
        <v>817</v>
      </c>
      <c r="WY132" t="s">
        <v>817</v>
      </c>
      <c r="WZ132" t="s">
        <v>813</v>
      </c>
      <c r="XA132" t="s">
        <v>817</v>
      </c>
      <c r="XB132" t="s">
        <v>817</v>
      </c>
      <c r="XC132" t="s">
        <v>850</v>
      </c>
      <c r="XD132" t="s">
        <v>813</v>
      </c>
      <c r="XE132" t="s">
        <v>817</v>
      </c>
      <c r="XF132" t="s">
        <v>817</v>
      </c>
      <c r="XG132" t="s">
        <v>817</v>
      </c>
      <c r="XH132" t="s">
        <v>817</v>
      </c>
      <c r="XI132" t="s">
        <v>817</v>
      </c>
      <c r="XJ132" t="s">
        <v>817</v>
      </c>
      <c r="XK132" t="s">
        <v>817</v>
      </c>
      <c r="XL132" t="s">
        <v>817</v>
      </c>
      <c r="XM132" t="s">
        <v>817</v>
      </c>
      <c r="XN132" t="s">
        <v>817</v>
      </c>
      <c r="XO132" t="s">
        <v>817</v>
      </c>
      <c r="XP132" t="s">
        <v>817</v>
      </c>
      <c r="XQ132" t="s">
        <v>817</v>
      </c>
      <c r="XR132" t="s">
        <v>813</v>
      </c>
      <c r="XS132" t="s">
        <v>817</v>
      </c>
      <c r="XT132" t="s">
        <v>817</v>
      </c>
      <c r="XU132" t="s">
        <v>817</v>
      </c>
      <c r="XV132" t="s">
        <v>817</v>
      </c>
      <c r="XW132" t="s">
        <v>817</v>
      </c>
      <c r="XX132" t="s">
        <v>817</v>
      </c>
      <c r="XY132" t="s">
        <v>817</v>
      </c>
      <c r="XZ132" t="s">
        <v>817</v>
      </c>
      <c r="ZM132" t="s">
        <v>817</v>
      </c>
      <c r="ZN132" t="s">
        <v>817</v>
      </c>
      <c r="ZO132" t="s">
        <v>817</v>
      </c>
      <c r="ZP132" t="s">
        <v>817</v>
      </c>
      <c r="ZQ132" t="s">
        <v>813</v>
      </c>
      <c r="ZR132" t="s">
        <v>817</v>
      </c>
      <c r="ZS132" t="s">
        <v>817</v>
      </c>
      <c r="ZT132" t="s">
        <v>817</v>
      </c>
      <c r="ZU132" t="s">
        <v>817</v>
      </c>
      <c r="ZV132" t="s">
        <v>817</v>
      </c>
      <c r="ZW132" t="s">
        <v>817</v>
      </c>
      <c r="ZX132" t="s">
        <v>813</v>
      </c>
      <c r="ZY132" t="s">
        <v>817</v>
      </c>
      <c r="ZZ132" t="s">
        <v>817</v>
      </c>
      <c r="AAA132" t="s">
        <v>817</v>
      </c>
      <c r="AAB132" t="s">
        <v>817</v>
      </c>
      <c r="AAC132" t="s">
        <v>817</v>
      </c>
      <c r="AAD132" t="s">
        <v>817</v>
      </c>
      <c r="AAE132" t="s">
        <v>817</v>
      </c>
      <c r="AAF132" t="s">
        <v>817</v>
      </c>
      <c r="AAH132" t="s">
        <v>817</v>
      </c>
      <c r="AAI132" t="s">
        <v>817</v>
      </c>
      <c r="AAJ132" t="s">
        <v>817</v>
      </c>
      <c r="AAK132" t="s">
        <v>817</v>
      </c>
      <c r="AAL132" t="s">
        <v>817</v>
      </c>
      <c r="AAM132" t="s">
        <v>817</v>
      </c>
      <c r="AAN132" t="s">
        <v>817</v>
      </c>
      <c r="AAO132" t="s">
        <v>813</v>
      </c>
      <c r="AAP132" t="s">
        <v>817</v>
      </c>
      <c r="AAQ132" t="s">
        <v>817</v>
      </c>
      <c r="AAR132" t="s">
        <v>817</v>
      </c>
      <c r="AAS132" t="s">
        <v>817</v>
      </c>
      <c r="AAT132" t="s">
        <v>817</v>
      </c>
      <c r="AAV132" t="s">
        <v>817</v>
      </c>
      <c r="AAW132" t="s">
        <v>817</v>
      </c>
      <c r="AAX132" t="s">
        <v>817</v>
      </c>
      <c r="AAY132" t="s">
        <v>817</v>
      </c>
      <c r="AAZ132" t="s">
        <v>817</v>
      </c>
      <c r="ABA132" t="s">
        <v>813</v>
      </c>
      <c r="ABB132" t="s">
        <v>813</v>
      </c>
      <c r="ABC132" t="s">
        <v>817</v>
      </c>
      <c r="ABD132" t="s">
        <v>817</v>
      </c>
      <c r="ABE132" t="s">
        <v>817</v>
      </c>
      <c r="ABF132" t="s">
        <v>817</v>
      </c>
      <c r="ABG132" t="s">
        <v>817</v>
      </c>
      <c r="ABH132" t="s">
        <v>817</v>
      </c>
      <c r="ABI132" t="s">
        <v>817</v>
      </c>
      <c r="ABJ132" t="s">
        <v>817</v>
      </c>
      <c r="ABK132" t="s">
        <v>817</v>
      </c>
      <c r="ABL132" t="s">
        <v>817</v>
      </c>
      <c r="ABM132" t="s">
        <v>817</v>
      </c>
      <c r="ABN132" t="s">
        <v>817</v>
      </c>
      <c r="ABO132" t="s">
        <v>817</v>
      </c>
      <c r="ABP132" t="s">
        <v>817</v>
      </c>
      <c r="ABQ132" t="s">
        <v>817</v>
      </c>
      <c r="ABR132" t="s">
        <v>817</v>
      </c>
      <c r="ABS132" t="s">
        <v>817</v>
      </c>
      <c r="ABT132" t="s">
        <v>817</v>
      </c>
      <c r="ABU132" t="s">
        <v>817</v>
      </c>
      <c r="ABV132" t="s">
        <v>813</v>
      </c>
      <c r="ABW132" t="s">
        <v>813</v>
      </c>
      <c r="ABX132" t="s">
        <v>817</v>
      </c>
      <c r="ABY132" t="s">
        <v>813</v>
      </c>
      <c r="ABZ132" t="s">
        <v>817</v>
      </c>
      <c r="ACA132" t="s">
        <v>817</v>
      </c>
      <c r="ACB132" t="s">
        <v>817</v>
      </c>
      <c r="ACC132" t="s">
        <v>817</v>
      </c>
      <c r="ACD132" t="s">
        <v>817</v>
      </c>
      <c r="ACE132" t="s">
        <v>817</v>
      </c>
      <c r="ACF132" t="s">
        <v>817</v>
      </c>
      <c r="ACG132" t="s">
        <v>817</v>
      </c>
      <c r="ACH132" t="s">
        <v>817</v>
      </c>
      <c r="ACI132" t="s">
        <v>817</v>
      </c>
    </row>
    <row r="133" spans="1:763">
      <c r="A133" t="s">
        <v>1424</v>
      </c>
      <c r="B133" t="s">
        <v>1425</v>
      </c>
      <c r="C133" t="s">
        <v>1426</v>
      </c>
      <c r="D133" t="s">
        <v>977</v>
      </c>
      <c r="E133" t="s">
        <v>977</v>
      </c>
      <c r="P133" t="s">
        <v>855</v>
      </c>
      <c r="Q133">
        <v>1.2198080885670051</v>
      </c>
      <c r="T133">
        <v>41</v>
      </c>
      <c r="V133" t="s">
        <v>813</v>
      </c>
      <c r="X133" t="s">
        <v>813</v>
      </c>
      <c r="Y133" t="s">
        <v>814</v>
      </c>
      <c r="Z133" t="s">
        <v>814</v>
      </c>
      <c r="AA133" t="s">
        <v>857</v>
      </c>
      <c r="AB133" t="s">
        <v>816</v>
      </c>
      <c r="AC133">
        <v>3</v>
      </c>
      <c r="AD133" t="s">
        <v>817</v>
      </c>
      <c r="AE133">
        <v>3</v>
      </c>
      <c r="AF133">
        <v>0</v>
      </c>
      <c r="AG133">
        <v>0</v>
      </c>
      <c r="AH133" t="s">
        <v>818</v>
      </c>
      <c r="AI133" t="s">
        <v>818</v>
      </c>
      <c r="AJ133" t="s">
        <v>818</v>
      </c>
      <c r="AK133" t="s">
        <v>818</v>
      </c>
      <c r="AL133" t="s">
        <v>818</v>
      </c>
      <c r="AM133" t="s">
        <v>818</v>
      </c>
      <c r="AN133" t="s">
        <v>818</v>
      </c>
      <c r="AO133" t="s">
        <v>818</v>
      </c>
      <c r="AP133" t="s">
        <v>818</v>
      </c>
      <c r="AQ133" t="s">
        <v>818</v>
      </c>
      <c r="AR133" t="s">
        <v>818</v>
      </c>
      <c r="AS133" t="s">
        <v>818</v>
      </c>
      <c r="AT133" t="s">
        <v>818</v>
      </c>
      <c r="AU133" t="s">
        <v>818</v>
      </c>
      <c r="AV133" t="s">
        <v>818</v>
      </c>
      <c r="AW133" t="s">
        <v>818</v>
      </c>
      <c r="AX133" t="s">
        <v>818</v>
      </c>
      <c r="AY133" t="s">
        <v>818</v>
      </c>
      <c r="AZ133" t="s">
        <v>818</v>
      </c>
      <c r="BA133" t="s">
        <v>818</v>
      </c>
      <c r="BB133" t="s">
        <v>818</v>
      </c>
      <c r="BC133" t="s">
        <v>818</v>
      </c>
      <c r="BD133" t="s">
        <v>818</v>
      </c>
      <c r="BE133" t="s">
        <v>818</v>
      </c>
      <c r="BF133" t="s">
        <v>818</v>
      </c>
      <c r="BG133" t="s">
        <v>818</v>
      </c>
      <c r="BH133" t="s">
        <v>818</v>
      </c>
      <c r="BI133" t="s">
        <v>818</v>
      </c>
      <c r="BJ133" t="s">
        <v>818</v>
      </c>
      <c r="BK133" t="s">
        <v>818</v>
      </c>
      <c r="BL133" t="s">
        <v>818</v>
      </c>
      <c r="BM133" t="s">
        <v>818</v>
      </c>
      <c r="BN133" t="s">
        <v>818</v>
      </c>
      <c r="BO133" t="s">
        <v>818</v>
      </c>
      <c r="BP133" t="s">
        <v>818</v>
      </c>
      <c r="BQ133" t="s">
        <v>818</v>
      </c>
      <c r="BR133" t="s">
        <v>818</v>
      </c>
      <c r="BS133" t="s">
        <v>818</v>
      </c>
      <c r="BT133" t="s">
        <v>818</v>
      </c>
      <c r="BU133" t="s">
        <v>818</v>
      </c>
      <c r="BV133" t="s">
        <v>818</v>
      </c>
      <c r="BW133" t="s">
        <v>818</v>
      </c>
      <c r="BX133" t="s">
        <v>818</v>
      </c>
      <c r="BY133" t="s">
        <v>818</v>
      </c>
      <c r="BZ133" t="s">
        <v>818</v>
      </c>
      <c r="CA133" t="s">
        <v>818</v>
      </c>
      <c r="CB133" t="s">
        <v>818</v>
      </c>
      <c r="CC133" t="s">
        <v>818</v>
      </c>
      <c r="CD133" t="s">
        <v>818</v>
      </c>
      <c r="CE133" t="s">
        <v>818</v>
      </c>
      <c r="CF133" t="s">
        <v>818</v>
      </c>
      <c r="CG133" t="s">
        <v>818</v>
      </c>
      <c r="CH133" t="s">
        <v>818</v>
      </c>
      <c r="CI133" t="s">
        <v>818</v>
      </c>
      <c r="CJ133" t="s">
        <v>818</v>
      </c>
      <c r="CK133" t="s">
        <v>818</v>
      </c>
      <c r="CL133" t="s">
        <v>818</v>
      </c>
      <c r="CM133" t="s">
        <v>818</v>
      </c>
      <c r="CN133" t="s">
        <v>818</v>
      </c>
      <c r="CO133" t="s">
        <v>818</v>
      </c>
      <c r="CP133" t="s">
        <v>818</v>
      </c>
      <c r="CQ133" t="s">
        <v>818</v>
      </c>
      <c r="CR133" t="s">
        <v>818</v>
      </c>
      <c r="CS133" t="s">
        <v>818</v>
      </c>
      <c r="CT133" t="s">
        <v>818</v>
      </c>
      <c r="CU133" t="s">
        <v>818</v>
      </c>
      <c r="CV133" t="s">
        <v>818</v>
      </c>
      <c r="CW133" t="s">
        <v>818</v>
      </c>
      <c r="CX133" t="s">
        <v>818</v>
      </c>
      <c r="CY133" t="s">
        <v>818</v>
      </c>
      <c r="CZ133" t="s">
        <v>818</v>
      </c>
      <c r="DA133" t="s">
        <v>818</v>
      </c>
      <c r="DB133" t="s">
        <v>818</v>
      </c>
      <c r="DC133" t="s">
        <v>818</v>
      </c>
      <c r="DD133" t="s">
        <v>818</v>
      </c>
      <c r="DE133" t="s">
        <v>818</v>
      </c>
      <c r="DF133" t="s">
        <v>818</v>
      </c>
      <c r="DG133" t="s">
        <v>818</v>
      </c>
      <c r="DH133" t="s">
        <v>818</v>
      </c>
      <c r="DI133" t="s">
        <v>818</v>
      </c>
      <c r="DJ133" t="s">
        <v>818</v>
      </c>
      <c r="DK133" t="s">
        <v>818</v>
      </c>
      <c r="DL133" t="s">
        <v>818</v>
      </c>
      <c r="DM133" t="s">
        <v>818</v>
      </c>
      <c r="DN133" t="s">
        <v>818</v>
      </c>
      <c r="DO133" t="s">
        <v>818</v>
      </c>
      <c r="DP133" t="s">
        <v>818</v>
      </c>
      <c r="DQ133" t="s">
        <v>818</v>
      </c>
      <c r="DR133" t="s">
        <v>818</v>
      </c>
      <c r="DS133" t="s">
        <v>818</v>
      </c>
      <c r="DT133" t="s">
        <v>818</v>
      </c>
      <c r="DU133" t="s">
        <v>818</v>
      </c>
      <c r="DV133" t="s">
        <v>818</v>
      </c>
      <c r="DW133" t="s">
        <v>818</v>
      </c>
      <c r="DX133" t="s">
        <v>818</v>
      </c>
      <c r="DY133" t="s">
        <v>818</v>
      </c>
      <c r="DZ133" t="s">
        <v>818</v>
      </c>
      <c r="EA133" t="s">
        <v>818</v>
      </c>
      <c r="EB133" t="s">
        <v>818</v>
      </c>
      <c r="EC133" t="s">
        <v>818</v>
      </c>
      <c r="ED133" t="s">
        <v>818</v>
      </c>
      <c r="EE133" t="s">
        <v>818</v>
      </c>
      <c r="EF133" t="s">
        <v>818</v>
      </c>
      <c r="EG133" t="s">
        <v>818</v>
      </c>
      <c r="EH133" t="s">
        <v>818</v>
      </c>
      <c r="EI133" t="s">
        <v>818</v>
      </c>
      <c r="EJ133" t="s">
        <v>818</v>
      </c>
      <c r="EK133" t="s">
        <v>818</v>
      </c>
      <c r="EL133" t="s">
        <v>818</v>
      </c>
      <c r="EM133" t="s">
        <v>818</v>
      </c>
      <c r="EN133" t="s">
        <v>818</v>
      </c>
      <c r="EO133" t="s">
        <v>818</v>
      </c>
      <c r="EP133" t="s">
        <v>818</v>
      </c>
      <c r="EQ133" t="s">
        <v>818</v>
      </c>
      <c r="ER133" t="s">
        <v>818</v>
      </c>
      <c r="ES133" t="s">
        <v>818</v>
      </c>
      <c r="ET133" t="s">
        <v>818</v>
      </c>
      <c r="EU133" t="s">
        <v>818</v>
      </c>
      <c r="EV133" t="s">
        <v>818</v>
      </c>
      <c r="EW133" t="s">
        <v>818</v>
      </c>
      <c r="EX133" t="s">
        <v>818</v>
      </c>
      <c r="EY133" t="s">
        <v>818</v>
      </c>
      <c r="EZ133" t="s">
        <v>818</v>
      </c>
      <c r="FA133" t="s">
        <v>818</v>
      </c>
      <c r="FB133" t="s">
        <v>818</v>
      </c>
      <c r="FC133" t="s">
        <v>818</v>
      </c>
      <c r="FD133" t="s">
        <v>818</v>
      </c>
      <c r="FE133" t="s">
        <v>818</v>
      </c>
      <c r="FF133" t="s">
        <v>818</v>
      </c>
      <c r="FG133" t="s">
        <v>818</v>
      </c>
      <c r="FH133" t="s">
        <v>818</v>
      </c>
      <c r="FI133" t="s">
        <v>818</v>
      </c>
      <c r="FJ133" t="s">
        <v>818</v>
      </c>
      <c r="FK133" t="s">
        <v>818</v>
      </c>
      <c r="FL133" t="s">
        <v>818</v>
      </c>
      <c r="FM133" t="s">
        <v>818</v>
      </c>
      <c r="FN133" t="s">
        <v>818</v>
      </c>
      <c r="FO133" t="s">
        <v>818</v>
      </c>
      <c r="FP133" t="s">
        <v>818</v>
      </c>
      <c r="FQ133" t="s">
        <v>818</v>
      </c>
      <c r="FR133" t="s">
        <v>818</v>
      </c>
      <c r="FS133" t="s">
        <v>818</v>
      </c>
      <c r="FT133" t="s">
        <v>818</v>
      </c>
      <c r="FU133" t="s">
        <v>818</v>
      </c>
      <c r="FV133" t="s">
        <v>818</v>
      </c>
      <c r="FW133" t="s">
        <v>818</v>
      </c>
      <c r="FX133" t="s">
        <v>818</v>
      </c>
      <c r="FY133" t="s">
        <v>818</v>
      </c>
      <c r="FZ133" t="s">
        <v>818</v>
      </c>
      <c r="GA133" t="s">
        <v>818</v>
      </c>
      <c r="GB133" t="s">
        <v>818</v>
      </c>
      <c r="GC133" t="s">
        <v>818</v>
      </c>
      <c r="GD133" t="s">
        <v>818</v>
      </c>
      <c r="GE133" t="s">
        <v>818</v>
      </c>
      <c r="GF133" t="s">
        <v>818</v>
      </c>
      <c r="GG133" t="s">
        <v>818</v>
      </c>
      <c r="GH133" t="s">
        <v>818</v>
      </c>
      <c r="GI133" t="s">
        <v>818</v>
      </c>
      <c r="GJ133" t="s">
        <v>818</v>
      </c>
      <c r="GK133" t="s">
        <v>818</v>
      </c>
      <c r="GL133" t="s">
        <v>818</v>
      </c>
      <c r="GM133" t="s">
        <v>818</v>
      </c>
      <c r="GN133" t="s">
        <v>818</v>
      </c>
      <c r="GO133" t="s">
        <v>818</v>
      </c>
      <c r="GP133" t="s">
        <v>818</v>
      </c>
      <c r="GQ133" t="s">
        <v>818</v>
      </c>
      <c r="GR133" t="s">
        <v>818</v>
      </c>
      <c r="GS133" t="s">
        <v>818</v>
      </c>
      <c r="GT133" t="s">
        <v>818</v>
      </c>
      <c r="GU133" t="s">
        <v>818</v>
      </c>
      <c r="GV133" t="s">
        <v>818</v>
      </c>
      <c r="GW133" t="s">
        <v>818</v>
      </c>
      <c r="GX133" t="s">
        <v>818</v>
      </c>
      <c r="GY133" t="s">
        <v>818</v>
      </c>
      <c r="GZ133" t="s">
        <v>818</v>
      </c>
      <c r="HA133" t="s">
        <v>818</v>
      </c>
      <c r="HB133" t="s">
        <v>818</v>
      </c>
      <c r="HC133" t="s">
        <v>818</v>
      </c>
      <c r="HD133" t="s">
        <v>818</v>
      </c>
      <c r="HE133" t="s">
        <v>818</v>
      </c>
      <c r="HF133" t="s">
        <v>818</v>
      </c>
      <c r="HG133" t="s">
        <v>818</v>
      </c>
      <c r="HH133" t="s">
        <v>818</v>
      </c>
      <c r="HI133" t="s">
        <v>818</v>
      </c>
      <c r="HJ133" t="s">
        <v>818</v>
      </c>
      <c r="HK133" t="s">
        <v>818</v>
      </c>
      <c r="HL133" t="s">
        <v>818</v>
      </c>
      <c r="HM133" t="s">
        <v>818</v>
      </c>
      <c r="HN133" t="s">
        <v>818</v>
      </c>
      <c r="HO133" t="s">
        <v>818</v>
      </c>
      <c r="HP133" t="s">
        <v>818</v>
      </c>
      <c r="HQ133" t="s">
        <v>818</v>
      </c>
      <c r="HR133" t="s">
        <v>818</v>
      </c>
      <c r="HS133" t="s">
        <v>818</v>
      </c>
      <c r="HT133" t="s">
        <v>818</v>
      </c>
      <c r="HU133" t="s">
        <v>818</v>
      </c>
      <c r="HV133" t="s">
        <v>818</v>
      </c>
      <c r="HW133" t="s">
        <v>818</v>
      </c>
      <c r="HX133" t="s">
        <v>818</v>
      </c>
      <c r="HY133" t="s">
        <v>818</v>
      </c>
      <c r="HZ133" t="s">
        <v>818</v>
      </c>
      <c r="IA133" t="s">
        <v>818</v>
      </c>
      <c r="IB133" t="s">
        <v>818</v>
      </c>
      <c r="IC133" t="s">
        <v>818</v>
      </c>
      <c r="ID133" t="s">
        <v>818</v>
      </c>
      <c r="IE133" t="s">
        <v>818</v>
      </c>
      <c r="IF133" t="s">
        <v>818</v>
      </c>
      <c r="IG133" t="s">
        <v>818</v>
      </c>
      <c r="IH133" t="s">
        <v>818</v>
      </c>
      <c r="II133" t="s">
        <v>818</v>
      </c>
      <c r="IJ133" t="s">
        <v>818</v>
      </c>
      <c r="IK133" t="s">
        <v>818</v>
      </c>
      <c r="IL133" t="s">
        <v>818</v>
      </c>
      <c r="IM133" t="s">
        <v>818</v>
      </c>
      <c r="IN133" t="s">
        <v>818</v>
      </c>
      <c r="IO133" t="s">
        <v>818</v>
      </c>
      <c r="IP133" t="s">
        <v>818</v>
      </c>
      <c r="IQ133" t="s">
        <v>818</v>
      </c>
      <c r="IR133" t="s">
        <v>818</v>
      </c>
      <c r="IS133" t="s">
        <v>818</v>
      </c>
      <c r="IT133" t="s">
        <v>818</v>
      </c>
      <c r="IU133" t="s">
        <v>818</v>
      </c>
      <c r="IV133" t="s">
        <v>818</v>
      </c>
      <c r="IW133" t="s">
        <v>818</v>
      </c>
      <c r="IX133" t="s">
        <v>818</v>
      </c>
      <c r="IY133" t="s">
        <v>818</v>
      </c>
      <c r="IZ133" t="s">
        <v>818</v>
      </c>
      <c r="JA133" t="s">
        <v>818</v>
      </c>
      <c r="JB133" t="s">
        <v>818</v>
      </c>
      <c r="JC133" t="s">
        <v>818</v>
      </c>
      <c r="JD133" t="s">
        <v>818</v>
      </c>
      <c r="JE133" t="s">
        <v>818</v>
      </c>
      <c r="JF133" t="s">
        <v>818</v>
      </c>
      <c r="JG133" t="s">
        <v>818</v>
      </c>
      <c r="JH133" t="s">
        <v>818</v>
      </c>
      <c r="JI133" t="s">
        <v>818</v>
      </c>
      <c r="JJ133" t="s">
        <v>818</v>
      </c>
      <c r="JK133" t="s">
        <v>818</v>
      </c>
      <c r="JL133" t="s">
        <v>818</v>
      </c>
      <c r="JM133" t="s">
        <v>818</v>
      </c>
      <c r="JN133" t="s">
        <v>818</v>
      </c>
      <c r="JO133" t="s">
        <v>818</v>
      </c>
      <c r="JP133" t="s">
        <v>818</v>
      </c>
      <c r="JQ133" t="s">
        <v>818</v>
      </c>
      <c r="JR133" t="s">
        <v>818</v>
      </c>
      <c r="JS133" t="s">
        <v>818</v>
      </c>
      <c r="JT133" t="s">
        <v>818</v>
      </c>
      <c r="JU133" t="s">
        <v>818</v>
      </c>
      <c r="JV133" t="s">
        <v>818</v>
      </c>
      <c r="JW133" t="s">
        <v>818</v>
      </c>
      <c r="JX133" t="s">
        <v>818</v>
      </c>
      <c r="JY133" t="s">
        <v>818</v>
      </c>
      <c r="JZ133" t="s">
        <v>818</v>
      </c>
      <c r="KA133" t="s">
        <v>818</v>
      </c>
      <c r="KB133" t="s">
        <v>818</v>
      </c>
      <c r="KC133" t="s">
        <v>818</v>
      </c>
      <c r="KD133" t="s">
        <v>818</v>
      </c>
      <c r="KE133" t="s">
        <v>818</v>
      </c>
      <c r="KF133">
        <v>3</v>
      </c>
      <c r="KG133">
        <v>0</v>
      </c>
      <c r="KH133">
        <v>0</v>
      </c>
      <c r="KI133">
        <v>0</v>
      </c>
      <c r="KJ133">
        <v>0</v>
      </c>
      <c r="KK133">
        <v>0</v>
      </c>
      <c r="KL133">
        <v>0</v>
      </c>
      <c r="KM133">
        <v>0</v>
      </c>
      <c r="KN133">
        <v>1</v>
      </c>
      <c r="KO133">
        <v>0</v>
      </c>
      <c r="KP133">
        <v>0</v>
      </c>
      <c r="KQ133">
        <v>1</v>
      </c>
      <c r="KR133">
        <v>0</v>
      </c>
      <c r="KS133">
        <v>0</v>
      </c>
      <c r="KT133">
        <v>0</v>
      </c>
      <c r="KU133">
        <v>0</v>
      </c>
      <c r="KV133">
        <v>2</v>
      </c>
      <c r="KW133">
        <v>0</v>
      </c>
      <c r="KX133">
        <v>0</v>
      </c>
      <c r="KY133">
        <v>0</v>
      </c>
      <c r="KZ133">
        <v>2</v>
      </c>
      <c r="LA133">
        <v>0</v>
      </c>
      <c r="LB133">
        <v>0</v>
      </c>
      <c r="LC133">
        <v>2</v>
      </c>
      <c r="LD133">
        <v>3</v>
      </c>
      <c r="LE133">
        <v>2</v>
      </c>
      <c r="LF133">
        <v>1</v>
      </c>
      <c r="LH133" t="s">
        <v>817</v>
      </c>
      <c r="LI133" t="s">
        <v>817</v>
      </c>
      <c r="LJ133" t="s">
        <v>817</v>
      </c>
      <c r="LK133" t="s">
        <v>817</v>
      </c>
      <c r="LL133" t="s">
        <v>817</v>
      </c>
      <c r="LM133" t="s">
        <v>817</v>
      </c>
      <c r="LO133" t="s">
        <v>817</v>
      </c>
      <c r="LQ133" t="s">
        <v>817</v>
      </c>
      <c r="LR133" t="s">
        <v>818</v>
      </c>
      <c r="LV133" t="s">
        <v>818</v>
      </c>
      <c r="LX133" t="s">
        <v>817</v>
      </c>
      <c r="MA133" t="s">
        <v>858</v>
      </c>
      <c r="MB133" t="s">
        <v>887</v>
      </c>
      <c r="MC133" t="s">
        <v>943</v>
      </c>
      <c r="MD133" t="s">
        <v>813</v>
      </c>
      <c r="MF133" t="s">
        <v>823</v>
      </c>
      <c r="MI133" t="s">
        <v>817</v>
      </c>
      <c r="MJ133" t="s">
        <v>824</v>
      </c>
      <c r="MK133" t="s">
        <v>813</v>
      </c>
      <c r="ML133" t="s">
        <v>817</v>
      </c>
      <c r="MM133" t="s">
        <v>817</v>
      </c>
      <c r="MN133" t="s">
        <v>817</v>
      </c>
      <c r="MO133" t="s">
        <v>817</v>
      </c>
      <c r="MP133" t="s">
        <v>817</v>
      </c>
      <c r="MQ133" t="s">
        <v>817</v>
      </c>
      <c r="MR133" t="s">
        <v>817</v>
      </c>
      <c r="MS133" t="s">
        <v>817</v>
      </c>
      <c r="MT133" t="s">
        <v>817</v>
      </c>
      <c r="MU133" t="s">
        <v>813</v>
      </c>
      <c r="NC133" t="s">
        <v>817</v>
      </c>
      <c r="ND133" t="s">
        <v>817</v>
      </c>
      <c r="NE133" t="s">
        <v>813</v>
      </c>
      <c r="NR133" t="s">
        <v>902</v>
      </c>
      <c r="NU133" t="s">
        <v>1010</v>
      </c>
      <c r="NY133">
        <v>2</v>
      </c>
      <c r="NZ133" t="s">
        <v>903</v>
      </c>
      <c r="OP133" t="s">
        <v>902</v>
      </c>
      <c r="OQ133" t="s">
        <v>827</v>
      </c>
      <c r="OR133" t="s">
        <v>828</v>
      </c>
      <c r="OS133" t="s">
        <v>878</v>
      </c>
      <c r="OT133" t="s">
        <v>813</v>
      </c>
      <c r="OU133" t="s">
        <v>817</v>
      </c>
      <c r="OV133" t="s">
        <v>830</v>
      </c>
      <c r="OW133" t="s">
        <v>831</v>
      </c>
      <c r="OX133" t="s">
        <v>832</v>
      </c>
      <c r="OY133" t="s">
        <v>833</v>
      </c>
      <c r="OZ133" t="s">
        <v>907</v>
      </c>
      <c r="PA133" t="s">
        <v>813</v>
      </c>
      <c r="PB133" t="s">
        <v>817</v>
      </c>
      <c r="PC133" t="s">
        <v>817</v>
      </c>
      <c r="PD133" t="s">
        <v>817</v>
      </c>
      <c r="PE133" t="s">
        <v>817</v>
      </c>
      <c r="PF133" t="s">
        <v>817</v>
      </c>
      <c r="PG133" t="s">
        <v>817</v>
      </c>
      <c r="PH133" t="s">
        <v>817</v>
      </c>
      <c r="PI133" t="s">
        <v>817</v>
      </c>
      <c r="PJ133" t="s">
        <v>817</v>
      </c>
      <c r="PK133" t="s">
        <v>817</v>
      </c>
      <c r="PL133" t="s">
        <v>835</v>
      </c>
      <c r="PM133" t="s">
        <v>837</v>
      </c>
      <c r="PO133" t="s">
        <v>838</v>
      </c>
      <c r="PP133" t="s">
        <v>839</v>
      </c>
      <c r="PQ133" t="s">
        <v>813</v>
      </c>
      <c r="PR133" t="s">
        <v>813</v>
      </c>
      <c r="PS133" t="s">
        <v>817</v>
      </c>
      <c r="PT133" t="s">
        <v>817</v>
      </c>
      <c r="PU133" t="s">
        <v>817</v>
      </c>
      <c r="PV133" t="s">
        <v>817</v>
      </c>
      <c r="PW133" t="s">
        <v>817</v>
      </c>
      <c r="PX133" t="s">
        <v>817</v>
      </c>
      <c r="PY133" t="s">
        <v>817</v>
      </c>
      <c r="PZ133" t="s">
        <v>840</v>
      </c>
      <c r="QD133" t="s">
        <v>902</v>
      </c>
      <c r="QE133" t="s">
        <v>845</v>
      </c>
      <c r="QF133" t="s">
        <v>813</v>
      </c>
      <c r="QG133" t="s">
        <v>813</v>
      </c>
      <c r="QH133" t="s">
        <v>813</v>
      </c>
      <c r="QI133" t="s">
        <v>817</v>
      </c>
      <c r="QJ133" t="s">
        <v>817</v>
      </c>
      <c r="QK133" t="s">
        <v>813</v>
      </c>
      <c r="QL133" t="s">
        <v>817</v>
      </c>
      <c r="QM133" t="s">
        <v>817</v>
      </c>
      <c r="QN133" t="s">
        <v>817</v>
      </c>
      <c r="QO133" t="s">
        <v>817</v>
      </c>
      <c r="QP133" t="s">
        <v>817</v>
      </c>
      <c r="QQ133" t="s">
        <v>817</v>
      </c>
      <c r="QR133" t="s">
        <v>813</v>
      </c>
      <c r="QS133" t="s">
        <v>813</v>
      </c>
      <c r="QT133" t="s">
        <v>817</v>
      </c>
      <c r="QU133" t="s">
        <v>817</v>
      </c>
      <c r="QV133" t="s">
        <v>817</v>
      </c>
      <c r="QW133" t="s">
        <v>817</v>
      </c>
      <c r="QX133" t="s">
        <v>817</v>
      </c>
      <c r="QY133" t="s">
        <v>817</v>
      </c>
      <c r="QZ133" t="s">
        <v>817</v>
      </c>
      <c r="RA133" t="s">
        <v>817</v>
      </c>
      <c r="RB133" t="s">
        <v>817</v>
      </c>
      <c r="RC133" t="s">
        <v>817</v>
      </c>
      <c r="RD133" t="s">
        <v>817</v>
      </c>
      <c r="RE133" t="s">
        <v>817</v>
      </c>
      <c r="RF133" t="s">
        <v>817</v>
      </c>
      <c r="RG133" t="s">
        <v>817</v>
      </c>
      <c r="RH133" t="s">
        <v>817</v>
      </c>
      <c r="RI133" t="s">
        <v>817</v>
      </c>
      <c r="RJ133" t="s">
        <v>817</v>
      </c>
      <c r="RK133" t="s">
        <v>813</v>
      </c>
      <c r="RL133" t="s">
        <v>813</v>
      </c>
      <c r="RM133" t="s">
        <v>817</v>
      </c>
      <c r="RN133" t="s">
        <v>817</v>
      </c>
      <c r="RO133" t="s">
        <v>817</v>
      </c>
      <c r="RP133" t="s">
        <v>817</v>
      </c>
      <c r="RQ133" t="s">
        <v>817</v>
      </c>
      <c r="RR133" t="s">
        <v>817</v>
      </c>
      <c r="RS133" t="s">
        <v>817</v>
      </c>
      <c r="RT133" t="s">
        <v>817</v>
      </c>
      <c r="RU133" t="s">
        <v>817</v>
      </c>
      <c r="RV133" t="s">
        <v>817</v>
      </c>
      <c r="RW133" t="s">
        <v>817</v>
      </c>
      <c r="RX133" t="s">
        <v>845</v>
      </c>
      <c r="RY133" t="s">
        <v>902</v>
      </c>
      <c r="RZ133" t="s">
        <v>813</v>
      </c>
      <c r="SA133" t="s">
        <v>902</v>
      </c>
      <c r="SB133" t="s">
        <v>817</v>
      </c>
      <c r="SC133" t="s">
        <v>817</v>
      </c>
      <c r="SD133" t="s">
        <v>817</v>
      </c>
      <c r="SE133" t="s">
        <v>817</v>
      </c>
      <c r="SF133" t="s">
        <v>817</v>
      </c>
      <c r="SG133" t="s">
        <v>817</v>
      </c>
      <c r="SH133" t="s">
        <v>817</v>
      </c>
      <c r="SI133" t="s">
        <v>817</v>
      </c>
      <c r="SJ133" t="s">
        <v>817</v>
      </c>
      <c r="SK133" t="s">
        <v>817</v>
      </c>
      <c r="SL133" t="s">
        <v>813</v>
      </c>
      <c r="SM133" t="s">
        <v>817</v>
      </c>
      <c r="SN133" t="s">
        <v>817</v>
      </c>
      <c r="SO133" t="s">
        <v>817</v>
      </c>
      <c r="SP133" t="s">
        <v>817</v>
      </c>
      <c r="SQ133" t="s">
        <v>817</v>
      </c>
      <c r="SR133" t="s">
        <v>813</v>
      </c>
      <c r="SS133" t="s">
        <v>817</v>
      </c>
      <c r="ST133" t="s">
        <v>817</v>
      </c>
      <c r="SU133" t="s">
        <v>817</v>
      </c>
      <c r="SV133" t="s">
        <v>817</v>
      </c>
      <c r="SW133" t="s">
        <v>817</v>
      </c>
      <c r="SX133" t="s">
        <v>817</v>
      </c>
      <c r="SY133" t="s">
        <v>817</v>
      </c>
      <c r="SZ133" t="s">
        <v>817</v>
      </c>
      <c r="TA133" t="s">
        <v>817</v>
      </c>
      <c r="TB133" t="s">
        <v>817</v>
      </c>
      <c r="TC133" t="s">
        <v>817</v>
      </c>
      <c r="TD133" t="s">
        <v>817</v>
      </c>
      <c r="TE133" t="s">
        <v>817</v>
      </c>
      <c r="TF133" t="s">
        <v>817</v>
      </c>
      <c r="TG133" t="s">
        <v>817</v>
      </c>
      <c r="TH133" t="s">
        <v>817</v>
      </c>
      <c r="TI133" t="s">
        <v>817</v>
      </c>
      <c r="TJ133" t="s">
        <v>817</v>
      </c>
      <c r="TU133" t="s">
        <v>817</v>
      </c>
      <c r="TY133" t="s">
        <v>817</v>
      </c>
      <c r="TZ133" t="s">
        <v>817</v>
      </c>
      <c r="UA133" t="s">
        <v>817</v>
      </c>
      <c r="UB133" t="s">
        <v>817</v>
      </c>
      <c r="UC133" t="s">
        <v>817</v>
      </c>
      <c r="UD133" t="s">
        <v>817</v>
      </c>
      <c r="UE133" t="s">
        <v>817</v>
      </c>
      <c r="UF133" t="s">
        <v>817</v>
      </c>
      <c r="UG133" t="s">
        <v>817</v>
      </c>
      <c r="UH133" t="s">
        <v>817</v>
      </c>
      <c r="UI133" t="s">
        <v>817</v>
      </c>
      <c r="UJ133" t="s">
        <v>813</v>
      </c>
      <c r="UK133" t="s">
        <v>817</v>
      </c>
      <c r="UL133" t="s">
        <v>902</v>
      </c>
      <c r="UM133" t="s">
        <v>902</v>
      </c>
      <c r="UN133" t="s">
        <v>817</v>
      </c>
      <c r="UO133" t="s">
        <v>817</v>
      </c>
      <c r="UP133" t="s">
        <v>817</v>
      </c>
      <c r="UQ133" t="s">
        <v>817</v>
      </c>
      <c r="UR133" t="s">
        <v>817</v>
      </c>
      <c r="US133" t="s">
        <v>817</v>
      </c>
      <c r="UT133" t="s">
        <v>817</v>
      </c>
      <c r="UU133" t="s">
        <v>817</v>
      </c>
      <c r="UV133" t="s">
        <v>817</v>
      </c>
      <c r="UW133" t="s">
        <v>813</v>
      </c>
      <c r="UX133" t="s">
        <v>817</v>
      </c>
      <c r="UY133" t="s">
        <v>817</v>
      </c>
      <c r="UZ133" t="s">
        <v>817</v>
      </c>
      <c r="VD133" t="s">
        <v>813</v>
      </c>
      <c r="VE133" t="s">
        <v>817</v>
      </c>
      <c r="VF133" t="s">
        <v>817</v>
      </c>
      <c r="VG133" t="s">
        <v>817</v>
      </c>
      <c r="VH133" t="s">
        <v>817</v>
      </c>
      <c r="VI133" t="s">
        <v>817</v>
      </c>
      <c r="VJ133" t="s">
        <v>817</v>
      </c>
      <c r="VK133" t="s">
        <v>817</v>
      </c>
      <c r="VL133" t="s">
        <v>817</v>
      </c>
      <c r="VM133" t="s">
        <v>817</v>
      </c>
      <c r="VN133" t="s">
        <v>817</v>
      </c>
      <c r="VO133" t="s">
        <v>817</v>
      </c>
      <c r="VP133" t="s">
        <v>817</v>
      </c>
      <c r="VQ133" t="s">
        <v>817</v>
      </c>
      <c r="VY133" t="s">
        <v>813</v>
      </c>
      <c r="VZ133" t="s">
        <v>817</v>
      </c>
      <c r="WA133" t="s">
        <v>817</v>
      </c>
      <c r="WJ133" t="s">
        <v>813</v>
      </c>
      <c r="WK133" t="s">
        <v>817</v>
      </c>
      <c r="WL133" t="s">
        <v>817</v>
      </c>
      <c r="WM133" t="s">
        <v>817</v>
      </c>
      <c r="WN133" t="s">
        <v>817</v>
      </c>
      <c r="WO133" t="s">
        <v>817</v>
      </c>
      <c r="WP133" t="s">
        <v>817</v>
      </c>
      <c r="WQ133" t="s">
        <v>817</v>
      </c>
      <c r="WR133" t="s">
        <v>817</v>
      </c>
      <c r="WS133" t="s">
        <v>902</v>
      </c>
      <c r="WU133" t="s">
        <v>817</v>
      </c>
      <c r="WV133" t="s">
        <v>817</v>
      </c>
      <c r="WW133" t="s">
        <v>817</v>
      </c>
      <c r="WX133" t="s">
        <v>817</v>
      </c>
      <c r="WY133" t="s">
        <v>817</v>
      </c>
      <c r="WZ133" t="s">
        <v>813</v>
      </c>
      <c r="XA133" t="s">
        <v>817</v>
      </c>
      <c r="XB133" t="s">
        <v>817</v>
      </c>
      <c r="XC133" t="s">
        <v>850</v>
      </c>
      <c r="XD133" t="s">
        <v>817</v>
      </c>
      <c r="XE133" t="s">
        <v>817</v>
      </c>
      <c r="XF133" t="s">
        <v>817</v>
      </c>
      <c r="XG133" t="s">
        <v>817</v>
      </c>
      <c r="XH133" t="s">
        <v>817</v>
      </c>
      <c r="XI133" t="s">
        <v>817</v>
      </c>
      <c r="XJ133" t="s">
        <v>817</v>
      </c>
      <c r="XK133" t="s">
        <v>817</v>
      </c>
      <c r="XL133" t="s">
        <v>817</v>
      </c>
      <c r="XM133" t="s">
        <v>817</v>
      </c>
      <c r="XN133" t="s">
        <v>813</v>
      </c>
      <c r="XO133" t="s">
        <v>817</v>
      </c>
      <c r="XP133" t="s">
        <v>817</v>
      </c>
      <c r="XQ133" t="s">
        <v>817</v>
      </c>
      <c r="XR133" t="s">
        <v>813</v>
      </c>
      <c r="XS133" t="s">
        <v>817</v>
      </c>
      <c r="XT133" t="s">
        <v>817</v>
      </c>
      <c r="XU133" t="s">
        <v>817</v>
      </c>
      <c r="XV133" t="s">
        <v>817</v>
      </c>
      <c r="XW133" t="s">
        <v>817</v>
      </c>
      <c r="XX133" t="s">
        <v>817</v>
      </c>
      <c r="XY133" t="s">
        <v>817</v>
      </c>
      <c r="XZ133" t="s">
        <v>813</v>
      </c>
      <c r="YA133" t="s">
        <v>817</v>
      </c>
      <c r="YB133" t="s">
        <v>817</v>
      </c>
      <c r="YC133" t="s">
        <v>817</v>
      </c>
      <c r="YD133" t="s">
        <v>817</v>
      </c>
      <c r="YE133" t="s">
        <v>817</v>
      </c>
      <c r="YF133" t="s">
        <v>817</v>
      </c>
      <c r="YG133" t="s">
        <v>817</v>
      </c>
      <c r="YH133" t="s">
        <v>813</v>
      </c>
      <c r="YI133" t="s">
        <v>817</v>
      </c>
      <c r="YJ133" t="s">
        <v>817</v>
      </c>
      <c r="YK133" t="s">
        <v>817</v>
      </c>
      <c r="YL133" t="s">
        <v>817</v>
      </c>
      <c r="YM133" t="s">
        <v>817</v>
      </c>
      <c r="YN133" t="s">
        <v>813</v>
      </c>
      <c r="YO133" t="s">
        <v>817</v>
      </c>
      <c r="YP133" t="s">
        <v>817</v>
      </c>
      <c r="YQ133" t="s">
        <v>817</v>
      </c>
      <c r="YR133" t="s">
        <v>817</v>
      </c>
      <c r="YS133" t="s">
        <v>817</v>
      </c>
      <c r="YT133" t="s">
        <v>817</v>
      </c>
      <c r="YU133" t="s">
        <v>813</v>
      </c>
      <c r="YW133" t="s">
        <v>817</v>
      </c>
      <c r="ZM133" t="s">
        <v>817</v>
      </c>
      <c r="ZN133" t="s">
        <v>817</v>
      </c>
      <c r="ZO133" t="s">
        <v>817</v>
      </c>
      <c r="ZP133" t="s">
        <v>817</v>
      </c>
      <c r="ZQ133" t="s">
        <v>817</v>
      </c>
      <c r="ZR133" t="s">
        <v>817</v>
      </c>
      <c r="ZS133" t="s">
        <v>817</v>
      </c>
      <c r="ZT133" t="s">
        <v>817</v>
      </c>
      <c r="ZU133" t="s">
        <v>817</v>
      </c>
      <c r="ZV133" t="s">
        <v>817</v>
      </c>
      <c r="ZW133" t="s">
        <v>817</v>
      </c>
      <c r="ZX133" t="s">
        <v>817</v>
      </c>
      <c r="ZY133" t="s">
        <v>817</v>
      </c>
      <c r="ZZ133" t="s">
        <v>817</v>
      </c>
      <c r="AAA133" t="s">
        <v>817</v>
      </c>
      <c r="AAB133" t="s">
        <v>817</v>
      </c>
      <c r="AAC133" t="s">
        <v>813</v>
      </c>
      <c r="AAD133" t="s">
        <v>817</v>
      </c>
      <c r="AAE133" t="s">
        <v>817</v>
      </c>
      <c r="AAF133" t="s">
        <v>817</v>
      </c>
      <c r="AAH133" t="s">
        <v>817</v>
      </c>
      <c r="AAI133" t="s">
        <v>817</v>
      </c>
      <c r="AAJ133" t="s">
        <v>817</v>
      </c>
      <c r="AAK133" t="s">
        <v>817</v>
      </c>
      <c r="AAL133" t="s">
        <v>817</v>
      </c>
      <c r="AAM133" t="s">
        <v>817</v>
      </c>
      <c r="AAN133" t="s">
        <v>817</v>
      </c>
      <c r="AAO133" t="s">
        <v>817</v>
      </c>
      <c r="AAP133" t="s">
        <v>817</v>
      </c>
      <c r="AAQ133" t="s">
        <v>817</v>
      </c>
      <c r="AAR133" t="s">
        <v>817</v>
      </c>
      <c r="AAS133" t="s">
        <v>813</v>
      </c>
      <c r="AAT133" t="s">
        <v>817</v>
      </c>
      <c r="AAV133" t="s">
        <v>817</v>
      </c>
      <c r="AAW133" t="s">
        <v>817</v>
      </c>
      <c r="AAX133" t="s">
        <v>817</v>
      </c>
      <c r="AAY133" t="s">
        <v>817</v>
      </c>
      <c r="AAZ133" t="s">
        <v>817</v>
      </c>
      <c r="ABA133" t="s">
        <v>817</v>
      </c>
      <c r="ABB133" t="s">
        <v>817</v>
      </c>
      <c r="ABC133" t="s">
        <v>817</v>
      </c>
      <c r="ABD133" t="s">
        <v>817</v>
      </c>
      <c r="ABE133" t="s">
        <v>817</v>
      </c>
      <c r="ABF133" t="s">
        <v>817</v>
      </c>
      <c r="ABG133" t="s">
        <v>817</v>
      </c>
      <c r="ABH133" t="s">
        <v>817</v>
      </c>
      <c r="ABI133" t="s">
        <v>817</v>
      </c>
      <c r="ABJ133" t="s">
        <v>817</v>
      </c>
      <c r="ABK133" t="s">
        <v>817</v>
      </c>
      <c r="ABL133" t="s">
        <v>817</v>
      </c>
      <c r="ABM133" t="s">
        <v>813</v>
      </c>
      <c r="ABN133" t="s">
        <v>817</v>
      </c>
      <c r="ABO133" t="s">
        <v>817</v>
      </c>
      <c r="ABP133" t="s">
        <v>817</v>
      </c>
      <c r="ABQ133" t="s">
        <v>817</v>
      </c>
      <c r="ABR133" t="s">
        <v>817</v>
      </c>
      <c r="ABS133" t="s">
        <v>817</v>
      </c>
      <c r="ABT133" t="s">
        <v>817</v>
      </c>
      <c r="ABU133" t="s">
        <v>817</v>
      </c>
      <c r="ABV133" t="s">
        <v>817</v>
      </c>
      <c r="ABW133" t="s">
        <v>817</v>
      </c>
      <c r="ABX133" t="s">
        <v>817</v>
      </c>
      <c r="ABY133" t="s">
        <v>817</v>
      </c>
      <c r="ABZ133" t="s">
        <v>817</v>
      </c>
      <c r="ACA133" t="s">
        <v>813</v>
      </c>
      <c r="ACB133" t="s">
        <v>817</v>
      </c>
      <c r="ACC133" t="s">
        <v>817</v>
      </c>
      <c r="ACD133" t="s">
        <v>817</v>
      </c>
      <c r="ACE133" t="s">
        <v>817</v>
      </c>
      <c r="ACF133" t="s">
        <v>817</v>
      </c>
      <c r="ACG133" t="s">
        <v>817</v>
      </c>
      <c r="ACH133" t="s">
        <v>817</v>
      </c>
      <c r="ACI133" t="s">
        <v>817</v>
      </c>
    </row>
    <row r="134" spans="1:763">
      <c r="A134" t="s">
        <v>1427</v>
      </c>
      <c r="B134" t="s">
        <v>1428</v>
      </c>
      <c r="C134" t="s">
        <v>1429</v>
      </c>
      <c r="D134" t="s">
        <v>1028</v>
      </c>
      <c r="E134" t="s">
        <v>1028</v>
      </c>
      <c r="P134" t="s">
        <v>855</v>
      </c>
      <c r="T134">
        <v>85</v>
      </c>
      <c r="V134" t="s">
        <v>813</v>
      </c>
      <c r="X134" t="s">
        <v>813</v>
      </c>
      <c r="Y134" t="s">
        <v>856</v>
      </c>
      <c r="Z134" t="s">
        <v>856</v>
      </c>
      <c r="AA134" t="s">
        <v>1302</v>
      </c>
      <c r="AB134" t="s">
        <v>901</v>
      </c>
      <c r="AC134">
        <v>8</v>
      </c>
      <c r="AD134" t="s">
        <v>813</v>
      </c>
      <c r="AE134">
        <v>0</v>
      </c>
      <c r="AF134">
        <v>8</v>
      </c>
      <c r="AG134">
        <v>0</v>
      </c>
      <c r="AH134" t="s">
        <v>818</v>
      </c>
      <c r="AI134" t="s">
        <v>818</v>
      </c>
      <c r="AJ134" t="s">
        <v>818</v>
      </c>
      <c r="AK134" t="s">
        <v>818</v>
      </c>
      <c r="AL134" t="s">
        <v>818</v>
      </c>
      <c r="AM134" t="s">
        <v>818</v>
      </c>
      <c r="AN134" t="s">
        <v>818</v>
      </c>
      <c r="AO134" t="s">
        <v>818</v>
      </c>
      <c r="AP134" t="s">
        <v>818</v>
      </c>
      <c r="AQ134" t="s">
        <v>818</v>
      </c>
      <c r="AR134" t="s">
        <v>818</v>
      </c>
      <c r="AS134" t="s">
        <v>818</v>
      </c>
      <c r="AT134" t="s">
        <v>818</v>
      </c>
      <c r="AU134" t="s">
        <v>818</v>
      </c>
      <c r="AV134" t="s">
        <v>818</v>
      </c>
      <c r="AW134" t="s">
        <v>818</v>
      </c>
      <c r="AX134" t="s">
        <v>818</v>
      </c>
      <c r="AY134" t="s">
        <v>818</v>
      </c>
      <c r="AZ134" t="s">
        <v>818</v>
      </c>
      <c r="BA134" t="s">
        <v>818</v>
      </c>
      <c r="BB134" t="s">
        <v>818</v>
      </c>
      <c r="BC134" t="s">
        <v>818</v>
      </c>
      <c r="BD134" t="s">
        <v>818</v>
      </c>
      <c r="BE134" t="s">
        <v>818</v>
      </c>
      <c r="BF134" t="s">
        <v>818</v>
      </c>
      <c r="BG134" t="s">
        <v>818</v>
      </c>
      <c r="BH134" t="s">
        <v>818</v>
      </c>
      <c r="BI134" t="s">
        <v>818</v>
      </c>
      <c r="BJ134" t="s">
        <v>818</v>
      </c>
      <c r="BK134" t="s">
        <v>818</v>
      </c>
      <c r="BL134" t="s">
        <v>818</v>
      </c>
      <c r="BM134" t="s">
        <v>818</v>
      </c>
      <c r="BN134" t="s">
        <v>818</v>
      </c>
      <c r="BO134" t="s">
        <v>818</v>
      </c>
      <c r="BP134" t="s">
        <v>818</v>
      </c>
      <c r="BQ134" t="s">
        <v>818</v>
      </c>
      <c r="BR134" t="s">
        <v>818</v>
      </c>
      <c r="BS134" t="s">
        <v>818</v>
      </c>
      <c r="BT134" t="s">
        <v>818</v>
      </c>
      <c r="BU134" t="s">
        <v>818</v>
      </c>
      <c r="BV134" t="s">
        <v>818</v>
      </c>
      <c r="BW134" t="s">
        <v>818</v>
      </c>
      <c r="BX134" t="s">
        <v>818</v>
      </c>
      <c r="BY134" t="s">
        <v>818</v>
      </c>
      <c r="BZ134" t="s">
        <v>818</v>
      </c>
      <c r="CA134" t="s">
        <v>818</v>
      </c>
      <c r="CB134" t="s">
        <v>818</v>
      </c>
      <c r="CC134" t="s">
        <v>818</v>
      </c>
      <c r="CD134" t="s">
        <v>818</v>
      </c>
      <c r="CE134" t="s">
        <v>818</v>
      </c>
      <c r="CF134" t="s">
        <v>818</v>
      </c>
      <c r="CG134" t="s">
        <v>818</v>
      </c>
      <c r="CH134" t="s">
        <v>818</v>
      </c>
      <c r="CI134" t="s">
        <v>818</v>
      </c>
      <c r="CJ134" t="s">
        <v>818</v>
      </c>
      <c r="CK134" t="s">
        <v>818</v>
      </c>
      <c r="CL134" t="s">
        <v>818</v>
      </c>
      <c r="CM134" t="s">
        <v>818</v>
      </c>
      <c r="CN134" t="s">
        <v>818</v>
      </c>
      <c r="CO134" t="s">
        <v>818</v>
      </c>
      <c r="CP134" t="s">
        <v>818</v>
      </c>
      <c r="CQ134" t="s">
        <v>818</v>
      </c>
      <c r="CR134" t="s">
        <v>818</v>
      </c>
      <c r="CS134" t="s">
        <v>818</v>
      </c>
      <c r="CT134" t="s">
        <v>818</v>
      </c>
      <c r="CU134" t="s">
        <v>818</v>
      </c>
      <c r="CV134" t="s">
        <v>818</v>
      </c>
      <c r="CW134" t="s">
        <v>818</v>
      </c>
      <c r="CX134" t="s">
        <v>818</v>
      </c>
      <c r="CY134" t="s">
        <v>818</v>
      </c>
      <c r="CZ134" t="s">
        <v>818</v>
      </c>
      <c r="DA134" t="s">
        <v>818</v>
      </c>
      <c r="DB134" t="s">
        <v>818</v>
      </c>
      <c r="DC134" t="s">
        <v>818</v>
      </c>
      <c r="DD134" t="s">
        <v>818</v>
      </c>
      <c r="DE134" t="s">
        <v>818</v>
      </c>
      <c r="DF134" t="s">
        <v>818</v>
      </c>
      <c r="DG134" t="s">
        <v>818</v>
      </c>
      <c r="DH134" t="s">
        <v>818</v>
      </c>
      <c r="DI134" t="s">
        <v>818</v>
      </c>
      <c r="DJ134" t="s">
        <v>818</v>
      </c>
      <c r="DK134" t="s">
        <v>818</v>
      </c>
      <c r="DL134" t="s">
        <v>818</v>
      </c>
      <c r="DM134" t="s">
        <v>818</v>
      </c>
      <c r="DN134" t="s">
        <v>818</v>
      </c>
      <c r="DO134" t="s">
        <v>818</v>
      </c>
      <c r="DP134" t="s">
        <v>818</v>
      </c>
      <c r="DQ134" t="s">
        <v>818</v>
      </c>
      <c r="DR134" t="s">
        <v>818</v>
      </c>
      <c r="DS134" t="s">
        <v>818</v>
      </c>
      <c r="DT134" t="s">
        <v>818</v>
      </c>
      <c r="DU134" t="s">
        <v>818</v>
      </c>
      <c r="DV134" t="s">
        <v>818</v>
      </c>
      <c r="DW134" t="s">
        <v>818</v>
      </c>
      <c r="DX134" t="s">
        <v>818</v>
      </c>
      <c r="DY134" t="s">
        <v>818</v>
      </c>
      <c r="DZ134" t="s">
        <v>818</v>
      </c>
      <c r="EA134" t="s">
        <v>818</v>
      </c>
      <c r="EB134" t="s">
        <v>818</v>
      </c>
      <c r="EC134" t="s">
        <v>818</v>
      </c>
      <c r="ED134" t="s">
        <v>818</v>
      </c>
      <c r="EE134" t="s">
        <v>818</v>
      </c>
      <c r="EF134" t="s">
        <v>818</v>
      </c>
      <c r="EG134" t="s">
        <v>818</v>
      </c>
      <c r="EH134" t="s">
        <v>818</v>
      </c>
      <c r="EI134" t="s">
        <v>818</v>
      </c>
      <c r="EJ134" t="s">
        <v>818</v>
      </c>
      <c r="EK134" t="s">
        <v>818</v>
      </c>
      <c r="EL134" t="s">
        <v>818</v>
      </c>
      <c r="EM134" t="s">
        <v>818</v>
      </c>
      <c r="EN134" t="s">
        <v>818</v>
      </c>
      <c r="EO134" t="s">
        <v>818</v>
      </c>
      <c r="EP134" t="s">
        <v>818</v>
      </c>
      <c r="EQ134" t="s">
        <v>818</v>
      </c>
      <c r="ER134" t="s">
        <v>818</v>
      </c>
      <c r="ES134" t="s">
        <v>818</v>
      </c>
      <c r="ET134" t="s">
        <v>818</v>
      </c>
      <c r="EU134" t="s">
        <v>818</v>
      </c>
      <c r="EV134" t="s">
        <v>818</v>
      </c>
      <c r="EW134" t="s">
        <v>818</v>
      </c>
      <c r="EX134" t="s">
        <v>818</v>
      </c>
      <c r="EY134" t="s">
        <v>818</v>
      </c>
      <c r="EZ134" t="s">
        <v>818</v>
      </c>
      <c r="FA134" t="s">
        <v>818</v>
      </c>
      <c r="FB134" t="s">
        <v>818</v>
      </c>
      <c r="FC134" t="s">
        <v>818</v>
      </c>
      <c r="FD134" t="s">
        <v>818</v>
      </c>
      <c r="FE134" t="s">
        <v>818</v>
      </c>
      <c r="FF134" t="s">
        <v>818</v>
      </c>
      <c r="FG134" t="s">
        <v>818</v>
      </c>
      <c r="FH134" t="s">
        <v>818</v>
      </c>
      <c r="FI134" t="s">
        <v>818</v>
      </c>
      <c r="FJ134" t="s">
        <v>818</v>
      </c>
      <c r="FK134" t="s">
        <v>818</v>
      </c>
      <c r="FL134" t="s">
        <v>818</v>
      </c>
      <c r="FM134" t="s">
        <v>818</v>
      </c>
      <c r="FN134" t="s">
        <v>818</v>
      </c>
      <c r="FO134" t="s">
        <v>818</v>
      </c>
      <c r="FP134" t="s">
        <v>818</v>
      </c>
      <c r="FQ134" t="s">
        <v>818</v>
      </c>
      <c r="FR134" t="s">
        <v>818</v>
      </c>
      <c r="FS134" t="s">
        <v>818</v>
      </c>
      <c r="FT134" t="s">
        <v>818</v>
      </c>
      <c r="FU134" t="s">
        <v>818</v>
      </c>
      <c r="FV134" t="s">
        <v>818</v>
      </c>
      <c r="FW134" t="s">
        <v>818</v>
      </c>
      <c r="FX134" t="s">
        <v>818</v>
      </c>
      <c r="FY134" t="s">
        <v>818</v>
      </c>
      <c r="FZ134" t="s">
        <v>818</v>
      </c>
      <c r="GA134" t="s">
        <v>818</v>
      </c>
      <c r="GB134" t="s">
        <v>818</v>
      </c>
      <c r="GC134" t="s">
        <v>818</v>
      </c>
      <c r="GD134" t="s">
        <v>818</v>
      </c>
      <c r="GE134" t="s">
        <v>818</v>
      </c>
      <c r="GF134" t="s">
        <v>818</v>
      </c>
      <c r="GG134" t="s">
        <v>818</v>
      </c>
      <c r="GH134" t="s">
        <v>818</v>
      </c>
      <c r="GI134" t="s">
        <v>818</v>
      </c>
      <c r="GJ134" t="s">
        <v>818</v>
      </c>
      <c r="GK134" t="s">
        <v>818</v>
      </c>
      <c r="GL134" t="s">
        <v>818</v>
      </c>
      <c r="GM134" t="s">
        <v>818</v>
      </c>
      <c r="GN134" t="s">
        <v>818</v>
      </c>
      <c r="GO134" t="s">
        <v>818</v>
      </c>
      <c r="GP134" t="s">
        <v>818</v>
      </c>
      <c r="GQ134" t="s">
        <v>818</v>
      </c>
      <c r="GR134" t="s">
        <v>818</v>
      </c>
      <c r="GS134" t="s">
        <v>818</v>
      </c>
      <c r="GT134" t="s">
        <v>818</v>
      </c>
      <c r="GU134" t="s">
        <v>818</v>
      </c>
      <c r="GV134" t="s">
        <v>818</v>
      </c>
      <c r="GW134" t="s">
        <v>818</v>
      </c>
      <c r="GX134" t="s">
        <v>818</v>
      </c>
      <c r="GY134" t="s">
        <v>818</v>
      </c>
      <c r="GZ134" t="s">
        <v>818</v>
      </c>
      <c r="HA134" t="s">
        <v>818</v>
      </c>
      <c r="HB134" t="s">
        <v>818</v>
      </c>
      <c r="HC134" t="s">
        <v>818</v>
      </c>
      <c r="HD134" t="s">
        <v>818</v>
      </c>
      <c r="HE134" t="s">
        <v>818</v>
      </c>
      <c r="HF134" t="s">
        <v>818</v>
      </c>
      <c r="HG134" t="s">
        <v>818</v>
      </c>
      <c r="HH134" t="s">
        <v>818</v>
      </c>
      <c r="HI134" t="s">
        <v>818</v>
      </c>
      <c r="HJ134" t="s">
        <v>818</v>
      </c>
      <c r="HK134" t="s">
        <v>818</v>
      </c>
      <c r="HL134" t="s">
        <v>818</v>
      </c>
      <c r="HM134" t="s">
        <v>818</v>
      </c>
      <c r="HN134" t="s">
        <v>818</v>
      </c>
      <c r="HO134" t="s">
        <v>818</v>
      </c>
      <c r="HP134" t="s">
        <v>818</v>
      </c>
      <c r="HQ134" t="s">
        <v>818</v>
      </c>
      <c r="HR134" t="s">
        <v>818</v>
      </c>
      <c r="HS134" t="s">
        <v>818</v>
      </c>
      <c r="HT134" t="s">
        <v>818</v>
      </c>
      <c r="HU134" t="s">
        <v>818</v>
      </c>
      <c r="HV134" t="s">
        <v>818</v>
      </c>
      <c r="HW134" t="s">
        <v>818</v>
      </c>
      <c r="HX134" t="s">
        <v>818</v>
      </c>
      <c r="HY134" t="s">
        <v>818</v>
      </c>
      <c r="HZ134" t="s">
        <v>818</v>
      </c>
      <c r="IA134" t="s">
        <v>818</v>
      </c>
      <c r="IB134" t="s">
        <v>818</v>
      </c>
      <c r="IC134" t="s">
        <v>818</v>
      </c>
      <c r="ID134" t="s">
        <v>818</v>
      </c>
      <c r="IE134" t="s">
        <v>818</v>
      </c>
      <c r="IF134" t="s">
        <v>818</v>
      </c>
      <c r="IG134" t="s">
        <v>818</v>
      </c>
      <c r="IH134" t="s">
        <v>818</v>
      </c>
      <c r="II134" t="s">
        <v>818</v>
      </c>
      <c r="IJ134" t="s">
        <v>818</v>
      </c>
      <c r="IK134" t="s">
        <v>818</v>
      </c>
      <c r="IL134" t="s">
        <v>818</v>
      </c>
      <c r="IM134" t="s">
        <v>818</v>
      </c>
      <c r="IN134" t="s">
        <v>818</v>
      </c>
      <c r="IO134" t="s">
        <v>818</v>
      </c>
      <c r="IP134" t="s">
        <v>818</v>
      </c>
      <c r="IQ134" t="s">
        <v>818</v>
      </c>
      <c r="IR134" t="s">
        <v>818</v>
      </c>
      <c r="IS134" t="s">
        <v>818</v>
      </c>
      <c r="IT134" t="s">
        <v>818</v>
      </c>
      <c r="IU134" t="s">
        <v>818</v>
      </c>
      <c r="IV134" t="s">
        <v>818</v>
      </c>
      <c r="IW134" t="s">
        <v>818</v>
      </c>
      <c r="IX134" t="s">
        <v>818</v>
      </c>
      <c r="IY134" t="s">
        <v>818</v>
      </c>
      <c r="IZ134" t="s">
        <v>818</v>
      </c>
      <c r="JA134" t="s">
        <v>818</v>
      </c>
      <c r="JB134" t="s">
        <v>818</v>
      </c>
      <c r="JC134" t="s">
        <v>818</v>
      </c>
      <c r="JD134" t="s">
        <v>818</v>
      </c>
      <c r="JE134" t="s">
        <v>818</v>
      </c>
      <c r="JF134" t="s">
        <v>818</v>
      </c>
      <c r="JG134" t="s">
        <v>818</v>
      </c>
      <c r="JH134" t="s">
        <v>818</v>
      </c>
      <c r="JI134" t="s">
        <v>818</v>
      </c>
      <c r="JJ134" t="s">
        <v>818</v>
      </c>
      <c r="JK134" t="s">
        <v>818</v>
      </c>
      <c r="JL134" t="s">
        <v>818</v>
      </c>
      <c r="JM134" t="s">
        <v>818</v>
      </c>
      <c r="JN134" t="s">
        <v>818</v>
      </c>
      <c r="JO134" t="s">
        <v>818</v>
      </c>
      <c r="JP134" t="s">
        <v>818</v>
      </c>
      <c r="JQ134" t="s">
        <v>818</v>
      </c>
      <c r="JR134" t="s">
        <v>818</v>
      </c>
      <c r="JS134" t="s">
        <v>818</v>
      </c>
      <c r="JT134" t="s">
        <v>818</v>
      </c>
      <c r="JU134" t="s">
        <v>818</v>
      </c>
      <c r="JV134" t="s">
        <v>818</v>
      </c>
      <c r="JW134" t="s">
        <v>818</v>
      </c>
      <c r="JX134" t="s">
        <v>818</v>
      </c>
      <c r="JY134" t="s">
        <v>818</v>
      </c>
      <c r="JZ134" t="s">
        <v>818</v>
      </c>
      <c r="KA134" t="s">
        <v>818</v>
      </c>
      <c r="KB134" t="s">
        <v>818</v>
      </c>
      <c r="KC134" t="s">
        <v>818</v>
      </c>
      <c r="KD134" t="s">
        <v>818</v>
      </c>
      <c r="KE134" t="s">
        <v>818</v>
      </c>
      <c r="KF134">
        <v>8</v>
      </c>
      <c r="KG134">
        <v>0</v>
      </c>
      <c r="KH134">
        <v>0</v>
      </c>
      <c r="KI134">
        <v>0</v>
      </c>
      <c r="KJ134">
        <v>1</v>
      </c>
      <c r="KK134">
        <v>0</v>
      </c>
      <c r="KL134">
        <v>3</v>
      </c>
      <c r="KM134">
        <v>1</v>
      </c>
      <c r="KN134">
        <v>0</v>
      </c>
      <c r="KO134">
        <v>0</v>
      </c>
      <c r="KP134">
        <v>4</v>
      </c>
      <c r="KQ134">
        <v>1</v>
      </c>
      <c r="KR134">
        <v>0</v>
      </c>
      <c r="KS134">
        <v>0</v>
      </c>
      <c r="KT134">
        <v>0</v>
      </c>
      <c r="KU134">
        <v>2</v>
      </c>
      <c r="KV134">
        <v>0</v>
      </c>
      <c r="KW134">
        <v>0</v>
      </c>
      <c r="KX134">
        <v>0</v>
      </c>
      <c r="KY134">
        <v>1</v>
      </c>
      <c r="KZ134">
        <v>2</v>
      </c>
      <c r="LA134">
        <v>1</v>
      </c>
      <c r="LB134">
        <v>1</v>
      </c>
      <c r="LC134">
        <v>6</v>
      </c>
      <c r="LD134">
        <v>8</v>
      </c>
      <c r="LE134">
        <v>5</v>
      </c>
      <c r="LF134">
        <v>1</v>
      </c>
      <c r="LH134" t="s">
        <v>813</v>
      </c>
      <c r="LI134" t="s">
        <v>817</v>
      </c>
      <c r="LJ134" t="s">
        <v>813</v>
      </c>
      <c r="LK134" t="s">
        <v>817</v>
      </c>
      <c r="LL134" t="s">
        <v>817</v>
      </c>
      <c r="LM134" t="s">
        <v>817</v>
      </c>
      <c r="LN134" t="s">
        <v>813</v>
      </c>
      <c r="LO134" t="s">
        <v>813</v>
      </c>
      <c r="LP134" t="s">
        <v>813</v>
      </c>
      <c r="LQ134" t="s">
        <v>817</v>
      </c>
      <c r="LR134" t="s">
        <v>818</v>
      </c>
      <c r="LS134" t="s">
        <v>818</v>
      </c>
      <c r="LV134" t="s">
        <v>818</v>
      </c>
      <c r="LX134" t="s">
        <v>813</v>
      </c>
      <c r="LY134" t="s">
        <v>1046</v>
      </c>
      <c r="MU134" t="s">
        <v>813</v>
      </c>
      <c r="NC134" t="s">
        <v>813</v>
      </c>
      <c r="ND134" t="s">
        <v>813</v>
      </c>
      <c r="NE134" t="s">
        <v>813</v>
      </c>
      <c r="NF134" t="s">
        <v>817</v>
      </c>
      <c r="NG134" t="s">
        <v>817</v>
      </c>
      <c r="NH134" t="s">
        <v>817</v>
      </c>
      <c r="NI134" t="s">
        <v>817</v>
      </c>
      <c r="NJ134" t="s">
        <v>817</v>
      </c>
      <c r="NK134" t="s">
        <v>817</v>
      </c>
      <c r="NL134" t="s">
        <v>813</v>
      </c>
      <c r="NM134" t="s">
        <v>817</v>
      </c>
      <c r="NN134" t="s">
        <v>817</v>
      </c>
      <c r="NO134" t="s">
        <v>817</v>
      </c>
      <c r="NP134" t="s">
        <v>817</v>
      </c>
      <c r="NQ134" t="s">
        <v>817</v>
      </c>
      <c r="NR134" t="s">
        <v>813</v>
      </c>
      <c r="NS134" t="s">
        <v>817</v>
      </c>
      <c r="NU134" t="s">
        <v>861</v>
      </c>
      <c r="NV134" t="s">
        <v>813</v>
      </c>
      <c r="NW134" t="s">
        <v>1430</v>
      </c>
      <c r="NX134" t="s">
        <v>826</v>
      </c>
      <c r="NY134">
        <v>5</v>
      </c>
      <c r="NZ134" t="s">
        <v>889</v>
      </c>
      <c r="OP134" t="s">
        <v>813</v>
      </c>
      <c r="OQ134" t="s">
        <v>827</v>
      </c>
      <c r="OR134" t="s">
        <v>863</v>
      </c>
      <c r="OS134" t="s">
        <v>878</v>
      </c>
      <c r="OT134" t="s">
        <v>813</v>
      </c>
      <c r="OU134" t="s">
        <v>813</v>
      </c>
      <c r="OV134" t="s">
        <v>1004</v>
      </c>
      <c r="PA134" t="s">
        <v>817</v>
      </c>
      <c r="PB134" t="s">
        <v>817</v>
      </c>
      <c r="PC134" t="s">
        <v>817</v>
      </c>
      <c r="PD134" t="s">
        <v>817</v>
      </c>
      <c r="PE134" t="s">
        <v>817</v>
      </c>
      <c r="PF134" t="s">
        <v>813</v>
      </c>
      <c r="PG134" t="s">
        <v>817</v>
      </c>
      <c r="PH134" t="s">
        <v>817</v>
      </c>
      <c r="PI134" t="s">
        <v>817</v>
      </c>
      <c r="PJ134" t="s">
        <v>817</v>
      </c>
      <c r="PM134" t="s">
        <v>1057</v>
      </c>
      <c r="PN134" t="s">
        <v>879</v>
      </c>
      <c r="PO134" t="s">
        <v>838</v>
      </c>
      <c r="PP134" t="s">
        <v>839</v>
      </c>
      <c r="PQ134" t="s">
        <v>813</v>
      </c>
      <c r="PR134" t="s">
        <v>813</v>
      </c>
      <c r="PS134" t="s">
        <v>817</v>
      </c>
      <c r="PT134" t="s">
        <v>817</v>
      </c>
      <c r="PU134" t="s">
        <v>817</v>
      </c>
      <c r="PV134" t="s">
        <v>817</v>
      </c>
      <c r="PW134" t="s">
        <v>817</v>
      </c>
      <c r="PX134" t="s">
        <v>817</v>
      </c>
      <c r="PY134" t="s">
        <v>817</v>
      </c>
      <c r="PZ134" t="s">
        <v>840</v>
      </c>
      <c r="QA134" t="s">
        <v>841</v>
      </c>
      <c r="QB134" t="s">
        <v>895</v>
      </c>
      <c r="QC134" t="s">
        <v>843</v>
      </c>
      <c r="QD134" t="s">
        <v>844</v>
      </c>
      <c r="QE134" t="s">
        <v>845</v>
      </c>
      <c r="QF134" t="s">
        <v>817</v>
      </c>
      <c r="QG134" t="s">
        <v>817</v>
      </c>
      <c r="QH134" t="s">
        <v>813</v>
      </c>
      <c r="QI134" t="s">
        <v>817</v>
      </c>
      <c r="QJ134" t="s">
        <v>813</v>
      </c>
      <c r="QK134" t="s">
        <v>813</v>
      </c>
      <c r="QL134" t="s">
        <v>817</v>
      </c>
      <c r="QM134" t="s">
        <v>817</v>
      </c>
      <c r="QN134" t="s">
        <v>817</v>
      </c>
      <c r="QO134" t="s">
        <v>817</v>
      </c>
      <c r="QP134" t="s">
        <v>817</v>
      </c>
      <c r="QQ134" t="s">
        <v>817</v>
      </c>
      <c r="QR134" t="s">
        <v>817</v>
      </c>
      <c r="QS134" t="s">
        <v>813</v>
      </c>
      <c r="QT134" t="s">
        <v>817</v>
      </c>
      <c r="QU134" t="s">
        <v>817</v>
      </c>
      <c r="QV134" t="s">
        <v>817</v>
      </c>
      <c r="QW134" t="s">
        <v>817</v>
      </c>
      <c r="QX134" t="s">
        <v>817</v>
      </c>
      <c r="QY134" t="s">
        <v>817</v>
      </c>
      <c r="QZ134" t="s">
        <v>817</v>
      </c>
      <c r="RA134" t="s">
        <v>817</v>
      </c>
      <c r="RB134" t="s">
        <v>817</v>
      </c>
      <c r="RC134" t="s">
        <v>817</v>
      </c>
      <c r="RD134" t="s">
        <v>817</v>
      </c>
      <c r="RE134" t="s">
        <v>817</v>
      </c>
      <c r="RF134" t="s">
        <v>817</v>
      </c>
      <c r="RG134" t="s">
        <v>817</v>
      </c>
      <c r="RH134" t="s">
        <v>817</v>
      </c>
      <c r="RI134" t="s">
        <v>817</v>
      </c>
      <c r="RJ134" t="s">
        <v>817</v>
      </c>
      <c r="RK134" t="s">
        <v>813</v>
      </c>
      <c r="RL134" t="s">
        <v>817</v>
      </c>
      <c r="RM134" t="s">
        <v>817</v>
      </c>
      <c r="RN134" t="s">
        <v>817</v>
      </c>
      <c r="RO134" t="s">
        <v>813</v>
      </c>
      <c r="RP134" t="s">
        <v>817</v>
      </c>
      <c r="RQ134" t="s">
        <v>817</v>
      </c>
      <c r="RR134" t="s">
        <v>817</v>
      </c>
      <c r="RS134" t="s">
        <v>817</v>
      </c>
      <c r="RT134" t="s">
        <v>817</v>
      </c>
      <c r="RU134" t="s">
        <v>817</v>
      </c>
      <c r="RV134" t="s">
        <v>817</v>
      </c>
      <c r="RW134" t="s">
        <v>817</v>
      </c>
      <c r="RX134" t="s">
        <v>845</v>
      </c>
      <c r="RY134" t="s">
        <v>1285</v>
      </c>
      <c r="RZ134" t="s">
        <v>817</v>
      </c>
      <c r="SB134" t="s">
        <v>817</v>
      </c>
      <c r="SC134" t="s">
        <v>817</v>
      </c>
      <c r="SD134" t="s">
        <v>817</v>
      </c>
      <c r="SE134" t="s">
        <v>817</v>
      </c>
      <c r="SF134" t="s">
        <v>817</v>
      </c>
      <c r="SG134" t="s">
        <v>817</v>
      </c>
      <c r="SH134" t="s">
        <v>817</v>
      </c>
      <c r="SI134" t="s">
        <v>817</v>
      </c>
      <c r="SJ134" t="s">
        <v>817</v>
      </c>
      <c r="SK134" t="s">
        <v>817</v>
      </c>
      <c r="SL134" t="s">
        <v>817</v>
      </c>
      <c r="SM134" t="s">
        <v>817</v>
      </c>
      <c r="SN134" t="s">
        <v>813</v>
      </c>
      <c r="SO134" t="s">
        <v>817</v>
      </c>
      <c r="SP134" t="s">
        <v>817</v>
      </c>
      <c r="SQ134" t="s">
        <v>817</v>
      </c>
      <c r="SR134" t="s">
        <v>813</v>
      </c>
      <c r="SS134" t="s">
        <v>817</v>
      </c>
      <c r="ST134" t="s">
        <v>817</v>
      </c>
      <c r="SU134" t="s">
        <v>817</v>
      </c>
      <c r="SV134" t="s">
        <v>817</v>
      </c>
      <c r="SW134" t="s">
        <v>813</v>
      </c>
      <c r="SX134" t="s">
        <v>817</v>
      </c>
      <c r="SY134" t="s">
        <v>817</v>
      </c>
      <c r="SZ134" t="s">
        <v>813</v>
      </c>
      <c r="TA134" t="s">
        <v>817</v>
      </c>
      <c r="TB134" t="s">
        <v>817</v>
      </c>
      <c r="TC134" t="s">
        <v>817</v>
      </c>
      <c r="TD134" t="s">
        <v>817</v>
      </c>
      <c r="TE134" t="s">
        <v>817</v>
      </c>
      <c r="TF134" t="s">
        <v>817</v>
      </c>
      <c r="TG134" t="s">
        <v>817</v>
      </c>
      <c r="TH134" t="s">
        <v>817</v>
      </c>
      <c r="TI134" t="s">
        <v>817</v>
      </c>
      <c r="TU134" t="s">
        <v>817</v>
      </c>
      <c r="TY134" t="s">
        <v>813</v>
      </c>
      <c r="TZ134" t="s">
        <v>817</v>
      </c>
      <c r="UA134" t="s">
        <v>817</v>
      </c>
      <c r="UB134" t="s">
        <v>817</v>
      </c>
      <c r="UC134" t="s">
        <v>817</v>
      </c>
      <c r="UD134" t="s">
        <v>817</v>
      </c>
      <c r="UE134" t="s">
        <v>817</v>
      </c>
      <c r="UF134" t="s">
        <v>817</v>
      </c>
      <c r="UG134" t="s">
        <v>817</v>
      </c>
      <c r="UH134" t="s">
        <v>817</v>
      </c>
      <c r="UI134" t="s">
        <v>817</v>
      </c>
      <c r="UJ134" t="s">
        <v>817</v>
      </c>
      <c r="UK134" t="s">
        <v>817</v>
      </c>
      <c r="UL134" t="s">
        <v>817</v>
      </c>
      <c r="UM134" t="s">
        <v>817</v>
      </c>
      <c r="UN134" t="s">
        <v>817</v>
      </c>
      <c r="UO134" t="s">
        <v>813</v>
      </c>
      <c r="UP134" t="s">
        <v>817</v>
      </c>
      <c r="UQ134" t="s">
        <v>817</v>
      </c>
      <c r="UR134" t="s">
        <v>817</v>
      </c>
      <c r="US134" t="s">
        <v>817</v>
      </c>
      <c r="UT134" t="s">
        <v>817</v>
      </c>
      <c r="UU134" t="s">
        <v>817</v>
      </c>
      <c r="UV134" t="s">
        <v>817</v>
      </c>
      <c r="UW134" t="s">
        <v>817</v>
      </c>
      <c r="UX134" t="s">
        <v>817</v>
      </c>
      <c r="UY134" t="s">
        <v>817</v>
      </c>
      <c r="UZ134" t="s">
        <v>817</v>
      </c>
      <c r="VB134" t="s">
        <v>909</v>
      </c>
      <c r="VC134" t="s">
        <v>848</v>
      </c>
      <c r="VD134" t="s">
        <v>817</v>
      </c>
      <c r="VE134" t="s">
        <v>813</v>
      </c>
      <c r="VF134" t="s">
        <v>813</v>
      </c>
      <c r="VG134" t="s">
        <v>817</v>
      </c>
      <c r="VH134" t="s">
        <v>817</v>
      </c>
      <c r="VI134" t="s">
        <v>817</v>
      </c>
      <c r="VJ134" t="s">
        <v>813</v>
      </c>
      <c r="VK134" t="s">
        <v>817</v>
      </c>
      <c r="VL134" t="s">
        <v>817</v>
      </c>
      <c r="VM134" t="s">
        <v>817</v>
      </c>
      <c r="VN134" t="s">
        <v>817</v>
      </c>
      <c r="VO134" t="s">
        <v>817</v>
      </c>
      <c r="VP134" t="s">
        <v>817</v>
      </c>
      <c r="VQ134" t="s">
        <v>817</v>
      </c>
      <c r="VY134" t="s">
        <v>817</v>
      </c>
      <c r="VZ134" t="s">
        <v>813</v>
      </c>
      <c r="WA134" t="s">
        <v>817</v>
      </c>
      <c r="WJ134" t="s">
        <v>813</v>
      </c>
      <c r="WK134" t="s">
        <v>817</v>
      </c>
      <c r="WL134" t="s">
        <v>817</v>
      </c>
      <c r="WM134" t="s">
        <v>817</v>
      </c>
      <c r="WN134" t="s">
        <v>817</v>
      </c>
      <c r="WO134" t="s">
        <v>817</v>
      </c>
      <c r="WP134" t="s">
        <v>817</v>
      </c>
      <c r="WQ134" t="s">
        <v>817</v>
      </c>
      <c r="WR134" t="s">
        <v>817</v>
      </c>
      <c r="WS134" t="s">
        <v>846</v>
      </c>
      <c r="WU134" t="s">
        <v>813</v>
      </c>
      <c r="WV134" t="s">
        <v>817</v>
      </c>
      <c r="WW134" t="s">
        <v>813</v>
      </c>
      <c r="WX134" t="s">
        <v>817</v>
      </c>
      <c r="WY134" t="s">
        <v>817</v>
      </c>
      <c r="WZ134" t="s">
        <v>817</v>
      </c>
      <c r="XA134" t="s">
        <v>817</v>
      </c>
      <c r="XB134" t="s">
        <v>817</v>
      </c>
      <c r="XC134" t="s">
        <v>869</v>
      </c>
      <c r="XD134" t="s">
        <v>813</v>
      </c>
      <c r="XE134" t="s">
        <v>817</v>
      </c>
      <c r="XF134" t="s">
        <v>817</v>
      </c>
      <c r="XG134" t="s">
        <v>817</v>
      </c>
      <c r="XH134" t="s">
        <v>817</v>
      </c>
      <c r="XI134" t="s">
        <v>817</v>
      </c>
      <c r="XJ134" t="s">
        <v>817</v>
      </c>
      <c r="XK134" t="s">
        <v>817</v>
      </c>
      <c r="XL134" t="s">
        <v>817</v>
      </c>
      <c r="XM134" t="s">
        <v>817</v>
      </c>
      <c r="XN134" t="s">
        <v>817</v>
      </c>
      <c r="XO134" t="s">
        <v>817</v>
      </c>
      <c r="XP134" t="s">
        <v>817</v>
      </c>
      <c r="XQ134" t="s">
        <v>817</v>
      </c>
      <c r="XR134" t="s">
        <v>813</v>
      </c>
      <c r="XS134" t="s">
        <v>817</v>
      </c>
      <c r="XT134" t="s">
        <v>813</v>
      </c>
      <c r="XU134" t="s">
        <v>817</v>
      </c>
      <c r="XV134" t="s">
        <v>817</v>
      </c>
      <c r="XW134" t="s">
        <v>817</v>
      </c>
      <c r="XX134" t="s">
        <v>817</v>
      </c>
      <c r="XY134" t="s">
        <v>817</v>
      </c>
      <c r="XZ134" t="s">
        <v>817</v>
      </c>
      <c r="ZM134" t="s">
        <v>817</v>
      </c>
      <c r="ZN134" t="s">
        <v>817</v>
      </c>
      <c r="ZO134" t="s">
        <v>817</v>
      </c>
      <c r="ZP134" t="s">
        <v>817</v>
      </c>
      <c r="ZQ134" t="s">
        <v>817</v>
      </c>
      <c r="ZR134" t="s">
        <v>817</v>
      </c>
      <c r="ZS134" t="s">
        <v>813</v>
      </c>
      <c r="ZT134" t="s">
        <v>817</v>
      </c>
      <c r="ZU134" t="s">
        <v>817</v>
      </c>
      <c r="ZV134" t="s">
        <v>817</v>
      </c>
      <c r="ZW134" t="s">
        <v>817</v>
      </c>
      <c r="ZX134" t="s">
        <v>817</v>
      </c>
      <c r="ZY134" t="s">
        <v>817</v>
      </c>
      <c r="ZZ134" t="s">
        <v>817</v>
      </c>
      <c r="AAA134" t="s">
        <v>817</v>
      </c>
      <c r="AAB134" t="s">
        <v>817</v>
      </c>
      <c r="AAC134" t="s">
        <v>817</v>
      </c>
      <c r="AAD134" t="s">
        <v>817</v>
      </c>
      <c r="AAE134" t="s">
        <v>817</v>
      </c>
      <c r="AAF134" t="s">
        <v>817</v>
      </c>
      <c r="AAH134" t="s">
        <v>813</v>
      </c>
      <c r="AAI134" t="s">
        <v>813</v>
      </c>
      <c r="AAJ134" t="s">
        <v>817</v>
      </c>
      <c r="AAK134" t="s">
        <v>817</v>
      </c>
      <c r="AAL134" t="s">
        <v>813</v>
      </c>
      <c r="AAM134" t="s">
        <v>817</v>
      </c>
      <c r="AAN134" t="s">
        <v>817</v>
      </c>
      <c r="AAO134" t="s">
        <v>817</v>
      </c>
      <c r="AAP134" t="s">
        <v>817</v>
      </c>
      <c r="AAQ134" t="s">
        <v>817</v>
      </c>
      <c r="AAR134" t="s">
        <v>817</v>
      </c>
      <c r="AAS134" t="s">
        <v>817</v>
      </c>
      <c r="AAT134" t="s">
        <v>817</v>
      </c>
      <c r="AAV134" t="s">
        <v>813</v>
      </c>
      <c r="AAW134" t="s">
        <v>817</v>
      </c>
      <c r="AAX134" t="s">
        <v>817</v>
      </c>
      <c r="AAY134" t="s">
        <v>817</v>
      </c>
      <c r="AAZ134" t="s">
        <v>817</v>
      </c>
      <c r="ABA134" t="s">
        <v>817</v>
      </c>
      <c r="ABB134" t="s">
        <v>817</v>
      </c>
      <c r="ABC134" t="s">
        <v>817</v>
      </c>
      <c r="ABD134" t="s">
        <v>817</v>
      </c>
      <c r="ABE134" t="s">
        <v>817</v>
      </c>
      <c r="ABF134" t="s">
        <v>817</v>
      </c>
      <c r="ABG134" t="s">
        <v>817</v>
      </c>
      <c r="ABH134" t="s">
        <v>817</v>
      </c>
      <c r="ABI134" t="s">
        <v>817</v>
      </c>
      <c r="ABJ134" t="s">
        <v>817</v>
      </c>
      <c r="ABK134" t="s">
        <v>817</v>
      </c>
      <c r="ABL134" t="s">
        <v>817</v>
      </c>
      <c r="ABM134" t="s">
        <v>817</v>
      </c>
      <c r="ABN134" t="s">
        <v>817</v>
      </c>
      <c r="ABO134" t="s">
        <v>817</v>
      </c>
      <c r="ABP134" t="s">
        <v>817</v>
      </c>
      <c r="ABQ134" t="s">
        <v>817</v>
      </c>
      <c r="ABR134" t="s">
        <v>817</v>
      </c>
      <c r="ABS134" t="s">
        <v>817</v>
      </c>
      <c r="ABT134" t="s">
        <v>813</v>
      </c>
      <c r="ABU134" t="s">
        <v>817</v>
      </c>
      <c r="ABV134" t="s">
        <v>817</v>
      </c>
      <c r="ABW134" t="s">
        <v>813</v>
      </c>
      <c r="ABX134" t="s">
        <v>817</v>
      </c>
      <c r="ABY134" t="s">
        <v>817</v>
      </c>
      <c r="ABZ134" t="s">
        <v>817</v>
      </c>
      <c r="ACA134" t="s">
        <v>817</v>
      </c>
      <c r="ACB134" t="s">
        <v>817</v>
      </c>
      <c r="ACC134" t="s">
        <v>817</v>
      </c>
      <c r="ACD134" t="s">
        <v>817</v>
      </c>
      <c r="ACE134" t="s">
        <v>817</v>
      </c>
      <c r="ACF134" t="s">
        <v>817</v>
      </c>
      <c r="ACG134" t="s">
        <v>817</v>
      </c>
      <c r="ACH134" t="s">
        <v>817</v>
      </c>
      <c r="ACI134" t="s">
        <v>817</v>
      </c>
    </row>
    <row r="135" spans="1:763">
      <c r="A135" t="s">
        <v>1431</v>
      </c>
      <c r="B135" t="s">
        <v>1432</v>
      </c>
      <c r="C135" t="s">
        <v>1433</v>
      </c>
      <c r="D135" t="s">
        <v>1028</v>
      </c>
      <c r="E135" t="s">
        <v>1028</v>
      </c>
      <c r="P135" t="s">
        <v>886</v>
      </c>
      <c r="Q135">
        <v>0.64514064157430773</v>
      </c>
      <c r="T135">
        <v>27</v>
      </c>
      <c r="V135" t="s">
        <v>813</v>
      </c>
      <c r="X135" t="s">
        <v>813</v>
      </c>
      <c r="Y135" t="s">
        <v>814</v>
      </c>
      <c r="Z135" t="s">
        <v>814</v>
      </c>
      <c r="AA135" t="s">
        <v>815</v>
      </c>
      <c r="AB135" t="s">
        <v>816</v>
      </c>
      <c r="AC135">
        <v>4</v>
      </c>
      <c r="AD135" t="s">
        <v>813</v>
      </c>
      <c r="AE135">
        <v>4</v>
      </c>
      <c r="AF135">
        <v>0</v>
      </c>
      <c r="AG135">
        <v>0</v>
      </c>
      <c r="AH135" t="s">
        <v>818</v>
      </c>
      <c r="AI135" t="s">
        <v>818</v>
      </c>
      <c r="AJ135" t="s">
        <v>818</v>
      </c>
      <c r="AK135" t="s">
        <v>818</v>
      </c>
      <c r="AL135" t="s">
        <v>818</v>
      </c>
      <c r="AM135" t="s">
        <v>818</v>
      </c>
      <c r="AN135" t="s">
        <v>818</v>
      </c>
      <c r="AO135" t="s">
        <v>818</v>
      </c>
      <c r="AP135" t="s">
        <v>818</v>
      </c>
      <c r="AQ135" t="s">
        <v>818</v>
      </c>
      <c r="AR135" t="s">
        <v>818</v>
      </c>
      <c r="AS135" t="s">
        <v>818</v>
      </c>
      <c r="AT135" t="s">
        <v>818</v>
      </c>
      <c r="AU135" t="s">
        <v>818</v>
      </c>
      <c r="AV135" t="s">
        <v>818</v>
      </c>
      <c r="AW135" t="s">
        <v>818</v>
      </c>
      <c r="AX135" t="s">
        <v>818</v>
      </c>
      <c r="AY135" t="s">
        <v>818</v>
      </c>
      <c r="AZ135" t="s">
        <v>818</v>
      </c>
      <c r="BA135" t="s">
        <v>818</v>
      </c>
      <c r="BB135" t="s">
        <v>818</v>
      </c>
      <c r="BC135" t="s">
        <v>818</v>
      </c>
      <c r="BD135" t="s">
        <v>818</v>
      </c>
      <c r="BE135" t="s">
        <v>818</v>
      </c>
      <c r="BF135" t="s">
        <v>818</v>
      </c>
      <c r="BG135" t="s">
        <v>818</v>
      </c>
      <c r="BH135" t="s">
        <v>818</v>
      </c>
      <c r="BI135" t="s">
        <v>818</v>
      </c>
      <c r="BJ135" t="s">
        <v>818</v>
      </c>
      <c r="BK135" t="s">
        <v>818</v>
      </c>
      <c r="BL135" t="s">
        <v>818</v>
      </c>
      <c r="BM135" t="s">
        <v>818</v>
      </c>
      <c r="BN135" t="s">
        <v>818</v>
      </c>
      <c r="BO135" t="s">
        <v>818</v>
      </c>
      <c r="BP135" t="s">
        <v>818</v>
      </c>
      <c r="BQ135" t="s">
        <v>818</v>
      </c>
      <c r="BR135" t="s">
        <v>818</v>
      </c>
      <c r="BS135" t="s">
        <v>818</v>
      </c>
      <c r="BT135" t="s">
        <v>818</v>
      </c>
      <c r="BU135" t="s">
        <v>818</v>
      </c>
      <c r="BV135" t="s">
        <v>818</v>
      </c>
      <c r="BW135" t="s">
        <v>818</v>
      </c>
      <c r="BX135" t="s">
        <v>818</v>
      </c>
      <c r="BY135" t="s">
        <v>818</v>
      </c>
      <c r="BZ135" t="s">
        <v>818</v>
      </c>
      <c r="CA135" t="s">
        <v>818</v>
      </c>
      <c r="CB135" t="s">
        <v>818</v>
      </c>
      <c r="CC135" t="s">
        <v>818</v>
      </c>
      <c r="CD135" t="s">
        <v>818</v>
      </c>
      <c r="CE135" t="s">
        <v>818</v>
      </c>
      <c r="CF135" t="s">
        <v>818</v>
      </c>
      <c r="CG135" t="s">
        <v>818</v>
      </c>
      <c r="CH135" t="s">
        <v>818</v>
      </c>
      <c r="CI135" t="s">
        <v>818</v>
      </c>
      <c r="CJ135" t="s">
        <v>818</v>
      </c>
      <c r="CK135" t="s">
        <v>818</v>
      </c>
      <c r="CL135" t="s">
        <v>818</v>
      </c>
      <c r="CM135" t="s">
        <v>818</v>
      </c>
      <c r="CN135" t="s">
        <v>818</v>
      </c>
      <c r="CO135" t="s">
        <v>818</v>
      </c>
      <c r="CP135" t="s">
        <v>818</v>
      </c>
      <c r="CQ135" t="s">
        <v>818</v>
      </c>
      <c r="CR135" t="s">
        <v>818</v>
      </c>
      <c r="CS135" t="s">
        <v>818</v>
      </c>
      <c r="CT135" t="s">
        <v>818</v>
      </c>
      <c r="CU135" t="s">
        <v>818</v>
      </c>
      <c r="CV135" t="s">
        <v>818</v>
      </c>
      <c r="CW135" t="s">
        <v>818</v>
      </c>
      <c r="CX135" t="s">
        <v>818</v>
      </c>
      <c r="CY135" t="s">
        <v>818</v>
      </c>
      <c r="CZ135" t="s">
        <v>818</v>
      </c>
      <c r="DA135" t="s">
        <v>818</v>
      </c>
      <c r="DB135" t="s">
        <v>818</v>
      </c>
      <c r="DC135" t="s">
        <v>818</v>
      </c>
      <c r="DD135" t="s">
        <v>818</v>
      </c>
      <c r="DE135" t="s">
        <v>818</v>
      </c>
      <c r="DF135" t="s">
        <v>818</v>
      </c>
      <c r="DG135" t="s">
        <v>818</v>
      </c>
      <c r="DH135" t="s">
        <v>818</v>
      </c>
      <c r="DI135" t="s">
        <v>818</v>
      </c>
      <c r="DJ135" t="s">
        <v>818</v>
      </c>
      <c r="DK135" t="s">
        <v>818</v>
      </c>
      <c r="DL135" t="s">
        <v>818</v>
      </c>
      <c r="DM135" t="s">
        <v>818</v>
      </c>
      <c r="DN135" t="s">
        <v>818</v>
      </c>
      <c r="DO135" t="s">
        <v>818</v>
      </c>
      <c r="DP135" t="s">
        <v>818</v>
      </c>
      <c r="DQ135" t="s">
        <v>818</v>
      </c>
      <c r="DR135" t="s">
        <v>818</v>
      </c>
      <c r="DS135" t="s">
        <v>818</v>
      </c>
      <c r="DT135" t="s">
        <v>818</v>
      </c>
      <c r="DU135" t="s">
        <v>818</v>
      </c>
      <c r="DV135" t="s">
        <v>818</v>
      </c>
      <c r="DW135" t="s">
        <v>818</v>
      </c>
      <c r="DX135" t="s">
        <v>818</v>
      </c>
      <c r="DY135" t="s">
        <v>818</v>
      </c>
      <c r="DZ135" t="s">
        <v>818</v>
      </c>
      <c r="EA135" t="s">
        <v>818</v>
      </c>
      <c r="EB135" t="s">
        <v>818</v>
      </c>
      <c r="EC135" t="s">
        <v>818</v>
      </c>
      <c r="ED135" t="s">
        <v>818</v>
      </c>
      <c r="EE135" t="s">
        <v>818</v>
      </c>
      <c r="EF135" t="s">
        <v>818</v>
      </c>
      <c r="EG135" t="s">
        <v>818</v>
      </c>
      <c r="EH135" t="s">
        <v>818</v>
      </c>
      <c r="EI135" t="s">
        <v>818</v>
      </c>
      <c r="EJ135" t="s">
        <v>818</v>
      </c>
      <c r="EK135" t="s">
        <v>818</v>
      </c>
      <c r="EL135" t="s">
        <v>818</v>
      </c>
      <c r="EM135" t="s">
        <v>818</v>
      </c>
      <c r="EN135" t="s">
        <v>818</v>
      </c>
      <c r="EO135" t="s">
        <v>818</v>
      </c>
      <c r="EP135" t="s">
        <v>818</v>
      </c>
      <c r="EQ135" t="s">
        <v>818</v>
      </c>
      <c r="ER135" t="s">
        <v>818</v>
      </c>
      <c r="ES135" t="s">
        <v>818</v>
      </c>
      <c r="ET135" t="s">
        <v>818</v>
      </c>
      <c r="EU135" t="s">
        <v>818</v>
      </c>
      <c r="EV135" t="s">
        <v>818</v>
      </c>
      <c r="EW135" t="s">
        <v>818</v>
      </c>
      <c r="EX135" t="s">
        <v>818</v>
      </c>
      <c r="EY135" t="s">
        <v>818</v>
      </c>
      <c r="EZ135" t="s">
        <v>818</v>
      </c>
      <c r="FA135" t="s">
        <v>818</v>
      </c>
      <c r="FB135" t="s">
        <v>818</v>
      </c>
      <c r="FC135" t="s">
        <v>818</v>
      </c>
      <c r="FD135" t="s">
        <v>818</v>
      </c>
      <c r="FE135" t="s">
        <v>818</v>
      </c>
      <c r="FF135" t="s">
        <v>818</v>
      </c>
      <c r="FG135" t="s">
        <v>818</v>
      </c>
      <c r="FH135" t="s">
        <v>818</v>
      </c>
      <c r="FI135" t="s">
        <v>818</v>
      </c>
      <c r="FJ135" t="s">
        <v>818</v>
      </c>
      <c r="FK135" t="s">
        <v>818</v>
      </c>
      <c r="FL135" t="s">
        <v>818</v>
      </c>
      <c r="FM135" t="s">
        <v>818</v>
      </c>
      <c r="FN135" t="s">
        <v>818</v>
      </c>
      <c r="FO135" t="s">
        <v>818</v>
      </c>
      <c r="FP135" t="s">
        <v>818</v>
      </c>
      <c r="FQ135" t="s">
        <v>818</v>
      </c>
      <c r="FR135" t="s">
        <v>818</v>
      </c>
      <c r="FS135" t="s">
        <v>818</v>
      </c>
      <c r="FT135" t="s">
        <v>818</v>
      </c>
      <c r="FU135" t="s">
        <v>818</v>
      </c>
      <c r="FV135" t="s">
        <v>818</v>
      </c>
      <c r="FW135" t="s">
        <v>818</v>
      </c>
      <c r="FX135" t="s">
        <v>818</v>
      </c>
      <c r="FY135" t="s">
        <v>818</v>
      </c>
      <c r="FZ135" t="s">
        <v>818</v>
      </c>
      <c r="GA135" t="s">
        <v>818</v>
      </c>
      <c r="GB135" t="s">
        <v>818</v>
      </c>
      <c r="GC135" t="s">
        <v>818</v>
      </c>
      <c r="GD135" t="s">
        <v>818</v>
      </c>
      <c r="GE135" t="s">
        <v>818</v>
      </c>
      <c r="GF135" t="s">
        <v>818</v>
      </c>
      <c r="GG135" t="s">
        <v>818</v>
      </c>
      <c r="GH135" t="s">
        <v>818</v>
      </c>
      <c r="GI135" t="s">
        <v>818</v>
      </c>
      <c r="GJ135" t="s">
        <v>818</v>
      </c>
      <c r="GK135" t="s">
        <v>818</v>
      </c>
      <c r="GL135" t="s">
        <v>818</v>
      </c>
      <c r="GM135" t="s">
        <v>818</v>
      </c>
      <c r="GN135" t="s">
        <v>818</v>
      </c>
      <c r="GO135" t="s">
        <v>818</v>
      </c>
      <c r="GP135" t="s">
        <v>818</v>
      </c>
      <c r="GQ135" t="s">
        <v>818</v>
      </c>
      <c r="GR135" t="s">
        <v>818</v>
      </c>
      <c r="GS135" t="s">
        <v>818</v>
      </c>
      <c r="GT135" t="s">
        <v>818</v>
      </c>
      <c r="GU135" t="s">
        <v>818</v>
      </c>
      <c r="GV135" t="s">
        <v>818</v>
      </c>
      <c r="GW135" t="s">
        <v>818</v>
      </c>
      <c r="GX135" t="s">
        <v>818</v>
      </c>
      <c r="GY135" t="s">
        <v>818</v>
      </c>
      <c r="GZ135" t="s">
        <v>818</v>
      </c>
      <c r="HA135" t="s">
        <v>818</v>
      </c>
      <c r="HB135" t="s">
        <v>818</v>
      </c>
      <c r="HC135" t="s">
        <v>818</v>
      </c>
      <c r="HD135" t="s">
        <v>818</v>
      </c>
      <c r="HE135" t="s">
        <v>818</v>
      </c>
      <c r="HF135" t="s">
        <v>818</v>
      </c>
      <c r="HG135" t="s">
        <v>818</v>
      </c>
      <c r="HH135" t="s">
        <v>818</v>
      </c>
      <c r="HI135" t="s">
        <v>818</v>
      </c>
      <c r="HJ135" t="s">
        <v>818</v>
      </c>
      <c r="HK135" t="s">
        <v>818</v>
      </c>
      <c r="HL135" t="s">
        <v>818</v>
      </c>
      <c r="HM135" t="s">
        <v>818</v>
      </c>
      <c r="HN135" t="s">
        <v>818</v>
      </c>
      <c r="HO135" t="s">
        <v>818</v>
      </c>
      <c r="HP135" t="s">
        <v>818</v>
      </c>
      <c r="HQ135" t="s">
        <v>818</v>
      </c>
      <c r="HR135" t="s">
        <v>818</v>
      </c>
      <c r="HS135" t="s">
        <v>818</v>
      </c>
      <c r="HT135" t="s">
        <v>818</v>
      </c>
      <c r="HU135" t="s">
        <v>818</v>
      </c>
      <c r="HV135" t="s">
        <v>818</v>
      </c>
      <c r="HW135" t="s">
        <v>818</v>
      </c>
      <c r="HX135" t="s">
        <v>818</v>
      </c>
      <c r="HY135" t="s">
        <v>818</v>
      </c>
      <c r="HZ135" t="s">
        <v>818</v>
      </c>
      <c r="IA135" t="s">
        <v>818</v>
      </c>
      <c r="IB135" t="s">
        <v>818</v>
      </c>
      <c r="IC135" t="s">
        <v>818</v>
      </c>
      <c r="ID135" t="s">
        <v>818</v>
      </c>
      <c r="IE135" t="s">
        <v>818</v>
      </c>
      <c r="IF135" t="s">
        <v>818</v>
      </c>
      <c r="IG135" t="s">
        <v>818</v>
      </c>
      <c r="IH135" t="s">
        <v>818</v>
      </c>
      <c r="II135" t="s">
        <v>818</v>
      </c>
      <c r="IJ135" t="s">
        <v>818</v>
      </c>
      <c r="IK135" t="s">
        <v>818</v>
      </c>
      <c r="IL135" t="s">
        <v>818</v>
      </c>
      <c r="IM135" t="s">
        <v>818</v>
      </c>
      <c r="IN135" t="s">
        <v>818</v>
      </c>
      <c r="IO135" t="s">
        <v>818</v>
      </c>
      <c r="IP135" t="s">
        <v>818</v>
      </c>
      <c r="IQ135" t="s">
        <v>818</v>
      </c>
      <c r="IR135" t="s">
        <v>818</v>
      </c>
      <c r="IS135" t="s">
        <v>818</v>
      </c>
      <c r="IT135" t="s">
        <v>818</v>
      </c>
      <c r="IU135" t="s">
        <v>818</v>
      </c>
      <c r="IV135" t="s">
        <v>818</v>
      </c>
      <c r="IW135" t="s">
        <v>818</v>
      </c>
      <c r="IX135" t="s">
        <v>818</v>
      </c>
      <c r="IY135" t="s">
        <v>818</v>
      </c>
      <c r="IZ135" t="s">
        <v>818</v>
      </c>
      <c r="JA135" t="s">
        <v>818</v>
      </c>
      <c r="JB135" t="s">
        <v>818</v>
      </c>
      <c r="JC135" t="s">
        <v>818</v>
      </c>
      <c r="JD135" t="s">
        <v>818</v>
      </c>
      <c r="JE135" t="s">
        <v>818</v>
      </c>
      <c r="JF135" t="s">
        <v>818</v>
      </c>
      <c r="JG135" t="s">
        <v>818</v>
      </c>
      <c r="JH135" t="s">
        <v>818</v>
      </c>
      <c r="JI135" t="s">
        <v>818</v>
      </c>
      <c r="JJ135" t="s">
        <v>818</v>
      </c>
      <c r="JK135" t="s">
        <v>818</v>
      </c>
      <c r="JL135" t="s">
        <v>818</v>
      </c>
      <c r="JM135" t="s">
        <v>818</v>
      </c>
      <c r="JN135" t="s">
        <v>818</v>
      </c>
      <c r="JO135" t="s">
        <v>818</v>
      </c>
      <c r="JP135" t="s">
        <v>818</v>
      </c>
      <c r="JQ135" t="s">
        <v>818</v>
      </c>
      <c r="JR135" t="s">
        <v>818</v>
      </c>
      <c r="JS135" t="s">
        <v>818</v>
      </c>
      <c r="JT135" t="s">
        <v>818</v>
      </c>
      <c r="JU135" t="s">
        <v>818</v>
      </c>
      <c r="JV135" t="s">
        <v>818</v>
      </c>
      <c r="JW135" t="s">
        <v>818</v>
      </c>
      <c r="JX135" t="s">
        <v>818</v>
      </c>
      <c r="JY135" t="s">
        <v>818</v>
      </c>
      <c r="JZ135" t="s">
        <v>818</v>
      </c>
      <c r="KA135" t="s">
        <v>818</v>
      </c>
      <c r="KB135" t="s">
        <v>818</v>
      </c>
      <c r="KC135" t="s">
        <v>818</v>
      </c>
      <c r="KD135" t="s">
        <v>818</v>
      </c>
      <c r="KE135" t="s">
        <v>818</v>
      </c>
      <c r="KF135">
        <v>4</v>
      </c>
      <c r="KG135">
        <v>0</v>
      </c>
      <c r="KH135">
        <v>0</v>
      </c>
      <c r="KI135">
        <v>0</v>
      </c>
      <c r="KJ135">
        <v>1</v>
      </c>
      <c r="KK135">
        <v>0</v>
      </c>
      <c r="KL135">
        <v>0</v>
      </c>
      <c r="KM135">
        <v>0</v>
      </c>
      <c r="KN135">
        <v>1</v>
      </c>
      <c r="KO135">
        <v>0</v>
      </c>
      <c r="KP135">
        <v>1</v>
      </c>
      <c r="KQ135">
        <v>1</v>
      </c>
      <c r="KR135">
        <v>1</v>
      </c>
      <c r="KS135">
        <v>0</v>
      </c>
      <c r="KT135">
        <v>0</v>
      </c>
      <c r="KU135">
        <v>0</v>
      </c>
      <c r="KV135">
        <v>0</v>
      </c>
      <c r="KW135">
        <v>1</v>
      </c>
      <c r="KX135">
        <v>0</v>
      </c>
      <c r="KY135">
        <v>0</v>
      </c>
      <c r="KZ135">
        <v>1</v>
      </c>
      <c r="LA135">
        <v>1</v>
      </c>
      <c r="LB135">
        <v>2</v>
      </c>
      <c r="LC135">
        <v>2</v>
      </c>
      <c r="LD135">
        <v>4</v>
      </c>
      <c r="LE135">
        <v>0</v>
      </c>
      <c r="LF135">
        <v>2</v>
      </c>
      <c r="LH135" t="s">
        <v>817</v>
      </c>
      <c r="LI135" t="s">
        <v>817</v>
      </c>
      <c r="LJ135" t="s">
        <v>817</v>
      </c>
      <c r="LK135" t="s">
        <v>817</v>
      </c>
      <c r="LL135" t="s">
        <v>817</v>
      </c>
      <c r="LM135" t="s">
        <v>817</v>
      </c>
      <c r="LO135" t="s">
        <v>817</v>
      </c>
      <c r="LQ135" t="s">
        <v>817</v>
      </c>
      <c r="LR135" t="s">
        <v>818</v>
      </c>
      <c r="LV135" t="s">
        <v>818</v>
      </c>
      <c r="LX135" t="s">
        <v>817</v>
      </c>
      <c r="MA135" t="s">
        <v>858</v>
      </c>
      <c r="MB135" t="s">
        <v>1434</v>
      </c>
      <c r="MC135" t="s">
        <v>875</v>
      </c>
      <c r="MD135" t="s">
        <v>813</v>
      </c>
      <c r="MF135" t="s">
        <v>823</v>
      </c>
      <c r="MI135" t="s">
        <v>813</v>
      </c>
      <c r="MJ135" t="s">
        <v>824</v>
      </c>
      <c r="MK135" t="s">
        <v>813</v>
      </c>
      <c r="ML135" t="s">
        <v>817</v>
      </c>
      <c r="MM135" t="s">
        <v>817</v>
      </c>
      <c r="MN135" t="s">
        <v>817</v>
      </c>
      <c r="MO135" t="s">
        <v>817</v>
      </c>
      <c r="MP135" t="s">
        <v>817</v>
      </c>
      <c r="MQ135" t="s">
        <v>817</v>
      </c>
      <c r="MR135" t="s">
        <v>817</v>
      </c>
      <c r="MS135" t="s">
        <v>817</v>
      </c>
      <c r="MT135" t="s">
        <v>817</v>
      </c>
      <c r="MU135" t="s">
        <v>813</v>
      </c>
      <c r="NC135" t="s">
        <v>813</v>
      </c>
      <c r="ND135" t="s">
        <v>817</v>
      </c>
      <c r="NE135" t="s">
        <v>813</v>
      </c>
      <c r="NF135" t="s">
        <v>817</v>
      </c>
      <c r="NG135" t="s">
        <v>817</v>
      </c>
      <c r="NH135" t="s">
        <v>817</v>
      </c>
      <c r="NI135" t="s">
        <v>817</v>
      </c>
      <c r="NJ135" t="s">
        <v>817</v>
      </c>
      <c r="NK135" t="s">
        <v>817</v>
      </c>
      <c r="NL135" t="s">
        <v>813</v>
      </c>
      <c r="NM135" t="s">
        <v>817</v>
      </c>
      <c r="NN135" t="s">
        <v>817</v>
      </c>
      <c r="NO135" t="s">
        <v>817</v>
      </c>
      <c r="NP135" t="s">
        <v>817</v>
      </c>
      <c r="NQ135" t="s">
        <v>817</v>
      </c>
      <c r="NR135" t="s">
        <v>813</v>
      </c>
      <c r="NS135" t="s">
        <v>817</v>
      </c>
      <c r="NU135" t="s">
        <v>825</v>
      </c>
      <c r="NX135" t="s">
        <v>826</v>
      </c>
      <c r="NY135">
        <v>0</v>
      </c>
      <c r="OP135" t="s">
        <v>817</v>
      </c>
      <c r="OQ135" t="s">
        <v>827</v>
      </c>
      <c r="OR135" t="s">
        <v>863</v>
      </c>
      <c r="OS135" t="s">
        <v>829</v>
      </c>
      <c r="OT135" t="s">
        <v>813</v>
      </c>
      <c r="OU135" t="s">
        <v>817</v>
      </c>
      <c r="OV135" t="s">
        <v>830</v>
      </c>
      <c r="OW135" t="s">
        <v>864</v>
      </c>
      <c r="OX135" t="s">
        <v>832</v>
      </c>
      <c r="OY135" t="s">
        <v>833</v>
      </c>
      <c r="OZ135" t="s">
        <v>849</v>
      </c>
      <c r="PA135" t="s">
        <v>813</v>
      </c>
      <c r="PB135" t="s">
        <v>817</v>
      </c>
      <c r="PC135" t="s">
        <v>813</v>
      </c>
      <c r="PD135" t="s">
        <v>817</v>
      </c>
      <c r="PE135" t="s">
        <v>817</v>
      </c>
      <c r="PF135" t="s">
        <v>817</v>
      </c>
      <c r="PG135" t="s">
        <v>817</v>
      </c>
      <c r="PH135" t="s">
        <v>817</v>
      </c>
      <c r="PI135" t="s">
        <v>817</v>
      </c>
      <c r="PJ135" t="s">
        <v>817</v>
      </c>
      <c r="PK135" t="s">
        <v>813</v>
      </c>
      <c r="PL135" t="s">
        <v>835</v>
      </c>
      <c r="PM135" t="s">
        <v>1057</v>
      </c>
      <c r="PN135" t="s">
        <v>837</v>
      </c>
      <c r="PO135" t="s">
        <v>893</v>
      </c>
      <c r="PP135" t="s">
        <v>867</v>
      </c>
      <c r="PQ135" t="s">
        <v>813</v>
      </c>
      <c r="PR135" t="s">
        <v>813</v>
      </c>
      <c r="PS135" t="s">
        <v>817</v>
      </c>
      <c r="PT135" t="s">
        <v>817</v>
      </c>
      <c r="PU135" t="s">
        <v>817</v>
      </c>
      <c r="PV135" t="s">
        <v>817</v>
      </c>
      <c r="PW135" t="s">
        <v>817</v>
      </c>
      <c r="PX135" t="s">
        <v>817</v>
      </c>
      <c r="PY135" t="s">
        <v>817</v>
      </c>
      <c r="PZ135" t="s">
        <v>840</v>
      </c>
      <c r="QA135" t="s">
        <v>841</v>
      </c>
      <c r="QB135" t="s">
        <v>895</v>
      </c>
      <c r="QC135" t="s">
        <v>985</v>
      </c>
      <c r="QD135" t="s">
        <v>844</v>
      </c>
      <c r="QE135" t="s">
        <v>837</v>
      </c>
      <c r="QF135" t="s">
        <v>813</v>
      </c>
      <c r="QG135" t="s">
        <v>817</v>
      </c>
      <c r="QH135" t="s">
        <v>813</v>
      </c>
      <c r="QI135" t="s">
        <v>813</v>
      </c>
      <c r="QJ135" t="s">
        <v>813</v>
      </c>
      <c r="QK135" t="s">
        <v>813</v>
      </c>
      <c r="QL135" t="s">
        <v>817</v>
      </c>
      <c r="QM135" t="s">
        <v>817</v>
      </c>
      <c r="QN135" t="s">
        <v>817</v>
      </c>
      <c r="QO135" t="s">
        <v>817</v>
      </c>
      <c r="QP135" t="s">
        <v>817</v>
      </c>
      <c r="QQ135" t="s">
        <v>817</v>
      </c>
      <c r="QR135" t="s">
        <v>813</v>
      </c>
      <c r="QS135" t="s">
        <v>813</v>
      </c>
      <c r="QT135" t="s">
        <v>817</v>
      </c>
      <c r="QU135" t="s">
        <v>817</v>
      </c>
      <c r="QV135" t="s">
        <v>817</v>
      </c>
      <c r="QW135" t="s">
        <v>817</v>
      </c>
      <c r="QX135" t="s">
        <v>817</v>
      </c>
      <c r="QY135" t="s">
        <v>817</v>
      </c>
      <c r="QZ135" t="s">
        <v>817</v>
      </c>
      <c r="RA135" t="s">
        <v>817</v>
      </c>
      <c r="RB135" t="s">
        <v>817</v>
      </c>
      <c r="RC135" t="s">
        <v>817</v>
      </c>
      <c r="RD135" t="s">
        <v>817</v>
      </c>
      <c r="RE135" t="s">
        <v>817</v>
      </c>
      <c r="RF135" t="s">
        <v>817</v>
      </c>
      <c r="RG135" t="s">
        <v>817</v>
      </c>
      <c r="RH135" t="s">
        <v>817</v>
      </c>
      <c r="RI135" t="s">
        <v>817</v>
      </c>
      <c r="RJ135" t="s">
        <v>817</v>
      </c>
      <c r="RK135" t="s">
        <v>817</v>
      </c>
      <c r="RZ135" t="s">
        <v>813</v>
      </c>
      <c r="SA135" t="s">
        <v>817</v>
      </c>
      <c r="SB135" t="s">
        <v>817</v>
      </c>
      <c r="SC135" t="s">
        <v>817</v>
      </c>
      <c r="SD135" t="s">
        <v>817</v>
      </c>
      <c r="SE135" t="s">
        <v>817</v>
      </c>
      <c r="SF135" t="s">
        <v>817</v>
      </c>
      <c r="SG135" t="s">
        <v>813</v>
      </c>
      <c r="SH135" t="s">
        <v>817</v>
      </c>
      <c r="SI135" t="s">
        <v>813</v>
      </c>
      <c r="SJ135" t="s">
        <v>817</v>
      </c>
      <c r="SK135" t="s">
        <v>817</v>
      </c>
      <c r="SL135" t="s">
        <v>817</v>
      </c>
      <c r="SM135" t="s">
        <v>817</v>
      </c>
      <c r="SN135" t="s">
        <v>817</v>
      </c>
      <c r="SO135" t="s">
        <v>817</v>
      </c>
      <c r="SP135" t="s">
        <v>817</v>
      </c>
      <c r="SQ135" t="s">
        <v>817</v>
      </c>
      <c r="SR135" t="s">
        <v>813</v>
      </c>
      <c r="SS135" t="s">
        <v>817</v>
      </c>
      <c r="ST135" t="s">
        <v>817</v>
      </c>
      <c r="SU135" t="s">
        <v>817</v>
      </c>
      <c r="SV135" t="s">
        <v>817</v>
      </c>
      <c r="SW135" t="s">
        <v>813</v>
      </c>
      <c r="SX135" t="s">
        <v>817</v>
      </c>
      <c r="SY135" t="s">
        <v>817</v>
      </c>
      <c r="SZ135" t="s">
        <v>813</v>
      </c>
      <c r="TA135" t="s">
        <v>817</v>
      </c>
      <c r="TB135" t="s">
        <v>817</v>
      </c>
      <c r="TC135" t="s">
        <v>817</v>
      </c>
      <c r="TD135" t="s">
        <v>817</v>
      </c>
      <c r="TE135" t="s">
        <v>817</v>
      </c>
      <c r="TF135" t="s">
        <v>817</v>
      </c>
      <c r="TG135" t="s">
        <v>817</v>
      </c>
      <c r="TH135" t="s">
        <v>817</v>
      </c>
      <c r="TI135" t="s">
        <v>817</v>
      </c>
      <c r="TJ135" t="s">
        <v>813</v>
      </c>
      <c r="TK135" t="s">
        <v>817</v>
      </c>
      <c r="TL135" t="s">
        <v>817</v>
      </c>
      <c r="TM135" t="s">
        <v>817</v>
      </c>
      <c r="TN135" t="s">
        <v>813</v>
      </c>
      <c r="TO135" t="s">
        <v>817</v>
      </c>
      <c r="TP135" t="s">
        <v>817</v>
      </c>
      <c r="TQ135" t="s">
        <v>813</v>
      </c>
      <c r="TR135" t="s">
        <v>813</v>
      </c>
      <c r="TS135" t="s">
        <v>817</v>
      </c>
      <c r="TT135" t="s">
        <v>817</v>
      </c>
      <c r="TU135" t="s">
        <v>817</v>
      </c>
      <c r="TV135" t="s">
        <v>817</v>
      </c>
      <c r="TW135" t="s">
        <v>817</v>
      </c>
      <c r="TY135" t="s">
        <v>817</v>
      </c>
      <c r="TZ135" t="s">
        <v>817</v>
      </c>
      <c r="UA135" t="s">
        <v>817</v>
      </c>
      <c r="UB135" t="s">
        <v>817</v>
      </c>
      <c r="UC135" t="s">
        <v>817</v>
      </c>
      <c r="UD135" t="s">
        <v>817</v>
      </c>
      <c r="UE135" t="s">
        <v>817</v>
      </c>
      <c r="UF135" t="s">
        <v>817</v>
      </c>
      <c r="UG135" t="s">
        <v>817</v>
      </c>
      <c r="UH135" t="s">
        <v>813</v>
      </c>
      <c r="UI135" t="s">
        <v>817</v>
      </c>
      <c r="UJ135" t="s">
        <v>817</v>
      </c>
      <c r="UK135" t="s">
        <v>817</v>
      </c>
      <c r="UL135" t="s">
        <v>817</v>
      </c>
      <c r="UM135" t="s">
        <v>817</v>
      </c>
      <c r="UN135" t="s">
        <v>813</v>
      </c>
      <c r="UO135" t="s">
        <v>817</v>
      </c>
      <c r="UP135" t="s">
        <v>817</v>
      </c>
      <c r="UQ135" t="s">
        <v>813</v>
      </c>
      <c r="UR135" t="s">
        <v>817</v>
      </c>
      <c r="US135" t="s">
        <v>817</v>
      </c>
      <c r="UT135" t="s">
        <v>817</v>
      </c>
      <c r="UU135" t="s">
        <v>817</v>
      </c>
      <c r="UV135" t="s">
        <v>817</v>
      </c>
      <c r="UW135" t="s">
        <v>817</v>
      </c>
      <c r="UX135" t="s">
        <v>817</v>
      </c>
      <c r="UY135" t="s">
        <v>817</v>
      </c>
      <c r="UZ135" t="s">
        <v>817</v>
      </c>
      <c r="VB135" t="s">
        <v>909</v>
      </c>
      <c r="VC135" t="s">
        <v>963</v>
      </c>
      <c r="VD135" t="s">
        <v>817</v>
      </c>
      <c r="VE135" t="s">
        <v>817</v>
      </c>
      <c r="VF135" t="s">
        <v>813</v>
      </c>
      <c r="VG135" t="s">
        <v>817</v>
      </c>
      <c r="VH135" t="s">
        <v>817</v>
      </c>
      <c r="VI135" t="s">
        <v>813</v>
      </c>
      <c r="VJ135" t="s">
        <v>817</v>
      </c>
      <c r="VK135" t="s">
        <v>817</v>
      </c>
      <c r="VL135" t="s">
        <v>817</v>
      </c>
      <c r="VM135" t="s">
        <v>813</v>
      </c>
      <c r="VN135" t="s">
        <v>817</v>
      </c>
      <c r="VO135" t="s">
        <v>817</v>
      </c>
      <c r="VP135" t="s">
        <v>817</v>
      </c>
      <c r="VQ135" t="s">
        <v>817</v>
      </c>
      <c r="VY135" t="s">
        <v>813</v>
      </c>
      <c r="VZ135" t="s">
        <v>817</v>
      </c>
      <c r="WA135" t="s">
        <v>817</v>
      </c>
      <c r="WJ135" t="s">
        <v>813</v>
      </c>
      <c r="WK135" t="s">
        <v>813</v>
      </c>
      <c r="WL135" t="s">
        <v>817</v>
      </c>
      <c r="WM135" t="s">
        <v>813</v>
      </c>
      <c r="WN135" t="s">
        <v>817</v>
      </c>
      <c r="WO135" t="s">
        <v>817</v>
      </c>
      <c r="WP135" t="s">
        <v>817</v>
      </c>
      <c r="WQ135" t="s">
        <v>817</v>
      </c>
      <c r="WR135" t="s">
        <v>817</v>
      </c>
      <c r="WS135" t="s">
        <v>1011</v>
      </c>
      <c r="WT135" t="s">
        <v>1103</v>
      </c>
      <c r="WU135" t="s">
        <v>813</v>
      </c>
      <c r="WV135" t="s">
        <v>817</v>
      </c>
      <c r="WW135" t="s">
        <v>817</v>
      </c>
      <c r="WX135" t="s">
        <v>817</v>
      </c>
      <c r="WY135" t="s">
        <v>817</v>
      </c>
      <c r="WZ135" t="s">
        <v>817</v>
      </c>
      <c r="XA135" t="s">
        <v>817</v>
      </c>
      <c r="XB135" t="s">
        <v>817</v>
      </c>
      <c r="XC135" t="s">
        <v>869</v>
      </c>
      <c r="XD135" t="s">
        <v>813</v>
      </c>
      <c r="XE135" t="s">
        <v>817</v>
      </c>
      <c r="XF135" t="s">
        <v>817</v>
      </c>
      <c r="XG135" t="s">
        <v>817</v>
      </c>
      <c r="XH135" t="s">
        <v>817</v>
      </c>
      <c r="XI135" t="s">
        <v>817</v>
      </c>
      <c r="XJ135" t="s">
        <v>817</v>
      </c>
      <c r="XK135" t="s">
        <v>817</v>
      </c>
      <c r="XL135" t="s">
        <v>817</v>
      </c>
      <c r="XM135" t="s">
        <v>813</v>
      </c>
      <c r="XN135" t="s">
        <v>817</v>
      </c>
      <c r="XO135" t="s">
        <v>817</v>
      </c>
      <c r="XP135" t="s">
        <v>817</v>
      </c>
      <c r="XQ135" t="s">
        <v>817</v>
      </c>
      <c r="XR135" t="s">
        <v>813</v>
      </c>
      <c r="XS135" t="s">
        <v>813</v>
      </c>
      <c r="XT135" t="s">
        <v>813</v>
      </c>
      <c r="XU135" t="s">
        <v>817</v>
      </c>
      <c r="XV135" t="s">
        <v>817</v>
      </c>
      <c r="XW135" t="s">
        <v>817</v>
      </c>
      <c r="XX135" t="s">
        <v>817</v>
      </c>
      <c r="XY135" t="s">
        <v>817</v>
      </c>
      <c r="XZ135" t="s">
        <v>817</v>
      </c>
      <c r="ZM135" t="s">
        <v>817</v>
      </c>
      <c r="ZN135" t="s">
        <v>817</v>
      </c>
      <c r="ZO135" t="s">
        <v>817</v>
      </c>
      <c r="ZP135" t="s">
        <v>817</v>
      </c>
      <c r="ZQ135" t="s">
        <v>813</v>
      </c>
      <c r="ZR135" t="s">
        <v>813</v>
      </c>
      <c r="ZS135" t="s">
        <v>817</v>
      </c>
      <c r="ZT135" t="s">
        <v>817</v>
      </c>
      <c r="ZU135" t="s">
        <v>817</v>
      </c>
      <c r="ZV135" t="s">
        <v>817</v>
      </c>
      <c r="ZW135" t="s">
        <v>817</v>
      </c>
      <c r="ZX135" t="s">
        <v>817</v>
      </c>
      <c r="ZY135" t="s">
        <v>817</v>
      </c>
      <c r="ZZ135" t="s">
        <v>817</v>
      </c>
      <c r="AAA135" t="s">
        <v>813</v>
      </c>
      <c r="AAB135" t="s">
        <v>817</v>
      </c>
      <c r="AAC135" t="s">
        <v>817</v>
      </c>
      <c r="AAD135" t="s">
        <v>817</v>
      </c>
      <c r="AAE135" t="s">
        <v>817</v>
      </c>
      <c r="AAF135" t="s">
        <v>817</v>
      </c>
      <c r="AAH135" t="s">
        <v>813</v>
      </c>
      <c r="AAI135" t="s">
        <v>817</v>
      </c>
      <c r="AAJ135" t="s">
        <v>813</v>
      </c>
      <c r="AAK135" t="s">
        <v>817</v>
      </c>
      <c r="AAL135" t="s">
        <v>817</v>
      </c>
      <c r="AAM135" t="s">
        <v>817</v>
      </c>
      <c r="AAN135" t="s">
        <v>817</v>
      </c>
      <c r="AAO135" t="s">
        <v>817</v>
      </c>
      <c r="AAP135" t="s">
        <v>817</v>
      </c>
      <c r="AAQ135" t="s">
        <v>817</v>
      </c>
      <c r="AAR135" t="s">
        <v>817</v>
      </c>
      <c r="AAS135" t="s">
        <v>817</v>
      </c>
      <c r="AAT135" t="s">
        <v>817</v>
      </c>
      <c r="AAV135" t="s">
        <v>817</v>
      </c>
      <c r="AAW135" t="s">
        <v>817</v>
      </c>
      <c r="AAX135" t="s">
        <v>817</v>
      </c>
      <c r="AAY135" t="s">
        <v>817</v>
      </c>
      <c r="AAZ135" t="s">
        <v>817</v>
      </c>
      <c r="ABA135" t="s">
        <v>813</v>
      </c>
      <c r="ABB135" t="s">
        <v>817</v>
      </c>
      <c r="ABC135" t="s">
        <v>817</v>
      </c>
      <c r="ABD135" t="s">
        <v>817</v>
      </c>
      <c r="ABE135" t="s">
        <v>817</v>
      </c>
      <c r="ABF135" t="s">
        <v>817</v>
      </c>
      <c r="ABG135" t="s">
        <v>817</v>
      </c>
      <c r="ABH135" t="s">
        <v>817</v>
      </c>
      <c r="ABI135" t="s">
        <v>817</v>
      </c>
      <c r="ABJ135" t="s">
        <v>817</v>
      </c>
      <c r="ABK135" t="s">
        <v>813</v>
      </c>
      <c r="ABL135" t="s">
        <v>817</v>
      </c>
      <c r="ABM135" t="s">
        <v>817</v>
      </c>
      <c r="ABN135" t="s">
        <v>817</v>
      </c>
      <c r="ABO135" t="s">
        <v>817</v>
      </c>
      <c r="ABP135" t="s">
        <v>817</v>
      </c>
      <c r="ABQ135" t="s">
        <v>817</v>
      </c>
      <c r="ABR135" t="s">
        <v>817</v>
      </c>
      <c r="ABS135" t="s">
        <v>817</v>
      </c>
      <c r="ABT135" t="s">
        <v>817</v>
      </c>
      <c r="ABU135" t="s">
        <v>817</v>
      </c>
      <c r="ABV135" t="s">
        <v>813</v>
      </c>
      <c r="ABW135" t="s">
        <v>813</v>
      </c>
      <c r="ABX135" t="s">
        <v>817</v>
      </c>
      <c r="ABY135" t="s">
        <v>817</v>
      </c>
      <c r="ABZ135" t="s">
        <v>813</v>
      </c>
      <c r="ACA135" t="s">
        <v>817</v>
      </c>
      <c r="ACB135" t="s">
        <v>817</v>
      </c>
      <c r="ACC135" t="s">
        <v>817</v>
      </c>
      <c r="ACD135" t="s">
        <v>817</v>
      </c>
      <c r="ACE135" t="s">
        <v>817</v>
      </c>
      <c r="ACF135" t="s">
        <v>817</v>
      </c>
      <c r="ACG135" t="s">
        <v>817</v>
      </c>
      <c r="ACH135" t="s">
        <v>817</v>
      </c>
      <c r="ACI135" t="s">
        <v>817</v>
      </c>
    </row>
    <row r="136" spans="1:763">
      <c r="A136" t="s">
        <v>1435</v>
      </c>
      <c r="B136" t="s">
        <v>1436</v>
      </c>
      <c r="C136" t="s">
        <v>1437</v>
      </c>
      <c r="D136" t="s">
        <v>854</v>
      </c>
      <c r="E136" t="s">
        <v>854</v>
      </c>
      <c r="P136" t="s">
        <v>855</v>
      </c>
      <c r="T136">
        <v>23</v>
      </c>
      <c r="V136" t="s">
        <v>813</v>
      </c>
      <c r="X136" t="s">
        <v>813</v>
      </c>
      <c r="Y136" t="s">
        <v>814</v>
      </c>
      <c r="Z136" t="s">
        <v>814</v>
      </c>
      <c r="AA136" t="s">
        <v>815</v>
      </c>
      <c r="AB136" t="s">
        <v>901</v>
      </c>
      <c r="AC136">
        <v>3</v>
      </c>
      <c r="AD136" t="s">
        <v>817</v>
      </c>
      <c r="AE136">
        <v>0</v>
      </c>
      <c r="AF136">
        <v>3</v>
      </c>
      <c r="AG136">
        <v>0</v>
      </c>
      <c r="AH136" t="s">
        <v>818</v>
      </c>
      <c r="AI136" t="s">
        <v>818</v>
      </c>
      <c r="AJ136" t="s">
        <v>818</v>
      </c>
      <c r="AK136" t="s">
        <v>818</v>
      </c>
      <c r="AL136" t="s">
        <v>818</v>
      </c>
      <c r="AM136" t="s">
        <v>818</v>
      </c>
      <c r="AN136" t="s">
        <v>818</v>
      </c>
      <c r="AO136" t="s">
        <v>818</v>
      </c>
      <c r="AP136" t="s">
        <v>818</v>
      </c>
      <c r="AQ136" t="s">
        <v>818</v>
      </c>
      <c r="AR136" t="s">
        <v>818</v>
      </c>
      <c r="AS136" t="s">
        <v>818</v>
      </c>
      <c r="AT136" t="s">
        <v>818</v>
      </c>
      <c r="AU136" t="s">
        <v>818</v>
      </c>
      <c r="AV136" t="s">
        <v>818</v>
      </c>
      <c r="AW136" t="s">
        <v>818</v>
      </c>
      <c r="AX136" t="s">
        <v>818</v>
      </c>
      <c r="AY136" t="s">
        <v>818</v>
      </c>
      <c r="AZ136" t="s">
        <v>818</v>
      </c>
      <c r="BA136" t="s">
        <v>818</v>
      </c>
      <c r="BB136" t="s">
        <v>818</v>
      </c>
      <c r="BC136" t="s">
        <v>818</v>
      </c>
      <c r="BD136" t="s">
        <v>818</v>
      </c>
      <c r="BE136" t="s">
        <v>818</v>
      </c>
      <c r="BF136" t="s">
        <v>818</v>
      </c>
      <c r="BG136" t="s">
        <v>818</v>
      </c>
      <c r="BH136" t="s">
        <v>818</v>
      </c>
      <c r="BI136" t="s">
        <v>818</v>
      </c>
      <c r="BJ136" t="s">
        <v>818</v>
      </c>
      <c r="BK136" t="s">
        <v>818</v>
      </c>
      <c r="BL136" t="s">
        <v>818</v>
      </c>
      <c r="BM136" t="s">
        <v>818</v>
      </c>
      <c r="BN136" t="s">
        <v>818</v>
      </c>
      <c r="BO136" t="s">
        <v>818</v>
      </c>
      <c r="BP136" t="s">
        <v>818</v>
      </c>
      <c r="BQ136" t="s">
        <v>818</v>
      </c>
      <c r="BR136" t="s">
        <v>818</v>
      </c>
      <c r="BS136" t="s">
        <v>818</v>
      </c>
      <c r="BT136" t="s">
        <v>818</v>
      </c>
      <c r="BU136" t="s">
        <v>818</v>
      </c>
      <c r="BV136" t="s">
        <v>818</v>
      </c>
      <c r="BW136" t="s">
        <v>818</v>
      </c>
      <c r="BX136" t="s">
        <v>818</v>
      </c>
      <c r="BY136" t="s">
        <v>818</v>
      </c>
      <c r="BZ136" t="s">
        <v>818</v>
      </c>
      <c r="CA136" t="s">
        <v>818</v>
      </c>
      <c r="CB136" t="s">
        <v>818</v>
      </c>
      <c r="CC136" t="s">
        <v>818</v>
      </c>
      <c r="CD136" t="s">
        <v>818</v>
      </c>
      <c r="CE136" t="s">
        <v>818</v>
      </c>
      <c r="CF136" t="s">
        <v>818</v>
      </c>
      <c r="CG136" t="s">
        <v>818</v>
      </c>
      <c r="CH136" t="s">
        <v>818</v>
      </c>
      <c r="CI136" t="s">
        <v>818</v>
      </c>
      <c r="CJ136" t="s">
        <v>818</v>
      </c>
      <c r="CK136" t="s">
        <v>818</v>
      </c>
      <c r="CL136" t="s">
        <v>818</v>
      </c>
      <c r="CM136" t="s">
        <v>818</v>
      </c>
      <c r="CN136" t="s">
        <v>818</v>
      </c>
      <c r="CO136" t="s">
        <v>818</v>
      </c>
      <c r="CP136" t="s">
        <v>818</v>
      </c>
      <c r="CQ136" t="s">
        <v>818</v>
      </c>
      <c r="CR136" t="s">
        <v>818</v>
      </c>
      <c r="CS136" t="s">
        <v>818</v>
      </c>
      <c r="CT136" t="s">
        <v>818</v>
      </c>
      <c r="CU136" t="s">
        <v>818</v>
      </c>
      <c r="CV136" t="s">
        <v>818</v>
      </c>
      <c r="CW136" t="s">
        <v>818</v>
      </c>
      <c r="CX136" t="s">
        <v>818</v>
      </c>
      <c r="CY136" t="s">
        <v>818</v>
      </c>
      <c r="CZ136" t="s">
        <v>818</v>
      </c>
      <c r="DA136" t="s">
        <v>818</v>
      </c>
      <c r="DB136" t="s">
        <v>818</v>
      </c>
      <c r="DC136" t="s">
        <v>818</v>
      </c>
      <c r="DD136" t="s">
        <v>818</v>
      </c>
      <c r="DE136" t="s">
        <v>818</v>
      </c>
      <c r="DF136" t="s">
        <v>818</v>
      </c>
      <c r="DG136" t="s">
        <v>818</v>
      </c>
      <c r="DH136" t="s">
        <v>818</v>
      </c>
      <c r="DI136" t="s">
        <v>818</v>
      </c>
      <c r="DJ136" t="s">
        <v>818</v>
      </c>
      <c r="DK136" t="s">
        <v>818</v>
      </c>
      <c r="DL136" t="s">
        <v>818</v>
      </c>
      <c r="DM136" t="s">
        <v>818</v>
      </c>
      <c r="DN136" t="s">
        <v>818</v>
      </c>
      <c r="DO136" t="s">
        <v>818</v>
      </c>
      <c r="DP136" t="s">
        <v>818</v>
      </c>
      <c r="DQ136" t="s">
        <v>818</v>
      </c>
      <c r="DR136" t="s">
        <v>818</v>
      </c>
      <c r="DS136" t="s">
        <v>818</v>
      </c>
      <c r="DT136" t="s">
        <v>818</v>
      </c>
      <c r="DU136" t="s">
        <v>818</v>
      </c>
      <c r="DV136" t="s">
        <v>818</v>
      </c>
      <c r="DW136" t="s">
        <v>818</v>
      </c>
      <c r="DX136" t="s">
        <v>818</v>
      </c>
      <c r="DY136" t="s">
        <v>818</v>
      </c>
      <c r="DZ136" t="s">
        <v>818</v>
      </c>
      <c r="EA136" t="s">
        <v>818</v>
      </c>
      <c r="EB136" t="s">
        <v>818</v>
      </c>
      <c r="EC136" t="s">
        <v>818</v>
      </c>
      <c r="ED136" t="s">
        <v>818</v>
      </c>
      <c r="EE136" t="s">
        <v>818</v>
      </c>
      <c r="EF136" t="s">
        <v>818</v>
      </c>
      <c r="EG136" t="s">
        <v>818</v>
      </c>
      <c r="EH136" t="s">
        <v>818</v>
      </c>
      <c r="EI136" t="s">
        <v>818</v>
      </c>
      <c r="EJ136" t="s">
        <v>818</v>
      </c>
      <c r="EK136" t="s">
        <v>818</v>
      </c>
      <c r="EL136" t="s">
        <v>818</v>
      </c>
      <c r="EM136" t="s">
        <v>818</v>
      </c>
      <c r="EN136" t="s">
        <v>818</v>
      </c>
      <c r="EO136" t="s">
        <v>818</v>
      </c>
      <c r="EP136" t="s">
        <v>818</v>
      </c>
      <c r="EQ136" t="s">
        <v>818</v>
      </c>
      <c r="ER136" t="s">
        <v>818</v>
      </c>
      <c r="ES136" t="s">
        <v>818</v>
      </c>
      <c r="ET136" t="s">
        <v>818</v>
      </c>
      <c r="EU136" t="s">
        <v>818</v>
      </c>
      <c r="EV136" t="s">
        <v>818</v>
      </c>
      <c r="EW136" t="s">
        <v>818</v>
      </c>
      <c r="EX136" t="s">
        <v>818</v>
      </c>
      <c r="EY136" t="s">
        <v>818</v>
      </c>
      <c r="EZ136" t="s">
        <v>818</v>
      </c>
      <c r="FA136" t="s">
        <v>818</v>
      </c>
      <c r="FB136" t="s">
        <v>818</v>
      </c>
      <c r="FC136" t="s">
        <v>818</v>
      </c>
      <c r="FD136" t="s">
        <v>818</v>
      </c>
      <c r="FE136" t="s">
        <v>818</v>
      </c>
      <c r="FF136" t="s">
        <v>818</v>
      </c>
      <c r="FG136" t="s">
        <v>818</v>
      </c>
      <c r="FH136" t="s">
        <v>818</v>
      </c>
      <c r="FI136" t="s">
        <v>818</v>
      </c>
      <c r="FJ136" t="s">
        <v>818</v>
      </c>
      <c r="FK136" t="s">
        <v>818</v>
      </c>
      <c r="FL136" t="s">
        <v>818</v>
      </c>
      <c r="FM136" t="s">
        <v>818</v>
      </c>
      <c r="FN136" t="s">
        <v>818</v>
      </c>
      <c r="FO136" t="s">
        <v>818</v>
      </c>
      <c r="FP136" t="s">
        <v>818</v>
      </c>
      <c r="FQ136" t="s">
        <v>818</v>
      </c>
      <c r="FR136" t="s">
        <v>818</v>
      </c>
      <c r="FS136" t="s">
        <v>818</v>
      </c>
      <c r="FT136" t="s">
        <v>818</v>
      </c>
      <c r="FU136" t="s">
        <v>818</v>
      </c>
      <c r="FV136" t="s">
        <v>818</v>
      </c>
      <c r="FW136" t="s">
        <v>818</v>
      </c>
      <c r="FX136" t="s">
        <v>818</v>
      </c>
      <c r="FY136" t="s">
        <v>818</v>
      </c>
      <c r="FZ136" t="s">
        <v>818</v>
      </c>
      <c r="GA136" t="s">
        <v>818</v>
      </c>
      <c r="GB136" t="s">
        <v>818</v>
      </c>
      <c r="GC136" t="s">
        <v>818</v>
      </c>
      <c r="GD136" t="s">
        <v>818</v>
      </c>
      <c r="GE136" t="s">
        <v>818</v>
      </c>
      <c r="GF136" t="s">
        <v>818</v>
      </c>
      <c r="GG136" t="s">
        <v>818</v>
      </c>
      <c r="GH136" t="s">
        <v>818</v>
      </c>
      <c r="GI136" t="s">
        <v>818</v>
      </c>
      <c r="GJ136" t="s">
        <v>818</v>
      </c>
      <c r="GK136" t="s">
        <v>818</v>
      </c>
      <c r="GL136" t="s">
        <v>818</v>
      </c>
      <c r="GM136" t="s">
        <v>818</v>
      </c>
      <c r="GN136" t="s">
        <v>818</v>
      </c>
      <c r="GO136" t="s">
        <v>818</v>
      </c>
      <c r="GP136" t="s">
        <v>818</v>
      </c>
      <c r="GQ136" t="s">
        <v>818</v>
      </c>
      <c r="GR136" t="s">
        <v>818</v>
      </c>
      <c r="GS136" t="s">
        <v>818</v>
      </c>
      <c r="GT136" t="s">
        <v>818</v>
      </c>
      <c r="GU136" t="s">
        <v>818</v>
      </c>
      <c r="GV136" t="s">
        <v>818</v>
      </c>
      <c r="GW136" t="s">
        <v>818</v>
      </c>
      <c r="GX136" t="s">
        <v>818</v>
      </c>
      <c r="GY136" t="s">
        <v>818</v>
      </c>
      <c r="GZ136" t="s">
        <v>818</v>
      </c>
      <c r="HA136" t="s">
        <v>818</v>
      </c>
      <c r="HB136" t="s">
        <v>818</v>
      </c>
      <c r="HC136" t="s">
        <v>818</v>
      </c>
      <c r="HD136" t="s">
        <v>818</v>
      </c>
      <c r="HE136" t="s">
        <v>818</v>
      </c>
      <c r="HF136" t="s">
        <v>818</v>
      </c>
      <c r="HG136" t="s">
        <v>818</v>
      </c>
      <c r="HH136" t="s">
        <v>818</v>
      </c>
      <c r="HI136" t="s">
        <v>818</v>
      </c>
      <c r="HJ136" t="s">
        <v>818</v>
      </c>
      <c r="HK136" t="s">
        <v>818</v>
      </c>
      <c r="HL136" t="s">
        <v>818</v>
      </c>
      <c r="HM136" t="s">
        <v>818</v>
      </c>
      <c r="HN136" t="s">
        <v>818</v>
      </c>
      <c r="HO136" t="s">
        <v>818</v>
      </c>
      <c r="HP136" t="s">
        <v>818</v>
      </c>
      <c r="HQ136" t="s">
        <v>818</v>
      </c>
      <c r="HR136" t="s">
        <v>818</v>
      </c>
      <c r="HS136" t="s">
        <v>818</v>
      </c>
      <c r="HT136" t="s">
        <v>818</v>
      </c>
      <c r="HU136" t="s">
        <v>818</v>
      </c>
      <c r="HV136" t="s">
        <v>818</v>
      </c>
      <c r="HW136" t="s">
        <v>818</v>
      </c>
      <c r="HX136" t="s">
        <v>818</v>
      </c>
      <c r="HY136" t="s">
        <v>818</v>
      </c>
      <c r="HZ136" t="s">
        <v>818</v>
      </c>
      <c r="IA136" t="s">
        <v>818</v>
      </c>
      <c r="IB136" t="s">
        <v>818</v>
      </c>
      <c r="IC136" t="s">
        <v>818</v>
      </c>
      <c r="ID136" t="s">
        <v>818</v>
      </c>
      <c r="IE136" t="s">
        <v>818</v>
      </c>
      <c r="IF136" t="s">
        <v>818</v>
      </c>
      <c r="IG136" t="s">
        <v>818</v>
      </c>
      <c r="IH136" t="s">
        <v>818</v>
      </c>
      <c r="II136" t="s">
        <v>818</v>
      </c>
      <c r="IJ136" t="s">
        <v>818</v>
      </c>
      <c r="IK136" t="s">
        <v>818</v>
      </c>
      <c r="IL136" t="s">
        <v>818</v>
      </c>
      <c r="IM136" t="s">
        <v>818</v>
      </c>
      <c r="IN136" t="s">
        <v>818</v>
      </c>
      <c r="IO136" t="s">
        <v>818</v>
      </c>
      <c r="IP136" t="s">
        <v>818</v>
      </c>
      <c r="IQ136" t="s">
        <v>818</v>
      </c>
      <c r="IR136" t="s">
        <v>818</v>
      </c>
      <c r="IS136" t="s">
        <v>818</v>
      </c>
      <c r="IT136" t="s">
        <v>818</v>
      </c>
      <c r="IU136" t="s">
        <v>818</v>
      </c>
      <c r="IV136" t="s">
        <v>818</v>
      </c>
      <c r="IW136" t="s">
        <v>818</v>
      </c>
      <c r="IX136" t="s">
        <v>818</v>
      </c>
      <c r="IY136" t="s">
        <v>818</v>
      </c>
      <c r="IZ136" t="s">
        <v>818</v>
      </c>
      <c r="JA136" t="s">
        <v>818</v>
      </c>
      <c r="JB136" t="s">
        <v>818</v>
      </c>
      <c r="JC136" t="s">
        <v>818</v>
      </c>
      <c r="JD136" t="s">
        <v>818</v>
      </c>
      <c r="JE136" t="s">
        <v>818</v>
      </c>
      <c r="JF136" t="s">
        <v>818</v>
      </c>
      <c r="JG136" t="s">
        <v>818</v>
      </c>
      <c r="JH136" t="s">
        <v>818</v>
      </c>
      <c r="JI136" t="s">
        <v>818</v>
      </c>
      <c r="JJ136" t="s">
        <v>818</v>
      </c>
      <c r="JK136" t="s">
        <v>818</v>
      </c>
      <c r="JL136" t="s">
        <v>818</v>
      </c>
      <c r="JM136" t="s">
        <v>818</v>
      </c>
      <c r="JN136" t="s">
        <v>818</v>
      </c>
      <c r="JO136" t="s">
        <v>818</v>
      </c>
      <c r="JP136" t="s">
        <v>818</v>
      </c>
      <c r="JQ136" t="s">
        <v>818</v>
      </c>
      <c r="JR136" t="s">
        <v>818</v>
      </c>
      <c r="JS136" t="s">
        <v>818</v>
      </c>
      <c r="JT136" t="s">
        <v>818</v>
      </c>
      <c r="JU136" t="s">
        <v>818</v>
      </c>
      <c r="JV136" t="s">
        <v>818</v>
      </c>
      <c r="JW136" t="s">
        <v>818</v>
      </c>
      <c r="JX136" t="s">
        <v>818</v>
      </c>
      <c r="JY136" t="s">
        <v>818</v>
      </c>
      <c r="JZ136" t="s">
        <v>818</v>
      </c>
      <c r="KA136" t="s">
        <v>818</v>
      </c>
      <c r="KB136" t="s">
        <v>818</v>
      </c>
      <c r="KC136" t="s">
        <v>818</v>
      </c>
      <c r="KD136" t="s">
        <v>818</v>
      </c>
      <c r="KE136" t="s">
        <v>818</v>
      </c>
      <c r="KF136">
        <v>3</v>
      </c>
      <c r="KG136">
        <v>0</v>
      </c>
      <c r="KH136">
        <v>0</v>
      </c>
      <c r="KI136">
        <v>0</v>
      </c>
      <c r="KJ136">
        <v>0</v>
      </c>
      <c r="KK136">
        <v>0</v>
      </c>
      <c r="KL136">
        <v>0</v>
      </c>
      <c r="KM136">
        <v>1</v>
      </c>
      <c r="KN136">
        <v>0</v>
      </c>
      <c r="KO136">
        <v>0</v>
      </c>
      <c r="KP136">
        <v>0</v>
      </c>
      <c r="KQ136">
        <v>1</v>
      </c>
      <c r="KR136">
        <v>1</v>
      </c>
      <c r="KS136">
        <v>0</v>
      </c>
      <c r="KT136">
        <v>0</v>
      </c>
      <c r="KU136">
        <v>0</v>
      </c>
      <c r="KV136">
        <v>0</v>
      </c>
      <c r="KW136">
        <v>0</v>
      </c>
      <c r="KX136">
        <v>1</v>
      </c>
      <c r="KY136">
        <v>0</v>
      </c>
      <c r="KZ136">
        <v>1</v>
      </c>
      <c r="LA136">
        <v>1</v>
      </c>
      <c r="LB136">
        <v>1</v>
      </c>
      <c r="LC136">
        <v>1</v>
      </c>
      <c r="LD136">
        <v>3</v>
      </c>
      <c r="LE136">
        <v>0</v>
      </c>
      <c r="LF136">
        <v>2</v>
      </c>
      <c r="LH136" t="s">
        <v>817</v>
      </c>
      <c r="LI136" t="s">
        <v>817</v>
      </c>
      <c r="LJ136" t="s">
        <v>817</v>
      </c>
      <c r="LK136" t="s">
        <v>813</v>
      </c>
      <c r="LL136" t="s">
        <v>817</v>
      </c>
      <c r="LM136" t="s">
        <v>817</v>
      </c>
      <c r="LN136" t="s">
        <v>813</v>
      </c>
      <c r="LO136" t="s">
        <v>817</v>
      </c>
      <c r="LQ136" t="s">
        <v>817</v>
      </c>
      <c r="LR136" t="s">
        <v>845</v>
      </c>
      <c r="LV136" t="s">
        <v>845</v>
      </c>
      <c r="LX136" t="s">
        <v>817</v>
      </c>
      <c r="MU136" t="s">
        <v>813</v>
      </c>
      <c r="NC136" t="s">
        <v>817</v>
      </c>
      <c r="ND136" t="s">
        <v>817</v>
      </c>
      <c r="NE136" t="s">
        <v>813</v>
      </c>
      <c r="NR136" t="s">
        <v>817</v>
      </c>
      <c r="NU136" t="s">
        <v>825</v>
      </c>
      <c r="NX136" t="s">
        <v>826</v>
      </c>
      <c r="NY136">
        <v>0</v>
      </c>
      <c r="OP136" t="s">
        <v>817</v>
      </c>
      <c r="OQ136" t="s">
        <v>827</v>
      </c>
      <c r="OR136" t="s">
        <v>828</v>
      </c>
      <c r="OS136" t="s">
        <v>878</v>
      </c>
      <c r="OT136" t="s">
        <v>813</v>
      </c>
      <c r="OU136" t="s">
        <v>813</v>
      </c>
      <c r="OV136" t="s">
        <v>830</v>
      </c>
      <c r="OW136" t="s">
        <v>864</v>
      </c>
      <c r="OX136" t="s">
        <v>832</v>
      </c>
      <c r="OY136" t="s">
        <v>833</v>
      </c>
      <c r="OZ136" t="s">
        <v>865</v>
      </c>
      <c r="PA136" t="s">
        <v>813</v>
      </c>
      <c r="PB136" t="s">
        <v>817</v>
      </c>
      <c r="PC136" t="s">
        <v>817</v>
      </c>
      <c r="PD136" t="s">
        <v>813</v>
      </c>
      <c r="PE136" t="s">
        <v>817</v>
      </c>
      <c r="PF136" t="s">
        <v>817</v>
      </c>
      <c r="PG136" t="s">
        <v>817</v>
      </c>
      <c r="PH136" t="s">
        <v>817</v>
      </c>
      <c r="PI136" t="s">
        <v>817</v>
      </c>
      <c r="PJ136" t="s">
        <v>817</v>
      </c>
      <c r="PK136" t="s">
        <v>817</v>
      </c>
      <c r="PL136" t="s">
        <v>835</v>
      </c>
      <c r="PM136" t="s">
        <v>837</v>
      </c>
      <c r="PO136" t="s">
        <v>838</v>
      </c>
      <c r="PP136" t="s">
        <v>867</v>
      </c>
      <c r="PQ136" t="s">
        <v>813</v>
      </c>
      <c r="PR136" t="s">
        <v>813</v>
      </c>
      <c r="PS136" t="s">
        <v>817</v>
      </c>
      <c r="PT136" t="s">
        <v>817</v>
      </c>
      <c r="PU136" t="s">
        <v>817</v>
      </c>
      <c r="PV136" t="s">
        <v>817</v>
      </c>
      <c r="PW136" t="s">
        <v>817</v>
      </c>
      <c r="PX136" t="s">
        <v>817</v>
      </c>
      <c r="PY136" t="s">
        <v>817</v>
      </c>
      <c r="PZ136" t="s">
        <v>840</v>
      </c>
      <c r="QD136" t="s">
        <v>844</v>
      </c>
      <c r="QE136" t="s">
        <v>845</v>
      </c>
      <c r="QF136" t="s">
        <v>813</v>
      </c>
      <c r="QG136" t="s">
        <v>817</v>
      </c>
      <c r="QH136" t="s">
        <v>813</v>
      </c>
      <c r="QI136" t="s">
        <v>817</v>
      </c>
      <c r="QJ136" t="s">
        <v>817</v>
      </c>
      <c r="QK136" t="s">
        <v>813</v>
      </c>
      <c r="QL136" t="s">
        <v>813</v>
      </c>
      <c r="QM136" t="s">
        <v>817</v>
      </c>
      <c r="QN136" t="s">
        <v>817</v>
      </c>
      <c r="QO136" t="s">
        <v>813</v>
      </c>
      <c r="QP136" t="s">
        <v>817</v>
      </c>
      <c r="QQ136" t="s">
        <v>817</v>
      </c>
      <c r="QR136" t="s">
        <v>813</v>
      </c>
      <c r="QS136" t="s">
        <v>813</v>
      </c>
      <c r="QT136" t="s">
        <v>817</v>
      </c>
      <c r="QU136" t="s">
        <v>817</v>
      </c>
      <c r="QV136" t="s">
        <v>817</v>
      </c>
      <c r="QW136" t="s">
        <v>817</v>
      </c>
      <c r="QX136" t="s">
        <v>817</v>
      </c>
      <c r="QY136" t="s">
        <v>817</v>
      </c>
      <c r="QZ136" t="s">
        <v>817</v>
      </c>
      <c r="RA136" t="s">
        <v>817</v>
      </c>
      <c r="RB136" t="s">
        <v>817</v>
      </c>
      <c r="RC136" t="s">
        <v>817</v>
      </c>
      <c r="RD136" t="s">
        <v>817</v>
      </c>
      <c r="RE136" t="s">
        <v>817</v>
      </c>
      <c r="RF136" t="s">
        <v>817</v>
      </c>
      <c r="RG136" t="s">
        <v>817</v>
      </c>
      <c r="RH136" t="s">
        <v>817</v>
      </c>
      <c r="RI136" t="s">
        <v>817</v>
      </c>
      <c r="RJ136" t="s">
        <v>817</v>
      </c>
      <c r="RK136" t="s">
        <v>813</v>
      </c>
      <c r="RL136" t="s">
        <v>813</v>
      </c>
      <c r="RM136" t="s">
        <v>817</v>
      </c>
      <c r="RN136" t="s">
        <v>817</v>
      </c>
      <c r="RO136" t="s">
        <v>817</v>
      </c>
      <c r="RP136" t="s">
        <v>817</v>
      </c>
      <c r="RQ136" t="s">
        <v>817</v>
      </c>
      <c r="RR136" t="s">
        <v>817</v>
      </c>
      <c r="RS136" t="s">
        <v>817</v>
      </c>
      <c r="RT136" t="s">
        <v>817</v>
      </c>
      <c r="RU136" t="s">
        <v>817</v>
      </c>
      <c r="RV136" t="s">
        <v>817</v>
      </c>
      <c r="RW136" t="s">
        <v>817</v>
      </c>
      <c r="RX136" t="s">
        <v>845</v>
      </c>
      <c r="RY136" t="s">
        <v>897</v>
      </c>
      <c r="RZ136" t="s">
        <v>813</v>
      </c>
      <c r="SA136" t="s">
        <v>817</v>
      </c>
      <c r="SB136" t="s">
        <v>817</v>
      </c>
      <c r="SC136" t="s">
        <v>817</v>
      </c>
      <c r="SD136" t="s">
        <v>817</v>
      </c>
      <c r="SE136" t="s">
        <v>817</v>
      </c>
      <c r="SF136" t="s">
        <v>817</v>
      </c>
      <c r="SG136" t="s">
        <v>817</v>
      </c>
      <c r="SH136" t="s">
        <v>817</v>
      </c>
      <c r="SI136" t="s">
        <v>817</v>
      </c>
      <c r="SJ136" t="s">
        <v>817</v>
      </c>
      <c r="SK136" t="s">
        <v>817</v>
      </c>
      <c r="SL136" t="s">
        <v>813</v>
      </c>
      <c r="SM136" t="s">
        <v>817</v>
      </c>
      <c r="SN136" t="s">
        <v>817</v>
      </c>
      <c r="SO136" t="s">
        <v>817</v>
      </c>
      <c r="SP136" t="s">
        <v>817</v>
      </c>
      <c r="SQ136" t="s">
        <v>817</v>
      </c>
      <c r="SR136" t="s">
        <v>817</v>
      </c>
      <c r="SS136" t="s">
        <v>817</v>
      </c>
      <c r="ST136" t="s">
        <v>817</v>
      </c>
      <c r="SU136" t="s">
        <v>813</v>
      </c>
      <c r="SV136" t="s">
        <v>817</v>
      </c>
      <c r="SW136" t="s">
        <v>817</v>
      </c>
      <c r="SX136" t="s">
        <v>817</v>
      </c>
      <c r="SY136" t="s">
        <v>817</v>
      </c>
      <c r="SZ136" t="s">
        <v>813</v>
      </c>
      <c r="TA136" t="s">
        <v>817</v>
      </c>
      <c r="TB136" t="s">
        <v>817</v>
      </c>
      <c r="TC136" t="s">
        <v>817</v>
      </c>
      <c r="TD136" t="s">
        <v>817</v>
      </c>
      <c r="TE136" t="s">
        <v>817</v>
      </c>
      <c r="TF136" t="s">
        <v>817</v>
      </c>
      <c r="TG136" t="s">
        <v>817</v>
      </c>
      <c r="TH136" t="s">
        <v>817</v>
      </c>
      <c r="TI136" t="s">
        <v>817</v>
      </c>
      <c r="TU136" t="s">
        <v>817</v>
      </c>
      <c r="TY136" t="s">
        <v>817</v>
      </c>
      <c r="TZ136" t="s">
        <v>817</v>
      </c>
      <c r="UA136" t="s">
        <v>817</v>
      </c>
      <c r="UB136" t="s">
        <v>817</v>
      </c>
      <c r="UC136" t="s">
        <v>817</v>
      </c>
      <c r="UD136" t="s">
        <v>817</v>
      </c>
      <c r="UE136" t="s">
        <v>817</v>
      </c>
      <c r="UF136" t="s">
        <v>813</v>
      </c>
      <c r="UG136" t="s">
        <v>817</v>
      </c>
      <c r="UH136" t="s">
        <v>817</v>
      </c>
      <c r="UI136" t="s">
        <v>817</v>
      </c>
      <c r="UJ136" t="s">
        <v>817</v>
      </c>
      <c r="UK136" t="s">
        <v>817</v>
      </c>
      <c r="UL136" t="s">
        <v>813</v>
      </c>
      <c r="UM136" t="s">
        <v>813</v>
      </c>
      <c r="UN136" t="s">
        <v>813</v>
      </c>
      <c r="UO136" t="s">
        <v>817</v>
      </c>
      <c r="UP136" t="s">
        <v>817</v>
      </c>
      <c r="UQ136" t="s">
        <v>817</v>
      </c>
      <c r="UR136" t="s">
        <v>813</v>
      </c>
      <c r="US136" t="s">
        <v>817</v>
      </c>
      <c r="UT136" t="s">
        <v>817</v>
      </c>
      <c r="UU136" t="s">
        <v>817</v>
      </c>
      <c r="UV136" t="s">
        <v>817</v>
      </c>
      <c r="UW136" t="s">
        <v>817</v>
      </c>
      <c r="UX136" t="s">
        <v>817</v>
      </c>
      <c r="UY136" t="s">
        <v>817</v>
      </c>
      <c r="UZ136" t="s">
        <v>817</v>
      </c>
      <c r="VD136" t="s">
        <v>817</v>
      </c>
      <c r="VE136" t="s">
        <v>817</v>
      </c>
      <c r="VF136" t="s">
        <v>813</v>
      </c>
      <c r="VG136" t="s">
        <v>813</v>
      </c>
      <c r="VH136" t="s">
        <v>813</v>
      </c>
      <c r="VI136" t="s">
        <v>817</v>
      </c>
      <c r="VJ136" t="s">
        <v>817</v>
      </c>
      <c r="VK136" t="s">
        <v>817</v>
      </c>
      <c r="VL136" t="s">
        <v>817</v>
      </c>
      <c r="VM136" t="s">
        <v>817</v>
      </c>
      <c r="VN136" t="s">
        <v>817</v>
      </c>
      <c r="VO136" t="s">
        <v>817</v>
      </c>
      <c r="VP136" t="s">
        <v>817</v>
      </c>
      <c r="VQ136" t="s">
        <v>817</v>
      </c>
      <c r="VR136" t="s">
        <v>817</v>
      </c>
      <c r="VY136" t="s">
        <v>813</v>
      </c>
      <c r="VZ136" t="s">
        <v>813</v>
      </c>
      <c r="WA136" t="s">
        <v>817</v>
      </c>
      <c r="WJ136" t="s">
        <v>817</v>
      </c>
      <c r="WK136" t="s">
        <v>817</v>
      </c>
      <c r="WL136" t="s">
        <v>817</v>
      </c>
      <c r="WM136" t="s">
        <v>817</v>
      </c>
      <c r="WN136" t="s">
        <v>817</v>
      </c>
      <c r="WO136" t="s">
        <v>813</v>
      </c>
      <c r="WP136" t="s">
        <v>817</v>
      </c>
      <c r="WQ136" t="s">
        <v>817</v>
      </c>
      <c r="WR136" t="s">
        <v>817</v>
      </c>
      <c r="WS136" t="s">
        <v>834</v>
      </c>
      <c r="WT136" t="s">
        <v>1103</v>
      </c>
      <c r="WU136" t="s">
        <v>813</v>
      </c>
      <c r="WV136" t="s">
        <v>817</v>
      </c>
      <c r="WW136" t="s">
        <v>813</v>
      </c>
      <c r="WX136" t="s">
        <v>817</v>
      </c>
      <c r="WY136" t="s">
        <v>813</v>
      </c>
      <c r="WZ136" t="s">
        <v>817</v>
      </c>
      <c r="XA136" t="s">
        <v>817</v>
      </c>
      <c r="XB136" t="s">
        <v>817</v>
      </c>
      <c r="XC136" t="s">
        <v>850</v>
      </c>
      <c r="XD136" t="s">
        <v>813</v>
      </c>
      <c r="XE136" t="s">
        <v>817</v>
      </c>
      <c r="XF136" t="s">
        <v>817</v>
      </c>
      <c r="XG136" t="s">
        <v>817</v>
      </c>
      <c r="XH136" t="s">
        <v>817</v>
      </c>
      <c r="XI136" t="s">
        <v>817</v>
      </c>
      <c r="XJ136" t="s">
        <v>817</v>
      </c>
      <c r="XK136" t="s">
        <v>817</v>
      </c>
      <c r="XL136" t="s">
        <v>817</v>
      </c>
      <c r="XM136" t="s">
        <v>817</v>
      </c>
      <c r="XN136" t="s">
        <v>817</v>
      </c>
      <c r="XO136" t="s">
        <v>817</v>
      </c>
      <c r="XP136" t="s">
        <v>817</v>
      </c>
      <c r="XQ136" t="s">
        <v>817</v>
      </c>
      <c r="XR136" t="s">
        <v>813</v>
      </c>
      <c r="XS136" t="s">
        <v>817</v>
      </c>
      <c r="XT136" t="s">
        <v>817</v>
      </c>
      <c r="XU136" t="s">
        <v>817</v>
      </c>
      <c r="XV136" t="s">
        <v>817</v>
      </c>
      <c r="XW136" t="s">
        <v>817</v>
      </c>
      <c r="XX136" t="s">
        <v>817</v>
      </c>
      <c r="XY136" t="s">
        <v>817</v>
      </c>
      <c r="XZ136" t="s">
        <v>817</v>
      </c>
      <c r="ZM136" t="s">
        <v>817</v>
      </c>
      <c r="ZN136" t="s">
        <v>817</v>
      </c>
      <c r="ZO136" t="s">
        <v>817</v>
      </c>
      <c r="ZP136" t="s">
        <v>817</v>
      </c>
      <c r="ZQ136" t="s">
        <v>817</v>
      </c>
      <c r="ZR136" t="s">
        <v>817</v>
      </c>
      <c r="ZS136" t="s">
        <v>813</v>
      </c>
      <c r="ZT136" t="s">
        <v>817</v>
      </c>
      <c r="ZU136" t="s">
        <v>817</v>
      </c>
      <c r="ZV136" t="s">
        <v>817</v>
      </c>
      <c r="ZW136" t="s">
        <v>817</v>
      </c>
      <c r="ZX136" t="s">
        <v>817</v>
      </c>
      <c r="ZY136" t="s">
        <v>813</v>
      </c>
      <c r="ZZ136" t="s">
        <v>817</v>
      </c>
      <c r="AAA136" t="s">
        <v>813</v>
      </c>
      <c r="AAB136" t="s">
        <v>817</v>
      </c>
      <c r="AAC136" t="s">
        <v>817</v>
      </c>
      <c r="AAD136" t="s">
        <v>817</v>
      </c>
      <c r="AAE136" t="s">
        <v>817</v>
      </c>
      <c r="AAF136" t="s">
        <v>817</v>
      </c>
      <c r="AAH136" t="s">
        <v>817</v>
      </c>
      <c r="AAI136" t="s">
        <v>817</v>
      </c>
      <c r="AAJ136" t="s">
        <v>817</v>
      </c>
      <c r="AAK136" t="s">
        <v>817</v>
      </c>
      <c r="AAL136" t="s">
        <v>813</v>
      </c>
      <c r="AAM136" t="s">
        <v>817</v>
      </c>
      <c r="AAN136" t="s">
        <v>817</v>
      </c>
      <c r="AAO136" t="s">
        <v>817</v>
      </c>
      <c r="AAP136" t="s">
        <v>817</v>
      </c>
      <c r="AAQ136" t="s">
        <v>817</v>
      </c>
      <c r="AAR136" t="s">
        <v>817</v>
      </c>
      <c r="AAS136" t="s">
        <v>817</v>
      </c>
      <c r="AAT136" t="s">
        <v>817</v>
      </c>
      <c r="AAV136" t="s">
        <v>813</v>
      </c>
      <c r="AAW136" t="s">
        <v>817</v>
      </c>
      <c r="AAX136" t="s">
        <v>817</v>
      </c>
      <c r="AAY136" t="s">
        <v>817</v>
      </c>
      <c r="AAZ136" t="s">
        <v>817</v>
      </c>
      <c r="ABA136" t="s">
        <v>813</v>
      </c>
      <c r="ABB136" t="s">
        <v>813</v>
      </c>
      <c r="ABC136" t="s">
        <v>817</v>
      </c>
      <c r="ABD136" t="s">
        <v>817</v>
      </c>
      <c r="ABE136" t="s">
        <v>817</v>
      </c>
      <c r="ABF136" t="s">
        <v>817</v>
      </c>
      <c r="ABG136" t="s">
        <v>817</v>
      </c>
      <c r="ABH136" t="s">
        <v>817</v>
      </c>
      <c r="ABI136" t="s">
        <v>817</v>
      </c>
      <c r="ABJ136" t="s">
        <v>817</v>
      </c>
      <c r="ABK136" t="s">
        <v>817</v>
      </c>
      <c r="ABL136" t="s">
        <v>817</v>
      </c>
      <c r="ABM136" t="s">
        <v>817</v>
      </c>
      <c r="ABN136" t="s">
        <v>817</v>
      </c>
      <c r="ABO136" t="s">
        <v>817</v>
      </c>
      <c r="ABP136" t="s">
        <v>817</v>
      </c>
      <c r="ABQ136" t="s">
        <v>817</v>
      </c>
      <c r="ABR136" t="s">
        <v>817</v>
      </c>
      <c r="ABS136" t="s">
        <v>817</v>
      </c>
      <c r="ABT136" t="s">
        <v>813</v>
      </c>
      <c r="ABU136" t="s">
        <v>817</v>
      </c>
      <c r="ABV136" t="s">
        <v>817</v>
      </c>
      <c r="ABW136" t="s">
        <v>813</v>
      </c>
      <c r="ABX136" t="s">
        <v>817</v>
      </c>
      <c r="ABY136" t="s">
        <v>817</v>
      </c>
      <c r="ABZ136" t="s">
        <v>817</v>
      </c>
      <c r="ACA136" t="s">
        <v>813</v>
      </c>
      <c r="ACB136" t="s">
        <v>817</v>
      </c>
      <c r="ACC136" t="s">
        <v>817</v>
      </c>
      <c r="ACD136" t="s">
        <v>817</v>
      </c>
      <c r="ACE136" t="s">
        <v>817</v>
      </c>
      <c r="ACF136" t="s">
        <v>817</v>
      </c>
      <c r="ACG136" t="s">
        <v>817</v>
      </c>
      <c r="ACH136" t="s">
        <v>817</v>
      </c>
      <c r="ACI136" t="s">
        <v>817</v>
      </c>
    </row>
    <row r="137" spans="1:763">
      <c r="A137" t="s">
        <v>1438</v>
      </c>
      <c r="B137" t="s">
        <v>1439</v>
      </c>
      <c r="C137" t="s">
        <v>1440</v>
      </c>
      <c r="D137" t="s">
        <v>811</v>
      </c>
      <c r="E137" t="s">
        <v>811</v>
      </c>
      <c r="P137" t="s">
        <v>812</v>
      </c>
      <c r="Q137">
        <v>0.874863865752458</v>
      </c>
      <c r="T137">
        <v>35</v>
      </c>
      <c r="V137" t="s">
        <v>813</v>
      </c>
      <c r="X137" t="s">
        <v>813</v>
      </c>
      <c r="Y137" t="s">
        <v>814</v>
      </c>
      <c r="Z137" t="s">
        <v>814</v>
      </c>
      <c r="AA137" t="s">
        <v>857</v>
      </c>
      <c r="AB137" t="s">
        <v>816</v>
      </c>
      <c r="AC137">
        <v>5</v>
      </c>
      <c r="AD137" t="s">
        <v>817</v>
      </c>
      <c r="AE137">
        <v>5</v>
      </c>
      <c r="AF137">
        <v>0</v>
      </c>
      <c r="AG137">
        <v>0</v>
      </c>
      <c r="AH137" t="s">
        <v>818</v>
      </c>
      <c r="AI137" t="s">
        <v>818</v>
      </c>
      <c r="AJ137" t="s">
        <v>818</v>
      </c>
      <c r="AK137" t="s">
        <v>818</v>
      </c>
      <c r="AL137" t="s">
        <v>818</v>
      </c>
      <c r="AM137" t="s">
        <v>818</v>
      </c>
      <c r="AN137" t="s">
        <v>818</v>
      </c>
      <c r="AO137" t="s">
        <v>818</v>
      </c>
      <c r="AP137" t="s">
        <v>818</v>
      </c>
      <c r="AQ137" t="s">
        <v>818</v>
      </c>
      <c r="AR137" t="s">
        <v>818</v>
      </c>
      <c r="AS137" t="s">
        <v>818</v>
      </c>
      <c r="AT137" t="s">
        <v>818</v>
      </c>
      <c r="AU137" t="s">
        <v>818</v>
      </c>
      <c r="AV137" t="s">
        <v>818</v>
      </c>
      <c r="AW137" t="s">
        <v>818</v>
      </c>
      <c r="AX137" t="s">
        <v>818</v>
      </c>
      <c r="AY137" t="s">
        <v>818</v>
      </c>
      <c r="AZ137" t="s">
        <v>818</v>
      </c>
      <c r="BA137" t="s">
        <v>818</v>
      </c>
      <c r="BB137" t="s">
        <v>818</v>
      </c>
      <c r="BC137" t="s">
        <v>818</v>
      </c>
      <c r="BD137" t="s">
        <v>818</v>
      </c>
      <c r="BE137" t="s">
        <v>818</v>
      </c>
      <c r="BF137" t="s">
        <v>818</v>
      </c>
      <c r="BG137" t="s">
        <v>818</v>
      </c>
      <c r="BH137" t="s">
        <v>818</v>
      </c>
      <c r="BI137" t="s">
        <v>818</v>
      </c>
      <c r="BJ137" t="s">
        <v>818</v>
      </c>
      <c r="BK137" t="s">
        <v>818</v>
      </c>
      <c r="BL137" t="s">
        <v>818</v>
      </c>
      <c r="BM137" t="s">
        <v>818</v>
      </c>
      <c r="BN137" t="s">
        <v>818</v>
      </c>
      <c r="BO137" t="s">
        <v>818</v>
      </c>
      <c r="BP137" t="s">
        <v>818</v>
      </c>
      <c r="BQ137" t="s">
        <v>818</v>
      </c>
      <c r="BR137" t="s">
        <v>818</v>
      </c>
      <c r="BS137" t="s">
        <v>818</v>
      </c>
      <c r="BT137" t="s">
        <v>818</v>
      </c>
      <c r="BU137" t="s">
        <v>818</v>
      </c>
      <c r="BV137" t="s">
        <v>818</v>
      </c>
      <c r="BW137" t="s">
        <v>818</v>
      </c>
      <c r="BX137" t="s">
        <v>818</v>
      </c>
      <c r="BY137" t="s">
        <v>818</v>
      </c>
      <c r="BZ137" t="s">
        <v>818</v>
      </c>
      <c r="CA137" t="s">
        <v>818</v>
      </c>
      <c r="CB137" t="s">
        <v>818</v>
      </c>
      <c r="CC137" t="s">
        <v>818</v>
      </c>
      <c r="CD137" t="s">
        <v>818</v>
      </c>
      <c r="CE137" t="s">
        <v>818</v>
      </c>
      <c r="CF137" t="s">
        <v>818</v>
      </c>
      <c r="CG137" t="s">
        <v>818</v>
      </c>
      <c r="CH137" t="s">
        <v>818</v>
      </c>
      <c r="CI137" t="s">
        <v>818</v>
      </c>
      <c r="CJ137" t="s">
        <v>818</v>
      </c>
      <c r="CK137" t="s">
        <v>818</v>
      </c>
      <c r="CL137" t="s">
        <v>818</v>
      </c>
      <c r="CM137" t="s">
        <v>818</v>
      </c>
      <c r="CN137" t="s">
        <v>818</v>
      </c>
      <c r="CO137" t="s">
        <v>818</v>
      </c>
      <c r="CP137" t="s">
        <v>818</v>
      </c>
      <c r="CQ137" t="s">
        <v>818</v>
      </c>
      <c r="CR137" t="s">
        <v>818</v>
      </c>
      <c r="CS137" t="s">
        <v>818</v>
      </c>
      <c r="CT137" t="s">
        <v>818</v>
      </c>
      <c r="CU137" t="s">
        <v>818</v>
      </c>
      <c r="CV137" t="s">
        <v>818</v>
      </c>
      <c r="CW137" t="s">
        <v>818</v>
      </c>
      <c r="CX137" t="s">
        <v>818</v>
      </c>
      <c r="CY137" t="s">
        <v>818</v>
      </c>
      <c r="CZ137" t="s">
        <v>818</v>
      </c>
      <c r="DA137" t="s">
        <v>818</v>
      </c>
      <c r="DB137" t="s">
        <v>818</v>
      </c>
      <c r="DC137" t="s">
        <v>818</v>
      </c>
      <c r="DD137" t="s">
        <v>818</v>
      </c>
      <c r="DE137" t="s">
        <v>818</v>
      </c>
      <c r="DF137" t="s">
        <v>818</v>
      </c>
      <c r="DG137" t="s">
        <v>818</v>
      </c>
      <c r="DH137" t="s">
        <v>818</v>
      </c>
      <c r="DI137" t="s">
        <v>818</v>
      </c>
      <c r="DJ137" t="s">
        <v>818</v>
      </c>
      <c r="DK137" t="s">
        <v>818</v>
      </c>
      <c r="DL137" t="s">
        <v>818</v>
      </c>
      <c r="DM137" t="s">
        <v>818</v>
      </c>
      <c r="DN137" t="s">
        <v>818</v>
      </c>
      <c r="DO137" t="s">
        <v>818</v>
      </c>
      <c r="DP137" t="s">
        <v>818</v>
      </c>
      <c r="DQ137" t="s">
        <v>818</v>
      </c>
      <c r="DR137" t="s">
        <v>818</v>
      </c>
      <c r="DS137" t="s">
        <v>818</v>
      </c>
      <c r="DT137" t="s">
        <v>818</v>
      </c>
      <c r="DU137" t="s">
        <v>818</v>
      </c>
      <c r="DV137" t="s">
        <v>818</v>
      </c>
      <c r="DW137" t="s">
        <v>818</v>
      </c>
      <c r="DX137" t="s">
        <v>818</v>
      </c>
      <c r="DY137" t="s">
        <v>818</v>
      </c>
      <c r="DZ137" t="s">
        <v>818</v>
      </c>
      <c r="EA137" t="s">
        <v>818</v>
      </c>
      <c r="EB137" t="s">
        <v>818</v>
      </c>
      <c r="EC137" t="s">
        <v>818</v>
      </c>
      <c r="ED137" t="s">
        <v>818</v>
      </c>
      <c r="EE137" t="s">
        <v>818</v>
      </c>
      <c r="EF137" t="s">
        <v>818</v>
      </c>
      <c r="EG137" t="s">
        <v>818</v>
      </c>
      <c r="EH137" t="s">
        <v>818</v>
      </c>
      <c r="EI137" t="s">
        <v>818</v>
      </c>
      <c r="EJ137" t="s">
        <v>818</v>
      </c>
      <c r="EK137" t="s">
        <v>818</v>
      </c>
      <c r="EL137" t="s">
        <v>818</v>
      </c>
      <c r="EM137" t="s">
        <v>818</v>
      </c>
      <c r="EN137" t="s">
        <v>818</v>
      </c>
      <c r="EO137" t="s">
        <v>818</v>
      </c>
      <c r="EP137" t="s">
        <v>818</v>
      </c>
      <c r="EQ137" t="s">
        <v>818</v>
      </c>
      <c r="ER137" t="s">
        <v>818</v>
      </c>
      <c r="ES137" t="s">
        <v>818</v>
      </c>
      <c r="ET137" t="s">
        <v>818</v>
      </c>
      <c r="EU137" t="s">
        <v>818</v>
      </c>
      <c r="EV137" t="s">
        <v>818</v>
      </c>
      <c r="EW137" t="s">
        <v>818</v>
      </c>
      <c r="EX137" t="s">
        <v>818</v>
      </c>
      <c r="EY137" t="s">
        <v>818</v>
      </c>
      <c r="EZ137" t="s">
        <v>818</v>
      </c>
      <c r="FA137" t="s">
        <v>818</v>
      </c>
      <c r="FB137" t="s">
        <v>818</v>
      </c>
      <c r="FC137" t="s">
        <v>818</v>
      </c>
      <c r="FD137" t="s">
        <v>818</v>
      </c>
      <c r="FE137" t="s">
        <v>818</v>
      </c>
      <c r="FF137" t="s">
        <v>818</v>
      </c>
      <c r="FG137" t="s">
        <v>818</v>
      </c>
      <c r="FH137" t="s">
        <v>818</v>
      </c>
      <c r="FI137" t="s">
        <v>818</v>
      </c>
      <c r="FJ137" t="s">
        <v>818</v>
      </c>
      <c r="FK137" t="s">
        <v>818</v>
      </c>
      <c r="FL137" t="s">
        <v>818</v>
      </c>
      <c r="FM137" t="s">
        <v>818</v>
      </c>
      <c r="FN137" t="s">
        <v>818</v>
      </c>
      <c r="FO137" t="s">
        <v>818</v>
      </c>
      <c r="FP137" t="s">
        <v>818</v>
      </c>
      <c r="FQ137" t="s">
        <v>818</v>
      </c>
      <c r="FR137" t="s">
        <v>818</v>
      </c>
      <c r="FS137" t="s">
        <v>818</v>
      </c>
      <c r="FT137" t="s">
        <v>818</v>
      </c>
      <c r="FU137" t="s">
        <v>818</v>
      </c>
      <c r="FV137" t="s">
        <v>818</v>
      </c>
      <c r="FW137" t="s">
        <v>818</v>
      </c>
      <c r="FX137" t="s">
        <v>818</v>
      </c>
      <c r="FY137" t="s">
        <v>818</v>
      </c>
      <c r="FZ137" t="s">
        <v>818</v>
      </c>
      <c r="GA137" t="s">
        <v>818</v>
      </c>
      <c r="GB137" t="s">
        <v>818</v>
      </c>
      <c r="GC137" t="s">
        <v>818</v>
      </c>
      <c r="GD137" t="s">
        <v>818</v>
      </c>
      <c r="GE137" t="s">
        <v>818</v>
      </c>
      <c r="GF137" t="s">
        <v>818</v>
      </c>
      <c r="GG137" t="s">
        <v>818</v>
      </c>
      <c r="GH137" t="s">
        <v>818</v>
      </c>
      <c r="GI137" t="s">
        <v>818</v>
      </c>
      <c r="GJ137" t="s">
        <v>818</v>
      </c>
      <c r="GK137" t="s">
        <v>818</v>
      </c>
      <c r="GL137" t="s">
        <v>818</v>
      </c>
      <c r="GM137" t="s">
        <v>818</v>
      </c>
      <c r="GN137" t="s">
        <v>818</v>
      </c>
      <c r="GO137" t="s">
        <v>818</v>
      </c>
      <c r="GP137" t="s">
        <v>818</v>
      </c>
      <c r="GQ137" t="s">
        <v>818</v>
      </c>
      <c r="GR137" t="s">
        <v>818</v>
      </c>
      <c r="GS137" t="s">
        <v>818</v>
      </c>
      <c r="GT137" t="s">
        <v>818</v>
      </c>
      <c r="GU137" t="s">
        <v>818</v>
      </c>
      <c r="GV137" t="s">
        <v>818</v>
      </c>
      <c r="GW137" t="s">
        <v>818</v>
      </c>
      <c r="GX137" t="s">
        <v>818</v>
      </c>
      <c r="GY137" t="s">
        <v>818</v>
      </c>
      <c r="GZ137" t="s">
        <v>818</v>
      </c>
      <c r="HA137" t="s">
        <v>818</v>
      </c>
      <c r="HB137" t="s">
        <v>818</v>
      </c>
      <c r="HC137" t="s">
        <v>818</v>
      </c>
      <c r="HD137" t="s">
        <v>818</v>
      </c>
      <c r="HE137" t="s">
        <v>818</v>
      </c>
      <c r="HF137" t="s">
        <v>818</v>
      </c>
      <c r="HG137" t="s">
        <v>818</v>
      </c>
      <c r="HH137" t="s">
        <v>818</v>
      </c>
      <c r="HI137" t="s">
        <v>818</v>
      </c>
      <c r="HJ137" t="s">
        <v>818</v>
      </c>
      <c r="HK137" t="s">
        <v>818</v>
      </c>
      <c r="HL137" t="s">
        <v>818</v>
      </c>
      <c r="HM137" t="s">
        <v>818</v>
      </c>
      <c r="HN137" t="s">
        <v>818</v>
      </c>
      <c r="HO137" t="s">
        <v>818</v>
      </c>
      <c r="HP137" t="s">
        <v>818</v>
      </c>
      <c r="HQ137" t="s">
        <v>818</v>
      </c>
      <c r="HR137" t="s">
        <v>818</v>
      </c>
      <c r="HS137" t="s">
        <v>818</v>
      </c>
      <c r="HT137" t="s">
        <v>818</v>
      </c>
      <c r="HU137" t="s">
        <v>818</v>
      </c>
      <c r="HV137" t="s">
        <v>818</v>
      </c>
      <c r="HW137" t="s">
        <v>818</v>
      </c>
      <c r="HX137" t="s">
        <v>818</v>
      </c>
      <c r="HY137" t="s">
        <v>818</v>
      </c>
      <c r="HZ137" t="s">
        <v>818</v>
      </c>
      <c r="IA137" t="s">
        <v>818</v>
      </c>
      <c r="IB137" t="s">
        <v>818</v>
      </c>
      <c r="IC137" t="s">
        <v>818</v>
      </c>
      <c r="ID137" t="s">
        <v>818</v>
      </c>
      <c r="IE137" t="s">
        <v>818</v>
      </c>
      <c r="IF137" t="s">
        <v>818</v>
      </c>
      <c r="IG137" t="s">
        <v>818</v>
      </c>
      <c r="IH137" t="s">
        <v>818</v>
      </c>
      <c r="II137" t="s">
        <v>818</v>
      </c>
      <c r="IJ137" t="s">
        <v>818</v>
      </c>
      <c r="IK137" t="s">
        <v>818</v>
      </c>
      <c r="IL137" t="s">
        <v>818</v>
      </c>
      <c r="IM137" t="s">
        <v>818</v>
      </c>
      <c r="IN137" t="s">
        <v>818</v>
      </c>
      <c r="IO137" t="s">
        <v>818</v>
      </c>
      <c r="IP137" t="s">
        <v>818</v>
      </c>
      <c r="IQ137" t="s">
        <v>818</v>
      </c>
      <c r="IR137" t="s">
        <v>818</v>
      </c>
      <c r="IS137" t="s">
        <v>818</v>
      </c>
      <c r="IT137" t="s">
        <v>818</v>
      </c>
      <c r="IU137" t="s">
        <v>818</v>
      </c>
      <c r="IV137" t="s">
        <v>818</v>
      </c>
      <c r="IW137" t="s">
        <v>818</v>
      </c>
      <c r="IX137" t="s">
        <v>818</v>
      </c>
      <c r="IY137" t="s">
        <v>818</v>
      </c>
      <c r="IZ137" t="s">
        <v>818</v>
      </c>
      <c r="JA137" t="s">
        <v>818</v>
      </c>
      <c r="JB137" t="s">
        <v>818</v>
      </c>
      <c r="JC137" t="s">
        <v>818</v>
      </c>
      <c r="JD137" t="s">
        <v>818</v>
      </c>
      <c r="JE137" t="s">
        <v>818</v>
      </c>
      <c r="JF137" t="s">
        <v>818</v>
      </c>
      <c r="JG137" t="s">
        <v>818</v>
      </c>
      <c r="JH137" t="s">
        <v>818</v>
      </c>
      <c r="JI137" t="s">
        <v>818</v>
      </c>
      <c r="JJ137" t="s">
        <v>818</v>
      </c>
      <c r="JK137" t="s">
        <v>818</v>
      </c>
      <c r="JL137" t="s">
        <v>818</v>
      </c>
      <c r="JM137" t="s">
        <v>818</v>
      </c>
      <c r="JN137" t="s">
        <v>818</v>
      </c>
      <c r="JO137" t="s">
        <v>818</v>
      </c>
      <c r="JP137" t="s">
        <v>818</v>
      </c>
      <c r="JQ137" t="s">
        <v>818</v>
      </c>
      <c r="JR137" t="s">
        <v>818</v>
      </c>
      <c r="JS137" t="s">
        <v>818</v>
      </c>
      <c r="JT137" t="s">
        <v>818</v>
      </c>
      <c r="JU137" t="s">
        <v>818</v>
      </c>
      <c r="JV137" t="s">
        <v>818</v>
      </c>
      <c r="JW137" t="s">
        <v>818</v>
      </c>
      <c r="JX137" t="s">
        <v>818</v>
      </c>
      <c r="JY137" t="s">
        <v>818</v>
      </c>
      <c r="JZ137" t="s">
        <v>818</v>
      </c>
      <c r="KA137" t="s">
        <v>818</v>
      </c>
      <c r="KB137" t="s">
        <v>818</v>
      </c>
      <c r="KC137" t="s">
        <v>818</v>
      </c>
      <c r="KD137" t="s">
        <v>818</v>
      </c>
      <c r="KE137" t="s">
        <v>818</v>
      </c>
      <c r="KF137">
        <v>5</v>
      </c>
      <c r="KG137">
        <v>0</v>
      </c>
      <c r="KH137">
        <v>0</v>
      </c>
      <c r="KI137">
        <v>0</v>
      </c>
      <c r="KJ137">
        <v>0</v>
      </c>
      <c r="KK137">
        <v>0</v>
      </c>
      <c r="KL137">
        <v>1</v>
      </c>
      <c r="KM137">
        <v>1</v>
      </c>
      <c r="KN137">
        <v>1</v>
      </c>
      <c r="KO137">
        <v>0</v>
      </c>
      <c r="KP137">
        <v>1</v>
      </c>
      <c r="KQ137">
        <v>2</v>
      </c>
      <c r="KR137">
        <v>0</v>
      </c>
      <c r="KS137">
        <v>0</v>
      </c>
      <c r="KT137">
        <v>0</v>
      </c>
      <c r="KU137">
        <v>1</v>
      </c>
      <c r="KV137">
        <v>1</v>
      </c>
      <c r="KW137">
        <v>0</v>
      </c>
      <c r="KX137">
        <v>0</v>
      </c>
      <c r="KY137">
        <v>0</v>
      </c>
      <c r="KZ137">
        <v>2</v>
      </c>
      <c r="LA137">
        <v>0</v>
      </c>
      <c r="LB137">
        <v>0</v>
      </c>
      <c r="LC137">
        <v>3</v>
      </c>
      <c r="LD137">
        <v>5</v>
      </c>
      <c r="LE137">
        <v>3</v>
      </c>
      <c r="LF137">
        <v>2</v>
      </c>
      <c r="LH137" t="s">
        <v>817</v>
      </c>
      <c r="LI137" t="s">
        <v>817</v>
      </c>
      <c r="LJ137" t="s">
        <v>817</v>
      </c>
      <c r="LK137" t="s">
        <v>817</v>
      </c>
      <c r="LL137" t="s">
        <v>817</v>
      </c>
      <c r="LM137" t="s">
        <v>817</v>
      </c>
      <c r="LO137" t="s">
        <v>817</v>
      </c>
      <c r="LQ137" t="s">
        <v>817</v>
      </c>
      <c r="LR137" t="s">
        <v>818</v>
      </c>
      <c r="LS137" t="s">
        <v>818</v>
      </c>
      <c r="LT137" t="s">
        <v>818</v>
      </c>
      <c r="LU137" t="s">
        <v>818</v>
      </c>
      <c r="LV137" t="s">
        <v>818</v>
      </c>
      <c r="LW137" t="s">
        <v>818</v>
      </c>
      <c r="LX137" t="s">
        <v>817</v>
      </c>
      <c r="MA137" t="s">
        <v>858</v>
      </c>
      <c r="MB137" t="s">
        <v>913</v>
      </c>
      <c r="MC137" t="s">
        <v>875</v>
      </c>
      <c r="MD137" t="s">
        <v>813</v>
      </c>
      <c r="MF137" t="s">
        <v>823</v>
      </c>
      <c r="MI137" t="s">
        <v>817</v>
      </c>
      <c r="MJ137" t="s">
        <v>824</v>
      </c>
      <c r="MK137" t="s">
        <v>813</v>
      </c>
      <c r="ML137" t="s">
        <v>817</v>
      </c>
      <c r="MM137" t="s">
        <v>817</v>
      </c>
      <c r="MN137" t="s">
        <v>817</v>
      </c>
      <c r="MO137" t="s">
        <v>817</v>
      </c>
      <c r="MP137" t="s">
        <v>817</v>
      </c>
      <c r="MQ137" t="s">
        <v>817</v>
      </c>
      <c r="MR137" t="s">
        <v>817</v>
      </c>
      <c r="MS137" t="s">
        <v>817</v>
      </c>
      <c r="MT137" t="s">
        <v>817</v>
      </c>
      <c r="MU137" t="s">
        <v>817</v>
      </c>
      <c r="MV137" t="s">
        <v>817</v>
      </c>
      <c r="MW137" t="s">
        <v>813</v>
      </c>
      <c r="MX137" t="s">
        <v>817</v>
      </c>
      <c r="MY137" t="s">
        <v>817</v>
      </c>
      <c r="MZ137" t="s">
        <v>817</v>
      </c>
      <c r="NA137" t="s">
        <v>817</v>
      </c>
      <c r="NB137" t="s">
        <v>817</v>
      </c>
      <c r="NR137" t="s">
        <v>813</v>
      </c>
      <c r="NS137" t="s">
        <v>817</v>
      </c>
      <c r="NU137" t="s">
        <v>1051</v>
      </c>
      <c r="NY137">
        <v>0</v>
      </c>
      <c r="OA137" t="s">
        <v>817</v>
      </c>
      <c r="OB137" t="s">
        <v>813</v>
      </c>
      <c r="OC137" t="s">
        <v>817</v>
      </c>
      <c r="OD137" t="s">
        <v>817</v>
      </c>
      <c r="OE137" t="s">
        <v>817</v>
      </c>
      <c r="OF137" t="s">
        <v>817</v>
      </c>
      <c r="OG137" t="s">
        <v>817</v>
      </c>
      <c r="OH137" t="s">
        <v>817</v>
      </c>
      <c r="OI137" t="s">
        <v>817</v>
      </c>
      <c r="OJ137" t="s">
        <v>817</v>
      </c>
      <c r="OK137" t="s">
        <v>817</v>
      </c>
      <c r="OL137" t="s">
        <v>817</v>
      </c>
      <c r="OM137" t="s">
        <v>817</v>
      </c>
      <c r="ON137" t="s">
        <v>817</v>
      </c>
      <c r="OP137" t="s">
        <v>817</v>
      </c>
      <c r="OQ137" t="s">
        <v>827</v>
      </c>
      <c r="OR137" t="s">
        <v>863</v>
      </c>
      <c r="OS137" t="s">
        <v>829</v>
      </c>
      <c r="OT137" t="s">
        <v>817</v>
      </c>
      <c r="OU137" t="s">
        <v>817</v>
      </c>
      <c r="OV137" t="s">
        <v>830</v>
      </c>
      <c r="OW137" t="s">
        <v>864</v>
      </c>
      <c r="OX137" t="s">
        <v>832</v>
      </c>
      <c r="OY137" t="s">
        <v>833</v>
      </c>
      <c r="OZ137" t="s">
        <v>849</v>
      </c>
      <c r="PA137" t="s">
        <v>817</v>
      </c>
      <c r="PB137" t="s">
        <v>817</v>
      </c>
      <c r="PC137" t="s">
        <v>817</v>
      </c>
      <c r="PD137" t="s">
        <v>817</v>
      </c>
      <c r="PE137" t="s">
        <v>817</v>
      </c>
      <c r="PF137" t="s">
        <v>813</v>
      </c>
      <c r="PG137" t="s">
        <v>817</v>
      </c>
      <c r="PH137" t="s">
        <v>817</v>
      </c>
      <c r="PI137" t="s">
        <v>817</v>
      </c>
      <c r="PJ137" t="s">
        <v>817</v>
      </c>
      <c r="PK137" t="s">
        <v>817</v>
      </c>
      <c r="PL137" t="s">
        <v>835</v>
      </c>
      <c r="PM137" t="s">
        <v>837</v>
      </c>
      <c r="PN137" t="s">
        <v>845</v>
      </c>
      <c r="PO137" t="s">
        <v>880</v>
      </c>
      <c r="PP137" t="s">
        <v>839</v>
      </c>
      <c r="PQ137" t="s">
        <v>813</v>
      </c>
      <c r="PR137" t="s">
        <v>813</v>
      </c>
      <c r="PS137" t="s">
        <v>817</v>
      </c>
      <c r="PT137" t="s">
        <v>817</v>
      </c>
      <c r="PU137" t="s">
        <v>817</v>
      </c>
      <c r="PV137" t="s">
        <v>817</v>
      </c>
      <c r="PW137" t="s">
        <v>817</v>
      </c>
      <c r="PX137" t="s">
        <v>817</v>
      </c>
      <c r="PY137" t="s">
        <v>817</v>
      </c>
      <c r="PZ137" t="s">
        <v>840</v>
      </c>
      <c r="QA137" t="s">
        <v>841</v>
      </c>
      <c r="QB137" t="s">
        <v>895</v>
      </c>
      <c r="QC137" t="s">
        <v>843</v>
      </c>
      <c r="QD137" t="s">
        <v>896</v>
      </c>
      <c r="QE137" t="s">
        <v>845</v>
      </c>
      <c r="QF137" t="s">
        <v>813</v>
      </c>
      <c r="QG137" t="s">
        <v>813</v>
      </c>
      <c r="QH137" t="s">
        <v>813</v>
      </c>
      <c r="QI137" t="s">
        <v>813</v>
      </c>
      <c r="QJ137" t="s">
        <v>813</v>
      </c>
      <c r="QK137" t="s">
        <v>813</v>
      </c>
      <c r="QL137" t="s">
        <v>817</v>
      </c>
      <c r="QM137" t="s">
        <v>817</v>
      </c>
      <c r="QN137" t="s">
        <v>817</v>
      </c>
      <c r="QO137" t="s">
        <v>817</v>
      </c>
      <c r="QP137" t="s">
        <v>817</v>
      </c>
      <c r="QQ137" t="s">
        <v>817</v>
      </c>
      <c r="QR137" t="s">
        <v>813</v>
      </c>
      <c r="QS137" t="s">
        <v>813</v>
      </c>
      <c r="QT137" t="s">
        <v>817</v>
      </c>
      <c r="QU137" t="s">
        <v>817</v>
      </c>
      <c r="QV137" t="s">
        <v>817</v>
      </c>
      <c r="QW137" t="s">
        <v>817</v>
      </c>
      <c r="QX137" t="s">
        <v>817</v>
      </c>
      <c r="QY137" t="s">
        <v>817</v>
      </c>
      <c r="QZ137" t="s">
        <v>817</v>
      </c>
      <c r="RA137" t="s">
        <v>817</v>
      </c>
      <c r="RB137" t="s">
        <v>817</v>
      </c>
      <c r="RC137" t="s">
        <v>817</v>
      </c>
      <c r="RD137" t="s">
        <v>817</v>
      </c>
      <c r="RE137" t="s">
        <v>817</v>
      </c>
      <c r="RF137" t="s">
        <v>817</v>
      </c>
      <c r="RG137" t="s">
        <v>817</v>
      </c>
      <c r="RH137" t="s">
        <v>817</v>
      </c>
      <c r="RI137" t="s">
        <v>817</v>
      </c>
      <c r="RJ137" t="s">
        <v>817</v>
      </c>
      <c r="RK137" t="s">
        <v>813</v>
      </c>
      <c r="RL137" t="s">
        <v>813</v>
      </c>
      <c r="RM137" t="s">
        <v>817</v>
      </c>
      <c r="RN137" t="s">
        <v>813</v>
      </c>
      <c r="RO137" t="s">
        <v>817</v>
      </c>
      <c r="RP137" t="s">
        <v>817</v>
      </c>
      <c r="RQ137" t="s">
        <v>817</v>
      </c>
      <c r="RR137" t="s">
        <v>817</v>
      </c>
      <c r="RS137" t="s">
        <v>817</v>
      </c>
      <c r="RT137" t="s">
        <v>817</v>
      </c>
      <c r="RU137" t="s">
        <v>817</v>
      </c>
      <c r="RV137" t="s">
        <v>817</v>
      </c>
      <c r="RW137" t="s">
        <v>817</v>
      </c>
      <c r="RX137" t="s">
        <v>845</v>
      </c>
      <c r="RY137" t="s">
        <v>1088</v>
      </c>
      <c r="RZ137" t="s">
        <v>813</v>
      </c>
      <c r="SA137" t="s">
        <v>817</v>
      </c>
      <c r="SB137" t="s">
        <v>817</v>
      </c>
      <c r="SC137" t="s">
        <v>817</v>
      </c>
      <c r="SD137" t="s">
        <v>813</v>
      </c>
      <c r="SE137" t="s">
        <v>817</v>
      </c>
      <c r="SF137" t="s">
        <v>817</v>
      </c>
      <c r="SG137" t="s">
        <v>817</v>
      </c>
      <c r="SH137" t="s">
        <v>817</v>
      </c>
      <c r="SI137" t="s">
        <v>817</v>
      </c>
      <c r="SJ137" t="s">
        <v>817</v>
      </c>
      <c r="SK137" t="s">
        <v>817</v>
      </c>
      <c r="SL137" t="s">
        <v>817</v>
      </c>
      <c r="SM137" t="s">
        <v>817</v>
      </c>
      <c r="SN137" t="s">
        <v>817</v>
      </c>
      <c r="SO137" t="s">
        <v>817</v>
      </c>
      <c r="SP137" t="s">
        <v>817</v>
      </c>
      <c r="SQ137" t="s">
        <v>817</v>
      </c>
      <c r="SR137" t="s">
        <v>817</v>
      </c>
      <c r="SS137" t="s">
        <v>817</v>
      </c>
      <c r="ST137" t="s">
        <v>817</v>
      </c>
      <c r="SU137" t="s">
        <v>817</v>
      </c>
      <c r="SV137" t="s">
        <v>817</v>
      </c>
      <c r="SW137" t="s">
        <v>813</v>
      </c>
      <c r="SX137" t="s">
        <v>813</v>
      </c>
      <c r="SY137" t="s">
        <v>813</v>
      </c>
      <c r="SZ137" t="s">
        <v>813</v>
      </c>
      <c r="TA137" t="s">
        <v>817</v>
      </c>
      <c r="TB137" t="s">
        <v>817</v>
      </c>
      <c r="TC137" t="s">
        <v>817</v>
      </c>
      <c r="TD137" t="s">
        <v>817</v>
      </c>
      <c r="TE137" t="s">
        <v>817</v>
      </c>
      <c r="TF137" t="s">
        <v>817</v>
      </c>
      <c r="TG137" t="s">
        <v>817</v>
      </c>
      <c r="TH137" t="s">
        <v>817</v>
      </c>
      <c r="TI137" t="s">
        <v>817</v>
      </c>
      <c r="TJ137" t="s">
        <v>813</v>
      </c>
      <c r="TK137" t="s">
        <v>817</v>
      </c>
      <c r="TL137" t="s">
        <v>817</v>
      </c>
      <c r="TM137" t="s">
        <v>813</v>
      </c>
      <c r="TN137" t="s">
        <v>817</v>
      </c>
      <c r="TO137" t="s">
        <v>817</v>
      </c>
      <c r="TP137" t="s">
        <v>817</v>
      </c>
      <c r="TQ137" t="s">
        <v>817</v>
      </c>
      <c r="TR137" t="s">
        <v>817</v>
      </c>
      <c r="TS137" t="s">
        <v>817</v>
      </c>
      <c r="TT137" t="s">
        <v>817</v>
      </c>
      <c r="TU137" t="s">
        <v>817</v>
      </c>
      <c r="TV137" t="s">
        <v>817</v>
      </c>
      <c r="TW137" t="s">
        <v>817</v>
      </c>
      <c r="TY137" t="s">
        <v>817</v>
      </c>
      <c r="TZ137" t="s">
        <v>817</v>
      </c>
      <c r="UA137" t="s">
        <v>817</v>
      </c>
      <c r="UB137" t="s">
        <v>817</v>
      </c>
      <c r="UC137" t="s">
        <v>817</v>
      </c>
      <c r="UD137" t="s">
        <v>817</v>
      </c>
      <c r="UE137" t="s">
        <v>817</v>
      </c>
      <c r="UF137" t="s">
        <v>817</v>
      </c>
      <c r="UG137" t="s">
        <v>817</v>
      </c>
      <c r="UH137" t="s">
        <v>813</v>
      </c>
      <c r="UI137" t="s">
        <v>817</v>
      </c>
      <c r="UJ137" t="s">
        <v>817</v>
      </c>
      <c r="UK137" t="s">
        <v>817</v>
      </c>
      <c r="UL137" t="s">
        <v>817</v>
      </c>
      <c r="UM137" t="s">
        <v>817</v>
      </c>
      <c r="UN137" t="s">
        <v>817</v>
      </c>
      <c r="UO137" t="s">
        <v>817</v>
      </c>
      <c r="UP137" t="s">
        <v>817</v>
      </c>
      <c r="UQ137" t="s">
        <v>817</v>
      </c>
      <c r="UR137" t="s">
        <v>817</v>
      </c>
      <c r="US137" t="s">
        <v>817</v>
      </c>
      <c r="UT137" t="s">
        <v>817</v>
      </c>
      <c r="UU137" t="s">
        <v>817</v>
      </c>
      <c r="UV137" t="s">
        <v>817</v>
      </c>
      <c r="UW137" t="s">
        <v>813</v>
      </c>
      <c r="UX137" t="s">
        <v>817</v>
      </c>
      <c r="UY137" t="s">
        <v>817</v>
      </c>
      <c r="UZ137" t="s">
        <v>817</v>
      </c>
      <c r="VD137" t="s">
        <v>813</v>
      </c>
      <c r="VE137" t="s">
        <v>817</v>
      </c>
      <c r="VF137" t="s">
        <v>817</v>
      </c>
      <c r="VG137" t="s">
        <v>817</v>
      </c>
      <c r="VH137" t="s">
        <v>817</v>
      </c>
      <c r="VI137" t="s">
        <v>817</v>
      </c>
      <c r="VJ137" t="s">
        <v>817</v>
      </c>
      <c r="VK137" t="s">
        <v>817</v>
      </c>
      <c r="VL137" t="s">
        <v>817</v>
      </c>
      <c r="VM137" t="s">
        <v>817</v>
      </c>
      <c r="VN137" t="s">
        <v>817</v>
      </c>
      <c r="VO137" t="s">
        <v>817</v>
      </c>
      <c r="VP137" t="s">
        <v>817</v>
      </c>
      <c r="VQ137" t="s">
        <v>817</v>
      </c>
      <c r="VY137" t="s">
        <v>817</v>
      </c>
      <c r="VZ137" t="s">
        <v>817</v>
      </c>
      <c r="WA137" t="s">
        <v>817</v>
      </c>
      <c r="WJ137" t="s">
        <v>817</v>
      </c>
      <c r="WK137" t="s">
        <v>813</v>
      </c>
      <c r="WL137" t="s">
        <v>817</v>
      </c>
      <c r="WM137" t="s">
        <v>817</v>
      </c>
      <c r="WN137" t="s">
        <v>817</v>
      </c>
      <c r="WO137" t="s">
        <v>817</v>
      </c>
      <c r="WP137" t="s">
        <v>817</v>
      </c>
      <c r="WQ137" t="s">
        <v>817</v>
      </c>
      <c r="WR137" t="s">
        <v>817</v>
      </c>
      <c r="WS137" t="s">
        <v>908</v>
      </c>
      <c r="WU137" t="s">
        <v>817</v>
      </c>
      <c r="WV137" t="s">
        <v>817</v>
      </c>
      <c r="WW137" t="s">
        <v>817</v>
      </c>
      <c r="WX137" t="s">
        <v>817</v>
      </c>
      <c r="WY137" t="s">
        <v>817</v>
      </c>
      <c r="WZ137" t="s">
        <v>813</v>
      </c>
      <c r="XA137" t="s">
        <v>817</v>
      </c>
      <c r="XB137" t="s">
        <v>817</v>
      </c>
      <c r="XC137" t="s">
        <v>869</v>
      </c>
      <c r="XD137" t="s">
        <v>813</v>
      </c>
      <c r="XE137" t="s">
        <v>817</v>
      </c>
      <c r="XF137" t="s">
        <v>817</v>
      </c>
      <c r="XG137" t="s">
        <v>817</v>
      </c>
      <c r="XH137" t="s">
        <v>817</v>
      </c>
      <c r="XI137" t="s">
        <v>813</v>
      </c>
      <c r="XJ137" t="s">
        <v>813</v>
      </c>
      <c r="XK137" t="s">
        <v>817</v>
      </c>
      <c r="XL137" t="s">
        <v>817</v>
      </c>
      <c r="XM137" t="s">
        <v>817</v>
      </c>
      <c r="XN137" t="s">
        <v>817</v>
      </c>
      <c r="XO137" t="s">
        <v>817</v>
      </c>
      <c r="XP137" t="s">
        <v>817</v>
      </c>
      <c r="XQ137" t="s">
        <v>817</v>
      </c>
      <c r="XR137" t="s">
        <v>813</v>
      </c>
      <c r="XS137" t="s">
        <v>813</v>
      </c>
      <c r="XT137" t="s">
        <v>813</v>
      </c>
      <c r="XU137" t="s">
        <v>813</v>
      </c>
      <c r="XV137" t="s">
        <v>817</v>
      </c>
      <c r="XW137" t="s">
        <v>817</v>
      </c>
      <c r="XX137" t="s">
        <v>817</v>
      </c>
      <c r="XY137" t="s">
        <v>817</v>
      </c>
      <c r="XZ137" t="s">
        <v>817</v>
      </c>
      <c r="ZM137" t="s">
        <v>817</v>
      </c>
      <c r="ZN137" t="s">
        <v>817</v>
      </c>
      <c r="ZO137" t="s">
        <v>817</v>
      </c>
      <c r="ZP137" t="s">
        <v>817</v>
      </c>
      <c r="ZQ137" t="s">
        <v>813</v>
      </c>
      <c r="ZR137" t="s">
        <v>813</v>
      </c>
      <c r="ZS137" t="s">
        <v>817</v>
      </c>
      <c r="ZT137" t="s">
        <v>817</v>
      </c>
      <c r="ZU137" t="s">
        <v>817</v>
      </c>
      <c r="ZV137" t="s">
        <v>817</v>
      </c>
      <c r="ZW137" t="s">
        <v>817</v>
      </c>
      <c r="ZX137" t="s">
        <v>817</v>
      </c>
      <c r="ZY137" t="s">
        <v>817</v>
      </c>
      <c r="ZZ137" t="s">
        <v>817</v>
      </c>
      <c r="AAA137" t="s">
        <v>813</v>
      </c>
      <c r="AAB137" t="s">
        <v>817</v>
      </c>
      <c r="AAC137" t="s">
        <v>817</v>
      </c>
      <c r="AAD137" t="s">
        <v>817</v>
      </c>
      <c r="AAE137" t="s">
        <v>817</v>
      </c>
      <c r="AAF137" t="s">
        <v>817</v>
      </c>
      <c r="AAH137" t="s">
        <v>813</v>
      </c>
      <c r="AAI137" t="s">
        <v>817</v>
      </c>
      <c r="AAJ137" t="s">
        <v>813</v>
      </c>
      <c r="AAK137" t="s">
        <v>817</v>
      </c>
      <c r="AAL137" t="s">
        <v>817</v>
      </c>
      <c r="AAM137" t="s">
        <v>817</v>
      </c>
      <c r="AAN137" t="s">
        <v>817</v>
      </c>
      <c r="AAO137" t="s">
        <v>817</v>
      </c>
      <c r="AAP137" t="s">
        <v>817</v>
      </c>
      <c r="AAQ137" t="s">
        <v>817</v>
      </c>
      <c r="AAR137" t="s">
        <v>817</v>
      </c>
      <c r="AAS137" t="s">
        <v>817</v>
      </c>
      <c r="AAT137" t="s">
        <v>817</v>
      </c>
      <c r="AAV137" t="s">
        <v>817</v>
      </c>
      <c r="AAW137" t="s">
        <v>817</v>
      </c>
      <c r="AAX137" t="s">
        <v>817</v>
      </c>
      <c r="AAY137" t="s">
        <v>817</v>
      </c>
      <c r="AAZ137" t="s">
        <v>817</v>
      </c>
      <c r="ABA137" t="s">
        <v>813</v>
      </c>
      <c r="ABB137" t="s">
        <v>813</v>
      </c>
      <c r="ABC137" t="s">
        <v>817</v>
      </c>
      <c r="ABD137" t="s">
        <v>817</v>
      </c>
      <c r="ABE137" t="s">
        <v>817</v>
      </c>
      <c r="ABF137" t="s">
        <v>817</v>
      </c>
      <c r="ABG137" t="s">
        <v>817</v>
      </c>
      <c r="ABH137" t="s">
        <v>817</v>
      </c>
      <c r="ABI137" t="s">
        <v>817</v>
      </c>
      <c r="ABJ137" t="s">
        <v>817</v>
      </c>
      <c r="ABK137" t="s">
        <v>813</v>
      </c>
      <c r="ABL137" t="s">
        <v>817</v>
      </c>
      <c r="ABM137" t="s">
        <v>817</v>
      </c>
      <c r="ABN137" t="s">
        <v>817</v>
      </c>
      <c r="ABO137" t="s">
        <v>817</v>
      </c>
      <c r="ABP137" t="s">
        <v>817</v>
      </c>
      <c r="ABQ137" t="s">
        <v>817</v>
      </c>
      <c r="ABR137" t="s">
        <v>817</v>
      </c>
      <c r="ABS137" t="s">
        <v>817</v>
      </c>
      <c r="ABT137" t="s">
        <v>813</v>
      </c>
      <c r="ABU137" t="s">
        <v>817</v>
      </c>
      <c r="ABV137" t="s">
        <v>817</v>
      </c>
      <c r="ABW137" t="s">
        <v>813</v>
      </c>
      <c r="ABX137" t="s">
        <v>817</v>
      </c>
      <c r="ABY137" t="s">
        <v>817</v>
      </c>
      <c r="ABZ137" t="s">
        <v>817</v>
      </c>
      <c r="ACA137" t="s">
        <v>817</v>
      </c>
      <c r="ACB137" t="s">
        <v>817</v>
      </c>
      <c r="ACC137" t="s">
        <v>817</v>
      </c>
      <c r="ACD137" t="s">
        <v>817</v>
      </c>
      <c r="ACE137" t="s">
        <v>817</v>
      </c>
      <c r="ACF137" t="s">
        <v>817</v>
      </c>
      <c r="ACG137" t="s">
        <v>817</v>
      </c>
      <c r="ACH137" t="s">
        <v>817</v>
      </c>
      <c r="ACI137" t="s">
        <v>817</v>
      </c>
    </row>
    <row r="138" spans="1:763">
      <c r="A138" t="s">
        <v>1441</v>
      </c>
      <c r="B138" t="s">
        <v>1442</v>
      </c>
      <c r="C138" t="s">
        <v>1443</v>
      </c>
      <c r="D138" t="s">
        <v>811</v>
      </c>
      <c r="E138" t="s">
        <v>811</v>
      </c>
      <c r="P138" t="s">
        <v>886</v>
      </c>
      <c r="Q138">
        <v>0.64514064157430773</v>
      </c>
      <c r="T138">
        <v>26</v>
      </c>
      <c r="V138" t="s">
        <v>813</v>
      </c>
      <c r="X138" t="s">
        <v>813</v>
      </c>
      <c r="Y138" t="s">
        <v>856</v>
      </c>
      <c r="Z138" t="s">
        <v>856</v>
      </c>
      <c r="AA138" t="s">
        <v>815</v>
      </c>
      <c r="AB138" t="s">
        <v>816</v>
      </c>
      <c r="AC138">
        <v>3</v>
      </c>
      <c r="AD138" t="s">
        <v>817</v>
      </c>
      <c r="AE138">
        <v>3</v>
      </c>
      <c r="AF138">
        <v>0</v>
      </c>
      <c r="AG138">
        <v>0</v>
      </c>
      <c r="AH138" t="s">
        <v>818</v>
      </c>
      <c r="AI138" t="s">
        <v>818</v>
      </c>
      <c r="AJ138" t="s">
        <v>818</v>
      </c>
      <c r="AK138" t="s">
        <v>818</v>
      </c>
      <c r="AL138" t="s">
        <v>818</v>
      </c>
      <c r="AM138" t="s">
        <v>818</v>
      </c>
      <c r="AN138" t="s">
        <v>818</v>
      </c>
      <c r="AO138" t="s">
        <v>818</v>
      </c>
      <c r="AP138" t="s">
        <v>818</v>
      </c>
      <c r="AQ138" t="s">
        <v>818</v>
      </c>
      <c r="AR138" t="s">
        <v>818</v>
      </c>
      <c r="AS138" t="s">
        <v>818</v>
      </c>
      <c r="AT138" t="s">
        <v>818</v>
      </c>
      <c r="AU138" t="s">
        <v>818</v>
      </c>
      <c r="AV138" t="s">
        <v>818</v>
      </c>
      <c r="AW138" t="s">
        <v>818</v>
      </c>
      <c r="AX138" t="s">
        <v>818</v>
      </c>
      <c r="AY138" t="s">
        <v>818</v>
      </c>
      <c r="AZ138" t="s">
        <v>818</v>
      </c>
      <c r="BA138" t="s">
        <v>818</v>
      </c>
      <c r="BB138" t="s">
        <v>818</v>
      </c>
      <c r="BC138" t="s">
        <v>818</v>
      </c>
      <c r="BD138" t="s">
        <v>818</v>
      </c>
      <c r="BE138" t="s">
        <v>818</v>
      </c>
      <c r="BF138" t="s">
        <v>818</v>
      </c>
      <c r="BG138" t="s">
        <v>818</v>
      </c>
      <c r="BH138" t="s">
        <v>818</v>
      </c>
      <c r="BI138" t="s">
        <v>818</v>
      </c>
      <c r="BJ138" t="s">
        <v>818</v>
      </c>
      <c r="BK138" t="s">
        <v>818</v>
      </c>
      <c r="BL138" t="s">
        <v>818</v>
      </c>
      <c r="BM138" t="s">
        <v>818</v>
      </c>
      <c r="BN138" t="s">
        <v>818</v>
      </c>
      <c r="BO138" t="s">
        <v>818</v>
      </c>
      <c r="BP138" t="s">
        <v>818</v>
      </c>
      <c r="BQ138" t="s">
        <v>818</v>
      </c>
      <c r="BR138" t="s">
        <v>818</v>
      </c>
      <c r="BS138" t="s">
        <v>818</v>
      </c>
      <c r="BT138" t="s">
        <v>818</v>
      </c>
      <c r="BU138" t="s">
        <v>818</v>
      </c>
      <c r="BV138" t="s">
        <v>818</v>
      </c>
      <c r="BW138" t="s">
        <v>818</v>
      </c>
      <c r="BX138" t="s">
        <v>818</v>
      </c>
      <c r="BY138" t="s">
        <v>818</v>
      </c>
      <c r="BZ138" t="s">
        <v>818</v>
      </c>
      <c r="CA138" t="s">
        <v>818</v>
      </c>
      <c r="CB138" t="s">
        <v>818</v>
      </c>
      <c r="CC138" t="s">
        <v>818</v>
      </c>
      <c r="CD138" t="s">
        <v>818</v>
      </c>
      <c r="CE138" t="s">
        <v>818</v>
      </c>
      <c r="CF138" t="s">
        <v>818</v>
      </c>
      <c r="CG138" t="s">
        <v>818</v>
      </c>
      <c r="CH138" t="s">
        <v>818</v>
      </c>
      <c r="CI138" t="s">
        <v>818</v>
      </c>
      <c r="CJ138" t="s">
        <v>818</v>
      </c>
      <c r="CK138" t="s">
        <v>818</v>
      </c>
      <c r="CL138" t="s">
        <v>818</v>
      </c>
      <c r="CM138" t="s">
        <v>818</v>
      </c>
      <c r="CN138" t="s">
        <v>818</v>
      </c>
      <c r="CO138" t="s">
        <v>818</v>
      </c>
      <c r="CP138" t="s">
        <v>818</v>
      </c>
      <c r="CQ138" t="s">
        <v>818</v>
      </c>
      <c r="CR138" t="s">
        <v>818</v>
      </c>
      <c r="CS138" t="s">
        <v>818</v>
      </c>
      <c r="CT138" t="s">
        <v>818</v>
      </c>
      <c r="CU138" t="s">
        <v>818</v>
      </c>
      <c r="CV138" t="s">
        <v>818</v>
      </c>
      <c r="CW138" t="s">
        <v>818</v>
      </c>
      <c r="CX138" t="s">
        <v>818</v>
      </c>
      <c r="CY138" t="s">
        <v>818</v>
      </c>
      <c r="CZ138" t="s">
        <v>818</v>
      </c>
      <c r="DA138" t="s">
        <v>818</v>
      </c>
      <c r="DB138" t="s">
        <v>818</v>
      </c>
      <c r="DC138" t="s">
        <v>818</v>
      </c>
      <c r="DD138" t="s">
        <v>818</v>
      </c>
      <c r="DE138" t="s">
        <v>818</v>
      </c>
      <c r="DF138" t="s">
        <v>818</v>
      </c>
      <c r="DG138" t="s">
        <v>818</v>
      </c>
      <c r="DH138" t="s">
        <v>818</v>
      </c>
      <c r="DI138" t="s">
        <v>818</v>
      </c>
      <c r="DJ138" t="s">
        <v>818</v>
      </c>
      <c r="DK138" t="s">
        <v>818</v>
      </c>
      <c r="DL138" t="s">
        <v>818</v>
      </c>
      <c r="DM138" t="s">
        <v>818</v>
      </c>
      <c r="DN138" t="s">
        <v>818</v>
      </c>
      <c r="DO138" t="s">
        <v>818</v>
      </c>
      <c r="DP138" t="s">
        <v>818</v>
      </c>
      <c r="DQ138" t="s">
        <v>818</v>
      </c>
      <c r="DR138" t="s">
        <v>818</v>
      </c>
      <c r="DS138" t="s">
        <v>818</v>
      </c>
      <c r="DT138" t="s">
        <v>818</v>
      </c>
      <c r="DU138" t="s">
        <v>818</v>
      </c>
      <c r="DV138" t="s">
        <v>818</v>
      </c>
      <c r="DW138" t="s">
        <v>818</v>
      </c>
      <c r="DX138" t="s">
        <v>818</v>
      </c>
      <c r="DY138" t="s">
        <v>818</v>
      </c>
      <c r="DZ138" t="s">
        <v>818</v>
      </c>
      <c r="EA138" t="s">
        <v>818</v>
      </c>
      <c r="EB138" t="s">
        <v>818</v>
      </c>
      <c r="EC138" t="s">
        <v>818</v>
      </c>
      <c r="ED138" t="s">
        <v>818</v>
      </c>
      <c r="EE138" t="s">
        <v>818</v>
      </c>
      <c r="EF138" t="s">
        <v>818</v>
      </c>
      <c r="EG138" t="s">
        <v>818</v>
      </c>
      <c r="EH138" t="s">
        <v>818</v>
      </c>
      <c r="EI138" t="s">
        <v>818</v>
      </c>
      <c r="EJ138" t="s">
        <v>818</v>
      </c>
      <c r="EK138" t="s">
        <v>818</v>
      </c>
      <c r="EL138" t="s">
        <v>818</v>
      </c>
      <c r="EM138" t="s">
        <v>818</v>
      </c>
      <c r="EN138" t="s">
        <v>818</v>
      </c>
      <c r="EO138" t="s">
        <v>818</v>
      </c>
      <c r="EP138" t="s">
        <v>818</v>
      </c>
      <c r="EQ138" t="s">
        <v>818</v>
      </c>
      <c r="ER138" t="s">
        <v>818</v>
      </c>
      <c r="ES138" t="s">
        <v>818</v>
      </c>
      <c r="ET138" t="s">
        <v>818</v>
      </c>
      <c r="EU138" t="s">
        <v>818</v>
      </c>
      <c r="EV138" t="s">
        <v>818</v>
      </c>
      <c r="EW138" t="s">
        <v>818</v>
      </c>
      <c r="EX138" t="s">
        <v>818</v>
      </c>
      <c r="EY138" t="s">
        <v>818</v>
      </c>
      <c r="EZ138" t="s">
        <v>818</v>
      </c>
      <c r="FA138" t="s">
        <v>818</v>
      </c>
      <c r="FB138" t="s">
        <v>818</v>
      </c>
      <c r="FC138" t="s">
        <v>818</v>
      </c>
      <c r="FD138" t="s">
        <v>818</v>
      </c>
      <c r="FE138" t="s">
        <v>818</v>
      </c>
      <c r="FF138" t="s">
        <v>818</v>
      </c>
      <c r="FG138" t="s">
        <v>818</v>
      </c>
      <c r="FH138" t="s">
        <v>818</v>
      </c>
      <c r="FI138" t="s">
        <v>818</v>
      </c>
      <c r="FJ138" t="s">
        <v>818</v>
      </c>
      <c r="FK138" t="s">
        <v>818</v>
      </c>
      <c r="FL138" t="s">
        <v>818</v>
      </c>
      <c r="FM138" t="s">
        <v>818</v>
      </c>
      <c r="FN138" t="s">
        <v>818</v>
      </c>
      <c r="FO138" t="s">
        <v>818</v>
      </c>
      <c r="FP138" t="s">
        <v>818</v>
      </c>
      <c r="FQ138" t="s">
        <v>818</v>
      </c>
      <c r="FR138" t="s">
        <v>818</v>
      </c>
      <c r="FS138" t="s">
        <v>818</v>
      </c>
      <c r="FT138" t="s">
        <v>818</v>
      </c>
      <c r="FU138" t="s">
        <v>818</v>
      </c>
      <c r="FV138" t="s">
        <v>818</v>
      </c>
      <c r="FW138" t="s">
        <v>818</v>
      </c>
      <c r="FX138" t="s">
        <v>818</v>
      </c>
      <c r="FY138" t="s">
        <v>818</v>
      </c>
      <c r="FZ138" t="s">
        <v>818</v>
      </c>
      <c r="GA138" t="s">
        <v>818</v>
      </c>
      <c r="GB138" t="s">
        <v>818</v>
      </c>
      <c r="GC138" t="s">
        <v>818</v>
      </c>
      <c r="GD138" t="s">
        <v>818</v>
      </c>
      <c r="GE138" t="s">
        <v>818</v>
      </c>
      <c r="GF138" t="s">
        <v>818</v>
      </c>
      <c r="GG138" t="s">
        <v>818</v>
      </c>
      <c r="GH138" t="s">
        <v>818</v>
      </c>
      <c r="GI138" t="s">
        <v>818</v>
      </c>
      <c r="GJ138" t="s">
        <v>818</v>
      </c>
      <c r="GK138" t="s">
        <v>818</v>
      </c>
      <c r="GL138" t="s">
        <v>818</v>
      </c>
      <c r="GM138" t="s">
        <v>818</v>
      </c>
      <c r="GN138" t="s">
        <v>818</v>
      </c>
      <c r="GO138" t="s">
        <v>818</v>
      </c>
      <c r="GP138" t="s">
        <v>818</v>
      </c>
      <c r="GQ138" t="s">
        <v>818</v>
      </c>
      <c r="GR138" t="s">
        <v>818</v>
      </c>
      <c r="GS138" t="s">
        <v>818</v>
      </c>
      <c r="GT138" t="s">
        <v>818</v>
      </c>
      <c r="GU138" t="s">
        <v>818</v>
      </c>
      <c r="GV138" t="s">
        <v>818</v>
      </c>
      <c r="GW138" t="s">
        <v>818</v>
      </c>
      <c r="GX138" t="s">
        <v>818</v>
      </c>
      <c r="GY138" t="s">
        <v>818</v>
      </c>
      <c r="GZ138" t="s">
        <v>818</v>
      </c>
      <c r="HA138" t="s">
        <v>818</v>
      </c>
      <c r="HB138" t="s">
        <v>818</v>
      </c>
      <c r="HC138" t="s">
        <v>818</v>
      </c>
      <c r="HD138" t="s">
        <v>818</v>
      </c>
      <c r="HE138" t="s">
        <v>818</v>
      </c>
      <c r="HF138" t="s">
        <v>818</v>
      </c>
      <c r="HG138" t="s">
        <v>818</v>
      </c>
      <c r="HH138" t="s">
        <v>818</v>
      </c>
      <c r="HI138" t="s">
        <v>818</v>
      </c>
      <c r="HJ138" t="s">
        <v>818</v>
      </c>
      <c r="HK138" t="s">
        <v>818</v>
      </c>
      <c r="HL138" t="s">
        <v>818</v>
      </c>
      <c r="HM138" t="s">
        <v>818</v>
      </c>
      <c r="HN138" t="s">
        <v>818</v>
      </c>
      <c r="HO138" t="s">
        <v>818</v>
      </c>
      <c r="HP138" t="s">
        <v>818</v>
      </c>
      <c r="HQ138" t="s">
        <v>818</v>
      </c>
      <c r="HR138" t="s">
        <v>818</v>
      </c>
      <c r="HS138" t="s">
        <v>818</v>
      </c>
      <c r="HT138" t="s">
        <v>818</v>
      </c>
      <c r="HU138" t="s">
        <v>818</v>
      </c>
      <c r="HV138" t="s">
        <v>818</v>
      </c>
      <c r="HW138" t="s">
        <v>818</v>
      </c>
      <c r="HX138" t="s">
        <v>818</v>
      </c>
      <c r="HY138" t="s">
        <v>818</v>
      </c>
      <c r="HZ138" t="s">
        <v>818</v>
      </c>
      <c r="IA138" t="s">
        <v>818</v>
      </c>
      <c r="IB138" t="s">
        <v>818</v>
      </c>
      <c r="IC138" t="s">
        <v>818</v>
      </c>
      <c r="ID138" t="s">
        <v>818</v>
      </c>
      <c r="IE138" t="s">
        <v>818</v>
      </c>
      <c r="IF138" t="s">
        <v>818</v>
      </c>
      <c r="IG138" t="s">
        <v>818</v>
      </c>
      <c r="IH138" t="s">
        <v>818</v>
      </c>
      <c r="II138" t="s">
        <v>818</v>
      </c>
      <c r="IJ138" t="s">
        <v>818</v>
      </c>
      <c r="IK138" t="s">
        <v>818</v>
      </c>
      <c r="IL138" t="s">
        <v>818</v>
      </c>
      <c r="IM138" t="s">
        <v>818</v>
      </c>
      <c r="IN138" t="s">
        <v>818</v>
      </c>
      <c r="IO138" t="s">
        <v>818</v>
      </c>
      <c r="IP138" t="s">
        <v>818</v>
      </c>
      <c r="IQ138" t="s">
        <v>818</v>
      </c>
      <c r="IR138" t="s">
        <v>818</v>
      </c>
      <c r="IS138" t="s">
        <v>818</v>
      </c>
      <c r="IT138" t="s">
        <v>818</v>
      </c>
      <c r="IU138" t="s">
        <v>818</v>
      </c>
      <c r="IV138" t="s">
        <v>818</v>
      </c>
      <c r="IW138" t="s">
        <v>818</v>
      </c>
      <c r="IX138" t="s">
        <v>818</v>
      </c>
      <c r="IY138" t="s">
        <v>818</v>
      </c>
      <c r="IZ138" t="s">
        <v>818</v>
      </c>
      <c r="JA138" t="s">
        <v>818</v>
      </c>
      <c r="JB138" t="s">
        <v>818</v>
      </c>
      <c r="JC138" t="s">
        <v>818</v>
      </c>
      <c r="JD138" t="s">
        <v>818</v>
      </c>
      <c r="JE138" t="s">
        <v>818</v>
      </c>
      <c r="JF138" t="s">
        <v>818</v>
      </c>
      <c r="JG138" t="s">
        <v>818</v>
      </c>
      <c r="JH138" t="s">
        <v>818</v>
      </c>
      <c r="JI138" t="s">
        <v>818</v>
      </c>
      <c r="JJ138" t="s">
        <v>818</v>
      </c>
      <c r="JK138" t="s">
        <v>818</v>
      </c>
      <c r="JL138" t="s">
        <v>818</v>
      </c>
      <c r="JM138" t="s">
        <v>818</v>
      </c>
      <c r="JN138" t="s">
        <v>818</v>
      </c>
      <c r="JO138" t="s">
        <v>818</v>
      </c>
      <c r="JP138" t="s">
        <v>818</v>
      </c>
      <c r="JQ138" t="s">
        <v>818</v>
      </c>
      <c r="JR138" t="s">
        <v>818</v>
      </c>
      <c r="JS138" t="s">
        <v>818</v>
      </c>
      <c r="JT138" t="s">
        <v>818</v>
      </c>
      <c r="JU138" t="s">
        <v>818</v>
      </c>
      <c r="JV138" t="s">
        <v>818</v>
      </c>
      <c r="JW138" t="s">
        <v>818</v>
      </c>
      <c r="JX138" t="s">
        <v>818</v>
      </c>
      <c r="JY138" t="s">
        <v>818</v>
      </c>
      <c r="JZ138" t="s">
        <v>818</v>
      </c>
      <c r="KA138" t="s">
        <v>818</v>
      </c>
      <c r="KB138" t="s">
        <v>818</v>
      </c>
      <c r="KC138" t="s">
        <v>818</v>
      </c>
      <c r="KD138" t="s">
        <v>818</v>
      </c>
      <c r="KE138" t="s">
        <v>818</v>
      </c>
      <c r="KF138">
        <v>3</v>
      </c>
      <c r="KG138">
        <v>0</v>
      </c>
      <c r="KH138">
        <v>0</v>
      </c>
      <c r="KI138">
        <v>0</v>
      </c>
      <c r="KJ138">
        <v>0</v>
      </c>
      <c r="KK138">
        <v>0</v>
      </c>
      <c r="KL138">
        <v>0</v>
      </c>
      <c r="KM138">
        <v>1</v>
      </c>
      <c r="KN138">
        <v>0</v>
      </c>
      <c r="KO138">
        <v>0</v>
      </c>
      <c r="KP138">
        <v>0</v>
      </c>
      <c r="KQ138">
        <v>1</v>
      </c>
      <c r="KR138">
        <v>0</v>
      </c>
      <c r="KS138">
        <v>0</v>
      </c>
      <c r="KT138">
        <v>1</v>
      </c>
      <c r="KU138">
        <v>0</v>
      </c>
      <c r="KV138">
        <v>0</v>
      </c>
      <c r="KW138">
        <v>0</v>
      </c>
      <c r="KX138">
        <v>1</v>
      </c>
      <c r="KY138">
        <v>0</v>
      </c>
      <c r="KZ138">
        <v>1</v>
      </c>
      <c r="LA138">
        <v>1</v>
      </c>
      <c r="LB138">
        <v>1</v>
      </c>
      <c r="LC138">
        <v>1</v>
      </c>
      <c r="LD138">
        <v>3</v>
      </c>
      <c r="LE138">
        <v>0</v>
      </c>
      <c r="LF138">
        <v>2</v>
      </c>
      <c r="LH138" t="s">
        <v>817</v>
      </c>
      <c r="LI138" t="s">
        <v>817</v>
      </c>
      <c r="LJ138" t="s">
        <v>817</v>
      </c>
      <c r="LK138" t="s">
        <v>817</v>
      </c>
      <c r="LL138" t="s">
        <v>817</v>
      </c>
      <c r="LM138" t="s">
        <v>817</v>
      </c>
      <c r="LO138" t="s">
        <v>817</v>
      </c>
      <c r="LQ138" t="s">
        <v>817</v>
      </c>
      <c r="LR138" t="s">
        <v>818</v>
      </c>
      <c r="LS138" t="s">
        <v>818</v>
      </c>
      <c r="LT138" t="s">
        <v>818</v>
      </c>
      <c r="LU138" t="s">
        <v>818</v>
      </c>
      <c r="LV138" t="s">
        <v>818</v>
      </c>
      <c r="LW138" t="s">
        <v>818</v>
      </c>
      <c r="LX138" t="s">
        <v>817</v>
      </c>
      <c r="MA138" t="s">
        <v>858</v>
      </c>
      <c r="MB138" t="s">
        <v>1434</v>
      </c>
      <c r="MC138" t="s">
        <v>875</v>
      </c>
      <c r="MD138" t="s">
        <v>813</v>
      </c>
      <c r="MF138" t="s">
        <v>823</v>
      </c>
      <c r="MI138" t="s">
        <v>813</v>
      </c>
      <c r="MJ138" t="s">
        <v>824</v>
      </c>
      <c r="MK138" t="s">
        <v>813</v>
      </c>
      <c r="ML138" t="s">
        <v>817</v>
      </c>
      <c r="MM138" t="s">
        <v>813</v>
      </c>
      <c r="MN138" t="s">
        <v>817</v>
      </c>
      <c r="MO138" t="s">
        <v>817</v>
      </c>
      <c r="MP138" t="s">
        <v>817</v>
      </c>
      <c r="MQ138" t="s">
        <v>817</v>
      </c>
      <c r="MR138" t="s">
        <v>817</v>
      </c>
      <c r="MS138" t="s">
        <v>817</v>
      </c>
      <c r="MT138" t="s">
        <v>817</v>
      </c>
      <c r="MU138" t="s">
        <v>817</v>
      </c>
      <c r="MV138" t="s">
        <v>813</v>
      </c>
      <c r="MW138" t="s">
        <v>813</v>
      </c>
      <c r="MX138" t="s">
        <v>817</v>
      </c>
      <c r="MY138" t="s">
        <v>817</v>
      </c>
      <c r="MZ138" t="s">
        <v>817</v>
      </c>
      <c r="NA138" t="s">
        <v>817</v>
      </c>
      <c r="NB138" t="s">
        <v>817</v>
      </c>
      <c r="NR138" t="s">
        <v>813</v>
      </c>
      <c r="NS138" t="s">
        <v>817</v>
      </c>
      <c r="NU138" t="s">
        <v>969</v>
      </c>
      <c r="NX138" t="s">
        <v>826</v>
      </c>
      <c r="NY138">
        <v>0</v>
      </c>
      <c r="OP138" t="s">
        <v>817</v>
      </c>
      <c r="OQ138" t="s">
        <v>827</v>
      </c>
      <c r="OR138" t="s">
        <v>1336</v>
      </c>
      <c r="OS138" t="s">
        <v>829</v>
      </c>
      <c r="OT138" t="s">
        <v>813</v>
      </c>
      <c r="OU138" t="s">
        <v>817</v>
      </c>
      <c r="OV138" t="s">
        <v>830</v>
      </c>
      <c r="OW138" t="s">
        <v>831</v>
      </c>
      <c r="OX138" t="s">
        <v>832</v>
      </c>
      <c r="OY138" t="s">
        <v>833</v>
      </c>
      <c r="OZ138" t="s">
        <v>891</v>
      </c>
      <c r="PA138" t="s">
        <v>817</v>
      </c>
      <c r="PB138" t="s">
        <v>817</v>
      </c>
      <c r="PC138" t="s">
        <v>817</v>
      </c>
      <c r="PD138" t="s">
        <v>817</v>
      </c>
      <c r="PE138" t="s">
        <v>817</v>
      </c>
      <c r="PF138" t="s">
        <v>813</v>
      </c>
      <c r="PG138" t="s">
        <v>817</v>
      </c>
      <c r="PH138" t="s">
        <v>817</v>
      </c>
      <c r="PI138" t="s">
        <v>817</v>
      </c>
      <c r="PJ138" t="s">
        <v>817</v>
      </c>
      <c r="PK138" t="s">
        <v>817</v>
      </c>
      <c r="PL138" t="s">
        <v>835</v>
      </c>
      <c r="PM138" t="s">
        <v>879</v>
      </c>
      <c r="PN138" t="s">
        <v>845</v>
      </c>
      <c r="PO138" t="s">
        <v>893</v>
      </c>
      <c r="PP138" t="s">
        <v>839</v>
      </c>
      <c r="PQ138" t="s">
        <v>813</v>
      </c>
      <c r="PR138" t="s">
        <v>813</v>
      </c>
      <c r="PS138" t="s">
        <v>817</v>
      </c>
      <c r="PT138" t="s">
        <v>817</v>
      </c>
      <c r="PU138" t="s">
        <v>817</v>
      </c>
      <c r="PV138" t="s">
        <v>817</v>
      </c>
      <c r="PW138" t="s">
        <v>817</v>
      </c>
      <c r="PX138" t="s">
        <v>817</v>
      </c>
      <c r="PY138" t="s">
        <v>817</v>
      </c>
      <c r="PZ138" t="s">
        <v>840</v>
      </c>
      <c r="QA138" t="s">
        <v>841</v>
      </c>
      <c r="QB138" t="s">
        <v>971</v>
      </c>
      <c r="QC138" t="s">
        <v>843</v>
      </c>
      <c r="QD138" t="s">
        <v>896</v>
      </c>
      <c r="QE138" t="s">
        <v>845</v>
      </c>
      <c r="QF138" t="s">
        <v>813</v>
      </c>
      <c r="QG138" t="s">
        <v>813</v>
      </c>
      <c r="QH138" t="s">
        <v>813</v>
      </c>
      <c r="QI138" t="s">
        <v>817</v>
      </c>
      <c r="QJ138" t="s">
        <v>813</v>
      </c>
      <c r="QK138" t="s">
        <v>813</v>
      </c>
      <c r="QL138" t="s">
        <v>817</v>
      </c>
      <c r="QM138" t="s">
        <v>813</v>
      </c>
      <c r="QN138" t="s">
        <v>817</v>
      </c>
      <c r="QO138" t="s">
        <v>817</v>
      </c>
      <c r="QP138" t="s">
        <v>817</v>
      </c>
      <c r="QQ138" t="s">
        <v>817</v>
      </c>
      <c r="QR138" t="s">
        <v>817</v>
      </c>
      <c r="QS138" t="s">
        <v>813</v>
      </c>
      <c r="QT138" t="s">
        <v>817</v>
      </c>
      <c r="QU138" t="s">
        <v>817</v>
      </c>
      <c r="QV138" t="s">
        <v>817</v>
      </c>
      <c r="QW138" t="s">
        <v>817</v>
      </c>
      <c r="QX138" t="s">
        <v>817</v>
      </c>
      <c r="QY138" t="s">
        <v>817</v>
      </c>
      <c r="QZ138" t="s">
        <v>817</v>
      </c>
      <c r="RA138" t="s">
        <v>817</v>
      </c>
      <c r="RB138" t="s">
        <v>817</v>
      </c>
      <c r="RC138" t="s">
        <v>817</v>
      </c>
      <c r="RD138" t="s">
        <v>817</v>
      </c>
      <c r="RE138" t="s">
        <v>817</v>
      </c>
      <c r="RF138" t="s">
        <v>817</v>
      </c>
      <c r="RG138" t="s">
        <v>817</v>
      </c>
      <c r="RH138" t="s">
        <v>817</v>
      </c>
      <c r="RI138" t="s">
        <v>817</v>
      </c>
      <c r="RJ138" t="s">
        <v>817</v>
      </c>
      <c r="RK138" t="s">
        <v>813</v>
      </c>
      <c r="RL138" t="s">
        <v>817</v>
      </c>
      <c r="RM138" t="s">
        <v>813</v>
      </c>
      <c r="RN138" t="s">
        <v>817</v>
      </c>
      <c r="RO138" t="s">
        <v>817</v>
      </c>
      <c r="RP138" t="s">
        <v>817</v>
      </c>
      <c r="RQ138" t="s">
        <v>817</v>
      </c>
      <c r="RR138" t="s">
        <v>817</v>
      </c>
      <c r="RS138" t="s">
        <v>817</v>
      </c>
      <c r="RT138" t="s">
        <v>817</v>
      </c>
      <c r="RU138" t="s">
        <v>817</v>
      </c>
      <c r="RV138" t="s">
        <v>817</v>
      </c>
      <c r="RW138" t="s">
        <v>817</v>
      </c>
      <c r="RX138" t="s">
        <v>845</v>
      </c>
      <c r="RY138" t="s">
        <v>949</v>
      </c>
      <c r="RZ138" t="s">
        <v>813</v>
      </c>
      <c r="SA138" t="s">
        <v>813</v>
      </c>
      <c r="SB138" t="s">
        <v>817</v>
      </c>
      <c r="SC138" t="s">
        <v>817</v>
      </c>
      <c r="SD138" t="s">
        <v>813</v>
      </c>
      <c r="SE138" t="s">
        <v>817</v>
      </c>
      <c r="SF138" t="s">
        <v>817</v>
      </c>
      <c r="SG138" t="s">
        <v>817</v>
      </c>
      <c r="SH138" t="s">
        <v>817</v>
      </c>
      <c r="SI138" t="s">
        <v>817</v>
      </c>
      <c r="SJ138" t="s">
        <v>817</v>
      </c>
      <c r="SK138" t="s">
        <v>817</v>
      </c>
      <c r="SL138" t="s">
        <v>817</v>
      </c>
      <c r="SM138" t="s">
        <v>817</v>
      </c>
      <c r="SN138" t="s">
        <v>817</v>
      </c>
      <c r="SO138" t="s">
        <v>817</v>
      </c>
      <c r="SP138" t="s">
        <v>817</v>
      </c>
      <c r="SQ138" t="s">
        <v>817</v>
      </c>
      <c r="SR138" t="s">
        <v>817</v>
      </c>
      <c r="SS138" t="s">
        <v>817</v>
      </c>
      <c r="ST138" t="s">
        <v>817</v>
      </c>
      <c r="SU138" t="s">
        <v>817</v>
      </c>
      <c r="SV138" t="s">
        <v>817</v>
      </c>
      <c r="SW138" t="s">
        <v>817</v>
      </c>
      <c r="SX138" t="s">
        <v>817</v>
      </c>
      <c r="SY138" t="s">
        <v>817</v>
      </c>
      <c r="SZ138" t="s">
        <v>817</v>
      </c>
      <c r="TA138" t="s">
        <v>817</v>
      </c>
      <c r="TB138" t="s">
        <v>817</v>
      </c>
      <c r="TC138" t="s">
        <v>817</v>
      </c>
      <c r="TD138" t="s">
        <v>817</v>
      </c>
      <c r="TE138" t="s">
        <v>817</v>
      </c>
      <c r="TF138" t="s">
        <v>813</v>
      </c>
      <c r="TG138" t="s">
        <v>817</v>
      </c>
      <c r="TH138" t="s">
        <v>817</v>
      </c>
      <c r="TI138" t="s">
        <v>817</v>
      </c>
      <c r="TJ138" t="s">
        <v>817</v>
      </c>
      <c r="TU138" t="s">
        <v>817</v>
      </c>
      <c r="TY138" t="s">
        <v>813</v>
      </c>
      <c r="TZ138" t="s">
        <v>817</v>
      </c>
      <c r="UA138" t="s">
        <v>817</v>
      </c>
      <c r="UB138" t="s">
        <v>817</v>
      </c>
      <c r="UC138" t="s">
        <v>813</v>
      </c>
      <c r="UD138" t="s">
        <v>817</v>
      </c>
      <c r="UE138" t="s">
        <v>817</v>
      </c>
      <c r="UF138" t="s">
        <v>817</v>
      </c>
      <c r="UG138" t="s">
        <v>813</v>
      </c>
      <c r="UH138" t="s">
        <v>817</v>
      </c>
      <c r="UI138" t="s">
        <v>817</v>
      </c>
      <c r="UJ138" t="s">
        <v>817</v>
      </c>
      <c r="UK138" t="s">
        <v>817</v>
      </c>
      <c r="UL138" t="s">
        <v>817</v>
      </c>
      <c r="UM138" t="s">
        <v>817</v>
      </c>
      <c r="UN138" t="s">
        <v>817</v>
      </c>
      <c r="UO138" t="s">
        <v>817</v>
      </c>
      <c r="UP138" t="s">
        <v>813</v>
      </c>
      <c r="UQ138" t="s">
        <v>817</v>
      </c>
      <c r="UR138" t="s">
        <v>817</v>
      </c>
      <c r="US138" t="s">
        <v>817</v>
      </c>
      <c r="UT138" t="s">
        <v>817</v>
      </c>
      <c r="UU138" t="s">
        <v>817</v>
      </c>
      <c r="UV138" t="s">
        <v>817</v>
      </c>
      <c r="UW138" t="s">
        <v>817</v>
      </c>
      <c r="UX138" t="s">
        <v>817</v>
      </c>
      <c r="UY138" t="s">
        <v>817</v>
      </c>
      <c r="UZ138" t="s">
        <v>817</v>
      </c>
      <c r="VB138" t="s">
        <v>847</v>
      </c>
      <c r="VC138" t="s">
        <v>848</v>
      </c>
      <c r="VD138" t="s">
        <v>813</v>
      </c>
      <c r="VE138" t="s">
        <v>817</v>
      </c>
      <c r="VF138" t="s">
        <v>817</v>
      </c>
      <c r="VG138" t="s">
        <v>817</v>
      </c>
      <c r="VH138" t="s">
        <v>817</v>
      </c>
      <c r="VI138" t="s">
        <v>817</v>
      </c>
      <c r="VJ138" t="s">
        <v>817</v>
      </c>
      <c r="VK138" t="s">
        <v>817</v>
      </c>
      <c r="VL138" t="s">
        <v>817</v>
      </c>
      <c r="VM138" t="s">
        <v>817</v>
      </c>
      <c r="VN138" t="s">
        <v>817</v>
      </c>
      <c r="VO138" t="s">
        <v>817</v>
      </c>
      <c r="VP138" t="s">
        <v>817</v>
      </c>
      <c r="VQ138" t="s">
        <v>817</v>
      </c>
      <c r="VY138" t="s">
        <v>813</v>
      </c>
      <c r="VZ138" t="s">
        <v>813</v>
      </c>
      <c r="WA138" t="s">
        <v>813</v>
      </c>
      <c r="WB138" t="s">
        <v>817</v>
      </c>
      <c r="WJ138" t="s">
        <v>817</v>
      </c>
      <c r="WK138" t="s">
        <v>813</v>
      </c>
      <c r="WL138" t="s">
        <v>813</v>
      </c>
      <c r="WM138" t="s">
        <v>817</v>
      </c>
      <c r="WN138" t="s">
        <v>817</v>
      </c>
      <c r="WO138" t="s">
        <v>817</v>
      </c>
      <c r="WP138" t="s">
        <v>817</v>
      </c>
      <c r="WQ138" t="s">
        <v>817</v>
      </c>
      <c r="WR138" t="s">
        <v>817</v>
      </c>
      <c r="WS138" t="s">
        <v>846</v>
      </c>
      <c r="WU138" t="s">
        <v>817</v>
      </c>
      <c r="WV138" t="s">
        <v>817</v>
      </c>
      <c r="WW138" t="s">
        <v>817</v>
      </c>
      <c r="WX138" t="s">
        <v>817</v>
      </c>
      <c r="WY138" t="s">
        <v>817</v>
      </c>
      <c r="WZ138" t="s">
        <v>813</v>
      </c>
      <c r="XA138" t="s">
        <v>817</v>
      </c>
      <c r="XB138" t="s">
        <v>817</v>
      </c>
      <c r="XC138" t="s">
        <v>850</v>
      </c>
      <c r="XD138" t="s">
        <v>813</v>
      </c>
      <c r="XE138" t="s">
        <v>813</v>
      </c>
      <c r="XF138" t="s">
        <v>817</v>
      </c>
      <c r="XG138" t="s">
        <v>817</v>
      </c>
      <c r="XH138" t="s">
        <v>817</v>
      </c>
      <c r="XI138" t="s">
        <v>817</v>
      </c>
      <c r="XJ138" t="s">
        <v>817</v>
      </c>
      <c r="XK138" t="s">
        <v>817</v>
      </c>
      <c r="XL138" t="s">
        <v>817</v>
      </c>
      <c r="XM138" t="s">
        <v>817</v>
      </c>
      <c r="XN138" t="s">
        <v>817</v>
      </c>
      <c r="XO138" t="s">
        <v>817</v>
      </c>
      <c r="XP138" t="s">
        <v>817</v>
      </c>
      <c r="XQ138" t="s">
        <v>817</v>
      </c>
      <c r="XR138" t="s">
        <v>817</v>
      </c>
      <c r="XS138" t="s">
        <v>817</v>
      </c>
      <c r="XT138" t="s">
        <v>817</v>
      </c>
      <c r="XU138" t="s">
        <v>817</v>
      </c>
      <c r="XV138" t="s">
        <v>817</v>
      </c>
      <c r="XW138" t="s">
        <v>813</v>
      </c>
      <c r="XX138" t="s">
        <v>817</v>
      </c>
      <c r="XY138" t="s">
        <v>817</v>
      </c>
      <c r="XZ138" t="s">
        <v>817</v>
      </c>
      <c r="ZM138" t="s">
        <v>817</v>
      </c>
      <c r="ZN138" t="s">
        <v>817</v>
      </c>
      <c r="ZO138" t="s">
        <v>817</v>
      </c>
      <c r="ZP138" t="s">
        <v>813</v>
      </c>
      <c r="ZQ138" t="s">
        <v>817</v>
      </c>
      <c r="ZR138" t="s">
        <v>813</v>
      </c>
      <c r="ZS138" t="s">
        <v>817</v>
      </c>
      <c r="ZT138" t="s">
        <v>817</v>
      </c>
      <c r="ZU138" t="s">
        <v>817</v>
      </c>
      <c r="ZV138" t="s">
        <v>817</v>
      </c>
      <c r="ZW138" t="s">
        <v>813</v>
      </c>
      <c r="ZX138" t="s">
        <v>817</v>
      </c>
      <c r="ZY138" t="s">
        <v>817</v>
      </c>
      <c r="ZZ138" t="s">
        <v>817</v>
      </c>
      <c r="AAA138" t="s">
        <v>817</v>
      </c>
      <c r="AAB138" t="s">
        <v>817</v>
      </c>
      <c r="AAC138" t="s">
        <v>817</v>
      </c>
      <c r="AAD138" t="s">
        <v>817</v>
      </c>
      <c r="AAE138" t="s">
        <v>817</v>
      </c>
      <c r="AAF138" t="s">
        <v>817</v>
      </c>
      <c r="AAH138" t="s">
        <v>813</v>
      </c>
      <c r="AAI138" t="s">
        <v>817</v>
      </c>
      <c r="AAJ138" t="s">
        <v>813</v>
      </c>
      <c r="AAK138" t="s">
        <v>817</v>
      </c>
      <c r="AAL138" t="s">
        <v>817</v>
      </c>
      <c r="AAM138" t="s">
        <v>817</v>
      </c>
      <c r="AAN138" t="s">
        <v>817</v>
      </c>
      <c r="AAO138" t="s">
        <v>817</v>
      </c>
      <c r="AAP138" t="s">
        <v>817</v>
      </c>
      <c r="AAQ138" t="s">
        <v>817</v>
      </c>
      <c r="AAR138" t="s">
        <v>817</v>
      </c>
      <c r="AAS138" t="s">
        <v>813</v>
      </c>
      <c r="AAT138" t="s">
        <v>817</v>
      </c>
      <c r="AAV138" t="s">
        <v>817</v>
      </c>
      <c r="AAW138" t="s">
        <v>817</v>
      </c>
      <c r="AAX138" t="s">
        <v>817</v>
      </c>
      <c r="AAY138" t="s">
        <v>817</v>
      </c>
      <c r="AAZ138" t="s">
        <v>817</v>
      </c>
      <c r="ABA138" t="s">
        <v>817</v>
      </c>
      <c r="ABB138" t="s">
        <v>817</v>
      </c>
      <c r="ABC138" t="s">
        <v>817</v>
      </c>
      <c r="ABD138" t="s">
        <v>817</v>
      </c>
      <c r="ABE138" t="s">
        <v>817</v>
      </c>
      <c r="ABF138" t="s">
        <v>817</v>
      </c>
      <c r="ABG138" t="s">
        <v>817</v>
      </c>
      <c r="ABH138" t="s">
        <v>817</v>
      </c>
      <c r="ABI138" t="s">
        <v>817</v>
      </c>
      <c r="ABJ138" t="s">
        <v>817</v>
      </c>
      <c r="ABK138" t="s">
        <v>813</v>
      </c>
      <c r="ABL138" t="s">
        <v>813</v>
      </c>
      <c r="ABM138" t="s">
        <v>817</v>
      </c>
      <c r="ABN138" t="s">
        <v>817</v>
      </c>
      <c r="ABO138" t="s">
        <v>817</v>
      </c>
      <c r="ABP138" t="s">
        <v>817</v>
      </c>
      <c r="ABQ138" t="s">
        <v>817</v>
      </c>
      <c r="ABR138" t="s">
        <v>817</v>
      </c>
      <c r="ABS138" t="s">
        <v>817</v>
      </c>
      <c r="ABT138" t="s">
        <v>813</v>
      </c>
      <c r="ABU138" t="s">
        <v>817</v>
      </c>
      <c r="ABV138" t="s">
        <v>817</v>
      </c>
      <c r="ABW138" t="s">
        <v>813</v>
      </c>
      <c r="ABX138" t="s">
        <v>817</v>
      </c>
      <c r="ABY138" t="s">
        <v>817</v>
      </c>
      <c r="ABZ138" t="s">
        <v>817</v>
      </c>
      <c r="ACA138" t="s">
        <v>817</v>
      </c>
      <c r="ACB138" t="s">
        <v>817</v>
      </c>
      <c r="ACC138" t="s">
        <v>813</v>
      </c>
      <c r="ACD138" t="s">
        <v>817</v>
      </c>
      <c r="ACE138" t="s">
        <v>817</v>
      </c>
      <c r="ACF138" t="s">
        <v>817</v>
      </c>
      <c r="ACG138" t="s">
        <v>817</v>
      </c>
      <c r="ACH138" t="s">
        <v>817</v>
      </c>
      <c r="ACI138" t="s">
        <v>817</v>
      </c>
    </row>
    <row r="139" spans="1:763">
      <c r="A139" t="s">
        <v>1444</v>
      </c>
      <c r="B139" t="s">
        <v>1445</v>
      </c>
      <c r="C139" t="s">
        <v>1446</v>
      </c>
      <c r="D139" t="s">
        <v>885</v>
      </c>
      <c r="E139" t="s">
        <v>885</v>
      </c>
      <c r="P139" t="s">
        <v>1015</v>
      </c>
      <c r="Q139">
        <v>1.5359010936757009</v>
      </c>
      <c r="T139">
        <v>19</v>
      </c>
      <c r="V139" t="s">
        <v>813</v>
      </c>
      <c r="X139" t="s">
        <v>813</v>
      </c>
      <c r="Y139" t="s">
        <v>814</v>
      </c>
      <c r="Z139" t="s">
        <v>814</v>
      </c>
      <c r="AA139" t="s">
        <v>815</v>
      </c>
      <c r="AB139" t="s">
        <v>816</v>
      </c>
      <c r="AC139">
        <v>3</v>
      </c>
      <c r="AD139" t="s">
        <v>817</v>
      </c>
      <c r="AE139">
        <v>1</v>
      </c>
      <c r="AF139">
        <v>2</v>
      </c>
      <c r="AG139">
        <v>0</v>
      </c>
      <c r="AH139" t="s">
        <v>818</v>
      </c>
      <c r="AI139" t="s">
        <v>818</v>
      </c>
      <c r="AJ139" t="s">
        <v>818</v>
      </c>
      <c r="AK139" t="s">
        <v>818</v>
      </c>
      <c r="AL139" t="s">
        <v>818</v>
      </c>
      <c r="AM139" t="s">
        <v>818</v>
      </c>
      <c r="AN139" t="s">
        <v>818</v>
      </c>
      <c r="AO139" t="s">
        <v>818</v>
      </c>
      <c r="AP139" t="s">
        <v>818</v>
      </c>
      <c r="AQ139" t="s">
        <v>818</v>
      </c>
      <c r="AR139" t="s">
        <v>818</v>
      </c>
      <c r="AS139" t="s">
        <v>818</v>
      </c>
      <c r="AT139" t="s">
        <v>818</v>
      </c>
      <c r="AU139" t="s">
        <v>818</v>
      </c>
      <c r="AV139" t="s">
        <v>818</v>
      </c>
      <c r="AW139" t="s">
        <v>818</v>
      </c>
      <c r="AX139" t="s">
        <v>818</v>
      </c>
      <c r="AY139" t="s">
        <v>818</v>
      </c>
      <c r="AZ139" t="s">
        <v>818</v>
      </c>
      <c r="BA139" t="s">
        <v>818</v>
      </c>
      <c r="BB139" t="s">
        <v>818</v>
      </c>
      <c r="BC139" t="s">
        <v>818</v>
      </c>
      <c r="BD139" t="s">
        <v>818</v>
      </c>
      <c r="BE139" t="s">
        <v>818</v>
      </c>
      <c r="BF139" t="s">
        <v>818</v>
      </c>
      <c r="BG139" t="s">
        <v>818</v>
      </c>
      <c r="BH139" t="s">
        <v>818</v>
      </c>
      <c r="BI139" t="s">
        <v>818</v>
      </c>
      <c r="BJ139" t="s">
        <v>818</v>
      </c>
      <c r="BK139" t="s">
        <v>818</v>
      </c>
      <c r="BL139" t="s">
        <v>818</v>
      </c>
      <c r="BM139" t="s">
        <v>818</v>
      </c>
      <c r="BN139" t="s">
        <v>818</v>
      </c>
      <c r="BO139" t="s">
        <v>818</v>
      </c>
      <c r="BP139" t="s">
        <v>818</v>
      </c>
      <c r="BQ139" t="s">
        <v>818</v>
      </c>
      <c r="BR139" t="s">
        <v>818</v>
      </c>
      <c r="BS139" t="s">
        <v>818</v>
      </c>
      <c r="BT139" t="s">
        <v>818</v>
      </c>
      <c r="BU139" t="s">
        <v>818</v>
      </c>
      <c r="BV139" t="s">
        <v>818</v>
      </c>
      <c r="BW139" t="s">
        <v>818</v>
      </c>
      <c r="BX139" t="s">
        <v>818</v>
      </c>
      <c r="BY139" t="s">
        <v>818</v>
      </c>
      <c r="BZ139" t="s">
        <v>818</v>
      </c>
      <c r="CA139" t="s">
        <v>818</v>
      </c>
      <c r="CB139" t="s">
        <v>818</v>
      </c>
      <c r="CC139" t="s">
        <v>818</v>
      </c>
      <c r="CD139" t="s">
        <v>818</v>
      </c>
      <c r="CE139" t="s">
        <v>818</v>
      </c>
      <c r="CF139" t="s">
        <v>818</v>
      </c>
      <c r="CG139" t="s">
        <v>818</v>
      </c>
      <c r="CH139" t="s">
        <v>818</v>
      </c>
      <c r="CI139" t="s">
        <v>818</v>
      </c>
      <c r="CJ139" t="s">
        <v>818</v>
      </c>
      <c r="CK139" t="s">
        <v>818</v>
      </c>
      <c r="CL139" t="s">
        <v>818</v>
      </c>
      <c r="CM139" t="s">
        <v>818</v>
      </c>
      <c r="CN139" t="s">
        <v>818</v>
      </c>
      <c r="CO139" t="s">
        <v>818</v>
      </c>
      <c r="CP139" t="s">
        <v>818</v>
      </c>
      <c r="CQ139" t="s">
        <v>818</v>
      </c>
      <c r="CR139" t="s">
        <v>818</v>
      </c>
      <c r="CS139" t="s">
        <v>818</v>
      </c>
      <c r="CT139" t="s">
        <v>818</v>
      </c>
      <c r="CU139" t="s">
        <v>818</v>
      </c>
      <c r="CV139" t="s">
        <v>818</v>
      </c>
      <c r="CW139" t="s">
        <v>818</v>
      </c>
      <c r="CX139" t="s">
        <v>818</v>
      </c>
      <c r="CY139" t="s">
        <v>818</v>
      </c>
      <c r="CZ139" t="s">
        <v>818</v>
      </c>
      <c r="DA139" t="s">
        <v>818</v>
      </c>
      <c r="DB139" t="s">
        <v>818</v>
      </c>
      <c r="DC139" t="s">
        <v>818</v>
      </c>
      <c r="DD139" t="s">
        <v>818</v>
      </c>
      <c r="DE139" t="s">
        <v>818</v>
      </c>
      <c r="DF139" t="s">
        <v>818</v>
      </c>
      <c r="DG139" t="s">
        <v>818</v>
      </c>
      <c r="DH139" t="s">
        <v>818</v>
      </c>
      <c r="DI139" t="s">
        <v>818</v>
      </c>
      <c r="DJ139" t="s">
        <v>818</v>
      </c>
      <c r="DK139" t="s">
        <v>818</v>
      </c>
      <c r="DL139" t="s">
        <v>818</v>
      </c>
      <c r="DM139" t="s">
        <v>818</v>
      </c>
      <c r="DN139" t="s">
        <v>818</v>
      </c>
      <c r="DO139" t="s">
        <v>818</v>
      </c>
      <c r="DP139" t="s">
        <v>818</v>
      </c>
      <c r="DQ139" t="s">
        <v>818</v>
      </c>
      <c r="DR139" t="s">
        <v>818</v>
      </c>
      <c r="DS139" t="s">
        <v>818</v>
      </c>
      <c r="DT139" t="s">
        <v>818</v>
      </c>
      <c r="DU139" t="s">
        <v>818</v>
      </c>
      <c r="DV139" t="s">
        <v>818</v>
      </c>
      <c r="DW139" t="s">
        <v>818</v>
      </c>
      <c r="DX139" t="s">
        <v>818</v>
      </c>
      <c r="DY139" t="s">
        <v>818</v>
      </c>
      <c r="DZ139" t="s">
        <v>818</v>
      </c>
      <c r="EA139" t="s">
        <v>818</v>
      </c>
      <c r="EB139" t="s">
        <v>818</v>
      </c>
      <c r="EC139" t="s">
        <v>818</v>
      </c>
      <c r="ED139" t="s">
        <v>818</v>
      </c>
      <c r="EE139" t="s">
        <v>818</v>
      </c>
      <c r="EF139" t="s">
        <v>818</v>
      </c>
      <c r="EG139" t="s">
        <v>818</v>
      </c>
      <c r="EH139" t="s">
        <v>818</v>
      </c>
      <c r="EI139" t="s">
        <v>818</v>
      </c>
      <c r="EJ139" t="s">
        <v>818</v>
      </c>
      <c r="EK139" t="s">
        <v>818</v>
      </c>
      <c r="EL139" t="s">
        <v>818</v>
      </c>
      <c r="EM139" t="s">
        <v>818</v>
      </c>
      <c r="EN139" t="s">
        <v>818</v>
      </c>
      <c r="EO139" t="s">
        <v>818</v>
      </c>
      <c r="EP139" t="s">
        <v>818</v>
      </c>
      <c r="EQ139" t="s">
        <v>818</v>
      </c>
      <c r="ER139" t="s">
        <v>818</v>
      </c>
      <c r="ES139" t="s">
        <v>818</v>
      </c>
      <c r="ET139" t="s">
        <v>818</v>
      </c>
      <c r="EU139" t="s">
        <v>818</v>
      </c>
      <c r="EV139" t="s">
        <v>818</v>
      </c>
      <c r="EW139" t="s">
        <v>818</v>
      </c>
      <c r="EX139" t="s">
        <v>818</v>
      </c>
      <c r="EY139" t="s">
        <v>818</v>
      </c>
      <c r="EZ139" t="s">
        <v>818</v>
      </c>
      <c r="FA139" t="s">
        <v>818</v>
      </c>
      <c r="FB139" t="s">
        <v>818</v>
      </c>
      <c r="FC139" t="s">
        <v>818</v>
      </c>
      <c r="FD139" t="s">
        <v>818</v>
      </c>
      <c r="FE139" t="s">
        <v>818</v>
      </c>
      <c r="FF139" t="s">
        <v>818</v>
      </c>
      <c r="FG139" t="s">
        <v>818</v>
      </c>
      <c r="FH139" t="s">
        <v>818</v>
      </c>
      <c r="FI139" t="s">
        <v>818</v>
      </c>
      <c r="FJ139" t="s">
        <v>818</v>
      </c>
      <c r="FK139" t="s">
        <v>818</v>
      </c>
      <c r="FL139" t="s">
        <v>818</v>
      </c>
      <c r="FM139" t="s">
        <v>818</v>
      </c>
      <c r="FN139" t="s">
        <v>818</v>
      </c>
      <c r="FO139" t="s">
        <v>818</v>
      </c>
      <c r="FP139" t="s">
        <v>818</v>
      </c>
      <c r="FQ139" t="s">
        <v>818</v>
      </c>
      <c r="FR139" t="s">
        <v>818</v>
      </c>
      <c r="FS139" t="s">
        <v>818</v>
      </c>
      <c r="FT139" t="s">
        <v>818</v>
      </c>
      <c r="FU139" t="s">
        <v>818</v>
      </c>
      <c r="FV139" t="s">
        <v>818</v>
      </c>
      <c r="FW139" t="s">
        <v>818</v>
      </c>
      <c r="FX139" t="s">
        <v>818</v>
      </c>
      <c r="FY139" t="s">
        <v>818</v>
      </c>
      <c r="FZ139" t="s">
        <v>818</v>
      </c>
      <c r="GA139" t="s">
        <v>818</v>
      </c>
      <c r="GB139" t="s">
        <v>818</v>
      </c>
      <c r="GC139" t="s">
        <v>818</v>
      </c>
      <c r="GD139" t="s">
        <v>818</v>
      </c>
      <c r="GE139" t="s">
        <v>818</v>
      </c>
      <c r="GF139" t="s">
        <v>818</v>
      </c>
      <c r="GG139" t="s">
        <v>818</v>
      </c>
      <c r="GH139" t="s">
        <v>818</v>
      </c>
      <c r="GI139" t="s">
        <v>818</v>
      </c>
      <c r="GJ139" t="s">
        <v>818</v>
      </c>
      <c r="GK139" t="s">
        <v>818</v>
      </c>
      <c r="GL139" t="s">
        <v>818</v>
      </c>
      <c r="GM139" t="s">
        <v>818</v>
      </c>
      <c r="GN139" t="s">
        <v>818</v>
      </c>
      <c r="GO139" t="s">
        <v>818</v>
      </c>
      <c r="GP139" t="s">
        <v>818</v>
      </c>
      <c r="GQ139" t="s">
        <v>818</v>
      </c>
      <c r="GR139" t="s">
        <v>818</v>
      </c>
      <c r="GS139" t="s">
        <v>818</v>
      </c>
      <c r="GT139" t="s">
        <v>818</v>
      </c>
      <c r="GU139" t="s">
        <v>818</v>
      </c>
      <c r="GV139" t="s">
        <v>818</v>
      </c>
      <c r="GW139" t="s">
        <v>818</v>
      </c>
      <c r="GX139" t="s">
        <v>818</v>
      </c>
      <c r="GY139" t="s">
        <v>818</v>
      </c>
      <c r="GZ139" t="s">
        <v>818</v>
      </c>
      <c r="HA139" t="s">
        <v>818</v>
      </c>
      <c r="HB139" t="s">
        <v>818</v>
      </c>
      <c r="HC139" t="s">
        <v>818</v>
      </c>
      <c r="HD139" t="s">
        <v>818</v>
      </c>
      <c r="HE139" t="s">
        <v>818</v>
      </c>
      <c r="HF139" t="s">
        <v>818</v>
      </c>
      <c r="HG139" t="s">
        <v>818</v>
      </c>
      <c r="HH139" t="s">
        <v>818</v>
      </c>
      <c r="HI139" t="s">
        <v>818</v>
      </c>
      <c r="HJ139" t="s">
        <v>818</v>
      </c>
      <c r="HK139" t="s">
        <v>818</v>
      </c>
      <c r="HL139" t="s">
        <v>818</v>
      </c>
      <c r="HM139" t="s">
        <v>818</v>
      </c>
      <c r="HN139" t="s">
        <v>818</v>
      </c>
      <c r="HO139" t="s">
        <v>818</v>
      </c>
      <c r="HP139" t="s">
        <v>818</v>
      </c>
      <c r="HQ139" t="s">
        <v>818</v>
      </c>
      <c r="HR139" t="s">
        <v>818</v>
      </c>
      <c r="HS139" t="s">
        <v>818</v>
      </c>
      <c r="HT139" t="s">
        <v>818</v>
      </c>
      <c r="HU139" t="s">
        <v>818</v>
      </c>
      <c r="HV139" t="s">
        <v>818</v>
      </c>
      <c r="HW139" t="s">
        <v>818</v>
      </c>
      <c r="HX139" t="s">
        <v>818</v>
      </c>
      <c r="HY139" t="s">
        <v>818</v>
      </c>
      <c r="HZ139" t="s">
        <v>818</v>
      </c>
      <c r="IA139" t="s">
        <v>818</v>
      </c>
      <c r="IB139" t="s">
        <v>818</v>
      </c>
      <c r="IC139" t="s">
        <v>818</v>
      </c>
      <c r="ID139" t="s">
        <v>818</v>
      </c>
      <c r="IE139" t="s">
        <v>818</v>
      </c>
      <c r="IF139" t="s">
        <v>818</v>
      </c>
      <c r="IG139" t="s">
        <v>818</v>
      </c>
      <c r="IH139" t="s">
        <v>818</v>
      </c>
      <c r="II139" t="s">
        <v>818</v>
      </c>
      <c r="IJ139" t="s">
        <v>818</v>
      </c>
      <c r="IK139" t="s">
        <v>818</v>
      </c>
      <c r="IL139" t="s">
        <v>818</v>
      </c>
      <c r="IM139" t="s">
        <v>818</v>
      </c>
      <c r="IN139" t="s">
        <v>818</v>
      </c>
      <c r="IO139" t="s">
        <v>818</v>
      </c>
      <c r="IP139" t="s">
        <v>818</v>
      </c>
      <c r="IQ139" t="s">
        <v>818</v>
      </c>
      <c r="IR139" t="s">
        <v>818</v>
      </c>
      <c r="IS139" t="s">
        <v>818</v>
      </c>
      <c r="IT139" t="s">
        <v>818</v>
      </c>
      <c r="IU139" t="s">
        <v>818</v>
      </c>
      <c r="IV139" t="s">
        <v>818</v>
      </c>
      <c r="IW139" t="s">
        <v>818</v>
      </c>
      <c r="IX139" t="s">
        <v>818</v>
      </c>
      <c r="IY139" t="s">
        <v>818</v>
      </c>
      <c r="IZ139" t="s">
        <v>818</v>
      </c>
      <c r="JA139" t="s">
        <v>818</v>
      </c>
      <c r="JB139" t="s">
        <v>818</v>
      </c>
      <c r="JC139" t="s">
        <v>818</v>
      </c>
      <c r="JD139" t="s">
        <v>818</v>
      </c>
      <c r="JE139" t="s">
        <v>818</v>
      </c>
      <c r="JF139" t="s">
        <v>818</v>
      </c>
      <c r="JG139" t="s">
        <v>818</v>
      </c>
      <c r="JH139" t="s">
        <v>818</v>
      </c>
      <c r="JI139" t="s">
        <v>818</v>
      </c>
      <c r="JJ139" t="s">
        <v>818</v>
      </c>
      <c r="JK139" t="s">
        <v>818</v>
      </c>
      <c r="JL139" t="s">
        <v>818</v>
      </c>
      <c r="JM139" t="s">
        <v>818</v>
      </c>
      <c r="JN139" t="s">
        <v>818</v>
      </c>
      <c r="JO139" t="s">
        <v>818</v>
      </c>
      <c r="JP139" t="s">
        <v>818</v>
      </c>
      <c r="JQ139" t="s">
        <v>818</v>
      </c>
      <c r="JR139" t="s">
        <v>818</v>
      </c>
      <c r="JS139" t="s">
        <v>818</v>
      </c>
      <c r="JT139" t="s">
        <v>818</v>
      </c>
      <c r="JU139" t="s">
        <v>818</v>
      </c>
      <c r="JV139" t="s">
        <v>818</v>
      </c>
      <c r="JW139" t="s">
        <v>818</v>
      </c>
      <c r="JX139" t="s">
        <v>818</v>
      </c>
      <c r="JY139" t="s">
        <v>818</v>
      </c>
      <c r="JZ139" t="s">
        <v>818</v>
      </c>
      <c r="KA139" t="s">
        <v>818</v>
      </c>
      <c r="KB139" t="s">
        <v>818</v>
      </c>
      <c r="KC139" t="s">
        <v>818</v>
      </c>
      <c r="KD139" t="s">
        <v>818</v>
      </c>
      <c r="KE139" t="s">
        <v>818</v>
      </c>
      <c r="KF139">
        <v>3</v>
      </c>
      <c r="KG139">
        <v>0</v>
      </c>
      <c r="KH139">
        <v>0</v>
      </c>
      <c r="KI139">
        <v>0</v>
      </c>
      <c r="KJ139">
        <v>0</v>
      </c>
      <c r="KK139">
        <v>0</v>
      </c>
      <c r="KL139">
        <v>0</v>
      </c>
      <c r="KM139">
        <v>1</v>
      </c>
      <c r="KN139">
        <v>0</v>
      </c>
      <c r="KO139">
        <v>0</v>
      </c>
      <c r="KP139">
        <v>0</v>
      </c>
      <c r="KQ139">
        <v>1</v>
      </c>
      <c r="KR139">
        <v>0</v>
      </c>
      <c r="KS139">
        <v>1</v>
      </c>
      <c r="KT139">
        <v>0</v>
      </c>
      <c r="KU139">
        <v>0</v>
      </c>
      <c r="KV139">
        <v>0</v>
      </c>
      <c r="KW139">
        <v>1</v>
      </c>
      <c r="KX139">
        <v>0</v>
      </c>
      <c r="KY139">
        <v>0</v>
      </c>
      <c r="KZ139">
        <v>1</v>
      </c>
      <c r="LA139">
        <v>1</v>
      </c>
      <c r="LB139">
        <v>1</v>
      </c>
      <c r="LC139">
        <v>1</v>
      </c>
      <c r="LD139">
        <v>3</v>
      </c>
      <c r="LE139">
        <v>0</v>
      </c>
      <c r="LF139">
        <v>2</v>
      </c>
      <c r="LH139" t="s">
        <v>817</v>
      </c>
      <c r="LI139" t="s">
        <v>817</v>
      </c>
      <c r="LJ139" t="s">
        <v>817</v>
      </c>
      <c r="LK139" t="s">
        <v>817</v>
      </c>
      <c r="LL139" t="s">
        <v>817</v>
      </c>
      <c r="LM139" t="s">
        <v>817</v>
      </c>
      <c r="LO139" t="s">
        <v>817</v>
      </c>
      <c r="LQ139" t="s">
        <v>817</v>
      </c>
      <c r="LR139" t="s">
        <v>845</v>
      </c>
      <c r="LV139" t="s">
        <v>845</v>
      </c>
      <c r="LX139" t="s">
        <v>817</v>
      </c>
      <c r="MU139" t="s">
        <v>813</v>
      </c>
      <c r="NC139" t="s">
        <v>817</v>
      </c>
      <c r="ND139" t="s">
        <v>817</v>
      </c>
      <c r="NE139" t="s">
        <v>817</v>
      </c>
      <c r="NR139" t="s">
        <v>813</v>
      </c>
      <c r="NS139" t="s">
        <v>813</v>
      </c>
      <c r="NT139" t="s">
        <v>963</v>
      </c>
      <c r="NU139" t="s">
        <v>944</v>
      </c>
      <c r="NX139" t="s">
        <v>826</v>
      </c>
      <c r="NY139">
        <v>0</v>
      </c>
      <c r="OP139" t="s">
        <v>813</v>
      </c>
      <c r="OQ139" t="s">
        <v>827</v>
      </c>
      <c r="OR139" t="s">
        <v>828</v>
      </c>
      <c r="OS139" t="s">
        <v>904</v>
      </c>
      <c r="OT139" t="s">
        <v>817</v>
      </c>
      <c r="OU139" t="s">
        <v>813</v>
      </c>
      <c r="OV139" t="s">
        <v>830</v>
      </c>
      <c r="OW139" t="s">
        <v>831</v>
      </c>
      <c r="OX139" t="s">
        <v>832</v>
      </c>
      <c r="OY139" t="s">
        <v>833</v>
      </c>
      <c r="OZ139" t="s">
        <v>849</v>
      </c>
      <c r="PA139" t="s">
        <v>813</v>
      </c>
      <c r="PB139" t="s">
        <v>813</v>
      </c>
      <c r="PC139" t="s">
        <v>813</v>
      </c>
      <c r="PD139" t="s">
        <v>817</v>
      </c>
      <c r="PE139" t="s">
        <v>817</v>
      </c>
      <c r="PF139" t="s">
        <v>817</v>
      </c>
      <c r="PG139" t="s">
        <v>817</v>
      </c>
      <c r="PH139" t="s">
        <v>817</v>
      </c>
      <c r="PI139" t="s">
        <v>817</v>
      </c>
      <c r="PJ139" t="s">
        <v>817</v>
      </c>
      <c r="PK139" t="s">
        <v>817</v>
      </c>
      <c r="PL139" t="s">
        <v>835</v>
      </c>
      <c r="PM139" t="s">
        <v>879</v>
      </c>
      <c r="PN139" t="s">
        <v>845</v>
      </c>
      <c r="PO139" t="s">
        <v>866</v>
      </c>
      <c r="PP139" t="s">
        <v>867</v>
      </c>
      <c r="PQ139" t="s">
        <v>813</v>
      </c>
      <c r="PR139" t="s">
        <v>813</v>
      </c>
      <c r="PS139" t="s">
        <v>813</v>
      </c>
      <c r="PT139" t="s">
        <v>813</v>
      </c>
      <c r="PU139" t="s">
        <v>817</v>
      </c>
      <c r="PV139" t="s">
        <v>817</v>
      </c>
      <c r="PW139" t="s">
        <v>817</v>
      </c>
      <c r="PX139" t="s">
        <v>817</v>
      </c>
      <c r="PY139" t="s">
        <v>817</v>
      </c>
      <c r="PZ139" t="s">
        <v>840</v>
      </c>
      <c r="QA139" t="s">
        <v>1101</v>
      </c>
      <c r="QB139" t="s">
        <v>895</v>
      </c>
      <c r="QC139" t="s">
        <v>843</v>
      </c>
      <c r="QD139" t="s">
        <v>896</v>
      </c>
      <c r="QE139" t="s">
        <v>845</v>
      </c>
      <c r="QF139" t="s">
        <v>813</v>
      </c>
      <c r="QG139" t="s">
        <v>813</v>
      </c>
      <c r="QH139" t="s">
        <v>813</v>
      </c>
      <c r="QI139" t="s">
        <v>817</v>
      </c>
      <c r="QJ139" t="s">
        <v>813</v>
      </c>
      <c r="QK139" t="s">
        <v>813</v>
      </c>
      <c r="QL139" t="s">
        <v>817</v>
      </c>
      <c r="QM139" t="s">
        <v>817</v>
      </c>
      <c r="QN139" t="s">
        <v>817</v>
      </c>
      <c r="QO139" t="s">
        <v>813</v>
      </c>
      <c r="QP139" t="s">
        <v>817</v>
      </c>
      <c r="QQ139" t="s">
        <v>817</v>
      </c>
      <c r="QR139" t="s">
        <v>813</v>
      </c>
      <c r="QS139" t="s">
        <v>817</v>
      </c>
      <c r="QT139" t="s">
        <v>817</v>
      </c>
      <c r="QU139" t="s">
        <v>817</v>
      </c>
      <c r="QV139" t="s">
        <v>817</v>
      </c>
      <c r="QW139" t="s">
        <v>817</v>
      </c>
      <c r="QX139" t="s">
        <v>817</v>
      </c>
      <c r="QY139" t="s">
        <v>817</v>
      </c>
      <c r="QZ139" t="s">
        <v>817</v>
      </c>
      <c r="RA139" t="s">
        <v>817</v>
      </c>
      <c r="RB139" t="s">
        <v>817</v>
      </c>
      <c r="RC139" t="s">
        <v>817</v>
      </c>
      <c r="RD139" t="s">
        <v>817</v>
      </c>
      <c r="RE139" t="s">
        <v>817</v>
      </c>
      <c r="RF139" t="s">
        <v>817</v>
      </c>
      <c r="RG139" t="s">
        <v>817</v>
      </c>
      <c r="RH139" t="s">
        <v>813</v>
      </c>
      <c r="RI139" t="s">
        <v>817</v>
      </c>
      <c r="RJ139" t="s">
        <v>817</v>
      </c>
      <c r="RK139" t="s">
        <v>817</v>
      </c>
      <c r="RZ139" t="s">
        <v>817</v>
      </c>
      <c r="SB139" t="s">
        <v>817</v>
      </c>
      <c r="SC139" t="s">
        <v>817</v>
      </c>
      <c r="SD139" t="s">
        <v>817</v>
      </c>
      <c r="SE139" t="s">
        <v>817</v>
      </c>
      <c r="SF139" t="s">
        <v>817</v>
      </c>
      <c r="SG139" t="s">
        <v>817</v>
      </c>
      <c r="SH139" t="s">
        <v>813</v>
      </c>
      <c r="SI139" t="s">
        <v>813</v>
      </c>
      <c r="SJ139" t="s">
        <v>817</v>
      </c>
      <c r="SK139" t="s">
        <v>817</v>
      </c>
      <c r="SL139" t="s">
        <v>813</v>
      </c>
      <c r="SM139" t="s">
        <v>817</v>
      </c>
      <c r="SN139" t="s">
        <v>817</v>
      </c>
      <c r="SO139" t="s">
        <v>817</v>
      </c>
      <c r="SP139" t="s">
        <v>817</v>
      </c>
      <c r="SQ139" t="s">
        <v>817</v>
      </c>
      <c r="SR139" t="s">
        <v>813</v>
      </c>
      <c r="SS139" t="s">
        <v>817</v>
      </c>
      <c r="ST139" t="s">
        <v>817</v>
      </c>
      <c r="SU139" t="s">
        <v>817</v>
      </c>
      <c r="SV139" t="s">
        <v>817</v>
      </c>
      <c r="SW139" t="s">
        <v>817</v>
      </c>
      <c r="SX139" t="s">
        <v>817</v>
      </c>
      <c r="SY139" t="s">
        <v>817</v>
      </c>
      <c r="SZ139" t="s">
        <v>817</v>
      </c>
      <c r="TA139" t="s">
        <v>817</v>
      </c>
      <c r="TB139" t="s">
        <v>817</v>
      </c>
      <c r="TC139" t="s">
        <v>817</v>
      </c>
      <c r="TD139" t="s">
        <v>813</v>
      </c>
      <c r="TE139" t="s">
        <v>817</v>
      </c>
      <c r="TF139" t="s">
        <v>817</v>
      </c>
      <c r="TG139" t="s">
        <v>817</v>
      </c>
      <c r="TH139" t="s">
        <v>817</v>
      </c>
      <c r="TI139" t="s">
        <v>817</v>
      </c>
      <c r="TU139" t="s">
        <v>817</v>
      </c>
      <c r="TY139" t="s">
        <v>813</v>
      </c>
      <c r="TZ139" t="s">
        <v>817</v>
      </c>
      <c r="UA139" t="s">
        <v>817</v>
      </c>
      <c r="UB139" t="s">
        <v>817</v>
      </c>
      <c r="UC139" t="s">
        <v>817</v>
      </c>
      <c r="UD139" t="s">
        <v>817</v>
      </c>
      <c r="UE139" t="s">
        <v>813</v>
      </c>
      <c r="UF139" t="s">
        <v>817</v>
      </c>
      <c r="UG139" t="s">
        <v>813</v>
      </c>
      <c r="UH139" t="s">
        <v>817</v>
      </c>
      <c r="UI139" t="s">
        <v>817</v>
      </c>
      <c r="UJ139" t="s">
        <v>817</v>
      </c>
      <c r="UK139" t="s">
        <v>817</v>
      </c>
      <c r="UL139" t="s">
        <v>813</v>
      </c>
      <c r="UM139" t="s">
        <v>817</v>
      </c>
      <c r="UN139" t="s">
        <v>817</v>
      </c>
      <c r="UO139" t="s">
        <v>813</v>
      </c>
      <c r="UP139" t="s">
        <v>817</v>
      </c>
      <c r="UQ139" t="s">
        <v>817</v>
      </c>
      <c r="UR139" t="s">
        <v>813</v>
      </c>
      <c r="US139" t="s">
        <v>817</v>
      </c>
      <c r="UT139" t="s">
        <v>817</v>
      </c>
      <c r="UU139" t="s">
        <v>817</v>
      </c>
      <c r="UV139" t="s">
        <v>817</v>
      </c>
      <c r="UW139" t="s">
        <v>817</v>
      </c>
      <c r="UX139" t="s">
        <v>817</v>
      </c>
      <c r="UY139" t="s">
        <v>817</v>
      </c>
      <c r="UZ139" t="s">
        <v>813</v>
      </c>
      <c r="VA139" t="s">
        <v>1447</v>
      </c>
      <c r="VD139" t="s">
        <v>817</v>
      </c>
      <c r="VE139" t="s">
        <v>817</v>
      </c>
      <c r="VF139" t="s">
        <v>813</v>
      </c>
      <c r="VG139" t="s">
        <v>817</v>
      </c>
      <c r="VH139" t="s">
        <v>813</v>
      </c>
      <c r="VI139" t="s">
        <v>817</v>
      </c>
      <c r="VJ139" t="s">
        <v>813</v>
      </c>
      <c r="VK139" t="s">
        <v>817</v>
      </c>
      <c r="VL139" t="s">
        <v>817</v>
      </c>
      <c r="VM139" t="s">
        <v>817</v>
      </c>
      <c r="VN139" t="s">
        <v>817</v>
      </c>
      <c r="VO139" t="s">
        <v>817</v>
      </c>
      <c r="VP139" t="s">
        <v>817</v>
      </c>
      <c r="VQ139" t="s">
        <v>817</v>
      </c>
      <c r="VR139" t="s">
        <v>817</v>
      </c>
      <c r="VY139" t="s">
        <v>813</v>
      </c>
      <c r="VZ139" t="s">
        <v>813</v>
      </c>
      <c r="WA139" t="s">
        <v>817</v>
      </c>
      <c r="WJ139" t="s">
        <v>813</v>
      </c>
      <c r="WK139" t="s">
        <v>813</v>
      </c>
      <c r="WL139" t="s">
        <v>817</v>
      </c>
      <c r="WM139" t="s">
        <v>817</v>
      </c>
      <c r="WN139" t="s">
        <v>817</v>
      </c>
      <c r="WO139" t="s">
        <v>817</v>
      </c>
      <c r="WP139" t="s">
        <v>817</v>
      </c>
      <c r="WQ139" t="s">
        <v>817</v>
      </c>
      <c r="WR139" t="s">
        <v>817</v>
      </c>
      <c r="WS139" t="s">
        <v>846</v>
      </c>
      <c r="WU139" t="s">
        <v>813</v>
      </c>
      <c r="WV139" t="s">
        <v>813</v>
      </c>
      <c r="WW139" t="s">
        <v>813</v>
      </c>
      <c r="WX139" t="s">
        <v>817</v>
      </c>
      <c r="WY139" t="s">
        <v>817</v>
      </c>
      <c r="WZ139" t="s">
        <v>817</v>
      </c>
      <c r="XA139" t="s">
        <v>817</v>
      </c>
      <c r="XB139" t="s">
        <v>817</v>
      </c>
      <c r="XC139" t="s">
        <v>850</v>
      </c>
      <c r="XD139" t="s">
        <v>813</v>
      </c>
      <c r="XE139" t="s">
        <v>817</v>
      </c>
      <c r="XF139" t="s">
        <v>817</v>
      </c>
      <c r="XG139" t="s">
        <v>817</v>
      </c>
      <c r="XH139" t="s">
        <v>817</v>
      </c>
      <c r="XI139" t="s">
        <v>817</v>
      </c>
      <c r="XJ139" t="s">
        <v>817</v>
      </c>
      <c r="XK139" t="s">
        <v>817</v>
      </c>
      <c r="XL139" t="s">
        <v>817</v>
      </c>
      <c r="XM139" t="s">
        <v>817</v>
      </c>
      <c r="XN139" t="s">
        <v>813</v>
      </c>
      <c r="XO139" t="s">
        <v>817</v>
      </c>
      <c r="XP139" t="s">
        <v>817</v>
      </c>
      <c r="XQ139" t="s">
        <v>817</v>
      </c>
      <c r="XR139" t="s">
        <v>813</v>
      </c>
      <c r="XS139" t="s">
        <v>817</v>
      </c>
      <c r="XT139" t="s">
        <v>817</v>
      </c>
      <c r="XU139" t="s">
        <v>817</v>
      </c>
      <c r="XV139" t="s">
        <v>813</v>
      </c>
      <c r="XW139" t="s">
        <v>817</v>
      </c>
      <c r="XX139" t="s">
        <v>817</v>
      </c>
      <c r="XY139" t="s">
        <v>817</v>
      </c>
      <c r="XZ139" t="s">
        <v>813</v>
      </c>
      <c r="YA139" t="s">
        <v>817</v>
      </c>
      <c r="YB139" t="s">
        <v>817</v>
      </c>
      <c r="YC139" t="s">
        <v>817</v>
      </c>
      <c r="YD139" t="s">
        <v>813</v>
      </c>
      <c r="YE139" t="s">
        <v>817</v>
      </c>
      <c r="YF139" t="s">
        <v>817</v>
      </c>
      <c r="YG139" t="s">
        <v>817</v>
      </c>
      <c r="YH139" t="s">
        <v>817</v>
      </c>
      <c r="YI139" t="s">
        <v>817</v>
      </c>
      <c r="YJ139" t="s">
        <v>817</v>
      </c>
      <c r="YK139" t="s">
        <v>817</v>
      </c>
      <c r="YL139" t="s">
        <v>817</v>
      </c>
      <c r="YM139" t="s">
        <v>817</v>
      </c>
      <c r="YN139" t="s">
        <v>813</v>
      </c>
      <c r="YO139" t="s">
        <v>817</v>
      </c>
      <c r="YP139" t="s">
        <v>817</v>
      </c>
      <c r="YQ139" t="s">
        <v>817</v>
      </c>
      <c r="YR139" t="s">
        <v>817</v>
      </c>
      <c r="YS139" t="s">
        <v>817</v>
      </c>
      <c r="YT139" t="s">
        <v>817</v>
      </c>
      <c r="YU139" t="s">
        <v>817</v>
      </c>
      <c r="YV139" t="s">
        <v>1448</v>
      </c>
      <c r="YW139" t="s">
        <v>817</v>
      </c>
      <c r="ZM139" t="s">
        <v>817</v>
      </c>
      <c r="ZN139" t="s">
        <v>817</v>
      </c>
      <c r="ZO139" t="s">
        <v>817</v>
      </c>
      <c r="ZP139" t="s">
        <v>817</v>
      </c>
      <c r="ZQ139" t="s">
        <v>817</v>
      </c>
      <c r="ZR139" t="s">
        <v>813</v>
      </c>
      <c r="ZS139" t="s">
        <v>813</v>
      </c>
      <c r="ZT139" t="s">
        <v>817</v>
      </c>
      <c r="ZU139" t="s">
        <v>817</v>
      </c>
      <c r="ZV139" t="s">
        <v>817</v>
      </c>
      <c r="ZW139" t="s">
        <v>817</v>
      </c>
      <c r="ZX139" t="s">
        <v>817</v>
      </c>
      <c r="ZY139" t="s">
        <v>817</v>
      </c>
      <c r="ZZ139" t="s">
        <v>817</v>
      </c>
      <c r="AAA139" t="s">
        <v>813</v>
      </c>
      <c r="AAB139" t="s">
        <v>817</v>
      </c>
      <c r="AAC139" t="s">
        <v>817</v>
      </c>
      <c r="AAD139" t="s">
        <v>817</v>
      </c>
      <c r="AAE139" t="s">
        <v>817</v>
      </c>
      <c r="AAF139" t="s">
        <v>817</v>
      </c>
      <c r="AAH139" t="s">
        <v>817</v>
      </c>
      <c r="AAI139" t="s">
        <v>817</v>
      </c>
      <c r="AAJ139" t="s">
        <v>817</v>
      </c>
      <c r="AAK139" t="s">
        <v>817</v>
      </c>
      <c r="AAL139" t="s">
        <v>817</v>
      </c>
      <c r="AAM139" t="s">
        <v>813</v>
      </c>
      <c r="AAN139" t="s">
        <v>817</v>
      </c>
      <c r="AAO139" t="s">
        <v>817</v>
      </c>
      <c r="AAP139" t="s">
        <v>817</v>
      </c>
      <c r="AAQ139" t="s">
        <v>817</v>
      </c>
      <c r="AAR139" t="s">
        <v>817</v>
      </c>
      <c r="AAS139" t="s">
        <v>817</v>
      </c>
      <c r="AAT139" t="s">
        <v>817</v>
      </c>
      <c r="AAV139" t="s">
        <v>817</v>
      </c>
      <c r="AAW139" t="s">
        <v>817</v>
      </c>
      <c r="AAX139" t="s">
        <v>817</v>
      </c>
      <c r="AAY139" t="s">
        <v>817</v>
      </c>
      <c r="AAZ139" t="s">
        <v>817</v>
      </c>
      <c r="ABA139" t="s">
        <v>813</v>
      </c>
      <c r="ABB139" t="s">
        <v>817</v>
      </c>
      <c r="ABC139" t="s">
        <v>817</v>
      </c>
      <c r="ABD139" t="s">
        <v>817</v>
      </c>
      <c r="ABE139" t="s">
        <v>817</v>
      </c>
      <c r="ABF139" t="s">
        <v>817</v>
      </c>
      <c r="ABG139" t="s">
        <v>817</v>
      </c>
      <c r="ABH139" t="s">
        <v>817</v>
      </c>
      <c r="ABI139" t="s">
        <v>817</v>
      </c>
      <c r="ABJ139" t="s">
        <v>813</v>
      </c>
      <c r="ABK139" t="s">
        <v>813</v>
      </c>
      <c r="ABL139" t="s">
        <v>817</v>
      </c>
      <c r="ABM139" t="s">
        <v>817</v>
      </c>
      <c r="ABN139" t="s">
        <v>817</v>
      </c>
      <c r="ABO139" t="s">
        <v>817</v>
      </c>
      <c r="ABP139" t="s">
        <v>813</v>
      </c>
      <c r="ABQ139" t="s">
        <v>817</v>
      </c>
      <c r="ABR139" t="s">
        <v>817</v>
      </c>
      <c r="ABS139" t="s">
        <v>817</v>
      </c>
      <c r="ABT139" t="s">
        <v>817</v>
      </c>
      <c r="ABU139" t="s">
        <v>817</v>
      </c>
      <c r="ABV139" t="s">
        <v>813</v>
      </c>
      <c r="ABW139" t="s">
        <v>813</v>
      </c>
      <c r="ABX139" t="s">
        <v>813</v>
      </c>
      <c r="ABY139" t="s">
        <v>817</v>
      </c>
      <c r="ABZ139" t="s">
        <v>817</v>
      </c>
      <c r="ACA139" t="s">
        <v>817</v>
      </c>
      <c r="ACB139" t="s">
        <v>817</v>
      </c>
      <c r="ACC139" t="s">
        <v>817</v>
      </c>
      <c r="ACD139" t="s">
        <v>817</v>
      </c>
      <c r="ACE139" t="s">
        <v>817</v>
      </c>
      <c r="ACF139" t="s">
        <v>817</v>
      </c>
      <c r="ACG139" t="s">
        <v>817</v>
      </c>
      <c r="ACH139" t="s">
        <v>817</v>
      </c>
      <c r="ACI139" t="s">
        <v>817</v>
      </c>
    </row>
    <row r="140" spans="1:763">
      <c r="A140" t="s">
        <v>1449</v>
      </c>
      <c r="B140" t="s">
        <v>1450</v>
      </c>
      <c r="C140" t="s">
        <v>1451</v>
      </c>
      <c r="D140" t="s">
        <v>811</v>
      </c>
      <c r="E140" t="s">
        <v>811</v>
      </c>
      <c r="P140" t="s">
        <v>812</v>
      </c>
      <c r="Q140">
        <v>0.874863865752458</v>
      </c>
      <c r="T140">
        <v>39</v>
      </c>
      <c r="V140" t="s">
        <v>813</v>
      </c>
      <c r="X140" t="s">
        <v>813</v>
      </c>
      <c r="Y140" t="s">
        <v>856</v>
      </c>
      <c r="Z140" t="s">
        <v>856</v>
      </c>
      <c r="AA140" t="s">
        <v>815</v>
      </c>
      <c r="AB140" t="s">
        <v>816</v>
      </c>
      <c r="AC140">
        <v>4</v>
      </c>
      <c r="AD140" t="s">
        <v>817</v>
      </c>
      <c r="AE140">
        <v>4</v>
      </c>
      <c r="AF140">
        <v>0</v>
      </c>
      <c r="AG140">
        <v>0</v>
      </c>
      <c r="AH140" t="s">
        <v>818</v>
      </c>
      <c r="AI140" t="s">
        <v>818</v>
      </c>
      <c r="AJ140" t="s">
        <v>818</v>
      </c>
      <c r="AK140" t="s">
        <v>818</v>
      </c>
      <c r="AL140" t="s">
        <v>818</v>
      </c>
      <c r="AM140" t="s">
        <v>818</v>
      </c>
      <c r="AN140" t="s">
        <v>818</v>
      </c>
      <c r="AO140" t="s">
        <v>818</v>
      </c>
      <c r="AP140" t="s">
        <v>818</v>
      </c>
      <c r="AQ140" t="s">
        <v>818</v>
      </c>
      <c r="AR140" t="s">
        <v>818</v>
      </c>
      <c r="AS140" t="s">
        <v>818</v>
      </c>
      <c r="AT140" t="s">
        <v>818</v>
      </c>
      <c r="AU140" t="s">
        <v>818</v>
      </c>
      <c r="AV140" t="s">
        <v>818</v>
      </c>
      <c r="AW140" t="s">
        <v>818</v>
      </c>
      <c r="AX140" t="s">
        <v>818</v>
      </c>
      <c r="AY140" t="s">
        <v>818</v>
      </c>
      <c r="AZ140" t="s">
        <v>818</v>
      </c>
      <c r="BA140" t="s">
        <v>818</v>
      </c>
      <c r="BB140" t="s">
        <v>818</v>
      </c>
      <c r="BC140" t="s">
        <v>818</v>
      </c>
      <c r="BD140" t="s">
        <v>818</v>
      </c>
      <c r="BE140" t="s">
        <v>818</v>
      </c>
      <c r="BF140" t="s">
        <v>818</v>
      </c>
      <c r="BG140" t="s">
        <v>818</v>
      </c>
      <c r="BH140" t="s">
        <v>818</v>
      </c>
      <c r="BI140" t="s">
        <v>818</v>
      </c>
      <c r="BJ140" t="s">
        <v>818</v>
      </c>
      <c r="BK140" t="s">
        <v>818</v>
      </c>
      <c r="BL140" t="s">
        <v>818</v>
      </c>
      <c r="BM140" t="s">
        <v>818</v>
      </c>
      <c r="BN140" t="s">
        <v>818</v>
      </c>
      <c r="BO140" t="s">
        <v>818</v>
      </c>
      <c r="BP140" t="s">
        <v>818</v>
      </c>
      <c r="BQ140" t="s">
        <v>818</v>
      </c>
      <c r="BR140" t="s">
        <v>818</v>
      </c>
      <c r="BS140" t="s">
        <v>818</v>
      </c>
      <c r="BT140" t="s">
        <v>818</v>
      </c>
      <c r="BU140" t="s">
        <v>818</v>
      </c>
      <c r="BV140" t="s">
        <v>818</v>
      </c>
      <c r="BW140" t="s">
        <v>818</v>
      </c>
      <c r="BX140" t="s">
        <v>818</v>
      </c>
      <c r="BY140" t="s">
        <v>818</v>
      </c>
      <c r="BZ140" t="s">
        <v>818</v>
      </c>
      <c r="CA140" t="s">
        <v>818</v>
      </c>
      <c r="CB140" t="s">
        <v>818</v>
      </c>
      <c r="CC140" t="s">
        <v>818</v>
      </c>
      <c r="CD140" t="s">
        <v>818</v>
      </c>
      <c r="CE140" t="s">
        <v>818</v>
      </c>
      <c r="CF140" t="s">
        <v>818</v>
      </c>
      <c r="CG140" t="s">
        <v>818</v>
      </c>
      <c r="CH140" t="s">
        <v>818</v>
      </c>
      <c r="CI140" t="s">
        <v>818</v>
      </c>
      <c r="CJ140" t="s">
        <v>818</v>
      </c>
      <c r="CK140" t="s">
        <v>818</v>
      </c>
      <c r="CL140" t="s">
        <v>818</v>
      </c>
      <c r="CM140" t="s">
        <v>818</v>
      </c>
      <c r="CN140" t="s">
        <v>818</v>
      </c>
      <c r="CO140" t="s">
        <v>818</v>
      </c>
      <c r="CP140" t="s">
        <v>818</v>
      </c>
      <c r="CQ140" t="s">
        <v>818</v>
      </c>
      <c r="CR140" t="s">
        <v>818</v>
      </c>
      <c r="CS140" t="s">
        <v>818</v>
      </c>
      <c r="CT140" t="s">
        <v>818</v>
      </c>
      <c r="CU140" t="s">
        <v>818</v>
      </c>
      <c r="CV140" t="s">
        <v>818</v>
      </c>
      <c r="CW140" t="s">
        <v>818</v>
      </c>
      <c r="CX140" t="s">
        <v>818</v>
      </c>
      <c r="CY140" t="s">
        <v>818</v>
      </c>
      <c r="CZ140" t="s">
        <v>818</v>
      </c>
      <c r="DA140" t="s">
        <v>818</v>
      </c>
      <c r="DB140" t="s">
        <v>818</v>
      </c>
      <c r="DC140" t="s">
        <v>818</v>
      </c>
      <c r="DD140" t="s">
        <v>818</v>
      </c>
      <c r="DE140" t="s">
        <v>818</v>
      </c>
      <c r="DF140" t="s">
        <v>818</v>
      </c>
      <c r="DG140" t="s">
        <v>818</v>
      </c>
      <c r="DH140" t="s">
        <v>818</v>
      </c>
      <c r="DI140" t="s">
        <v>818</v>
      </c>
      <c r="DJ140" t="s">
        <v>818</v>
      </c>
      <c r="DK140" t="s">
        <v>818</v>
      </c>
      <c r="DL140" t="s">
        <v>818</v>
      </c>
      <c r="DM140" t="s">
        <v>818</v>
      </c>
      <c r="DN140" t="s">
        <v>818</v>
      </c>
      <c r="DO140" t="s">
        <v>818</v>
      </c>
      <c r="DP140" t="s">
        <v>818</v>
      </c>
      <c r="DQ140" t="s">
        <v>818</v>
      </c>
      <c r="DR140" t="s">
        <v>818</v>
      </c>
      <c r="DS140" t="s">
        <v>818</v>
      </c>
      <c r="DT140" t="s">
        <v>818</v>
      </c>
      <c r="DU140" t="s">
        <v>818</v>
      </c>
      <c r="DV140" t="s">
        <v>818</v>
      </c>
      <c r="DW140" t="s">
        <v>818</v>
      </c>
      <c r="DX140" t="s">
        <v>818</v>
      </c>
      <c r="DY140" t="s">
        <v>818</v>
      </c>
      <c r="DZ140" t="s">
        <v>818</v>
      </c>
      <c r="EA140" t="s">
        <v>818</v>
      </c>
      <c r="EB140" t="s">
        <v>818</v>
      </c>
      <c r="EC140" t="s">
        <v>818</v>
      </c>
      <c r="ED140" t="s">
        <v>818</v>
      </c>
      <c r="EE140" t="s">
        <v>818</v>
      </c>
      <c r="EF140" t="s">
        <v>818</v>
      </c>
      <c r="EG140" t="s">
        <v>818</v>
      </c>
      <c r="EH140" t="s">
        <v>818</v>
      </c>
      <c r="EI140" t="s">
        <v>818</v>
      </c>
      <c r="EJ140" t="s">
        <v>818</v>
      </c>
      <c r="EK140" t="s">
        <v>818</v>
      </c>
      <c r="EL140" t="s">
        <v>818</v>
      </c>
      <c r="EM140" t="s">
        <v>818</v>
      </c>
      <c r="EN140" t="s">
        <v>818</v>
      </c>
      <c r="EO140" t="s">
        <v>818</v>
      </c>
      <c r="EP140" t="s">
        <v>818</v>
      </c>
      <c r="EQ140" t="s">
        <v>818</v>
      </c>
      <c r="ER140" t="s">
        <v>818</v>
      </c>
      <c r="ES140" t="s">
        <v>818</v>
      </c>
      <c r="ET140" t="s">
        <v>818</v>
      </c>
      <c r="EU140" t="s">
        <v>818</v>
      </c>
      <c r="EV140" t="s">
        <v>818</v>
      </c>
      <c r="EW140" t="s">
        <v>818</v>
      </c>
      <c r="EX140" t="s">
        <v>818</v>
      </c>
      <c r="EY140" t="s">
        <v>818</v>
      </c>
      <c r="EZ140" t="s">
        <v>818</v>
      </c>
      <c r="FA140" t="s">
        <v>818</v>
      </c>
      <c r="FB140" t="s">
        <v>818</v>
      </c>
      <c r="FC140" t="s">
        <v>818</v>
      </c>
      <c r="FD140" t="s">
        <v>818</v>
      </c>
      <c r="FE140" t="s">
        <v>818</v>
      </c>
      <c r="FF140" t="s">
        <v>818</v>
      </c>
      <c r="FG140" t="s">
        <v>818</v>
      </c>
      <c r="FH140" t="s">
        <v>818</v>
      </c>
      <c r="FI140" t="s">
        <v>818</v>
      </c>
      <c r="FJ140" t="s">
        <v>818</v>
      </c>
      <c r="FK140" t="s">
        <v>818</v>
      </c>
      <c r="FL140" t="s">
        <v>818</v>
      </c>
      <c r="FM140" t="s">
        <v>818</v>
      </c>
      <c r="FN140" t="s">
        <v>818</v>
      </c>
      <c r="FO140" t="s">
        <v>818</v>
      </c>
      <c r="FP140" t="s">
        <v>818</v>
      </c>
      <c r="FQ140" t="s">
        <v>818</v>
      </c>
      <c r="FR140" t="s">
        <v>818</v>
      </c>
      <c r="FS140" t="s">
        <v>818</v>
      </c>
      <c r="FT140" t="s">
        <v>818</v>
      </c>
      <c r="FU140" t="s">
        <v>818</v>
      </c>
      <c r="FV140" t="s">
        <v>818</v>
      </c>
      <c r="FW140" t="s">
        <v>818</v>
      </c>
      <c r="FX140" t="s">
        <v>818</v>
      </c>
      <c r="FY140" t="s">
        <v>818</v>
      </c>
      <c r="FZ140" t="s">
        <v>818</v>
      </c>
      <c r="GA140" t="s">
        <v>818</v>
      </c>
      <c r="GB140" t="s">
        <v>818</v>
      </c>
      <c r="GC140" t="s">
        <v>818</v>
      </c>
      <c r="GD140" t="s">
        <v>818</v>
      </c>
      <c r="GE140" t="s">
        <v>818</v>
      </c>
      <c r="GF140" t="s">
        <v>818</v>
      </c>
      <c r="GG140" t="s">
        <v>818</v>
      </c>
      <c r="GH140" t="s">
        <v>818</v>
      </c>
      <c r="GI140" t="s">
        <v>818</v>
      </c>
      <c r="GJ140" t="s">
        <v>818</v>
      </c>
      <c r="GK140" t="s">
        <v>818</v>
      </c>
      <c r="GL140" t="s">
        <v>818</v>
      </c>
      <c r="GM140" t="s">
        <v>818</v>
      </c>
      <c r="GN140" t="s">
        <v>818</v>
      </c>
      <c r="GO140" t="s">
        <v>818</v>
      </c>
      <c r="GP140" t="s">
        <v>818</v>
      </c>
      <c r="GQ140" t="s">
        <v>818</v>
      </c>
      <c r="GR140" t="s">
        <v>818</v>
      </c>
      <c r="GS140" t="s">
        <v>818</v>
      </c>
      <c r="GT140" t="s">
        <v>818</v>
      </c>
      <c r="GU140" t="s">
        <v>818</v>
      </c>
      <c r="GV140" t="s">
        <v>818</v>
      </c>
      <c r="GW140" t="s">
        <v>818</v>
      </c>
      <c r="GX140" t="s">
        <v>818</v>
      </c>
      <c r="GY140" t="s">
        <v>818</v>
      </c>
      <c r="GZ140" t="s">
        <v>818</v>
      </c>
      <c r="HA140" t="s">
        <v>818</v>
      </c>
      <c r="HB140" t="s">
        <v>818</v>
      </c>
      <c r="HC140" t="s">
        <v>818</v>
      </c>
      <c r="HD140" t="s">
        <v>818</v>
      </c>
      <c r="HE140" t="s">
        <v>818</v>
      </c>
      <c r="HF140" t="s">
        <v>818</v>
      </c>
      <c r="HG140" t="s">
        <v>818</v>
      </c>
      <c r="HH140" t="s">
        <v>818</v>
      </c>
      <c r="HI140" t="s">
        <v>818</v>
      </c>
      <c r="HJ140" t="s">
        <v>818</v>
      </c>
      <c r="HK140" t="s">
        <v>818</v>
      </c>
      <c r="HL140" t="s">
        <v>818</v>
      </c>
      <c r="HM140" t="s">
        <v>818</v>
      </c>
      <c r="HN140" t="s">
        <v>818</v>
      </c>
      <c r="HO140" t="s">
        <v>818</v>
      </c>
      <c r="HP140" t="s">
        <v>818</v>
      </c>
      <c r="HQ140" t="s">
        <v>818</v>
      </c>
      <c r="HR140" t="s">
        <v>818</v>
      </c>
      <c r="HS140" t="s">
        <v>818</v>
      </c>
      <c r="HT140" t="s">
        <v>818</v>
      </c>
      <c r="HU140" t="s">
        <v>818</v>
      </c>
      <c r="HV140" t="s">
        <v>818</v>
      </c>
      <c r="HW140" t="s">
        <v>818</v>
      </c>
      <c r="HX140" t="s">
        <v>818</v>
      </c>
      <c r="HY140" t="s">
        <v>818</v>
      </c>
      <c r="HZ140" t="s">
        <v>818</v>
      </c>
      <c r="IA140" t="s">
        <v>818</v>
      </c>
      <c r="IB140" t="s">
        <v>818</v>
      </c>
      <c r="IC140" t="s">
        <v>818</v>
      </c>
      <c r="ID140" t="s">
        <v>818</v>
      </c>
      <c r="IE140" t="s">
        <v>818</v>
      </c>
      <c r="IF140" t="s">
        <v>818</v>
      </c>
      <c r="IG140" t="s">
        <v>818</v>
      </c>
      <c r="IH140" t="s">
        <v>818</v>
      </c>
      <c r="II140" t="s">
        <v>818</v>
      </c>
      <c r="IJ140" t="s">
        <v>818</v>
      </c>
      <c r="IK140" t="s">
        <v>818</v>
      </c>
      <c r="IL140" t="s">
        <v>818</v>
      </c>
      <c r="IM140" t="s">
        <v>818</v>
      </c>
      <c r="IN140" t="s">
        <v>818</v>
      </c>
      <c r="IO140" t="s">
        <v>818</v>
      </c>
      <c r="IP140" t="s">
        <v>818</v>
      </c>
      <c r="IQ140" t="s">
        <v>818</v>
      </c>
      <c r="IR140" t="s">
        <v>818</v>
      </c>
      <c r="IS140" t="s">
        <v>818</v>
      </c>
      <c r="IT140" t="s">
        <v>818</v>
      </c>
      <c r="IU140" t="s">
        <v>818</v>
      </c>
      <c r="IV140" t="s">
        <v>818</v>
      </c>
      <c r="IW140" t="s">
        <v>818</v>
      </c>
      <c r="IX140" t="s">
        <v>818</v>
      </c>
      <c r="IY140" t="s">
        <v>818</v>
      </c>
      <c r="IZ140" t="s">
        <v>818</v>
      </c>
      <c r="JA140" t="s">
        <v>818</v>
      </c>
      <c r="JB140" t="s">
        <v>818</v>
      </c>
      <c r="JC140" t="s">
        <v>818</v>
      </c>
      <c r="JD140" t="s">
        <v>818</v>
      </c>
      <c r="JE140" t="s">
        <v>818</v>
      </c>
      <c r="JF140" t="s">
        <v>818</v>
      </c>
      <c r="JG140" t="s">
        <v>818</v>
      </c>
      <c r="JH140" t="s">
        <v>818</v>
      </c>
      <c r="JI140" t="s">
        <v>818</v>
      </c>
      <c r="JJ140" t="s">
        <v>818</v>
      </c>
      <c r="JK140" t="s">
        <v>818</v>
      </c>
      <c r="JL140" t="s">
        <v>818</v>
      </c>
      <c r="JM140" t="s">
        <v>818</v>
      </c>
      <c r="JN140" t="s">
        <v>818</v>
      </c>
      <c r="JO140" t="s">
        <v>818</v>
      </c>
      <c r="JP140" t="s">
        <v>818</v>
      </c>
      <c r="JQ140" t="s">
        <v>818</v>
      </c>
      <c r="JR140" t="s">
        <v>818</v>
      </c>
      <c r="JS140" t="s">
        <v>818</v>
      </c>
      <c r="JT140" t="s">
        <v>818</v>
      </c>
      <c r="JU140" t="s">
        <v>818</v>
      </c>
      <c r="JV140" t="s">
        <v>818</v>
      </c>
      <c r="JW140" t="s">
        <v>818</v>
      </c>
      <c r="JX140" t="s">
        <v>818</v>
      </c>
      <c r="JY140" t="s">
        <v>818</v>
      </c>
      <c r="JZ140" t="s">
        <v>818</v>
      </c>
      <c r="KA140" t="s">
        <v>818</v>
      </c>
      <c r="KB140" t="s">
        <v>818</v>
      </c>
      <c r="KC140" t="s">
        <v>818</v>
      </c>
      <c r="KD140" t="s">
        <v>818</v>
      </c>
      <c r="KE140" t="s">
        <v>818</v>
      </c>
      <c r="KF140">
        <v>4</v>
      </c>
      <c r="KG140">
        <v>0</v>
      </c>
      <c r="KH140">
        <v>0</v>
      </c>
      <c r="KI140">
        <v>0</v>
      </c>
      <c r="KJ140">
        <v>0</v>
      </c>
      <c r="KK140">
        <v>0</v>
      </c>
      <c r="KL140">
        <v>0</v>
      </c>
      <c r="KM140">
        <v>0</v>
      </c>
      <c r="KN140">
        <v>1</v>
      </c>
      <c r="KO140">
        <v>0</v>
      </c>
      <c r="KP140">
        <v>0</v>
      </c>
      <c r="KQ140">
        <v>1</v>
      </c>
      <c r="KR140">
        <v>0</v>
      </c>
      <c r="KS140">
        <v>0</v>
      </c>
      <c r="KT140">
        <v>0</v>
      </c>
      <c r="KU140">
        <v>1</v>
      </c>
      <c r="KV140">
        <v>1</v>
      </c>
      <c r="KW140">
        <v>0</v>
      </c>
      <c r="KX140">
        <v>1</v>
      </c>
      <c r="KY140">
        <v>0</v>
      </c>
      <c r="KZ140">
        <v>2</v>
      </c>
      <c r="LA140">
        <v>1</v>
      </c>
      <c r="LB140">
        <v>0</v>
      </c>
      <c r="LC140">
        <v>2</v>
      </c>
      <c r="LD140">
        <v>4</v>
      </c>
      <c r="LE140">
        <v>2</v>
      </c>
      <c r="LF140">
        <v>2</v>
      </c>
      <c r="LH140" t="s">
        <v>817</v>
      </c>
      <c r="LI140" t="s">
        <v>817</v>
      </c>
      <c r="LJ140" t="s">
        <v>817</v>
      </c>
      <c r="LK140" t="s">
        <v>817</v>
      </c>
      <c r="LL140" t="s">
        <v>817</v>
      </c>
      <c r="LM140" t="s">
        <v>817</v>
      </c>
      <c r="LO140" t="s">
        <v>817</v>
      </c>
      <c r="LQ140" t="s">
        <v>817</v>
      </c>
      <c r="LR140" t="s">
        <v>818</v>
      </c>
      <c r="LS140" t="s">
        <v>818</v>
      </c>
      <c r="LT140" t="s">
        <v>818</v>
      </c>
      <c r="LU140" t="s">
        <v>818</v>
      </c>
      <c r="LV140" t="s">
        <v>818</v>
      </c>
      <c r="LW140" t="s">
        <v>818</v>
      </c>
      <c r="LX140" t="s">
        <v>817</v>
      </c>
      <c r="MA140" t="s">
        <v>858</v>
      </c>
      <c r="MB140" t="s">
        <v>942</v>
      </c>
      <c r="MC140" t="s">
        <v>875</v>
      </c>
      <c r="MD140" t="s">
        <v>813</v>
      </c>
      <c r="MF140" t="s">
        <v>823</v>
      </c>
      <c r="MI140" t="s">
        <v>813</v>
      </c>
      <c r="MJ140" t="s">
        <v>824</v>
      </c>
      <c r="MK140" t="s">
        <v>813</v>
      </c>
      <c r="ML140" t="s">
        <v>817</v>
      </c>
      <c r="MM140" t="s">
        <v>817</v>
      </c>
      <c r="MN140" t="s">
        <v>817</v>
      </c>
      <c r="MO140" t="s">
        <v>817</v>
      </c>
      <c r="MP140" t="s">
        <v>817</v>
      </c>
      <c r="MQ140" t="s">
        <v>817</v>
      </c>
      <c r="MR140" t="s">
        <v>817</v>
      </c>
      <c r="MS140" t="s">
        <v>817</v>
      </c>
      <c r="MT140" t="s">
        <v>817</v>
      </c>
      <c r="MU140" t="s">
        <v>813</v>
      </c>
      <c r="NC140" t="s">
        <v>813</v>
      </c>
      <c r="ND140" t="s">
        <v>817</v>
      </c>
      <c r="NE140" t="s">
        <v>813</v>
      </c>
      <c r="NF140" t="s">
        <v>817</v>
      </c>
      <c r="NG140" t="s">
        <v>817</v>
      </c>
      <c r="NH140" t="s">
        <v>817</v>
      </c>
      <c r="NI140" t="s">
        <v>817</v>
      </c>
      <c r="NJ140" t="s">
        <v>817</v>
      </c>
      <c r="NK140" t="s">
        <v>817</v>
      </c>
      <c r="NL140" t="s">
        <v>817</v>
      </c>
      <c r="NM140" t="s">
        <v>813</v>
      </c>
      <c r="NN140" t="s">
        <v>817</v>
      </c>
      <c r="NO140" t="s">
        <v>817</v>
      </c>
      <c r="NP140" t="s">
        <v>817</v>
      </c>
      <c r="NQ140" t="s">
        <v>817</v>
      </c>
      <c r="NR140" t="s">
        <v>817</v>
      </c>
      <c r="NU140" t="s">
        <v>1051</v>
      </c>
      <c r="NY140">
        <v>2</v>
      </c>
      <c r="NZ140" t="s">
        <v>889</v>
      </c>
      <c r="OP140" t="s">
        <v>817</v>
      </c>
      <c r="OQ140" t="s">
        <v>827</v>
      </c>
      <c r="OR140" t="s">
        <v>863</v>
      </c>
      <c r="OS140" t="s">
        <v>878</v>
      </c>
      <c r="OT140" t="s">
        <v>817</v>
      </c>
      <c r="OU140" t="s">
        <v>817</v>
      </c>
      <c r="OV140" t="s">
        <v>830</v>
      </c>
      <c r="OW140" t="s">
        <v>831</v>
      </c>
      <c r="OX140" t="s">
        <v>832</v>
      </c>
      <c r="OY140" t="s">
        <v>833</v>
      </c>
      <c r="OZ140" t="s">
        <v>849</v>
      </c>
      <c r="PA140" t="s">
        <v>813</v>
      </c>
      <c r="PB140" t="s">
        <v>817</v>
      </c>
      <c r="PC140" t="s">
        <v>813</v>
      </c>
      <c r="PD140" t="s">
        <v>817</v>
      </c>
      <c r="PE140" t="s">
        <v>817</v>
      </c>
      <c r="PF140" t="s">
        <v>817</v>
      </c>
      <c r="PG140" t="s">
        <v>817</v>
      </c>
      <c r="PH140" t="s">
        <v>817</v>
      </c>
      <c r="PI140" t="s">
        <v>817</v>
      </c>
      <c r="PJ140" t="s">
        <v>813</v>
      </c>
      <c r="PK140" t="s">
        <v>813</v>
      </c>
      <c r="PL140" t="s">
        <v>927</v>
      </c>
      <c r="PM140" t="s">
        <v>836</v>
      </c>
      <c r="PN140" t="s">
        <v>837</v>
      </c>
      <c r="PO140" t="s">
        <v>880</v>
      </c>
      <c r="PP140" t="s">
        <v>839</v>
      </c>
      <c r="PQ140" t="s">
        <v>813</v>
      </c>
      <c r="PR140" t="s">
        <v>813</v>
      </c>
      <c r="PS140" t="s">
        <v>817</v>
      </c>
      <c r="PT140" t="s">
        <v>813</v>
      </c>
      <c r="PU140" t="s">
        <v>817</v>
      </c>
      <c r="PV140" t="s">
        <v>817</v>
      </c>
      <c r="PW140" t="s">
        <v>817</v>
      </c>
      <c r="PX140" t="s">
        <v>817</v>
      </c>
      <c r="PY140" t="s">
        <v>817</v>
      </c>
      <c r="PZ140" t="s">
        <v>840</v>
      </c>
      <c r="QA140" t="s">
        <v>841</v>
      </c>
      <c r="QB140" t="s">
        <v>895</v>
      </c>
      <c r="QC140" t="s">
        <v>843</v>
      </c>
      <c r="QD140" t="s">
        <v>896</v>
      </c>
      <c r="QE140" t="s">
        <v>837</v>
      </c>
      <c r="QF140" t="s">
        <v>813</v>
      </c>
      <c r="QG140" t="s">
        <v>813</v>
      </c>
      <c r="QH140" t="s">
        <v>813</v>
      </c>
      <c r="QI140" t="s">
        <v>817</v>
      </c>
      <c r="QJ140" t="s">
        <v>817</v>
      </c>
      <c r="QK140" t="s">
        <v>813</v>
      </c>
      <c r="QL140" t="s">
        <v>817</v>
      </c>
      <c r="QM140" t="s">
        <v>817</v>
      </c>
      <c r="QN140" t="s">
        <v>817</v>
      </c>
      <c r="QO140" t="s">
        <v>817</v>
      </c>
      <c r="QP140" t="s">
        <v>817</v>
      </c>
      <c r="QQ140" t="s">
        <v>817</v>
      </c>
      <c r="QR140" t="s">
        <v>813</v>
      </c>
      <c r="QS140" t="s">
        <v>817</v>
      </c>
      <c r="QT140" t="s">
        <v>813</v>
      </c>
      <c r="QU140" t="s">
        <v>813</v>
      </c>
      <c r="QV140" t="s">
        <v>817</v>
      </c>
      <c r="QW140" t="s">
        <v>817</v>
      </c>
      <c r="QX140" t="s">
        <v>813</v>
      </c>
      <c r="QY140" t="s">
        <v>813</v>
      </c>
      <c r="QZ140" t="s">
        <v>817</v>
      </c>
      <c r="RA140" t="s">
        <v>817</v>
      </c>
      <c r="RB140" t="s">
        <v>817</v>
      </c>
      <c r="RC140" t="s">
        <v>817</v>
      </c>
      <c r="RD140" t="s">
        <v>817</v>
      </c>
      <c r="RE140" t="s">
        <v>817</v>
      </c>
      <c r="RF140" t="s">
        <v>817</v>
      </c>
      <c r="RG140" t="s">
        <v>817</v>
      </c>
      <c r="RH140" t="s">
        <v>817</v>
      </c>
      <c r="RI140" t="s">
        <v>817</v>
      </c>
      <c r="RJ140" t="s">
        <v>817</v>
      </c>
      <c r="RK140" t="s">
        <v>813</v>
      </c>
      <c r="RL140" t="s">
        <v>813</v>
      </c>
      <c r="RM140" t="s">
        <v>817</v>
      </c>
      <c r="RN140" t="s">
        <v>817</v>
      </c>
      <c r="RO140" t="s">
        <v>817</v>
      </c>
      <c r="RP140" t="s">
        <v>817</v>
      </c>
      <c r="RQ140" t="s">
        <v>817</v>
      </c>
      <c r="RR140" t="s">
        <v>817</v>
      </c>
      <c r="RS140" t="s">
        <v>817</v>
      </c>
      <c r="RT140" t="s">
        <v>817</v>
      </c>
      <c r="RU140" t="s">
        <v>817</v>
      </c>
      <c r="RV140" t="s">
        <v>817</v>
      </c>
      <c r="RW140" t="s">
        <v>817</v>
      </c>
      <c r="RX140" t="s">
        <v>837</v>
      </c>
      <c r="RY140" t="s">
        <v>949</v>
      </c>
      <c r="RZ140" t="s">
        <v>813</v>
      </c>
      <c r="SA140" t="s">
        <v>817</v>
      </c>
      <c r="SB140" t="s">
        <v>817</v>
      </c>
      <c r="SC140" t="s">
        <v>817</v>
      </c>
      <c r="SD140" t="s">
        <v>817</v>
      </c>
      <c r="SE140" t="s">
        <v>817</v>
      </c>
      <c r="SF140" t="s">
        <v>813</v>
      </c>
      <c r="SG140" t="s">
        <v>817</v>
      </c>
      <c r="SH140" t="s">
        <v>817</v>
      </c>
      <c r="SI140" t="s">
        <v>817</v>
      </c>
      <c r="SJ140" t="s">
        <v>817</v>
      </c>
      <c r="SK140" t="s">
        <v>817</v>
      </c>
      <c r="SL140" t="s">
        <v>817</v>
      </c>
      <c r="SM140" t="s">
        <v>817</v>
      </c>
      <c r="SN140" t="s">
        <v>817</v>
      </c>
      <c r="SO140" t="s">
        <v>817</v>
      </c>
      <c r="SP140" t="s">
        <v>817</v>
      </c>
      <c r="SQ140" t="s">
        <v>817</v>
      </c>
      <c r="SR140" t="s">
        <v>817</v>
      </c>
      <c r="SS140" t="s">
        <v>817</v>
      </c>
      <c r="ST140" t="s">
        <v>817</v>
      </c>
      <c r="SU140" t="s">
        <v>813</v>
      </c>
      <c r="SV140" t="s">
        <v>817</v>
      </c>
      <c r="SW140" t="s">
        <v>813</v>
      </c>
      <c r="SX140" t="s">
        <v>817</v>
      </c>
      <c r="SY140" t="s">
        <v>817</v>
      </c>
      <c r="SZ140" t="s">
        <v>813</v>
      </c>
      <c r="TA140" t="s">
        <v>817</v>
      </c>
      <c r="TB140" t="s">
        <v>817</v>
      </c>
      <c r="TC140" t="s">
        <v>817</v>
      </c>
      <c r="TD140" t="s">
        <v>817</v>
      </c>
      <c r="TE140" t="s">
        <v>817</v>
      </c>
      <c r="TF140" t="s">
        <v>817</v>
      </c>
      <c r="TG140" t="s">
        <v>817</v>
      </c>
      <c r="TH140" t="s">
        <v>817</v>
      </c>
      <c r="TI140" t="s">
        <v>817</v>
      </c>
      <c r="TJ140" t="s">
        <v>813</v>
      </c>
      <c r="TK140" t="s">
        <v>817</v>
      </c>
      <c r="TL140" t="s">
        <v>817</v>
      </c>
      <c r="TM140" t="s">
        <v>817</v>
      </c>
      <c r="TN140" t="s">
        <v>813</v>
      </c>
      <c r="TO140" t="s">
        <v>817</v>
      </c>
      <c r="TP140" t="s">
        <v>817</v>
      </c>
      <c r="TQ140" t="s">
        <v>817</v>
      </c>
      <c r="TR140" t="s">
        <v>817</v>
      </c>
      <c r="TS140" t="s">
        <v>817</v>
      </c>
      <c r="TT140" t="s">
        <v>817</v>
      </c>
      <c r="TU140" t="s">
        <v>817</v>
      </c>
      <c r="TV140" t="s">
        <v>817</v>
      </c>
      <c r="TW140" t="s">
        <v>817</v>
      </c>
      <c r="TY140" t="s">
        <v>813</v>
      </c>
      <c r="TZ140" t="s">
        <v>817</v>
      </c>
      <c r="UA140" t="s">
        <v>817</v>
      </c>
      <c r="UB140" t="s">
        <v>817</v>
      </c>
      <c r="UC140" t="s">
        <v>817</v>
      </c>
      <c r="UD140" t="s">
        <v>817</v>
      </c>
      <c r="UE140" t="s">
        <v>817</v>
      </c>
      <c r="UF140" t="s">
        <v>817</v>
      </c>
      <c r="UG140" t="s">
        <v>817</v>
      </c>
      <c r="UH140" t="s">
        <v>817</v>
      </c>
      <c r="UI140" t="s">
        <v>817</v>
      </c>
      <c r="UJ140" t="s">
        <v>817</v>
      </c>
      <c r="UK140" t="s">
        <v>817</v>
      </c>
      <c r="UL140" t="s">
        <v>817</v>
      </c>
      <c r="UM140" t="s">
        <v>817</v>
      </c>
      <c r="UN140" t="s">
        <v>817</v>
      </c>
      <c r="UO140" t="s">
        <v>817</v>
      </c>
      <c r="UP140" t="s">
        <v>817</v>
      </c>
      <c r="UQ140" t="s">
        <v>817</v>
      </c>
      <c r="UR140" t="s">
        <v>817</v>
      </c>
      <c r="US140" t="s">
        <v>817</v>
      </c>
      <c r="UT140" t="s">
        <v>817</v>
      </c>
      <c r="UU140" t="s">
        <v>817</v>
      </c>
      <c r="UV140" t="s">
        <v>817</v>
      </c>
      <c r="UW140" t="s">
        <v>813</v>
      </c>
      <c r="UX140" t="s">
        <v>817</v>
      </c>
      <c r="UY140" t="s">
        <v>817</v>
      </c>
      <c r="UZ140" t="s">
        <v>817</v>
      </c>
      <c r="VB140" t="s">
        <v>902</v>
      </c>
      <c r="VD140" t="s">
        <v>813</v>
      </c>
      <c r="VE140" t="s">
        <v>817</v>
      </c>
      <c r="VF140" t="s">
        <v>817</v>
      </c>
      <c r="VG140" t="s">
        <v>817</v>
      </c>
      <c r="VH140" t="s">
        <v>817</v>
      </c>
      <c r="VI140" t="s">
        <v>817</v>
      </c>
      <c r="VJ140" t="s">
        <v>817</v>
      </c>
      <c r="VK140" t="s">
        <v>817</v>
      </c>
      <c r="VL140" t="s">
        <v>817</v>
      </c>
      <c r="VM140" t="s">
        <v>817</v>
      </c>
      <c r="VN140" t="s">
        <v>817</v>
      </c>
      <c r="VO140" t="s">
        <v>817</v>
      </c>
      <c r="VP140" t="s">
        <v>817</v>
      </c>
      <c r="VQ140" t="s">
        <v>817</v>
      </c>
      <c r="VY140" t="s">
        <v>817</v>
      </c>
      <c r="VZ140" t="s">
        <v>817</v>
      </c>
      <c r="WA140" t="s">
        <v>817</v>
      </c>
      <c r="WJ140" t="s">
        <v>817</v>
      </c>
      <c r="WK140" t="s">
        <v>817</v>
      </c>
      <c r="WL140" t="s">
        <v>817</v>
      </c>
      <c r="WM140" t="s">
        <v>817</v>
      </c>
      <c r="WN140" t="s">
        <v>817</v>
      </c>
      <c r="WO140" t="s">
        <v>813</v>
      </c>
      <c r="WP140" t="s">
        <v>817</v>
      </c>
      <c r="WQ140" t="s">
        <v>817</v>
      </c>
      <c r="WR140" t="s">
        <v>817</v>
      </c>
      <c r="WS140" t="s">
        <v>834</v>
      </c>
      <c r="WU140" t="s">
        <v>817</v>
      </c>
      <c r="WV140" t="s">
        <v>817</v>
      </c>
      <c r="WW140" t="s">
        <v>817</v>
      </c>
      <c r="WX140" t="s">
        <v>817</v>
      </c>
      <c r="WY140" t="s">
        <v>817</v>
      </c>
      <c r="WZ140" t="s">
        <v>813</v>
      </c>
      <c r="XA140" t="s">
        <v>817</v>
      </c>
      <c r="XB140" t="s">
        <v>817</v>
      </c>
      <c r="XC140" t="s">
        <v>850</v>
      </c>
      <c r="XD140" t="s">
        <v>813</v>
      </c>
      <c r="XE140" t="s">
        <v>813</v>
      </c>
      <c r="XF140" t="s">
        <v>817</v>
      </c>
      <c r="XG140" t="s">
        <v>817</v>
      </c>
      <c r="XH140" t="s">
        <v>817</v>
      </c>
      <c r="XI140" t="s">
        <v>817</v>
      </c>
      <c r="XJ140" t="s">
        <v>817</v>
      </c>
      <c r="XK140" t="s">
        <v>817</v>
      </c>
      <c r="XL140" t="s">
        <v>817</v>
      </c>
      <c r="XM140" t="s">
        <v>817</v>
      </c>
      <c r="XN140" t="s">
        <v>817</v>
      </c>
      <c r="XO140" t="s">
        <v>817</v>
      </c>
      <c r="XP140" t="s">
        <v>817</v>
      </c>
      <c r="XQ140" t="s">
        <v>817</v>
      </c>
      <c r="XR140" t="s">
        <v>813</v>
      </c>
      <c r="XS140" t="s">
        <v>817</v>
      </c>
      <c r="XT140" t="s">
        <v>813</v>
      </c>
      <c r="XU140" t="s">
        <v>817</v>
      </c>
      <c r="XV140" t="s">
        <v>813</v>
      </c>
      <c r="XW140" t="s">
        <v>817</v>
      </c>
      <c r="XX140" t="s">
        <v>817</v>
      </c>
      <c r="XY140" t="s">
        <v>817</v>
      </c>
      <c r="XZ140" t="s">
        <v>817</v>
      </c>
      <c r="ZM140" t="s">
        <v>817</v>
      </c>
      <c r="ZN140" t="s">
        <v>817</v>
      </c>
      <c r="ZO140" t="s">
        <v>817</v>
      </c>
      <c r="ZP140" t="s">
        <v>817</v>
      </c>
      <c r="ZQ140" t="s">
        <v>817</v>
      </c>
      <c r="ZR140" t="s">
        <v>813</v>
      </c>
      <c r="ZS140" t="s">
        <v>817</v>
      </c>
      <c r="ZT140" t="s">
        <v>817</v>
      </c>
      <c r="ZU140" t="s">
        <v>817</v>
      </c>
      <c r="ZV140" t="s">
        <v>817</v>
      </c>
      <c r="ZW140" t="s">
        <v>817</v>
      </c>
      <c r="ZX140" t="s">
        <v>817</v>
      </c>
      <c r="ZY140" t="s">
        <v>817</v>
      </c>
      <c r="ZZ140" t="s">
        <v>817</v>
      </c>
      <c r="AAA140" t="s">
        <v>817</v>
      </c>
      <c r="AAB140" t="s">
        <v>817</v>
      </c>
      <c r="AAC140" t="s">
        <v>817</v>
      </c>
      <c r="AAD140" t="s">
        <v>817</v>
      </c>
      <c r="AAE140" t="s">
        <v>817</v>
      </c>
      <c r="AAF140" t="s">
        <v>817</v>
      </c>
      <c r="AAH140" t="s">
        <v>813</v>
      </c>
      <c r="AAI140" t="s">
        <v>817</v>
      </c>
      <c r="AAJ140" t="s">
        <v>813</v>
      </c>
      <c r="AAK140" t="s">
        <v>817</v>
      </c>
      <c r="AAL140" t="s">
        <v>817</v>
      </c>
      <c r="AAM140" t="s">
        <v>817</v>
      </c>
      <c r="AAN140" t="s">
        <v>817</v>
      </c>
      <c r="AAO140" t="s">
        <v>817</v>
      </c>
      <c r="AAP140" t="s">
        <v>817</v>
      </c>
      <c r="AAQ140" t="s">
        <v>813</v>
      </c>
      <c r="AAR140" t="s">
        <v>817</v>
      </c>
      <c r="AAS140" t="s">
        <v>817</v>
      </c>
      <c r="AAT140" t="s">
        <v>817</v>
      </c>
      <c r="AAV140" t="s">
        <v>813</v>
      </c>
      <c r="AAW140" t="s">
        <v>817</v>
      </c>
      <c r="AAX140" t="s">
        <v>817</v>
      </c>
      <c r="AAY140" t="s">
        <v>817</v>
      </c>
      <c r="AAZ140" t="s">
        <v>817</v>
      </c>
      <c r="ABA140" t="s">
        <v>813</v>
      </c>
      <c r="ABB140" t="s">
        <v>817</v>
      </c>
      <c r="ABC140" t="s">
        <v>817</v>
      </c>
      <c r="ABD140" t="s">
        <v>817</v>
      </c>
      <c r="ABE140" t="s">
        <v>817</v>
      </c>
      <c r="ABF140" t="s">
        <v>817</v>
      </c>
      <c r="ABG140" t="s">
        <v>817</v>
      </c>
      <c r="ABH140" t="s">
        <v>817</v>
      </c>
      <c r="ABI140" t="s">
        <v>817</v>
      </c>
      <c r="ABJ140" t="s">
        <v>817</v>
      </c>
      <c r="ABK140" t="s">
        <v>817</v>
      </c>
      <c r="ABL140" t="s">
        <v>817</v>
      </c>
      <c r="ABM140" t="s">
        <v>817</v>
      </c>
      <c r="ABN140" t="s">
        <v>817</v>
      </c>
      <c r="ABO140" t="s">
        <v>817</v>
      </c>
      <c r="ABP140" t="s">
        <v>817</v>
      </c>
      <c r="ABQ140" t="s">
        <v>817</v>
      </c>
      <c r="ABR140" t="s">
        <v>817</v>
      </c>
      <c r="ABS140" t="s">
        <v>817</v>
      </c>
      <c r="ABT140" t="s">
        <v>817</v>
      </c>
      <c r="ABU140" t="s">
        <v>817</v>
      </c>
      <c r="ABV140" t="s">
        <v>817</v>
      </c>
      <c r="ABW140" t="s">
        <v>813</v>
      </c>
      <c r="ABX140" t="s">
        <v>817</v>
      </c>
      <c r="ABY140" t="s">
        <v>813</v>
      </c>
      <c r="ABZ140" t="s">
        <v>817</v>
      </c>
      <c r="ACA140" t="s">
        <v>817</v>
      </c>
      <c r="ACB140" t="s">
        <v>817</v>
      </c>
      <c r="ACC140" t="s">
        <v>817</v>
      </c>
      <c r="ACD140" t="s">
        <v>817</v>
      </c>
      <c r="ACE140" t="s">
        <v>817</v>
      </c>
      <c r="ACF140" t="s">
        <v>817</v>
      </c>
      <c r="ACG140" t="s">
        <v>817</v>
      </c>
      <c r="ACH140" t="s">
        <v>817</v>
      </c>
      <c r="ACI140" t="s">
        <v>817</v>
      </c>
    </row>
    <row r="141" spans="1:763">
      <c r="A141" t="s">
        <v>1452</v>
      </c>
      <c r="B141" t="s">
        <v>1453</v>
      </c>
      <c r="C141" t="s">
        <v>1454</v>
      </c>
      <c r="D141" t="s">
        <v>967</v>
      </c>
      <c r="E141" t="s">
        <v>967</v>
      </c>
      <c r="P141" t="s">
        <v>874</v>
      </c>
      <c r="Q141">
        <v>1.2475828181962281</v>
      </c>
      <c r="T141">
        <v>53</v>
      </c>
      <c r="V141" t="s">
        <v>813</v>
      </c>
      <c r="X141" t="s">
        <v>813</v>
      </c>
      <c r="Y141" t="s">
        <v>856</v>
      </c>
      <c r="Z141" t="s">
        <v>856</v>
      </c>
      <c r="AA141" t="s">
        <v>857</v>
      </c>
      <c r="AB141" t="s">
        <v>816</v>
      </c>
      <c r="AC141">
        <v>5</v>
      </c>
      <c r="AD141" t="s">
        <v>813</v>
      </c>
      <c r="AE141">
        <v>5</v>
      </c>
      <c r="AF141">
        <v>0</v>
      </c>
      <c r="AG141">
        <v>0</v>
      </c>
      <c r="AH141" t="s">
        <v>818</v>
      </c>
      <c r="AI141" t="s">
        <v>818</v>
      </c>
      <c r="AJ141" t="s">
        <v>818</v>
      </c>
      <c r="AK141" t="s">
        <v>818</v>
      </c>
      <c r="AL141" t="s">
        <v>818</v>
      </c>
      <c r="AM141" t="s">
        <v>818</v>
      </c>
      <c r="AN141" t="s">
        <v>818</v>
      </c>
      <c r="AO141" t="s">
        <v>818</v>
      </c>
      <c r="AP141" t="s">
        <v>818</v>
      </c>
      <c r="AQ141" t="s">
        <v>818</v>
      </c>
      <c r="AR141" t="s">
        <v>818</v>
      </c>
      <c r="AS141" t="s">
        <v>818</v>
      </c>
      <c r="AT141" t="s">
        <v>818</v>
      </c>
      <c r="AU141" t="s">
        <v>818</v>
      </c>
      <c r="AV141" t="s">
        <v>818</v>
      </c>
      <c r="AW141" t="s">
        <v>818</v>
      </c>
      <c r="AX141" t="s">
        <v>818</v>
      </c>
      <c r="AY141" t="s">
        <v>818</v>
      </c>
      <c r="AZ141" t="s">
        <v>818</v>
      </c>
      <c r="BA141" t="s">
        <v>818</v>
      </c>
      <c r="BB141" t="s">
        <v>818</v>
      </c>
      <c r="BC141" t="s">
        <v>818</v>
      </c>
      <c r="BD141" t="s">
        <v>818</v>
      </c>
      <c r="BE141" t="s">
        <v>818</v>
      </c>
      <c r="BF141" t="s">
        <v>818</v>
      </c>
      <c r="BG141" t="s">
        <v>818</v>
      </c>
      <c r="BH141" t="s">
        <v>818</v>
      </c>
      <c r="BI141" t="s">
        <v>818</v>
      </c>
      <c r="BJ141" t="s">
        <v>818</v>
      </c>
      <c r="BK141" t="s">
        <v>818</v>
      </c>
      <c r="BL141" t="s">
        <v>818</v>
      </c>
      <c r="BM141" t="s">
        <v>818</v>
      </c>
      <c r="BN141" t="s">
        <v>818</v>
      </c>
      <c r="BO141" t="s">
        <v>818</v>
      </c>
      <c r="BP141" t="s">
        <v>818</v>
      </c>
      <c r="BQ141" t="s">
        <v>818</v>
      </c>
      <c r="BR141" t="s">
        <v>818</v>
      </c>
      <c r="BS141" t="s">
        <v>818</v>
      </c>
      <c r="BT141" t="s">
        <v>818</v>
      </c>
      <c r="BU141" t="s">
        <v>818</v>
      </c>
      <c r="BV141" t="s">
        <v>818</v>
      </c>
      <c r="BW141" t="s">
        <v>818</v>
      </c>
      <c r="BX141" t="s">
        <v>818</v>
      </c>
      <c r="BY141" t="s">
        <v>818</v>
      </c>
      <c r="BZ141" t="s">
        <v>818</v>
      </c>
      <c r="CA141" t="s">
        <v>818</v>
      </c>
      <c r="CB141" t="s">
        <v>818</v>
      </c>
      <c r="CC141" t="s">
        <v>818</v>
      </c>
      <c r="CD141" t="s">
        <v>818</v>
      </c>
      <c r="CE141" t="s">
        <v>818</v>
      </c>
      <c r="CF141" t="s">
        <v>818</v>
      </c>
      <c r="CG141" t="s">
        <v>818</v>
      </c>
      <c r="CH141" t="s">
        <v>818</v>
      </c>
      <c r="CI141" t="s">
        <v>818</v>
      </c>
      <c r="CJ141" t="s">
        <v>818</v>
      </c>
      <c r="CK141" t="s">
        <v>818</v>
      </c>
      <c r="CL141" t="s">
        <v>818</v>
      </c>
      <c r="CM141" t="s">
        <v>818</v>
      </c>
      <c r="CN141" t="s">
        <v>818</v>
      </c>
      <c r="CO141" t="s">
        <v>818</v>
      </c>
      <c r="CP141" t="s">
        <v>818</v>
      </c>
      <c r="CQ141" t="s">
        <v>818</v>
      </c>
      <c r="CR141" t="s">
        <v>818</v>
      </c>
      <c r="CS141" t="s">
        <v>818</v>
      </c>
      <c r="CT141" t="s">
        <v>818</v>
      </c>
      <c r="CU141" t="s">
        <v>818</v>
      </c>
      <c r="CV141" t="s">
        <v>818</v>
      </c>
      <c r="CW141" t="s">
        <v>818</v>
      </c>
      <c r="CX141" t="s">
        <v>818</v>
      </c>
      <c r="CY141" t="s">
        <v>818</v>
      </c>
      <c r="CZ141" t="s">
        <v>818</v>
      </c>
      <c r="DA141" t="s">
        <v>818</v>
      </c>
      <c r="DB141" t="s">
        <v>818</v>
      </c>
      <c r="DC141" t="s">
        <v>818</v>
      </c>
      <c r="DD141" t="s">
        <v>818</v>
      </c>
      <c r="DE141" t="s">
        <v>818</v>
      </c>
      <c r="DF141" t="s">
        <v>818</v>
      </c>
      <c r="DG141" t="s">
        <v>818</v>
      </c>
      <c r="DH141" t="s">
        <v>818</v>
      </c>
      <c r="DI141" t="s">
        <v>818</v>
      </c>
      <c r="DJ141" t="s">
        <v>818</v>
      </c>
      <c r="DK141" t="s">
        <v>818</v>
      </c>
      <c r="DL141" t="s">
        <v>818</v>
      </c>
      <c r="DM141" t="s">
        <v>818</v>
      </c>
      <c r="DN141" t="s">
        <v>818</v>
      </c>
      <c r="DO141" t="s">
        <v>818</v>
      </c>
      <c r="DP141" t="s">
        <v>818</v>
      </c>
      <c r="DQ141" t="s">
        <v>818</v>
      </c>
      <c r="DR141" t="s">
        <v>818</v>
      </c>
      <c r="DS141" t="s">
        <v>818</v>
      </c>
      <c r="DT141" t="s">
        <v>818</v>
      </c>
      <c r="DU141" t="s">
        <v>818</v>
      </c>
      <c r="DV141" t="s">
        <v>818</v>
      </c>
      <c r="DW141" t="s">
        <v>818</v>
      </c>
      <c r="DX141" t="s">
        <v>818</v>
      </c>
      <c r="DY141" t="s">
        <v>818</v>
      </c>
      <c r="DZ141" t="s">
        <v>818</v>
      </c>
      <c r="EA141" t="s">
        <v>818</v>
      </c>
      <c r="EB141" t="s">
        <v>818</v>
      </c>
      <c r="EC141" t="s">
        <v>818</v>
      </c>
      <c r="ED141" t="s">
        <v>818</v>
      </c>
      <c r="EE141" t="s">
        <v>818</v>
      </c>
      <c r="EF141" t="s">
        <v>818</v>
      </c>
      <c r="EG141" t="s">
        <v>818</v>
      </c>
      <c r="EH141" t="s">
        <v>818</v>
      </c>
      <c r="EI141" t="s">
        <v>818</v>
      </c>
      <c r="EJ141" t="s">
        <v>818</v>
      </c>
      <c r="EK141" t="s">
        <v>818</v>
      </c>
      <c r="EL141" t="s">
        <v>818</v>
      </c>
      <c r="EM141" t="s">
        <v>818</v>
      </c>
      <c r="EN141" t="s">
        <v>818</v>
      </c>
      <c r="EO141" t="s">
        <v>818</v>
      </c>
      <c r="EP141" t="s">
        <v>818</v>
      </c>
      <c r="EQ141" t="s">
        <v>818</v>
      </c>
      <c r="ER141" t="s">
        <v>818</v>
      </c>
      <c r="ES141" t="s">
        <v>818</v>
      </c>
      <c r="ET141" t="s">
        <v>818</v>
      </c>
      <c r="EU141" t="s">
        <v>818</v>
      </c>
      <c r="EV141" t="s">
        <v>818</v>
      </c>
      <c r="EW141" t="s">
        <v>818</v>
      </c>
      <c r="EX141" t="s">
        <v>818</v>
      </c>
      <c r="EY141" t="s">
        <v>818</v>
      </c>
      <c r="EZ141" t="s">
        <v>818</v>
      </c>
      <c r="FA141" t="s">
        <v>818</v>
      </c>
      <c r="FB141" t="s">
        <v>818</v>
      </c>
      <c r="FC141" t="s">
        <v>818</v>
      </c>
      <c r="FD141" t="s">
        <v>818</v>
      </c>
      <c r="FE141" t="s">
        <v>818</v>
      </c>
      <c r="FF141" t="s">
        <v>818</v>
      </c>
      <c r="FG141" t="s">
        <v>818</v>
      </c>
      <c r="FH141" t="s">
        <v>818</v>
      </c>
      <c r="FI141" t="s">
        <v>818</v>
      </c>
      <c r="FJ141" t="s">
        <v>818</v>
      </c>
      <c r="FK141" t="s">
        <v>818</v>
      </c>
      <c r="FL141" t="s">
        <v>818</v>
      </c>
      <c r="FM141" t="s">
        <v>818</v>
      </c>
      <c r="FN141" t="s">
        <v>818</v>
      </c>
      <c r="FO141" t="s">
        <v>818</v>
      </c>
      <c r="FP141" t="s">
        <v>818</v>
      </c>
      <c r="FQ141" t="s">
        <v>818</v>
      </c>
      <c r="FR141" t="s">
        <v>818</v>
      </c>
      <c r="FS141" t="s">
        <v>818</v>
      </c>
      <c r="FT141" t="s">
        <v>818</v>
      </c>
      <c r="FU141" t="s">
        <v>818</v>
      </c>
      <c r="FV141" t="s">
        <v>818</v>
      </c>
      <c r="FW141" t="s">
        <v>818</v>
      </c>
      <c r="FX141" t="s">
        <v>818</v>
      </c>
      <c r="FY141" t="s">
        <v>818</v>
      </c>
      <c r="FZ141" t="s">
        <v>818</v>
      </c>
      <c r="GA141" t="s">
        <v>818</v>
      </c>
      <c r="GB141" t="s">
        <v>818</v>
      </c>
      <c r="GC141" t="s">
        <v>818</v>
      </c>
      <c r="GD141" t="s">
        <v>818</v>
      </c>
      <c r="GE141" t="s">
        <v>818</v>
      </c>
      <c r="GF141" t="s">
        <v>818</v>
      </c>
      <c r="GG141" t="s">
        <v>818</v>
      </c>
      <c r="GH141" t="s">
        <v>818</v>
      </c>
      <c r="GI141" t="s">
        <v>818</v>
      </c>
      <c r="GJ141" t="s">
        <v>818</v>
      </c>
      <c r="GK141" t="s">
        <v>818</v>
      </c>
      <c r="GL141" t="s">
        <v>818</v>
      </c>
      <c r="GM141" t="s">
        <v>818</v>
      </c>
      <c r="GN141" t="s">
        <v>818</v>
      </c>
      <c r="GO141" t="s">
        <v>818</v>
      </c>
      <c r="GP141" t="s">
        <v>818</v>
      </c>
      <c r="GQ141" t="s">
        <v>818</v>
      </c>
      <c r="GR141" t="s">
        <v>818</v>
      </c>
      <c r="GS141" t="s">
        <v>818</v>
      </c>
      <c r="GT141" t="s">
        <v>818</v>
      </c>
      <c r="GU141" t="s">
        <v>818</v>
      </c>
      <c r="GV141" t="s">
        <v>818</v>
      </c>
      <c r="GW141" t="s">
        <v>818</v>
      </c>
      <c r="GX141" t="s">
        <v>818</v>
      </c>
      <c r="GY141" t="s">
        <v>818</v>
      </c>
      <c r="GZ141" t="s">
        <v>818</v>
      </c>
      <c r="HA141" t="s">
        <v>818</v>
      </c>
      <c r="HB141" t="s">
        <v>818</v>
      </c>
      <c r="HC141" t="s">
        <v>818</v>
      </c>
      <c r="HD141" t="s">
        <v>818</v>
      </c>
      <c r="HE141" t="s">
        <v>818</v>
      </c>
      <c r="HF141" t="s">
        <v>818</v>
      </c>
      <c r="HG141" t="s">
        <v>818</v>
      </c>
      <c r="HH141" t="s">
        <v>818</v>
      </c>
      <c r="HI141" t="s">
        <v>818</v>
      </c>
      <c r="HJ141" t="s">
        <v>818</v>
      </c>
      <c r="HK141" t="s">
        <v>818</v>
      </c>
      <c r="HL141" t="s">
        <v>818</v>
      </c>
      <c r="HM141" t="s">
        <v>818</v>
      </c>
      <c r="HN141" t="s">
        <v>818</v>
      </c>
      <c r="HO141" t="s">
        <v>818</v>
      </c>
      <c r="HP141" t="s">
        <v>818</v>
      </c>
      <c r="HQ141" t="s">
        <v>818</v>
      </c>
      <c r="HR141" t="s">
        <v>818</v>
      </c>
      <c r="HS141" t="s">
        <v>818</v>
      </c>
      <c r="HT141" t="s">
        <v>818</v>
      </c>
      <c r="HU141" t="s">
        <v>818</v>
      </c>
      <c r="HV141" t="s">
        <v>818</v>
      </c>
      <c r="HW141" t="s">
        <v>818</v>
      </c>
      <c r="HX141" t="s">
        <v>818</v>
      </c>
      <c r="HY141" t="s">
        <v>818</v>
      </c>
      <c r="HZ141" t="s">
        <v>818</v>
      </c>
      <c r="IA141" t="s">
        <v>818</v>
      </c>
      <c r="IB141" t="s">
        <v>818</v>
      </c>
      <c r="IC141" t="s">
        <v>818</v>
      </c>
      <c r="ID141" t="s">
        <v>818</v>
      </c>
      <c r="IE141" t="s">
        <v>818</v>
      </c>
      <c r="IF141" t="s">
        <v>818</v>
      </c>
      <c r="IG141" t="s">
        <v>818</v>
      </c>
      <c r="IH141" t="s">
        <v>818</v>
      </c>
      <c r="II141" t="s">
        <v>818</v>
      </c>
      <c r="IJ141" t="s">
        <v>818</v>
      </c>
      <c r="IK141" t="s">
        <v>818</v>
      </c>
      <c r="IL141" t="s">
        <v>818</v>
      </c>
      <c r="IM141" t="s">
        <v>818</v>
      </c>
      <c r="IN141" t="s">
        <v>818</v>
      </c>
      <c r="IO141" t="s">
        <v>818</v>
      </c>
      <c r="IP141" t="s">
        <v>818</v>
      </c>
      <c r="IQ141" t="s">
        <v>818</v>
      </c>
      <c r="IR141" t="s">
        <v>818</v>
      </c>
      <c r="IS141" t="s">
        <v>818</v>
      </c>
      <c r="IT141" t="s">
        <v>818</v>
      </c>
      <c r="IU141" t="s">
        <v>818</v>
      </c>
      <c r="IV141" t="s">
        <v>818</v>
      </c>
      <c r="IW141" t="s">
        <v>818</v>
      </c>
      <c r="IX141" t="s">
        <v>818</v>
      </c>
      <c r="IY141" t="s">
        <v>818</v>
      </c>
      <c r="IZ141" t="s">
        <v>818</v>
      </c>
      <c r="JA141" t="s">
        <v>818</v>
      </c>
      <c r="JB141" t="s">
        <v>818</v>
      </c>
      <c r="JC141" t="s">
        <v>818</v>
      </c>
      <c r="JD141" t="s">
        <v>818</v>
      </c>
      <c r="JE141" t="s">
        <v>818</v>
      </c>
      <c r="JF141" t="s">
        <v>818</v>
      </c>
      <c r="JG141" t="s">
        <v>818</v>
      </c>
      <c r="JH141" t="s">
        <v>818</v>
      </c>
      <c r="JI141" t="s">
        <v>818</v>
      </c>
      <c r="JJ141" t="s">
        <v>818</v>
      </c>
      <c r="JK141" t="s">
        <v>818</v>
      </c>
      <c r="JL141" t="s">
        <v>818</v>
      </c>
      <c r="JM141" t="s">
        <v>818</v>
      </c>
      <c r="JN141" t="s">
        <v>818</v>
      </c>
      <c r="JO141" t="s">
        <v>818</v>
      </c>
      <c r="JP141" t="s">
        <v>818</v>
      </c>
      <c r="JQ141" t="s">
        <v>818</v>
      </c>
      <c r="JR141" t="s">
        <v>818</v>
      </c>
      <c r="JS141" t="s">
        <v>818</v>
      </c>
      <c r="JT141" t="s">
        <v>818</v>
      </c>
      <c r="JU141" t="s">
        <v>818</v>
      </c>
      <c r="JV141" t="s">
        <v>818</v>
      </c>
      <c r="JW141" t="s">
        <v>818</v>
      </c>
      <c r="JX141" t="s">
        <v>818</v>
      </c>
      <c r="JY141" t="s">
        <v>818</v>
      </c>
      <c r="JZ141" t="s">
        <v>818</v>
      </c>
      <c r="KA141" t="s">
        <v>818</v>
      </c>
      <c r="KB141" t="s">
        <v>818</v>
      </c>
      <c r="KC141" t="s">
        <v>818</v>
      </c>
      <c r="KD141" t="s">
        <v>818</v>
      </c>
      <c r="KE141" t="s">
        <v>818</v>
      </c>
      <c r="KF141">
        <v>5</v>
      </c>
      <c r="KG141">
        <v>0</v>
      </c>
      <c r="KH141">
        <v>0</v>
      </c>
      <c r="KI141">
        <v>0</v>
      </c>
      <c r="KJ141">
        <v>0</v>
      </c>
      <c r="KK141">
        <v>0</v>
      </c>
      <c r="KL141">
        <v>0</v>
      </c>
      <c r="KM141">
        <v>0</v>
      </c>
      <c r="KN141">
        <v>0</v>
      </c>
      <c r="KO141">
        <v>0</v>
      </c>
      <c r="KP141">
        <v>0</v>
      </c>
      <c r="KQ141">
        <v>0</v>
      </c>
      <c r="KR141">
        <v>0</v>
      </c>
      <c r="KS141">
        <v>0</v>
      </c>
      <c r="KT141">
        <v>0</v>
      </c>
      <c r="KU141">
        <v>0</v>
      </c>
      <c r="KV141">
        <v>0</v>
      </c>
      <c r="KW141">
        <v>2</v>
      </c>
      <c r="KX141">
        <v>3</v>
      </c>
      <c r="KY141">
        <v>0</v>
      </c>
      <c r="KZ141">
        <v>0</v>
      </c>
      <c r="LA141">
        <v>5</v>
      </c>
      <c r="LB141">
        <v>0</v>
      </c>
      <c r="LC141">
        <v>0</v>
      </c>
      <c r="LD141">
        <v>5</v>
      </c>
      <c r="LE141">
        <v>0</v>
      </c>
      <c r="LF141">
        <v>5</v>
      </c>
      <c r="LH141" t="s">
        <v>817</v>
      </c>
      <c r="LI141" t="s">
        <v>902</v>
      </c>
      <c r="LJ141" t="s">
        <v>817</v>
      </c>
      <c r="LK141" t="s">
        <v>817</v>
      </c>
      <c r="LL141" t="s">
        <v>817</v>
      </c>
      <c r="LM141" t="s">
        <v>817</v>
      </c>
      <c r="LO141" t="s">
        <v>813</v>
      </c>
      <c r="LP141" t="s">
        <v>813</v>
      </c>
      <c r="LQ141" t="s">
        <v>813</v>
      </c>
      <c r="LX141" t="s">
        <v>813</v>
      </c>
      <c r="LY141" t="s">
        <v>1455</v>
      </c>
      <c r="MA141" t="s">
        <v>994</v>
      </c>
      <c r="MB141" t="s">
        <v>1456</v>
      </c>
      <c r="MC141" t="s">
        <v>943</v>
      </c>
      <c r="MD141" t="s">
        <v>813</v>
      </c>
      <c r="MF141" t="s">
        <v>823</v>
      </c>
      <c r="MI141" t="s">
        <v>817</v>
      </c>
      <c r="MJ141" t="s">
        <v>824</v>
      </c>
      <c r="MK141" t="s">
        <v>813</v>
      </c>
      <c r="ML141" t="s">
        <v>817</v>
      </c>
      <c r="MM141" t="s">
        <v>813</v>
      </c>
      <c r="MN141" t="s">
        <v>817</v>
      </c>
      <c r="MO141" t="s">
        <v>817</v>
      </c>
      <c r="MP141" t="s">
        <v>817</v>
      </c>
      <c r="MQ141" t="s">
        <v>817</v>
      </c>
      <c r="MR141" t="s">
        <v>817</v>
      </c>
      <c r="MS141" t="s">
        <v>817</v>
      </c>
      <c r="MT141" t="s">
        <v>817</v>
      </c>
      <c r="MU141" t="s">
        <v>817</v>
      </c>
      <c r="MV141" t="s">
        <v>817</v>
      </c>
      <c r="MW141" t="s">
        <v>813</v>
      </c>
      <c r="MX141" t="s">
        <v>817</v>
      </c>
      <c r="MY141" t="s">
        <v>817</v>
      </c>
      <c r="MZ141" t="s">
        <v>817</v>
      </c>
      <c r="NA141" t="s">
        <v>817</v>
      </c>
      <c r="NB141" t="s">
        <v>817</v>
      </c>
      <c r="NR141" t="s">
        <v>817</v>
      </c>
      <c r="NU141" t="s">
        <v>944</v>
      </c>
      <c r="NY141">
        <v>0</v>
      </c>
      <c r="OP141" t="s">
        <v>817</v>
      </c>
      <c r="OQ141" t="s">
        <v>827</v>
      </c>
      <c r="OR141" t="s">
        <v>828</v>
      </c>
      <c r="OS141" t="s">
        <v>878</v>
      </c>
      <c r="OT141" t="s">
        <v>813</v>
      </c>
      <c r="OU141" t="s">
        <v>813</v>
      </c>
      <c r="OV141" t="s">
        <v>830</v>
      </c>
      <c r="OW141" t="s">
        <v>831</v>
      </c>
      <c r="OX141" t="s">
        <v>832</v>
      </c>
      <c r="OY141" t="s">
        <v>833</v>
      </c>
      <c r="OZ141" t="s">
        <v>956</v>
      </c>
      <c r="PA141" t="s">
        <v>817</v>
      </c>
      <c r="PB141" t="s">
        <v>817</v>
      </c>
      <c r="PC141" t="s">
        <v>817</v>
      </c>
      <c r="PD141" t="s">
        <v>817</v>
      </c>
      <c r="PE141" t="s">
        <v>817</v>
      </c>
      <c r="PF141" t="s">
        <v>817</v>
      </c>
      <c r="PG141" t="s">
        <v>813</v>
      </c>
      <c r="PH141" t="s">
        <v>817</v>
      </c>
      <c r="PI141" t="s">
        <v>817</v>
      </c>
      <c r="PJ141" t="s">
        <v>817</v>
      </c>
      <c r="PK141" t="s">
        <v>817</v>
      </c>
      <c r="PL141" t="s">
        <v>835</v>
      </c>
      <c r="PM141" t="s">
        <v>1057</v>
      </c>
      <c r="PN141" t="s">
        <v>836</v>
      </c>
      <c r="PO141" t="s">
        <v>866</v>
      </c>
      <c r="PP141" t="s">
        <v>839</v>
      </c>
      <c r="PQ141" t="s">
        <v>813</v>
      </c>
      <c r="PR141" t="s">
        <v>813</v>
      </c>
      <c r="PS141" t="s">
        <v>813</v>
      </c>
      <c r="PT141" t="s">
        <v>817</v>
      </c>
      <c r="PU141" t="s">
        <v>817</v>
      </c>
      <c r="PV141" t="s">
        <v>817</v>
      </c>
      <c r="PW141" t="s">
        <v>817</v>
      </c>
      <c r="PX141" t="s">
        <v>817</v>
      </c>
      <c r="PY141" t="s">
        <v>817</v>
      </c>
      <c r="PZ141" t="s">
        <v>840</v>
      </c>
      <c r="QA141" t="s">
        <v>841</v>
      </c>
      <c r="QB141" t="s">
        <v>895</v>
      </c>
      <c r="QC141" t="s">
        <v>843</v>
      </c>
      <c r="QD141" t="s">
        <v>844</v>
      </c>
      <c r="QE141" t="s">
        <v>845</v>
      </c>
      <c r="QF141" t="s">
        <v>813</v>
      </c>
      <c r="QG141" t="s">
        <v>817</v>
      </c>
      <c r="QH141" t="s">
        <v>813</v>
      </c>
      <c r="QI141" t="s">
        <v>817</v>
      </c>
      <c r="QJ141" t="s">
        <v>813</v>
      </c>
      <c r="QK141" t="s">
        <v>813</v>
      </c>
      <c r="QL141" t="s">
        <v>817</v>
      </c>
      <c r="QM141" t="s">
        <v>813</v>
      </c>
      <c r="QN141" t="s">
        <v>817</v>
      </c>
      <c r="QO141" t="s">
        <v>817</v>
      </c>
      <c r="QP141" t="s">
        <v>817</v>
      </c>
      <c r="QQ141" t="s">
        <v>817</v>
      </c>
      <c r="QR141" t="s">
        <v>868</v>
      </c>
      <c r="QS141" t="s">
        <v>813</v>
      </c>
      <c r="QT141" t="s">
        <v>817</v>
      </c>
      <c r="QU141" t="s">
        <v>817</v>
      </c>
      <c r="QV141" t="s">
        <v>817</v>
      </c>
      <c r="QW141" t="s">
        <v>817</v>
      </c>
      <c r="QX141" t="s">
        <v>817</v>
      </c>
      <c r="QY141" t="s">
        <v>817</v>
      </c>
      <c r="QZ141" t="s">
        <v>817</v>
      </c>
      <c r="RA141" t="s">
        <v>817</v>
      </c>
      <c r="RB141" t="s">
        <v>817</v>
      </c>
      <c r="RC141" t="s">
        <v>817</v>
      </c>
      <c r="RD141" t="s">
        <v>817</v>
      </c>
      <c r="RE141" t="s">
        <v>817</v>
      </c>
      <c r="RF141" t="s">
        <v>817</v>
      </c>
      <c r="RG141" t="s">
        <v>817</v>
      </c>
      <c r="RH141" t="s">
        <v>817</v>
      </c>
      <c r="RI141" t="s">
        <v>817</v>
      </c>
      <c r="RJ141" t="s">
        <v>817</v>
      </c>
      <c r="RK141" t="s">
        <v>813</v>
      </c>
      <c r="RL141" t="s">
        <v>817</v>
      </c>
      <c r="RM141" t="s">
        <v>813</v>
      </c>
      <c r="RN141" t="s">
        <v>817</v>
      </c>
      <c r="RO141" t="s">
        <v>817</v>
      </c>
      <c r="RP141" t="s">
        <v>817</v>
      </c>
      <c r="RQ141" t="s">
        <v>817</v>
      </c>
      <c r="RR141" t="s">
        <v>817</v>
      </c>
      <c r="RS141" t="s">
        <v>817</v>
      </c>
      <c r="RT141" t="s">
        <v>817</v>
      </c>
      <c r="RU141" t="s">
        <v>817</v>
      </c>
      <c r="RV141" t="s">
        <v>817</v>
      </c>
      <c r="RW141" t="s">
        <v>817</v>
      </c>
      <c r="RX141" t="s">
        <v>1057</v>
      </c>
      <c r="RY141" t="s">
        <v>1037</v>
      </c>
      <c r="RZ141" t="s">
        <v>813</v>
      </c>
      <c r="SA141" t="s">
        <v>813</v>
      </c>
      <c r="SB141" t="s">
        <v>817</v>
      </c>
      <c r="SC141" t="s">
        <v>817</v>
      </c>
      <c r="SD141" t="s">
        <v>817</v>
      </c>
      <c r="SE141" t="s">
        <v>817</v>
      </c>
      <c r="SF141" t="s">
        <v>817</v>
      </c>
      <c r="SG141" t="s">
        <v>817</v>
      </c>
      <c r="SH141" t="s">
        <v>817</v>
      </c>
      <c r="SI141" t="s">
        <v>817</v>
      </c>
      <c r="SJ141" t="s">
        <v>813</v>
      </c>
      <c r="SK141" t="s">
        <v>817</v>
      </c>
      <c r="SL141" t="s">
        <v>817</v>
      </c>
      <c r="SM141" t="s">
        <v>817</v>
      </c>
      <c r="SN141" t="s">
        <v>817</v>
      </c>
      <c r="SO141" t="s">
        <v>817</v>
      </c>
      <c r="SP141" t="s">
        <v>817</v>
      </c>
      <c r="SQ141" t="s">
        <v>817</v>
      </c>
      <c r="SR141" t="s">
        <v>817</v>
      </c>
      <c r="SS141" t="s">
        <v>817</v>
      </c>
      <c r="ST141" t="s">
        <v>817</v>
      </c>
      <c r="SU141" t="s">
        <v>817</v>
      </c>
      <c r="SV141" t="s">
        <v>817</v>
      </c>
      <c r="SW141" t="s">
        <v>817</v>
      </c>
      <c r="SX141" t="s">
        <v>817</v>
      </c>
      <c r="SY141" t="s">
        <v>817</v>
      </c>
      <c r="SZ141" t="s">
        <v>817</v>
      </c>
      <c r="TA141" t="s">
        <v>817</v>
      </c>
      <c r="TB141" t="s">
        <v>817</v>
      </c>
      <c r="TC141" t="s">
        <v>817</v>
      </c>
      <c r="TD141" t="s">
        <v>817</v>
      </c>
      <c r="TE141" t="s">
        <v>817</v>
      </c>
      <c r="TF141" t="s">
        <v>813</v>
      </c>
      <c r="TG141" t="s">
        <v>817</v>
      </c>
      <c r="TH141" t="s">
        <v>817</v>
      </c>
      <c r="TI141" t="s">
        <v>817</v>
      </c>
      <c r="TJ141" t="s">
        <v>813</v>
      </c>
      <c r="TK141" t="s">
        <v>813</v>
      </c>
      <c r="TL141" t="s">
        <v>817</v>
      </c>
      <c r="TM141" t="s">
        <v>817</v>
      </c>
      <c r="TN141" t="s">
        <v>813</v>
      </c>
      <c r="TO141" t="s">
        <v>813</v>
      </c>
      <c r="TP141" t="s">
        <v>817</v>
      </c>
      <c r="TQ141" t="s">
        <v>817</v>
      </c>
      <c r="TR141" t="s">
        <v>813</v>
      </c>
      <c r="TS141" t="s">
        <v>817</v>
      </c>
      <c r="TT141" t="s">
        <v>817</v>
      </c>
      <c r="TU141" t="s">
        <v>817</v>
      </c>
      <c r="TV141" t="s">
        <v>817</v>
      </c>
      <c r="TW141" t="s">
        <v>817</v>
      </c>
      <c r="TY141" t="s">
        <v>813</v>
      </c>
      <c r="TZ141" t="s">
        <v>817</v>
      </c>
      <c r="UA141" t="s">
        <v>813</v>
      </c>
      <c r="UB141" t="s">
        <v>817</v>
      </c>
      <c r="UC141" t="s">
        <v>817</v>
      </c>
      <c r="UD141" t="s">
        <v>817</v>
      </c>
      <c r="UE141" t="s">
        <v>817</v>
      </c>
      <c r="UF141" t="s">
        <v>817</v>
      </c>
      <c r="UG141" t="s">
        <v>817</v>
      </c>
      <c r="UH141" t="s">
        <v>817</v>
      </c>
      <c r="UI141" t="s">
        <v>817</v>
      </c>
      <c r="UJ141" t="s">
        <v>817</v>
      </c>
      <c r="UK141" t="s">
        <v>817</v>
      </c>
      <c r="UL141" t="s">
        <v>813</v>
      </c>
      <c r="UM141" t="s">
        <v>813</v>
      </c>
      <c r="UN141" t="s">
        <v>813</v>
      </c>
      <c r="UO141" t="s">
        <v>813</v>
      </c>
      <c r="UP141" t="s">
        <v>817</v>
      </c>
      <c r="UQ141" t="s">
        <v>817</v>
      </c>
      <c r="UR141" t="s">
        <v>817</v>
      </c>
      <c r="US141" t="s">
        <v>817</v>
      </c>
      <c r="UT141" t="s">
        <v>813</v>
      </c>
      <c r="UU141" t="s">
        <v>817</v>
      </c>
      <c r="UV141" t="s">
        <v>817</v>
      </c>
      <c r="UW141" t="s">
        <v>817</v>
      </c>
      <c r="UX141" t="s">
        <v>817</v>
      </c>
      <c r="UY141" t="s">
        <v>817</v>
      </c>
      <c r="UZ141" t="s">
        <v>817</v>
      </c>
      <c r="VB141" t="s">
        <v>909</v>
      </c>
      <c r="VC141" t="s">
        <v>848</v>
      </c>
      <c r="VD141" t="s">
        <v>813</v>
      </c>
      <c r="VE141" t="s">
        <v>817</v>
      </c>
      <c r="VF141" t="s">
        <v>817</v>
      </c>
      <c r="VG141" t="s">
        <v>817</v>
      </c>
      <c r="VH141" t="s">
        <v>817</v>
      </c>
      <c r="VI141" t="s">
        <v>817</v>
      </c>
      <c r="VJ141" t="s">
        <v>817</v>
      </c>
      <c r="VK141" t="s">
        <v>817</v>
      </c>
      <c r="VL141" t="s">
        <v>817</v>
      </c>
      <c r="VM141" t="s">
        <v>817</v>
      </c>
      <c r="VN141" t="s">
        <v>817</v>
      </c>
      <c r="VO141" t="s">
        <v>817</v>
      </c>
      <c r="VP141" t="s">
        <v>817</v>
      </c>
      <c r="VQ141" t="s">
        <v>817</v>
      </c>
      <c r="VY141" t="s">
        <v>813</v>
      </c>
      <c r="VZ141" t="s">
        <v>813</v>
      </c>
      <c r="WA141" t="s">
        <v>813</v>
      </c>
      <c r="WB141" t="s">
        <v>813</v>
      </c>
      <c r="WC141" t="s">
        <v>813</v>
      </c>
      <c r="WD141" t="s">
        <v>813</v>
      </c>
      <c r="WE141" t="s">
        <v>817</v>
      </c>
      <c r="WF141" t="s">
        <v>817</v>
      </c>
      <c r="WG141" t="s">
        <v>817</v>
      </c>
      <c r="WH141" t="s">
        <v>817</v>
      </c>
      <c r="WI141" t="s">
        <v>817</v>
      </c>
      <c r="WJ141" t="s">
        <v>813</v>
      </c>
      <c r="WK141" t="s">
        <v>813</v>
      </c>
      <c r="WL141" t="s">
        <v>813</v>
      </c>
      <c r="WM141" t="s">
        <v>817</v>
      </c>
      <c r="WN141" t="s">
        <v>813</v>
      </c>
      <c r="WO141" t="s">
        <v>817</v>
      </c>
      <c r="WP141" t="s">
        <v>817</v>
      </c>
      <c r="WQ141" t="s">
        <v>817</v>
      </c>
      <c r="WR141" t="s">
        <v>817</v>
      </c>
      <c r="WS141" t="s">
        <v>973</v>
      </c>
      <c r="WU141" t="s">
        <v>817</v>
      </c>
      <c r="WV141" t="s">
        <v>817</v>
      </c>
      <c r="WW141" t="s">
        <v>813</v>
      </c>
      <c r="WX141" t="s">
        <v>817</v>
      </c>
      <c r="WY141" t="s">
        <v>817</v>
      </c>
      <c r="WZ141" t="s">
        <v>817</v>
      </c>
      <c r="XA141" t="s">
        <v>817</v>
      </c>
      <c r="XB141" t="s">
        <v>817</v>
      </c>
      <c r="XC141" t="s">
        <v>850</v>
      </c>
      <c r="XD141" t="s">
        <v>813</v>
      </c>
      <c r="XE141" t="s">
        <v>813</v>
      </c>
      <c r="XF141" t="s">
        <v>817</v>
      </c>
      <c r="XG141" t="s">
        <v>817</v>
      </c>
      <c r="XH141" t="s">
        <v>817</v>
      </c>
      <c r="XI141" t="s">
        <v>817</v>
      </c>
      <c r="XJ141" t="s">
        <v>817</v>
      </c>
      <c r="XK141" t="s">
        <v>817</v>
      </c>
      <c r="XL141" t="s">
        <v>817</v>
      </c>
      <c r="XM141" t="s">
        <v>817</v>
      </c>
      <c r="XN141" t="s">
        <v>817</v>
      </c>
      <c r="XO141" t="s">
        <v>817</v>
      </c>
      <c r="XP141" t="s">
        <v>817</v>
      </c>
      <c r="XQ141" t="s">
        <v>817</v>
      </c>
      <c r="XR141" t="s">
        <v>817</v>
      </c>
      <c r="XS141" t="s">
        <v>817</v>
      </c>
      <c r="XT141" t="s">
        <v>817</v>
      </c>
      <c r="XU141" t="s">
        <v>817</v>
      </c>
      <c r="XV141" t="s">
        <v>817</v>
      </c>
      <c r="XW141" t="s">
        <v>813</v>
      </c>
      <c r="XX141" t="s">
        <v>817</v>
      </c>
      <c r="XY141" t="s">
        <v>817</v>
      </c>
      <c r="XZ141" t="s">
        <v>817</v>
      </c>
      <c r="ZM141" t="s">
        <v>817</v>
      </c>
      <c r="ZN141" t="s">
        <v>817</v>
      </c>
      <c r="ZO141" t="s">
        <v>817</v>
      </c>
      <c r="ZP141" t="s">
        <v>817</v>
      </c>
      <c r="ZQ141" t="s">
        <v>817</v>
      </c>
      <c r="ZR141" t="s">
        <v>813</v>
      </c>
      <c r="ZS141" t="s">
        <v>817</v>
      </c>
      <c r="ZT141" t="s">
        <v>817</v>
      </c>
      <c r="ZU141" t="s">
        <v>817</v>
      </c>
      <c r="ZV141" t="s">
        <v>813</v>
      </c>
      <c r="ZW141" t="s">
        <v>817</v>
      </c>
      <c r="ZX141" t="s">
        <v>817</v>
      </c>
      <c r="ZY141" t="s">
        <v>817</v>
      </c>
      <c r="ZZ141" t="s">
        <v>813</v>
      </c>
      <c r="AAA141" t="s">
        <v>817</v>
      </c>
      <c r="AAB141" t="s">
        <v>817</v>
      </c>
      <c r="AAC141" t="s">
        <v>817</v>
      </c>
      <c r="AAD141" t="s">
        <v>817</v>
      </c>
      <c r="AAE141" t="s">
        <v>817</v>
      </c>
      <c r="AAF141" t="s">
        <v>817</v>
      </c>
      <c r="AAH141" t="s">
        <v>813</v>
      </c>
      <c r="AAI141" t="s">
        <v>817</v>
      </c>
      <c r="AAJ141" t="s">
        <v>817</v>
      </c>
      <c r="AAK141" t="s">
        <v>817</v>
      </c>
      <c r="AAL141" t="s">
        <v>817</v>
      </c>
      <c r="AAM141" t="s">
        <v>817</v>
      </c>
      <c r="AAN141" t="s">
        <v>813</v>
      </c>
      <c r="AAO141" t="s">
        <v>817</v>
      </c>
      <c r="AAP141" t="s">
        <v>817</v>
      </c>
      <c r="AAQ141" t="s">
        <v>817</v>
      </c>
      <c r="AAR141" t="s">
        <v>817</v>
      </c>
      <c r="AAS141" t="s">
        <v>817</v>
      </c>
      <c r="AAT141" t="s">
        <v>817</v>
      </c>
      <c r="AAV141" t="s">
        <v>813</v>
      </c>
      <c r="AAW141" t="s">
        <v>817</v>
      </c>
      <c r="AAX141" t="s">
        <v>817</v>
      </c>
      <c r="AAY141" t="s">
        <v>817</v>
      </c>
      <c r="AAZ141" t="s">
        <v>817</v>
      </c>
      <c r="ABA141" t="s">
        <v>817</v>
      </c>
      <c r="ABB141" t="s">
        <v>817</v>
      </c>
      <c r="ABC141" t="s">
        <v>817</v>
      </c>
      <c r="ABD141" t="s">
        <v>813</v>
      </c>
      <c r="ABE141" t="s">
        <v>817</v>
      </c>
      <c r="ABF141" t="s">
        <v>817</v>
      </c>
      <c r="ABG141" t="s">
        <v>817</v>
      </c>
      <c r="ABH141" t="s">
        <v>817</v>
      </c>
      <c r="ABI141" t="s">
        <v>817</v>
      </c>
      <c r="ABJ141" t="s">
        <v>817</v>
      </c>
      <c r="ABK141" t="s">
        <v>813</v>
      </c>
      <c r="ABL141" t="s">
        <v>817</v>
      </c>
      <c r="ABM141" t="s">
        <v>817</v>
      </c>
      <c r="ABN141" t="s">
        <v>817</v>
      </c>
      <c r="ABO141" t="s">
        <v>817</v>
      </c>
      <c r="ABP141" t="s">
        <v>817</v>
      </c>
      <c r="ABQ141" t="s">
        <v>817</v>
      </c>
      <c r="ABR141" t="s">
        <v>817</v>
      </c>
      <c r="ABS141" t="s">
        <v>817</v>
      </c>
      <c r="ABT141" t="s">
        <v>813</v>
      </c>
      <c r="ABU141" t="s">
        <v>817</v>
      </c>
      <c r="ABV141" t="s">
        <v>817</v>
      </c>
      <c r="ABW141" t="s">
        <v>813</v>
      </c>
      <c r="ABX141" t="s">
        <v>817</v>
      </c>
      <c r="ABY141" t="s">
        <v>817</v>
      </c>
      <c r="ABZ141" t="s">
        <v>817</v>
      </c>
      <c r="ACA141" t="s">
        <v>817</v>
      </c>
      <c r="ACB141" t="s">
        <v>813</v>
      </c>
      <c r="ACC141" t="s">
        <v>817</v>
      </c>
      <c r="ACD141" t="s">
        <v>817</v>
      </c>
      <c r="ACE141" t="s">
        <v>817</v>
      </c>
      <c r="ACF141" t="s">
        <v>817</v>
      </c>
      <c r="ACG141" t="s">
        <v>817</v>
      </c>
      <c r="ACH141" t="s">
        <v>817</v>
      </c>
      <c r="ACI141" t="s">
        <v>817</v>
      </c>
    </row>
    <row r="142" spans="1:763">
      <c r="A142" t="s">
        <v>1457</v>
      </c>
      <c r="B142" t="s">
        <v>1458</v>
      </c>
      <c r="C142" t="s">
        <v>1459</v>
      </c>
      <c r="D142" t="s">
        <v>811</v>
      </c>
      <c r="E142" t="s">
        <v>811</v>
      </c>
      <c r="P142" t="s">
        <v>812</v>
      </c>
      <c r="Q142">
        <v>0.874863865752458</v>
      </c>
      <c r="T142">
        <v>23</v>
      </c>
      <c r="V142" t="s">
        <v>813</v>
      </c>
      <c r="X142" t="s">
        <v>813</v>
      </c>
      <c r="Y142" t="s">
        <v>814</v>
      </c>
      <c r="Z142" t="s">
        <v>814</v>
      </c>
      <c r="AA142" t="s">
        <v>815</v>
      </c>
      <c r="AB142" t="s">
        <v>816</v>
      </c>
      <c r="AC142">
        <v>5</v>
      </c>
      <c r="AD142" t="s">
        <v>813</v>
      </c>
      <c r="AE142">
        <v>5</v>
      </c>
      <c r="AF142">
        <v>0</v>
      </c>
      <c r="AG142">
        <v>0</v>
      </c>
      <c r="AH142" t="s">
        <v>818</v>
      </c>
      <c r="AI142" t="s">
        <v>818</v>
      </c>
      <c r="AJ142" t="s">
        <v>818</v>
      </c>
      <c r="AK142" t="s">
        <v>818</v>
      </c>
      <c r="AL142" t="s">
        <v>818</v>
      </c>
      <c r="AM142" t="s">
        <v>818</v>
      </c>
      <c r="AN142" t="s">
        <v>818</v>
      </c>
      <c r="AO142" t="s">
        <v>818</v>
      </c>
      <c r="AP142" t="s">
        <v>818</v>
      </c>
      <c r="AQ142" t="s">
        <v>818</v>
      </c>
      <c r="AR142" t="s">
        <v>818</v>
      </c>
      <c r="AS142" t="s">
        <v>818</v>
      </c>
      <c r="AT142" t="s">
        <v>818</v>
      </c>
      <c r="AU142" t="s">
        <v>818</v>
      </c>
      <c r="AV142" t="s">
        <v>818</v>
      </c>
      <c r="AW142" t="s">
        <v>818</v>
      </c>
      <c r="AX142" t="s">
        <v>818</v>
      </c>
      <c r="AY142" t="s">
        <v>818</v>
      </c>
      <c r="AZ142" t="s">
        <v>818</v>
      </c>
      <c r="BA142" t="s">
        <v>818</v>
      </c>
      <c r="BB142" t="s">
        <v>818</v>
      </c>
      <c r="BC142" t="s">
        <v>818</v>
      </c>
      <c r="BD142" t="s">
        <v>818</v>
      </c>
      <c r="BE142" t="s">
        <v>818</v>
      </c>
      <c r="BF142" t="s">
        <v>818</v>
      </c>
      <c r="BG142" t="s">
        <v>818</v>
      </c>
      <c r="BH142" t="s">
        <v>818</v>
      </c>
      <c r="BI142" t="s">
        <v>818</v>
      </c>
      <c r="BJ142" t="s">
        <v>818</v>
      </c>
      <c r="BK142" t="s">
        <v>818</v>
      </c>
      <c r="BL142" t="s">
        <v>818</v>
      </c>
      <c r="BM142" t="s">
        <v>818</v>
      </c>
      <c r="BN142" t="s">
        <v>818</v>
      </c>
      <c r="BO142" t="s">
        <v>818</v>
      </c>
      <c r="BP142" t="s">
        <v>818</v>
      </c>
      <c r="BQ142" t="s">
        <v>818</v>
      </c>
      <c r="BR142" t="s">
        <v>818</v>
      </c>
      <c r="BS142" t="s">
        <v>818</v>
      </c>
      <c r="BT142" t="s">
        <v>818</v>
      </c>
      <c r="BU142" t="s">
        <v>818</v>
      </c>
      <c r="BV142" t="s">
        <v>818</v>
      </c>
      <c r="BW142" t="s">
        <v>818</v>
      </c>
      <c r="BX142" t="s">
        <v>818</v>
      </c>
      <c r="BY142" t="s">
        <v>818</v>
      </c>
      <c r="BZ142" t="s">
        <v>818</v>
      </c>
      <c r="CA142" t="s">
        <v>818</v>
      </c>
      <c r="CB142" t="s">
        <v>818</v>
      </c>
      <c r="CC142" t="s">
        <v>818</v>
      </c>
      <c r="CD142" t="s">
        <v>818</v>
      </c>
      <c r="CE142" t="s">
        <v>818</v>
      </c>
      <c r="CF142" t="s">
        <v>818</v>
      </c>
      <c r="CG142" t="s">
        <v>818</v>
      </c>
      <c r="CH142" t="s">
        <v>818</v>
      </c>
      <c r="CI142" t="s">
        <v>818</v>
      </c>
      <c r="CJ142" t="s">
        <v>818</v>
      </c>
      <c r="CK142" t="s">
        <v>818</v>
      </c>
      <c r="CL142" t="s">
        <v>818</v>
      </c>
      <c r="CM142" t="s">
        <v>818</v>
      </c>
      <c r="CN142" t="s">
        <v>818</v>
      </c>
      <c r="CO142" t="s">
        <v>818</v>
      </c>
      <c r="CP142" t="s">
        <v>818</v>
      </c>
      <c r="CQ142" t="s">
        <v>818</v>
      </c>
      <c r="CR142" t="s">
        <v>818</v>
      </c>
      <c r="CS142" t="s">
        <v>818</v>
      </c>
      <c r="CT142" t="s">
        <v>818</v>
      </c>
      <c r="CU142" t="s">
        <v>818</v>
      </c>
      <c r="CV142" t="s">
        <v>818</v>
      </c>
      <c r="CW142" t="s">
        <v>818</v>
      </c>
      <c r="CX142" t="s">
        <v>818</v>
      </c>
      <c r="CY142" t="s">
        <v>818</v>
      </c>
      <c r="CZ142" t="s">
        <v>818</v>
      </c>
      <c r="DA142" t="s">
        <v>818</v>
      </c>
      <c r="DB142" t="s">
        <v>818</v>
      </c>
      <c r="DC142" t="s">
        <v>818</v>
      </c>
      <c r="DD142" t="s">
        <v>818</v>
      </c>
      <c r="DE142" t="s">
        <v>818</v>
      </c>
      <c r="DF142" t="s">
        <v>818</v>
      </c>
      <c r="DG142" t="s">
        <v>818</v>
      </c>
      <c r="DH142" t="s">
        <v>818</v>
      </c>
      <c r="DI142" t="s">
        <v>818</v>
      </c>
      <c r="DJ142" t="s">
        <v>818</v>
      </c>
      <c r="DK142" t="s">
        <v>818</v>
      </c>
      <c r="DL142" t="s">
        <v>818</v>
      </c>
      <c r="DM142" t="s">
        <v>818</v>
      </c>
      <c r="DN142" t="s">
        <v>818</v>
      </c>
      <c r="DO142" t="s">
        <v>818</v>
      </c>
      <c r="DP142" t="s">
        <v>818</v>
      </c>
      <c r="DQ142" t="s">
        <v>818</v>
      </c>
      <c r="DR142" t="s">
        <v>818</v>
      </c>
      <c r="DS142" t="s">
        <v>818</v>
      </c>
      <c r="DT142" t="s">
        <v>818</v>
      </c>
      <c r="DU142" t="s">
        <v>818</v>
      </c>
      <c r="DV142" t="s">
        <v>818</v>
      </c>
      <c r="DW142" t="s">
        <v>818</v>
      </c>
      <c r="DX142" t="s">
        <v>818</v>
      </c>
      <c r="DY142" t="s">
        <v>818</v>
      </c>
      <c r="DZ142" t="s">
        <v>818</v>
      </c>
      <c r="EA142" t="s">
        <v>818</v>
      </c>
      <c r="EB142" t="s">
        <v>818</v>
      </c>
      <c r="EC142" t="s">
        <v>818</v>
      </c>
      <c r="ED142" t="s">
        <v>818</v>
      </c>
      <c r="EE142" t="s">
        <v>818</v>
      </c>
      <c r="EF142" t="s">
        <v>818</v>
      </c>
      <c r="EG142" t="s">
        <v>818</v>
      </c>
      <c r="EH142" t="s">
        <v>818</v>
      </c>
      <c r="EI142" t="s">
        <v>818</v>
      </c>
      <c r="EJ142" t="s">
        <v>818</v>
      </c>
      <c r="EK142" t="s">
        <v>818</v>
      </c>
      <c r="EL142" t="s">
        <v>818</v>
      </c>
      <c r="EM142" t="s">
        <v>818</v>
      </c>
      <c r="EN142" t="s">
        <v>818</v>
      </c>
      <c r="EO142" t="s">
        <v>818</v>
      </c>
      <c r="EP142" t="s">
        <v>818</v>
      </c>
      <c r="EQ142" t="s">
        <v>818</v>
      </c>
      <c r="ER142" t="s">
        <v>818</v>
      </c>
      <c r="ES142" t="s">
        <v>818</v>
      </c>
      <c r="ET142" t="s">
        <v>818</v>
      </c>
      <c r="EU142" t="s">
        <v>818</v>
      </c>
      <c r="EV142" t="s">
        <v>818</v>
      </c>
      <c r="EW142" t="s">
        <v>818</v>
      </c>
      <c r="EX142" t="s">
        <v>818</v>
      </c>
      <c r="EY142" t="s">
        <v>818</v>
      </c>
      <c r="EZ142" t="s">
        <v>818</v>
      </c>
      <c r="FA142" t="s">
        <v>818</v>
      </c>
      <c r="FB142" t="s">
        <v>818</v>
      </c>
      <c r="FC142" t="s">
        <v>818</v>
      </c>
      <c r="FD142" t="s">
        <v>818</v>
      </c>
      <c r="FE142" t="s">
        <v>818</v>
      </c>
      <c r="FF142" t="s">
        <v>818</v>
      </c>
      <c r="FG142" t="s">
        <v>818</v>
      </c>
      <c r="FH142" t="s">
        <v>818</v>
      </c>
      <c r="FI142" t="s">
        <v>818</v>
      </c>
      <c r="FJ142" t="s">
        <v>818</v>
      </c>
      <c r="FK142" t="s">
        <v>818</v>
      </c>
      <c r="FL142" t="s">
        <v>818</v>
      </c>
      <c r="FM142" t="s">
        <v>818</v>
      </c>
      <c r="FN142" t="s">
        <v>818</v>
      </c>
      <c r="FO142" t="s">
        <v>818</v>
      </c>
      <c r="FP142" t="s">
        <v>818</v>
      </c>
      <c r="FQ142" t="s">
        <v>818</v>
      </c>
      <c r="FR142" t="s">
        <v>818</v>
      </c>
      <c r="FS142" t="s">
        <v>818</v>
      </c>
      <c r="FT142" t="s">
        <v>818</v>
      </c>
      <c r="FU142" t="s">
        <v>818</v>
      </c>
      <c r="FV142" t="s">
        <v>818</v>
      </c>
      <c r="FW142" t="s">
        <v>818</v>
      </c>
      <c r="FX142" t="s">
        <v>818</v>
      </c>
      <c r="FY142" t="s">
        <v>818</v>
      </c>
      <c r="FZ142" t="s">
        <v>818</v>
      </c>
      <c r="GA142" t="s">
        <v>818</v>
      </c>
      <c r="GB142" t="s">
        <v>818</v>
      </c>
      <c r="GC142" t="s">
        <v>818</v>
      </c>
      <c r="GD142" t="s">
        <v>818</v>
      </c>
      <c r="GE142" t="s">
        <v>818</v>
      </c>
      <c r="GF142" t="s">
        <v>818</v>
      </c>
      <c r="GG142" t="s">
        <v>818</v>
      </c>
      <c r="GH142" t="s">
        <v>818</v>
      </c>
      <c r="GI142" t="s">
        <v>818</v>
      </c>
      <c r="GJ142" t="s">
        <v>818</v>
      </c>
      <c r="GK142" t="s">
        <v>818</v>
      </c>
      <c r="GL142" t="s">
        <v>818</v>
      </c>
      <c r="GM142" t="s">
        <v>818</v>
      </c>
      <c r="GN142" t="s">
        <v>818</v>
      </c>
      <c r="GO142" t="s">
        <v>818</v>
      </c>
      <c r="GP142" t="s">
        <v>818</v>
      </c>
      <c r="GQ142" t="s">
        <v>818</v>
      </c>
      <c r="GR142" t="s">
        <v>818</v>
      </c>
      <c r="GS142" t="s">
        <v>818</v>
      </c>
      <c r="GT142" t="s">
        <v>818</v>
      </c>
      <c r="GU142" t="s">
        <v>818</v>
      </c>
      <c r="GV142" t="s">
        <v>818</v>
      </c>
      <c r="GW142" t="s">
        <v>818</v>
      </c>
      <c r="GX142" t="s">
        <v>818</v>
      </c>
      <c r="GY142" t="s">
        <v>818</v>
      </c>
      <c r="GZ142" t="s">
        <v>818</v>
      </c>
      <c r="HA142" t="s">
        <v>818</v>
      </c>
      <c r="HB142" t="s">
        <v>818</v>
      </c>
      <c r="HC142" t="s">
        <v>818</v>
      </c>
      <c r="HD142" t="s">
        <v>818</v>
      </c>
      <c r="HE142" t="s">
        <v>818</v>
      </c>
      <c r="HF142" t="s">
        <v>818</v>
      </c>
      <c r="HG142" t="s">
        <v>818</v>
      </c>
      <c r="HH142" t="s">
        <v>818</v>
      </c>
      <c r="HI142" t="s">
        <v>818</v>
      </c>
      <c r="HJ142" t="s">
        <v>818</v>
      </c>
      <c r="HK142" t="s">
        <v>818</v>
      </c>
      <c r="HL142" t="s">
        <v>818</v>
      </c>
      <c r="HM142" t="s">
        <v>818</v>
      </c>
      <c r="HN142" t="s">
        <v>818</v>
      </c>
      <c r="HO142" t="s">
        <v>818</v>
      </c>
      <c r="HP142" t="s">
        <v>818</v>
      </c>
      <c r="HQ142" t="s">
        <v>818</v>
      </c>
      <c r="HR142" t="s">
        <v>818</v>
      </c>
      <c r="HS142" t="s">
        <v>818</v>
      </c>
      <c r="HT142" t="s">
        <v>818</v>
      </c>
      <c r="HU142" t="s">
        <v>818</v>
      </c>
      <c r="HV142" t="s">
        <v>818</v>
      </c>
      <c r="HW142" t="s">
        <v>818</v>
      </c>
      <c r="HX142" t="s">
        <v>818</v>
      </c>
      <c r="HY142" t="s">
        <v>818</v>
      </c>
      <c r="HZ142" t="s">
        <v>818</v>
      </c>
      <c r="IA142" t="s">
        <v>818</v>
      </c>
      <c r="IB142" t="s">
        <v>818</v>
      </c>
      <c r="IC142" t="s">
        <v>818</v>
      </c>
      <c r="ID142" t="s">
        <v>818</v>
      </c>
      <c r="IE142" t="s">
        <v>818</v>
      </c>
      <c r="IF142" t="s">
        <v>818</v>
      </c>
      <c r="IG142" t="s">
        <v>818</v>
      </c>
      <c r="IH142" t="s">
        <v>818</v>
      </c>
      <c r="II142" t="s">
        <v>818</v>
      </c>
      <c r="IJ142" t="s">
        <v>818</v>
      </c>
      <c r="IK142" t="s">
        <v>818</v>
      </c>
      <c r="IL142" t="s">
        <v>818</v>
      </c>
      <c r="IM142" t="s">
        <v>818</v>
      </c>
      <c r="IN142" t="s">
        <v>818</v>
      </c>
      <c r="IO142" t="s">
        <v>818</v>
      </c>
      <c r="IP142" t="s">
        <v>818</v>
      </c>
      <c r="IQ142" t="s">
        <v>818</v>
      </c>
      <c r="IR142" t="s">
        <v>818</v>
      </c>
      <c r="IS142" t="s">
        <v>818</v>
      </c>
      <c r="IT142" t="s">
        <v>818</v>
      </c>
      <c r="IU142" t="s">
        <v>818</v>
      </c>
      <c r="IV142" t="s">
        <v>818</v>
      </c>
      <c r="IW142" t="s">
        <v>818</v>
      </c>
      <c r="IX142" t="s">
        <v>818</v>
      </c>
      <c r="IY142" t="s">
        <v>818</v>
      </c>
      <c r="IZ142" t="s">
        <v>818</v>
      </c>
      <c r="JA142" t="s">
        <v>818</v>
      </c>
      <c r="JB142" t="s">
        <v>818</v>
      </c>
      <c r="JC142" t="s">
        <v>818</v>
      </c>
      <c r="JD142" t="s">
        <v>818</v>
      </c>
      <c r="JE142" t="s">
        <v>818</v>
      </c>
      <c r="JF142" t="s">
        <v>818</v>
      </c>
      <c r="JG142" t="s">
        <v>818</v>
      </c>
      <c r="JH142" t="s">
        <v>818</v>
      </c>
      <c r="JI142" t="s">
        <v>818</v>
      </c>
      <c r="JJ142" t="s">
        <v>818</v>
      </c>
      <c r="JK142" t="s">
        <v>818</v>
      </c>
      <c r="JL142" t="s">
        <v>818</v>
      </c>
      <c r="JM142" t="s">
        <v>818</v>
      </c>
      <c r="JN142" t="s">
        <v>818</v>
      </c>
      <c r="JO142" t="s">
        <v>818</v>
      </c>
      <c r="JP142" t="s">
        <v>818</v>
      </c>
      <c r="JQ142" t="s">
        <v>818</v>
      </c>
      <c r="JR142" t="s">
        <v>818</v>
      </c>
      <c r="JS142" t="s">
        <v>818</v>
      </c>
      <c r="JT142" t="s">
        <v>818</v>
      </c>
      <c r="JU142" t="s">
        <v>818</v>
      </c>
      <c r="JV142" t="s">
        <v>818</v>
      </c>
      <c r="JW142" t="s">
        <v>818</v>
      </c>
      <c r="JX142" t="s">
        <v>818</v>
      </c>
      <c r="JY142" t="s">
        <v>818</v>
      </c>
      <c r="JZ142" t="s">
        <v>818</v>
      </c>
      <c r="KA142" t="s">
        <v>818</v>
      </c>
      <c r="KB142" t="s">
        <v>818</v>
      </c>
      <c r="KC142" t="s">
        <v>818</v>
      </c>
      <c r="KD142" t="s">
        <v>818</v>
      </c>
      <c r="KE142" t="s">
        <v>818</v>
      </c>
      <c r="KF142">
        <v>5</v>
      </c>
      <c r="KG142">
        <v>0</v>
      </c>
      <c r="KH142">
        <v>0</v>
      </c>
      <c r="KI142">
        <v>0</v>
      </c>
      <c r="KJ142">
        <v>0</v>
      </c>
      <c r="KK142">
        <v>0</v>
      </c>
      <c r="KL142">
        <v>0</v>
      </c>
      <c r="KM142">
        <v>1</v>
      </c>
      <c r="KN142">
        <v>1</v>
      </c>
      <c r="KO142">
        <v>0</v>
      </c>
      <c r="KP142">
        <v>0</v>
      </c>
      <c r="KQ142">
        <v>2</v>
      </c>
      <c r="KR142">
        <v>0</v>
      </c>
      <c r="KS142">
        <v>0</v>
      </c>
      <c r="KT142">
        <v>0</v>
      </c>
      <c r="KU142">
        <v>0</v>
      </c>
      <c r="KV142">
        <v>1</v>
      </c>
      <c r="KW142">
        <v>0</v>
      </c>
      <c r="KX142">
        <v>2</v>
      </c>
      <c r="KY142">
        <v>0</v>
      </c>
      <c r="KZ142">
        <v>1</v>
      </c>
      <c r="LA142">
        <v>2</v>
      </c>
      <c r="LB142">
        <v>0</v>
      </c>
      <c r="LC142">
        <v>1</v>
      </c>
      <c r="LD142">
        <v>5</v>
      </c>
      <c r="LE142">
        <v>1</v>
      </c>
      <c r="LF142">
        <v>4</v>
      </c>
      <c r="LH142" t="s">
        <v>813</v>
      </c>
      <c r="LI142" t="s">
        <v>817</v>
      </c>
      <c r="LJ142" t="s">
        <v>817</v>
      </c>
      <c r="LK142" t="s">
        <v>817</v>
      </c>
      <c r="LL142" t="s">
        <v>817</v>
      </c>
      <c r="LM142" t="s">
        <v>817</v>
      </c>
      <c r="LN142" t="s">
        <v>813</v>
      </c>
      <c r="LO142" t="s">
        <v>817</v>
      </c>
      <c r="LQ142" t="s">
        <v>817</v>
      </c>
      <c r="LR142" t="s">
        <v>818</v>
      </c>
      <c r="LS142" t="s">
        <v>818</v>
      </c>
      <c r="LT142" t="s">
        <v>818</v>
      </c>
      <c r="LU142" t="s">
        <v>818</v>
      </c>
      <c r="LV142" t="s">
        <v>818</v>
      </c>
      <c r="LW142" t="s">
        <v>818</v>
      </c>
      <c r="LX142" t="s">
        <v>817</v>
      </c>
      <c r="MA142" t="s">
        <v>858</v>
      </c>
      <c r="MB142" t="s">
        <v>887</v>
      </c>
      <c r="MC142" t="s">
        <v>875</v>
      </c>
      <c r="MD142" t="s">
        <v>817</v>
      </c>
      <c r="ME142" t="s">
        <v>876</v>
      </c>
      <c r="MF142" t="s">
        <v>823</v>
      </c>
      <c r="MI142" t="s">
        <v>813</v>
      </c>
      <c r="MJ142" t="s">
        <v>824</v>
      </c>
      <c r="MK142" t="s">
        <v>813</v>
      </c>
      <c r="ML142" t="s">
        <v>817</v>
      </c>
      <c r="MM142" t="s">
        <v>817</v>
      </c>
      <c r="MN142" t="s">
        <v>817</v>
      </c>
      <c r="MO142" t="s">
        <v>817</v>
      </c>
      <c r="MP142" t="s">
        <v>817</v>
      </c>
      <c r="MQ142" t="s">
        <v>817</v>
      </c>
      <c r="MR142" t="s">
        <v>817</v>
      </c>
      <c r="MS142" t="s">
        <v>817</v>
      </c>
      <c r="MT142" t="s">
        <v>817</v>
      </c>
      <c r="MU142" t="s">
        <v>813</v>
      </c>
      <c r="NC142" t="s">
        <v>813</v>
      </c>
      <c r="ND142" t="s">
        <v>817</v>
      </c>
      <c r="NE142" t="s">
        <v>813</v>
      </c>
      <c r="NF142" t="s">
        <v>813</v>
      </c>
      <c r="NG142" t="s">
        <v>817</v>
      </c>
      <c r="NH142" t="s">
        <v>817</v>
      </c>
      <c r="NI142" t="s">
        <v>817</v>
      </c>
      <c r="NJ142" t="s">
        <v>817</v>
      </c>
      <c r="NK142" t="s">
        <v>817</v>
      </c>
      <c r="NL142" t="s">
        <v>817</v>
      </c>
      <c r="NM142" t="s">
        <v>817</v>
      </c>
      <c r="NN142" t="s">
        <v>817</v>
      </c>
      <c r="NO142" t="s">
        <v>817</v>
      </c>
      <c r="NP142" t="s">
        <v>817</v>
      </c>
      <c r="NQ142" t="s">
        <v>817</v>
      </c>
      <c r="NR142" t="s">
        <v>813</v>
      </c>
      <c r="NS142" t="s">
        <v>817</v>
      </c>
      <c r="NU142" t="s">
        <v>861</v>
      </c>
      <c r="NV142" t="s">
        <v>817</v>
      </c>
      <c r="NY142">
        <v>0</v>
      </c>
      <c r="OA142" t="s">
        <v>817</v>
      </c>
      <c r="OB142" t="s">
        <v>813</v>
      </c>
      <c r="OC142" t="s">
        <v>817</v>
      </c>
      <c r="OD142" t="s">
        <v>817</v>
      </c>
      <c r="OE142" t="s">
        <v>817</v>
      </c>
      <c r="OF142" t="s">
        <v>817</v>
      </c>
      <c r="OG142" t="s">
        <v>817</v>
      </c>
      <c r="OH142" t="s">
        <v>817</v>
      </c>
      <c r="OI142" t="s">
        <v>817</v>
      </c>
      <c r="OJ142" t="s">
        <v>817</v>
      </c>
      <c r="OK142" t="s">
        <v>817</v>
      </c>
      <c r="OL142" t="s">
        <v>817</v>
      </c>
      <c r="OM142" t="s">
        <v>817</v>
      </c>
      <c r="ON142" t="s">
        <v>817</v>
      </c>
      <c r="OP142" t="s">
        <v>813</v>
      </c>
      <c r="OQ142" t="s">
        <v>827</v>
      </c>
      <c r="OR142" t="s">
        <v>828</v>
      </c>
      <c r="OS142" t="s">
        <v>904</v>
      </c>
      <c r="OT142" t="s">
        <v>813</v>
      </c>
      <c r="OU142" t="s">
        <v>817</v>
      </c>
      <c r="OV142" t="s">
        <v>830</v>
      </c>
      <c r="OW142" t="s">
        <v>905</v>
      </c>
      <c r="OX142" t="s">
        <v>955</v>
      </c>
      <c r="OY142" t="s">
        <v>833</v>
      </c>
      <c r="OZ142" t="s">
        <v>908</v>
      </c>
      <c r="PA142" t="s">
        <v>813</v>
      </c>
      <c r="PB142" t="s">
        <v>817</v>
      </c>
      <c r="PC142" t="s">
        <v>817</v>
      </c>
      <c r="PD142" t="s">
        <v>817</v>
      </c>
      <c r="PE142" t="s">
        <v>817</v>
      </c>
      <c r="PF142" t="s">
        <v>817</v>
      </c>
      <c r="PG142" t="s">
        <v>817</v>
      </c>
      <c r="PH142" t="s">
        <v>817</v>
      </c>
      <c r="PI142" t="s">
        <v>817</v>
      </c>
      <c r="PJ142" t="s">
        <v>817</v>
      </c>
      <c r="PK142" t="s">
        <v>817</v>
      </c>
      <c r="PL142" t="s">
        <v>835</v>
      </c>
      <c r="PM142" t="s">
        <v>879</v>
      </c>
      <c r="PN142" t="s">
        <v>837</v>
      </c>
      <c r="PO142" t="s">
        <v>916</v>
      </c>
      <c r="PP142" t="s">
        <v>839</v>
      </c>
      <c r="PQ142" t="s">
        <v>813</v>
      </c>
      <c r="PR142" t="s">
        <v>813</v>
      </c>
      <c r="PS142" t="s">
        <v>817</v>
      </c>
      <c r="PT142" t="s">
        <v>817</v>
      </c>
      <c r="PU142" t="s">
        <v>817</v>
      </c>
      <c r="PV142" t="s">
        <v>817</v>
      </c>
      <c r="PW142" t="s">
        <v>817</v>
      </c>
      <c r="PX142" t="s">
        <v>817</v>
      </c>
      <c r="PY142" t="s">
        <v>817</v>
      </c>
      <c r="PZ142" t="s">
        <v>840</v>
      </c>
      <c r="QA142" t="s">
        <v>841</v>
      </c>
      <c r="QB142" t="s">
        <v>1005</v>
      </c>
      <c r="QC142" t="s">
        <v>843</v>
      </c>
      <c r="QD142" t="s">
        <v>896</v>
      </c>
      <c r="QE142" t="s">
        <v>845</v>
      </c>
      <c r="QF142" t="s">
        <v>813</v>
      </c>
      <c r="QG142" t="s">
        <v>813</v>
      </c>
      <c r="QH142" t="s">
        <v>813</v>
      </c>
      <c r="QI142" t="s">
        <v>817</v>
      </c>
      <c r="QJ142" t="s">
        <v>813</v>
      </c>
      <c r="QK142" t="s">
        <v>813</v>
      </c>
      <c r="QL142" t="s">
        <v>817</v>
      </c>
      <c r="QM142" t="s">
        <v>817</v>
      </c>
      <c r="QN142" t="s">
        <v>817</v>
      </c>
      <c r="QO142" t="s">
        <v>817</v>
      </c>
      <c r="QP142" t="s">
        <v>817</v>
      </c>
      <c r="QQ142" t="s">
        <v>817</v>
      </c>
      <c r="QR142" t="s">
        <v>813</v>
      </c>
      <c r="QS142" t="s">
        <v>817</v>
      </c>
      <c r="QT142" t="s">
        <v>817</v>
      </c>
      <c r="QU142" t="s">
        <v>813</v>
      </c>
      <c r="QV142" t="s">
        <v>817</v>
      </c>
      <c r="QW142" t="s">
        <v>817</v>
      </c>
      <c r="QX142" t="s">
        <v>817</v>
      </c>
      <c r="QY142" t="s">
        <v>817</v>
      </c>
      <c r="QZ142" t="s">
        <v>817</v>
      </c>
      <c r="RA142" t="s">
        <v>817</v>
      </c>
      <c r="RB142" t="s">
        <v>817</v>
      </c>
      <c r="RC142" t="s">
        <v>817</v>
      </c>
      <c r="RD142" t="s">
        <v>817</v>
      </c>
      <c r="RE142" t="s">
        <v>817</v>
      </c>
      <c r="RF142" t="s">
        <v>817</v>
      </c>
      <c r="RG142" t="s">
        <v>817</v>
      </c>
      <c r="RH142" t="s">
        <v>813</v>
      </c>
      <c r="RI142" t="s">
        <v>817</v>
      </c>
      <c r="RJ142" t="s">
        <v>817</v>
      </c>
      <c r="RK142" t="s">
        <v>813</v>
      </c>
      <c r="RL142" t="s">
        <v>817</v>
      </c>
      <c r="RM142" t="s">
        <v>813</v>
      </c>
      <c r="RN142" t="s">
        <v>817</v>
      </c>
      <c r="RO142" t="s">
        <v>817</v>
      </c>
      <c r="RP142" t="s">
        <v>817</v>
      </c>
      <c r="RQ142" t="s">
        <v>817</v>
      </c>
      <c r="RR142" t="s">
        <v>817</v>
      </c>
      <c r="RS142" t="s">
        <v>817</v>
      </c>
      <c r="RT142" t="s">
        <v>817</v>
      </c>
      <c r="RU142" t="s">
        <v>817</v>
      </c>
      <c r="RV142" t="s">
        <v>817</v>
      </c>
      <c r="RW142" t="s">
        <v>817</v>
      </c>
      <c r="RX142" t="s">
        <v>845</v>
      </c>
      <c r="RY142" t="s">
        <v>1088</v>
      </c>
      <c r="RZ142" t="s">
        <v>813</v>
      </c>
      <c r="SA142" t="s">
        <v>813</v>
      </c>
      <c r="SB142" t="s">
        <v>817</v>
      </c>
      <c r="SC142" t="s">
        <v>817</v>
      </c>
      <c r="SD142" t="s">
        <v>817</v>
      </c>
      <c r="SE142" t="s">
        <v>817</v>
      </c>
      <c r="SF142" t="s">
        <v>817</v>
      </c>
      <c r="SG142" t="s">
        <v>817</v>
      </c>
      <c r="SH142" t="s">
        <v>817</v>
      </c>
      <c r="SI142" t="s">
        <v>817</v>
      </c>
      <c r="SJ142" t="s">
        <v>817</v>
      </c>
      <c r="SK142" t="s">
        <v>817</v>
      </c>
      <c r="SL142" t="s">
        <v>813</v>
      </c>
      <c r="SM142" t="s">
        <v>817</v>
      </c>
      <c r="SN142" t="s">
        <v>817</v>
      </c>
      <c r="SO142" t="s">
        <v>817</v>
      </c>
      <c r="SP142" t="s">
        <v>817</v>
      </c>
      <c r="SQ142" t="s">
        <v>813</v>
      </c>
      <c r="SR142" t="s">
        <v>817</v>
      </c>
      <c r="SS142" t="s">
        <v>817</v>
      </c>
      <c r="ST142" t="s">
        <v>817</v>
      </c>
      <c r="SU142" t="s">
        <v>817</v>
      </c>
      <c r="SV142" t="s">
        <v>817</v>
      </c>
      <c r="SW142" t="s">
        <v>817</v>
      </c>
      <c r="SX142" t="s">
        <v>817</v>
      </c>
      <c r="SY142" t="s">
        <v>817</v>
      </c>
      <c r="SZ142" t="s">
        <v>813</v>
      </c>
      <c r="TA142" t="s">
        <v>817</v>
      </c>
      <c r="TB142" t="s">
        <v>817</v>
      </c>
      <c r="TC142" t="s">
        <v>817</v>
      </c>
      <c r="TD142" t="s">
        <v>817</v>
      </c>
      <c r="TE142" t="s">
        <v>817</v>
      </c>
      <c r="TF142" t="s">
        <v>817</v>
      </c>
      <c r="TG142" t="s">
        <v>817</v>
      </c>
      <c r="TH142" t="s">
        <v>817</v>
      </c>
      <c r="TI142" t="s">
        <v>817</v>
      </c>
      <c r="TJ142" t="s">
        <v>813</v>
      </c>
      <c r="TK142" t="s">
        <v>817</v>
      </c>
      <c r="TL142" t="s">
        <v>817</v>
      </c>
      <c r="TM142" t="s">
        <v>817</v>
      </c>
      <c r="TN142" t="s">
        <v>817</v>
      </c>
      <c r="TO142" t="s">
        <v>817</v>
      </c>
      <c r="TP142" t="s">
        <v>817</v>
      </c>
      <c r="TQ142" t="s">
        <v>817</v>
      </c>
      <c r="TR142" t="s">
        <v>817</v>
      </c>
      <c r="TS142" t="s">
        <v>817</v>
      </c>
      <c r="TT142" t="s">
        <v>817</v>
      </c>
      <c r="TU142" t="s">
        <v>813</v>
      </c>
      <c r="TV142" t="s">
        <v>817</v>
      </c>
      <c r="TW142" t="s">
        <v>817</v>
      </c>
      <c r="TY142" t="s">
        <v>813</v>
      </c>
      <c r="TZ142" t="s">
        <v>817</v>
      </c>
      <c r="UA142" t="s">
        <v>817</v>
      </c>
      <c r="UB142" t="s">
        <v>817</v>
      </c>
      <c r="UC142" t="s">
        <v>817</v>
      </c>
      <c r="UD142" t="s">
        <v>817</v>
      </c>
      <c r="UE142" t="s">
        <v>817</v>
      </c>
      <c r="UF142" t="s">
        <v>817</v>
      </c>
      <c r="UG142" t="s">
        <v>817</v>
      </c>
      <c r="UH142" t="s">
        <v>817</v>
      </c>
      <c r="UI142" t="s">
        <v>817</v>
      </c>
      <c r="UJ142" t="s">
        <v>817</v>
      </c>
      <c r="UK142" t="s">
        <v>817</v>
      </c>
      <c r="UL142" t="s">
        <v>813</v>
      </c>
      <c r="UM142" t="s">
        <v>817</v>
      </c>
      <c r="UN142" t="s">
        <v>817</v>
      </c>
      <c r="UO142" t="s">
        <v>817</v>
      </c>
      <c r="UP142" t="s">
        <v>813</v>
      </c>
      <c r="UQ142" t="s">
        <v>817</v>
      </c>
      <c r="UR142" t="s">
        <v>817</v>
      </c>
      <c r="US142" t="s">
        <v>817</v>
      </c>
      <c r="UT142" t="s">
        <v>817</v>
      </c>
      <c r="UU142" t="s">
        <v>817</v>
      </c>
      <c r="UV142" t="s">
        <v>817</v>
      </c>
      <c r="UW142" t="s">
        <v>817</v>
      </c>
      <c r="UX142" t="s">
        <v>817</v>
      </c>
      <c r="UY142" t="s">
        <v>817</v>
      </c>
      <c r="UZ142" t="s">
        <v>817</v>
      </c>
      <c r="VB142" t="s">
        <v>909</v>
      </c>
      <c r="VC142" t="s">
        <v>963</v>
      </c>
      <c r="VD142" t="s">
        <v>817</v>
      </c>
      <c r="VE142" t="s">
        <v>817</v>
      </c>
      <c r="VF142" t="s">
        <v>813</v>
      </c>
      <c r="VG142" t="s">
        <v>813</v>
      </c>
      <c r="VH142" t="s">
        <v>817</v>
      </c>
      <c r="VI142" t="s">
        <v>817</v>
      </c>
      <c r="VJ142" t="s">
        <v>817</v>
      </c>
      <c r="VK142" t="s">
        <v>817</v>
      </c>
      <c r="VL142" t="s">
        <v>817</v>
      </c>
      <c r="VM142" t="s">
        <v>817</v>
      </c>
      <c r="VN142" t="s">
        <v>817</v>
      </c>
      <c r="VO142" t="s">
        <v>817</v>
      </c>
      <c r="VP142" t="s">
        <v>817</v>
      </c>
      <c r="VQ142" t="s">
        <v>817</v>
      </c>
      <c r="VY142" t="s">
        <v>817</v>
      </c>
      <c r="VZ142" t="s">
        <v>813</v>
      </c>
      <c r="WA142" t="s">
        <v>813</v>
      </c>
      <c r="WB142" t="s">
        <v>813</v>
      </c>
      <c r="WC142" t="s">
        <v>813</v>
      </c>
      <c r="WD142" t="s">
        <v>813</v>
      </c>
      <c r="WE142" t="s">
        <v>817</v>
      </c>
      <c r="WF142" t="s">
        <v>817</v>
      </c>
      <c r="WG142" t="s">
        <v>817</v>
      </c>
      <c r="WH142" t="s">
        <v>817</v>
      </c>
      <c r="WI142" t="s">
        <v>817</v>
      </c>
      <c r="WJ142" t="s">
        <v>817</v>
      </c>
      <c r="WK142" t="s">
        <v>813</v>
      </c>
      <c r="WL142" t="s">
        <v>817</v>
      </c>
      <c r="WM142" t="s">
        <v>817</v>
      </c>
      <c r="WN142" t="s">
        <v>817</v>
      </c>
      <c r="WO142" t="s">
        <v>817</v>
      </c>
      <c r="WP142" t="s">
        <v>817</v>
      </c>
      <c r="WQ142" t="s">
        <v>817</v>
      </c>
      <c r="WR142" t="s">
        <v>817</v>
      </c>
      <c r="WS142" t="s">
        <v>891</v>
      </c>
      <c r="WU142" t="s">
        <v>817</v>
      </c>
      <c r="WV142" t="s">
        <v>817</v>
      </c>
      <c r="WW142" t="s">
        <v>817</v>
      </c>
      <c r="WX142" t="s">
        <v>817</v>
      </c>
      <c r="WY142" t="s">
        <v>817</v>
      </c>
      <c r="WZ142" t="s">
        <v>813</v>
      </c>
      <c r="XA142" t="s">
        <v>817</v>
      </c>
      <c r="XB142" t="s">
        <v>817</v>
      </c>
      <c r="XC142" t="s">
        <v>850</v>
      </c>
      <c r="XD142" t="s">
        <v>813</v>
      </c>
      <c r="XE142" t="s">
        <v>817</v>
      </c>
      <c r="XF142" t="s">
        <v>817</v>
      </c>
      <c r="XG142" t="s">
        <v>817</v>
      </c>
      <c r="XH142" t="s">
        <v>817</v>
      </c>
      <c r="XI142" t="s">
        <v>817</v>
      </c>
      <c r="XJ142" t="s">
        <v>817</v>
      </c>
      <c r="XK142" t="s">
        <v>817</v>
      </c>
      <c r="XL142" t="s">
        <v>817</v>
      </c>
      <c r="XM142" t="s">
        <v>817</v>
      </c>
      <c r="XN142" t="s">
        <v>817</v>
      </c>
      <c r="XO142" t="s">
        <v>817</v>
      </c>
      <c r="XP142" t="s">
        <v>817</v>
      </c>
      <c r="XQ142" t="s">
        <v>817</v>
      </c>
      <c r="XR142" t="s">
        <v>813</v>
      </c>
      <c r="XS142" t="s">
        <v>817</v>
      </c>
      <c r="XT142" t="s">
        <v>817</v>
      </c>
      <c r="XU142" t="s">
        <v>817</v>
      </c>
      <c r="XV142" t="s">
        <v>817</v>
      </c>
      <c r="XW142" t="s">
        <v>817</v>
      </c>
      <c r="XX142" t="s">
        <v>817</v>
      </c>
      <c r="XY142" t="s">
        <v>817</v>
      </c>
      <c r="XZ142" t="s">
        <v>817</v>
      </c>
      <c r="ZM142" t="s">
        <v>817</v>
      </c>
      <c r="ZN142" t="s">
        <v>817</v>
      </c>
      <c r="ZO142" t="s">
        <v>817</v>
      </c>
      <c r="ZP142" t="s">
        <v>817</v>
      </c>
      <c r="ZQ142" t="s">
        <v>813</v>
      </c>
      <c r="ZR142" t="s">
        <v>813</v>
      </c>
      <c r="ZS142" t="s">
        <v>817</v>
      </c>
      <c r="ZT142" t="s">
        <v>817</v>
      </c>
      <c r="ZU142" t="s">
        <v>817</v>
      </c>
      <c r="ZV142" t="s">
        <v>817</v>
      </c>
      <c r="ZW142" t="s">
        <v>817</v>
      </c>
      <c r="ZX142" t="s">
        <v>817</v>
      </c>
      <c r="ZY142" t="s">
        <v>817</v>
      </c>
      <c r="ZZ142" t="s">
        <v>817</v>
      </c>
      <c r="AAA142" t="s">
        <v>817</v>
      </c>
      <c r="AAB142" t="s">
        <v>817</v>
      </c>
      <c r="AAC142" t="s">
        <v>817</v>
      </c>
      <c r="AAD142" t="s">
        <v>817</v>
      </c>
      <c r="AAE142" t="s">
        <v>817</v>
      </c>
      <c r="AAF142" t="s">
        <v>817</v>
      </c>
      <c r="AAH142" t="s">
        <v>813</v>
      </c>
      <c r="AAI142" t="s">
        <v>817</v>
      </c>
      <c r="AAJ142" t="s">
        <v>817</v>
      </c>
      <c r="AAK142" t="s">
        <v>817</v>
      </c>
      <c r="AAL142" t="s">
        <v>817</v>
      </c>
      <c r="AAM142" t="s">
        <v>817</v>
      </c>
      <c r="AAN142" t="s">
        <v>817</v>
      </c>
      <c r="AAO142" t="s">
        <v>817</v>
      </c>
      <c r="AAP142" t="s">
        <v>817</v>
      </c>
      <c r="AAQ142" t="s">
        <v>817</v>
      </c>
      <c r="AAR142" t="s">
        <v>817</v>
      </c>
      <c r="AAS142" t="s">
        <v>813</v>
      </c>
      <c r="AAT142" t="s">
        <v>817</v>
      </c>
      <c r="AAV142" t="s">
        <v>813</v>
      </c>
      <c r="AAW142" t="s">
        <v>817</v>
      </c>
      <c r="AAX142" t="s">
        <v>817</v>
      </c>
      <c r="AAY142" t="s">
        <v>817</v>
      </c>
      <c r="AAZ142" t="s">
        <v>817</v>
      </c>
      <c r="ABA142" t="s">
        <v>817</v>
      </c>
      <c r="ABB142" t="s">
        <v>817</v>
      </c>
      <c r="ABC142" t="s">
        <v>817</v>
      </c>
      <c r="ABD142" t="s">
        <v>817</v>
      </c>
      <c r="ABE142" t="s">
        <v>817</v>
      </c>
      <c r="ABF142" t="s">
        <v>817</v>
      </c>
      <c r="ABG142" t="s">
        <v>817</v>
      </c>
      <c r="ABH142" t="s">
        <v>817</v>
      </c>
      <c r="ABI142" t="s">
        <v>817</v>
      </c>
      <c r="ABJ142" t="s">
        <v>817</v>
      </c>
      <c r="ABK142" t="s">
        <v>813</v>
      </c>
      <c r="ABL142" t="s">
        <v>817</v>
      </c>
      <c r="ABM142" t="s">
        <v>817</v>
      </c>
      <c r="ABN142" t="s">
        <v>817</v>
      </c>
      <c r="ABO142" t="s">
        <v>817</v>
      </c>
      <c r="ABP142" t="s">
        <v>817</v>
      </c>
      <c r="ABQ142" t="s">
        <v>817</v>
      </c>
      <c r="ABR142" t="s">
        <v>817</v>
      </c>
      <c r="ABS142" t="s">
        <v>817</v>
      </c>
      <c r="ABT142" t="s">
        <v>817</v>
      </c>
      <c r="ABU142" t="s">
        <v>817</v>
      </c>
      <c r="ABV142" t="s">
        <v>817</v>
      </c>
      <c r="ABW142" t="s">
        <v>817</v>
      </c>
      <c r="ABX142" t="s">
        <v>817</v>
      </c>
      <c r="ABY142" t="s">
        <v>817</v>
      </c>
      <c r="ABZ142" t="s">
        <v>817</v>
      </c>
      <c r="ACA142" t="s">
        <v>817</v>
      </c>
      <c r="ACB142" t="s">
        <v>813</v>
      </c>
      <c r="ACC142" t="s">
        <v>817</v>
      </c>
      <c r="ACD142" t="s">
        <v>817</v>
      </c>
      <c r="ACE142" t="s">
        <v>817</v>
      </c>
      <c r="ACF142" t="s">
        <v>817</v>
      </c>
      <c r="ACG142" t="s">
        <v>817</v>
      </c>
      <c r="ACH142" t="s">
        <v>817</v>
      </c>
      <c r="ACI142" t="s">
        <v>817</v>
      </c>
    </row>
    <row r="143" spans="1:763">
      <c r="A143" t="s">
        <v>1460</v>
      </c>
      <c r="B143" t="s">
        <v>1461</v>
      </c>
      <c r="C143" t="s">
        <v>1462</v>
      </c>
      <c r="D143" t="s">
        <v>873</v>
      </c>
      <c r="E143" t="s">
        <v>873</v>
      </c>
      <c r="P143" t="s">
        <v>874</v>
      </c>
      <c r="T143">
        <v>27</v>
      </c>
      <c r="V143" t="s">
        <v>813</v>
      </c>
      <c r="X143" t="s">
        <v>813</v>
      </c>
      <c r="Y143" t="s">
        <v>856</v>
      </c>
      <c r="Z143" t="s">
        <v>856</v>
      </c>
      <c r="AA143" t="s">
        <v>857</v>
      </c>
      <c r="AB143" t="s">
        <v>901</v>
      </c>
      <c r="AC143">
        <v>2</v>
      </c>
      <c r="AD143" t="s">
        <v>817</v>
      </c>
      <c r="AE143">
        <v>0</v>
      </c>
      <c r="AF143">
        <v>2</v>
      </c>
      <c r="AG143">
        <v>0</v>
      </c>
      <c r="AH143" t="s">
        <v>818</v>
      </c>
      <c r="AI143" t="s">
        <v>818</v>
      </c>
      <c r="AJ143" t="s">
        <v>818</v>
      </c>
      <c r="AK143" t="s">
        <v>818</v>
      </c>
      <c r="AL143" t="s">
        <v>818</v>
      </c>
      <c r="AM143" t="s">
        <v>818</v>
      </c>
      <c r="AN143" t="s">
        <v>818</v>
      </c>
      <c r="AO143" t="s">
        <v>818</v>
      </c>
      <c r="AP143" t="s">
        <v>818</v>
      </c>
      <c r="AQ143" t="s">
        <v>818</v>
      </c>
      <c r="AR143" t="s">
        <v>818</v>
      </c>
      <c r="AS143" t="s">
        <v>818</v>
      </c>
      <c r="AT143" t="s">
        <v>818</v>
      </c>
      <c r="AU143" t="s">
        <v>818</v>
      </c>
      <c r="AV143" t="s">
        <v>818</v>
      </c>
      <c r="AW143" t="s">
        <v>818</v>
      </c>
      <c r="AX143" t="s">
        <v>818</v>
      </c>
      <c r="AY143" t="s">
        <v>818</v>
      </c>
      <c r="AZ143" t="s">
        <v>818</v>
      </c>
      <c r="BA143" t="s">
        <v>818</v>
      </c>
      <c r="BB143" t="s">
        <v>818</v>
      </c>
      <c r="BC143" t="s">
        <v>818</v>
      </c>
      <c r="BD143" t="s">
        <v>818</v>
      </c>
      <c r="BE143" t="s">
        <v>818</v>
      </c>
      <c r="BF143" t="s">
        <v>818</v>
      </c>
      <c r="BG143" t="s">
        <v>818</v>
      </c>
      <c r="BH143" t="s">
        <v>818</v>
      </c>
      <c r="BI143" t="s">
        <v>818</v>
      </c>
      <c r="BJ143" t="s">
        <v>818</v>
      </c>
      <c r="BK143" t="s">
        <v>818</v>
      </c>
      <c r="BL143" t="s">
        <v>818</v>
      </c>
      <c r="BM143" t="s">
        <v>818</v>
      </c>
      <c r="BN143" t="s">
        <v>818</v>
      </c>
      <c r="BO143" t="s">
        <v>818</v>
      </c>
      <c r="BP143" t="s">
        <v>818</v>
      </c>
      <c r="BQ143" t="s">
        <v>818</v>
      </c>
      <c r="BR143" t="s">
        <v>818</v>
      </c>
      <c r="BS143" t="s">
        <v>818</v>
      </c>
      <c r="BT143" t="s">
        <v>818</v>
      </c>
      <c r="BU143" t="s">
        <v>818</v>
      </c>
      <c r="BV143" t="s">
        <v>818</v>
      </c>
      <c r="BW143" t="s">
        <v>818</v>
      </c>
      <c r="BX143" t="s">
        <v>818</v>
      </c>
      <c r="BY143" t="s">
        <v>818</v>
      </c>
      <c r="BZ143" t="s">
        <v>818</v>
      </c>
      <c r="CA143" t="s">
        <v>818</v>
      </c>
      <c r="CB143" t="s">
        <v>818</v>
      </c>
      <c r="CC143" t="s">
        <v>818</v>
      </c>
      <c r="CD143" t="s">
        <v>818</v>
      </c>
      <c r="CE143" t="s">
        <v>818</v>
      </c>
      <c r="CF143" t="s">
        <v>818</v>
      </c>
      <c r="CG143" t="s">
        <v>818</v>
      </c>
      <c r="CH143" t="s">
        <v>818</v>
      </c>
      <c r="CI143" t="s">
        <v>818</v>
      </c>
      <c r="CJ143" t="s">
        <v>818</v>
      </c>
      <c r="CK143" t="s">
        <v>818</v>
      </c>
      <c r="CL143" t="s">
        <v>818</v>
      </c>
      <c r="CM143" t="s">
        <v>818</v>
      </c>
      <c r="CN143" t="s">
        <v>818</v>
      </c>
      <c r="CO143" t="s">
        <v>818</v>
      </c>
      <c r="CP143" t="s">
        <v>818</v>
      </c>
      <c r="CQ143" t="s">
        <v>818</v>
      </c>
      <c r="CR143" t="s">
        <v>818</v>
      </c>
      <c r="CS143" t="s">
        <v>818</v>
      </c>
      <c r="CT143" t="s">
        <v>818</v>
      </c>
      <c r="CU143" t="s">
        <v>818</v>
      </c>
      <c r="CV143" t="s">
        <v>818</v>
      </c>
      <c r="CW143" t="s">
        <v>818</v>
      </c>
      <c r="CX143" t="s">
        <v>818</v>
      </c>
      <c r="CY143" t="s">
        <v>818</v>
      </c>
      <c r="CZ143" t="s">
        <v>818</v>
      </c>
      <c r="DA143" t="s">
        <v>818</v>
      </c>
      <c r="DB143" t="s">
        <v>818</v>
      </c>
      <c r="DC143" t="s">
        <v>818</v>
      </c>
      <c r="DD143" t="s">
        <v>818</v>
      </c>
      <c r="DE143" t="s">
        <v>818</v>
      </c>
      <c r="DF143" t="s">
        <v>818</v>
      </c>
      <c r="DG143" t="s">
        <v>818</v>
      </c>
      <c r="DH143" t="s">
        <v>818</v>
      </c>
      <c r="DI143" t="s">
        <v>818</v>
      </c>
      <c r="DJ143" t="s">
        <v>818</v>
      </c>
      <c r="DK143" t="s">
        <v>818</v>
      </c>
      <c r="DL143" t="s">
        <v>818</v>
      </c>
      <c r="DM143" t="s">
        <v>818</v>
      </c>
      <c r="DN143" t="s">
        <v>818</v>
      </c>
      <c r="DO143" t="s">
        <v>818</v>
      </c>
      <c r="DP143" t="s">
        <v>818</v>
      </c>
      <c r="DQ143" t="s">
        <v>818</v>
      </c>
      <c r="DR143" t="s">
        <v>818</v>
      </c>
      <c r="DS143" t="s">
        <v>818</v>
      </c>
      <c r="DT143" t="s">
        <v>818</v>
      </c>
      <c r="DU143" t="s">
        <v>818</v>
      </c>
      <c r="DV143" t="s">
        <v>818</v>
      </c>
      <c r="DW143" t="s">
        <v>818</v>
      </c>
      <c r="DX143" t="s">
        <v>818</v>
      </c>
      <c r="DY143" t="s">
        <v>818</v>
      </c>
      <c r="DZ143" t="s">
        <v>818</v>
      </c>
      <c r="EA143" t="s">
        <v>818</v>
      </c>
      <c r="EB143" t="s">
        <v>818</v>
      </c>
      <c r="EC143" t="s">
        <v>818</v>
      </c>
      <c r="ED143" t="s">
        <v>818</v>
      </c>
      <c r="EE143" t="s">
        <v>818</v>
      </c>
      <c r="EF143" t="s">
        <v>818</v>
      </c>
      <c r="EG143" t="s">
        <v>818</v>
      </c>
      <c r="EH143" t="s">
        <v>818</v>
      </c>
      <c r="EI143" t="s">
        <v>818</v>
      </c>
      <c r="EJ143" t="s">
        <v>818</v>
      </c>
      <c r="EK143" t="s">
        <v>818</v>
      </c>
      <c r="EL143" t="s">
        <v>818</v>
      </c>
      <c r="EM143" t="s">
        <v>818</v>
      </c>
      <c r="EN143" t="s">
        <v>818</v>
      </c>
      <c r="EO143" t="s">
        <v>818</v>
      </c>
      <c r="EP143" t="s">
        <v>818</v>
      </c>
      <c r="EQ143" t="s">
        <v>818</v>
      </c>
      <c r="ER143" t="s">
        <v>818</v>
      </c>
      <c r="ES143" t="s">
        <v>818</v>
      </c>
      <c r="ET143" t="s">
        <v>818</v>
      </c>
      <c r="EU143" t="s">
        <v>818</v>
      </c>
      <c r="EV143" t="s">
        <v>818</v>
      </c>
      <c r="EW143" t="s">
        <v>818</v>
      </c>
      <c r="EX143" t="s">
        <v>818</v>
      </c>
      <c r="EY143" t="s">
        <v>818</v>
      </c>
      <c r="EZ143" t="s">
        <v>818</v>
      </c>
      <c r="FA143" t="s">
        <v>818</v>
      </c>
      <c r="FB143" t="s">
        <v>818</v>
      </c>
      <c r="FC143" t="s">
        <v>818</v>
      </c>
      <c r="FD143" t="s">
        <v>818</v>
      </c>
      <c r="FE143" t="s">
        <v>818</v>
      </c>
      <c r="FF143" t="s">
        <v>818</v>
      </c>
      <c r="FG143" t="s">
        <v>818</v>
      </c>
      <c r="FH143" t="s">
        <v>818</v>
      </c>
      <c r="FI143" t="s">
        <v>818</v>
      </c>
      <c r="FJ143" t="s">
        <v>818</v>
      </c>
      <c r="FK143" t="s">
        <v>818</v>
      </c>
      <c r="FL143" t="s">
        <v>818</v>
      </c>
      <c r="FM143" t="s">
        <v>818</v>
      </c>
      <c r="FN143" t="s">
        <v>818</v>
      </c>
      <c r="FO143" t="s">
        <v>818</v>
      </c>
      <c r="FP143" t="s">
        <v>818</v>
      </c>
      <c r="FQ143" t="s">
        <v>818</v>
      </c>
      <c r="FR143" t="s">
        <v>818</v>
      </c>
      <c r="FS143" t="s">
        <v>818</v>
      </c>
      <c r="FT143" t="s">
        <v>818</v>
      </c>
      <c r="FU143" t="s">
        <v>818</v>
      </c>
      <c r="FV143" t="s">
        <v>818</v>
      </c>
      <c r="FW143" t="s">
        <v>818</v>
      </c>
      <c r="FX143" t="s">
        <v>818</v>
      </c>
      <c r="FY143" t="s">
        <v>818</v>
      </c>
      <c r="FZ143" t="s">
        <v>818</v>
      </c>
      <c r="GA143" t="s">
        <v>818</v>
      </c>
      <c r="GB143" t="s">
        <v>818</v>
      </c>
      <c r="GC143" t="s">
        <v>818</v>
      </c>
      <c r="GD143" t="s">
        <v>818</v>
      </c>
      <c r="GE143" t="s">
        <v>818</v>
      </c>
      <c r="GF143" t="s">
        <v>818</v>
      </c>
      <c r="GG143" t="s">
        <v>818</v>
      </c>
      <c r="GH143" t="s">
        <v>818</v>
      </c>
      <c r="GI143" t="s">
        <v>818</v>
      </c>
      <c r="GJ143" t="s">
        <v>818</v>
      </c>
      <c r="GK143" t="s">
        <v>818</v>
      </c>
      <c r="GL143" t="s">
        <v>818</v>
      </c>
      <c r="GM143" t="s">
        <v>818</v>
      </c>
      <c r="GN143" t="s">
        <v>818</v>
      </c>
      <c r="GO143" t="s">
        <v>818</v>
      </c>
      <c r="GP143" t="s">
        <v>818</v>
      </c>
      <c r="GQ143" t="s">
        <v>818</v>
      </c>
      <c r="GR143" t="s">
        <v>818</v>
      </c>
      <c r="GS143" t="s">
        <v>818</v>
      </c>
      <c r="GT143" t="s">
        <v>818</v>
      </c>
      <c r="GU143" t="s">
        <v>818</v>
      </c>
      <c r="GV143" t="s">
        <v>818</v>
      </c>
      <c r="GW143" t="s">
        <v>818</v>
      </c>
      <c r="GX143" t="s">
        <v>818</v>
      </c>
      <c r="GY143" t="s">
        <v>818</v>
      </c>
      <c r="GZ143" t="s">
        <v>818</v>
      </c>
      <c r="HA143" t="s">
        <v>818</v>
      </c>
      <c r="HB143" t="s">
        <v>818</v>
      </c>
      <c r="HC143" t="s">
        <v>818</v>
      </c>
      <c r="HD143" t="s">
        <v>818</v>
      </c>
      <c r="HE143" t="s">
        <v>818</v>
      </c>
      <c r="HF143" t="s">
        <v>818</v>
      </c>
      <c r="HG143" t="s">
        <v>818</v>
      </c>
      <c r="HH143" t="s">
        <v>818</v>
      </c>
      <c r="HI143" t="s">
        <v>818</v>
      </c>
      <c r="HJ143" t="s">
        <v>818</v>
      </c>
      <c r="HK143" t="s">
        <v>818</v>
      </c>
      <c r="HL143" t="s">
        <v>818</v>
      </c>
      <c r="HM143" t="s">
        <v>818</v>
      </c>
      <c r="HN143" t="s">
        <v>818</v>
      </c>
      <c r="HO143" t="s">
        <v>818</v>
      </c>
      <c r="HP143" t="s">
        <v>818</v>
      </c>
      <c r="HQ143" t="s">
        <v>818</v>
      </c>
      <c r="HR143" t="s">
        <v>818</v>
      </c>
      <c r="HS143" t="s">
        <v>818</v>
      </c>
      <c r="HT143" t="s">
        <v>818</v>
      </c>
      <c r="HU143" t="s">
        <v>818</v>
      </c>
      <c r="HV143" t="s">
        <v>818</v>
      </c>
      <c r="HW143" t="s">
        <v>818</v>
      </c>
      <c r="HX143" t="s">
        <v>818</v>
      </c>
      <c r="HY143" t="s">
        <v>818</v>
      </c>
      <c r="HZ143" t="s">
        <v>818</v>
      </c>
      <c r="IA143" t="s">
        <v>818</v>
      </c>
      <c r="IB143" t="s">
        <v>818</v>
      </c>
      <c r="IC143" t="s">
        <v>818</v>
      </c>
      <c r="ID143" t="s">
        <v>818</v>
      </c>
      <c r="IE143" t="s">
        <v>818</v>
      </c>
      <c r="IF143" t="s">
        <v>818</v>
      </c>
      <c r="IG143" t="s">
        <v>818</v>
      </c>
      <c r="IH143" t="s">
        <v>818</v>
      </c>
      <c r="II143" t="s">
        <v>818</v>
      </c>
      <c r="IJ143" t="s">
        <v>818</v>
      </c>
      <c r="IK143" t="s">
        <v>818</v>
      </c>
      <c r="IL143" t="s">
        <v>818</v>
      </c>
      <c r="IM143" t="s">
        <v>818</v>
      </c>
      <c r="IN143" t="s">
        <v>818</v>
      </c>
      <c r="IO143" t="s">
        <v>818</v>
      </c>
      <c r="IP143" t="s">
        <v>818</v>
      </c>
      <c r="IQ143" t="s">
        <v>818</v>
      </c>
      <c r="IR143" t="s">
        <v>818</v>
      </c>
      <c r="IS143" t="s">
        <v>818</v>
      </c>
      <c r="IT143" t="s">
        <v>818</v>
      </c>
      <c r="IU143" t="s">
        <v>818</v>
      </c>
      <c r="IV143" t="s">
        <v>818</v>
      </c>
      <c r="IW143" t="s">
        <v>818</v>
      </c>
      <c r="IX143" t="s">
        <v>818</v>
      </c>
      <c r="IY143" t="s">
        <v>818</v>
      </c>
      <c r="IZ143" t="s">
        <v>818</v>
      </c>
      <c r="JA143" t="s">
        <v>818</v>
      </c>
      <c r="JB143" t="s">
        <v>818</v>
      </c>
      <c r="JC143" t="s">
        <v>818</v>
      </c>
      <c r="JD143" t="s">
        <v>818</v>
      </c>
      <c r="JE143" t="s">
        <v>818</v>
      </c>
      <c r="JF143" t="s">
        <v>818</v>
      </c>
      <c r="JG143" t="s">
        <v>818</v>
      </c>
      <c r="JH143" t="s">
        <v>818</v>
      </c>
      <c r="JI143" t="s">
        <v>818</v>
      </c>
      <c r="JJ143" t="s">
        <v>818</v>
      </c>
      <c r="JK143" t="s">
        <v>818</v>
      </c>
      <c r="JL143" t="s">
        <v>818</v>
      </c>
      <c r="JM143" t="s">
        <v>818</v>
      </c>
      <c r="JN143" t="s">
        <v>818</v>
      </c>
      <c r="JO143" t="s">
        <v>818</v>
      </c>
      <c r="JP143" t="s">
        <v>818</v>
      </c>
      <c r="JQ143" t="s">
        <v>818</v>
      </c>
      <c r="JR143" t="s">
        <v>818</v>
      </c>
      <c r="JS143" t="s">
        <v>818</v>
      </c>
      <c r="JT143" t="s">
        <v>818</v>
      </c>
      <c r="JU143" t="s">
        <v>818</v>
      </c>
      <c r="JV143" t="s">
        <v>818</v>
      </c>
      <c r="JW143" t="s">
        <v>818</v>
      </c>
      <c r="JX143" t="s">
        <v>818</v>
      </c>
      <c r="JY143" t="s">
        <v>818</v>
      </c>
      <c r="JZ143" t="s">
        <v>818</v>
      </c>
      <c r="KA143" t="s">
        <v>818</v>
      </c>
      <c r="KB143" t="s">
        <v>818</v>
      </c>
      <c r="KC143" t="s">
        <v>818</v>
      </c>
      <c r="KD143" t="s">
        <v>818</v>
      </c>
      <c r="KE143" t="s">
        <v>818</v>
      </c>
      <c r="KF143">
        <v>2</v>
      </c>
      <c r="KG143">
        <v>0</v>
      </c>
      <c r="KH143">
        <v>0</v>
      </c>
      <c r="KI143">
        <v>0</v>
      </c>
      <c r="KJ143">
        <v>0</v>
      </c>
      <c r="KK143">
        <v>0</v>
      </c>
      <c r="KL143">
        <v>0</v>
      </c>
      <c r="KM143">
        <v>0</v>
      </c>
      <c r="KN143">
        <v>1</v>
      </c>
      <c r="KO143">
        <v>0</v>
      </c>
      <c r="KP143">
        <v>0</v>
      </c>
      <c r="KQ143">
        <v>1</v>
      </c>
      <c r="KR143">
        <v>0</v>
      </c>
      <c r="KS143">
        <v>0</v>
      </c>
      <c r="KT143">
        <v>0</v>
      </c>
      <c r="KU143">
        <v>0</v>
      </c>
      <c r="KV143">
        <v>0</v>
      </c>
      <c r="KW143">
        <v>0</v>
      </c>
      <c r="KX143">
        <v>1</v>
      </c>
      <c r="KY143">
        <v>0</v>
      </c>
      <c r="KZ143">
        <v>0</v>
      </c>
      <c r="LA143">
        <v>1</v>
      </c>
      <c r="LB143">
        <v>0</v>
      </c>
      <c r="LC143">
        <v>0</v>
      </c>
      <c r="LD143">
        <v>2</v>
      </c>
      <c r="LE143">
        <v>0</v>
      </c>
      <c r="LF143">
        <v>2</v>
      </c>
      <c r="LH143" t="s">
        <v>817</v>
      </c>
      <c r="LI143" t="s">
        <v>817</v>
      </c>
      <c r="LJ143" t="s">
        <v>817</v>
      </c>
      <c r="LK143" t="s">
        <v>817</v>
      </c>
      <c r="LL143" t="s">
        <v>817</v>
      </c>
      <c r="LM143" t="s">
        <v>817</v>
      </c>
      <c r="LO143" t="s">
        <v>817</v>
      </c>
      <c r="LQ143" t="s">
        <v>817</v>
      </c>
      <c r="LR143" t="s">
        <v>818</v>
      </c>
      <c r="LV143" t="s">
        <v>818</v>
      </c>
      <c r="LX143" t="s">
        <v>817</v>
      </c>
      <c r="MU143" t="s">
        <v>817</v>
      </c>
      <c r="MV143" t="s">
        <v>817</v>
      </c>
      <c r="MW143" t="s">
        <v>813</v>
      </c>
      <c r="MX143" t="s">
        <v>817</v>
      </c>
      <c r="MY143" t="s">
        <v>817</v>
      </c>
      <c r="MZ143" t="s">
        <v>817</v>
      </c>
      <c r="NA143" t="s">
        <v>817</v>
      </c>
      <c r="NB143" t="s">
        <v>817</v>
      </c>
      <c r="NR143" t="s">
        <v>813</v>
      </c>
      <c r="NS143" t="s">
        <v>813</v>
      </c>
      <c r="NT143" t="s">
        <v>963</v>
      </c>
      <c r="NU143" t="s">
        <v>825</v>
      </c>
      <c r="NY143">
        <v>0</v>
      </c>
      <c r="OP143" t="s">
        <v>813</v>
      </c>
      <c r="OQ143" t="s">
        <v>890</v>
      </c>
      <c r="OR143" t="s">
        <v>828</v>
      </c>
      <c r="OS143" t="s">
        <v>904</v>
      </c>
      <c r="OT143" t="s">
        <v>817</v>
      </c>
      <c r="OU143" t="s">
        <v>813</v>
      </c>
      <c r="OV143" t="s">
        <v>1004</v>
      </c>
      <c r="PA143" t="s">
        <v>817</v>
      </c>
      <c r="PB143" t="s">
        <v>817</v>
      </c>
      <c r="PC143" t="s">
        <v>817</v>
      </c>
      <c r="PD143" t="s">
        <v>817</v>
      </c>
      <c r="PE143" t="s">
        <v>817</v>
      </c>
      <c r="PF143" t="s">
        <v>813</v>
      </c>
      <c r="PG143" t="s">
        <v>817</v>
      </c>
      <c r="PH143" t="s">
        <v>817</v>
      </c>
      <c r="PI143" t="s">
        <v>817</v>
      </c>
      <c r="PJ143" t="s">
        <v>817</v>
      </c>
      <c r="PM143" t="s">
        <v>1057</v>
      </c>
      <c r="PN143" t="s">
        <v>837</v>
      </c>
      <c r="PO143" t="s">
        <v>893</v>
      </c>
      <c r="PP143" t="s">
        <v>839</v>
      </c>
      <c r="PQ143" t="s">
        <v>813</v>
      </c>
      <c r="PR143" t="s">
        <v>813</v>
      </c>
      <c r="PS143" t="s">
        <v>817</v>
      </c>
      <c r="PT143" t="s">
        <v>817</v>
      </c>
      <c r="PU143" t="s">
        <v>817</v>
      </c>
      <c r="PV143" t="s">
        <v>817</v>
      </c>
      <c r="PW143" t="s">
        <v>817</v>
      </c>
      <c r="PX143" t="s">
        <v>817</v>
      </c>
      <c r="PY143" t="s">
        <v>817</v>
      </c>
      <c r="PZ143" t="s">
        <v>840</v>
      </c>
      <c r="QA143" t="s">
        <v>841</v>
      </c>
      <c r="QB143" t="s">
        <v>971</v>
      </c>
      <c r="QC143" t="s">
        <v>843</v>
      </c>
      <c r="QD143" t="s">
        <v>844</v>
      </c>
      <c r="QE143" t="s">
        <v>836</v>
      </c>
      <c r="QF143" t="s">
        <v>813</v>
      </c>
      <c r="QG143" t="s">
        <v>813</v>
      </c>
      <c r="QH143" t="s">
        <v>813</v>
      </c>
      <c r="QI143" t="s">
        <v>817</v>
      </c>
      <c r="QJ143" t="s">
        <v>813</v>
      </c>
      <c r="QK143" t="s">
        <v>813</v>
      </c>
      <c r="QL143" t="s">
        <v>817</v>
      </c>
      <c r="QM143" t="s">
        <v>813</v>
      </c>
      <c r="QN143" t="s">
        <v>817</v>
      </c>
      <c r="QO143" t="s">
        <v>817</v>
      </c>
      <c r="QP143" t="s">
        <v>817</v>
      </c>
      <c r="QQ143" t="s">
        <v>817</v>
      </c>
      <c r="QR143" t="s">
        <v>868</v>
      </c>
      <c r="QS143" t="s">
        <v>817</v>
      </c>
      <c r="QT143" t="s">
        <v>817</v>
      </c>
      <c r="QU143" t="s">
        <v>817</v>
      </c>
      <c r="QV143" t="s">
        <v>817</v>
      </c>
      <c r="QW143" t="s">
        <v>817</v>
      </c>
      <c r="QX143" t="s">
        <v>817</v>
      </c>
      <c r="QY143" t="s">
        <v>817</v>
      </c>
      <c r="QZ143" t="s">
        <v>817</v>
      </c>
      <c r="RA143" t="s">
        <v>813</v>
      </c>
      <c r="RB143" t="s">
        <v>817</v>
      </c>
      <c r="RC143" t="s">
        <v>817</v>
      </c>
      <c r="RD143" t="s">
        <v>817</v>
      </c>
      <c r="RE143" t="s">
        <v>813</v>
      </c>
      <c r="RF143" t="s">
        <v>813</v>
      </c>
      <c r="RG143" t="s">
        <v>817</v>
      </c>
      <c r="RH143" t="s">
        <v>817</v>
      </c>
      <c r="RI143" t="s">
        <v>817</v>
      </c>
      <c r="RJ143" t="s">
        <v>817</v>
      </c>
      <c r="RK143" t="s">
        <v>813</v>
      </c>
      <c r="RL143" t="s">
        <v>813</v>
      </c>
      <c r="RM143" t="s">
        <v>813</v>
      </c>
      <c r="RN143" t="s">
        <v>817</v>
      </c>
      <c r="RO143" t="s">
        <v>817</v>
      </c>
      <c r="RP143" t="s">
        <v>817</v>
      </c>
      <c r="RQ143" t="s">
        <v>817</v>
      </c>
      <c r="RR143" t="s">
        <v>817</v>
      </c>
      <c r="RS143" t="s">
        <v>817</v>
      </c>
      <c r="RT143" t="s">
        <v>817</v>
      </c>
      <c r="RU143" t="s">
        <v>817</v>
      </c>
      <c r="RV143" t="s">
        <v>817</v>
      </c>
      <c r="RW143" t="s">
        <v>817</v>
      </c>
      <c r="RX143" t="s">
        <v>837</v>
      </c>
      <c r="RY143" t="s">
        <v>958</v>
      </c>
      <c r="RZ143" t="s">
        <v>817</v>
      </c>
      <c r="SB143" t="s">
        <v>817</v>
      </c>
      <c r="SC143" t="s">
        <v>817</v>
      </c>
      <c r="SD143" t="s">
        <v>817</v>
      </c>
      <c r="SE143" t="s">
        <v>817</v>
      </c>
      <c r="SF143" t="s">
        <v>817</v>
      </c>
      <c r="SG143" t="s">
        <v>817</v>
      </c>
      <c r="SH143" t="s">
        <v>817</v>
      </c>
      <c r="SI143" t="s">
        <v>817</v>
      </c>
      <c r="SJ143" t="s">
        <v>813</v>
      </c>
      <c r="SK143" t="s">
        <v>817</v>
      </c>
      <c r="SL143" t="s">
        <v>817</v>
      </c>
      <c r="SM143" t="s">
        <v>817</v>
      </c>
      <c r="SN143" t="s">
        <v>817</v>
      </c>
      <c r="SO143" t="s">
        <v>817</v>
      </c>
      <c r="SP143" t="s">
        <v>817</v>
      </c>
      <c r="SQ143" t="s">
        <v>817</v>
      </c>
      <c r="SR143" t="s">
        <v>817</v>
      </c>
      <c r="SS143" t="s">
        <v>817</v>
      </c>
      <c r="ST143" t="s">
        <v>817</v>
      </c>
      <c r="SU143" t="s">
        <v>817</v>
      </c>
      <c r="SV143" t="s">
        <v>817</v>
      </c>
      <c r="SW143" t="s">
        <v>817</v>
      </c>
      <c r="SX143" t="s">
        <v>817</v>
      </c>
      <c r="SY143" t="s">
        <v>817</v>
      </c>
      <c r="SZ143" t="s">
        <v>817</v>
      </c>
      <c r="TA143" t="s">
        <v>817</v>
      </c>
      <c r="TB143" t="s">
        <v>817</v>
      </c>
      <c r="TC143" t="s">
        <v>817</v>
      </c>
      <c r="TD143" t="s">
        <v>817</v>
      </c>
      <c r="TE143" t="s">
        <v>817</v>
      </c>
      <c r="TF143" t="s">
        <v>813</v>
      </c>
      <c r="TG143" t="s">
        <v>817</v>
      </c>
      <c r="TH143" t="s">
        <v>817</v>
      </c>
      <c r="TI143" t="s">
        <v>817</v>
      </c>
      <c r="TU143" t="s">
        <v>817</v>
      </c>
      <c r="TY143" t="s">
        <v>813</v>
      </c>
      <c r="TZ143" t="s">
        <v>813</v>
      </c>
      <c r="UA143" t="s">
        <v>817</v>
      </c>
      <c r="UB143" t="s">
        <v>813</v>
      </c>
      <c r="UC143" t="s">
        <v>817</v>
      </c>
      <c r="UD143" t="s">
        <v>817</v>
      </c>
      <c r="UE143" t="s">
        <v>817</v>
      </c>
      <c r="UF143" t="s">
        <v>817</v>
      </c>
      <c r="UG143" t="s">
        <v>813</v>
      </c>
      <c r="UH143" t="s">
        <v>817</v>
      </c>
      <c r="UI143" t="s">
        <v>817</v>
      </c>
      <c r="UJ143" t="s">
        <v>817</v>
      </c>
      <c r="UK143" t="s">
        <v>817</v>
      </c>
      <c r="UL143" t="s">
        <v>813</v>
      </c>
      <c r="UM143" t="s">
        <v>813</v>
      </c>
      <c r="UN143" t="s">
        <v>817</v>
      </c>
      <c r="UO143" t="s">
        <v>817</v>
      </c>
      <c r="UP143" t="s">
        <v>817</v>
      </c>
      <c r="UQ143" t="s">
        <v>817</v>
      </c>
      <c r="UR143" t="s">
        <v>817</v>
      </c>
      <c r="US143" t="s">
        <v>817</v>
      </c>
      <c r="UT143" t="s">
        <v>817</v>
      </c>
      <c r="UU143" t="s">
        <v>817</v>
      </c>
      <c r="UV143" t="s">
        <v>817</v>
      </c>
      <c r="UW143" t="s">
        <v>813</v>
      </c>
      <c r="UX143" t="s">
        <v>817</v>
      </c>
      <c r="UY143" t="s">
        <v>817</v>
      </c>
      <c r="UZ143" t="s">
        <v>817</v>
      </c>
      <c r="VD143" t="s">
        <v>817</v>
      </c>
      <c r="VE143" t="s">
        <v>817</v>
      </c>
      <c r="VF143" t="s">
        <v>813</v>
      </c>
      <c r="VG143" t="s">
        <v>813</v>
      </c>
      <c r="VH143" t="s">
        <v>813</v>
      </c>
      <c r="VI143" t="s">
        <v>817</v>
      </c>
      <c r="VJ143" t="s">
        <v>817</v>
      </c>
      <c r="VK143" t="s">
        <v>817</v>
      </c>
      <c r="VL143" t="s">
        <v>817</v>
      </c>
      <c r="VM143" t="s">
        <v>817</v>
      </c>
      <c r="VN143" t="s">
        <v>817</v>
      </c>
      <c r="VO143" t="s">
        <v>817</v>
      </c>
      <c r="VP143" t="s">
        <v>817</v>
      </c>
      <c r="VQ143" t="s">
        <v>817</v>
      </c>
      <c r="VY143" t="s">
        <v>817</v>
      </c>
      <c r="VZ143" t="s">
        <v>813</v>
      </c>
      <c r="WA143" t="s">
        <v>817</v>
      </c>
      <c r="WJ143" t="s">
        <v>817</v>
      </c>
      <c r="WK143" t="s">
        <v>813</v>
      </c>
      <c r="WL143" t="s">
        <v>817</v>
      </c>
      <c r="WM143" t="s">
        <v>813</v>
      </c>
      <c r="WN143" t="s">
        <v>817</v>
      </c>
      <c r="WO143" t="s">
        <v>817</v>
      </c>
      <c r="WP143" t="s">
        <v>817</v>
      </c>
      <c r="WQ143" t="s">
        <v>817</v>
      </c>
      <c r="WR143" t="s">
        <v>817</v>
      </c>
      <c r="WS143" t="s">
        <v>956</v>
      </c>
      <c r="WU143" t="s">
        <v>817</v>
      </c>
      <c r="WV143" t="s">
        <v>817</v>
      </c>
      <c r="WW143" t="s">
        <v>817</v>
      </c>
      <c r="WX143" t="s">
        <v>817</v>
      </c>
      <c r="WY143" t="s">
        <v>817</v>
      </c>
      <c r="WZ143" t="s">
        <v>813</v>
      </c>
      <c r="XA143" t="s">
        <v>817</v>
      </c>
      <c r="XB143" t="s">
        <v>817</v>
      </c>
      <c r="XC143" t="s">
        <v>850</v>
      </c>
      <c r="XD143" t="s">
        <v>813</v>
      </c>
      <c r="XE143" t="s">
        <v>813</v>
      </c>
      <c r="XF143" t="s">
        <v>817</v>
      </c>
      <c r="XG143" t="s">
        <v>817</v>
      </c>
      <c r="XH143" t="s">
        <v>817</v>
      </c>
      <c r="XI143" t="s">
        <v>817</v>
      </c>
      <c r="XJ143" t="s">
        <v>817</v>
      </c>
      <c r="XK143" t="s">
        <v>817</v>
      </c>
      <c r="XL143" t="s">
        <v>817</v>
      </c>
      <c r="XM143" t="s">
        <v>817</v>
      </c>
      <c r="XN143" t="s">
        <v>817</v>
      </c>
      <c r="XO143" t="s">
        <v>817</v>
      </c>
      <c r="XP143" t="s">
        <v>817</v>
      </c>
      <c r="XQ143" t="s">
        <v>817</v>
      </c>
      <c r="XR143" t="s">
        <v>817</v>
      </c>
      <c r="XS143" t="s">
        <v>817</v>
      </c>
      <c r="XT143" t="s">
        <v>817</v>
      </c>
      <c r="XU143" t="s">
        <v>817</v>
      </c>
      <c r="XV143" t="s">
        <v>817</v>
      </c>
      <c r="XW143" t="s">
        <v>813</v>
      </c>
      <c r="XX143" t="s">
        <v>817</v>
      </c>
      <c r="XY143" t="s">
        <v>817</v>
      </c>
      <c r="XZ143" t="s">
        <v>817</v>
      </c>
      <c r="ZM143" t="s">
        <v>817</v>
      </c>
      <c r="ZN143" t="s">
        <v>817</v>
      </c>
      <c r="ZO143" t="s">
        <v>817</v>
      </c>
      <c r="ZP143" t="s">
        <v>817</v>
      </c>
      <c r="ZQ143" t="s">
        <v>817</v>
      </c>
      <c r="ZR143" t="s">
        <v>813</v>
      </c>
      <c r="ZS143" t="s">
        <v>817</v>
      </c>
      <c r="ZT143" t="s">
        <v>817</v>
      </c>
      <c r="ZU143" t="s">
        <v>817</v>
      </c>
      <c r="ZV143" t="s">
        <v>813</v>
      </c>
      <c r="ZW143" t="s">
        <v>817</v>
      </c>
      <c r="ZX143" t="s">
        <v>817</v>
      </c>
      <c r="ZY143" t="s">
        <v>817</v>
      </c>
      <c r="ZZ143" t="s">
        <v>817</v>
      </c>
      <c r="AAA143" t="s">
        <v>813</v>
      </c>
      <c r="AAB143" t="s">
        <v>817</v>
      </c>
      <c r="AAC143" t="s">
        <v>817</v>
      </c>
      <c r="AAD143" t="s">
        <v>817</v>
      </c>
      <c r="AAE143" t="s">
        <v>817</v>
      </c>
      <c r="AAF143" t="s">
        <v>817</v>
      </c>
      <c r="AAH143" t="s">
        <v>817</v>
      </c>
      <c r="AAI143" t="s">
        <v>817</v>
      </c>
      <c r="AAJ143" t="s">
        <v>817</v>
      </c>
      <c r="AAK143" t="s">
        <v>817</v>
      </c>
      <c r="AAL143" t="s">
        <v>817</v>
      </c>
      <c r="AAM143" t="s">
        <v>813</v>
      </c>
      <c r="AAN143" t="s">
        <v>817</v>
      </c>
      <c r="AAO143" t="s">
        <v>817</v>
      </c>
      <c r="AAP143" t="s">
        <v>817</v>
      </c>
      <c r="AAQ143" t="s">
        <v>817</v>
      </c>
      <c r="AAR143" t="s">
        <v>817</v>
      </c>
      <c r="AAS143" t="s">
        <v>817</v>
      </c>
      <c r="AAT143" t="s">
        <v>817</v>
      </c>
      <c r="AAV143" t="s">
        <v>817</v>
      </c>
      <c r="AAW143" t="s">
        <v>817</v>
      </c>
      <c r="AAX143" t="s">
        <v>817</v>
      </c>
      <c r="AAY143" t="s">
        <v>817</v>
      </c>
      <c r="AAZ143" t="s">
        <v>817</v>
      </c>
      <c r="ABA143" t="s">
        <v>817</v>
      </c>
      <c r="ABB143" t="s">
        <v>813</v>
      </c>
      <c r="ABC143" t="s">
        <v>817</v>
      </c>
      <c r="ABD143" t="s">
        <v>813</v>
      </c>
      <c r="ABE143" t="s">
        <v>817</v>
      </c>
      <c r="ABF143" t="s">
        <v>817</v>
      </c>
      <c r="ABG143" t="s">
        <v>813</v>
      </c>
      <c r="ABH143" t="s">
        <v>817</v>
      </c>
      <c r="ABI143" t="s">
        <v>817</v>
      </c>
      <c r="ABJ143" t="s">
        <v>817</v>
      </c>
      <c r="ABK143" t="s">
        <v>817</v>
      </c>
      <c r="ABL143" t="s">
        <v>817</v>
      </c>
      <c r="ABM143" t="s">
        <v>817</v>
      </c>
      <c r="ABN143" t="s">
        <v>817</v>
      </c>
      <c r="ABO143" t="s">
        <v>817</v>
      </c>
      <c r="ABP143" t="s">
        <v>817</v>
      </c>
      <c r="ABQ143" t="s">
        <v>817</v>
      </c>
      <c r="ABR143" t="s">
        <v>817</v>
      </c>
      <c r="ABS143" t="s">
        <v>817</v>
      </c>
      <c r="ABT143" t="s">
        <v>817</v>
      </c>
      <c r="ABU143" t="s">
        <v>817</v>
      </c>
      <c r="ABV143" t="s">
        <v>817</v>
      </c>
      <c r="ABW143" t="s">
        <v>813</v>
      </c>
      <c r="ABX143" t="s">
        <v>813</v>
      </c>
      <c r="ABY143" t="s">
        <v>817</v>
      </c>
      <c r="ABZ143" t="s">
        <v>817</v>
      </c>
      <c r="ACA143" t="s">
        <v>813</v>
      </c>
      <c r="ACB143" t="s">
        <v>817</v>
      </c>
      <c r="ACC143" t="s">
        <v>817</v>
      </c>
      <c r="ACD143" t="s">
        <v>817</v>
      </c>
      <c r="ACE143" t="s">
        <v>817</v>
      </c>
      <c r="ACF143" t="s">
        <v>817</v>
      </c>
      <c r="ACG143" t="s">
        <v>817</v>
      </c>
      <c r="ACH143" t="s">
        <v>817</v>
      </c>
      <c r="ACI143" t="s">
        <v>817</v>
      </c>
    </row>
    <row r="144" spans="1:763">
      <c r="A144" t="s">
        <v>1463</v>
      </c>
      <c r="B144" t="s">
        <v>1464</v>
      </c>
      <c r="C144" t="s">
        <v>1465</v>
      </c>
      <c r="D144" t="s">
        <v>967</v>
      </c>
      <c r="E144" t="s">
        <v>967</v>
      </c>
      <c r="P144" t="s">
        <v>1019</v>
      </c>
      <c r="Q144">
        <v>0.81147810819708099</v>
      </c>
      <c r="T144">
        <v>59</v>
      </c>
      <c r="V144" t="s">
        <v>813</v>
      </c>
      <c r="X144" t="s">
        <v>813</v>
      </c>
      <c r="Y144" t="s">
        <v>856</v>
      </c>
      <c r="Z144" t="s">
        <v>856</v>
      </c>
      <c r="AA144" t="s">
        <v>857</v>
      </c>
      <c r="AB144" t="s">
        <v>816</v>
      </c>
      <c r="AC144">
        <v>3</v>
      </c>
      <c r="AD144" t="s">
        <v>817</v>
      </c>
      <c r="AE144">
        <v>3</v>
      </c>
      <c r="AF144">
        <v>0</v>
      </c>
      <c r="AG144">
        <v>0</v>
      </c>
      <c r="AH144" t="s">
        <v>818</v>
      </c>
      <c r="AI144" t="s">
        <v>818</v>
      </c>
      <c r="AJ144" t="s">
        <v>818</v>
      </c>
      <c r="AK144" t="s">
        <v>818</v>
      </c>
      <c r="AL144" t="s">
        <v>818</v>
      </c>
      <c r="AM144" t="s">
        <v>818</v>
      </c>
      <c r="AN144" t="s">
        <v>818</v>
      </c>
      <c r="AO144" t="s">
        <v>818</v>
      </c>
      <c r="AP144" t="s">
        <v>818</v>
      </c>
      <c r="AQ144" t="s">
        <v>818</v>
      </c>
      <c r="AR144" t="s">
        <v>818</v>
      </c>
      <c r="AS144" t="s">
        <v>818</v>
      </c>
      <c r="AT144" t="s">
        <v>818</v>
      </c>
      <c r="AU144" t="s">
        <v>818</v>
      </c>
      <c r="AV144" t="s">
        <v>818</v>
      </c>
      <c r="AW144" t="s">
        <v>818</v>
      </c>
      <c r="AX144" t="s">
        <v>818</v>
      </c>
      <c r="AY144" t="s">
        <v>818</v>
      </c>
      <c r="AZ144" t="s">
        <v>818</v>
      </c>
      <c r="BA144" t="s">
        <v>818</v>
      </c>
      <c r="BB144" t="s">
        <v>818</v>
      </c>
      <c r="BC144" t="s">
        <v>818</v>
      </c>
      <c r="BD144" t="s">
        <v>818</v>
      </c>
      <c r="BE144" t="s">
        <v>818</v>
      </c>
      <c r="BF144" t="s">
        <v>818</v>
      </c>
      <c r="BG144" t="s">
        <v>818</v>
      </c>
      <c r="BH144" t="s">
        <v>818</v>
      </c>
      <c r="BI144" t="s">
        <v>818</v>
      </c>
      <c r="BJ144" t="s">
        <v>818</v>
      </c>
      <c r="BK144" t="s">
        <v>818</v>
      </c>
      <c r="BL144" t="s">
        <v>818</v>
      </c>
      <c r="BM144" t="s">
        <v>818</v>
      </c>
      <c r="BN144" t="s">
        <v>818</v>
      </c>
      <c r="BO144" t="s">
        <v>818</v>
      </c>
      <c r="BP144" t="s">
        <v>818</v>
      </c>
      <c r="BQ144" t="s">
        <v>818</v>
      </c>
      <c r="BR144" t="s">
        <v>818</v>
      </c>
      <c r="BS144" t="s">
        <v>818</v>
      </c>
      <c r="BT144" t="s">
        <v>818</v>
      </c>
      <c r="BU144" t="s">
        <v>818</v>
      </c>
      <c r="BV144" t="s">
        <v>818</v>
      </c>
      <c r="BW144" t="s">
        <v>818</v>
      </c>
      <c r="BX144" t="s">
        <v>818</v>
      </c>
      <c r="BY144" t="s">
        <v>818</v>
      </c>
      <c r="BZ144" t="s">
        <v>818</v>
      </c>
      <c r="CA144" t="s">
        <v>818</v>
      </c>
      <c r="CB144" t="s">
        <v>818</v>
      </c>
      <c r="CC144" t="s">
        <v>818</v>
      </c>
      <c r="CD144" t="s">
        <v>818</v>
      </c>
      <c r="CE144" t="s">
        <v>818</v>
      </c>
      <c r="CF144" t="s">
        <v>818</v>
      </c>
      <c r="CG144" t="s">
        <v>818</v>
      </c>
      <c r="CH144" t="s">
        <v>818</v>
      </c>
      <c r="CI144" t="s">
        <v>818</v>
      </c>
      <c r="CJ144" t="s">
        <v>818</v>
      </c>
      <c r="CK144" t="s">
        <v>818</v>
      </c>
      <c r="CL144" t="s">
        <v>818</v>
      </c>
      <c r="CM144" t="s">
        <v>818</v>
      </c>
      <c r="CN144" t="s">
        <v>818</v>
      </c>
      <c r="CO144" t="s">
        <v>818</v>
      </c>
      <c r="CP144" t="s">
        <v>818</v>
      </c>
      <c r="CQ144" t="s">
        <v>818</v>
      </c>
      <c r="CR144" t="s">
        <v>818</v>
      </c>
      <c r="CS144" t="s">
        <v>818</v>
      </c>
      <c r="CT144" t="s">
        <v>818</v>
      </c>
      <c r="CU144" t="s">
        <v>818</v>
      </c>
      <c r="CV144" t="s">
        <v>818</v>
      </c>
      <c r="CW144" t="s">
        <v>818</v>
      </c>
      <c r="CX144" t="s">
        <v>818</v>
      </c>
      <c r="CY144" t="s">
        <v>818</v>
      </c>
      <c r="CZ144" t="s">
        <v>818</v>
      </c>
      <c r="DA144" t="s">
        <v>818</v>
      </c>
      <c r="DB144" t="s">
        <v>818</v>
      </c>
      <c r="DC144" t="s">
        <v>818</v>
      </c>
      <c r="DD144" t="s">
        <v>818</v>
      </c>
      <c r="DE144" t="s">
        <v>818</v>
      </c>
      <c r="DF144" t="s">
        <v>818</v>
      </c>
      <c r="DG144" t="s">
        <v>818</v>
      </c>
      <c r="DH144" t="s">
        <v>818</v>
      </c>
      <c r="DI144" t="s">
        <v>818</v>
      </c>
      <c r="DJ144" t="s">
        <v>818</v>
      </c>
      <c r="DK144" t="s">
        <v>818</v>
      </c>
      <c r="DL144" t="s">
        <v>818</v>
      </c>
      <c r="DM144" t="s">
        <v>818</v>
      </c>
      <c r="DN144" t="s">
        <v>818</v>
      </c>
      <c r="DO144" t="s">
        <v>818</v>
      </c>
      <c r="DP144" t="s">
        <v>818</v>
      </c>
      <c r="DQ144" t="s">
        <v>818</v>
      </c>
      <c r="DR144" t="s">
        <v>818</v>
      </c>
      <c r="DS144" t="s">
        <v>818</v>
      </c>
      <c r="DT144" t="s">
        <v>818</v>
      </c>
      <c r="DU144" t="s">
        <v>818</v>
      </c>
      <c r="DV144" t="s">
        <v>818</v>
      </c>
      <c r="DW144" t="s">
        <v>818</v>
      </c>
      <c r="DX144" t="s">
        <v>818</v>
      </c>
      <c r="DY144" t="s">
        <v>818</v>
      </c>
      <c r="DZ144" t="s">
        <v>818</v>
      </c>
      <c r="EA144" t="s">
        <v>818</v>
      </c>
      <c r="EB144" t="s">
        <v>818</v>
      </c>
      <c r="EC144" t="s">
        <v>818</v>
      </c>
      <c r="ED144" t="s">
        <v>818</v>
      </c>
      <c r="EE144" t="s">
        <v>818</v>
      </c>
      <c r="EF144" t="s">
        <v>818</v>
      </c>
      <c r="EG144" t="s">
        <v>818</v>
      </c>
      <c r="EH144" t="s">
        <v>818</v>
      </c>
      <c r="EI144" t="s">
        <v>818</v>
      </c>
      <c r="EJ144" t="s">
        <v>818</v>
      </c>
      <c r="EK144" t="s">
        <v>818</v>
      </c>
      <c r="EL144" t="s">
        <v>818</v>
      </c>
      <c r="EM144" t="s">
        <v>818</v>
      </c>
      <c r="EN144" t="s">
        <v>818</v>
      </c>
      <c r="EO144" t="s">
        <v>818</v>
      </c>
      <c r="EP144" t="s">
        <v>818</v>
      </c>
      <c r="EQ144" t="s">
        <v>818</v>
      </c>
      <c r="ER144" t="s">
        <v>818</v>
      </c>
      <c r="ES144" t="s">
        <v>818</v>
      </c>
      <c r="ET144" t="s">
        <v>818</v>
      </c>
      <c r="EU144" t="s">
        <v>818</v>
      </c>
      <c r="EV144" t="s">
        <v>818</v>
      </c>
      <c r="EW144" t="s">
        <v>818</v>
      </c>
      <c r="EX144" t="s">
        <v>818</v>
      </c>
      <c r="EY144" t="s">
        <v>818</v>
      </c>
      <c r="EZ144" t="s">
        <v>818</v>
      </c>
      <c r="FA144" t="s">
        <v>818</v>
      </c>
      <c r="FB144" t="s">
        <v>818</v>
      </c>
      <c r="FC144" t="s">
        <v>818</v>
      </c>
      <c r="FD144" t="s">
        <v>818</v>
      </c>
      <c r="FE144" t="s">
        <v>818</v>
      </c>
      <c r="FF144" t="s">
        <v>818</v>
      </c>
      <c r="FG144" t="s">
        <v>818</v>
      </c>
      <c r="FH144" t="s">
        <v>818</v>
      </c>
      <c r="FI144" t="s">
        <v>818</v>
      </c>
      <c r="FJ144" t="s">
        <v>818</v>
      </c>
      <c r="FK144" t="s">
        <v>818</v>
      </c>
      <c r="FL144" t="s">
        <v>818</v>
      </c>
      <c r="FM144" t="s">
        <v>818</v>
      </c>
      <c r="FN144" t="s">
        <v>818</v>
      </c>
      <c r="FO144" t="s">
        <v>818</v>
      </c>
      <c r="FP144" t="s">
        <v>818</v>
      </c>
      <c r="FQ144" t="s">
        <v>818</v>
      </c>
      <c r="FR144" t="s">
        <v>818</v>
      </c>
      <c r="FS144" t="s">
        <v>818</v>
      </c>
      <c r="FT144" t="s">
        <v>818</v>
      </c>
      <c r="FU144" t="s">
        <v>818</v>
      </c>
      <c r="FV144" t="s">
        <v>818</v>
      </c>
      <c r="FW144" t="s">
        <v>818</v>
      </c>
      <c r="FX144" t="s">
        <v>818</v>
      </c>
      <c r="FY144" t="s">
        <v>818</v>
      </c>
      <c r="FZ144" t="s">
        <v>818</v>
      </c>
      <c r="GA144" t="s">
        <v>818</v>
      </c>
      <c r="GB144" t="s">
        <v>818</v>
      </c>
      <c r="GC144" t="s">
        <v>818</v>
      </c>
      <c r="GD144" t="s">
        <v>818</v>
      </c>
      <c r="GE144" t="s">
        <v>818</v>
      </c>
      <c r="GF144" t="s">
        <v>818</v>
      </c>
      <c r="GG144" t="s">
        <v>818</v>
      </c>
      <c r="GH144" t="s">
        <v>818</v>
      </c>
      <c r="GI144" t="s">
        <v>818</v>
      </c>
      <c r="GJ144" t="s">
        <v>818</v>
      </c>
      <c r="GK144" t="s">
        <v>818</v>
      </c>
      <c r="GL144" t="s">
        <v>818</v>
      </c>
      <c r="GM144" t="s">
        <v>818</v>
      </c>
      <c r="GN144" t="s">
        <v>818</v>
      </c>
      <c r="GO144" t="s">
        <v>818</v>
      </c>
      <c r="GP144" t="s">
        <v>818</v>
      </c>
      <c r="GQ144" t="s">
        <v>818</v>
      </c>
      <c r="GR144" t="s">
        <v>818</v>
      </c>
      <c r="GS144" t="s">
        <v>818</v>
      </c>
      <c r="GT144" t="s">
        <v>818</v>
      </c>
      <c r="GU144" t="s">
        <v>818</v>
      </c>
      <c r="GV144" t="s">
        <v>818</v>
      </c>
      <c r="GW144" t="s">
        <v>818</v>
      </c>
      <c r="GX144" t="s">
        <v>818</v>
      </c>
      <c r="GY144" t="s">
        <v>818</v>
      </c>
      <c r="GZ144" t="s">
        <v>818</v>
      </c>
      <c r="HA144" t="s">
        <v>818</v>
      </c>
      <c r="HB144" t="s">
        <v>818</v>
      </c>
      <c r="HC144" t="s">
        <v>818</v>
      </c>
      <c r="HD144" t="s">
        <v>818</v>
      </c>
      <c r="HE144" t="s">
        <v>818</v>
      </c>
      <c r="HF144" t="s">
        <v>818</v>
      </c>
      <c r="HG144" t="s">
        <v>818</v>
      </c>
      <c r="HH144" t="s">
        <v>818</v>
      </c>
      <c r="HI144" t="s">
        <v>818</v>
      </c>
      <c r="HJ144" t="s">
        <v>818</v>
      </c>
      <c r="HK144" t="s">
        <v>818</v>
      </c>
      <c r="HL144" t="s">
        <v>818</v>
      </c>
      <c r="HM144" t="s">
        <v>818</v>
      </c>
      <c r="HN144" t="s">
        <v>818</v>
      </c>
      <c r="HO144" t="s">
        <v>818</v>
      </c>
      <c r="HP144" t="s">
        <v>818</v>
      </c>
      <c r="HQ144" t="s">
        <v>818</v>
      </c>
      <c r="HR144" t="s">
        <v>818</v>
      </c>
      <c r="HS144" t="s">
        <v>818</v>
      </c>
      <c r="HT144" t="s">
        <v>818</v>
      </c>
      <c r="HU144" t="s">
        <v>818</v>
      </c>
      <c r="HV144" t="s">
        <v>818</v>
      </c>
      <c r="HW144" t="s">
        <v>818</v>
      </c>
      <c r="HX144" t="s">
        <v>818</v>
      </c>
      <c r="HY144" t="s">
        <v>818</v>
      </c>
      <c r="HZ144" t="s">
        <v>818</v>
      </c>
      <c r="IA144" t="s">
        <v>818</v>
      </c>
      <c r="IB144" t="s">
        <v>818</v>
      </c>
      <c r="IC144" t="s">
        <v>818</v>
      </c>
      <c r="ID144" t="s">
        <v>818</v>
      </c>
      <c r="IE144" t="s">
        <v>818</v>
      </c>
      <c r="IF144" t="s">
        <v>818</v>
      </c>
      <c r="IG144" t="s">
        <v>818</v>
      </c>
      <c r="IH144" t="s">
        <v>818</v>
      </c>
      <c r="II144" t="s">
        <v>818</v>
      </c>
      <c r="IJ144" t="s">
        <v>818</v>
      </c>
      <c r="IK144" t="s">
        <v>818</v>
      </c>
      <c r="IL144" t="s">
        <v>818</v>
      </c>
      <c r="IM144" t="s">
        <v>818</v>
      </c>
      <c r="IN144" t="s">
        <v>818</v>
      </c>
      <c r="IO144" t="s">
        <v>818</v>
      </c>
      <c r="IP144" t="s">
        <v>818</v>
      </c>
      <c r="IQ144" t="s">
        <v>818</v>
      </c>
      <c r="IR144" t="s">
        <v>818</v>
      </c>
      <c r="IS144" t="s">
        <v>818</v>
      </c>
      <c r="IT144" t="s">
        <v>818</v>
      </c>
      <c r="IU144" t="s">
        <v>818</v>
      </c>
      <c r="IV144" t="s">
        <v>818</v>
      </c>
      <c r="IW144" t="s">
        <v>818</v>
      </c>
      <c r="IX144" t="s">
        <v>818</v>
      </c>
      <c r="IY144" t="s">
        <v>818</v>
      </c>
      <c r="IZ144" t="s">
        <v>818</v>
      </c>
      <c r="JA144" t="s">
        <v>818</v>
      </c>
      <c r="JB144" t="s">
        <v>818</v>
      </c>
      <c r="JC144" t="s">
        <v>818</v>
      </c>
      <c r="JD144" t="s">
        <v>818</v>
      </c>
      <c r="JE144" t="s">
        <v>818</v>
      </c>
      <c r="JF144" t="s">
        <v>818</v>
      </c>
      <c r="JG144" t="s">
        <v>818</v>
      </c>
      <c r="JH144" t="s">
        <v>818</v>
      </c>
      <c r="JI144" t="s">
        <v>818</v>
      </c>
      <c r="JJ144" t="s">
        <v>818</v>
      </c>
      <c r="JK144" t="s">
        <v>818</v>
      </c>
      <c r="JL144" t="s">
        <v>818</v>
      </c>
      <c r="JM144" t="s">
        <v>818</v>
      </c>
      <c r="JN144" t="s">
        <v>818</v>
      </c>
      <c r="JO144" t="s">
        <v>818</v>
      </c>
      <c r="JP144" t="s">
        <v>818</v>
      </c>
      <c r="JQ144" t="s">
        <v>818</v>
      </c>
      <c r="JR144" t="s">
        <v>818</v>
      </c>
      <c r="JS144" t="s">
        <v>818</v>
      </c>
      <c r="JT144" t="s">
        <v>818</v>
      </c>
      <c r="JU144" t="s">
        <v>818</v>
      </c>
      <c r="JV144" t="s">
        <v>818</v>
      </c>
      <c r="JW144" t="s">
        <v>818</v>
      </c>
      <c r="JX144" t="s">
        <v>818</v>
      </c>
      <c r="JY144" t="s">
        <v>818</v>
      </c>
      <c r="JZ144" t="s">
        <v>818</v>
      </c>
      <c r="KA144" t="s">
        <v>818</v>
      </c>
      <c r="KB144" t="s">
        <v>818</v>
      </c>
      <c r="KC144" t="s">
        <v>818</v>
      </c>
      <c r="KD144" t="s">
        <v>818</v>
      </c>
      <c r="KE144" t="s">
        <v>818</v>
      </c>
      <c r="KF144">
        <v>3</v>
      </c>
      <c r="KG144">
        <v>0</v>
      </c>
      <c r="KH144">
        <v>0</v>
      </c>
      <c r="KI144">
        <v>0</v>
      </c>
      <c r="KJ144">
        <v>0</v>
      </c>
      <c r="KK144">
        <v>0</v>
      </c>
      <c r="KL144">
        <v>0</v>
      </c>
      <c r="KM144">
        <v>0</v>
      </c>
      <c r="KN144">
        <v>1</v>
      </c>
      <c r="KO144">
        <v>0</v>
      </c>
      <c r="KP144">
        <v>0</v>
      </c>
      <c r="KQ144">
        <v>1</v>
      </c>
      <c r="KR144">
        <v>0</v>
      </c>
      <c r="KS144">
        <v>0</v>
      </c>
      <c r="KT144">
        <v>0</v>
      </c>
      <c r="KU144">
        <v>1</v>
      </c>
      <c r="KV144">
        <v>0</v>
      </c>
      <c r="KW144">
        <v>0</v>
      </c>
      <c r="KX144">
        <v>1</v>
      </c>
      <c r="KY144">
        <v>0</v>
      </c>
      <c r="KZ144">
        <v>1</v>
      </c>
      <c r="LA144">
        <v>1</v>
      </c>
      <c r="LB144">
        <v>0</v>
      </c>
      <c r="LC144">
        <v>1</v>
      </c>
      <c r="LD144">
        <v>3</v>
      </c>
      <c r="LE144">
        <v>1</v>
      </c>
      <c r="LF144">
        <v>2</v>
      </c>
      <c r="LH144" t="s">
        <v>817</v>
      </c>
      <c r="LI144" t="s">
        <v>813</v>
      </c>
      <c r="LJ144" t="s">
        <v>817</v>
      </c>
      <c r="LK144" t="s">
        <v>817</v>
      </c>
      <c r="LL144" t="s">
        <v>817</v>
      </c>
      <c r="LM144" t="s">
        <v>817</v>
      </c>
      <c r="LN144" t="s">
        <v>817</v>
      </c>
      <c r="LO144" t="s">
        <v>817</v>
      </c>
      <c r="LQ144" t="s">
        <v>817</v>
      </c>
      <c r="LR144" t="s">
        <v>818</v>
      </c>
      <c r="LS144" t="s">
        <v>818</v>
      </c>
      <c r="LT144" t="s">
        <v>818</v>
      </c>
      <c r="LU144" t="s">
        <v>818</v>
      </c>
      <c r="LV144" t="s">
        <v>818</v>
      </c>
      <c r="LW144" t="s">
        <v>818</v>
      </c>
      <c r="LX144" t="s">
        <v>817</v>
      </c>
      <c r="MA144" t="s">
        <v>994</v>
      </c>
      <c r="MB144" t="s">
        <v>821</v>
      </c>
      <c r="MC144" t="s">
        <v>822</v>
      </c>
      <c r="MD144" t="s">
        <v>813</v>
      </c>
      <c r="MF144" t="s">
        <v>823</v>
      </c>
      <c r="MI144" t="s">
        <v>817</v>
      </c>
      <c r="MJ144" t="s">
        <v>824</v>
      </c>
      <c r="MK144" t="s">
        <v>813</v>
      </c>
      <c r="ML144" t="s">
        <v>817</v>
      </c>
      <c r="MM144" t="s">
        <v>817</v>
      </c>
      <c r="MN144" t="s">
        <v>817</v>
      </c>
      <c r="MO144" t="s">
        <v>817</v>
      </c>
      <c r="MP144" t="s">
        <v>817</v>
      </c>
      <c r="MQ144" t="s">
        <v>817</v>
      </c>
      <c r="MR144" t="s">
        <v>817</v>
      </c>
      <c r="MS144" t="s">
        <v>817</v>
      </c>
      <c r="MT144" t="s">
        <v>817</v>
      </c>
      <c r="MU144" t="s">
        <v>813</v>
      </c>
      <c r="NC144" t="s">
        <v>817</v>
      </c>
      <c r="ND144" t="s">
        <v>817</v>
      </c>
      <c r="NE144" t="s">
        <v>817</v>
      </c>
      <c r="NR144" t="s">
        <v>813</v>
      </c>
      <c r="NS144" t="s">
        <v>817</v>
      </c>
      <c r="NU144" t="s">
        <v>825</v>
      </c>
      <c r="NY144">
        <v>0</v>
      </c>
      <c r="OA144" t="s">
        <v>817</v>
      </c>
      <c r="OB144" t="s">
        <v>813</v>
      </c>
      <c r="OC144" t="s">
        <v>817</v>
      </c>
      <c r="OD144" t="s">
        <v>813</v>
      </c>
      <c r="OE144" t="s">
        <v>817</v>
      </c>
      <c r="OF144" t="s">
        <v>817</v>
      </c>
      <c r="OG144" t="s">
        <v>817</v>
      </c>
      <c r="OH144" t="s">
        <v>817</v>
      </c>
      <c r="OI144" t="s">
        <v>817</v>
      </c>
      <c r="OJ144" t="s">
        <v>817</v>
      </c>
      <c r="OK144" t="s">
        <v>817</v>
      </c>
      <c r="OL144" t="s">
        <v>817</v>
      </c>
      <c r="OM144" t="s">
        <v>817</v>
      </c>
      <c r="ON144" t="s">
        <v>817</v>
      </c>
      <c r="OP144" t="s">
        <v>817</v>
      </c>
      <c r="OQ144" t="s">
        <v>827</v>
      </c>
      <c r="OR144" t="s">
        <v>828</v>
      </c>
      <c r="OS144" t="s">
        <v>878</v>
      </c>
      <c r="OT144" t="s">
        <v>813</v>
      </c>
      <c r="OU144" t="s">
        <v>817</v>
      </c>
      <c r="OV144" t="s">
        <v>830</v>
      </c>
      <c r="OW144" t="s">
        <v>831</v>
      </c>
      <c r="OX144" t="s">
        <v>832</v>
      </c>
      <c r="OY144" t="s">
        <v>833</v>
      </c>
      <c r="OZ144" t="s">
        <v>1011</v>
      </c>
      <c r="PA144" t="s">
        <v>813</v>
      </c>
      <c r="PB144" t="s">
        <v>817</v>
      </c>
      <c r="PC144" t="s">
        <v>817</v>
      </c>
      <c r="PD144" t="s">
        <v>817</v>
      </c>
      <c r="PE144" t="s">
        <v>817</v>
      </c>
      <c r="PF144" t="s">
        <v>817</v>
      </c>
      <c r="PG144" t="s">
        <v>817</v>
      </c>
      <c r="PH144" t="s">
        <v>817</v>
      </c>
      <c r="PI144" t="s">
        <v>817</v>
      </c>
      <c r="PJ144" t="s">
        <v>817</v>
      </c>
      <c r="PK144" t="s">
        <v>813</v>
      </c>
      <c r="PL144" t="s">
        <v>835</v>
      </c>
      <c r="PM144" t="s">
        <v>845</v>
      </c>
      <c r="PN144" t="s">
        <v>845</v>
      </c>
      <c r="PO144" t="s">
        <v>893</v>
      </c>
      <c r="PP144" t="s">
        <v>867</v>
      </c>
      <c r="PQ144" t="s">
        <v>813</v>
      </c>
      <c r="PR144" t="s">
        <v>813</v>
      </c>
      <c r="PS144" t="s">
        <v>817</v>
      </c>
      <c r="PT144" t="s">
        <v>817</v>
      </c>
      <c r="PU144" t="s">
        <v>817</v>
      </c>
      <c r="PV144" t="s">
        <v>817</v>
      </c>
      <c r="PW144" t="s">
        <v>817</v>
      </c>
      <c r="PX144" t="s">
        <v>817</v>
      </c>
      <c r="PY144" t="s">
        <v>817</v>
      </c>
      <c r="PZ144" t="s">
        <v>840</v>
      </c>
      <c r="QA144" t="s">
        <v>841</v>
      </c>
      <c r="QB144" t="s">
        <v>895</v>
      </c>
      <c r="QC144" t="s">
        <v>843</v>
      </c>
      <c r="QD144" t="s">
        <v>896</v>
      </c>
      <c r="QE144" t="s">
        <v>837</v>
      </c>
      <c r="QF144" t="s">
        <v>817</v>
      </c>
      <c r="QG144" t="s">
        <v>813</v>
      </c>
      <c r="QH144" t="s">
        <v>813</v>
      </c>
      <c r="QI144" t="s">
        <v>817</v>
      </c>
      <c r="QJ144" t="s">
        <v>813</v>
      </c>
      <c r="QK144" t="s">
        <v>813</v>
      </c>
      <c r="QL144" t="s">
        <v>817</v>
      </c>
      <c r="QM144" t="s">
        <v>817</v>
      </c>
      <c r="QN144" t="s">
        <v>817</v>
      </c>
      <c r="QO144" t="s">
        <v>817</v>
      </c>
      <c r="QP144" t="s">
        <v>817</v>
      </c>
      <c r="QQ144" t="s">
        <v>817</v>
      </c>
      <c r="QR144" t="s">
        <v>817</v>
      </c>
      <c r="QS144" t="s">
        <v>813</v>
      </c>
      <c r="QT144" t="s">
        <v>817</v>
      </c>
      <c r="QU144" t="s">
        <v>817</v>
      </c>
      <c r="QV144" t="s">
        <v>817</v>
      </c>
      <c r="QW144" t="s">
        <v>817</v>
      </c>
      <c r="QX144" t="s">
        <v>817</v>
      </c>
      <c r="QY144" t="s">
        <v>817</v>
      </c>
      <c r="QZ144" t="s">
        <v>817</v>
      </c>
      <c r="RA144" t="s">
        <v>817</v>
      </c>
      <c r="RB144" t="s">
        <v>817</v>
      </c>
      <c r="RC144" t="s">
        <v>817</v>
      </c>
      <c r="RD144" t="s">
        <v>817</v>
      </c>
      <c r="RE144" t="s">
        <v>817</v>
      </c>
      <c r="RF144" t="s">
        <v>817</v>
      </c>
      <c r="RG144" t="s">
        <v>817</v>
      </c>
      <c r="RH144" t="s">
        <v>817</v>
      </c>
      <c r="RI144" t="s">
        <v>817</v>
      </c>
      <c r="RJ144" t="s">
        <v>817</v>
      </c>
      <c r="RK144" t="s">
        <v>813</v>
      </c>
      <c r="RL144" t="s">
        <v>813</v>
      </c>
      <c r="RM144" t="s">
        <v>817</v>
      </c>
      <c r="RN144" t="s">
        <v>817</v>
      </c>
      <c r="RO144" t="s">
        <v>817</v>
      </c>
      <c r="RP144" t="s">
        <v>817</v>
      </c>
      <c r="RQ144" t="s">
        <v>817</v>
      </c>
      <c r="RR144" t="s">
        <v>817</v>
      </c>
      <c r="RS144" t="s">
        <v>817</v>
      </c>
      <c r="RT144" t="s">
        <v>817</v>
      </c>
      <c r="RU144" t="s">
        <v>817</v>
      </c>
      <c r="RV144" t="s">
        <v>817</v>
      </c>
      <c r="RW144" t="s">
        <v>817</v>
      </c>
      <c r="RX144" t="s">
        <v>837</v>
      </c>
      <c r="RY144" t="s">
        <v>834</v>
      </c>
      <c r="RZ144" t="s">
        <v>813</v>
      </c>
      <c r="SA144" t="s">
        <v>817</v>
      </c>
      <c r="SB144" t="s">
        <v>813</v>
      </c>
      <c r="SC144" t="s">
        <v>813</v>
      </c>
      <c r="SD144" t="s">
        <v>817</v>
      </c>
      <c r="SE144" t="s">
        <v>817</v>
      </c>
      <c r="SF144" t="s">
        <v>813</v>
      </c>
      <c r="SG144" t="s">
        <v>817</v>
      </c>
      <c r="SH144" t="s">
        <v>817</v>
      </c>
      <c r="SI144" t="s">
        <v>817</v>
      </c>
      <c r="SJ144" t="s">
        <v>817</v>
      </c>
      <c r="SK144" t="s">
        <v>817</v>
      </c>
      <c r="SL144" t="s">
        <v>813</v>
      </c>
      <c r="SM144" t="s">
        <v>817</v>
      </c>
      <c r="SN144" t="s">
        <v>817</v>
      </c>
      <c r="SO144" t="s">
        <v>817</v>
      </c>
      <c r="SP144" t="s">
        <v>817</v>
      </c>
      <c r="SQ144" t="s">
        <v>817</v>
      </c>
      <c r="SR144" t="s">
        <v>817</v>
      </c>
      <c r="SS144" t="s">
        <v>817</v>
      </c>
      <c r="ST144" t="s">
        <v>817</v>
      </c>
      <c r="SU144" t="s">
        <v>817</v>
      </c>
      <c r="SV144" t="s">
        <v>817</v>
      </c>
      <c r="SW144" t="s">
        <v>817</v>
      </c>
      <c r="SX144" t="s">
        <v>817</v>
      </c>
      <c r="SY144" t="s">
        <v>813</v>
      </c>
      <c r="SZ144" t="s">
        <v>813</v>
      </c>
      <c r="TA144" t="s">
        <v>817</v>
      </c>
      <c r="TB144" t="s">
        <v>817</v>
      </c>
      <c r="TC144" t="s">
        <v>817</v>
      </c>
      <c r="TD144" t="s">
        <v>817</v>
      </c>
      <c r="TE144" t="s">
        <v>817</v>
      </c>
      <c r="TF144" t="s">
        <v>817</v>
      </c>
      <c r="TG144" t="s">
        <v>817</v>
      </c>
      <c r="TH144" t="s">
        <v>817</v>
      </c>
      <c r="TI144" t="s">
        <v>817</v>
      </c>
      <c r="TJ144" t="s">
        <v>817</v>
      </c>
      <c r="TU144" t="s">
        <v>817</v>
      </c>
      <c r="TY144" t="s">
        <v>813</v>
      </c>
      <c r="TZ144" t="s">
        <v>817</v>
      </c>
      <c r="UA144" t="s">
        <v>817</v>
      </c>
      <c r="UB144" t="s">
        <v>817</v>
      </c>
      <c r="UC144" t="s">
        <v>817</v>
      </c>
      <c r="UD144" t="s">
        <v>817</v>
      </c>
      <c r="UE144" t="s">
        <v>817</v>
      </c>
      <c r="UF144" t="s">
        <v>817</v>
      </c>
      <c r="UG144" t="s">
        <v>817</v>
      </c>
      <c r="UH144" t="s">
        <v>817</v>
      </c>
      <c r="UI144" t="s">
        <v>817</v>
      </c>
      <c r="UJ144" t="s">
        <v>817</v>
      </c>
      <c r="UK144" t="s">
        <v>817</v>
      </c>
      <c r="UL144" t="s">
        <v>813</v>
      </c>
      <c r="UM144" t="s">
        <v>813</v>
      </c>
      <c r="UN144" t="s">
        <v>817</v>
      </c>
      <c r="UO144" t="s">
        <v>817</v>
      </c>
      <c r="UP144" t="s">
        <v>817</v>
      </c>
      <c r="UQ144" t="s">
        <v>817</v>
      </c>
      <c r="UR144" t="s">
        <v>813</v>
      </c>
      <c r="US144" t="s">
        <v>817</v>
      </c>
      <c r="UT144" t="s">
        <v>813</v>
      </c>
      <c r="UU144" t="s">
        <v>817</v>
      </c>
      <c r="UV144" t="s">
        <v>817</v>
      </c>
      <c r="UW144" t="s">
        <v>817</v>
      </c>
      <c r="UX144" t="s">
        <v>817</v>
      </c>
      <c r="UY144" t="s">
        <v>817</v>
      </c>
      <c r="UZ144" t="s">
        <v>817</v>
      </c>
      <c r="VB144" t="s">
        <v>909</v>
      </c>
      <c r="VC144" t="s">
        <v>848</v>
      </c>
      <c r="VD144" t="s">
        <v>813</v>
      </c>
      <c r="VE144" t="s">
        <v>817</v>
      </c>
      <c r="VF144" t="s">
        <v>817</v>
      </c>
      <c r="VG144" t="s">
        <v>817</v>
      </c>
      <c r="VH144" t="s">
        <v>817</v>
      </c>
      <c r="VI144" t="s">
        <v>817</v>
      </c>
      <c r="VJ144" t="s">
        <v>817</v>
      </c>
      <c r="VK144" t="s">
        <v>817</v>
      </c>
      <c r="VL144" t="s">
        <v>817</v>
      </c>
      <c r="VM144" t="s">
        <v>817</v>
      </c>
      <c r="VN144" t="s">
        <v>817</v>
      </c>
      <c r="VO144" t="s">
        <v>817</v>
      </c>
      <c r="VP144" t="s">
        <v>817</v>
      </c>
      <c r="VQ144" t="s">
        <v>817</v>
      </c>
      <c r="VY144" t="s">
        <v>817</v>
      </c>
      <c r="VZ144" t="s">
        <v>813</v>
      </c>
      <c r="WA144" t="s">
        <v>902</v>
      </c>
      <c r="WJ144" t="s">
        <v>813</v>
      </c>
      <c r="WK144" t="s">
        <v>813</v>
      </c>
      <c r="WL144" t="s">
        <v>817</v>
      </c>
      <c r="WM144" t="s">
        <v>817</v>
      </c>
      <c r="WN144" t="s">
        <v>817</v>
      </c>
      <c r="WO144" t="s">
        <v>817</v>
      </c>
      <c r="WP144" t="s">
        <v>817</v>
      </c>
      <c r="WQ144" t="s">
        <v>817</v>
      </c>
      <c r="WR144" t="s">
        <v>817</v>
      </c>
      <c r="WS144" t="s">
        <v>834</v>
      </c>
      <c r="WU144" t="s">
        <v>813</v>
      </c>
      <c r="WV144" t="s">
        <v>813</v>
      </c>
      <c r="WW144" t="s">
        <v>817</v>
      </c>
      <c r="WX144" t="s">
        <v>817</v>
      </c>
      <c r="WY144" t="s">
        <v>817</v>
      </c>
      <c r="WZ144" t="s">
        <v>817</v>
      </c>
      <c r="XA144" t="s">
        <v>817</v>
      </c>
      <c r="XB144" t="s">
        <v>817</v>
      </c>
      <c r="XC144" t="s">
        <v>850</v>
      </c>
      <c r="XD144" t="s">
        <v>813</v>
      </c>
      <c r="XE144" t="s">
        <v>817</v>
      </c>
      <c r="XF144" t="s">
        <v>817</v>
      </c>
      <c r="XG144" t="s">
        <v>817</v>
      </c>
      <c r="XH144" t="s">
        <v>817</v>
      </c>
      <c r="XI144" t="s">
        <v>817</v>
      </c>
      <c r="XJ144" t="s">
        <v>817</v>
      </c>
      <c r="XK144" t="s">
        <v>817</v>
      </c>
      <c r="XL144" t="s">
        <v>817</v>
      </c>
      <c r="XM144" t="s">
        <v>817</v>
      </c>
      <c r="XN144" t="s">
        <v>817</v>
      </c>
      <c r="XO144" t="s">
        <v>817</v>
      </c>
      <c r="XP144" t="s">
        <v>817</v>
      </c>
      <c r="XQ144" t="s">
        <v>817</v>
      </c>
      <c r="XR144" t="s">
        <v>813</v>
      </c>
      <c r="XS144" t="s">
        <v>817</v>
      </c>
      <c r="XT144" t="s">
        <v>817</v>
      </c>
      <c r="XU144" t="s">
        <v>813</v>
      </c>
      <c r="XV144" t="s">
        <v>817</v>
      </c>
      <c r="XW144" t="s">
        <v>817</v>
      </c>
      <c r="XX144" t="s">
        <v>817</v>
      </c>
      <c r="XY144" t="s">
        <v>817</v>
      </c>
      <c r="XZ144" t="s">
        <v>817</v>
      </c>
      <c r="ZM144" t="s">
        <v>813</v>
      </c>
      <c r="ZN144" t="s">
        <v>817</v>
      </c>
      <c r="ZO144" t="s">
        <v>813</v>
      </c>
      <c r="ZP144" t="s">
        <v>817</v>
      </c>
      <c r="ZQ144" t="s">
        <v>817</v>
      </c>
      <c r="ZR144" t="s">
        <v>813</v>
      </c>
      <c r="ZS144" t="s">
        <v>817</v>
      </c>
      <c r="ZT144" t="s">
        <v>817</v>
      </c>
      <c r="ZU144" t="s">
        <v>817</v>
      </c>
      <c r="ZV144" t="s">
        <v>817</v>
      </c>
      <c r="ZW144" t="s">
        <v>817</v>
      </c>
      <c r="ZX144" t="s">
        <v>817</v>
      </c>
      <c r="ZY144" t="s">
        <v>817</v>
      </c>
      <c r="ZZ144" t="s">
        <v>817</v>
      </c>
      <c r="AAA144" t="s">
        <v>817</v>
      </c>
      <c r="AAB144" t="s">
        <v>817</v>
      </c>
      <c r="AAC144" t="s">
        <v>817</v>
      </c>
      <c r="AAD144" t="s">
        <v>817</v>
      </c>
      <c r="AAE144" t="s">
        <v>817</v>
      </c>
      <c r="AAF144" t="s">
        <v>817</v>
      </c>
      <c r="AAH144" t="s">
        <v>813</v>
      </c>
      <c r="AAI144" t="s">
        <v>817</v>
      </c>
      <c r="AAJ144" t="s">
        <v>817</v>
      </c>
      <c r="AAK144" t="s">
        <v>817</v>
      </c>
      <c r="AAL144" t="s">
        <v>817</v>
      </c>
      <c r="AAM144" t="s">
        <v>817</v>
      </c>
      <c r="AAN144" t="s">
        <v>813</v>
      </c>
      <c r="AAO144" t="s">
        <v>817</v>
      </c>
      <c r="AAP144" t="s">
        <v>817</v>
      </c>
      <c r="AAQ144" t="s">
        <v>813</v>
      </c>
      <c r="AAR144" t="s">
        <v>817</v>
      </c>
      <c r="AAS144" t="s">
        <v>817</v>
      </c>
      <c r="AAT144" t="s">
        <v>817</v>
      </c>
      <c r="AAV144" t="s">
        <v>813</v>
      </c>
      <c r="AAW144" t="s">
        <v>817</v>
      </c>
      <c r="AAX144" t="s">
        <v>817</v>
      </c>
      <c r="AAY144" t="s">
        <v>817</v>
      </c>
      <c r="AAZ144" t="s">
        <v>817</v>
      </c>
      <c r="ABA144" t="s">
        <v>817</v>
      </c>
      <c r="ABB144" t="s">
        <v>817</v>
      </c>
      <c r="ABC144" t="s">
        <v>817</v>
      </c>
      <c r="ABD144" t="s">
        <v>817</v>
      </c>
      <c r="ABE144" t="s">
        <v>817</v>
      </c>
      <c r="ABF144" t="s">
        <v>817</v>
      </c>
      <c r="ABG144" t="s">
        <v>817</v>
      </c>
      <c r="ABH144" t="s">
        <v>817</v>
      </c>
      <c r="ABI144" t="s">
        <v>817</v>
      </c>
      <c r="ABJ144" t="s">
        <v>817</v>
      </c>
      <c r="ABK144" t="s">
        <v>817</v>
      </c>
      <c r="ABL144" t="s">
        <v>817</v>
      </c>
      <c r="ABM144" t="s">
        <v>817</v>
      </c>
      <c r="ABN144" t="s">
        <v>817</v>
      </c>
      <c r="ABO144" t="s">
        <v>817</v>
      </c>
      <c r="ABP144" t="s">
        <v>817</v>
      </c>
      <c r="ABQ144" t="s">
        <v>817</v>
      </c>
      <c r="ABR144" t="s">
        <v>817</v>
      </c>
      <c r="ABS144" t="s">
        <v>817</v>
      </c>
      <c r="ABT144" t="s">
        <v>813</v>
      </c>
      <c r="ABU144" t="s">
        <v>817</v>
      </c>
      <c r="ABV144" t="s">
        <v>817</v>
      </c>
      <c r="ABW144" t="s">
        <v>813</v>
      </c>
      <c r="ABX144" t="s">
        <v>817</v>
      </c>
      <c r="ABY144" t="s">
        <v>817</v>
      </c>
      <c r="ABZ144" t="s">
        <v>817</v>
      </c>
      <c r="ACA144" t="s">
        <v>817</v>
      </c>
      <c r="ACB144" t="s">
        <v>817</v>
      </c>
      <c r="ACC144" t="s">
        <v>817</v>
      </c>
      <c r="ACD144" t="s">
        <v>817</v>
      </c>
      <c r="ACE144" t="s">
        <v>817</v>
      </c>
      <c r="ACF144" t="s">
        <v>817</v>
      </c>
      <c r="ACG144" t="s">
        <v>817</v>
      </c>
      <c r="ACH144" t="s">
        <v>817</v>
      </c>
      <c r="ACI144" t="s">
        <v>817</v>
      </c>
    </row>
    <row r="145" spans="1:763">
      <c r="A145" t="s">
        <v>1466</v>
      </c>
      <c r="B145" t="s">
        <v>1467</v>
      </c>
      <c r="C145" t="s">
        <v>1468</v>
      </c>
      <c r="D145" t="s">
        <v>977</v>
      </c>
      <c r="E145" t="s">
        <v>977</v>
      </c>
      <c r="P145" t="s">
        <v>812</v>
      </c>
      <c r="Q145">
        <v>0.874863865752458</v>
      </c>
      <c r="T145">
        <v>57</v>
      </c>
      <c r="V145" t="s">
        <v>813</v>
      </c>
      <c r="X145" t="s">
        <v>813</v>
      </c>
      <c r="Y145" t="s">
        <v>856</v>
      </c>
      <c r="Z145" t="s">
        <v>856</v>
      </c>
      <c r="AA145" t="s">
        <v>815</v>
      </c>
      <c r="AB145" t="s">
        <v>816</v>
      </c>
      <c r="AC145">
        <v>2</v>
      </c>
      <c r="AD145" t="s">
        <v>817</v>
      </c>
      <c r="AE145">
        <v>2</v>
      </c>
      <c r="AF145">
        <v>0</v>
      </c>
      <c r="AG145">
        <v>0</v>
      </c>
      <c r="AH145" t="s">
        <v>818</v>
      </c>
      <c r="AI145" t="s">
        <v>818</v>
      </c>
      <c r="AJ145" t="s">
        <v>818</v>
      </c>
      <c r="AK145" t="s">
        <v>818</v>
      </c>
      <c r="AL145" t="s">
        <v>818</v>
      </c>
      <c r="AM145" t="s">
        <v>818</v>
      </c>
      <c r="AN145" t="s">
        <v>818</v>
      </c>
      <c r="AO145" t="s">
        <v>818</v>
      </c>
      <c r="AP145" t="s">
        <v>818</v>
      </c>
      <c r="AQ145" t="s">
        <v>818</v>
      </c>
      <c r="AR145" t="s">
        <v>818</v>
      </c>
      <c r="AS145" t="s">
        <v>818</v>
      </c>
      <c r="AT145" t="s">
        <v>818</v>
      </c>
      <c r="AU145" t="s">
        <v>818</v>
      </c>
      <c r="AV145" t="s">
        <v>818</v>
      </c>
      <c r="AW145" t="s">
        <v>818</v>
      </c>
      <c r="AX145" t="s">
        <v>818</v>
      </c>
      <c r="AY145" t="s">
        <v>818</v>
      </c>
      <c r="AZ145" t="s">
        <v>818</v>
      </c>
      <c r="BA145" t="s">
        <v>818</v>
      </c>
      <c r="BB145" t="s">
        <v>818</v>
      </c>
      <c r="BC145" t="s">
        <v>818</v>
      </c>
      <c r="BD145" t="s">
        <v>818</v>
      </c>
      <c r="BE145" t="s">
        <v>818</v>
      </c>
      <c r="BF145" t="s">
        <v>818</v>
      </c>
      <c r="BG145" t="s">
        <v>818</v>
      </c>
      <c r="BH145" t="s">
        <v>818</v>
      </c>
      <c r="BI145" t="s">
        <v>818</v>
      </c>
      <c r="BJ145" t="s">
        <v>818</v>
      </c>
      <c r="BK145" t="s">
        <v>818</v>
      </c>
      <c r="BL145" t="s">
        <v>818</v>
      </c>
      <c r="BM145" t="s">
        <v>818</v>
      </c>
      <c r="BN145" t="s">
        <v>818</v>
      </c>
      <c r="BO145" t="s">
        <v>818</v>
      </c>
      <c r="BP145" t="s">
        <v>818</v>
      </c>
      <c r="BQ145" t="s">
        <v>818</v>
      </c>
      <c r="BR145" t="s">
        <v>818</v>
      </c>
      <c r="BS145" t="s">
        <v>818</v>
      </c>
      <c r="BT145" t="s">
        <v>818</v>
      </c>
      <c r="BU145" t="s">
        <v>818</v>
      </c>
      <c r="BV145" t="s">
        <v>818</v>
      </c>
      <c r="BW145" t="s">
        <v>818</v>
      </c>
      <c r="BX145" t="s">
        <v>818</v>
      </c>
      <c r="BY145" t="s">
        <v>818</v>
      </c>
      <c r="BZ145" t="s">
        <v>818</v>
      </c>
      <c r="CA145" t="s">
        <v>818</v>
      </c>
      <c r="CB145" t="s">
        <v>818</v>
      </c>
      <c r="CC145" t="s">
        <v>818</v>
      </c>
      <c r="CD145" t="s">
        <v>818</v>
      </c>
      <c r="CE145" t="s">
        <v>818</v>
      </c>
      <c r="CF145" t="s">
        <v>818</v>
      </c>
      <c r="CG145" t="s">
        <v>818</v>
      </c>
      <c r="CH145" t="s">
        <v>818</v>
      </c>
      <c r="CI145" t="s">
        <v>818</v>
      </c>
      <c r="CJ145" t="s">
        <v>818</v>
      </c>
      <c r="CK145" t="s">
        <v>818</v>
      </c>
      <c r="CL145" t="s">
        <v>818</v>
      </c>
      <c r="CM145" t="s">
        <v>818</v>
      </c>
      <c r="CN145" t="s">
        <v>818</v>
      </c>
      <c r="CO145" t="s">
        <v>818</v>
      </c>
      <c r="CP145" t="s">
        <v>818</v>
      </c>
      <c r="CQ145" t="s">
        <v>818</v>
      </c>
      <c r="CR145" t="s">
        <v>818</v>
      </c>
      <c r="CS145" t="s">
        <v>818</v>
      </c>
      <c r="CT145" t="s">
        <v>818</v>
      </c>
      <c r="CU145" t="s">
        <v>818</v>
      </c>
      <c r="CV145" t="s">
        <v>818</v>
      </c>
      <c r="CW145" t="s">
        <v>818</v>
      </c>
      <c r="CX145" t="s">
        <v>818</v>
      </c>
      <c r="CY145" t="s">
        <v>818</v>
      </c>
      <c r="CZ145" t="s">
        <v>818</v>
      </c>
      <c r="DA145" t="s">
        <v>818</v>
      </c>
      <c r="DB145" t="s">
        <v>818</v>
      </c>
      <c r="DC145" t="s">
        <v>818</v>
      </c>
      <c r="DD145" t="s">
        <v>818</v>
      </c>
      <c r="DE145" t="s">
        <v>818</v>
      </c>
      <c r="DF145" t="s">
        <v>818</v>
      </c>
      <c r="DG145" t="s">
        <v>818</v>
      </c>
      <c r="DH145" t="s">
        <v>818</v>
      </c>
      <c r="DI145" t="s">
        <v>818</v>
      </c>
      <c r="DJ145" t="s">
        <v>818</v>
      </c>
      <c r="DK145" t="s">
        <v>818</v>
      </c>
      <c r="DL145" t="s">
        <v>818</v>
      </c>
      <c r="DM145" t="s">
        <v>818</v>
      </c>
      <c r="DN145" t="s">
        <v>818</v>
      </c>
      <c r="DO145" t="s">
        <v>818</v>
      </c>
      <c r="DP145" t="s">
        <v>818</v>
      </c>
      <c r="DQ145" t="s">
        <v>818</v>
      </c>
      <c r="DR145" t="s">
        <v>818</v>
      </c>
      <c r="DS145" t="s">
        <v>818</v>
      </c>
      <c r="DT145" t="s">
        <v>818</v>
      </c>
      <c r="DU145" t="s">
        <v>818</v>
      </c>
      <c r="DV145" t="s">
        <v>818</v>
      </c>
      <c r="DW145" t="s">
        <v>818</v>
      </c>
      <c r="DX145" t="s">
        <v>818</v>
      </c>
      <c r="DY145" t="s">
        <v>818</v>
      </c>
      <c r="DZ145" t="s">
        <v>818</v>
      </c>
      <c r="EA145" t="s">
        <v>818</v>
      </c>
      <c r="EB145" t="s">
        <v>818</v>
      </c>
      <c r="EC145" t="s">
        <v>818</v>
      </c>
      <c r="ED145" t="s">
        <v>818</v>
      </c>
      <c r="EE145" t="s">
        <v>818</v>
      </c>
      <c r="EF145" t="s">
        <v>818</v>
      </c>
      <c r="EG145" t="s">
        <v>818</v>
      </c>
      <c r="EH145" t="s">
        <v>818</v>
      </c>
      <c r="EI145" t="s">
        <v>818</v>
      </c>
      <c r="EJ145" t="s">
        <v>818</v>
      </c>
      <c r="EK145" t="s">
        <v>818</v>
      </c>
      <c r="EL145" t="s">
        <v>818</v>
      </c>
      <c r="EM145" t="s">
        <v>818</v>
      </c>
      <c r="EN145" t="s">
        <v>818</v>
      </c>
      <c r="EO145" t="s">
        <v>818</v>
      </c>
      <c r="EP145" t="s">
        <v>818</v>
      </c>
      <c r="EQ145" t="s">
        <v>818</v>
      </c>
      <c r="ER145" t="s">
        <v>818</v>
      </c>
      <c r="ES145" t="s">
        <v>818</v>
      </c>
      <c r="ET145" t="s">
        <v>818</v>
      </c>
      <c r="EU145" t="s">
        <v>818</v>
      </c>
      <c r="EV145" t="s">
        <v>818</v>
      </c>
      <c r="EW145" t="s">
        <v>818</v>
      </c>
      <c r="EX145" t="s">
        <v>818</v>
      </c>
      <c r="EY145" t="s">
        <v>818</v>
      </c>
      <c r="EZ145" t="s">
        <v>818</v>
      </c>
      <c r="FA145" t="s">
        <v>818</v>
      </c>
      <c r="FB145" t="s">
        <v>818</v>
      </c>
      <c r="FC145" t="s">
        <v>818</v>
      </c>
      <c r="FD145" t="s">
        <v>818</v>
      </c>
      <c r="FE145" t="s">
        <v>818</v>
      </c>
      <c r="FF145" t="s">
        <v>818</v>
      </c>
      <c r="FG145" t="s">
        <v>818</v>
      </c>
      <c r="FH145" t="s">
        <v>818</v>
      </c>
      <c r="FI145" t="s">
        <v>818</v>
      </c>
      <c r="FJ145" t="s">
        <v>818</v>
      </c>
      <c r="FK145" t="s">
        <v>818</v>
      </c>
      <c r="FL145" t="s">
        <v>818</v>
      </c>
      <c r="FM145" t="s">
        <v>818</v>
      </c>
      <c r="FN145" t="s">
        <v>818</v>
      </c>
      <c r="FO145" t="s">
        <v>818</v>
      </c>
      <c r="FP145" t="s">
        <v>818</v>
      </c>
      <c r="FQ145" t="s">
        <v>818</v>
      </c>
      <c r="FR145" t="s">
        <v>818</v>
      </c>
      <c r="FS145" t="s">
        <v>818</v>
      </c>
      <c r="FT145" t="s">
        <v>818</v>
      </c>
      <c r="FU145" t="s">
        <v>818</v>
      </c>
      <c r="FV145" t="s">
        <v>818</v>
      </c>
      <c r="FW145" t="s">
        <v>818</v>
      </c>
      <c r="FX145" t="s">
        <v>818</v>
      </c>
      <c r="FY145" t="s">
        <v>818</v>
      </c>
      <c r="FZ145" t="s">
        <v>818</v>
      </c>
      <c r="GA145" t="s">
        <v>818</v>
      </c>
      <c r="GB145" t="s">
        <v>818</v>
      </c>
      <c r="GC145" t="s">
        <v>818</v>
      </c>
      <c r="GD145" t="s">
        <v>818</v>
      </c>
      <c r="GE145" t="s">
        <v>818</v>
      </c>
      <c r="GF145" t="s">
        <v>818</v>
      </c>
      <c r="GG145" t="s">
        <v>818</v>
      </c>
      <c r="GH145" t="s">
        <v>818</v>
      </c>
      <c r="GI145" t="s">
        <v>818</v>
      </c>
      <c r="GJ145" t="s">
        <v>818</v>
      </c>
      <c r="GK145" t="s">
        <v>818</v>
      </c>
      <c r="GL145" t="s">
        <v>818</v>
      </c>
      <c r="GM145" t="s">
        <v>818</v>
      </c>
      <c r="GN145" t="s">
        <v>818</v>
      </c>
      <c r="GO145" t="s">
        <v>818</v>
      </c>
      <c r="GP145" t="s">
        <v>818</v>
      </c>
      <c r="GQ145" t="s">
        <v>818</v>
      </c>
      <c r="GR145" t="s">
        <v>818</v>
      </c>
      <c r="GS145" t="s">
        <v>818</v>
      </c>
      <c r="GT145" t="s">
        <v>818</v>
      </c>
      <c r="GU145" t="s">
        <v>818</v>
      </c>
      <c r="GV145" t="s">
        <v>818</v>
      </c>
      <c r="GW145" t="s">
        <v>818</v>
      </c>
      <c r="GX145" t="s">
        <v>818</v>
      </c>
      <c r="GY145" t="s">
        <v>818</v>
      </c>
      <c r="GZ145" t="s">
        <v>818</v>
      </c>
      <c r="HA145" t="s">
        <v>818</v>
      </c>
      <c r="HB145" t="s">
        <v>818</v>
      </c>
      <c r="HC145" t="s">
        <v>818</v>
      </c>
      <c r="HD145" t="s">
        <v>818</v>
      </c>
      <c r="HE145" t="s">
        <v>818</v>
      </c>
      <c r="HF145" t="s">
        <v>818</v>
      </c>
      <c r="HG145" t="s">
        <v>818</v>
      </c>
      <c r="HH145" t="s">
        <v>818</v>
      </c>
      <c r="HI145" t="s">
        <v>818</v>
      </c>
      <c r="HJ145" t="s">
        <v>818</v>
      </c>
      <c r="HK145" t="s">
        <v>818</v>
      </c>
      <c r="HL145" t="s">
        <v>818</v>
      </c>
      <c r="HM145" t="s">
        <v>818</v>
      </c>
      <c r="HN145" t="s">
        <v>818</v>
      </c>
      <c r="HO145" t="s">
        <v>818</v>
      </c>
      <c r="HP145" t="s">
        <v>818</v>
      </c>
      <c r="HQ145" t="s">
        <v>818</v>
      </c>
      <c r="HR145" t="s">
        <v>818</v>
      </c>
      <c r="HS145" t="s">
        <v>818</v>
      </c>
      <c r="HT145" t="s">
        <v>818</v>
      </c>
      <c r="HU145" t="s">
        <v>818</v>
      </c>
      <c r="HV145" t="s">
        <v>818</v>
      </c>
      <c r="HW145" t="s">
        <v>818</v>
      </c>
      <c r="HX145" t="s">
        <v>818</v>
      </c>
      <c r="HY145" t="s">
        <v>818</v>
      </c>
      <c r="HZ145" t="s">
        <v>818</v>
      </c>
      <c r="IA145" t="s">
        <v>818</v>
      </c>
      <c r="IB145" t="s">
        <v>818</v>
      </c>
      <c r="IC145" t="s">
        <v>818</v>
      </c>
      <c r="ID145" t="s">
        <v>818</v>
      </c>
      <c r="IE145" t="s">
        <v>818</v>
      </c>
      <c r="IF145" t="s">
        <v>818</v>
      </c>
      <c r="IG145" t="s">
        <v>818</v>
      </c>
      <c r="IH145" t="s">
        <v>818</v>
      </c>
      <c r="II145" t="s">
        <v>818</v>
      </c>
      <c r="IJ145" t="s">
        <v>818</v>
      </c>
      <c r="IK145" t="s">
        <v>818</v>
      </c>
      <c r="IL145" t="s">
        <v>818</v>
      </c>
      <c r="IM145" t="s">
        <v>818</v>
      </c>
      <c r="IN145" t="s">
        <v>818</v>
      </c>
      <c r="IO145" t="s">
        <v>818</v>
      </c>
      <c r="IP145" t="s">
        <v>818</v>
      </c>
      <c r="IQ145" t="s">
        <v>818</v>
      </c>
      <c r="IR145" t="s">
        <v>818</v>
      </c>
      <c r="IS145" t="s">
        <v>818</v>
      </c>
      <c r="IT145" t="s">
        <v>818</v>
      </c>
      <c r="IU145" t="s">
        <v>818</v>
      </c>
      <c r="IV145" t="s">
        <v>818</v>
      </c>
      <c r="IW145" t="s">
        <v>818</v>
      </c>
      <c r="IX145" t="s">
        <v>818</v>
      </c>
      <c r="IY145" t="s">
        <v>818</v>
      </c>
      <c r="IZ145" t="s">
        <v>818</v>
      </c>
      <c r="JA145" t="s">
        <v>818</v>
      </c>
      <c r="JB145" t="s">
        <v>818</v>
      </c>
      <c r="JC145" t="s">
        <v>818</v>
      </c>
      <c r="JD145" t="s">
        <v>818</v>
      </c>
      <c r="JE145" t="s">
        <v>818</v>
      </c>
      <c r="JF145" t="s">
        <v>818</v>
      </c>
      <c r="JG145" t="s">
        <v>818</v>
      </c>
      <c r="JH145" t="s">
        <v>818</v>
      </c>
      <c r="JI145" t="s">
        <v>818</v>
      </c>
      <c r="JJ145" t="s">
        <v>818</v>
      </c>
      <c r="JK145" t="s">
        <v>818</v>
      </c>
      <c r="JL145" t="s">
        <v>818</v>
      </c>
      <c r="JM145" t="s">
        <v>818</v>
      </c>
      <c r="JN145" t="s">
        <v>818</v>
      </c>
      <c r="JO145" t="s">
        <v>818</v>
      </c>
      <c r="JP145" t="s">
        <v>818</v>
      </c>
      <c r="JQ145" t="s">
        <v>818</v>
      </c>
      <c r="JR145" t="s">
        <v>818</v>
      </c>
      <c r="JS145" t="s">
        <v>818</v>
      </c>
      <c r="JT145" t="s">
        <v>818</v>
      </c>
      <c r="JU145" t="s">
        <v>818</v>
      </c>
      <c r="JV145" t="s">
        <v>818</v>
      </c>
      <c r="JW145" t="s">
        <v>818</v>
      </c>
      <c r="JX145" t="s">
        <v>818</v>
      </c>
      <c r="JY145" t="s">
        <v>818</v>
      </c>
      <c r="JZ145" t="s">
        <v>818</v>
      </c>
      <c r="KA145" t="s">
        <v>818</v>
      </c>
      <c r="KB145" t="s">
        <v>818</v>
      </c>
      <c r="KC145" t="s">
        <v>818</v>
      </c>
      <c r="KD145" t="s">
        <v>818</v>
      </c>
      <c r="KE145" t="s">
        <v>818</v>
      </c>
      <c r="KF145">
        <v>2</v>
      </c>
      <c r="KG145">
        <v>0</v>
      </c>
      <c r="KH145">
        <v>0</v>
      </c>
      <c r="KI145">
        <v>0</v>
      </c>
      <c r="KJ145">
        <v>0</v>
      </c>
      <c r="KK145">
        <v>0</v>
      </c>
      <c r="KL145">
        <v>0</v>
      </c>
      <c r="KM145">
        <v>0</v>
      </c>
      <c r="KN145">
        <v>1</v>
      </c>
      <c r="KO145">
        <v>0</v>
      </c>
      <c r="KP145">
        <v>0</v>
      </c>
      <c r="KQ145">
        <v>1</v>
      </c>
      <c r="KR145">
        <v>0</v>
      </c>
      <c r="KS145">
        <v>0</v>
      </c>
      <c r="KT145">
        <v>0</v>
      </c>
      <c r="KU145">
        <v>0</v>
      </c>
      <c r="KV145">
        <v>0</v>
      </c>
      <c r="KW145">
        <v>0</v>
      </c>
      <c r="KX145">
        <v>1</v>
      </c>
      <c r="KY145">
        <v>0</v>
      </c>
      <c r="KZ145">
        <v>0</v>
      </c>
      <c r="LA145">
        <v>1</v>
      </c>
      <c r="LB145">
        <v>0</v>
      </c>
      <c r="LC145">
        <v>0</v>
      </c>
      <c r="LD145">
        <v>2</v>
      </c>
      <c r="LE145">
        <v>0</v>
      </c>
      <c r="LF145">
        <v>2</v>
      </c>
      <c r="LH145" t="s">
        <v>817</v>
      </c>
      <c r="LI145" t="s">
        <v>817</v>
      </c>
      <c r="LJ145" t="s">
        <v>817</v>
      </c>
      <c r="LK145" t="s">
        <v>817</v>
      </c>
      <c r="LL145" t="s">
        <v>817</v>
      </c>
      <c r="LM145" t="s">
        <v>817</v>
      </c>
      <c r="LO145" t="s">
        <v>813</v>
      </c>
      <c r="LP145" t="s">
        <v>817</v>
      </c>
      <c r="LQ145" t="s">
        <v>817</v>
      </c>
      <c r="LR145" t="s">
        <v>818</v>
      </c>
      <c r="LV145" t="s">
        <v>818</v>
      </c>
      <c r="LX145" t="s">
        <v>817</v>
      </c>
      <c r="MA145" t="s">
        <v>858</v>
      </c>
      <c r="MB145" t="s">
        <v>821</v>
      </c>
      <c r="MC145" t="s">
        <v>822</v>
      </c>
      <c r="MD145" t="s">
        <v>813</v>
      </c>
      <c r="MF145" t="s">
        <v>823</v>
      </c>
      <c r="MI145" t="s">
        <v>817</v>
      </c>
      <c r="MJ145" t="s">
        <v>824</v>
      </c>
      <c r="MK145" t="s">
        <v>813</v>
      </c>
      <c r="ML145" t="s">
        <v>817</v>
      </c>
      <c r="MM145" t="s">
        <v>817</v>
      </c>
      <c r="MN145" t="s">
        <v>817</v>
      </c>
      <c r="MO145" t="s">
        <v>817</v>
      </c>
      <c r="MP145" t="s">
        <v>817</v>
      </c>
      <c r="MQ145" t="s">
        <v>817</v>
      </c>
      <c r="MR145" t="s">
        <v>817</v>
      </c>
      <c r="MS145" t="s">
        <v>817</v>
      </c>
      <c r="MT145" t="s">
        <v>817</v>
      </c>
      <c r="MU145" t="s">
        <v>813</v>
      </c>
      <c r="NC145" t="s">
        <v>817</v>
      </c>
      <c r="ND145" t="s">
        <v>817</v>
      </c>
      <c r="NE145" t="s">
        <v>813</v>
      </c>
      <c r="NR145" t="s">
        <v>813</v>
      </c>
      <c r="NS145" t="s">
        <v>817</v>
      </c>
      <c r="NU145" t="s">
        <v>944</v>
      </c>
      <c r="NY145">
        <v>0</v>
      </c>
      <c r="OP145" t="s">
        <v>817</v>
      </c>
      <c r="OQ145" t="s">
        <v>827</v>
      </c>
      <c r="OR145" t="s">
        <v>828</v>
      </c>
      <c r="OS145" t="s">
        <v>829</v>
      </c>
      <c r="OT145" t="s">
        <v>817</v>
      </c>
      <c r="OU145" t="s">
        <v>813</v>
      </c>
      <c r="OV145" t="s">
        <v>830</v>
      </c>
      <c r="OW145" t="s">
        <v>864</v>
      </c>
      <c r="OX145" t="s">
        <v>832</v>
      </c>
      <c r="OY145" t="s">
        <v>833</v>
      </c>
      <c r="OZ145" t="s">
        <v>865</v>
      </c>
      <c r="PA145" t="s">
        <v>817</v>
      </c>
      <c r="PB145" t="s">
        <v>817</v>
      </c>
      <c r="PC145" t="s">
        <v>817</v>
      </c>
      <c r="PD145" t="s">
        <v>817</v>
      </c>
      <c r="PE145" t="s">
        <v>817</v>
      </c>
      <c r="PF145" t="s">
        <v>817</v>
      </c>
      <c r="PG145" t="s">
        <v>817</v>
      </c>
      <c r="PH145" t="s">
        <v>817</v>
      </c>
      <c r="PI145" t="s">
        <v>813</v>
      </c>
      <c r="PJ145" t="s">
        <v>817</v>
      </c>
      <c r="PK145" t="s">
        <v>817</v>
      </c>
      <c r="PL145" t="s">
        <v>835</v>
      </c>
      <c r="PM145" t="s">
        <v>837</v>
      </c>
      <c r="PO145" t="s">
        <v>880</v>
      </c>
      <c r="PP145" t="s">
        <v>894</v>
      </c>
      <c r="PQ145" t="s">
        <v>813</v>
      </c>
      <c r="PR145" t="s">
        <v>813</v>
      </c>
      <c r="PS145" t="s">
        <v>817</v>
      </c>
      <c r="PT145" t="s">
        <v>817</v>
      </c>
      <c r="PU145" t="s">
        <v>817</v>
      </c>
      <c r="PV145" t="s">
        <v>817</v>
      </c>
      <c r="PW145" t="s">
        <v>817</v>
      </c>
      <c r="PX145" t="s">
        <v>817</v>
      </c>
      <c r="PY145" t="s">
        <v>817</v>
      </c>
      <c r="PZ145" t="s">
        <v>840</v>
      </c>
      <c r="QD145" t="s">
        <v>844</v>
      </c>
      <c r="QE145" t="s">
        <v>845</v>
      </c>
      <c r="QF145" t="s">
        <v>813</v>
      </c>
      <c r="QG145" t="s">
        <v>813</v>
      </c>
      <c r="QH145" t="s">
        <v>813</v>
      </c>
      <c r="QI145" t="s">
        <v>813</v>
      </c>
      <c r="QJ145" t="s">
        <v>813</v>
      </c>
      <c r="QK145" t="s">
        <v>813</v>
      </c>
      <c r="QL145" t="s">
        <v>817</v>
      </c>
      <c r="QM145" t="s">
        <v>817</v>
      </c>
      <c r="QN145" t="s">
        <v>817</v>
      </c>
      <c r="QO145" t="s">
        <v>817</v>
      </c>
      <c r="QP145" t="s">
        <v>817</v>
      </c>
      <c r="QQ145" t="s">
        <v>817</v>
      </c>
      <c r="QR145" t="s">
        <v>868</v>
      </c>
      <c r="QS145" t="s">
        <v>813</v>
      </c>
      <c r="QT145" t="s">
        <v>817</v>
      </c>
      <c r="QU145" t="s">
        <v>817</v>
      </c>
      <c r="QV145" t="s">
        <v>817</v>
      </c>
      <c r="QW145" t="s">
        <v>817</v>
      </c>
      <c r="QX145" t="s">
        <v>817</v>
      </c>
      <c r="QY145" t="s">
        <v>817</v>
      </c>
      <c r="QZ145" t="s">
        <v>817</v>
      </c>
      <c r="RA145" t="s">
        <v>817</v>
      </c>
      <c r="RB145" t="s">
        <v>817</v>
      </c>
      <c r="RC145" t="s">
        <v>817</v>
      </c>
      <c r="RD145" t="s">
        <v>817</v>
      </c>
      <c r="RE145" t="s">
        <v>817</v>
      </c>
      <c r="RF145" t="s">
        <v>817</v>
      </c>
      <c r="RG145" t="s">
        <v>817</v>
      </c>
      <c r="RH145" t="s">
        <v>817</v>
      </c>
      <c r="RI145" t="s">
        <v>817</v>
      </c>
      <c r="RJ145" t="s">
        <v>817</v>
      </c>
      <c r="RK145" t="s">
        <v>813</v>
      </c>
      <c r="RL145" t="s">
        <v>813</v>
      </c>
      <c r="RM145" t="s">
        <v>817</v>
      </c>
      <c r="RN145" t="s">
        <v>817</v>
      </c>
      <c r="RO145" t="s">
        <v>817</v>
      </c>
      <c r="RP145" t="s">
        <v>817</v>
      </c>
      <c r="RQ145" t="s">
        <v>817</v>
      </c>
      <c r="RR145" t="s">
        <v>817</v>
      </c>
      <c r="RS145" t="s">
        <v>817</v>
      </c>
      <c r="RT145" t="s">
        <v>817</v>
      </c>
      <c r="RU145" t="s">
        <v>817</v>
      </c>
      <c r="RV145" t="s">
        <v>817</v>
      </c>
      <c r="RW145" t="s">
        <v>817</v>
      </c>
      <c r="RX145" t="s">
        <v>837</v>
      </c>
      <c r="RY145" t="s">
        <v>891</v>
      </c>
      <c r="RZ145" t="s">
        <v>813</v>
      </c>
      <c r="SA145" t="s">
        <v>817</v>
      </c>
      <c r="SB145" t="s">
        <v>813</v>
      </c>
      <c r="SC145" t="s">
        <v>817</v>
      </c>
      <c r="SD145" t="s">
        <v>817</v>
      </c>
      <c r="SE145" t="s">
        <v>817</v>
      </c>
      <c r="SF145" t="s">
        <v>813</v>
      </c>
      <c r="SG145" t="s">
        <v>817</v>
      </c>
      <c r="SH145" t="s">
        <v>817</v>
      </c>
      <c r="SI145" t="s">
        <v>817</v>
      </c>
      <c r="SJ145" t="s">
        <v>817</v>
      </c>
      <c r="SK145" t="s">
        <v>817</v>
      </c>
      <c r="SL145" t="s">
        <v>817</v>
      </c>
      <c r="SM145" t="s">
        <v>817</v>
      </c>
      <c r="SN145" t="s">
        <v>817</v>
      </c>
      <c r="SO145" t="s">
        <v>817</v>
      </c>
      <c r="SP145" t="s">
        <v>817</v>
      </c>
      <c r="SQ145" t="s">
        <v>817</v>
      </c>
      <c r="SR145" t="s">
        <v>817</v>
      </c>
      <c r="SS145" t="s">
        <v>817</v>
      </c>
      <c r="ST145" t="s">
        <v>817</v>
      </c>
      <c r="SU145" t="s">
        <v>817</v>
      </c>
      <c r="SV145" t="s">
        <v>817</v>
      </c>
      <c r="SW145" t="s">
        <v>817</v>
      </c>
      <c r="SX145" t="s">
        <v>817</v>
      </c>
      <c r="SY145" t="s">
        <v>817</v>
      </c>
      <c r="SZ145" t="s">
        <v>817</v>
      </c>
      <c r="TA145" t="s">
        <v>817</v>
      </c>
      <c r="TB145" t="s">
        <v>817</v>
      </c>
      <c r="TC145" t="s">
        <v>817</v>
      </c>
      <c r="TD145" t="s">
        <v>817</v>
      </c>
      <c r="TE145" t="s">
        <v>817</v>
      </c>
      <c r="TF145" t="s">
        <v>813</v>
      </c>
      <c r="TG145" t="s">
        <v>817</v>
      </c>
      <c r="TH145" t="s">
        <v>817</v>
      </c>
      <c r="TI145" t="s">
        <v>817</v>
      </c>
      <c r="TJ145" t="s">
        <v>813</v>
      </c>
      <c r="TK145" t="s">
        <v>817</v>
      </c>
      <c r="TL145" t="s">
        <v>817</v>
      </c>
      <c r="TM145" t="s">
        <v>817</v>
      </c>
      <c r="TN145" t="s">
        <v>817</v>
      </c>
      <c r="TO145" t="s">
        <v>817</v>
      </c>
      <c r="TP145" t="s">
        <v>817</v>
      </c>
      <c r="TQ145" t="s">
        <v>813</v>
      </c>
      <c r="TR145" t="s">
        <v>817</v>
      </c>
      <c r="TS145" t="s">
        <v>817</v>
      </c>
      <c r="TT145" t="s">
        <v>817</v>
      </c>
      <c r="TU145" t="s">
        <v>817</v>
      </c>
      <c r="TV145" t="s">
        <v>817</v>
      </c>
      <c r="TW145" t="s">
        <v>817</v>
      </c>
      <c r="TY145" t="s">
        <v>817</v>
      </c>
      <c r="TZ145" t="s">
        <v>817</v>
      </c>
      <c r="UA145" t="s">
        <v>817</v>
      </c>
      <c r="UB145" t="s">
        <v>817</v>
      </c>
      <c r="UC145" t="s">
        <v>817</v>
      </c>
      <c r="UD145" t="s">
        <v>817</v>
      </c>
      <c r="UE145" t="s">
        <v>817</v>
      </c>
      <c r="UF145" t="s">
        <v>817</v>
      </c>
      <c r="UG145" t="s">
        <v>817</v>
      </c>
      <c r="UH145" t="s">
        <v>813</v>
      </c>
      <c r="UI145" t="s">
        <v>817</v>
      </c>
      <c r="UJ145" t="s">
        <v>817</v>
      </c>
      <c r="UK145" t="s">
        <v>817</v>
      </c>
      <c r="UL145" t="s">
        <v>817</v>
      </c>
      <c r="UM145" t="s">
        <v>817</v>
      </c>
      <c r="UN145" t="s">
        <v>813</v>
      </c>
      <c r="UO145" t="s">
        <v>817</v>
      </c>
      <c r="UP145" t="s">
        <v>817</v>
      </c>
      <c r="UQ145" t="s">
        <v>817</v>
      </c>
      <c r="UR145" t="s">
        <v>817</v>
      </c>
      <c r="US145" t="s">
        <v>817</v>
      </c>
      <c r="UT145" t="s">
        <v>817</v>
      </c>
      <c r="UU145" t="s">
        <v>817</v>
      </c>
      <c r="UV145" t="s">
        <v>817</v>
      </c>
      <c r="UW145" t="s">
        <v>817</v>
      </c>
      <c r="UX145" t="s">
        <v>817</v>
      </c>
      <c r="UY145" t="s">
        <v>817</v>
      </c>
      <c r="UZ145" t="s">
        <v>817</v>
      </c>
      <c r="VB145" t="s">
        <v>847</v>
      </c>
      <c r="VC145" t="s">
        <v>990</v>
      </c>
      <c r="VD145" t="s">
        <v>817</v>
      </c>
      <c r="VE145" t="s">
        <v>817</v>
      </c>
      <c r="VF145" t="s">
        <v>813</v>
      </c>
      <c r="VG145" t="s">
        <v>817</v>
      </c>
      <c r="VH145" t="s">
        <v>817</v>
      </c>
      <c r="VI145" t="s">
        <v>817</v>
      </c>
      <c r="VJ145" t="s">
        <v>817</v>
      </c>
      <c r="VK145" t="s">
        <v>817</v>
      </c>
      <c r="VL145" t="s">
        <v>817</v>
      </c>
      <c r="VM145" t="s">
        <v>813</v>
      </c>
      <c r="VN145" t="s">
        <v>817</v>
      </c>
      <c r="VO145" t="s">
        <v>817</v>
      </c>
      <c r="VP145" t="s">
        <v>817</v>
      </c>
      <c r="VQ145" t="s">
        <v>817</v>
      </c>
      <c r="VY145" t="s">
        <v>817</v>
      </c>
      <c r="VZ145" t="s">
        <v>817</v>
      </c>
      <c r="WA145" t="s">
        <v>817</v>
      </c>
      <c r="WJ145" t="s">
        <v>813</v>
      </c>
      <c r="WK145" t="s">
        <v>817</v>
      </c>
      <c r="WL145" t="s">
        <v>817</v>
      </c>
      <c r="WM145" t="s">
        <v>817</v>
      </c>
      <c r="WN145" t="s">
        <v>817</v>
      </c>
      <c r="WO145" t="s">
        <v>817</v>
      </c>
      <c r="WP145" t="s">
        <v>817</v>
      </c>
      <c r="WQ145" t="s">
        <v>817</v>
      </c>
      <c r="WR145" t="s">
        <v>817</v>
      </c>
      <c r="WS145" t="s">
        <v>908</v>
      </c>
      <c r="WU145" t="s">
        <v>813</v>
      </c>
      <c r="WV145" t="s">
        <v>817</v>
      </c>
      <c r="WW145" t="s">
        <v>813</v>
      </c>
      <c r="WX145" t="s">
        <v>817</v>
      </c>
      <c r="WY145" t="s">
        <v>817</v>
      </c>
      <c r="WZ145" t="s">
        <v>817</v>
      </c>
      <c r="XA145" t="s">
        <v>817</v>
      </c>
      <c r="XB145" t="s">
        <v>817</v>
      </c>
      <c r="XC145" t="s">
        <v>850</v>
      </c>
      <c r="XD145" t="s">
        <v>813</v>
      </c>
      <c r="XE145" t="s">
        <v>817</v>
      </c>
      <c r="XF145" t="s">
        <v>817</v>
      </c>
      <c r="XG145" t="s">
        <v>817</v>
      </c>
      <c r="XH145" t="s">
        <v>817</v>
      </c>
      <c r="XI145" t="s">
        <v>817</v>
      </c>
      <c r="XJ145" t="s">
        <v>817</v>
      </c>
      <c r="XK145" t="s">
        <v>817</v>
      </c>
      <c r="XL145" t="s">
        <v>817</v>
      </c>
      <c r="XM145" t="s">
        <v>817</v>
      </c>
      <c r="XN145" t="s">
        <v>817</v>
      </c>
      <c r="XO145" t="s">
        <v>817</v>
      </c>
      <c r="XP145" t="s">
        <v>817</v>
      </c>
      <c r="XQ145" t="s">
        <v>817</v>
      </c>
      <c r="XR145" t="s">
        <v>817</v>
      </c>
      <c r="XS145" t="s">
        <v>817</v>
      </c>
      <c r="XT145" t="s">
        <v>817</v>
      </c>
      <c r="XU145" t="s">
        <v>817</v>
      </c>
      <c r="XV145" t="s">
        <v>817</v>
      </c>
      <c r="XW145" t="s">
        <v>813</v>
      </c>
      <c r="XX145" t="s">
        <v>817</v>
      </c>
      <c r="XY145" t="s">
        <v>817</v>
      </c>
      <c r="XZ145" t="s">
        <v>817</v>
      </c>
      <c r="ZM145" t="s">
        <v>817</v>
      </c>
      <c r="ZN145" t="s">
        <v>817</v>
      </c>
      <c r="ZO145" t="s">
        <v>817</v>
      </c>
      <c r="ZP145" t="s">
        <v>817</v>
      </c>
      <c r="ZQ145" t="s">
        <v>813</v>
      </c>
      <c r="ZR145" t="s">
        <v>813</v>
      </c>
      <c r="ZS145" t="s">
        <v>817</v>
      </c>
      <c r="ZT145" t="s">
        <v>817</v>
      </c>
      <c r="ZU145" t="s">
        <v>817</v>
      </c>
      <c r="ZV145" t="s">
        <v>817</v>
      </c>
      <c r="ZW145" t="s">
        <v>817</v>
      </c>
      <c r="ZX145" t="s">
        <v>817</v>
      </c>
      <c r="ZY145" t="s">
        <v>817</v>
      </c>
      <c r="ZZ145" t="s">
        <v>817</v>
      </c>
      <c r="AAA145" t="s">
        <v>817</v>
      </c>
      <c r="AAB145" t="s">
        <v>817</v>
      </c>
      <c r="AAC145" t="s">
        <v>813</v>
      </c>
      <c r="AAD145" t="s">
        <v>817</v>
      </c>
      <c r="AAE145" t="s">
        <v>817</v>
      </c>
      <c r="AAF145" t="s">
        <v>817</v>
      </c>
      <c r="AAH145" t="s">
        <v>817</v>
      </c>
      <c r="AAI145" t="s">
        <v>817</v>
      </c>
      <c r="AAJ145" t="s">
        <v>813</v>
      </c>
      <c r="AAK145" t="s">
        <v>817</v>
      </c>
      <c r="AAL145" t="s">
        <v>817</v>
      </c>
      <c r="AAM145" t="s">
        <v>817</v>
      </c>
      <c r="AAN145" t="s">
        <v>817</v>
      </c>
      <c r="AAO145" t="s">
        <v>817</v>
      </c>
      <c r="AAP145" t="s">
        <v>817</v>
      </c>
      <c r="AAQ145" t="s">
        <v>817</v>
      </c>
      <c r="AAR145" t="s">
        <v>817</v>
      </c>
      <c r="AAS145" t="s">
        <v>813</v>
      </c>
      <c r="AAT145" t="s">
        <v>817</v>
      </c>
      <c r="AAV145" t="s">
        <v>813</v>
      </c>
      <c r="AAW145" t="s">
        <v>817</v>
      </c>
      <c r="AAX145" t="s">
        <v>817</v>
      </c>
      <c r="AAY145" t="s">
        <v>817</v>
      </c>
      <c r="AAZ145" t="s">
        <v>817</v>
      </c>
      <c r="ABA145" t="s">
        <v>817</v>
      </c>
      <c r="ABB145" t="s">
        <v>817</v>
      </c>
      <c r="ABC145" t="s">
        <v>817</v>
      </c>
      <c r="ABD145" t="s">
        <v>817</v>
      </c>
      <c r="ABE145" t="s">
        <v>817</v>
      </c>
      <c r="ABF145" t="s">
        <v>817</v>
      </c>
      <c r="ABG145" t="s">
        <v>817</v>
      </c>
      <c r="ABH145" t="s">
        <v>817</v>
      </c>
      <c r="ABI145" t="s">
        <v>817</v>
      </c>
      <c r="ABJ145" t="s">
        <v>817</v>
      </c>
      <c r="ABK145" t="s">
        <v>813</v>
      </c>
      <c r="ABL145" t="s">
        <v>817</v>
      </c>
      <c r="ABM145" t="s">
        <v>813</v>
      </c>
      <c r="ABN145" t="s">
        <v>817</v>
      </c>
      <c r="ABO145" t="s">
        <v>817</v>
      </c>
      <c r="ABP145" t="s">
        <v>817</v>
      </c>
      <c r="ABQ145" t="s">
        <v>817</v>
      </c>
      <c r="ABR145" t="s">
        <v>817</v>
      </c>
      <c r="ABS145" t="s">
        <v>817</v>
      </c>
      <c r="ABT145" t="s">
        <v>813</v>
      </c>
      <c r="ABU145" t="s">
        <v>817</v>
      </c>
      <c r="ABV145" t="s">
        <v>817</v>
      </c>
      <c r="ABW145" t="s">
        <v>813</v>
      </c>
      <c r="ABX145" t="s">
        <v>813</v>
      </c>
      <c r="ABY145" t="s">
        <v>817</v>
      </c>
      <c r="ABZ145" t="s">
        <v>817</v>
      </c>
      <c r="ACA145" t="s">
        <v>817</v>
      </c>
      <c r="ACB145" t="s">
        <v>817</v>
      </c>
      <c r="ACC145" t="s">
        <v>817</v>
      </c>
      <c r="ACD145" t="s">
        <v>817</v>
      </c>
      <c r="ACE145" t="s">
        <v>817</v>
      </c>
      <c r="ACF145" t="s">
        <v>817</v>
      </c>
      <c r="ACG145" t="s">
        <v>817</v>
      </c>
      <c r="ACH145" t="s">
        <v>817</v>
      </c>
      <c r="ACI145" t="s">
        <v>817</v>
      </c>
    </row>
    <row r="146" spans="1:763">
      <c r="A146" t="s">
        <v>1469</v>
      </c>
      <c r="B146" t="s">
        <v>1470</v>
      </c>
      <c r="C146" t="s">
        <v>1471</v>
      </c>
      <c r="D146" t="s">
        <v>977</v>
      </c>
      <c r="E146" t="s">
        <v>977</v>
      </c>
      <c r="P146" t="s">
        <v>812</v>
      </c>
      <c r="T146">
        <v>71</v>
      </c>
      <c r="V146" t="s">
        <v>813</v>
      </c>
      <c r="X146" t="s">
        <v>813</v>
      </c>
      <c r="Y146" t="s">
        <v>856</v>
      </c>
      <c r="Z146" t="s">
        <v>856</v>
      </c>
      <c r="AA146" t="s">
        <v>920</v>
      </c>
      <c r="AB146" t="s">
        <v>901</v>
      </c>
      <c r="AC146">
        <v>2</v>
      </c>
      <c r="AD146" t="s">
        <v>817</v>
      </c>
      <c r="AE146">
        <v>0</v>
      </c>
      <c r="AF146">
        <v>2</v>
      </c>
      <c r="AG146">
        <v>0</v>
      </c>
      <c r="AH146" t="s">
        <v>818</v>
      </c>
      <c r="AI146" t="s">
        <v>818</v>
      </c>
      <c r="AJ146" t="s">
        <v>818</v>
      </c>
      <c r="AK146" t="s">
        <v>818</v>
      </c>
      <c r="AL146" t="s">
        <v>818</v>
      </c>
      <c r="AM146" t="s">
        <v>818</v>
      </c>
      <c r="AN146" t="s">
        <v>818</v>
      </c>
      <c r="AO146" t="s">
        <v>818</v>
      </c>
      <c r="AP146" t="s">
        <v>818</v>
      </c>
      <c r="AQ146" t="s">
        <v>818</v>
      </c>
      <c r="AR146" t="s">
        <v>818</v>
      </c>
      <c r="AS146" t="s">
        <v>818</v>
      </c>
      <c r="AT146" t="s">
        <v>818</v>
      </c>
      <c r="AU146" t="s">
        <v>818</v>
      </c>
      <c r="AV146" t="s">
        <v>818</v>
      </c>
      <c r="AW146" t="s">
        <v>818</v>
      </c>
      <c r="AX146" t="s">
        <v>818</v>
      </c>
      <c r="AY146" t="s">
        <v>818</v>
      </c>
      <c r="AZ146" t="s">
        <v>818</v>
      </c>
      <c r="BA146" t="s">
        <v>818</v>
      </c>
      <c r="BB146" t="s">
        <v>818</v>
      </c>
      <c r="BC146" t="s">
        <v>818</v>
      </c>
      <c r="BD146" t="s">
        <v>818</v>
      </c>
      <c r="BE146" t="s">
        <v>818</v>
      </c>
      <c r="BF146" t="s">
        <v>818</v>
      </c>
      <c r="BG146" t="s">
        <v>818</v>
      </c>
      <c r="BH146" t="s">
        <v>818</v>
      </c>
      <c r="BI146" t="s">
        <v>818</v>
      </c>
      <c r="BJ146" t="s">
        <v>818</v>
      </c>
      <c r="BK146" t="s">
        <v>818</v>
      </c>
      <c r="BL146" t="s">
        <v>818</v>
      </c>
      <c r="BM146" t="s">
        <v>818</v>
      </c>
      <c r="BN146" t="s">
        <v>818</v>
      </c>
      <c r="BO146" t="s">
        <v>818</v>
      </c>
      <c r="BP146" t="s">
        <v>818</v>
      </c>
      <c r="BQ146" t="s">
        <v>818</v>
      </c>
      <c r="BR146" t="s">
        <v>818</v>
      </c>
      <c r="BS146" t="s">
        <v>818</v>
      </c>
      <c r="BT146" t="s">
        <v>818</v>
      </c>
      <c r="BU146" t="s">
        <v>818</v>
      </c>
      <c r="BV146" t="s">
        <v>818</v>
      </c>
      <c r="BW146" t="s">
        <v>818</v>
      </c>
      <c r="BX146" t="s">
        <v>818</v>
      </c>
      <c r="BY146" t="s">
        <v>818</v>
      </c>
      <c r="BZ146" t="s">
        <v>818</v>
      </c>
      <c r="CA146" t="s">
        <v>818</v>
      </c>
      <c r="CB146" t="s">
        <v>818</v>
      </c>
      <c r="CC146" t="s">
        <v>818</v>
      </c>
      <c r="CD146" t="s">
        <v>818</v>
      </c>
      <c r="CE146" t="s">
        <v>818</v>
      </c>
      <c r="CF146" t="s">
        <v>818</v>
      </c>
      <c r="CG146" t="s">
        <v>818</v>
      </c>
      <c r="CH146" t="s">
        <v>818</v>
      </c>
      <c r="CI146" t="s">
        <v>818</v>
      </c>
      <c r="CJ146" t="s">
        <v>818</v>
      </c>
      <c r="CK146" t="s">
        <v>818</v>
      </c>
      <c r="CL146" t="s">
        <v>818</v>
      </c>
      <c r="CM146" t="s">
        <v>818</v>
      </c>
      <c r="CN146" t="s">
        <v>818</v>
      </c>
      <c r="CO146" t="s">
        <v>818</v>
      </c>
      <c r="CP146" t="s">
        <v>818</v>
      </c>
      <c r="CQ146" t="s">
        <v>818</v>
      </c>
      <c r="CR146" t="s">
        <v>818</v>
      </c>
      <c r="CS146" t="s">
        <v>818</v>
      </c>
      <c r="CT146" t="s">
        <v>818</v>
      </c>
      <c r="CU146" t="s">
        <v>818</v>
      </c>
      <c r="CV146" t="s">
        <v>818</v>
      </c>
      <c r="CW146" t="s">
        <v>818</v>
      </c>
      <c r="CX146" t="s">
        <v>818</v>
      </c>
      <c r="CY146" t="s">
        <v>818</v>
      </c>
      <c r="CZ146" t="s">
        <v>818</v>
      </c>
      <c r="DA146" t="s">
        <v>818</v>
      </c>
      <c r="DB146" t="s">
        <v>818</v>
      </c>
      <c r="DC146" t="s">
        <v>818</v>
      </c>
      <c r="DD146" t="s">
        <v>818</v>
      </c>
      <c r="DE146" t="s">
        <v>818</v>
      </c>
      <c r="DF146" t="s">
        <v>818</v>
      </c>
      <c r="DG146" t="s">
        <v>818</v>
      </c>
      <c r="DH146" t="s">
        <v>818</v>
      </c>
      <c r="DI146" t="s">
        <v>818</v>
      </c>
      <c r="DJ146" t="s">
        <v>818</v>
      </c>
      <c r="DK146" t="s">
        <v>818</v>
      </c>
      <c r="DL146" t="s">
        <v>818</v>
      </c>
      <c r="DM146" t="s">
        <v>818</v>
      </c>
      <c r="DN146" t="s">
        <v>818</v>
      </c>
      <c r="DO146" t="s">
        <v>818</v>
      </c>
      <c r="DP146" t="s">
        <v>818</v>
      </c>
      <c r="DQ146" t="s">
        <v>818</v>
      </c>
      <c r="DR146" t="s">
        <v>818</v>
      </c>
      <c r="DS146" t="s">
        <v>818</v>
      </c>
      <c r="DT146" t="s">
        <v>818</v>
      </c>
      <c r="DU146" t="s">
        <v>818</v>
      </c>
      <c r="DV146" t="s">
        <v>818</v>
      </c>
      <c r="DW146" t="s">
        <v>818</v>
      </c>
      <c r="DX146" t="s">
        <v>818</v>
      </c>
      <c r="DY146" t="s">
        <v>818</v>
      </c>
      <c r="DZ146" t="s">
        <v>818</v>
      </c>
      <c r="EA146" t="s">
        <v>818</v>
      </c>
      <c r="EB146" t="s">
        <v>818</v>
      </c>
      <c r="EC146" t="s">
        <v>818</v>
      </c>
      <c r="ED146" t="s">
        <v>818</v>
      </c>
      <c r="EE146" t="s">
        <v>818</v>
      </c>
      <c r="EF146" t="s">
        <v>818</v>
      </c>
      <c r="EG146" t="s">
        <v>818</v>
      </c>
      <c r="EH146" t="s">
        <v>818</v>
      </c>
      <c r="EI146" t="s">
        <v>818</v>
      </c>
      <c r="EJ146" t="s">
        <v>818</v>
      </c>
      <c r="EK146" t="s">
        <v>818</v>
      </c>
      <c r="EL146" t="s">
        <v>818</v>
      </c>
      <c r="EM146" t="s">
        <v>818</v>
      </c>
      <c r="EN146" t="s">
        <v>818</v>
      </c>
      <c r="EO146" t="s">
        <v>818</v>
      </c>
      <c r="EP146" t="s">
        <v>818</v>
      </c>
      <c r="EQ146" t="s">
        <v>818</v>
      </c>
      <c r="ER146" t="s">
        <v>818</v>
      </c>
      <c r="ES146" t="s">
        <v>818</v>
      </c>
      <c r="ET146" t="s">
        <v>818</v>
      </c>
      <c r="EU146" t="s">
        <v>818</v>
      </c>
      <c r="EV146" t="s">
        <v>818</v>
      </c>
      <c r="EW146" t="s">
        <v>818</v>
      </c>
      <c r="EX146" t="s">
        <v>818</v>
      </c>
      <c r="EY146" t="s">
        <v>818</v>
      </c>
      <c r="EZ146" t="s">
        <v>818</v>
      </c>
      <c r="FA146" t="s">
        <v>818</v>
      </c>
      <c r="FB146" t="s">
        <v>818</v>
      </c>
      <c r="FC146" t="s">
        <v>818</v>
      </c>
      <c r="FD146" t="s">
        <v>818</v>
      </c>
      <c r="FE146" t="s">
        <v>818</v>
      </c>
      <c r="FF146" t="s">
        <v>818</v>
      </c>
      <c r="FG146" t="s">
        <v>818</v>
      </c>
      <c r="FH146" t="s">
        <v>818</v>
      </c>
      <c r="FI146" t="s">
        <v>818</v>
      </c>
      <c r="FJ146" t="s">
        <v>818</v>
      </c>
      <c r="FK146" t="s">
        <v>818</v>
      </c>
      <c r="FL146" t="s">
        <v>818</v>
      </c>
      <c r="FM146" t="s">
        <v>818</v>
      </c>
      <c r="FN146" t="s">
        <v>818</v>
      </c>
      <c r="FO146" t="s">
        <v>818</v>
      </c>
      <c r="FP146" t="s">
        <v>818</v>
      </c>
      <c r="FQ146" t="s">
        <v>818</v>
      </c>
      <c r="FR146" t="s">
        <v>818</v>
      </c>
      <c r="FS146" t="s">
        <v>818</v>
      </c>
      <c r="FT146" t="s">
        <v>818</v>
      </c>
      <c r="FU146" t="s">
        <v>818</v>
      </c>
      <c r="FV146" t="s">
        <v>818</v>
      </c>
      <c r="FW146" t="s">
        <v>818</v>
      </c>
      <c r="FX146" t="s">
        <v>818</v>
      </c>
      <c r="FY146" t="s">
        <v>818</v>
      </c>
      <c r="FZ146" t="s">
        <v>818</v>
      </c>
      <c r="GA146" t="s">
        <v>818</v>
      </c>
      <c r="GB146" t="s">
        <v>818</v>
      </c>
      <c r="GC146" t="s">
        <v>818</v>
      </c>
      <c r="GD146" t="s">
        <v>818</v>
      </c>
      <c r="GE146" t="s">
        <v>818</v>
      </c>
      <c r="GF146" t="s">
        <v>818</v>
      </c>
      <c r="GG146" t="s">
        <v>818</v>
      </c>
      <c r="GH146" t="s">
        <v>818</v>
      </c>
      <c r="GI146" t="s">
        <v>818</v>
      </c>
      <c r="GJ146" t="s">
        <v>818</v>
      </c>
      <c r="GK146" t="s">
        <v>818</v>
      </c>
      <c r="GL146" t="s">
        <v>818</v>
      </c>
      <c r="GM146" t="s">
        <v>818</v>
      </c>
      <c r="GN146" t="s">
        <v>818</v>
      </c>
      <c r="GO146" t="s">
        <v>818</v>
      </c>
      <c r="GP146" t="s">
        <v>818</v>
      </c>
      <c r="GQ146" t="s">
        <v>818</v>
      </c>
      <c r="GR146" t="s">
        <v>818</v>
      </c>
      <c r="GS146" t="s">
        <v>818</v>
      </c>
      <c r="GT146" t="s">
        <v>818</v>
      </c>
      <c r="GU146" t="s">
        <v>818</v>
      </c>
      <c r="GV146" t="s">
        <v>818</v>
      </c>
      <c r="GW146" t="s">
        <v>818</v>
      </c>
      <c r="GX146" t="s">
        <v>818</v>
      </c>
      <c r="GY146" t="s">
        <v>818</v>
      </c>
      <c r="GZ146" t="s">
        <v>818</v>
      </c>
      <c r="HA146" t="s">
        <v>818</v>
      </c>
      <c r="HB146" t="s">
        <v>818</v>
      </c>
      <c r="HC146" t="s">
        <v>818</v>
      </c>
      <c r="HD146" t="s">
        <v>818</v>
      </c>
      <c r="HE146" t="s">
        <v>818</v>
      </c>
      <c r="HF146" t="s">
        <v>818</v>
      </c>
      <c r="HG146" t="s">
        <v>818</v>
      </c>
      <c r="HH146" t="s">
        <v>818</v>
      </c>
      <c r="HI146" t="s">
        <v>818</v>
      </c>
      <c r="HJ146" t="s">
        <v>818</v>
      </c>
      <c r="HK146" t="s">
        <v>818</v>
      </c>
      <c r="HL146" t="s">
        <v>818</v>
      </c>
      <c r="HM146" t="s">
        <v>818</v>
      </c>
      <c r="HN146" t="s">
        <v>818</v>
      </c>
      <c r="HO146" t="s">
        <v>818</v>
      </c>
      <c r="HP146" t="s">
        <v>818</v>
      </c>
      <c r="HQ146" t="s">
        <v>818</v>
      </c>
      <c r="HR146" t="s">
        <v>818</v>
      </c>
      <c r="HS146" t="s">
        <v>818</v>
      </c>
      <c r="HT146" t="s">
        <v>818</v>
      </c>
      <c r="HU146" t="s">
        <v>818</v>
      </c>
      <c r="HV146" t="s">
        <v>818</v>
      </c>
      <c r="HW146" t="s">
        <v>818</v>
      </c>
      <c r="HX146" t="s">
        <v>818</v>
      </c>
      <c r="HY146" t="s">
        <v>818</v>
      </c>
      <c r="HZ146" t="s">
        <v>818</v>
      </c>
      <c r="IA146" t="s">
        <v>818</v>
      </c>
      <c r="IB146" t="s">
        <v>818</v>
      </c>
      <c r="IC146" t="s">
        <v>818</v>
      </c>
      <c r="ID146" t="s">
        <v>818</v>
      </c>
      <c r="IE146" t="s">
        <v>818</v>
      </c>
      <c r="IF146" t="s">
        <v>818</v>
      </c>
      <c r="IG146" t="s">
        <v>818</v>
      </c>
      <c r="IH146" t="s">
        <v>818</v>
      </c>
      <c r="II146" t="s">
        <v>818</v>
      </c>
      <c r="IJ146" t="s">
        <v>818</v>
      </c>
      <c r="IK146" t="s">
        <v>818</v>
      </c>
      <c r="IL146" t="s">
        <v>818</v>
      </c>
      <c r="IM146" t="s">
        <v>818</v>
      </c>
      <c r="IN146" t="s">
        <v>818</v>
      </c>
      <c r="IO146" t="s">
        <v>818</v>
      </c>
      <c r="IP146" t="s">
        <v>818</v>
      </c>
      <c r="IQ146" t="s">
        <v>818</v>
      </c>
      <c r="IR146" t="s">
        <v>818</v>
      </c>
      <c r="IS146" t="s">
        <v>818</v>
      </c>
      <c r="IT146" t="s">
        <v>818</v>
      </c>
      <c r="IU146" t="s">
        <v>818</v>
      </c>
      <c r="IV146" t="s">
        <v>818</v>
      </c>
      <c r="IW146" t="s">
        <v>818</v>
      </c>
      <c r="IX146" t="s">
        <v>818</v>
      </c>
      <c r="IY146" t="s">
        <v>818</v>
      </c>
      <c r="IZ146" t="s">
        <v>818</v>
      </c>
      <c r="JA146" t="s">
        <v>818</v>
      </c>
      <c r="JB146" t="s">
        <v>818</v>
      </c>
      <c r="JC146" t="s">
        <v>818</v>
      </c>
      <c r="JD146" t="s">
        <v>818</v>
      </c>
      <c r="JE146" t="s">
        <v>818</v>
      </c>
      <c r="JF146" t="s">
        <v>818</v>
      </c>
      <c r="JG146" t="s">
        <v>818</v>
      </c>
      <c r="JH146" t="s">
        <v>818</v>
      </c>
      <c r="JI146" t="s">
        <v>818</v>
      </c>
      <c r="JJ146" t="s">
        <v>818</v>
      </c>
      <c r="JK146" t="s">
        <v>818</v>
      </c>
      <c r="JL146" t="s">
        <v>818</v>
      </c>
      <c r="JM146" t="s">
        <v>818</v>
      </c>
      <c r="JN146" t="s">
        <v>818</v>
      </c>
      <c r="JO146" t="s">
        <v>818</v>
      </c>
      <c r="JP146" t="s">
        <v>818</v>
      </c>
      <c r="JQ146" t="s">
        <v>818</v>
      </c>
      <c r="JR146" t="s">
        <v>818</v>
      </c>
      <c r="JS146" t="s">
        <v>818</v>
      </c>
      <c r="JT146" t="s">
        <v>818</v>
      </c>
      <c r="JU146" t="s">
        <v>818</v>
      </c>
      <c r="JV146" t="s">
        <v>818</v>
      </c>
      <c r="JW146" t="s">
        <v>818</v>
      </c>
      <c r="JX146" t="s">
        <v>818</v>
      </c>
      <c r="JY146" t="s">
        <v>818</v>
      </c>
      <c r="JZ146" t="s">
        <v>818</v>
      </c>
      <c r="KA146" t="s">
        <v>818</v>
      </c>
      <c r="KB146" t="s">
        <v>818</v>
      </c>
      <c r="KC146" t="s">
        <v>818</v>
      </c>
      <c r="KD146" t="s">
        <v>818</v>
      </c>
      <c r="KE146" t="s">
        <v>818</v>
      </c>
      <c r="KF146">
        <v>2</v>
      </c>
      <c r="KG146">
        <v>0</v>
      </c>
      <c r="KH146">
        <v>0</v>
      </c>
      <c r="KI146">
        <v>0</v>
      </c>
      <c r="KJ146">
        <v>0</v>
      </c>
      <c r="KK146">
        <v>0</v>
      </c>
      <c r="KL146">
        <v>0</v>
      </c>
      <c r="KM146">
        <v>0</v>
      </c>
      <c r="KN146">
        <v>0</v>
      </c>
      <c r="KO146">
        <v>1</v>
      </c>
      <c r="KP146">
        <v>0</v>
      </c>
      <c r="KQ146">
        <v>1</v>
      </c>
      <c r="KR146">
        <v>0</v>
      </c>
      <c r="KS146">
        <v>0</v>
      </c>
      <c r="KT146">
        <v>0</v>
      </c>
      <c r="KU146">
        <v>0</v>
      </c>
      <c r="KV146">
        <v>0</v>
      </c>
      <c r="KW146">
        <v>0</v>
      </c>
      <c r="KX146">
        <v>0</v>
      </c>
      <c r="KY146">
        <v>1</v>
      </c>
      <c r="KZ146">
        <v>0</v>
      </c>
      <c r="LA146">
        <v>1</v>
      </c>
      <c r="LB146">
        <v>0</v>
      </c>
      <c r="LC146">
        <v>0</v>
      </c>
      <c r="LD146">
        <v>2</v>
      </c>
      <c r="LE146">
        <v>0</v>
      </c>
      <c r="LF146">
        <v>0</v>
      </c>
      <c r="LH146" t="s">
        <v>813</v>
      </c>
      <c r="LI146" t="s">
        <v>817</v>
      </c>
      <c r="LJ146" t="s">
        <v>817</v>
      </c>
      <c r="LK146" t="s">
        <v>817</v>
      </c>
      <c r="LL146" t="s">
        <v>817</v>
      </c>
      <c r="LM146" t="s">
        <v>817</v>
      </c>
      <c r="LN146" t="s">
        <v>817</v>
      </c>
      <c r="LO146" t="s">
        <v>813</v>
      </c>
      <c r="LP146" t="s">
        <v>813</v>
      </c>
      <c r="LQ146" t="s">
        <v>817</v>
      </c>
      <c r="LR146" t="s">
        <v>818</v>
      </c>
      <c r="LV146" t="s">
        <v>818</v>
      </c>
      <c r="LX146" t="s">
        <v>817</v>
      </c>
      <c r="MU146" t="s">
        <v>813</v>
      </c>
      <c r="NC146" t="s">
        <v>817</v>
      </c>
      <c r="ND146" t="s">
        <v>817</v>
      </c>
      <c r="NE146" t="s">
        <v>817</v>
      </c>
      <c r="NR146" t="s">
        <v>813</v>
      </c>
      <c r="NS146" t="s">
        <v>817</v>
      </c>
      <c r="NU146" t="s">
        <v>902</v>
      </c>
      <c r="NY146">
        <v>0</v>
      </c>
      <c r="OQ146" t="s">
        <v>827</v>
      </c>
      <c r="OR146" t="s">
        <v>828</v>
      </c>
      <c r="OS146" t="s">
        <v>829</v>
      </c>
      <c r="OT146" t="s">
        <v>817</v>
      </c>
      <c r="OU146" t="s">
        <v>813</v>
      </c>
      <c r="OV146" t="s">
        <v>830</v>
      </c>
      <c r="OW146" t="s">
        <v>864</v>
      </c>
      <c r="OX146" t="s">
        <v>832</v>
      </c>
      <c r="OY146" t="s">
        <v>833</v>
      </c>
      <c r="OZ146" t="s">
        <v>865</v>
      </c>
      <c r="PA146" t="s">
        <v>817</v>
      </c>
      <c r="PB146" t="s">
        <v>813</v>
      </c>
      <c r="PC146" t="s">
        <v>817</v>
      </c>
      <c r="PD146" t="s">
        <v>817</v>
      </c>
      <c r="PE146" t="s">
        <v>817</v>
      </c>
      <c r="PF146" t="s">
        <v>817</v>
      </c>
      <c r="PG146" t="s">
        <v>817</v>
      </c>
      <c r="PH146" t="s">
        <v>817</v>
      </c>
      <c r="PI146" t="s">
        <v>817</v>
      </c>
      <c r="PJ146" t="s">
        <v>817</v>
      </c>
      <c r="PK146" t="s">
        <v>813</v>
      </c>
      <c r="PL146" t="s">
        <v>835</v>
      </c>
      <c r="PM146" t="s">
        <v>837</v>
      </c>
      <c r="PO146" t="s">
        <v>880</v>
      </c>
      <c r="PP146" t="s">
        <v>867</v>
      </c>
      <c r="PQ146" t="s">
        <v>813</v>
      </c>
      <c r="PR146" t="s">
        <v>813</v>
      </c>
      <c r="PS146" t="s">
        <v>817</v>
      </c>
      <c r="PT146" t="s">
        <v>817</v>
      </c>
      <c r="PU146" t="s">
        <v>817</v>
      </c>
      <c r="PV146" t="s">
        <v>817</v>
      </c>
      <c r="PW146" t="s">
        <v>817</v>
      </c>
      <c r="PX146" t="s">
        <v>817</v>
      </c>
      <c r="PY146" t="s">
        <v>817</v>
      </c>
      <c r="PZ146" t="s">
        <v>840</v>
      </c>
      <c r="QD146" t="s">
        <v>844</v>
      </c>
      <c r="QE146" t="s">
        <v>845</v>
      </c>
      <c r="QF146" t="s">
        <v>813</v>
      </c>
      <c r="QG146" t="s">
        <v>813</v>
      </c>
      <c r="QH146" t="s">
        <v>817</v>
      </c>
      <c r="QI146" t="s">
        <v>817</v>
      </c>
      <c r="QJ146" t="s">
        <v>817</v>
      </c>
      <c r="QK146" t="s">
        <v>813</v>
      </c>
      <c r="QL146" t="s">
        <v>813</v>
      </c>
      <c r="QM146" t="s">
        <v>817</v>
      </c>
      <c r="QN146" t="s">
        <v>817</v>
      </c>
      <c r="QO146" t="s">
        <v>817</v>
      </c>
      <c r="QP146" t="s">
        <v>817</v>
      </c>
      <c r="QQ146" t="s">
        <v>817</v>
      </c>
      <c r="QR146" t="s">
        <v>817</v>
      </c>
      <c r="QS146" t="s">
        <v>813</v>
      </c>
      <c r="QT146" t="s">
        <v>817</v>
      </c>
      <c r="QU146" t="s">
        <v>817</v>
      </c>
      <c r="QV146" t="s">
        <v>817</v>
      </c>
      <c r="QW146" t="s">
        <v>817</v>
      </c>
      <c r="QX146" t="s">
        <v>817</v>
      </c>
      <c r="QY146" t="s">
        <v>817</v>
      </c>
      <c r="QZ146" t="s">
        <v>817</v>
      </c>
      <c r="RA146" t="s">
        <v>817</v>
      </c>
      <c r="RB146" t="s">
        <v>817</v>
      </c>
      <c r="RC146" t="s">
        <v>817</v>
      </c>
      <c r="RD146" t="s">
        <v>817</v>
      </c>
      <c r="RE146" t="s">
        <v>817</v>
      </c>
      <c r="RF146" t="s">
        <v>817</v>
      </c>
      <c r="RG146" t="s">
        <v>817</v>
      </c>
      <c r="RH146" t="s">
        <v>817</v>
      </c>
      <c r="RI146" t="s">
        <v>817</v>
      </c>
      <c r="RJ146" t="s">
        <v>817</v>
      </c>
      <c r="RK146" t="s">
        <v>813</v>
      </c>
      <c r="RL146" t="s">
        <v>817</v>
      </c>
      <c r="RM146" t="s">
        <v>817</v>
      </c>
      <c r="RN146" t="s">
        <v>817</v>
      </c>
      <c r="RO146" t="s">
        <v>813</v>
      </c>
      <c r="RP146" t="s">
        <v>817</v>
      </c>
      <c r="RQ146" t="s">
        <v>817</v>
      </c>
      <c r="RR146" t="s">
        <v>817</v>
      </c>
      <c r="RS146" t="s">
        <v>817</v>
      </c>
      <c r="RT146" t="s">
        <v>817</v>
      </c>
      <c r="RU146" t="s">
        <v>817</v>
      </c>
      <c r="RV146" t="s">
        <v>817</v>
      </c>
      <c r="RW146" t="s">
        <v>817</v>
      </c>
      <c r="RX146" t="s">
        <v>837</v>
      </c>
      <c r="RY146" t="s">
        <v>956</v>
      </c>
      <c r="RZ146" t="s">
        <v>817</v>
      </c>
      <c r="SB146" t="s">
        <v>817</v>
      </c>
      <c r="SC146" t="s">
        <v>817</v>
      </c>
      <c r="SD146" t="s">
        <v>817</v>
      </c>
      <c r="SE146" t="s">
        <v>817</v>
      </c>
      <c r="SF146" t="s">
        <v>817</v>
      </c>
      <c r="SG146" t="s">
        <v>817</v>
      </c>
      <c r="SH146" t="s">
        <v>817</v>
      </c>
      <c r="SI146" t="s">
        <v>817</v>
      </c>
      <c r="SJ146" t="s">
        <v>813</v>
      </c>
      <c r="SK146" t="s">
        <v>817</v>
      </c>
      <c r="SL146" t="s">
        <v>817</v>
      </c>
      <c r="SM146" t="s">
        <v>817</v>
      </c>
      <c r="SN146" t="s">
        <v>817</v>
      </c>
      <c r="SO146" t="s">
        <v>817</v>
      </c>
      <c r="SP146" t="s">
        <v>817</v>
      </c>
      <c r="SQ146" t="s">
        <v>817</v>
      </c>
      <c r="SR146" t="s">
        <v>817</v>
      </c>
      <c r="SS146" t="s">
        <v>817</v>
      </c>
      <c r="ST146" t="s">
        <v>817</v>
      </c>
      <c r="SU146" t="s">
        <v>817</v>
      </c>
      <c r="SV146" t="s">
        <v>817</v>
      </c>
      <c r="SW146" t="s">
        <v>817</v>
      </c>
      <c r="SX146" t="s">
        <v>813</v>
      </c>
      <c r="SY146" t="s">
        <v>817</v>
      </c>
      <c r="SZ146" t="s">
        <v>817</v>
      </c>
      <c r="TA146" t="s">
        <v>817</v>
      </c>
      <c r="TB146" t="s">
        <v>817</v>
      </c>
      <c r="TC146" t="s">
        <v>817</v>
      </c>
      <c r="TD146" t="s">
        <v>817</v>
      </c>
      <c r="TE146" t="s">
        <v>817</v>
      </c>
      <c r="TF146" t="s">
        <v>817</v>
      </c>
      <c r="TG146" t="s">
        <v>817</v>
      </c>
      <c r="TH146" t="s">
        <v>817</v>
      </c>
      <c r="TI146" t="s">
        <v>817</v>
      </c>
      <c r="TU146" t="s">
        <v>817</v>
      </c>
      <c r="TY146" t="s">
        <v>817</v>
      </c>
      <c r="TZ146" t="s">
        <v>817</v>
      </c>
      <c r="UA146" t="s">
        <v>817</v>
      </c>
      <c r="UB146" t="s">
        <v>817</v>
      </c>
      <c r="UC146" t="s">
        <v>817</v>
      </c>
      <c r="UD146" t="s">
        <v>817</v>
      </c>
      <c r="UE146" t="s">
        <v>817</v>
      </c>
      <c r="UF146" t="s">
        <v>817</v>
      </c>
      <c r="UG146" t="s">
        <v>817</v>
      </c>
      <c r="UH146" t="s">
        <v>813</v>
      </c>
      <c r="UI146" t="s">
        <v>817</v>
      </c>
      <c r="UJ146" t="s">
        <v>817</v>
      </c>
      <c r="UK146" t="s">
        <v>817</v>
      </c>
      <c r="UL146" t="s">
        <v>813</v>
      </c>
      <c r="UM146" t="s">
        <v>817</v>
      </c>
      <c r="UN146" t="s">
        <v>817</v>
      </c>
      <c r="UO146" t="s">
        <v>817</v>
      </c>
      <c r="UP146" t="s">
        <v>817</v>
      </c>
      <c r="UQ146" t="s">
        <v>817</v>
      </c>
      <c r="UR146" t="s">
        <v>817</v>
      </c>
      <c r="US146" t="s">
        <v>817</v>
      </c>
      <c r="UT146" t="s">
        <v>817</v>
      </c>
      <c r="UU146" t="s">
        <v>817</v>
      </c>
      <c r="UV146" t="s">
        <v>817</v>
      </c>
      <c r="UW146" t="s">
        <v>817</v>
      </c>
      <c r="UX146" t="s">
        <v>817</v>
      </c>
      <c r="UY146" t="s">
        <v>817</v>
      </c>
      <c r="UZ146" t="s">
        <v>813</v>
      </c>
      <c r="VA146" t="s">
        <v>1472</v>
      </c>
      <c r="VD146" t="s">
        <v>817</v>
      </c>
      <c r="VE146" t="s">
        <v>817</v>
      </c>
      <c r="VF146" t="s">
        <v>813</v>
      </c>
      <c r="VG146" t="s">
        <v>813</v>
      </c>
      <c r="VH146" t="s">
        <v>817</v>
      </c>
      <c r="VI146" t="s">
        <v>817</v>
      </c>
      <c r="VJ146" t="s">
        <v>817</v>
      </c>
      <c r="VK146" t="s">
        <v>817</v>
      </c>
      <c r="VL146" t="s">
        <v>817</v>
      </c>
      <c r="VM146" t="s">
        <v>817</v>
      </c>
      <c r="VN146" t="s">
        <v>817</v>
      </c>
      <c r="VO146" t="s">
        <v>817</v>
      </c>
      <c r="VP146" t="s">
        <v>817</v>
      </c>
      <c r="VQ146" t="s">
        <v>817</v>
      </c>
      <c r="VY146" t="s">
        <v>817</v>
      </c>
      <c r="VZ146" t="s">
        <v>813</v>
      </c>
      <c r="WA146" t="s">
        <v>813</v>
      </c>
      <c r="WB146" t="s">
        <v>817</v>
      </c>
      <c r="WJ146" t="s">
        <v>813</v>
      </c>
      <c r="WK146" t="s">
        <v>817</v>
      </c>
      <c r="WL146" t="s">
        <v>817</v>
      </c>
      <c r="WM146" t="s">
        <v>817</v>
      </c>
      <c r="WN146" t="s">
        <v>817</v>
      </c>
      <c r="WO146" t="s">
        <v>817</v>
      </c>
      <c r="WP146" t="s">
        <v>817</v>
      </c>
      <c r="WQ146" t="s">
        <v>817</v>
      </c>
      <c r="WR146" t="s">
        <v>817</v>
      </c>
      <c r="WS146" t="s">
        <v>902</v>
      </c>
      <c r="WU146" t="s">
        <v>813</v>
      </c>
      <c r="WV146" t="s">
        <v>817</v>
      </c>
      <c r="WW146" t="s">
        <v>813</v>
      </c>
      <c r="WX146" t="s">
        <v>817</v>
      </c>
      <c r="WY146" t="s">
        <v>817</v>
      </c>
      <c r="WZ146" t="s">
        <v>817</v>
      </c>
      <c r="XA146" t="s">
        <v>817</v>
      </c>
      <c r="XB146" t="s">
        <v>817</v>
      </c>
      <c r="XC146" t="s">
        <v>869</v>
      </c>
      <c r="XD146" t="s">
        <v>813</v>
      </c>
      <c r="XE146" t="s">
        <v>813</v>
      </c>
      <c r="XF146" t="s">
        <v>817</v>
      </c>
      <c r="XG146" t="s">
        <v>817</v>
      </c>
      <c r="XH146" t="s">
        <v>817</v>
      </c>
      <c r="XI146" t="s">
        <v>817</v>
      </c>
      <c r="XJ146" t="s">
        <v>817</v>
      </c>
      <c r="XK146" t="s">
        <v>817</v>
      </c>
      <c r="XL146" t="s">
        <v>817</v>
      </c>
      <c r="XM146" t="s">
        <v>817</v>
      </c>
      <c r="XN146" t="s">
        <v>817</v>
      </c>
      <c r="XO146" t="s">
        <v>817</v>
      </c>
      <c r="XP146" t="s">
        <v>817</v>
      </c>
      <c r="XQ146" t="s">
        <v>817</v>
      </c>
      <c r="XR146" t="s">
        <v>817</v>
      </c>
      <c r="XS146" t="s">
        <v>817</v>
      </c>
      <c r="XT146" t="s">
        <v>817</v>
      </c>
      <c r="XU146" t="s">
        <v>817</v>
      </c>
      <c r="XV146" t="s">
        <v>817</v>
      </c>
      <c r="XW146" t="s">
        <v>813</v>
      </c>
      <c r="XX146" t="s">
        <v>817</v>
      </c>
      <c r="XY146" t="s">
        <v>817</v>
      </c>
      <c r="XZ146" t="s">
        <v>817</v>
      </c>
      <c r="ZM146" t="s">
        <v>817</v>
      </c>
      <c r="ZN146" t="s">
        <v>817</v>
      </c>
      <c r="ZO146" t="s">
        <v>817</v>
      </c>
      <c r="ZP146" t="s">
        <v>817</v>
      </c>
      <c r="ZQ146" t="s">
        <v>817</v>
      </c>
      <c r="ZR146" t="s">
        <v>817</v>
      </c>
      <c r="ZS146" t="s">
        <v>813</v>
      </c>
      <c r="ZT146" t="s">
        <v>817</v>
      </c>
      <c r="ZU146" t="s">
        <v>817</v>
      </c>
      <c r="ZV146" t="s">
        <v>817</v>
      </c>
      <c r="ZW146" t="s">
        <v>817</v>
      </c>
      <c r="ZX146" t="s">
        <v>817</v>
      </c>
      <c r="ZY146" t="s">
        <v>817</v>
      </c>
      <c r="ZZ146" t="s">
        <v>817</v>
      </c>
      <c r="AAA146" t="s">
        <v>817</v>
      </c>
      <c r="AAB146" t="s">
        <v>817</v>
      </c>
      <c r="AAC146" t="s">
        <v>817</v>
      </c>
      <c r="AAD146" t="s">
        <v>817</v>
      </c>
      <c r="AAE146" t="s">
        <v>817</v>
      </c>
      <c r="AAF146" t="s">
        <v>817</v>
      </c>
      <c r="AAH146" t="s">
        <v>813</v>
      </c>
      <c r="AAI146" t="s">
        <v>817</v>
      </c>
      <c r="AAJ146" t="s">
        <v>817</v>
      </c>
      <c r="AAK146" t="s">
        <v>813</v>
      </c>
      <c r="AAL146" t="s">
        <v>813</v>
      </c>
      <c r="AAM146" t="s">
        <v>817</v>
      </c>
      <c r="AAN146" t="s">
        <v>817</v>
      </c>
      <c r="AAO146" t="s">
        <v>817</v>
      </c>
      <c r="AAP146" t="s">
        <v>817</v>
      </c>
      <c r="AAQ146" t="s">
        <v>817</v>
      </c>
      <c r="AAR146" t="s">
        <v>817</v>
      </c>
      <c r="AAS146" t="s">
        <v>817</v>
      </c>
      <c r="AAT146" t="s">
        <v>817</v>
      </c>
      <c r="AAV146" t="s">
        <v>813</v>
      </c>
      <c r="AAW146" t="s">
        <v>817</v>
      </c>
      <c r="AAX146" t="s">
        <v>817</v>
      </c>
      <c r="AAY146" t="s">
        <v>817</v>
      </c>
      <c r="AAZ146" t="s">
        <v>817</v>
      </c>
      <c r="ABA146" t="s">
        <v>817</v>
      </c>
      <c r="ABB146" t="s">
        <v>813</v>
      </c>
      <c r="ABC146" t="s">
        <v>817</v>
      </c>
      <c r="ABD146" t="s">
        <v>817</v>
      </c>
      <c r="ABE146" t="s">
        <v>817</v>
      </c>
      <c r="ABF146" t="s">
        <v>817</v>
      </c>
      <c r="ABG146" t="s">
        <v>817</v>
      </c>
      <c r="ABH146" t="s">
        <v>817</v>
      </c>
      <c r="ABI146" t="s">
        <v>817</v>
      </c>
      <c r="ABJ146" t="s">
        <v>817</v>
      </c>
      <c r="ABK146" t="s">
        <v>817</v>
      </c>
      <c r="ABL146" t="s">
        <v>817</v>
      </c>
      <c r="ABM146" t="s">
        <v>817</v>
      </c>
      <c r="ABN146" t="s">
        <v>817</v>
      </c>
      <c r="ABO146" t="s">
        <v>817</v>
      </c>
      <c r="ABP146" t="s">
        <v>817</v>
      </c>
      <c r="ABQ146" t="s">
        <v>817</v>
      </c>
      <c r="ABR146" t="s">
        <v>817</v>
      </c>
      <c r="ABS146" t="s">
        <v>817</v>
      </c>
      <c r="ABT146" t="s">
        <v>817</v>
      </c>
      <c r="ABU146" t="s">
        <v>817</v>
      </c>
      <c r="ABV146" t="s">
        <v>817</v>
      </c>
      <c r="ABW146" t="s">
        <v>817</v>
      </c>
      <c r="ABX146" t="s">
        <v>813</v>
      </c>
      <c r="ABY146" t="s">
        <v>817</v>
      </c>
      <c r="ABZ146" t="s">
        <v>817</v>
      </c>
      <c r="ACA146" t="s">
        <v>817</v>
      </c>
      <c r="ACB146" t="s">
        <v>817</v>
      </c>
      <c r="ACC146" t="s">
        <v>817</v>
      </c>
      <c r="ACD146" t="s">
        <v>817</v>
      </c>
      <c r="ACE146" t="s">
        <v>817</v>
      </c>
      <c r="ACF146" t="s">
        <v>817</v>
      </c>
      <c r="ACG146" t="s">
        <v>817</v>
      </c>
      <c r="ACH146" t="s">
        <v>817</v>
      </c>
      <c r="ACI146" t="s">
        <v>817</v>
      </c>
    </row>
    <row r="147" spans="1:763">
      <c r="A147" t="s">
        <v>1473</v>
      </c>
      <c r="B147" t="s">
        <v>1474</v>
      </c>
      <c r="C147" t="s">
        <v>1475</v>
      </c>
      <c r="D147" t="s">
        <v>941</v>
      </c>
      <c r="E147" t="s">
        <v>941</v>
      </c>
      <c r="P147" t="s">
        <v>812</v>
      </c>
      <c r="Q147">
        <v>0.874863865752458</v>
      </c>
      <c r="T147">
        <v>45</v>
      </c>
      <c r="V147" t="s">
        <v>813</v>
      </c>
      <c r="X147" t="s">
        <v>813</v>
      </c>
      <c r="Y147" t="s">
        <v>856</v>
      </c>
      <c r="Z147" t="s">
        <v>856</v>
      </c>
      <c r="AA147" t="s">
        <v>857</v>
      </c>
      <c r="AB147" t="s">
        <v>816</v>
      </c>
      <c r="AC147">
        <v>3</v>
      </c>
      <c r="AD147" t="s">
        <v>817</v>
      </c>
      <c r="AE147">
        <v>3</v>
      </c>
      <c r="AF147">
        <v>0</v>
      </c>
      <c r="AG147">
        <v>0</v>
      </c>
      <c r="AH147" t="s">
        <v>818</v>
      </c>
      <c r="AI147" t="s">
        <v>818</v>
      </c>
      <c r="AJ147" t="s">
        <v>818</v>
      </c>
      <c r="AK147" t="s">
        <v>818</v>
      </c>
      <c r="AL147" t="s">
        <v>818</v>
      </c>
      <c r="AM147" t="s">
        <v>818</v>
      </c>
      <c r="AN147" t="s">
        <v>818</v>
      </c>
      <c r="AO147" t="s">
        <v>818</v>
      </c>
      <c r="AP147" t="s">
        <v>818</v>
      </c>
      <c r="AQ147" t="s">
        <v>818</v>
      </c>
      <c r="AR147" t="s">
        <v>818</v>
      </c>
      <c r="AS147" t="s">
        <v>818</v>
      </c>
      <c r="AT147" t="s">
        <v>818</v>
      </c>
      <c r="AU147" t="s">
        <v>818</v>
      </c>
      <c r="AV147" t="s">
        <v>818</v>
      </c>
      <c r="AW147" t="s">
        <v>818</v>
      </c>
      <c r="AX147" t="s">
        <v>818</v>
      </c>
      <c r="AY147" t="s">
        <v>818</v>
      </c>
      <c r="AZ147" t="s">
        <v>818</v>
      </c>
      <c r="BA147" t="s">
        <v>818</v>
      </c>
      <c r="BB147" t="s">
        <v>818</v>
      </c>
      <c r="BC147" t="s">
        <v>818</v>
      </c>
      <c r="BD147" t="s">
        <v>818</v>
      </c>
      <c r="BE147" t="s">
        <v>818</v>
      </c>
      <c r="BF147" t="s">
        <v>818</v>
      </c>
      <c r="BG147" t="s">
        <v>818</v>
      </c>
      <c r="BH147" t="s">
        <v>818</v>
      </c>
      <c r="BI147" t="s">
        <v>818</v>
      </c>
      <c r="BJ147" t="s">
        <v>818</v>
      </c>
      <c r="BK147" t="s">
        <v>818</v>
      </c>
      <c r="BL147" t="s">
        <v>818</v>
      </c>
      <c r="BM147" t="s">
        <v>818</v>
      </c>
      <c r="BN147" t="s">
        <v>818</v>
      </c>
      <c r="BO147" t="s">
        <v>818</v>
      </c>
      <c r="BP147" t="s">
        <v>818</v>
      </c>
      <c r="BQ147" t="s">
        <v>818</v>
      </c>
      <c r="BR147" t="s">
        <v>818</v>
      </c>
      <c r="BS147" t="s">
        <v>818</v>
      </c>
      <c r="BT147" t="s">
        <v>818</v>
      </c>
      <c r="BU147" t="s">
        <v>818</v>
      </c>
      <c r="BV147" t="s">
        <v>818</v>
      </c>
      <c r="BW147" t="s">
        <v>818</v>
      </c>
      <c r="BX147" t="s">
        <v>818</v>
      </c>
      <c r="BY147" t="s">
        <v>818</v>
      </c>
      <c r="BZ147" t="s">
        <v>818</v>
      </c>
      <c r="CA147" t="s">
        <v>818</v>
      </c>
      <c r="CB147" t="s">
        <v>818</v>
      </c>
      <c r="CC147" t="s">
        <v>818</v>
      </c>
      <c r="CD147" t="s">
        <v>818</v>
      </c>
      <c r="CE147" t="s">
        <v>818</v>
      </c>
      <c r="CF147" t="s">
        <v>818</v>
      </c>
      <c r="CG147" t="s">
        <v>818</v>
      </c>
      <c r="CH147" t="s">
        <v>818</v>
      </c>
      <c r="CI147" t="s">
        <v>818</v>
      </c>
      <c r="CJ147" t="s">
        <v>818</v>
      </c>
      <c r="CK147" t="s">
        <v>818</v>
      </c>
      <c r="CL147" t="s">
        <v>818</v>
      </c>
      <c r="CM147" t="s">
        <v>818</v>
      </c>
      <c r="CN147" t="s">
        <v>818</v>
      </c>
      <c r="CO147" t="s">
        <v>818</v>
      </c>
      <c r="CP147" t="s">
        <v>818</v>
      </c>
      <c r="CQ147" t="s">
        <v>818</v>
      </c>
      <c r="CR147" t="s">
        <v>818</v>
      </c>
      <c r="CS147" t="s">
        <v>818</v>
      </c>
      <c r="CT147" t="s">
        <v>818</v>
      </c>
      <c r="CU147" t="s">
        <v>818</v>
      </c>
      <c r="CV147" t="s">
        <v>818</v>
      </c>
      <c r="CW147" t="s">
        <v>818</v>
      </c>
      <c r="CX147" t="s">
        <v>818</v>
      </c>
      <c r="CY147" t="s">
        <v>818</v>
      </c>
      <c r="CZ147" t="s">
        <v>818</v>
      </c>
      <c r="DA147" t="s">
        <v>818</v>
      </c>
      <c r="DB147" t="s">
        <v>818</v>
      </c>
      <c r="DC147" t="s">
        <v>818</v>
      </c>
      <c r="DD147" t="s">
        <v>818</v>
      </c>
      <c r="DE147" t="s">
        <v>818</v>
      </c>
      <c r="DF147" t="s">
        <v>818</v>
      </c>
      <c r="DG147" t="s">
        <v>818</v>
      </c>
      <c r="DH147" t="s">
        <v>818</v>
      </c>
      <c r="DI147" t="s">
        <v>818</v>
      </c>
      <c r="DJ147" t="s">
        <v>818</v>
      </c>
      <c r="DK147" t="s">
        <v>818</v>
      </c>
      <c r="DL147" t="s">
        <v>818</v>
      </c>
      <c r="DM147" t="s">
        <v>818</v>
      </c>
      <c r="DN147" t="s">
        <v>818</v>
      </c>
      <c r="DO147" t="s">
        <v>818</v>
      </c>
      <c r="DP147" t="s">
        <v>818</v>
      </c>
      <c r="DQ147" t="s">
        <v>818</v>
      </c>
      <c r="DR147" t="s">
        <v>818</v>
      </c>
      <c r="DS147" t="s">
        <v>818</v>
      </c>
      <c r="DT147" t="s">
        <v>818</v>
      </c>
      <c r="DU147" t="s">
        <v>818</v>
      </c>
      <c r="DV147" t="s">
        <v>818</v>
      </c>
      <c r="DW147" t="s">
        <v>818</v>
      </c>
      <c r="DX147" t="s">
        <v>818</v>
      </c>
      <c r="DY147" t="s">
        <v>818</v>
      </c>
      <c r="DZ147" t="s">
        <v>818</v>
      </c>
      <c r="EA147" t="s">
        <v>818</v>
      </c>
      <c r="EB147" t="s">
        <v>818</v>
      </c>
      <c r="EC147" t="s">
        <v>818</v>
      </c>
      <c r="ED147" t="s">
        <v>818</v>
      </c>
      <c r="EE147" t="s">
        <v>818</v>
      </c>
      <c r="EF147" t="s">
        <v>818</v>
      </c>
      <c r="EG147" t="s">
        <v>818</v>
      </c>
      <c r="EH147" t="s">
        <v>818</v>
      </c>
      <c r="EI147" t="s">
        <v>818</v>
      </c>
      <c r="EJ147" t="s">
        <v>818</v>
      </c>
      <c r="EK147" t="s">
        <v>818</v>
      </c>
      <c r="EL147" t="s">
        <v>818</v>
      </c>
      <c r="EM147" t="s">
        <v>818</v>
      </c>
      <c r="EN147" t="s">
        <v>818</v>
      </c>
      <c r="EO147" t="s">
        <v>818</v>
      </c>
      <c r="EP147" t="s">
        <v>818</v>
      </c>
      <c r="EQ147" t="s">
        <v>818</v>
      </c>
      <c r="ER147" t="s">
        <v>818</v>
      </c>
      <c r="ES147" t="s">
        <v>818</v>
      </c>
      <c r="ET147" t="s">
        <v>818</v>
      </c>
      <c r="EU147" t="s">
        <v>818</v>
      </c>
      <c r="EV147" t="s">
        <v>818</v>
      </c>
      <c r="EW147" t="s">
        <v>818</v>
      </c>
      <c r="EX147" t="s">
        <v>818</v>
      </c>
      <c r="EY147" t="s">
        <v>818</v>
      </c>
      <c r="EZ147" t="s">
        <v>818</v>
      </c>
      <c r="FA147" t="s">
        <v>818</v>
      </c>
      <c r="FB147" t="s">
        <v>818</v>
      </c>
      <c r="FC147" t="s">
        <v>818</v>
      </c>
      <c r="FD147" t="s">
        <v>818</v>
      </c>
      <c r="FE147" t="s">
        <v>818</v>
      </c>
      <c r="FF147" t="s">
        <v>818</v>
      </c>
      <c r="FG147" t="s">
        <v>818</v>
      </c>
      <c r="FH147" t="s">
        <v>818</v>
      </c>
      <c r="FI147" t="s">
        <v>818</v>
      </c>
      <c r="FJ147" t="s">
        <v>818</v>
      </c>
      <c r="FK147" t="s">
        <v>818</v>
      </c>
      <c r="FL147" t="s">
        <v>818</v>
      </c>
      <c r="FM147" t="s">
        <v>818</v>
      </c>
      <c r="FN147" t="s">
        <v>818</v>
      </c>
      <c r="FO147" t="s">
        <v>818</v>
      </c>
      <c r="FP147" t="s">
        <v>818</v>
      </c>
      <c r="FQ147" t="s">
        <v>818</v>
      </c>
      <c r="FR147" t="s">
        <v>818</v>
      </c>
      <c r="FS147" t="s">
        <v>818</v>
      </c>
      <c r="FT147" t="s">
        <v>818</v>
      </c>
      <c r="FU147" t="s">
        <v>818</v>
      </c>
      <c r="FV147" t="s">
        <v>818</v>
      </c>
      <c r="FW147" t="s">
        <v>818</v>
      </c>
      <c r="FX147" t="s">
        <v>818</v>
      </c>
      <c r="FY147" t="s">
        <v>818</v>
      </c>
      <c r="FZ147" t="s">
        <v>818</v>
      </c>
      <c r="GA147" t="s">
        <v>818</v>
      </c>
      <c r="GB147" t="s">
        <v>818</v>
      </c>
      <c r="GC147" t="s">
        <v>818</v>
      </c>
      <c r="GD147" t="s">
        <v>818</v>
      </c>
      <c r="GE147" t="s">
        <v>818</v>
      </c>
      <c r="GF147" t="s">
        <v>818</v>
      </c>
      <c r="GG147" t="s">
        <v>818</v>
      </c>
      <c r="GH147" t="s">
        <v>818</v>
      </c>
      <c r="GI147" t="s">
        <v>818</v>
      </c>
      <c r="GJ147" t="s">
        <v>818</v>
      </c>
      <c r="GK147" t="s">
        <v>818</v>
      </c>
      <c r="GL147" t="s">
        <v>818</v>
      </c>
      <c r="GM147" t="s">
        <v>818</v>
      </c>
      <c r="GN147" t="s">
        <v>818</v>
      </c>
      <c r="GO147" t="s">
        <v>818</v>
      </c>
      <c r="GP147" t="s">
        <v>818</v>
      </c>
      <c r="GQ147" t="s">
        <v>818</v>
      </c>
      <c r="GR147" t="s">
        <v>818</v>
      </c>
      <c r="GS147" t="s">
        <v>818</v>
      </c>
      <c r="GT147" t="s">
        <v>818</v>
      </c>
      <c r="GU147" t="s">
        <v>818</v>
      </c>
      <c r="GV147" t="s">
        <v>818</v>
      </c>
      <c r="GW147" t="s">
        <v>818</v>
      </c>
      <c r="GX147" t="s">
        <v>818</v>
      </c>
      <c r="GY147" t="s">
        <v>818</v>
      </c>
      <c r="GZ147" t="s">
        <v>818</v>
      </c>
      <c r="HA147" t="s">
        <v>818</v>
      </c>
      <c r="HB147" t="s">
        <v>818</v>
      </c>
      <c r="HC147" t="s">
        <v>818</v>
      </c>
      <c r="HD147" t="s">
        <v>818</v>
      </c>
      <c r="HE147" t="s">
        <v>818</v>
      </c>
      <c r="HF147" t="s">
        <v>818</v>
      </c>
      <c r="HG147" t="s">
        <v>818</v>
      </c>
      <c r="HH147" t="s">
        <v>818</v>
      </c>
      <c r="HI147" t="s">
        <v>818</v>
      </c>
      <c r="HJ147" t="s">
        <v>818</v>
      </c>
      <c r="HK147" t="s">
        <v>818</v>
      </c>
      <c r="HL147" t="s">
        <v>818</v>
      </c>
      <c r="HM147" t="s">
        <v>818</v>
      </c>
      <c r="HN147" t="s">
        <v>818</v>
      </c>
      <c r="HO147" t="s">
        <v>818</v>
      </c>
      <c r="HP147" t="s">
        <v>818</v>
      </c>
      <c r="HQ147" t="s">
        <v>818</v>
      </c>
      <c r="HR147" t="s">
        <v>818</v>
      </c>
      <c r="HS147" t="s">
        <v>818</v>
      </c>
      <c r="HT147" t="s">
        <v>818</v>
      </c>
      <c r="HU147" t="s">
        <v>818</v>
      </c>
      <c r="HV147" t="s">
        <v>818</v>
      </c>
      <c r="HW147" t="s">
        <v>818</v>
      </c>
      <c r="HX147" t="s">
        <v>818</v>
      </c>
      <c r="HY147" t="s">
        <v>818</v>
      </c>
      <c r="HZ147" t="s">
        <v>818</v>
      </c>
      <c r="IA147" t="s">
        <v>818</v>
      </c>
      <c r="IB147" t="s">
        <v>818</v>
      </c>
      <c r="IC147" t="s">
        <v>818</v>
      </c>
      <c r="ID147" t="s">
        <v>818</v>
      </c>
      <c r="IE147" t="s">
        <v>818</v>
      </c>
      <c r="IF147" t="s">
        <v>818</v>
      </c>
      <c r="IG147" t="s">
        <v>818</v>
      </c>
      <c r="IH147" t="s">
        <v>818</v>
      </c>
      <c r="II147" t="s">
        <v>818</v>
      </c>
      <c r="IJ147" t="s">
        <v>818</v>
      </c>
      <c r="IK147" t="s">
        <v>818</v>
      </c>
      <c r="IL147" t="s">
        <v>818</v>
      </c>
      <c r="IM147" t="s">
        <v>818</v>
      </c>
      <c r="IN147" t="s">
        <v>818</v>
      </c>
      <c r="IO147" t="s">
        <v>818</v>
      </c>
      <c r="IP147" t="s">
        <v>818</v>
      </c>
      <c r="IQ147" t="s">
        <v>818</v>
      </c>
      <c r="IR147" t="s">
        <v>818</v>
      </c>
      <c r="IS147" t="s">
        <v>818</v>
      </c>
      <c r="IT147" t="s">
        <v>818</v>
      </c>
      <c r="IU147" t="s">
        <v>818</v>
      </c>
      <c r="IV147" t="s">
        <v>818</v>
      </c>
      <c r="IW147" t="s">
        <v>818</v>
      </c>
      <c r="IX147" t="s">
        <v>818</v>
      </c>
      <c r="IY147" t="s">
        <v>818</v>
      </c>
      <c r="IZ147" t="s">
        <v>818</v>
      </c>
      <c r="JA147" t="s">
        <v>818</v>
      </c>
      <c r="JB147" t="s">
        <v>818</v>
      </c>
      <c r="JC147" t="s">
        <v>818</v>
      </c>
      <c r="JD147" t="s">
        <v>818</v>
      </c>
      <c r="JE147" t="s">
        <v>818</v>
      </c>
      <c r="JF147" t="s">
        <v>818</v>
      </c>
      <c r="JG147" t="s">
        <v>818</v>
      </c>
      <c r="JH147" t="s">
        <v>818</v>
      </c>
      <c r="JI147" t="s">
        <v>818</v>
      </c>
      <c r="JJ147" t="s">
        <v>818</v>
      </c>
      <c r="JK147" t="s">
        <v>818</v>
      </c>
      <c r="JL147" t="s">
        <v>818</v>
      </c>
      <c r="JM147" t="s">
        <v>818</v>
      </c>
      <c r="JN147" t="s">
        <v>818</v>
      </c>
      <c r="JO147" t="s">
        <v>818</v>
      </c>
      <c r="JP147" t="s">
        <v>818</v>
      </c>
      <c r="JQ147" t="s">
        <v>818</v>
      </c>
      <c r="JR147" t="s">
        <v>818</v>
      </c>
      <c r="JS147" t="s">
        <v>818</v>
      </c>
      <c r="JT147" t="s">
        <v>818</v>
      </c>
      <c r="JU147" t="s">
        <v>818</v>
      </c>
      <c r="JV147" t="s">
        <v>818</v>
      </c>
      <c r="JW147" t="s">
        <v>818</v>
      </c>
      <c r="JX147" t="s">
        <v>818</v>
      </c>
      <c r="JY147" t="s">
        <v>818</v>
      </c>
      <c r="JZ147" t="s">
        <v>818</v>
      </c>
      <c r="KA147" t="s">
        <v>818</v>
      </c>
      <c r="KB147" t="s">
        <v>818</v>
      </c>
      <c r="KC147" t="s">
        <v>818</v>
      </c>
      <c r="KD147" t="s">
        <v>818</v>
      </c>
      <c r="KE147" t="s">
        <v>818</v>
      </c>
      <c r="KF147">
        <v>3</v>
      </c>
      <c r="KG147">
        <v>0</v>
      </c>
      <c r="KH147">
        <v>0</v>
      </c>
      <c r="KI147">
        <v>0</v>
      </c>
      <c r="KJ147">
        <v>0</v>
      </c>
      <c r="KK147">
        <v>0</v>
      </c>
      <c r="KL147">
        <v>0</v>
      </c>
      <c r="KM147">
        <v>0</v>
      </c>
      <c r="KN147">
        <v>1</v>
      </c>
      <c r="KO147">
        <v>0</v>
      </c>
      <c r="KP147">
        <v>0</v>
      </c>
      <c r="KQ147">
        <v>1</v>
      </c>
      <c r="KR147">
        <v>0</v>
      </c>
      <c r="KS147">
        <v>0</v>
      </c>
      <c r="KT147">
        <v>0</v>
      </c>
      <c r="KU147">
        <v>0</v>
      </c>
      <c r="KV147">
        <v>1</v>
      </c>
      <c r="KW147">
        <v>0</v>
      </c>
      <c r="KX147">
        <v>1</v>
      </c>
      <c r="KY147">
        <v>0</v>
      </c>
      <c r="KZ147">
        <v>1</v>
      </c>
      <c r="LA147">
        <v>1</v>
      </c>
      <c r="LB147">
        <v>0</v>
      </c>
      <c r="LC147">
        <v>1</v>
      </c>
      <c r="LD147">
        <v>3</v>
      </c>
      <c r="LE147">
        <v>1</v>
      </c>
      <c r="LF147">
        <v>2</v>
      </c>
      <c r="LH147" t="s">
        <v>817</v>
      </c>
      <c r="LI147" t="s">
        <v>817</v>
      </c>
      <c r="LJ147" t="s">
        <v>817</v>
      </c>
      <c r="LK147" t="s">
        <v>817</v>
      </c>
      <c r="LL147" t="s">
        <v>817</v>
      </c>
      <c r="LM147" t="s">
        <v>817</v>
      </c>
      <c r="LO147" t="s">
        <v>817</v>
      </c>
      <c r="LQ147" t="s">
        <v>817</v>
      </c>
      <c r="LR147" t="s">
        <v>818</v>
      </c>
      <c r="LS147" t="s">
        <v>818</v>
      </c>
      <c r="LT147" t="s">
        <v>818</v>
      </c>
      <c r="LU147" t="s">
        <v>818</v>
      </c>
      <c r="LV147" t="s">
        <v>818</v>
      </c>
      <c r="LW147" t="s">
        <v>818</v>
      </c>
      <c r="LX147" t="s">
        <v>817</v>
      </c>
      <c r="MA147" t="s">
        <v>820</v>
      </c>
      <c r="MB147" t="s">
        <v>913</v>
      </c>
      <c r="MC147" t="s">
        <v>875</v>
      </c>
      <c r="MD147" t="s">
        <v>813</v>
      </c>
      <c r="MF147" t="s">
        <v>823</v>
      </c>
      <c r="MI147" t="s">
        <v>813</v>
      </c>
      <c r="MJ147" t="s">
        <v>1139</v>
      </c>
      <c r="MU147" t="s">
        <v>817</v>
      </c>
      <c r="MV147" t="s">
        <v>813</v>
      </c>
      <c r="MW147" t="s">
        <v>813</v>
      </c>
      <c r="MX147" t="s">
        <v>817</v>
      </c>
      <c r="MY147" t="s">
        <v>817</v>
      </c>
      <c r="MZ147" t="s">
        <v>817</v>
      </c>
      <c r="NA147" t="s">
        <v>817</v>
      </c>
      <c r="NB147" t="s">
        <v>817</v>
      </c>
      <c r="NR147" t="s">
        <v>817</v>
      </c>
      <c r="NU147" t="s">
        <v>1157</v>
      </c>
      <c r="NY147">
        <v>1</v>
      </c>
      <c r="NZ147" t="s">
        <v>877</v>
      </c>
      <c r="OP147" t="s">
        <v>817</v>
      </c>
      <c r="OQ147" t="s">
        <v>915</v>
      </c>
      <c r="OR147" t="s">
        <v>1047</v>
      </c>
      <c r="OS147" t="s">
        <v>1476</v>
      </c>
      <c r="OT147" t="s">
        <v>813</v>
      </c>
      <c r="OU147" t="s">
        <v>813</v>
      </c>
      <c r="OV147" t="s">
        <v>830</v>
      </c>
      <c r="OW147" t="s">
        <v>831</v>
      </c>
      <c r="OX147" t="s">
        <v>832</v>
      </c>
      <c r="OY147" t="s">
        <v>833</v>
      </c>
      <c r="OZ147" t="s">
        <v>834</v>
      </c>
      <c r="PA147" t="s">
        <v>813</v>
      </c>
      <c r="PB147" t="s">
        <v>817</v>
      </c>
      <c r="PC147" t="s">
        <v>813</v>
      </c>
      <c r="PD147" t="s">
        <v>813</v>
      </c>
      <c r="PE147" t="s">
        <v>817</v>
      </c>
      <c r="PF147" t="s">
        <v>817</v>
      </c>
      <c r="PG147" t="s">
        <v>817</v>
      </c>
      <c r="PH147" t="s">
        <v>817</v>
      </c>
      <c r="PI147" t="s">
        <v>817</v>
      </c>
      <c r="PJ147" t="s">
        <v>817</v>
      </c>
      <c r="PK147" t="s">
        <v>813</v>
      </c>
      <c r="PL147" t="s">
        <v>835</v>
      </c>
      <c r="PM147" t="s">
        <v>836</v>
      </c>
      <c r="PN147" t="s">
        <v>837</v>
      </c>
      <c r="PO147" t="s">
        <v>893</v>
      </c>
      <c r="PP147" t="s">
        <v>894</v>
      </c>
      <c r="PQ147" t="s">
        <v>813</v>
      </c>
      <c r="PR147" t="s">
        <v>813</v>
      </c>
      <c r="PS147" t="s">
        <v>813</v>
      </c>
      <c r="PT147" t="s">
        <v>813</v>
      </c>
      <c r="PU147" t="s">
        <v>817</v>
      </c>
      <c r="PV147" t="s">
        <v>817</v>
      </c>
      <c r="PW147" t="s">
        <v>817</v>
      </c>
      <c r="PX147" t="s">
        <v>817</v>
      </c>
      <c r="PY147" t="s">
        <v>817</v>
      </c>
      <c r="PZ147" t="s">
        <v>840</v>
      </c>
      <c r="QA147" t="s">
        <v>841</v>
      </c>
      <c r="QB147" t="s">
        <v>895</v>
      </c>
      <c r="QC147" t="s">
        <v>972</v>
      </c>
      <c r="QD147" t="s">
        <v>1006</v>
      </c>
      <c r="QE147" t="s">
        <v>845</v>
      </c>
      <c r="QF147" t="s">
        <v>813</v>
      </c>
      <c r="QG147" t="s">
        <v>817</v>
      </c>
      <c r="QH147" t="s">
        <v>813</v>
      </c>
      <c r="QI147" t="s">
        <v>817</v>
      </c>
      <c r="QJ147" t="s">
        <v>813</v>
      </c>
      <c r="QK147" t="s">
        <v>813</v>
      </c>
      <c r="QL147" t="s">
        <v>817</v>
      </c>
      <c r="QM147" t="s">
        <v>817</v>
      </c>
      <c r="QN147" t="s">
        <v>817</v>
      </c>
      <c r="QO147" t="s">
        <v>817</v>
      </c>
      <c r="QP147" t="s">
        <v>817</v>
      </c>
      <c r="QQ147" t="s">
        <v>817</v>
      </c>
      <c r="QR147" t="s">
        <v>868</v>
      </c>
      <c r="QS147" t="s">
        <v>813</v>
      </c>
      <c r="QT147" t="s">
        <v>817</v>
      </c>
      <c r="QU147" t="s">
        <v>817</v>
      </c>
      <c r="QV147" t="s">
        <v>817</v>
      </c>
      <c r="QW147" t="s">
        <v>817</v>
      </c>
      <c r="QX147" t="s">
        <v>817</v>
      </c>
      <c r="QY147" t="s">
        <v>817</v>
      </c>
      <c r="QZ147" t="s">
        <v>817</v>
      </c>
      <c r="RA147" t="s">
        <v>817</v>
      </c>
      <c r="RB147" t="s">
        <v>817</v>
      </c>
      <c r="RC147" t="s">
        <v>817</v>
      </c>
      <c r="RD147" t="s">
        <v>817</v>
      </c>
      <c r="RE147" t="s">
        <v>817</v>
      </c>
      <c r="RF147" t="s">
        <v>817</v>
      </c>
      <c r="RG147" t="s">
        <v>817</v>
      </c>
      <c r="RH147" t="s">
        <v>817</v>
      </c>
      <c r="RI147" t="s">
        <v>817</v>
      </c>
      <c r="RJ147" t="s">
        <v>817</v>
      </c>
      <c r="RK147" t="s">
        <v>817</v>
      </c>
      <c r="RZ147" t="s">
        <v>817</v>
      </c>
      <c r="SB147" t="s">
        <v>813</v>
      </c>
      <c r="SC147" t="s">
        <v>817</v>
      </c>
      <c r="SD147" t="s">
        <v>817</v>
      </c>
      <c r="SE147" t="s">
        <v>817</v>
      </c>
      <c r="SF147" t="s">
        <v>817</v>
      </c>
      <c r="SG147" t="s">
        <v>813</v>
      </c>
      <c r="SH147" t="s">
        <v>817</v>
      </c>
      <c r="SI147" t="s">
        <v>813</v>
      </c>
      <c r="SJ147" t="s">
        <v>817</v>
      </c>
      <c r="SK147" t="s">
        <v>817</v>
      </c>
      <c r="SL147" t="s">
        <v>817</v>
      </c>
      <c r="SM147" t="s">
        <v>817</v>
      </c>
      <c r="SN147" t="s">
        <v>817</v>
      </c>
      <c r="SO147" t="s">
        <v>817</v>
      </c>
      <c r="SP147" t="s">
        <v>813</v>
      </c>
      <c r="SQ147" t="s">
        <v>813</v>
      </c>
      <c r="SR147" t="s">
        <v>817</v>
      </c>
      <c r="SS147" t="s">
        <v>817</v>
      </c>
      <c r="ST147" t="s">
        <v>817</v>
      </c>
      <c r="SU147" t="s">
        <v>813</v>
      </c>
      <c r="SV147" t="s">
        <v>817</v>
      </c>
      <c r="SW147" t="s">
        <v>817</v>
      </c>
      <c r="SX147" t="s">
        <v>817</v>
      </c>
      <c r="SY147" t="s">
        <v>817</v>
      </c>
      <c r="SZ147" t="s">
        <v>817</v>
      </c>
      <c r="TA147" t="s">
        <v>817</v>
      </c>
      <c r="TB147" t="s">
        <v>817</v>
      </c>
      <c r="TC147" t="s">
        <v>817</v>
      </c>
      <c r="TD147" t="s">
        <v>817</v>
      </c>
      <c r="TE147" t="s">
        <v>817</v>
      </c>
      <c r="TF147" t="s">
        <v>817</v>
      </c>
      <c r="TG147" t="s">
        <v>817</v>
      </c>
      <c r="TH147" t="s">
        <v>817</v>
      </c>
      <c r="TI147" t="s">
        <v>817</v>
      </c>
      <c r="TJ147" t="s">
        <v>813</v>
      </c>
      <c r="TK147" t="s">
        <v>817</v>
      </c>
      <c r="TL147" t="s">
        <v>813</v>
      </c>
      <c r="TM147" t="s">
        <v>817</v>
      </c>
      <c r="TN147" t="s">
        <v>817</v>
      </c>
      <c r="TO147" t="s">
        <v>813</v>
      </c>
      <c r="TP147" t="s">
        <v>813</v>
      </c>
      <c r="TQ147" t="s">
        <v>817</v>
      </c>
      <c r="TR147" t="s">
        <v>817</v>
      </c>
      <c r="TS147" t="s">
        <v>817</v>
      </c>
      <c r="TT147" t="s">
        <v>817</v>
      </c>
      <c r="TU147" t="s">
        <v>817</v>
      </c>
      <c r="TV147" t="s">
        <v>817</v>
      </c>
      <c r="TW147" t="s">
        <v>817</v>
      </c>
      <c r="TY147" t="s">
        <v>813</v>
      </c>
      <c r="TZ147" t="s">
        <v>817</v>
      </c>
      <c r="UA147" t="s">
        <v>817</v>
      </c>
      <c r="UB147" t="s">
        <v>813</v>
      </c>
      <c r="UC147" t="s">
        <v>813</v>
      </c>
      <c r="UD147" t="s">
        <v>813</v>
      </c>
      <c r="UE147" t="s">
        <v>817</v>
      </c>
      <c r="UF147" t="s">
        <v>817</v>
      </c>
      <c r="UG147" t="s">
        <v>817</v>
      </c>
      <c r="UH147" t="s">
        <v>817</v>
      </c>
      <c r="UI147" t="s">
        <v>817</v>
      </c>
      <c r="UJ147" t="s">
        <v>817</v>
      </c>
      <c r="UK147" t="s">
        <v>817</v>
      </c>
      <c r="UL147" t="s">
        <v>813</v>
      </c>
      <c r="UM147" t="s">
        <v>817</v>
      </c>
      <c r="UN147" t="s">
        <v>813</v>
      </c>
      <c r="UO147" t="s">
        <v>817</v>
      </c>
      <c r="UP147" t="s">
        <v>813</v>
      </c>
      <c r="UQ147" t="s">
        <v>817</v>
      </c>
      <c r="UR147" t="s">
        <v>817</v>
      </c>
      <c r="US147" t="s">
        <v>813</v>
      </c>
      <c r="UT147" t="s">
        <v>817</v>
      </c>
      <c r="UU147" t="s">
        <v>817</v>
      </c>
      <c r="UV147" t="s">
        <v>817</v>
      </c>
      <c r="UW147" t="s">
        <v>817</v>
      </c>
      <c r="UX147" t="s">
        <v>817</v>
      </c>
      <c r="UY147" t="s">
        <v>817</v>
      </c>
      <c r="UZ147" t="s">
        <v>817</v>
      </c>
      <c r="VB147" t="s">
        <v>847</v>
      </c>
      <c r="VC147" t="s">
        <v>963</v>
      </c>
      <c r="VD147" t="s">
        <v>817</v>
      </c>
      <c r="VE147" t="s">
        <v>817</v>
      </c>
      <c r="VF147" t="s">
        <v>817</v>
      </c>
      <c r="VG147" t="s">
        <v>813</v>
      </c>
      <c r="VH147" t="s">
        <v>817</v>
      </c>
      <c r="VI147" t="s">
        <v>813</v>
      </c>
      <c r="VJ147" t="s">
        <v>817</v>
      </c>
      <c r="VK147" t="s">
        <v>817</v>
      </c>
      <c r="VL147" t="s">
        <v>817</v>
      </c>
      <c r="VM147" t="s">
        <v>817</v>
      </c>
      <c r="VN147" t="s">
        <v>817</v>
      </c>
      <c r="VO147" t="s">
        <v>817</v>
      </c>
      <c r="VP147" t="s">
        <v>817</v>
      </c>
      <c r="VQ147" t="s">
        <v>817</v>
      </c>
      <c r="VY147" t="s">
        <v>813</v>
      </c>
      <c r="VZ147" t="s">
        <v>813</v>
      </c>
      <c r="WA147" t="s">
        <v>813</v>
      </c>
      <c r="WB147" t="s">
        <v>813</v>
      </c>
      <c r="WC147" t="s">
        <v>817</v>
      </c>
      <c r="WD147" t="s">
        <v>813</v>
      </c>
      <c r="WE147" t="s">
        <v>817</v>
      </c>
      <c r="WF147" t="s">
        <v>817</v>
      </c>
      <c r="WG147" t="s">
        <v>817</v>
      </c>
      <c r="WH147" t="s">
        <v>817</v>
      </c>
      <c r="WI147" t="s">
        <v>817</v>
      </c>
      <c r="WJ147" t="s">
        <v>813</v>
      </c>
      <c r="WK147" t="s">
        <v>813</v>
      </c>
      <c r="WL147" t="s">
        <v>813</v>
      </c>
      <c r="WM147" t="s">
        <v>817</v>
      </c>
      <c r="WN147" t="s">
        <v>817</v>
      </c>
      <c r="WO147" t="s">
        <v>817</v>
      </c>
      <c r="WP147" t="s">
        <v>817</v>
      </c>
      <c r="WQ147" t="s">
        <v>817</v>
      </c>
      <c r="WR147" t="s">
        <v>817</v>
      </c>
      <c r="WS147" t="s">
        <v>846</v>
      </c>
      <c r="WU147" t="s">
        <v>813</v>
      </c>
      <c r="WV147" t="s">
        <v>817</v>
      </c>
      <c r="WW147" t="s">
        <v>817</v>
      </c>
      <c r="WX147" t="s">
        <v>813</v>
      </c>
      <c r="WY147" t="s">
        <v>817</v>
      </c>
      <c r="WZ147" t="s">
        <v>817</v>
      </c>
      <c r="XA147" t="s">
        <v>817</v>
      </c>
      <c r="XB147" t="s">
        <v>817</v>
      </c>
      <c r="XC147" t="s">
        <v>850</v>
      </c>
      <c r="XD147" t="s">
        <v>813</v>
      </c>
      <c r="XE147" t="s">
        <v>813</v>
      </c>
      <c r="XF147" t="s">
        <v>817</v>
      </c>
      <c r="XG147" t="s">
        <v>817</v>
      </c>
      <c r="XH147" t="s">
        <v>817</v>
      </c>
      <c r="XI147" t="s">
        <v>817</v>
      </c>
      <c r="XJ147" t="s">
        <v>813</v>
      </c>
      <c r="XK147" t="s">
        <v>817</v>
      </c>
      <c r="XL147" t="s">
        <v>817</v>
      </c>
      <c r="XM147" t="s">
        <v>817</v>
      </c>
      <c r="XN147" t="s">
        <v>817</v>
      </c>
      <c r="XO147" t="s">
        <v>817</v>
      </c>
      <c r="XP147" t="s">
        <v>817</v>
      </c>
      <c r="XQ147" t="s">
        <v>817</v>
      </c>
      <c r="XR147" t="s">
        <v>813</v>
      </c>
      <c r="XS147" t="s">
        <v>817</v>
      </c>
      <c r="XT147" t="s">
        <v>817</v>
      </c>
      <c r="XU147" t="s">
        <v>813</v>
      </c>
      <c r="XV147" t="s">
        <v>817</v>
      </c>
      <c r="XW147" t="s">
        <v>817</v>
      </c>
      <c r="XX147" t="s">
        <v>817</v>
      </c>
      <c r="XY147" t="s">
        <v>817</v>
      </c>
      <c r="XZ147" t="s">
        <v>817</v>
      </c>
      <c r="ZM147" t="s">
        <v>817</v>
      </c>
      <c r="ZN147" t="s">
        <v>817</v>
      </c>
      <c r="ZO147" t="s">
        <v>817</v>
      </c>
      <c r="ZP147" t="s">
        <v>817</v>
      </c>
      <c r="ZQ147" t="s">
        <v>817</v>
      </c>
      <c r="ZR147" t="s">
        <v>813</v>
      </c>
      <c r="ZS147" t="s">
        <v>813</v>
      </c>
      <c r="ZT147" t="s">
        <v>817</v>
      </c>
      <c r="ZU147" t="s">
        <v>817</v>
      </c>
      <c r="ZV147" t="s">
        <v>817</v>
      </c>
      <c r="ZW147" t="s">
        <v>817</v>
      </c>
      <c r="ZX147" t="s">
        <v>817</v>
      </c>
      <c r="ZY147" t="s">
        <v>817</v>
      </c>
      <c r="ZZ147" t="s">
        <v>817</v>
      </c>
      <c r="AAA147" t="s">
        <v>813</v>
      </c>
      <c r="AAB147" t="s">
        <v>817</v>
      </c>
      <c r="AAC147" t="s">
        <v>817</v>
      </c>
      <c r="AAD147" t="s">
        <v>817</v>
      </c>
      <c r="AAE147" t="s">
        <v>817</v>
      </c>
      <c r="AAF147" t="s">
        <v>817</v>
      </c>
      <c r="AAH147" t="s">
        <v>813</v>
      </c>
      <c r="AAI147" t="s">
        <v>817</v>
      </c>
      <c r="AAJ147" t="s">
        <v>813</v>
      </c>
      <c r="AAK147" t="s">
        <v>817</v>
      </c>
      <c r="AAL147" t="s">
        <v>817</v>
      </c>
      <c r="AAM147" t="s">
        <v>817</v>
      </c>
      <c r="AAN147" t="s">
        <v>817</v>
      </c>
      <c r="AAO147" t="s">
        <v>817</v>
      </c>
      <c r="AAP147" t="s">
        <v>817</v>
      </c>
      <c r="AAQ147" t="s">
        <v>813</v>
      </c>
      <c r="AAR147" t="s">
        <v>817</v>
      </c>
      <c r="AAS147" t="s">
        <v>817</v>
      </c>
      <c r="AAT147" t="s">
        <v>817</v>
      </c>
      <c r="AAV147" t="s">
        <v>817</v>
      </c>
      <c r="AAW147" t="s">
        <v>817</v>
      </c>
      <c r="AAX147" t="s">
        <v>817</v>
      </c>
      <c r="AAY147" t="s">
        <v>817</v>
      </c>
      <c r="AAZ147" t="s">
        <v>817</v>
      </c>
      <c r="ABA147" t="s">
        <v>813</v>
      </c>
      <c r="ABB147" t="s">
        <v>813</v>
      </c>
      <c r="ABC147" t="s">
        <v>817</v>
      </c>
      <c r="ABD147" t="s">
        <v>817</v>
      </c>
      <c r="ABE147" t="s">
        <v>817</v>
      </c>
      <c r="ABF147" t="s">
        <v>817</v>
      </c>
      <c r="ABG147" t="s">
        <v>817</v>
      </c>
      <c r="ABH147" t="s">
        <v>817</v>
      </c>
      <c r="ABI147" t="s">
        <v>817</v>
      </c>
      <c r="ABJ147" t="s">
        <v>817</v>
      </c>
      <c r="ABK147" t="s">
        <v>813</v>
      </c>
      <c r="ABL147" t="s">
        <v>817</v>
      </c>
      <c r="ABM147" t="s">
        <v>817</v>
      </c>
      <c r="ABN147" t="s">
        <v>817</v>
      </c>
      <c r="ABO147" t="s">
        <v>817</v>
      </c>
      <c r="ABP147" t="s">
        <v>817</v>
      </c>
      <c r="ABQ147" t="s">
        <v>817</v>
      </c>
      <c r="ABR147" t="s">
        <v>817</v>
      </c>
      <c r="ABS147" t="s">
        <v>817</v>
      </c>
      <c r="ABT147" t="s">
        <v>817</v>
      </c>
      <c r="ABU147" t="s">
        <v>817</v>
      </c>
      <c r="ABV147" t="s">
        <v>813</v>
      </c>
      <c r="ABW147" t="s">
        <v>813</v>
      </c>
      <c r="ABX147" t="s">
        <v>817</v>
      </c>
      <c r="ABY147" t="s">
        <v>817</v>
      </c>
      <c r="ABZ147" t="s">
        <v>817</v>
      </c>
      <c r="ACA147" t="s">
        <v>817</v>
      </c>
      <c r="ACB147" t="s">
        <v>813</v>
      </c>
      <c r="ACC147" t="s">
        <v>817</v>
      </c>
      <c r="ACD147" t="s">
        <v>817</v>
      </c>
      <c r="ACE147" t="s">
        <v>817</v>
      </c>
      <c r="ACF147" t="s">
        <v>817</v>
      </c>
      <c r="ACG147" t="s">
        <v>817</v>
      </c>
      <c r="ACH147" t="s">
        <v>817</v>
      </c>
      <c r="ACI147" t="s">
        <v>817</v>
      </c>
    </row>
    <row r="148" spans="1:763">
      <c r="A148" t="s">
        <v>1477</v>
      </c>
      <c r="B148" t="s">
        <v>1478</v>
      </c>
      <c r="C148" t="s">
        <v>1479</v>
      </c>
      <c r="D148" t="s">
        <v>967</v>
      </c>
      <c r="E148" t="s">
        <v>967</v>
      </c>
      <c r="P148" t="s">
        <v>1019</v>
      </c>
      <c r="Q148">
        <v>0.81147810819708099</v>
      </c>
      <c r="T148">
        <v>39</v>
      </c>
      <c r="V148" t="s">
        <v>813</v>
      </c>
      <c r="X148" t="s">
        <v>813</v>
      </c>
      <c r="Y148" t="s">
        <v>856</v>
      </c>
      <c r="Z148" t="s">
        <v>856</v>
      </c>
      <c r="AA148" t="s">
        <v>815</v>
      </c>
      <c r="AB148" t="s">
        <v>816</v>
      </c>
      <c r="AC148">
        <v>5</v>
      </c>
      <c r="AD148" t="s">
        <v>813</v>
      </c>
      <c r="AE148">
        <v>5</v>
      </c>
      <c r="AF148">
        <v>0</v>
      </c>
      <c r="AG148">
        <v>0</v>
      </c>
      <c r="AH148" t="s">
        <v>818</v>
      </c>
      <c r="AI148" t="s">
        <v>818</v>
      </c>
      <c r="AJ148" t="s">
        <v>818</v>
      </c>
      <c r="AK148" t="s">
        <v>818</v>
      </c>
      <c r="AL148" t="s">
        <v>818</v>
      </c>
      <c r="AM148" t="s">
        <v>818</v>
      </c>
      <c r="AN148" t="s">
        <v>818</v>
      </c>
      <c r="AO148" t="s">
        <v>818</v>
      </c>
      <c r="AP148" t="s">
        <v>818</v>
      </c>
      <c r="AQ148" t="s">
        <v>818</v>
      </c>
      <c r="AR148" t="s">
        <v>818</v>
      </c>
      <c r="AS148" t="s">
        <v>818</v>
      </c>
      <c r="AT148" t="s">
        <v>818</v>
      </c>
      <c r="AU148" t="s">
        <v>818</v>
      </c>
      <c r="AV148" t="s">
        <v>818</v>
      </c>
      <c r="AW148" t="s">
        <v>818</v>
      </c>
      <c r="AX148" t="s">
        <v>818</v>
      </c>
      <c r="AY148" t="s">
        <v>818</v>
      </c>
      <c r="AZ148" t="s">
        <v>818</v>
      </c>
      <c r="BA148" t="s">
        <v>818</v>
      </c>
      <c r="BB148" t="s">
        <v>818</v>
      </c>
      <c r="BC148" t="s">
        <v>818</v>
      </c>
      <c r="BD148" t="s">
        <v>818</v>
      </c>
      <c r="BE148" t="s">
        <v>818</v>
      </c>
      <c r="BF148" t="s">
        <v>818</v>
      </c>
      <c r="BG148" t="s">
        <v>818</v>
      </c>
      <c r="BH148" t="s">
        <v>818</v>
      </c>
      <c r="BI148" t="s">
        <v>818</v>
      </c>
      <c r="BJ148" t="s">
        <v>818</v>
      </c>
      <c r="BK148" t="s">
        <v>818</v>
      </c>
      <c r="BL148" t="s">
        <v>818</v>
      </c>
      <c r="BM148" t="s">
        <v>818</v>
      </c>
      <c r="BN148" t="s">
        <v>818</v>
      </c>
      <c r="BO148" t="s">
        <v>818</v>
      </c>
      <c r="BP148" t="s">
        <v>818</v>
      </c>
      <c r="BQ148" t="s">
        <v>818</v>
      </c>
      <c r="BR148" t="s">
        <v>818</v>
      </c>
      <c r="BS148" t="s">
        <v>818</v>
      </c>
      <c r="BT148" t="s">
        <v>818</v>
      </c>
      <c r="BU148" t="s">
        <v>818</v>
      </c>
      <c r="BV148" t="s">
        <v>818</v>
      </c>
      <c r="BW148" t="s">
        <v>818</v>
      </c>
      <c r="BX148" t="s">
        <v>818</v>
      </c>
      <c r="BY148" t="s">
        <v>818</v>
      </c>
      <c r="BZ148" t="s">
        <v>818</v>
      </c>
      <c r="CA148" t="s">
        <v>818</v>
      </c>
      <c r="CB148" t="s">
        <v>818</v>
      </c>
      <c r="CC148" t="s">
        <v>818</v>
      </c>
      <c r="CD148" t="s">
        <v>818</v>
      </c>
      <c r="CE148" t="s">
        <v>818</v>
      </c>
      <c r="CF148" t="s">
        <v>818</v>
      </c>
      <c r="CG148" t="s">
        <v>818</v>
      </c>
      <c r="CH148" t="s">
        <v>818</v>
      </c>
      <c r="CI148" t="s">
        <v>818</v>
      </c>
      <c r="CJ148" t="s">
        <v>818</v>
      </c>
      <c r="CK148" t="s">
        <v>818</v>
      </c>
      <c r="CL148" t="s">
        <v>818</v>
      </c>
      <c r="CM148" t="s">
        <v>818</v>
      </c>
      <c r="CN148" t="s">
        <v>818</v>
      </c>
      <c r="CO148" t="s">
        <v>818</v>
      </c>
      <c r="CP148" t="s">
        <v>818</v>
      </c>
      <c r="CQ148" t="s">
        <v>818</v>
      </c>
      <c r="CR148" t="s">
        <v>818</v>
      </c>
      <c r="CS148" t="s">
        <v>818</v>
      </c>
      <c r="CT148" t="s">
        <v>818</v>
      </c>
      <c r="CU148" t="s">
        <v>818</v>
      </c>
      <c r="CV148" t="s">
        <v>818</v>
      </c>
      <c r="CW148" t="s">
        <v>818</v>
      </c>
      <c r="CX148" t="s">
        <v>818</v>
      </c>
      <c r="CY148" t="s">
        <v>818</v>
      </c>
      <c r="CZ148" t="s">
        <v>818</v>
      </c>
      <c r="DA148" t="s">
        <v>818</v>
      </c>
      <c r="DB148" t="s">
        <v>818</v>
      </c>
      <c r="DC148" t="s">
        <v>818</v>
      </c>
      <c r="DD148" t="s">
        <v>818</v>
      </c>
      <c r="DE148" t="s">
        <v>818</v>
      </c>
      <c r="DF148" t="s">
        <v>818</v>
      </c>
      <c r="DG148" t="s">
        <v>818</v>
      </c>
      <c r="DH148" t="s">
        <v>818</v>
      </c>
      <c r="DI148" t="s">
        <v>818</v>
      </c>
      <c r="DJ148" t="s">
        <v>818</v>
      </c>
      <c r="DK148" t="s">
        <v>818</v>
      </c>
      <c r="DL148" t="s">
        <v>818</v>
      </c>
      <c r="DM148" t="s">
        <v>818</v>
      </c>
      <c r="DN148" t="s">
        <v>818</v>
      </c>
      <c r="DO148" t="s">
        <v>818</v>
      </c>
      <c r="DP148" t="s">
        <v>818</v>
      </c>
      <c r="DQ148" t="s">
        <v>818</v>
      </c>
      <c r="DR148" t="s">
        <v>818</v>
      </c>
      <c r="DS148" t="s">
        <v>818</v>
      </c>
      <c r="DT148" t="s">
        <v>818</v>
      </c>
      <c r="DU148" t="s">
        <v>818</v>
      </c>
      <c r="DV148" t="s">
        <v>818</v>
      </c>
      <c r="DW148" t="s">
        <v>818</v>
      </c>
      <c r="DX148" t="s">
        <v>818</v>
      </c>
      <c r="DY148" t="s">
        <v>818</v>
      </c>
      <c r="DZ148" t="s">
        <v>818</v>
      </c>
      <c r="EA148" t="s">
        <v>818</v>
      </c>
      <c r="EB148" t="s">
        <v>818</v>
      </c>
      <c r="EC148" t="s">
        <v>818</v>
      </c>
      <c r="ED148" t="s">
        <v>818</v>
      </c>
      <c r="EE148" t="s">
        <v>818</v>
      </c>
      <c r="EF148" t="s">
        <v>818</v>
      </c>
      <c r="EG148" t="s">
        <v>818</v>
      </c>
      <c r="EH148" t="s">
        <v>818</v>
      </c>
      <c r="EI148" t="s">
        <v>818</v>
      </c>
      <c r="EJ148" t="s">
        <v>818</v>
      </c>
      <c r="EK148" t="s">
        <v>818</v>
      </c>
      <c r="EL148" t="s">
        <v>818</v>
      </c>
      <c r="EM148" t="s">
        <v>818</v>
      </c>
      <c r="EN148" t="s">
        <v>818</v>
      </c>
      <c r="EO148" t="s">
        <v>818</v>
      </c>
      <c r="EP148" t="s">
        <v>818</v>
      </c>
      <c r="EQ148" t="s">
        <v>818</v>
      </c>
      <c r="ER148" t="s">
        <v>818</v>
      </c>
      <c r="ES148" t="s">
        <v>818</v>
      </c>
      <c r="ET148" t="s">
        <v>818</v>
      </c>
      <c r="EU148" t="s">
        <v>818</v>
      </c>
      <c r="EV148" t="s">
        <v>818</v>
      </c>
      <c r="EW148" t="s">
        <v>818</v>
      </c>
      <c r="EX148" t="s">
        <v>818</v>
      </c>
      <c r="EY148" t="s">
        <v>818</v>
      </c>
      <c r="EZ148" t="s">
        <v>818</v>
      </c>
      <c r="FA148" t="s">
        <v>818</v>
      </c>
      <c r="FB148" t="s">
        <v>818</v>
      </c>
      <c r="FC148" t="s">
        <v>818</v>
      </c>
      <c r="FD148" t="s">
        <v>818</v>
      </c>
      <c r="FE148" t="s">
        <v>818</v>
      </c>
      <c r="FF148" t="s">
        <v>818</v>
      </c>
      <c r="FG148" t="s">
        <v>818</v>
      </c>
      <c r="FH148" t="s">
        <v>818</v>
      </c>
      <c r="FI148" t="s">
        <v>818</v>
      </c>
      <c r="FJ148" t="s">
        <v>818</v>
      </c>
      <c r="FK148" t="s">
        <v>818</v>
      </c>
      <c r="FL148" t="s">
        <v>818</v>
      </c>
      <c r="FM148" t="s">
        <v>818</v>
      </c>
      <c r="FN148" t="s">
        <v>818</v>
      </c>
      <c r="FO148" t="s">
        <v>818</v>
      </c>
      <c r="FP148" t="s">
        <v>818</v>
      </c>
      <c r="FQ148" t="s">
        <v>818</v>
      </c>
      <c r="FR148" t="s">
        <v>818</v>
      </c>
      <c r="FS148" t="s">
        <v>818</v>
      </c>
      <c r="FT148" t="s">
        <v>818</v>
      </c>
      <c r="FU148" t="s">
        <v>818</v>
      </c>
      <c r="FV148" t="s">
        <v>818</v>
      </c>
      <c r="FW148" t="s">
        <v>818</v>
      </c>
      <c r="FX148" t="s">
        <v>818</v>
      </c>
      <c r="FY148" t="s">
        <v>818</v>
      </c>
      <c r="FZ148" t="s">
        <v>818</v>
      </c>
      <c r="GA148" t="s">
        <v>818</v>
      </c>
      <c r="GB148" t="s">
        <v>818</v>
      </c>
      <c r="GC148" t="s">
        <v>818</v>
      </c>
      <c r="GD148" t="s">
        <v>818</v>
      </c>
      <c r="GE148" t="s">
        <v>818</v>
      </c>
      <c r="GF148" t="s">
        <v>818</v>
      </c>
      <c r="GG148" t="s">
        <v>818</v>
      </c>
      <c r="GH148" t="s">
        <v>818</v>
      </c>
      <c r="GI148" t="s">
        <v>818</v>
      </c>
      <c r="GJ148" t="s">
        <v>818</v>
      </c>
      <c r="GK148" t="s">
        <v>818</v>
      </c>
      <c r="GL148" t="s">
        <v>818</v>
      </c>
      <c r="GM148" t="s">
        <v>818</v>
      </c>
      <c r="GN148" t="s">
        <v>818</v>
      </c>
      <c r="GO148" t="s">
        <v>818</v>
      </c>
      <c r="GP148" t="s">
        <v>818</v>
      </c>
      <c r="GQ148" t="s">
        <v>818</v>
      </c>
      <c r="GR148" t="s">
        <v>818</v>
      </c>
      <c r="GS148" t="s">
        <v>818</v>
      </c>
      <c r="GT148" t="s">
        <v>818</v>
      </c>
      <c r="GU148" t="s">
        <v>818</v>
      </c>
      <c r="GV148" t="s">
        <v>818</v>
      </c>
      <c r="GW148" t="s">
        <v>818</v>
      </c>
      <c r="GX148" t="s">
        <v>818</v>
      </c>
      <c r="GY148" t="s">
        <v>818</v>
      </c>
      <c r="GZ148" t="s">
        <v>818</v>
      </c>
      <c r="HA148" t="s">
        <v>818</v>
      </c>
      <c r="HB148" t="s">
        <v>818</v>
      </c>
      <c r="HC148" t="s">
        <v>818</v>
      </c>
      <c r="HD148" t="s">
        <v>818</v>
      </c>
      <c r="HE148" t="s">
        <v>818</v>
      </c>
      <c r="HF148" t="s">
        <v>818</v>
      </c>
      <c r="HG148" t="s">
        <v>818</v>
      </c>
      <c r="HH148" t="s">
        <v>818</v>
      </c>
      <c r="HI148" t="s">
        <v>818</v>
      </c>
      <c r="HJ148" t="s">
        <v>818</v>
      </c>
      <c r="HK148" t="s">
        <v>818</v>
      </c>
      <c r="HL148" t="s">
        <v>818</v>
      </c>
      <c r="HM148" t="s">
        <v>818</v>
      </c>
      <c r="HN148" t="s">
        <v>818</v>
      </c>
      <c r="HO148" t="s">
        <v>818</v>
      </c>
      <c r="HP148" t="s">
        <v>818</v>
      </c>
      <c r="HQ148" t="s">
        <v>818</v>
      </c>
      <c r="HR148" t="s">
        <v>818</v>
      </c>
      <c r="HS148" t="s">
        <v>818</v>
      </c>
      <c r="HT148" t="s">
        <v>818</v>
      </c>
      <c r="HU148" t="s">
        <v>818</v>
      </c>
      <c r="HV148" t="s">
        <v>818</v>
      </c>
      <c r="HW148" t="s">
        <v>818</v>
      </c>
      <c r="HX148" t="s">
        <v>818</v>
      </c>
      <c r="HY148" t="s">
        <v>818</v>
      </c>
      <c r="HZ148" t="s">
        <v>818</v>
      </c>
      <c r="IA148" t="s">
        <v>818</v>
      </c>
      <c r="IB148" t="s">
        <v>818</v>
      </c>
      <c r="IC148" t="s">
        <v>818</v>
      </c>
      <c r="ID148" t="s">
        <v>818</v>
      </c>
      <c r="IE148" t="s">
        <v>818</v>
      </c>
      <c r="IF148" t="s">
        <v>818</v>
      </c>
      <c r="IG148" t="s">
        <v>818</v>
      </c>
      <c r="IH148" t="s">
        <v>818</v>
      </c>
      <c r="II148" t="s">
        <v>818</v>
      </c>
      <c r="IJ148" t="s">
        <v>818</v>
      </c>
      <c r="IK148" t="s">
        <v>818</v>
      </c>
      <c r="IL148" t="s">
        <v>818</v>
      </c>
      <c r="IM148" t="s">
        <v>818</v>
      </c>
      <c r="IN148" t="s">
        <v>818</v>
      </c>
      <c r="IO148" t="s">
        <v>818</v>
      </c>
      <c r="IP148" t="s">
        <v>818</v>
      </c>
      <c r="IQ148" t="s">
        <v>818</v>
      </c>
      <c r="IR148" t="s">
        <v>818</v>
      </c>
      <c r="IS148" t="s">
        <v>818</v>
      </c>
      <c r="IT148" t="s">
        <v>818</v>
      </c>
      <c r="IU148" t="s">
        <v>818</v>
      </c>
      <c r="IV148" t="s">
        <v>818</v>
      </c>
      <c r="IW148" t="s">
        <v>818</v>
      </c>
      <c r="IX148" t="s">
        <v>818</v>
      </c>
      <c r="IY148" t="s">
        <v>818</v>
      </c>
      <c r="IZ148" t="s">
        <v>818</v>
      </c>
      <c r="JA148" t="s">
        <v>818</v>
      </c>
      <c r="JB148" t="s">
        <v>818</v>
      </c>
      <c r="JC148" t="s">
        <v>818</v>
      </c>
      <c r="JD148" t="s">
        <v>818</v>
      </c>
      <c r="JE148" t="s">
        <v>818</v>
      </c>
      <c r="JF148" t="s">
        <v>818</v>
      </c>
      <c r="JG148" t="s">
        <v>818</v>
      </c>
      <c r="JH148" t="s">
        <v>818</v>
      </c>
      <c r="JI148" t="s">
        <v>818</v>
      </c>
      <c r="JJ148" t="s">
        <v>818</v>
      </c>
      <c r="JK148" t="s">
        <v>818</v>
      </c>
      <c r="JL148" t="s">
        <v>818</v>
      </c>
      <c r="JM148" t="s">
        <v>818</v>
      </c>
      <c r="JN148" t="s">
        <v>818</v>
      </c>
      <c r="JO148" t="s">
        <v>818</v>
      </c>
      <c r="JP148" t="s">
        <v>818</v>
      </c>
      <c r="JQ148" t="s">
        <v>818</v>
      </c>
      <c r="JR148" t="s">
        <v>818</v>
      </c>
      <c r="JS148" t="s">
        <v>818</v>
      </c>
      <c r="JT148" t="s">
        <v>818</v>
      </c>
      <c r="JU148" t="s">
        <v>818</v>
      </c>
      <c r="JV148" t="s">
        <v>818</v>
      </c>
      <c r="JW148" t="s">
        <v>818</v>
      </c>
      <c r="JX148" t="s">
        <v>818</v>
      </c>
      <c r="JY148" t="s">
        <v>818</v>
      </c>
      <c r="JZ148" t="s">
        <v>818</v>
      </c>
      <c r="KA148" t="s">
        <v>818</v>
      </c>
      <c r="KB148" t="s">
        <v>818</v>
      </c>
      <c r="KC148" t="s">
        <v>818</v>
      </c>
      <c r="KD148" t="s">
        <v>818</v>
      </c>
      <c r="KE148" t="s">
        <v>818</v>
      </c>
      <c r="KF148">
        <v>5</v>
      </c>
      <c r="KG148">
        <v>0</v>
      </c>
      <c r="KH148">
        <v>0</v>
      </c>
      <c r="KI148">
        <v>1</v>
      </c>
      <c r="KJ148">
        <v>1</v>
      </c>
      <c r="KK148">
        <v>1</v>
      </c>
      <c r="KL148">
        <v>0</v>
      </c>
      <c r="KM148">
        <v>0</v>
      </c>
      <c r="KN148">
        <v>1</v>
      </c>
      <c r="KO148">
        <v>0</v>
      </c>
      <c r="KP148">
        <v>3</v>
      </c>
      <c r="KQ148">
        <v>1</v>
      </c>
      <c r="KR148">
        <v>0</v>
      </c>
      <c r="KS148">
        <v>0</v>
      </c>
      <c r="KT148">
        <v>0</v>
      </c>
      <c r="KU148">
        <v>0</v>
      </c>
      <c r="KV148">
        <v>0</v>
      </c>
      <c r="KW148">
        <v>0</v>
      </c>
      <c r="KX148">
        <v>1</v>
      </c>
      <c r="KY148">
        <v>0</v>
      </c>
      <c r="KZ148">
        <v>0</v>
      </c>
      <c r="LA148">
        <v>1</v>
      </c>
      <c r="LB148">
        <v>2</v>
      </c>
      <c r="LC148">
        <v>3</v>
      </c>
      <c r="LD148">
        <v>5</v>
      </c>
      <c r="LE148">
        <v>1</v>
      </c>
      <c r="LF148">
        <v>2</v>
      </c>
      <c r="LH148" t="s">
        <v>817</v>
      </c>
      <c r="LI148" t="s">
        <v>817</v>
      </c>
      <c r="LJ148" t="s">
        <v>817</v>
      </c>
      <c r="LK148" t="s">
        <v>817</v>
      </c>
      <c r="LL148" t="s">
        <v>817</v>
      </c>
      <c r="LM148" t="s">
        <v>817</v>
      </c>
      <c r="LO148" t="s">
        <v>817</v>
      </c>
      <c r="LQ148" t="s">
        <v>817</v>
      </c>
      <c r="LR148" t="s">
        <v>845</v>
      </c>
      <c r="LS148" t="s">
        <v>818</v>
      </c>
      <c r="LT148" t="s">
        <v>845</v>
      </c>
      <c r="LU148" t="s">
        <v>818</v>
      </c>
      <c r="LV148" t="s">
        <v>845</v>
      </c>
      <c r="LW148" t="s">
        <v>845</v>
      </c>
      <c r="LX148" t="s">
        <v>817</v>
      </c>
      <c r="MA148" t="s">
        <v>921</v>
      </c>
      <c r="MB148" t="s">
        <v>913</v>
      </c>
      <c r="MC148" t="s">
        <v>822</v>
      </c>
      <c r="MD148" t="s">
        <v>813</v>
      </c>
      <c r="MF148" t="s">
        <v>934</v>
      </c>
      <c r="MH148" t="s">
        <v>935</v>
      </c>
      <c r="MI148" t="s">
        <v>813</v>
      </c>
      <c r="MJ148" t="s">
        <v>888</v>
      </c>
      <c r="MU148" t="s">
        <v>813</v>
      </c>
      <c r="NC148" t="s">
        <v>817</v>
      </c>
      <c r="ND148" t="s">
        <v>817</v>
      </c>
      <c r="NE148" t="s">
        <v>813</v>
      </c>
      <c r="NF148" t="s">
        <v>817</v>
      </c>
      <c r="NG148" t="s">
        <v>817</v>
      </c>
      <c r="NH148" t="s">
        <v>817</v>
      </c>
      <c r="NI148" t="s">
        <v>817</v>
      </c>
      <c r="NJ148" t="s">
        <v>817</v>
      </c>
      <c r="NK148" t="s">
        <v>817</v>
      </c>
      <c r="NL148" t="s">
        <v>813</v>
      </c>
      <c r="NM148" t="s">
        <v>817</v>
      </c>
      <c r="NN148" t="s">
        <v>817</v>
      </c>
      <c r="NO148" t="s">
        <v>817</v>
      </c>
      <c r="NP148" t="s">
        <v>817</v>
      </c>
      <c r="NQ148" t="s">
        <v>817</v>
      </c>
      <c r="NR148" t="s">
        <v>813</v>
      </c>
      <c r="NS148" t="s">
        <v>817</v>
      </c>
      <c r="NU148" t="s">
        <v>825</v>
      </c>
      <c r="NX148" t="s">
        <v>826</v>
      </c>
      <c r="NY148">
        <v>0</v>
      </c>
      <c r="OA148" t="s">
        <v>817</v>
      </c>
      <c r="OB148" t="s">
        <v>817</v>
      </c>
      <c r="OC148" t="s">
        <v>817</v>
      </c>
      <c r="OD148" t="s">
        <v>817</v>
      </c>
      <c r="OE148" t="s">
        <v>817</v>
      </c>
      <c r="OF148" t="s">
        <v>813</v>
      </c>
      <c r="OG148" t="s">
        <v>817</v>
      </c>
      <c r="OH148" t="s">
        <v>817</v>
      </c>
      <c r="OI148" t="s">
        <v>817</v>
      </c>
      <c r="OJ148" t="s">
        <v>817</v>
      </c>
      <c r="OK148" t="s">
        <v>817</v>
      </c>
      <c r="OL148" t="s">
        <v>817</v>
      </c>
      <c r="OM148" t="s">
        <v>817</v>
      </c>
      <c r="ON148" t="s">
        <v>817</v>
      </c>
      <c r="OP148" t="s">
        <v>817</v>
      </c>
      <c r="OQ148" t="s">
        <v>827</v>
      </c>
      <c r="OR148" t="s">
        <v>863</v>
      </c>
      <c r="OS148" t="s">
        <v>829</v>
      </c>
      <c r="OT148" t="s">
        <v>813</v>
      </c>
      <c r="OU148" t="s">
        <v>817</v>
      </c>
      <c r="OV148" t="s">
        <v>1041</v>
      </c>
      <c r="PA148" t="s">
        <v>813</v>
      </c>
      <c r="PB148" t="s">
        <v>817</v>
      </c>
      <c r="PC148" t="s">
        <v>817</v>
      </c>
      <c r="PD148" t="s">
        <v>817</v>
      </c>
      <c r="PE148" t="s">
        <v>817</v>
      </c>
      <c r="PF148" t="s">
        <v>817</v>
      </c>
      <c r="PG148" t="s">
        <v>817</v>
      </c>
      <c r="PH148" t="s">
        <v>817</v>
      </c>
      <c r="PI148" t="s">
        <v>817</v>
      </c>
      <c r="PJ148" t="s">
        <v>817</v>
      </c>
      <c r="PL148" t="s">
        <v>835</v>
      </c>
      <c r="PM148" t="s">
        <v>845</v>
      </c>
      <c r="PN148" t="s">
        <v>845</v>
      </c>
      <c r="PO148" t="s">
        <v>893</v>
      </c>
      <c r="PP148" t="s">
        <v>839</v>
      </c>
      <c r="PQ148" t="s">
        <v>813</v>
      </c>
      <c r="PR148" t="s">
        <v>813</v>
      </c>
      <c r="PS148" t="s">
        <v>817</v>
      </c>
      <c r="PT148" t="s">
        <v>817</v>
      </c>
      <c r="PU148" t="s">
        <v>817</v>
      </c>
      <c r="PV148" t="s">
        <v>817</v>
      </c>
      <c r="PW148" t="s">
        <v>817</v>
      </c>
      <c r="PX148" t="s">
        <v>817</v>
      </c>
      <c r="PY148" t="s">
        <v>817</v>
      </c>
      <c r="PZ148" t="s">
        <v>840</v>
      </c>
      <c r="QA148" t="s">
        <v>841</v>
      </c>
      <c r="QB148" t="s">
        <v>895</v>
      </c>
      <c r="QC148" t="s">
        <v>843</v>
      </c>
      <c r="QD148" t="s">
        <v>844</v>
      </c>
      <c r="QE148" t="s">
        <v>845</v>
      </c>
      <c r="QF148" t="s">
        <v>817</v>
      </c>
      <c r="QG148" t="s">
        <v>813</v>
      </c>
      <c r="QH148" t="s">
        <v>813</v>
      </c>
      <c r="QI148" t="s">
        <v>817</v>
      </c>
      <c r="QJ148" t="s">
        <v>813</v>
      </c>
      <c r="QK148" t="s">
        <v>817</v>
      </c>
      <c r="QL148" t="s">
        <v>817</v>
      </c>
      <c r="QM148" t="s">
        <v>817</v>
      </c>
      <c r="QN148" t="s">
        <v>817</v>
      </c>
      <c r="QO148" t="s">
        <v>817</v>
      </c>
      <c r="QP148" t="s">
        <v>817</v>
      </c>
      <c r="QQ148" t="s">
        <v>817</v>
      </c>
      <c r="QR148" t="s">
        <v>813</v>
      </c>
      <c r="QS148" t="s">
        <v>817</v>
      </c>
      <c r="QT148" t="s">
        <v>817</v>
      </c>
      <c r="QU148" t="s">
        <v>817</v>
      </c>
      <c r="QV148" t="s">
        <v>817</v>
      </c>
      <c r="QW148" t="s">
        <v>817</v>
      </c>
      <c r="QX148" t="s">
        <v>817</v>
      </c>
      <c r="QY148" t="s">
        <v>817</v>
      </c>
      <c r="QZ148" t="s">
        <v>817</v>
      </c>
      <c r="RA148" t="s">
        <v>817</v>
      </c>
      <c r="RB148" t="s">
        <v>817</v>
      </c>
      <c r="RC148" t="s">
        <v>817</v>
      </c>
      <c r="RD148" t="s">
        <v>817</v>
      </c>
      <c r="RE148" t="s">
        <v>817</v>
      </c>
      <c r="RF148" t="s">
        <v>817</v>
      </c>
      <c r="RG148" t="s">
        <v>817</v>
      </c>
      <c r="RH148" t="s">
        <v>813</v>
      </c>
      <c r="RI148" t="s">
        <v>817</v>
      </c>
      <c r="RJ148" t="s">
        <v>817</v>
      </c>
      <c r="RK148" t="s">
        <v>813</v>
      </c>
      <c r="RL148" t="s">
        <v>813</v>
      </c>
      <c r="RM148" t="s">
        <v>817</v>
      </c>
      <c r="RN148" t="s">
        <v>817</v>
      </c>
      <c r="RO148" t="s">
        <v>817</v>
      </c>
      <c r="RP148" t="s">
        <v>817</v>
      </c>
      <c r="RQ148" t="s">
        <v>817</v>
      </c>
      <c r="RR148" t="s">
        <v>817</v>
      </c>
      <c r="RS148" t="s">
        <v>817</v>
      </c>
      <c r="RT148" t="s">
        <v>817</v>
      </c>
      <c r="RU148" t="s">
        <v>817</v>
      </c>
      <c r="RV148" t="s">
        <v>817</v>
      </c>
      <c r="RW148" t="s">
        <v>817</v>
      </c>
      <c r="RX148" t="s">
        <v>845</v>
      </c>
      <c r="RY148" t="s">
        <v>1011</v>
      </c>
      <c r="RZ148" t="s">
        <v>813</v>
      </c>
      <c r="SA148" t="s">
        <v>817</v>
      </c>
      <c r="SB148" t="s">
        <v>817</v>
      </c>
      <c r="SC148" t="s">
        <v>817</v>
      </c>
      <c r="SD148" t="s">
        <v>817</v>
      </c>
      <c r="SE148" t="s">
        <v>817</v>
      </c>
      <c r="SF148" t="s">
        <v>817</v>
      </c>
      <c r="SG148" t="s">
        <v>817</v>
      </c>
      <c r="SH148" t="s">
        <v>817</v>
      </c>
      <c r="SI148" t="s">
        <v>817</v>
      </c>
      <c r="SJ148" t="s">
        <v>817</v>
      </c>
      <c r="SK148" t="s">
        <v>817</v>
      </c>
      <c r="SL148" t="s">
        <v>813</v>
      </c>
      <c r="SM148" t="s">
        <v>817</v>
      </c>
      <c r="SN148" t="s">
        <v>817</v>
      </c>
      <c r="SO148" t="s">
        <v>817</v>
      </c>
      <c r="SP148" t="s">
        <v>817</v>
      </c>
      <c r="SQ148" t="s">
        <v>817</v>
      </c>
      <c r="SR148" t="s">
        <v>817</v>
      </c>
      <c r="SS148" t="s">
        <v>817</v>
      </c>
      <c r="ST148" t="s">
        <v>813</v>
      </c>
      <c r="SU148" t="s">
        <v>813</v>
      </c>
      <c r="SV148" t="s">
        <v>817</v>
      </c>
      <c r="SW148" t="s">
        <v>817</v>
      </c>
      <c r="SX148" t="s">
        <v>817</v>
      </c>
      <c r="SY148" t="s">
        <v>813</v>
      </c>
      <c r="SZ148" t="s">
        <v>817</v>
      </c>
      <c r="TA148" t="s">
        <v>817</v>
      </c>
      <c r="TB148" t="s">
        <v>817</v>
      </c>
      <c r="TC148" t="s">
        <v>817</v>
      </c>
      <c r="TD148" t="s">
        <v>817</v>
      </c>
      <c r="TE148" t="s">
        <v>817</v>
      </c>
      <c r="TF148" t="s">
        <v>817</v>
      </c>
      <c r="TG148" t="s">
        <v>817</v>
      </c>
      <c r="TH148" t="s">
        <v>817</v>
      </c>
      <c r="TI148" t="s">
        <v>817</v>
      </c>
      <c r="TJ148" t="s">
        <v>813</v>
      </c>
      <c r="TK148" t="s">
        <v>817</v>
      </c>
      <c r="TL148" t="s">
        <v>817</v>
      </c>
      <c r="TM148" t="s">
        <v>817</v>
      </c>
      <c r="TN148" t="s">
        <v>817</v>
      </c>
      <c r="TO148" t="s">
        <v>813</v>
      </c>
      <c r="TP148" t="s">
        <v>817</v>
      </c>
      <c r="TQ148" t="s">
        <v>817</v>
      </c>
      <c r="TR148" t="s">
        <v>817</v>
      </c>
      <c r="TS148" t="s">
        <v>817</v>
      </c>
      <c r="TT148" t="s">
        <v>817</v>
      </c>
      <c r="TU148" t="s">
        <v>817</v>
      </c>
      <c r="TV148" t="s">
        <v>817</v>
      </c>
      <c r="TW148" t="s">
        <v>817</v>
      </c>
      <c r="TY148" t="s">
        <v>817</v>
      </c>
      <c r="TZ148" t="s">
        <v>817</v>
      </c>
      <c r="UA148" t="s">
        <v>817</v>
      </c>
      <c r="UB148" t="s">
        <v>817</v>
      </c>
      <c r="UC148" t="s">
        <v>817</v>
      </c>
      <c r="UD148" t="s">
        <v>817</v>
      </c>
      <c r="UE148" t="s">
        <v>817</v>
      </c>
      <c r="UF148" t="s">
        <v>817</v>
      </c>
      <c r="UG148" t="s">
        <v>817</v>
      </c>
      <c r="UH148" t="s">
        <v>813</v>
      </c>
      <c r="UI148" t="s">
        <v>817</v>
      </c>
      <c r="UJ148" t="s">
        <v>817</v>
      </c>
      <c r="UK148" t="s">
        <v>817</v>
      </c>
      <c r="UL148" t="s">
        <v>817</v>
      </c>
      <c r="UM148" t="s">
        <v>817</v>
      </c>
      <c r="UN148" t="s">
        <v>817</v>
      </c>
      <c r="UO148" t="s">
        <v>817</v>
      </c>
      <c r="UP148" t="s">
        <v>817</v>
      </c>
      <c r="UQ148" t="s">
        <v>817</v>
      </c>
      <c r="UR148" t="s">
        <v>813</v>
      </c>
      <c r="US148" t="s">
        <v>817</v>
      </c>
      <c r="UT148" t="s">
        <v>817</v>
      </c>
      <c r="UU148" t="s">
        <v>817</v>
      </c>
      <c r="UV148" t="s">
        <v>817</v>
      </c>
      <c r="UW148" t="s">
        <v>817</v>
      </c>
      <c r="UX148" t="s">
        <v>817</v>
      </c>
      <c r="UY148" t="s">
        <v>817</v>
      </c>
      <c r="UZ148" t="s">
        <v>817</v>
      </c>
      <c r="VB148" t="s">
        <v>909</v>
      </c>
      <c r="VC148" t="s">
        <v>848</v>
      </c>
      <c r="VD148" t="s">
        <v>813</v>
      </c>
      <c r="VE148" t="s">
        <v>817</v>
      </c>
      <c r="VF148" t="s">
        <v>817</v>
      </c>
      <c r="VG148" t="s">
        <v>817</v>
      </c>
      <c r="VH148" t="s">
        <v>817</v>
      </c>
      <c r="VI148" t="s">
        <v>817</v>
      </c>
      <c r="VJ148" t="s">
        <v>817</v>
      </c>
      <c r="VK148" t="s">
        <v>817</v>
      </c>
      <c r="VL148" t="s">
        <v>817</v>
      </c>
      <c r="VM148" t="s">
        <v>817</v>
      </c>
      <c r="VN148" t="s">
        <v>817</v>
      </c>
      <c r="VO148" t="s">
        <v>817</v>
      </c>
      <c r="VP148" t="s">
        <v>817</v>
      </c>
      <c r="VQ148" t="s">
        <v>817</v>
      </c>
      <c r="VR148" t="s">
        <v>813</v>
      </c>
      <c r="VS148" t="s">
        <v>817</v>
      </c>
      <c r="VT148" t="s">
        <v>817</v>
      </c>
      <c r="VU148" t="s">
        <v>817</v>
      </c>
      <c r="VV148" t="s">
        <v>817</v>
      </c>
      <c r="VW148" t="s">
        <v>813</v>
      </c>
      <c r="VX148" t="s">
        <v>817</v>
      </c>
      <c r="VY148" t="s">
        <v>817</v>
      </c>
      <c r="VZ148" t="s">
        <v>813</v>
      </c>
      <c r="WA148" t="s">
        <v>817</v>
      </c>
      <c r="WJ148" t="s">
        <v>817</v>
      </c>
      <c r="WK148" t="s">
        <v>813</v>
      </c>
      <c r="WL148" t="s">
        <v>817</v>
      </c>
      <c r="WM148" t="s">
        <v>817</v>
      </c>
      <c r="WN148" t="s">
        <v>817</v>
      </c>
      <c r="WO148" t="s">
        <v>817</v>
      </c>
      <c r="WP148" t="s">
        <v>817</v>
      </c>
      <c r="WQ148" t="s">
        <v>817</v>
      </c>
      <c r="WR148" t="s">
        <v>817</v>
      </c>
      <c r="WS148" t="s">
        <v>908</v>
      </c>
      <c r="WU148" t="s">
        <v>813</v>
      </c>
      <c r="WV148" t="s">
        <v>813</v>
      </c>
      <c r="WW148" t="s">
        <v>813</v>
      </c>
      <c r="WX148" t="s">
        <v>817</v>
      </c>
      <c r="WY148" t="s">
        <v>817</v>
      </c>
      <c r="WZ148" t="s">
        <v>817</v>
      </c>
      <c r="XA148" t="s">
        <v>817</v>
      </c>
      <c r="XB148" t="s">
        <v>817</v>
      </c>
      <c r="XC148" t="s">
        <v>850</v>
      </c>
      <c r="XD148" t="s">
        <v>813</v>
      </c>
      <c r="XE148" t="s">
        <v>817</v>
      </c>
      <c r="XF148" t="s">
        <v>817</v>
      </c>
      <c r="XG148" t="s">
        <v>817</v>
      </c>
      <c r="XH148" t="s">
        <v>817</v>
      </c>
      <c r="XI148" t="s">
        <v>813</v>
      </c>
      <c r="XJ148" t="s">
        <v>817</v>
      </c>
      <c r="XK148" t="s">
        <v>817</v>
      </c>
      <c r="XL148" t="s">
        <v>817</v>
      </c>
      <c r="XM148" t="s">
        <v>817</v>
      </c>
      <c r="XN148" t="s">
        <v>817</v>
      </c>
      <c r="XO148" t="s">
        <v>817</v>
      </c>
      <c r="XP148" t="s">
        <v>817</v>
      </c>
      <c r="XQ148" t="s">
        <v>817</v>
      </c>
      <c r="XR148" t="s">
        <v>817</v>
      </c>
      <c r="XS148" t="s">
        <v>817</v>
      </c>
      <c r="XT148" t="s">
        <v>817</v>
      </c>
      <c r="XU148" t="s">
        <v>817</v>
      </c>
      <c r="XV148" t="s">
        <v>813</v>
      </c>
      <c r="XW148" t="s">
        <v>817</v>
      </c>
      <c r="XX148" t="s">
        <v>817</v>
      </c>
      <c r="XY148" t="s">
        <v>817</v>
      </c>
      <c r="XZ148" t="s">
        <v>817</v>
      </c>
      <c r="ZM148" t="s">
        <v>817</v>
      </c>
      <c r="ZN148" t="s">
        <v>813</v>
      </c>
      <c r="ZO148" t="s">
        <v>817</v>
      </c>
      <c r="ZP148" t="s">
        <v>817</v>
      </c>
      <c r="ZQ148" t="s">
        <v>813</v>
      </c>
      <c r="ZR148" t="s">
        <v>817</v>
      </c>
      <c r="ZS148" t="s">
        <v>817</v>
      </c>
      <c r="ZT148" t="s">
        <v>817</v>
      </c>
      <c r="ZU148" t="s">
        <v>817</v>
      </c>
      <c r="ZV148" t="s">
        <v>817</v>
      </c>
      <c r="ZW148" t="s">
        <v>813</v>
      </c>
      <c r="ZX148" t="s">
        <v>817</v>
      </c>
      <c r="ZY148" t="s">
        <v>817</v>
      </c>
      <c r="ZZ148" t="s">
        <v>817</v>
      </c>
      <c r="AAA148" t="s">
        <v>817</v>
      </c>
      <c r="AAB148" t="s">
        <v>817</v>
      </c>
      <c r="AAC148" t="s">
        <v>817</v>
      </c>
      <c r="AAD148" t="s">
        <v>817</v>
      </c>
      <c r="AAE148" t="s">
        <v>817</v>
      </c>
      <c r="AAF148" t="s">
        <v>817</v>
      </c>
      <c r="AAH148" t="s">
        <v>813</v>
      </c>
      <c r="AAI148" t="s">
        <v>813</v>
      </c>
      <c r="AAJ148" t="s">
        <v>817</v>
      </c>
      <c r="AAK148" t="s">
        <v>817</v>
      </c>
      <c r="AAL148" t="s">
        <v>813</v>
      </c>
      <c r="AAM148" t="s">
        <v>817</v>
      </c>
      <c r="AAN148" t="s">
        <v>817</v>
      </c>
      <c r="AAO148" t="s">
        <v>817</v>
      </c>
      <c r="AAP148" t="s">
        <v>817</v>
      </c>
      <c r="AAQ148" t="s">
        <v>817</v>
      </c>
      <c r="AAR148" t="s">
        <v>817</v>
      </c>
      <c r="AAS148" t="s">
        <v>817</v>
      </c>
      <c r="AAT148" t="s">
        <v>817</v>
      </c>
      <c r="AAV148" t="s">
        <v>817</v>
      </c>
      <c r="AAW148" t="s">
        <v>817</v>
      </c>
      <c r="AAX148" t="s">
        <v>817</v>
      </c>
      <c r="AAY148" t="s">
        <v>817</v>
      </c>
      <c r="AAZ148" t="s">
        <v>817</v>
      </c>
      <c r="ABA148" t="s">
        <v>817</v>
      </c>
      <c r="ABB148" t="s">
        <v>817</v>
      </c>
      <c r="ABC148" t="s">
        <v>817</v>
      </c>
      <c r="ABD148" t="s">
        <v>817</v>
      </c>
      <c r="ABE148" t="s">
        <v>817</v>
      </c>
      <c r="ABF148" t="s">
        <v>817</v>
      </c>
      <c r="ABG148" t="s">
        <v>817</v>
      </c>
      <c r="ABH148" t="s">
        <v>817</v>
      </c>
      <c r="ABI148" t="s">
        <v>817</v>
      </c>
      <c r="ABJ148" t="s">
        <v>817</v>
      </c>
      <c r="ABK148" t="s">
        <v>813</v>
      </c>
      <c r="ABL148" t="s">
        <v>817</v>
      </c>
      <c r="ABM148" t="s">
        <v>817</v>
      </c>
      <c r="ABN148" t="s">
        <v>817</v>
      </c>
      <c r="ABO148" t="s">
        <v>817</v>
      </c>
      <c r="ABP148" t="s">
        <v>817</v>
      </c>
      <c r="ABQ148" t="s">
        <v>817</v>
      </c>
      <c r="ABR148" t="s">
        <v>817</v>
      </c>
      <c r="ABS148" t="s">
        <v>817</v>
      </c>
      <c r="ABT148" t="s">
        <v>813</v>
      </c>
      <c r="ABU148" t="s">
        <v>817</v>
      </c>
      <c r="ABV148" t="s">
        <v>817</v>
      </c>
      <c r="ABW148" t="s">
        <v>813</v>
      </c>
      <c r="ABX148" t="s">
        <v>817</v>
      </c>
      <c r="ABY148" t="s">
        <v>817</v>
      </c>
      <c r="ABZ148" t="s">
        <v>817</v>
      </c>
      <c r="ACA148" t="s">
        <v>817</v>
      </c>
      <c r="ACB148" t="s">
        <v>813</v>
      </c>
      <c r="ACC148" t="s">
        <v>817</v>
      </c>
      <c r="ACD148" t="s">
        <v>817</v>
      </c>
      <c r="ACE148" t="s">
        <v>817</v>
      </c>
      <c r="ACF148" t="s">
        <v>817</v>
      </c>
      <c r="ACG148" t="s">
        <v>817</v>
      </c>
      <c r="ACH148" t="s">
        <v>817</v>
      </c>
      <c r="ACI148" t="s">
        <v>817</v>
      </c>
    </row>
    <row r="149" spans="1:763">
      <c r="A149" t="s">
        <v>1480</v>
      </c>
      <c r="B149" t="s">
        <v>1481</v>
      </c>
      <c r="C149" t="s">
        <v>1482</v>
      </c>
      <c r="D149" t="s">
        <v>941</v>
      </c>
      <c r="E149" t="s">
        <v>941</v>
      </c>
      <c r="P149" t="s">
        <v>812</v>
      </c>
      <c r="Q149">
        <v>0.874863865752458</v>
      </c>
      <c r="T149">
        <v>28</v>
      </c>
      <c r="V149" t="s">
        <v>813</v>
      </c>
      <c r="X149" t="s">
        <v>817</v>
      </c>
      <c r="Y149" t="s">
        <v>814</v>
      </c>
      <c r="Z149" t="s">
        <v>856</v>
      </c>
      <c r="AA149" t="s">
        <v>815</v>
      </c>
      <c r="AB149" t="s">
        <v>816</v>
      </c>
      <c r="AC149">
        <v>4</v>
      </c>
      <c r="AD149" t="s">
        <v>817</v>
      </c>
      <c r="AE149">
        <v>4</v>
      </c>
      <c r="AF149">
        <v>0</v>
      </c>
      <c r="AG149">
        <v>0</v>
      </c>
      <c r="AH149" t="s">
        <v>818</v>
      </c>
      <c r="AI149" t="s">
        <v>818</v>
      </c>
      <c r="AJ149" t="s">
        <v>818</v>
      </c>
      <c r="AK149" t="s">
        <v>818</v>
      </c>
      <c r="AL149" t="s">
        <v>818</v>
      </c>
      <c r="AM149" t="s">
        <v>818</v>
      </c>
      <c r="AN149" t="s">
        <v>818</v>
      </c>
      <c r="AO149" t="s">
        <v>818</v>
      </c>
      <c r="AP149" t="s">
        <v>818</v>
      </c>
      <c r="AQ149" t="s">
        <v>818</v>
      </c>
      <c r="AR149" t="s">
        <v>818</v>
      </c>
      <c r="AS149" t="s">
        <v>818</v>
      </c>
      <c r="AT149" t="s">
        <v>818</v>
      </c>
      <c r="AU149" t="s">
        <v>818</v>
      </c>
      <c r="AV149" t="s">
        <v>818</v>
      </c>
      <c r="AW149" t="s">
        <v>818</v>
      </c>
      <c r="AX149" t="s">
        <v>818</v>
      </c>
      <c r="AY149" t="s">
        <v>818</v>
      </c>
      <c r="AZ149" t="s">
        <v>818</v>
      </c>
      <c r="BA149" t="s">
        <v>818</v>
      </c>
      <c r="BB149" t="s">
        <v>818</v>
      </c>
      <c r="BC149" t="s">
        <v>818</v>
      </c>
      <c r="BD149" t="s">
        <v>818</v>
      </c>
      <c r="BE149" t="s">
        <v>818</v>
      </c>
      <c r="BF149" t="s">
        <v>818</v>
      </c>
      <c r="BG149" t="s">
        <v>818</v>
      </c>
      <c r="BH149" t="s">
        <v>818</v>
      </c>
      <c r="BI149" t="s">
        <v>818</v>
      </c>
      <c r="BJ149" t="s">
        <v>818</v>
      </c>
      <c r="BK149" t="s">
        <v>818</v>
      </c>
      <c r="BL149" t="s">
        <v>818</v>
      </c>
      <c r="BM149" t="s">
        <v>818</v>
      </c>
      <c r="BN149" t="s">
        <v>818</v>
      </c>
      <c r="BO149" t="s">
        <v>818</v>
      </c>
      <c r="BP149" t="s">
        <v>818</v>
      </c>
      <c r="BQ149" t="s">
        <v>818</v>
      </c>
      <c r="BR149" t="s">
        <v>818</v>
      </c>
      <c r="BS149" t="s">
        <v>818</v>
      </c>
      <c r="BT149" t="s">
        <v>818</v>
      </c>
      <c r="BU149" t="s">
        <v>818</v>
      </c>
      <c r="BV149" t="s">
        <v>818</v>
      </c>
      <c r="BW149" t="s">
        <v>818</v>
      </c>
      <c r="BX149" t="s">
        <v>818</v>
      </c>
      <c r="BY149" t="s">
        <v>818</v>
      </c>
      <c r="BZ149" t="s">
        <v>818</v>
      </c>
      <c r="CA149" t="s">
        <v>818</v>
      </c>
      <c r="CB149" t="s">
        <v>818</v>
      </c>
      <c r="CC149" t="s">
        <v>818</v>
      </c>
      <c r="CD149" t="s">
        <v>818</v>
      </c>
      <c r="CE149" t="s">
        <v>818</v>
      </c>
      <c r="CF149" t="s">
        <v>818</v>
      </c>
      <c r="CG149" t="s">
        <v>818</v>
      </c>
      <c r="CH149" t="s">
        <v>818</v>
      </c>
      <c r="CI149" t="s">
        <v>818</v>
      </c>
      <c r="CJ149" t="s">
        <v>818</v>
      </c>
      <c r="CK149" t="s">
        <v>818</v>
      </c>
      <c r="CL149" t="s">
        <v>818</v>
      </c>
      <c r="CM149" t="s">
        <v>818</v>
      </c>
      <c r="CN149" t="s">
        <v>818</v>
      </c>
      <c r="CO149" t="s">
        <v>818</v>
      </c>
      <c r="CP149" t="s">
        <v>818</v>
      </c>
      <c r="CQ149" t="s">
        <v>818</v>
      </c>
      <c r="CR149" t="s">
        <v>818</v>
      </c>
      <c r="CS149" t="s">
        <v>818</v>
      </c>
      <c r="CT149" t="s">
        <v>818</v>
      </c>
      <c r="CU149" t="s">
        <v>818</v>
      </c>
      <c r="CV149" t="s">
        <v>818</v>
      </c>
      <c r="CW149" t="s">
        <v>818</v>
      </c>
      <c r="CX149" t="s">
        <v>818</v>
      </c>
      <c r="CY149" t="s">
        <v>818</v>
      </c>
      <c r="CZ149" t="s">
        <v>818</v>
      </c>
      <c r="DA149" t="s">
        <v>818</v>
      </c>
      <c r="DB149" t="s">
        <v>818</v>
      </c>
      <c r="DC149" t="s">
        <v>818</v>
      </c>
      <c r="DD149" t="s">
        <v>818</v>
      </c>
      <c r="DE149" t="s">
        <v>818</v>
      </c>
      <c r="DF149" t="s">
        <v>818</v>
      </c>
      <c r="DG149" t="s">
        <v>818</v>
      </c>
      <c r="DH149" t="s">
        <v>818</v>
      </c>
      <c r="DI149" t="s">
        <v>818</v>
      </c>
      <c r="DJ149" t="s">
        <v>818</v>
      </c>
      <c r="DK149" t="s">
        <v>818</v>
      </c>
      <c r="DL149" t="s">
        <v>818</v>
      </c>
      <c r="DM149" t="s">
        <v>818</v>
      </c>
      <c r="DN149" t="s">
        <v>818</v>
      </c>
      <c r="DO149" t="s">
        <v>818</v>
      </c>
      <c r="DP149" t="s">
        <v>818</v>
      </c>
      <c r="DQ149" t="s">
        <v>818</v>
      </c>
      <c r="DR149" t="s">
        <v>818</v>
      </c>
      <c r="DS149" t="s">
        <v>818</v>
      </c>
      <c r="DT149" t="s">
        <v>818</v>
      </c>
      <c r="DU149" t="s">
        <v>818</v>
      </c>
      <c r="DV149" t="s">
        <v>818</v>
      </c>
      <c r="DW149" t="s">
        <v>818</v>
      </c>
      <c r="DX149" t="s">
        <v>818</v>
      </c>
      <c r="DY149" t="s">
        <v>818</v>
      </c>
      <c r="DZ149" t="s">
        <v>818</v>
      </c>
      <c r="EA149" t="s">
        <v>818</v>
      </c>
      <c r="EB149" t="s">
        <v>818</v>
      </c>
      <c r="EC149" t="s">
        <v>818</v>
      </c>
      <c r="ED149" t="s">
        <v>818</v>
      </c>
      <c r="EE149" t="s">
        <v>818</v>
      </c>
      <c r="EF149" t="s">
        <v>818</v>
      </c>
      <c r="EG149" t="s">
        <v>818</v>
      </c>
      <c r="EH149" t="s">
        <v>818</v>
      </c>
      <c r="EI149" t="s">
        <v>818</v>
      </c>
      <c r="EJ149" t="s">
        <v>818</v>
      </c>
      <c r="EK149" t="s">
        <v>818</v>
      </c>
      <c r="EL149" t="s">
        <v>818</v>
      </c>
      <c r="EM149" t="s">
        <v>818</v>
      </c>
      <c r="EN149" t="s">
        <v>818</v>
      </c>
      <c r="EO149" t="s">
        <v>818</v>
      </c>
      <c r="EP149" t="s">
        <v>818</v>
      </c>
      <c r="EQ149" t="s">
        <v>818</v>
      </c>
      <c r="ER149" t="s">
        <v>818</v>
      </c>
      <c r="ES149" t="s">
        <v>818</v>
      </c>
      <c r="ET149" t="s">
        <v>818</v>
      </c>
      <c r="EU149" t="s">
        <v>818</v>
      </c>
      <c r="EV149" t="s">
        <v>818</v>
      </c>
      <c r="EW149" t="s">
        <v>818</v>
      </c>
      <c r="EX149" t="s">
        <v>818</v>
      </c>
      <c r="EY149" t="s">
        <v>818</v>
      </c>
      <c r="EZ149" t="s">
        <v>818</v>
      </c>
      <c r="FA149" t="s">
        <v>818</v>
      </c>
      <c r="FB149" t="s">
        <v>818</v>
      </c>
      <c r="FC149" t="s">
        <v>818</v>
      </c>
      <c r="FD149" t="s">
        <v>818</v>
      </c>
      <c r="FE149" t="s">
        <v>818</v>
      </c>
      <c r="FF149" t="s">
        <v>818</v>
      </c>
      <c r="FG149" t="s">
        <v>818</v>
      </c>
      <c r="FH149" t="s">
        <v>818</v>
      </c>
      <c r="FI149" t="s">
        <v>818</v>
      </c>
      <c r="FJ149" t="s">
        <v>818</v>
      </c>
      <c r="FK149" t="s">
        <v>818</v>
      </c>
      <c r="FL149" t="s">
        <v>818</v>
      </c>
      <c r="FM149" t="s">
        <v>818</v>
      </c>
      <c r="FN149" t="s">
        <v>818</v>
      </c>
      <c r="FO149" t="s">
        <v>818</v>
      </c>
      <c r="FP149" t="s">
        <v>818</v>
      </c>
      <c r="FQ149" t="s">
        <v>818</v>
      </c>
      <c r="FR149" t="s">
        <v>818</v>
      </c>
      <c r="FS149" t="s">
        <v>818</v>
      </c>
      <c r="FT149" t="s">
        <v>818</v>
      </c>
      <c r="FU149" t="s">
        <v>818</v>
      </c>
      <c r="FV149" t="s">
        <v>818</v>
      </c>
      <c r="FW149" t="s">
        <v>818</v>
      </c>
      <c r="FX149" t="s">
        <v>818</v>
      </c>
      <c r="FY149" t="s">
        <v>818</v>
      </c>
      <c r="FZ149" t="s">
        <v>818</v>
      </c>
      <c r="GA149" t="s">
        <v>818</v>
      </c>
      <c r="GB149" t="s">
        <v>818</v>
      </c>
      <c r="GC149" t="s">
        <v>818</v>
      </c>
      <c r="GD149" t="s">
        <v>818</v>
      </c>
      <c r="GE149" t="s">
        <v>818</v>
      </c>
      <c r="GF149" t="s">
        <v>818</v>
      </c>
      <c r="GG149" t="s">
        <v>818</v>
      </c>
      <c r="GH149" t="s">
        <v>818</v>
      </c>
      <c r="GI149" t="s">
        <v>818</v>
      </c>
      <c r="GJ149" t="s">
        <v>818</v>
      </c>
      <c r="GK149" t="s">
        <v>818</v>
      </c>
      <c r="GL149" t="s">
        <v>818</v>
      </c>
      <c r="GM149" t="s">
        <v>818</v>
      </c>
      <c r="GN149" t="s">
        <v>818</v>
      </c>
      <c r="GO149" t="s">
        <v>818</v>
      </c>
      <c r="GP149" t="s">
        <v>818</v>
      </c>
      <c r="GQ149" t="s">
        <v>818</v>
      </c>
      <c r="GR149" t="s">
        <v>818</v>
      </c>
      <c r="GS149" t="s">
        <v>818</v>
      </c>
      <c r="GT149" t="s">
        <v>818</v>
      </c>
      <c r="GU149" t="s">
        <v>818</v>
      </c>
      <c r="GV149" t="s">
        <v>818</v>
      </c>
      <c r="GW149" t="s">
        <v>818</v>
      </c>
      <c r="GX149" t="s">
        <v>818</v>
      </c>
      <c r="GY149" t="s">
        <v>818</v>
      </c>
      <c r="GZ149" t="s">
        <v>818</v>
      </c>
      <c r="HA149" t="s">
        <v>818</v>
      </c>
      <c r="HB149" t="s">
        <v>818</v>
      </c>
      <c r="HC149" t="s">
        <v>818</v>
      </c>
      <c r="HD149" t="s">
        <v>818</v>
      </c>
      <c r="HE149" t="s">
        <v>818</v>
      </c>
      <c r="HF149" t="s">
        <v>818</v>
      </c>
      <c r="HG149" t="s">
        <v>818</v>
      </c>
      <c r="HH149" t="s">
        <v>818</v>
      </c>
      <c r="HI149" t="s">
        <v>818</v>
      </c>
      <c r="HJ149" t="s">
        <v>818</v>
      </c>
      <c r="HK149" t="s">
        <v>818</v>
      </c>
      <c r="HL149" t="s">
        <v>818</v>
      </c>
      <c r="HM149" t="s">
        <v>818</v>
      </c>
      <c r="HN149" t="s">
        <v>818</v>
      </c>
      <c r="HO149" t="s">
        <v>818</v>
      </c>
      <c r="HP149" t="s">
        <v>818</v>
      </c>
      <c r="HQ149" t="s">
        <v>818</v>
      </c>
      <c r="HR149" t="s">
        <v>818</v>
      </c>
      <c r="HS149" t="s">
        <v>818</v>
      </c>
      <c r="HT149" t="s">
        <v>818</v>
      </c>
      <c r="HU149" t="s">
        <v>818</v>
      </c>
      <c r="HV149" t="s">
        <v>818</v>
      </c>
      <c r="HW149" t="s">
        <v>818</v>
      </c>
      <c r="HX149" t="s">
        <v>818</v>
      </c>
      <c r="HY149" t="s">
        <v>818</v>
      </c>
      <c r="HZ149" t="s">
        <v>818</v>
      </c>
      <c r="IA149" t="s">
        <v>818</v>
      </c>
      <c r="IB149" t="s">
        <v>818</v>
      </c>
      <c r="IC149" t="s">
        <v>818</v>
      </c>
      <c r="ID149" t="s">
        <v>818</v>
      </c>
      <c r="IE149" t="s">
        <v>818</v>
      </c>
      <c r="IF149" t="s">
        <v>818</v>
      </c>
      <c r="IG149" t="s">
        <v>818</v>
      </c>
      <c r="IH149" t="s">
        <v>818</v>
      </c>
      <c r="II149" t="s">
        <v>818</v>
      </c>
      <c r="IJ149" t="s">
        <v>818</v>
      </c>
      <c r="IK149" t="s">
        <v>818</v>
      </c>
      <c r="IL149" t="s">
        <v>818</v>
      </c>
      <c r="IM149" t="s">
        <v>818</v>
      </c>
      <c r="IN149" t="s">
        <v>818</v>
      </c>
      <c r="IO149" t="s">
        <v>818</v>
      </c>
      <c r="IP149" t="s">
        <v>818</v>
      </c>
      <c r="IQ149" t="s">
        <v>818</v>
      </c>
      <c r="IR149" t="s">
        <v>818</v>
      </c>
      <c r="IS149" t="s">
        <v>818</v>
      </c>
      <c r="IT149" t="s">
        <v>818</v>
      </c>
      <c r="IU149" t="s">
        <v>818</v>
      </c>
      <c r="IV149" t="s">
        <v>818</v>
      </c>
      <c r="IW149" t="s">
        <v>818</v>
      </c>
      <c r="IX149" t="s">
        <v>818</v>
      </c>
      <c r="IY149" t="s">
        <v>818</v>
      </c>
      <c r="IZ149" t="s">
        <v>818</v>
      </c>
      <c r="JA149" t="s">
        <v>818</v>
      </c>
      <c r="JB149" t="s">
        <v>818</v>
      </c>
      <c r="JC149" t="s">
        <v>818</v>
      </c>
      <c r="JD149" t="s">
        <v>818</v>
      </c>
      <c r="JE149" t="s">
        <v>818</v>
      </c>
      <c r="JF149" t="s">
        <v>818</v>
      </c>
      <c r="JG149" t="s">
        <v>818</v>
      </c>
      <c r="JH149" t="s">
        <v>818</v>
      </c>
      <c r="JI149" t="s">
        <v>818</v>
      </c>
      <c r="JJ149" t="s">
        <v>818</v>
      </c>
      <c r="JK149" t="s">
        <v>818</v>
      </c>
      <c r="JL149" t="s">
        <v>818</v>
      </c>
      <c r="JM149" t="s">
        <v>818</v>
      </c>
      <c r="JN149" t="s">
        <v>818</v>
      </c>
      <c r="JO149" t="s">
        <v>818</v>
      </c>
      <c r="JP149" t="s">
        <v>818</v>
      </c>
      <c r="JQ149" t="s">
        <v>818</v>
      </c>
      <c r="JR149" t="s">
        <v>818</v>
      </c>
      <c r="JS149" t="s">
        <v>818</v>
      </c>
      <c r="JT149" t="s">
        <v>818</v>
      </c>
      <c r="JU149" t="s">
        <v>818</v>
      </c>
      <c r="JV149" t="s">
        <v>818</v>
      </c>
      <c r="JW149" t="s">
        <v>818</v>
      </c>
      <c r="JX149" t="s">
        <v>818</v>
      </c>
      <c r="JY149" t="s">
        <v>818</v>
      </c>
      <c r="JZ149" t="s">
        <v>818</v>
      </c>
      <c r="KA149" t="s">
        <v>818</v>
      </c>
      <c r="KB149" t="s">
        <v>818</v>
      </c>
      <c r="KC149" t="s">
        <v>818</v>
      </c>
      <c r="KD149" t="s">
        <v>818</v>
      </c>
      <c r="KE149" t="s">
        <v>818</v>
      </c>
      <c r="KF149">
        <v>4</v>
      </c>
      <c r="KG149">
        <v>0</v>
      </c>
      <c r="KH149">
        <v>1</v>
      </c>
      <c r="KI149">
        <v>0</v>
      </c>
      <c r="KJ149">
        <v>0</v>
      </c>
      <c r="KK149">
        <v>0</v>
      </c>
      <c r="KL149">
        <v>0</v>
      </c>
      <c r="KM149">
        <v>0</v>
      </c>
      <c r="KN149">
        <v>1</v>
      </c>
      <c r="KO149">
        <v>0</v>
      </c>
      <c r="KP149">
        <v>1</v>
      </c>
      <c r="KQ149">
        <v>1</v>
      </c>
      <c r="KR149">
        <v>0</v>
      </c>
      <c r="KS149">
        <v>0</v>
      </c>
      <c r="KT149">
        <v>1</v>
      </c>
      <c r="KU149">
        <v>0</v>
      </c>
      <c r="KV149">
        <v>0</v>
      </c>
      <c r="KW149">
        <v>1</v>
      </c>
      <c r="KX149">
        <v>0</v>
      </c>
      <c r="KY149">
        <v>0</v>
      </c>
      <c r="KZ149">
        <v>1</v>
      </c>
      <c r="LA149">
        <v>1</v>
      </c>
      <c r="LB149">
        <v>2</v>
      </c>
      <c r="LC149">
        <v>2</v>
      </c>
      <c r="LD149">
        <v>4</v>
      </c>
      <c r="LE149">
        <v>0</v>
      </c>
      <c r="LF149">
        <v>2</v>
      </c>
      <c r="LH149" t="s">
        <v>817</v>
      </c>
      <c r="LI149" t="s">
        <v>817</v>
      </c>
      <c r="LJ149" t="s">
        <v>817</v>
      </c>
      <c r="LK149" t="s">
        <v>817</v>
      </c>
      <c r="LL149" t="s">
        <v>817</v>
      </c>
      <c r="LM149" t="s">
        <v>817</v>
      </c>
      <c r="LO149" t="s">
        <v>817</v>
      </c>
      <c r="LQ149" t="s">
        <v>817</v>
      </c>
      <c r="LR149" t="s">
        <v>818</v>
      </c>
      <c r="LS149" t="s">
        <v>818</v>
      </c>
      <c r="LT149" t="s">
        <v>845</v>
      </c>
      <c r="LU149" t="s">
        <v>818</v>
      </c>
      <c r="LV149" t="s">
        <v>818</v>
      </c>
      <c r="LW149" t="s">
        <v>845</v>
      </c>
      <c r="LX149" t="s">
        <v>817</v>
      </c>
      <c r="MA149" t="s">
        <v>858</v>
      </c>
      <c r="MB149" t="s">
        <v>913</v>
      </c>
      <c r="MC149" t="s">
        <v>875</v>
      </c>
      <c r="MD149" t="s">
        <v>813</v>
      </c>
      <c r="MF149" t="s">
        <v>823</v>
      </c>
      <c r="MI149" t="s">
        <v>817</v>
      </c>
      <c r="MJ149" t="s">
        <v>824</v>
      </c>
      <c r="MK149" t="s">
        <v>817</v>
      </c>
      <c r="ML149" t="s">
        <v>817</v>
      </c>
      <c r="MM149" t="s">
        <v>817</v>
      </c>
      <c r="MN149" t="s">
        <v>817</v>
      </c>
      <c r="MO149" t="s">
        <v>817</v>
      </c>
      <c r="MP149" t="s">
        <v>817</v>
      </c>
      <c r="MQ149" t="s">
        <v>817</v>
      </c>
      <c r="MR149" t="s">
        <v>813</v>
      </c>
      <c r="MS149" t="s">
        <v>817</v>
      </c>
      <c r="MT149" t="s">
        <v>817</v>
      </c>
      <c r="MU149" t="s">
        <v>813</v>
      </c>
      <c r="NC149" t="s">
        <v>813</v>
      </c>
      <c r="ND149" t="s">
        <v>817</v>
      </c>
      <c r="NE149" t="s">
        <v>813</v>
      </c>
      <c r="NF149" t="s">
        <v>817</v>
      </c>
      <c r="NG149" t="s">
        <v>817</v>
      </c>
      <c r="NH149" t="s">
        <v>817</v>
      </c>
      <c r="NI149" t="s">
        <v>817</v>
      </c>
      <c r="NJ149" t="s">
        <v>817</v>
      </c>
      <c r="NK149" t="s">
        <v>817</v>
      </c>
      <c r="NL149" t="s">
        <v>813</v>
      </c>
      <c r="NM149" t="s">
        <v>817</v>
      </c>
      <c r="NN149" t="s">
        <v>817</v>
      </c>
      <c r="NO149" t="s">
        <v>817</v>
      </c>
      <c r="NP149" t="s">
        <v>817</v>
      </c>
      <c r="NQ149" t="s">
        <v>817</v>
      </c>
      <c r="NR149" t="s">
        <v>813</v>
      </c>
      <c r="NS149" t="s">
        <v>817</v>
      </c>
      <c r="NU149" t="s">
        <v>1051</v>
      </c>
      <c r="NX149" t="s">
        <v>826</v>
      </c>
      <c r="NY149">
        <v>0</v>
      </c>
      <c r="OP149" t="s">
        <v>817</v>
      </c>
      <c r="OQ149" t="s">
        <v>827</v>
      </c>
      <c r="OR149" t="s">
        <v>828</v>
      </c>
      <c r="OS149" t="s">
        <v>829</v>
      </c>
      <c r="OT149" t="s">
        <v>813</v>
      </c>
      <c r="OU149" t="s">
        <v>813</v>
      </c>
      <c r="OV149" t="s">
        <v>830</v>
      </c>
      <c r="OW149" t="s">
        <v>864</v>
      </c>
      <c r="OX149" t="s">
        <v>832</v>
      </c>
      <c r="OY149" t="s">
        <v>833</v>
      </c>
      <c r="OZ149" t="s">
        <v>849</v>
      </c>
      <c r="PA149" t="s">
        <v>813</v>
      </c>
      <c r="PB149" t="s">
        <v>817</v>
      </c>
      <c r="PC149" t="s">
        <v>817</v>
      </c>
      <c r="PD149" t="s">
        <v>817</v>
      </c>
      <c r="PE149" t="s">
        <v>817</v>
      </c>
      <c r="PF149" t="s">
        <v>817</v>
      </c>
      <c r="PG149" t="s">
        <v>817</v>
      </c>
      <c r="PH149" t="s">
        <v>817</v>
      </c>
      <c r="PI149" t="s">
        <v>817</v>
      </c>
      <c r="PJ149" t="s">
        <v>817</v>
      </c>
      <c r="PK149" t="s">
        <v>817</v>
      </c>
      <c r="PL149" t="s">
        <v>835</v>
      </c>
      <c r="PM149" t="s">
        <v>837</v>
      </c>
      <c r="PN149" t="s">
        <v>845</v>
      </c>
      <c r="PO149" t="s">
        <v>880</v>
      </c>
      <c r="PP149" t="s">
        <v>867</v>
      </c>
      <c r="PQ149" t="s">
        <v>813</v>
      </c>
      <c r="PR149" t="s">
        <v>813</v>
      </c>
      <c r="PS149" t="s">
        <v>817</v>
      </c>
      <c r="PT149" t="s">
        <v>817</v>
      </c>
      <c r="PU149" t="s">
        <v>817</v>
      </c>
      <c r="PV149" t="s">
        <v>817</v>
      </c>
      <c r="PW149" t="s">
        <v>817</v>
      </c>
      <c r="PX149" t="s">
        <v>817</v>
      </c>
      <c r="PY149" t="s">
        <v>817</v>
      </c>
      <c r="PZ149" t="s">
        <v>840</v>
      </c>
      <c r="QA149" t="s">
        <v>841</v>
      </c>
      <c r="QB149" t="s">
        <v>895</v>
      </c>
      <c r="QC149" t="s">
        <v>843</v>
      </c>
      <c r="QD149" t="s">
        <v>902</v>
      </c>
      <c r="QE149" t="s">
        <v>845</v>
      </c>
      <c r="QF149" t="s">
        <v>813</v>
      </c>
      <c r="QG149" t="s">
        <v>813</v>
      </c>
      <c r="QH149" t="s">
        <v>813</v>
      </c>
      <c r="QI149" t="s">
        <v>817</v>
      </c>
      <c r="QJ149" t="s">
        <v>813</v>
      </c>
      <c r="QK149" t="s">
        <v>813</v>
      </c>
      <c r="QL149" t="s">
        <v>817</v>
      </c>
      <c r="QM149" t="s">
        <v>817</v>
      </c>
      <c r="QN149" t="s">
        <v>817</v>
      </c>
      <c r="QO149" t="s">
        <v>817</v>
      </c>
      <c r="QP149" t="s">
        <v>817</v>
      </c>
      <c r="QQ149" t="s">
        <v>817</v>
      </c>
      <c r="QR149" t="s">
        <v>817</v>
      </c>
      <c r="QS149" t="s">
        <v>813</v>
      </c>
      <c r="QT149" t="s">
        <v>817</v>
      </c>
      <c r="QU149" t="s">
        <v>817</v>
      </c>
      <c r="QV149" t="s">
        <v>817</v>
      </c>
      <c r="QW149" t="s">
        <v>817</v>
      </c>
      <c r="QX149" t="s">
        <v>817</v>
      </c>
      <c r="QY149" t="s">
        <v>817</v>
      </c>
      <c r="QZ149" t="s">
        <v>817</v>
      </c>
      <c r="RA149" t="s">
        <v>817</v>
      </c>
      <c r="RB149" t="s">
        <v>817</v>
      </c>
      <c r="RC149" t="s">
        <v>817</v>
      </c>
      <c r="RD149" t="s">
        <v>817</v>
      </c>
      <c r="RE149" t="s">
        <v>817</v>
      </c>
      <c r="RF149" t="s">
        <v>817</v>
      </c>
      <c r="RG149" t="s">
        <v>817</v>
      </c>
      <c r="RH149" t="s">
        <v>817</v>
      </c>
      <c r="RI149" t="s">
        <v>817</v>
      </c>
      <c r="RJ149" t="s">
        <v>817</v>
      </c>
      <c r="RK149" t="s">
        <v>813</v>
      </c>
      <c r="RL149" t="s">
        <v>813</v>
      </c>
      <c r="RM149" t="s">
        <v>817</v>
      </c>
      <c r="RN149" t="s">
        <v>817</v>
      </c>
      <c r="RO149" t="s">
        <v>813</v>
      </c>
      <c r="RP149" t="s">
        <v>817</v>
      </c>
      <c r="RQ149" t="s">
        <v>817</v>
      </c>
      <c r="RR149" t="s">
        <v>817</v>
      </c>
      <c r="RS149" t="s">
        <v>817</v>
      </c>
      <c r="RT149" t="s">
        <v>817</v>
      </c>
      <c r="RU149" t="s">
        <v>817</v>
      </c>
      <c r="RV149" t="s">
        <v>817</v>
      </c>
      <c r="RW149" t="s">
        <v>817</v>
      </c>
      <c r="RX149" t="s">
        <v>818</v>
      </c>
      <c r="RZ149" t="s">
        <v>813</v>
      </c>
      <c r="SA149" t="s">
        <v>817</v>
      </c>
      <c r="SB149" t="s">
        <v>817</v>
      </c>
      <c r="SC149" t="s">
        <v>817</v>
      </c>
      <c r="SD149" t="s">
        <v>817</v>
      </c>
      <c r="SE149" t="s">
        <v>817</v>
      </c>
      <c r="SF149" t="s">
        <v>817</v>
      </c>
      <c r="SG149" t="s">
        <v>817</v>
      </c>
      <c r="SH149" t="s">
        <v>817</v>
      </c>
      <c r="SI149" t="s">
        <v>817</v>
      </c>
      <c r="SJ149" t="s">
        <v>817</v>
      </c>
      <c r="SK149" t="s">
        <v>817</v>
      </c>
      <c r="SL149" t="s">
        <v>813</v>
      </c>
      <c r="SM149" t="s">
        <v>817</v>
      </c>
      <c r="SN149" t="s">
        <v>817</v>
      </c>
      <c r="SO149" t="s">
        <v>817</v>
      </c>
      <c r="SP149" t="s">
        <v>817</v>
      </c>
      <c r="SQ149" t="s">
        <v>817</v>
      </c>
      <c r="SR149" t="s">
        <v>817</v>
      </c>
      <c r="SS149" t="s">
        <v>817</v>
      </c>
      <c r="ST149" t="s">
        <v>813</v>
      </c>
      <c r="SU149" t="s">
        <v>817</v>
      </c>
      <c r="SV149" t="s">
        <v>817</v>
      </c>
      <c r="SW149" t="s">
        <v>817</v>
      </c>
      <c r="SX149" t="s">
        <v>817</v>
      </c>
      <c r="SY149" t="s">
        <v>813</v>
      </c>
      <c r="SZ149" t="s">
        <v>813</v>
      </c>
      <c r="TA149" t="s">
        <v>817</v>
      </c>
      <c r="TB149" t="s">
        <v>817</v>
      </c>
      <c r="TC149" t="s">
        <v>817</v>
      </c>
      <c r="TD149" t="s">
        <v>817</v>
      </c>
      <c r="TE149" t="s">
        <v>817</v>
      </c>
      <c r="TF149" t="s">
        <v>817</v>
      </c>
      <c r="TG149" t="s">
        <v>817</v>
      </c>
      <c r="TH149" t="s">
        <v>817</v>
      </c>
      <c r="TI149" t="s">
        <v>817</v>
      </c>
      <c r="TJ149" t="s">
        <v>817</v>
      </c>
      <c r="TU149" t="s">
        <v>817</v>
      </c>
      <c r="TY149" t="s">
        <v>817</v>
      </c>
      <c r="TZ149" t="s">
        <v>817</v>
      </c>
      <c r="UA149" t="s">
        <v>817</v>
      </c>
      <c r="UB149" t="s">
        <v>817</v>
      </c>
      <c r="UC149" t="s">
        <v>817</v>
      </c>
      <c r="UD149" t="s">
        <v>817</v>
      </c>
      <c r="UE149" t="s">
        <v>817</v>
      </c>
      <c r="UF149" t="s">
        <v>817</v>
      </c>
      <c r="UG149" t="s">
        <v>817</v>
      </c>
      <c r="UH149" t="s">
        <v>813</v>
      </c>
      <c r="UI149" t="s">
        <v>817</v>
      </c>
      <c r="UJ149" t="s">
        <v>817</v>
      </c>
      <c r="UK149" t="s">
        <v>817</v>
      </c>
      <c r="UL149" t="s">
        <v>817</v>
      </c>
      <c r="UM149" t="s">
        <v>817</v>
      </c>
      <c r="UN149" t="s">
        <v>817</v>
      </c>
      <c r="UO149" t="s">
        <v>817</v>
      </c>
      <c r="UP149" t="s">
        <v>817</v>
      </c>
      <c r="UQ149" t="s">
        <v>817</v>
      </c>
      <c r="UR149" t="s">
        <v>813</v>
      </c>
      <c r="US149" t="s">
        <v>817</v>
      </c>
      <c r="UT149" t="s">
        <v>817</v>
      </c>
      <c r="UU149" t="s">
        <v>817</v>
      </c>
      <c r="UV149" t="s">
        <v>817</v>
      </c>
      <c r="UW149" t="s">
        <v>817</v>
      </c>
      <c r="UX149" t="s">
        <v>817</v>
      </c>
      <c r="UY149" t="s">
        <v>817</v>
      </c>
      <c r="UZ149" t="s">
        <v>817</v>
      </c>
      <c r="VB149" t="s">
        <v>909</v>
      </c>
      <c r="VC149" t="s">
        <v>848</v>
      </c>
      <c r="VD149" t="s">
        <v>813</v>
      </c>
      <c r="VE149" t="s">
        <v>817</v>
      </c>
      <c r="VF149" t="s">
        <v>817</v>
      </c>
      <c r="VG149" t="s">
        <v>817</v>
      </c>
      <c r="VH149" t="s">
        <v>817</v>
      </c>
      <c r="VI149" t="s">
        <v>817</v>
      </c>
      <c r="VJ149" t="s">
        <v>817</v>
      </c>
      <c r="VK149" t="s">
        <v>817</v>
      </c>
      <c r="VL149" t="s">
        <v>817</v>
      </c>
      <c r="VM149" t="s">
        <v>817</v>
      </c>
      <c r="VN149" t="s">
        <v>817</v>
      </c>
      <c r="VO149" t="s">
        <v>817</v>
      </c>
      <c r="VP149" t="s">
        <v>817</v>
      </c>
      <c r="VQ149" t="s">
        <v>817</v>
      </c>
      <c r="VY149" t="s">
        <v>813</v>
      </c>
      <c r="VZ149" t="s">
        <v>813</v>
      </c>
      <c r="WA149" t="s">
        <v>817</v>
      </c>
      <c r="WJ149" t="s">
        <v>813</v>
      </c>
      <c r="WK149" t="s">
        <v>817</v>
      </c>
      <c r="WL149" t="s">
        <v>817</v>
      </c>
      <c r="WM149" t="s">
        <v>817</v>
      </c>
      <c r="WN149" t="s">
        <v>817</v>
      </c>
      <c r="WO149" t="s">
        <v>817</v>
      </c>
      <c r="WP149" t="s">
        <v>817</v>
      </c>
      <c r="WQ149" t="s">
        <v>817</v>
      </c>
      <c r="WR149" t="s">
        <v>817</v>
      </c>
      <c r="WS149" t="s">
        <v>849</v>
      </c>
      <c r="WT149" t="s">
        <v>1061</v>
      </c>
      <c r="WU149" t="s">
        <v>813</v>
      </c>
      <c r="WV149" t="s">
        <v>817</v>
      </c>
      <c r="WW149" t="s">
        <v>813</v>
      </c>
      <c r="WX149" t="s">
        <v>817</v>
      </c>
      <c r="WY149" t="s">
        <v>817</v>
      </c>
      <c r="WZ149" t="s">
        <v>817</v>
      </c>
      <c r="XA149" t="s">
        <v>817</v>
      </c>
      <c r="XB149" t="s">
        <v>817</v>
      </c>
      <c r="XC149" t="s">
        <v>850</v>
      </c>
      <c r="XD149" t="s">
        <v>813</v>
      </c>
      <c r="XE149" t="s">
        <v>817</v>
      </c>
      <c r="XF149" t="s">
        <v>817</v>
      </c>
      <c r="XG149" t="s">
        <v>817</v>
      </c>
      <c r="XH149" t="s">
        <v>817</v>
      </c>
      <c r="XI149" t="s">
        <v>817</v>
      </c>
      <c r="XJ149" t="s">
        <v>817</v>
      </c>
      <c r="XK149" t="s">
        <v>817</v>
      </c>
      <c r="XL149" t="s">
        <v>817</v>
      </c>
      <c r="XM149" t="s">
        <v>817</v>
      </c>
      <c r="XN149" t="s">
        <v>817</v>
      </c>
      <c r="XO149" t="s">
        <v>817</v>
      </c>
      <c r="XP149" t="s">
        <v>817</v>
      </c>
      <c r="XQ149" t="s">
        <v>817</v>
      </c>
      <c r="XR149" t="s">
        <v>813</v>
      </c>
      <c r="XS149" t="s">
        <v>817</v>
      </c>
      <c r="XT149" t="s">
        <v>817</v>
      </c>
      <c r="XU149" t="s">
        <v>813</v>
      </c>
      <c r="XV149" t="s">
        <v>817</v>
      </c>
      <c r="XW149" t="s">
        <v>817</v>
      </c>
      <c r="XX149" t="s">
        <v>817</v>
      </c>
      <c r="XY149" t="s">
        <v>817</v>
      </c>
      <c r="XZ149" t="s">
        <v>817</v>
      </c>
      <c r="ZM149" t="s">
        <v>817</v>
      </c>
      <c r="ZN149" t="s">
        <v>817</v>
      </c>
      <c r="ZO149" t="s">
        <v>817</v>
      </c>
      <c r="ZP149" t="s">
        <v>817</v>
      </c>
      <c r="ZQ149" t="s">
        <v>813</v>
      </c>
      <c r="ZR149" t="s">
        <v>813</v>
      </c>
      <c r="ZS149" t="s">
        <v>817</v>
      </c>
      <c r="ZT149" t="s">
        <v>817</v>
      </c>
      <c r="ZU149" t="s">
        <v>817</v>
      </c>
      <c r="ZV149" t="s">
        <v>817</v>
      </c>
      <c r="ZW149" t="s">
        <v>817</v>
      </c>
      <c r="ZX149" t="s">
        <v>817</v>
      </c>
      <c r="ZY149" t="s">
        <v>817</v>
      </c>
      <c r="ZZ149" t="s">
        <v>813</v>
      </c>
      <c r="AAA149" t="s">
        <v>817</v>
      </c>
      <c r="AAB149" t="s">
        <v>817</v>
      </c>
      <c r="AAC149" t="s">
        <v>817</v>
      </c>
      <c r="AAD149" t="s">
        <v>817</v>
      </c>
      <c r="AAE149" t="s">
        <v>817</v>
      </c>
      <c r="AAF149" t="s">
        <v>817</v>
      </c>
      <c r="AAH149" t="s">
        <v>813</v>
      </c>
      <c r="AAI149" t="s">
        <v>817</v>
      </c>
      <c r="AAJ149" t="s">
        <v>817</v>
      </c>
      <c r="AAK149" t="s">
        <v>817</v>
      </c>
      <c r="AAL149" t="s">
        <v>817</v>
      </c>
      <c r="AAM149" t="s">
        <v>817</v>
      </c>
      <c r="AAN149" t="s">
        <v>813</v>
      </c>
      <c r="AAO149" t="s">
        <v>817</v>
      </c>
      <c r="AAP149" t="s">
        <v>817</v>
      </c>
      <c r="AAQ149" t="s">
        <v>817</v>
      </c>
      <c r="AAR149" t="s">
        <v>817</v>
      </c>
      <c r="AAS149" t="s">
        <v>817</v>
      </c>
      <c r="AAT149" t="s">
        <v>817</v>
      </c>
      <c r="AAV149" t="s">
        <v>817</v>
      </c>
      <c r="AAW149" t="s">
        <v>817</v>
      </c>
      <c r="AAX149" t="s">
        <v>817</v>
      </c>
      <c r="AAY149" t="s">
        <v>817</v>
      </c>
      <c r="AAZ149" t="s">
        <v>817</v>
      </c>
      <c r="ABA149" t="s">
        <v>813</v>
      </c>
      <c r="ABB149" t="s">
        <v>813</v>
      </c>
      <c r="ABC149" t="s">
        <v>817</v>
      </c>
      <c r="ABD149" t="s">
        <v>817</v>
      </c>
      <c r="ABE149" t="s">
        <v>817</v>
      </c>
      <c r="ABF149" t="s">
        <v>817</v>
      </c>
      <c r="ABG149" t="s">
        <v>817</v>
      </c>
      <c r="ABH149" t="s">
        <v>817</v>
      </c>
      <c r="ABI149" t="s">
        <v>817</v>
      </c>
      <c r="ABJ149" t="s">
        <v>817</v>
      </c>
      <c r="ABK149" t="s">
        <v>817</v>
      </c>
      <c r="ABL149" t="s">
        <v>817</v>
      </c>
      <c r="ABM149" t="s">
        <v>817</v>
      </c>
      <c r="ABN149" t="s">
        <v>817</v>
      </c>
      <c r="ABO149" t="s">
        <v>817</v>
      </c>
      <c r="ABP149" t="s">
        <v>817</v>
      </c>
      <c r="ABQ149" t="s">
        <v>817</v>
      </c>
      <c r="ABR149" t="s">
        <v>817</v>
      </c>
      <c r="ABS149" t="s">
        <v>817</v>
      </c>
      <c r="ABT149" t="s">
        <v>813</v>
      </c>
      <c r="ABU149" t="s">
        <v>817</v>
      </c>
      <c r="ABV149" t="s">
        <v>813</v>
      </c>
      <c r="ABW149" t="s">
        <v>813</v>
      </c>
      <c r="ABX149" t="s">
        <v>817</v>
      </c>
      <c r="ABY149" t="s">
        <v>817</v>
      </c>
      <c r="ABZ149" t="s">
        <v>817</v>
      </c>
      <c r="ACA149" t="s">
        <v>817</v>
      </c>
      <c r="ACB149" t="s">
        <v>817</v>
      </c>
      <c r="ACC149" t="s">
        <v>817</v>
      </c>
      <c r="ACD149" t="s">
        <v>817</v>
      </c>
      <c r="ACE149" t="s">
        <v>817</v>
      </c>
      <c r="ACF149" t="s">
        <v>817</v>
      </c>
      <c r="ACG149" t="s">
        <v>817</v>
      </c>
      <c r="ACH149" t="s">
        <v>817</v>
      </c>
      <c r="ACI149" t="s">
        <v>817</v>
      </c>
    </row>
    <row r="150" spans="1:763">
      <c r="A150" t="s">
        <v>1483</v>
      </c>
      <c r="B150" t="s">
        <v>1484</v>
      </c>
      <c r="C150" t="s">
        <v>1485</v>
      </c>
      <c r="D150" t="s">
        <v>873</v>
      </c>
      <c r="E150" t="s">
        <v>873</v>
      </c>
      <c r="P150" t="s">
        <v>874</v>
      </c>
      <c r="Q150">
        <v>1.2475828181962281</v>
      </c>
      <c r="T150">
        <v>47</v>
      </c>
      <c r="V150" t="s">
        <v>813</v>
      </c>
      <c r="X150" t="s">
        <v>813</v>
      </c>
      <c r="Y150" t="s">
        <v>814</v>
      </c>
      <c r="Z150" t="s">
        <v>814</v>
      </c>
      <c r="AA150" t="s">
        <v>815</v>
      </c>
      <c r="AB150" t="s">
        <v>816</v>
      </c>
      <c r="AC150">
        <v>6</v>
      </c>
      <c r="AD150" t="s">
        <v>813</v>
      </c>
      <c r="AE150">
        <v>6</v>
      </c>
      <c r="AF150">
        <v>0</v>
      </c>
      <c r="AG150">
        <v>0</v>
      </c>
      <c r="AH150" t="s">
        <v>818</v>
      </c>
      <c r="AI150" t="s">
        <v>818</v>
      </c>
      <c r="AJ150" t="s">
        <v>818</v>
      </c>
      <c r="AK150" t="s">
        <v>818</v>
      </c>
      <c r="AL150" t="s">
        <v>818</v>
      </c>
      <c r="AM150" t="s">
        <v>818</v>
      </c>
      <c r="AN150" t="s">
        <v>818</v>
      </c>
      <c r="AO150" t="s">
        <v>818</v>
      </c>
      <c r="AP150" t="s">
        <v>818</v>
      </c>
      <c r="AQ150" t="s">
        <v>818</v>
      </c>
      <c r="AR150" t="s">
        <v>818</v>
      </c>
      <c r="AS150" t="s">
        <v>818</v>
      </c>
      <c r="AT150" t="s">
        <v>818</v>
      </c>
      <c r="AU150" t="s">
        <v>818</v>
      </c>
      <c r="AV150" t="s">
        <v>818</v>
      </c>
      <c r="AW150" t="s">
        <v>818</v>
      </c>
      <c r="AX150" t="s">
        <v>818</v>
      </c>
      <c r="AY150" t="s">
        <v>818</v>
      </c>
      <c r="AZ150" t="s">
        <v>818</v>
      </c>
      <c r="BA150" t="s">
        <v>818</v>
      </c>
      <c r="BB150" t="s">
        <v>818</v>
      </c>
      <c r="BC150" t="s">
        <v>818</v>
      </c>
      <c r="BD150" t="s">
        <v>818</v>
      </c>
      <c r="BE150" t="s">
        <v>818</v>
      </c>
      <c r="BF150" t="s">
        <v>818</v>
      </c>
      <c r="BG150" t="s">
        <v>818</v>
      </c>
      <c r="BH150" t="s">
        <v>818</v>
      </c>
      <c r="BI150" t="s">
        <v>818</v>
      </c>
      <c r="BJ150" t="s">
        <v>818</v>
      </c>
      <c r="BK150" t="s">
        <v>818</v>
      </c>
      <c r="BL150" t="s">
        <v>818</v>
      </c>
      <c r="BM150" t="s">
        <v>818</v>
      </c>
      <c r="BN150" t="s">
        <v>818</v>
      </c>
      <c r="BO150" t="s">
        <v>818</v>
      </c>
      <c r="BP150" t="s">
        <v>818</v>
      </c>
      <c r="BQ150" t="s">
        <v>818</v>
      </c>
      <c r="BR150" t="s">
        <v>818</v>
      </c>
      <c r="BS150" t="s">
        <v>818</v>
      </c>
      <c r="BT150" t="s">
        <v>818</v>
      </c>
      <c r="BU150" t="s">
        <v>818</v>
      </c>
      <c r="BV150" t="s">
        <v>818</v>
      </c>
      <c r="BW150" t="s">
        <v>818</v>
      </c>
      <c r="BX150" t="s">
        <v>818</v>
      </c>
      <c r="BY150" t="s">
        <v>818</v>
      </c>
      <c r="BZ150" t="s">
        <v>818</v>
      </c>
      <c r="CA150" t="s">
        <v>818</v>
      </c>
      <c r="CB150" t="s">
        <v>818</v>
      </c>
      <c r="CC150" t="s">
        <v>818</v>
      </c>
      <c r="CD150" t="s">
        <v>818</v>
      </c>
      <c r="CE150" t="s">
        <v>818</v>
      </c>
      <c r="CF150" t="s">
        <v>818</v>
      </c>
      <c r="CG150" t="s">
        <v>818</v>
      </c>
      <c r="CH150" t="s">
        <v>818</v>
      </c>
      <c r="CI150" t="s">
        <v>818</v>
      </c>
      <c r="CJ150" t="s">
        <v>818</v>
      </c>
      <c r="CK150" t="s">
        <v>818</v>
      </c>
      <c r="CL150" t="s">
        <v>818</v>
      </c>
      <c r="CM150" t="s">
        <v>818</v>
      </c>
      <c r="CN150" t="s">
        <v>818</v>
      </c>
      <c r="CO150" t="s">
        <v>818</v>
      </c>
      <c r="CP150" t="s">
        <v>818</v>
      </c>
      <c r="CQ150" t="s">
        <v>818</v>
      </c>
      <c r="CR150" t="s">
        <v>818</v>
      </c>
      <c r="CS150" t="s">
        <v>818</v>
      </c>
      <c r="CT150" t="s">
        <v>818</v>
      </c>
      <c r="CU150" t="s">
        <v>818</v>
      </c>
      <c r="CV150" t="s">
        <v>818</v>
      </c>
      <c r="CW150" t="s">
        <v>818</v>
      </c>
      <c r="CX150" t="s">
        <v>818</v>
      </c>
      <c r="CY150" t="s">
        <v>818</v>
      </c>
      <c r="CZ150" t="s">
        <v>818</v>
      </c>
      <c r="DA150" t="s">
        <v>818</v>
      </c>
      <c r="DB150" t="s">
        <v>818</v>
      </c>
      <c r="DC150" t="s">
        <v>818</v>
      </c>
      <c r="DD150" t="s">
        <v>818</v>
      </c>
      <c r="DE150" t="s">
        <v>818</v>
      </c>
      <c r="DF150" t="s">
        <v>818</v>
      </c>
      <c r="DG150" t="s">
        <v>818</v>
      </c>
      <c r="DH150" t="s">
        <v>818</v>
      </c>
      <c r="DI150" t="s">
        <v>818</v>
      </c>
      <c r="DJ150" t="s">
        <v>818</v>
      </c>
      <c r="DK150" t="s">
        <v>818</v>
      </c>
      <c r="DL150" t="s">
        <v>818</v>
      </c>
      <c r="DM150" t="s">
        <v>818</v>
      </c>
      <c r="DN150" t="s">
        <v>818</v>
      </c>
      <c r="DO150" t="s">
        <v>818</v>
      </c>
      <c r="DP150" t="s">
        <v>818</v>
      </c>
      <c r="DQ150" t="s">
        <v>818</v>
      </c>
      <c r="DR150" t="s">
        <v>818</v>
      </c>
      <c r="DS150" t="s">
        <v>818</v>
      </c>
      <c r="DT150" t="s">
        <v>818</v>
      </c>
      <c r="DU150" t="s">
        <v>818</v>
      </c>
      <c r="DV150" t="s">
        <v>818</v>
      </c>
      <c r="DW150" t="s">
        <v>818</v>
      </c>
      <c r="DX150" t="s">
        <v>818</v>
      </c>
      <c r="DY150" t="s">
        <v>818</v>
      </c>
      <c r="DZ150" t="s">
        <v>818</v>
      </c>
      <c r="EA150" t="s">
        <v>818</v>
      </c>
      <c r="EB150" t="s">
        <v>818</v>
      </c>
      <c r="EC150" t="s">
        <v>818</v>
      </c>
      <c r="ED150" t="s">
        <v>818</v>
      </c>
      <c r="EE150" t="s">
        <v>818</v>
      </c>
      <c r="EF150" t="s">
        <v>818</v>
      </c>
      <c r="EG150" t="s">
        <v>818</v>
      </c>
      <c r="EH150" t="s">
        <v>818</v>
      </c>
      <c r="EI150" t="s">
        <v>818</v>
      </c>
      <c r="EJ150" t="s">
        <v>818</v>
      </c>
      <c r="EK150" t="s">
        <v>818</v>
      </c>
      <c r="EL150" t="s">
        <v>818</v>
      </c>
      <c r="EM150" t="s">
        <v>818</v>
      </c>
      <c r="EN150" t="s">
        <v>818</v>
      </c>
      <c r="EO150" t="s">
        <v>818</v>
      </c>
      <c r="EP150" t="s">
        <v>818</v>
      </c>
      <c r="EQ150" t="s">
        <v>818</v>
      </c>
      <c r="ER150" t="s">
        <v>818</v>
      </c>
      <c r="ES150" t="s">
        <v>818</v>
      </c>
      <c r="ET150" t="s">
        <v>818</v>
      </c>
      <c r="EU150" t="s">
        <v>818</v>
      </c>
      <c r="EV150" t="s">
        <v>818</v>
      </c>
      <c r="EW150" t="s">
        <v>818</v>
      </c>
      <c r="EX150" t="s">
        <v>818</v>
      </c>
      <c r="EY150" t="s">
        <v>818</v>
      </c>
      <c r="EZ150" t="s">
        <v>818</v>
      </c>
      <c r="FA150" t="s">
        <v>818</v>
      </c>
      <c r="FB150" t="s">
        <v>818</v>
      </c>
      <c r="FC150" t="s">
        <v>818</v>
      </c>
      <c r="FD150" t="s">
        <v>818</v>
      </c>
      <c r="FE150" t="s">
        <v>818</v>
      </c>
      <c r="FF150" t="s">
        <v>818</v>
      </c>
      <c r="FG150" t="s">
        <v>818</v>
      </c>
      <c r="FH150" t="s">
        <v>818</v>
      </c>
      <c r="FI150" t="s">
        <v>818</v>
      </c>
      <c r="FJ150" t="s">
        <v>818</v>
      </c>
      <c r="FK150" t="s">
        <v>818</v>
      </c>
      <c r="FL150" t="s">
        <v>818</v>
      </c>
      <c r="FM150" t="s">
        <v>818</v>
      </c>
      <c r="FN150" t="s">
        <v>818</v>
      </c>
      <c r="FO150" t="s">
        <v>818</v>
      </c>
      <c r="FP150" t="s">
        <v>818</v>
      </c>
      <c r="FQ150" t="s">
        <v>818</v>
      </c>
      <c r="FR150" t="s">
        <v>818</v>
      </c>
      <c r="FS150" t="s">
        <v>818</v>
      </c>
      <c r="FT150" t="s">
        <v>818</v>
      </c>
      <c r="FU150" t="s">
        <v>818</v>
      </c>
      <c r="FV150" t="s">
        <v>818</v>
      </c>
      <c r="FW150" t="s">
        <v>818</v>
      </c>
      <c r="FX150" t="s">
        <v>818</v>
      </c>
      <c r="FY150" t="s">
        <v>818</v>
      </c>
      <c r="FZ150" t="s">
        <v>818</v>
      </c>
      <c r="GA150" t="s">
        <v>818</v>
      </c>
      <c r="GB150" t="s">
        <v>818</v>
      </c>
      <c r="GC150" t="s">
        <v>818</v>
      </c>
      <c r="GD150" t="s">
        <v>818</v>
      </c>
      <c r="GE150" t="s">
        <v>818</v>
      </c>
      <c r="GF150" t="s">
        <v>818</v>
      </c>
      <c r="GG150" t="s">
        <v>818</v>
      </c>
      <c r="GH150" t="s">
        <v>818</v>
      </c>
      <c r="GI150" t="s">
        <v>818</v>
      </c>
      <c r="GJ150" t="s">
        <v>818</v>
      </c>
      <c r="GK150" t="s">
        <v>818</v>
      </c>
      <c r="GL150" t="s">
        <v>818</v>
      </c>
      <c r="GM150" t="s">
        <v>818</v>
      </c>
      <c r="GN150" t="s">
        <v>818</v>
      </c>
      <c r="GO150" t="s">
        <v>818</v>
      </c>
      <c r="GP150" t="s">
        <v>818</v>
      </c>
      <c r="GQ150" t="s">
        <v>818</v>
      </c>
      <c r="GR150" t="s">
        <v>818</v>
      </c>
      <c r="GS150" t="s">
        <v>818</v>
      </c>
      <c r="GT150" t="s">
        <v>818</v>
      </c>
      <c r="GU150" t="s">
        <v>818</v>
      </c>
      <c r="GV150" t="s">
        <v>818</v>
      </c>
      <c r="GW150" t="s">
        <v>818</v>
      </c>
      <c r="GX150" t="s">
        <v>818</v>
      </c>
      <c r="GY150" t="s">
        <v>818</v>
      </c>
      <c r="GZ150" t="s">
        <v>818</v>
      </c>
      <c r="HA150" t="s">
        <v>818</v>
      </c>
      <c r="HB150" t="s">
        <v>818</v>
      </c>
      <c r="HC150" t="s">
        <v>818</v>
      </c>
      <c r="HD150" t="s">
        <v>818</v>
      </c>
      <c r="HE150" t="s">
        <v>818</v>
      </c>
      <c r="HF150" t="s">
        <v>818</v>
      </c>
      <c r="HG150" t="s">
        <v>818</v>
      </c>
      <c r="HH150" t="s">
        <v>818</v>
      </c>
      <c r="HI150" t="s">
        <v>818</v>
      </c>
      <c r="HJ150" t="s">
        <v>818</v>
      </c>
      <c r="HK150" t="s">
        <v>818</v>
      </c>
      <c r="HL150" t="s">
        <v>818</v>
      </c>
      <c r="HM150" t="s">
        <v>818</v>
      </c>
      <c r="HN150" t="s">
        <v>818</v>
      </c>
      <c r="HO150" t="s">
        <v>818</v>
      </c>
      <c r="HP150" t="s">
        <v>818</v>
      </c>
      <c r="HQ150" t="s">
        <v>818</v>
      </c>
      <c r="HR150" t="s">
        <v>818</v>
      </c>
      <c r="HS150" t="s">
        <v>818</v>
      </c>
      <c r="HT150" t="s">
        <v>818</v>
      </c>
      <c r="HU150" t="s">
        <v>818</v>
      </c>
      <c r="HV150" t="s">
        <v>818</v>
      </c>
      <c r="HW150" t="s">
        <v>818</v>
      </c>
      <c r="HX150" t="s">
        <v>818</v>
      </c>
      <c r="HY150" t="s">
        <v>818</v>
      </c>
      <c r="HZ150" t="s">
        <v>818</v>
      </c>
      <c r="IA150" t="s">
        <v>818</v>
      </c>
      <c r="IB150" t="s">
        <v>818</v>
      </c>
      <c r="IC150" t="s">
        <v>818</v>
      </c>
      <c r="ID150" t="s">
        <v>818</v>
      </c>
      <c r="IE150" t="s">
        <v>818</v>
      </c>
      <c r="IF150" t="s">
        <v>818</v>
      </c>
      <c r="IG150" t="s">
        <v>818</v>
      </c>
      <c r="IH150" t="s">
        <v>818</v>
      </c>
      <c r="II150" t="s">
        <v>818</v>
      </c>
      <c r="IJ150" t="s">
        <v>818</v>
      </c>
      <c r="IK150" t="s">
        <v>818</v>
      </c>
      <c r="IL150" t="s">
        <v>818</v>
      </c>
      <c r="IM150" t="s">
        <v>818</v>
      </c>
      <c r="IN150" t="s">
        <v>818</v>
      </c>
      <c r="IO150" t="s">
        <v>818</v>
      </c>
      <c r="IP150" t="s">
        <v>818</v>
      </c>
      <c r="IQ150" t="s">
        <v>818</v>
      </c>
      <c r="IR150" t="s">
        <v>818</v>
      </c>
      <c r="IS150" t="s">
        <v>818</v>
      </c>
      <c r="IT150" t="s">
        <v>818</v>
      </c>
      <c r="IU150" t="s">
        <v>818</v>
      </c>
      <c r="IV150" t="s">
        <v>818</v>
      </c>
      <c r="IW150" t="s">
        <v>818</v>
      </c>
      <c r="IX150" t="s">
        <v>818</v>
      </c>
      <c r="IY150" t="s">
        <v>818</v>
      </c>
      <c r="IZ150" t="s">
        <v>818</v>
      </c>
      <c r="JA150" t="s">
        <v>818</v>
      </c>
      <c r="JB150" t="s">
        <v>818</v>
      </c>
      <c r="JC150" t="s">
        <v>818</v>
      </c>
      <c r="JD150" t="s">
        <v>818</v>
      </c>
      <c r="JE150" t="s">
        <v>818</v>
      </c>
      <c r="JF150" t="s">
        <v>818</v>
      </c>
      <c r="JG150" t="s">
        <v>818</v>
      </c>
      <c r="JH150" t="s">
        <v>818</v>
      </c>
      <c r="JI150" t="s">
        <v>818</v>
      </c>
      <c r="JJ150" t="s">
        <v>818</v>
      </c>
      <c r="JK150" t="s">
        <v>818</v>
      </c>
      <c r="JL150" t="s">
        <v>818</v>
      </c>
      <c r="JM150" t="s">
        <v>818</v>
      </c>
      <c r="JN150" t="s">
        <v>818</v>
      </c>
      <c r="JO150" t="s">
        <v>818</v>
      </c>
      <c r="JP150" t="s">
        <v>818</v>
      </c>
      <c r="JQ150" t="s">
        <v>818</v>
      </c>
      <c r="JR150" t="s">
        <v>818</v>
      </c>
      <c r="JS150" t="s">
        <v>818</v>
      </c>
      <c r="JT150" t="s">
        <v>818</v>
      </c>
      <c r="JU150" t="s">
        <v>818</v>
      </c>
      <c r="JV150" t="s">
        <v>818</v>
      </c>
      <c r="JW150" t="s">
        <v>818</v>
      </c>
      <c r="JX150" t="s">
        <v>818</v>
      </c>
      <c r="JY150" t="s">
        <v>818</v>
      </c>
      <c r="JZ150" t="s">
        <v>818</v>
      </c>
      <c r="KA150" t="s">
        <v>818</v>
      </c>
      <c r="KB150" t="s">
        <v>818</v>
      </c>
      <c r="KC150" t="s">
        <v>818</v>
      </c>
      <c r="KD150" t="s">
        <v>818</v>
      </c>
      <c r="KE150" t="s">
        <v>818</v>
      </c>
      <c r="KF150">
        <v>6</v>
      </c>
      <c r="KG150">
        <v>0</v>
      </c>
      <c r="KH150">
        <v>0</v>
      </c>
      <c r="KI150">
        <v>0</v>
      </c>
      <c r="KJ150">
        <v>0</v>
      </c>
      <c r="KK150">
        <v>0</v>
      </c>
      <c r="KL150">
        <v>1</v>
      </c>
      <c r="KM150">
        <v>0</v>
      </c>
      <c r="KN150">
        <v>1</v>
      </c>
      <c r="KO150">
        <v>0</v>
      </c>
      <c r="KP150">
        <v>1</v>
      </c>
      <c r="KQ150">
        <v>1</v>
      </c>
      <c r="KR150">
        <v>0</v>
      </c>
      <c r="KS150">
        <v>0</v>
      </c>
      <c r="KT150">
        <v>0</v>
      </c>
      <c r="KU150">
        <v>0</v>
      </c>
      <c r="KV150">
        <v>1</v>
      </c>
      <c r="KW150">
        <v>1</v>
      </c>
      <c r="KX150">
        <v>2</v>
      </c>
      <c r="KY150">
        <v>0</v>
      </c>
      <c r="KZ150">
        <v>1</v>
      </c>
      <c r="LA150">
        <v>3</v>
      </c>
      <c r="LB150">
        <v>0</v>
      </c>
      <c r="LC150">
        <v>2</v>
      </c>
      <c r="LD150">
        <v>6</v>
      </c>
      <c r="LE150">
        <v>2</v>
      </c>
      <c r="LF150">
        <v>4</v>
      </c>
      <c r="LH150" t="s">
        <v>817</v>
      </c>
      <c r="LI150" t="s">
        <v>817</v>
      </c>
      <c r="LJ150" t="s">
        <v>817</v>
      </c>
      <c r="LK150" t="s">
        <v>817</v>
      </c>
      <c r="LL150" t="s">
        <v>817</v>
      </c>
      <c r="LM150" t="s">
        <v>817</v>
      </c>
      <c r="LO150" t="s">
        <v>813</v>
      </c>
      <c r="LP150" t="s">
        <v>813</v>
      </c>
      <c r="LQ150" t="s">
        <v>817</v>
      </c>
      <c r="LR150" t="s">
        <v>818</v>
      </c>
      <c r="LS150" t="s">
        <v>818</v>
      </c>
      <c r="LV150" t="s">
        <v>818</v>
      </c>
      <c r="LX150" t="s">
        <v>817</v>
      </c>
      <c r="MA150" t="s">
        <v>858</v>
      </c>
      <c r="MB150" t="s">
        <v>913</v>
      </c>
      <c r="MC150" t="s">
        <v>875</v>
      </c>
      <c r="MD150" t="s">
        <v>813</v>
      </c>
      <c r="MF150" t="s">
        <v>823</v>
      </c>
      <c r="MI150" t="s">
        <v>817</v>
      </c>
      <c r="MJ150" t="s">
        <v>1139</v>
      </c>
      <c r="MU150" t="s">
        <v>813</v>
      </c>
      <c r="NC150" t="s">
        <v>817</v>
      </c>
      <c r="ND150" t="s">
        <v>817</v>
      </c>
      <c r="NE150" t="s">
        <v>817</v>
      </c>
      <c r="NR150" t="s">
        <v>813</v>
      </c>
      <c r="NS150" t="s">
        <v>817</v>
      </c>
      <c r="NU150" t="s">
        <v>1051</v>
      </c>
      <c r="NY150">
        <v>0</v>
      </c>
      <c r="OA150" t="s">
        <v>817</v>
      </c>
      <c r="OB150" t="s">
        <v>817</v>
      </c>
      <c r="OC150" t="s">
        <v>817</v>
      </c>
      <c r="OD150" t="s">
        <v>813</v>
      </c>
      <c r="OE150" t="s">
        <v>817</v>
      </c>
      <c r="OF150" t="s">
        <v>817</v>
      </c>
      <c r="OG150" t="s">
        <v>817</v>
      </c>
      <c r="OH150" t="s">
        <v>817</v>
      </c>
      <c r="OI150" t="s">
        <v>817</v>
      </c>
      <c r="OJ150" t="s">
        <v>817</v>
      </c>
      <c r="OK150" t="s">
        <v>817</v>
      </c>
      <c r="OL150" t="s">
        <v>817</v>
      </c>
      <c r="OM150" t="s">
        <v>817</v>
      </c>
      <c r="ON150" t="s">
        <v>817</v>
      </c>
      <c r="OP150" t="s">
        <v>817</v>
      </c>
      <c r="OQ150" t="s">
        <v>827</v>
      </c>
      <c r="OR150" t="s">
        <v>863</v>
      </c>
      <c r="OS150" t="s">
        <v>878</v>
      </c>
      <c r="OT150" t="s">
        <v>817</v>
      </c>
      <c r="OU150" t="s">
        <v>813</v>
      </c>
      <c r="OV150" t="s">
        <v>830</v>
      </c>
      <c r="OW150" t="s">
        <v>864</v>
      </c>
      <c r="OX150" t="s">
        <v>832</v>
      </c>
      <c r="OY150" t="s">
        <v>833</v>
      </c>
      <c r="OZ150" t="s">
        <v>928</v>
      </c>
      <c r="PA150" t="s">
        <v>813</v>
      </c>
      <c r="PB150" t="s">
        <v>813</v>
      </c>
      <c r="PC150" t="s">
        <v>813</v>
      </c>
      <c r="PD150" t="s">
        <v>817</v>
      </c>
      <c r="PE150" t="s">
        <v>817</v>
      </c>
      <c r="PF150" t="s">
        <v>817</v>
      </c>
      <c r="PG150" t="s">
        <v>817</v>
      </c>
      <c r="PH150" t="s">
        <v>817</v>
      </c>
      <c r="PI150" t="s">
        <v>817</v>
      </c>
      <c r="PJ150" t="s">
        <v>817</v>
      </c>
      <c r="PK150" t="s">
        <v>817</v>
      </c>
      <c r="PL150" t="s">
        <v>835</v>
      </c>
      <c r="PM150" t="s">
        <v>837</v>
      </c>
      <c r="PN150" t="s">
        <v>845</v>
      </c>
      <c r="PO150" t="s">
        <v>838</v>
      </c>
      <c r="PP150" t="s">
        <v>867</v>
      </c>
      <c r="PQ150" t="s">
        <v>813</v>
      </c>
      <c r="PR150" t="s">
        <v>813</v>
      </c>
      <c r="PS150" t="s">
        <v>817</v>
      </c>
      <c r="PT150" t="s">
        <v>817</v>
      </c>
      <c r="PU150" t="s">
        <v>817</v>
      </c>
      <c r="PV150" t="s">
        <v>817</v>
      </c>
      <c r="PW150" t="s">
        <v>817</v>
      </c>
      <c r="PX150" t="s">
        <v>817</v>
      </c>
      <c r="PY150" t="s">
        <v>817</v>
      </c>
      <c r="PZ150" t="s">
        <v>840</v>
      </c>
      <c r="QA150" t="s">
        <v>1101</v>
      </c>
      <c r="QB150" t="s">
        <v>895</v>
      </c>
      <c r="QC150" t="s">
        <v>843</v>
      </c>
      <c r="QD150" t="s">
        <v>896</v>
      </c>
      <c r="QE150" t="s">
        <v>845</v>
      </c>
      <c r="QF150" t="s">
        <v>813</v>
      </c>
      <c r="QG150" t="s">
        <v>817</v>
      </c>
      <c r="QH150" t="s">
        <v>813</v>
      </c>
      <c r="QI150" t="s">
        <v>817</v>
      </c>
      <c r="QJ150" t="s">
        <v>813</v>
      </c>
      <c r="QK150" t="s">
        <v>813</v>
      </c>
      <c r="QL150" t="s">
        <v>817</v>
      </c>
      <c r="QM150" t="s">
        <v>817</v>
      </c>
      <c r="QN150" t="s">
        <v>817</v>
      </c>
      <c r="QO150" t="s">
        <v>817</v>
      </c>
      <c r="QP150" t="s">
        <v>817</v>
      </c>
      <c r="QQ150" t="s">
        <v>817</v>
      </c>
      <c r="QR150" t="s">
        <v>817</v>
      </c>
      <c r="QS150" t="s">
        <v>813</v>
      </c>
      <c r="QT150" t="s">
        <v>817</v>
      </c>
      <c r="QU150" t="s">
        <v>817</v>
      </c>
      <c r="QV150" t="s">
        <v>817</v>
      </c>
      <c r="QW150" t="s">
        <v>817</v>
      </c>
      <c r="QX150" t="s">
        <v>817</v>
      </c>
      <c r="QY150" t="s">
        <v>817</v>
      </c>
      <c r="QZ150" t="s">
        <v>817</v>
      </c>
      <c r="RA150" t="s">
        <v>817</v>
      </c>
      <c r="RB150" t="s">
        <v>817</v>
      </c>
      <c r="RC150" t="s">
        <v>817</v>
      </c>
      <c r="RD150" t="s">
        <v>817</v>
      </c>
      <c r="RE150" t="s">
        <v>817</v>
      </c>
      <c r="RF150" t="s">
        <v>817</v>
      </c>
      <c r="RG150" t="s">
        <v>817</v>
      </c>
      <c r="RH150" t="s">
        <v>817</v>
      </c>
      <c r="RI150" t="s">
        <v>817</v>
      </c>
      <c r="RJ150" t="s">
        <v>817</v>
      </c>
      <c r="RK150" t="s">
        <v>817</v>
      </c>
      <c r="RZ150" t="s">
        <v>813</v>
      </c>
      <c r="SA150" t="s">
        <v>817</v>
      </c>
      <c r="SB150" t="s">
        <v>813</v>
      </c>
      <c r="SC150" t="s">
        <v>817</v>
      </c>
      <c r="SD150" t="s">
        <v>817</v>
      </c>
      <c r="SE150" t="s">
        <v>817</v>
      </c>
      <c r="SF150" t="s">
        <v>817</v>
      </c>
      <c r="SG150" t="s">
        <v>817</v>
      </c>
      <c r="SH150" t="s">
        <v>817</v>
      </c>
      <c r="SI150" t="s">
        <v>817</v>
      </c>
      <c r="SJ150" t="s">
        <v>817</v>
      </c>
      <c r="SK150" t="s">
        <v>817</v>
      </c>
      <c r="SL150" t="s">
        <v>817</v>
      </c>
      <c r="SM150" t="s">
        <v>817</v>
      </c>
      <c r="SN150" t="s">
        <v>817</v>
      </c>
      <c r="SO150" t="s">
        <v>817</v>
      </c>
      <c r="SP150" t="s">
        <v>817</v>
      </c>
      <c r="SQ150" t="s">
        <v>813</v>
      </c>
      <c r="SR150" t="s">
        <v>817</v>
      </c>
      <c r="SS150" t="s">
        <v>817</v>
      </c>
      <c r="ST150" t="s">
        <v>817</v>
      </c>
      <c r="SU150" t="s">
        <v>817</v>
      </c>
      <c r="SV150" t="s">
        <v>817</v>
      </c>
      <c r="SW150" t="s">
        <v>813</v>
      </c>
      <c r="SX150" t="s">
        <v>817</v>
      </c>
      <c r="SY150" t="s">
        <v>813</v>
      </c>
      <c r="SZ150" t="s">
        <v>813</v>
      </c>
      <c r="TA150" t="s">
        <v>817</v>
      </c>
      <c r="TB150" t="s">
        <v>817</v>
      </c>
      <c r="TC150" t="s">
        <v>817</v>
      </c>
      <c r="TD150" t="s">
        <v>817</v>
      </c>
      <c r="TE150" t="s">
        <v>817</v>
      </c>
      <c r="TF150" t="s">
        <v>817</v>
      </c>
      <c r="TG150" t="s">
        <v>817</v>
      </c>
      <c r="TH150" t="s">
        <v>817</v>
      </c>
      <c r="TI150" t="s">
        <v>817</v>
      </c>
      <c r="TJ150" t="s">
        <v>817</v>
      </c>
      <c r="TU150" t="s">
        <v>817</v>
      </c>
      <c r="TY150" t="s">
        <v>817</v>
      </c>
      <c r="TZ150" t="s">
        <v>817</v>
      </c>
      <c r="UA150" t="s">
        <v>817</v>
      </c>
      <c r="UB150" t="s">
        <v>817</v>
      </c>
      <c r="UC150" t="s">
        <v>817</v>
      </c>
      <c r="UD150" t="s">
        <v>817</v>
      </c>
      <c r="UE150" t="s">
        <v>817</v>
      </c>
      <c r="UF150" t="s">
        <v>817</v>
      </c>
      <c r="UG150" t="s">
        <v>817</v>
      </c>
      <c r="UH150" t="s">
        <v>813</v>
      </c>
      <c r="UI150" t="s">
        <v>817</v>
      </c>
      <c r="UJ150" t="s">
        <v>817</v>
      </c>
      <c r="UK150" t="s">
        <v>817</v>
      </c>
      <c r="UL150" t="s">
        <v>817</v>
      </c>
      <c r="UM150" t="s">
        <v>817</v>
      </c>
      <c r="UN150" t="s">
        <v>817</v>
      </c>
      <c r="UO150" t="s">
        <v>817</v>
      </c>
      <c r="UP150" t="s">
        <v>813</v>
      </c>
      <c r="UQ150" t="s">
        <v>817</v>
      </c>
      <c r="UR150" t="s">
        <v>817</v>
      </c>
      <c r="US150" t="s">
        <v>817</v>
      </c>
      <c r="UT150" t="s">
        <v>817</v>
      </c>
      <c r="UU150" t="s">
        <v>817</v>
      </c>
      <c r="UV150" t="s">
        <v>817</v>
      </c>
      <c r="UW150" t="s">
        <v>817</v>
      </c>
      <c r="UX150" t="s">
        <v>817</v>
      </c>
      <c r="UY150" t="s">
        <v>817</v>
      </c>
      <c r="UZ150" t="s">
        <v>817</v>
      </c>
      <c r="VB150" t="s">
        <v>909</v>
      </c>
      <c r="VC150" t="s">
        <v>848</v>
      </c>
      <c r="VD150" t="s">
        <v>813</v>
      </c>
      <c r="VE150" t="s">
        <v>817</v>
      </c>
      <c r="VF150" t="s">
        <v>817</v>
      </c>
      <c r="VG150" t="s">
        <v>817</v>
      </c>
      <c r="VH150" t="s">
        <v>817</v>
      </c>
      <c r="VI150" t="s">
        <v>817</v>
      </c>
      <c r="VJ150" t="s">
        <v>817</v>
      </c>
      <c r="VK150" t="s">
        <v>817</v>
      </c>
      <c r="VL150" t="s">
        <v>817</v>
      </c>
      <c r="VM150" t="s">
        <v>817</v>
      </c>
      <c r="VN150" t="s">
        <v>817</v>
      </c>
      <c r="VO150" t="s">
        <v>817</v>
      </c>
      <c r="VP150" t="s">
        <v>817</v>
      </c>
      <c r="VQ150" t="s">
        <v>817</v>
      </c>
      <c r="VY150" t="s">
        <v>813</v>
      </c>
      <c r="VZ150" t="s">
        <v>813</v>
      </c>
      <c r="WA150" t="s">
        <v>817</v>
      </c>
      <c r="WJ150" t="s">
        <v>813</v>
      </c>
      <c r="WK150" t="s">
        <v>813</v>
      </c>
      <c r="WL150" t="s">
        <v>817</v>
      </c>
      <c r="WM150" t="s">
        <v>817</v>
      </c>
      <c r="WN150" t="s">
        <v>817</v>
      </c>
      <c r="WO150" t="s">
        <v>817</v>
      </c>
      <c r="WP150" t="s">
        <v>817</v>
      </c>
      <c r="WQ150" t="s">
        <v>817</v>
      </c>
      <c r="WR150" t="s">
        <v>817</v>
      </c>
      <c r="WS150" t="s">
        <v>956</v>
      </c>
      <c r="WU150" t="s">
        <v>813</v>
      </c>
      <c r="WV150" t="s">
        <v>817</v>
      </c>
      <c r="WW150" t="s">
        <v>817</v>
      </c>
      <c r="WX150" t="s">
        <v>817</v>
      </c>
      <c r="WY150" t="s">
        <v>817</v>
      </c>
      <c r="WZ150" t="s">
        <v>817</v>
      </c>
      <c r="XA150" t="s">
        <v>817</v>
      </c>
      <c r="XB150" t="s">
        <v>817</v>
      </c>
      <c r="XC150" t="s">
        <v>850</v>
      </c>
      <c r="XD150" t="s">
        <v>813</v>
      </c>
      <c r="XE150" t="s">
        <v>817</v>
      </c>
      <c r="XF150" t="s">
        <v>817</v>
      </c>
      <c r="XG150" t="s">
        <v>817</v>
      </c>
      <c r="XH150" t="s">
        <v>817</v>
      </c>
      <c r="XI150" t="s">
        <v>817</v>
      </c>
      <c r="XJ150" t="s">
        <v>817</v>
      </c>
      <c r="XK150" t="s">
        <v>817</v>
      </c>
      <c r="XL150" t="s">
        <v>817</v>
      </c>
      <c r="XM150" t="s">
        <v>817</v>
      </c>
      <c r="XN150" t="s">
        <v>817</v>
      </c>
      <c r="XO150" t="s">
        <v>817</v>
      </c>
      <c r="XP150" t="s">
        <v>817</v>
      </c>
      <c r="XQ150" t="s">
        <v>817</v>
      </c>
      <c r="XR150" t="s">
        <v>813</v>
      </c>
      <c r="XS150" t="s">
        <v>817</v>
      </c>
      <c r="XT150" t="s">
        <v>817</v>
      </c>
      <c r="XU150" t="s">
        <v>813</v>
      </c>
      <c r="XV150" t="s">
        <v>817</v>
      </c>
      <c r="XW150" t="s">
        <v>817</v>
      </c>
      <c r="XX150" t="s">
        <v>817</v>
      </c>
      <c r="XY150" t="s">
        <v>817</v>
      </c>
      <c r="XZ150" t="s">
        <v>817</v>
      </c>
      <c r="ZM150" t="s">
        <v>817</v>
      </c>
      <c r="ZN150" t="s">
        <v>817</v>
      </c>
      <c r="ZO150" t="s">
        <v>817</v>
      </c>
      <c r="ZP150" t="s">
        <v>817</v>
      </c>
      <c r="ZQ150" t="s">
        <v>817</v>
      </c>
      <c r="ZR150" t="s">
        <v>813</v>
      </c>
      <c r="ZS150" t="s">
        <v>817</v>
      </c>
      <c r="ZT150" t="s">
        <v>817</v>
      </c>
      <c r="ZU150" t="s">
        <v>817</v>
      </c>
      <c r="ZV150" t="s">
        <v>817</v>
      </c>
      <c r="ZW150" t="s">
        <v>817</v>
      </c>
      <c r="ZX150" t="s">
        <v>817</v>
      </c>
      <c r="ZY150" t="s">
        <v>817</v>
      </c>
      <c r="ZZ150" t="s">
        <v>817</v>
      </c>
      <c r="AAA150" t="s">
        <v>817</v>
      </c>
      <c r="AAB150" t="s">
        <v>817</v>
      </c>
      <c r="AAC150" t="s">
        <v>813</v>
      </c>
      <c r="AAD150" t="s">
        <v>817</v>
      </c>
      <c r="AAE150" t="s">
        <v>817</v>
      </c>
      <c r="AAF150" t="s">
        <v>817</v>
      </c>
      <c r="AAH150" t="s">
        <v>813</v>
      </c>
      <c r="AAI150" t="s">
        <v>817</v>
      </c>
      <c r="AAJ150" t="s">
        <v>817</v>
      </c>
      <c r="AAK150" t="s">
        <v>817</v>
      </c>
      <c r="AAL150" t="s">
        <v>817</v>
      </c>
      <c r="AAM150" t="s">
        <v>817</v>
      </c>
      <c r="AAN150" t="s">
        <v>817</v>
      </c>
      <c r="AAO150" t="s">
        <v>817</v>
      </c>
      <c r="AAP150" t="s">
        <v>817</v>
      </c>
      <c r="AAQ150" t="s">
        <v>813</v>
      </c>
      <c r="AAR150" t="s">
        <v>813</v>
      </c>
      <c r="AAS150" t="s">
        <v>817</v>
      </c>
      <c r="AAT150" t="s">
        <v>817</v>
      </c>
      <c r="AAU150" t="s">
        <v>1486</v>
      </c>
      <c r="AAV150" t="s">
        <v>813</v>
      </c>
      <c r="AAW150" t="s">
        <v>817</v>
      </c>
      <c r="AAX150" t="s">
        <v>817</v>
      </c>
      <c r="AAY150" t="s">
        <v>817</v>
      </c>
      <c r="AAZ150" t="s">
        <v>817</v>
      </c>
      <c r="ABA150" t="s">
        <v>813</v>
      </c>
      <c r="ABB150" t="s">
        <v>813</v>
      </c>
      <c r="ABC150" t="s">
        <v>817</v>
      </c>
      <c r="ABD150" t="s">
        <v>817</v>
      </c>
      <c r="ABE150" t="s">
        <v>817</v>
      </c>
      <c r="ABF150" t="s">
        <v>817</v>
      </c>
      <c r="ABG150" t="s">
        <v>817</v>
      </c>
      <c r="ABH150" t="s">
        <v>817</v>
      </c>
      <c r="ABI150" t="s">
        <v>817</v>
      </c>
      <c r="ABJ150" t="s">
        <v>817</v>
      </c>
      <c r="ABK150" t="s">
        <v>817</v>
      </c>
      <c r="ABL150" t="s">
        <v>817</v>
      </c>
      <c r="ABM150" t="s">
        <v>817</v>
      </c>
      <c r="ABN150" t="s">
        <v>817</v>
      </c>
      <c r="ABO150" t="s">
        <v>817</v>
      </c>
      <c r="ABP150" t="s">
        <v>817</v>
      </c>
      <c r="ABQ150" t="s">
        <v>817</v>
      </c>
      <c r="ABR150" t="s">
        <v>817</v>
      </c>
      <c r="ABS150" t="s">
        <v>817</v>
      </c>
      <c r="ABT150" t="s">
        <v>817</v>
      </c>
      <c r="ABU150" t="s">
        <v>817</v>
      </c>
      <c r="ABV150" t="s">
        <v>813</v>
      </c>
      <c r="ABW150" t="s">
        <v>813</v>
      </c>
      <c r="ABX150" t="s">
        <v>817</v>
      </c>
      <c r="ABY150" t="s">
        <v>817</v>
      </c>
      <c r="ABZ150" t="s">
        <v>817</v>
      </c>
      <c r="ACA150" t="s">
        <v>817</v>
      </c>
      <c r="ACB150" t="s">
        <v>817</v>
      </c>
      <c r="ACC150" t="s">
        <v>817</v>
      </c>
      <c r="ACD150" t="s">
        <v>817</v>
      </c>
      <c r="ACE150" t="s">
        <v>817</v>
      </c>
      <c r="ACF150" t="s">
        <v>817</v>
      </c>
      <c r="ACG150" t="s">
        <v>817</v>
      </c>
      <c r="ACH150" t="s">
        <v>817</v>
      </c>
      <c r="ACI150" t="s">
        <v>817</v>
      </c>
    </row>
    <row r="151" spans="1:763">
      <c r="A151" t="s">
        <v>1487</v>
      </c>
      <c r="B151" t="s">
        <v>1488</v>
      </c>
      <c r="C151" t="s">
        <v>1489</v>
      </c>
      <c r="D151" t="s">
        <v>873</v>
      </c>
      <c r="E151" t="s">
        <v>873</v>
      </c>
      <c r="P151" t="s">
        <v>1015</v>
      </c>
      <c r="Q151">
        <v>1.5359010936757009</v>
      </c>
      <c r="T151">
        <v>44</v>
      </c>
      <c r="V151" t="s">
        <v>813</v>
      </c>
      <c r="X151" t="s">
        <v>813</v>
      </c>
      <c r="Y151" t="s">
        <v>814</v>
      </c>
      <c r="Z151" t="s">
        <v>814</v>
      </c>
      <c r="AA151" t="s">
        <v>815</v>
      </c>
      <c r="AB151" t="s">
        <v>816</v>
      </c>
      <c r="AC151">
        <v>7</v>
      </c>
      <c r="AD151" t="s">
        <v>813</v>
      </c>
      <c r="AE151">
        <v>7</v>
      </c>
      <c r="AF151">
        <v>0</v>
      </c>
      <c r="AG151">
        <v>0</v>
      </c>
      <c r="AH151" t="s">
        <v>818</v>
      </c>
      <c r="AI151" t="s">
        <v>818</v>
      </c>
      <c r="AJ151" t="s">
        <v>818</v>
      </c>
      <c r="AK151" t="s">
        <v>818</v>
      </c>
      <c r="AL151" t="s">
        <v>818</v>
      </c>
      <c r="AM151" t="s">
        <v>818</v>
      </c>
      <c r="AN151" t="s">
        <v>818</v>
      </c>
      <c r="AO151" t="s">
        <v>818</v>
      </c>
      <c r="AP151" t="s">
        <v>818</v>
      </c>
      <c r="AQ151" t="s">
        <v>818</v>
      </c>
      <c r="AR151" t="s">
        <v>818</v>
      </c>
      <c r="AS151" t="s">
        <v>818</v>
      </c>
      <c r="AT151" t="s">
        <v>818</v>
      </c>
      <c r="AU151" t="s">
        <v>818</v>
      </c>
      <c r="AV151" t="s">
        <v>818</v>
      </c>
      <c r="AW151" t="s">
        <v>818</v>
      </c>
      <c r="AX151" t="s">
        <v>818</v>
      </c>
      <c r="AY151" t="s">
        <v>818</v>
      </c>
      <c r="AZ151" t="s">
        <v>818</v>
      </c>
      <c r="BA151" t="s">
        <v>818</v>
      </c>
      <c r="BB151" t="s">
        <v>818</v>
      </c>
      <c r="BC151" t="s">
        <v>818</v>
      </c>
      <c r="BD151" t="s">
        <v>818</v>
      </c>
      <c r="BE151" t="s">
        <v>818</v>
      </c>
      <c r="BF151" t="s">
        <v>818</v>
      </c>
      <c r="BG151" t="s">
        <v>818</v>
      </c>
      <c r="BH151" t="s">
        <v>818</v>
      </c>
      <c r="BI151" t="s">
        <v>818</v>
      </c>
      <c r="BJ151" t="s">
        <v>818</v>
      </c>
      <c r="BK151" t="s">
        <v>818</v>
      </c>
      <c r="BL151" t="s">
        <v>818</v>
      </c>
      <c r="BM151" t="s">
        <v>818</v>
      </c>
      <c r="BN151" t="s">
        <v>818</v>
      </c>
      <c r="BO151" t="s">
        <v>818</v>
      </c>
      <c r="BP151" t="s">
        <v>818</v>
      </c>
      <c r="BQ151" t="s">
        <v>818</v>
      </c>
      <c r="BR151" t="s">
        <v>818</v>
      </c>
      <c r="BS151" t="s">
        <v>818</v>
      </c>
      <c r="BT151" t="s">
        <v>818</v>
      </c>
      <c r="BU151" t="s">
        <v>818</v>
      </c>
      <c r="BV151" t="s">
        <v>818</v>
      </c>
      <c r="BW151" t="s">
        <v>818</v>
      </c>
      <c r="BX151" t="s">
        <v>818</v>
      </c>
      <c r="BY151" t="s">
        <v>818</v>
      </c>
      <c r="BZ151" t="s">
        <v>818</v>
      </c>
      <c r="CA151" t="s">
        <v>818</v>
      </c>
      <c r="CB151" t="s">
        <v>818</v>
      </c>
      <c r="CC151" t="s">
        <v>818</v>
      </c>
      <c r="CD151" t="s">
        <v>818</v>
      </c>
      <c r="CE151" t="s">
        <v>818</v>
      </c>
      <c r="CF151" t="s">
        <v>818</v>
      </c>
      <c r="CG151" t="s">
        <v>818</v>
      </c>
      <c r="CH151" t="s">
        <v>818</v>
      </c>
      <c r="CI151" t="s">
        <v>818</v>
      </c>
      <c r="CJ151" t="s">
        <v>818</v>
      </c>
      <c r="CK151" t="s">
        <v>818</v>
      </c>
      <c r="CL151" t="s">
        <v>818</v>
      </c>
      <c r="CM151" t="s">
        <v>818</v>
      </c>
      <c r="CN151" t="s">
        <v>818</v>
      </c>
      <c r="CO151" t="s">
        <v>818</v>
      </c>
      <c r="CP151" t="s">
        <v>818</v>
      </c>
      <c r="CQ151" t="s">
        <v>818</v>
      </c>
      <c r="CR151" t="s">
        <v>818</v>
      </c>
      <c r="CS151" t="s">
        <v>818</v>
      </c>
      <c r="CT151" t="s">
        <v>818</v>
      </c>
      <c r="CU151" t="s">
        <v>818</v>
      </c>
      <c r="CV151" t="s">
        <v>818</v>
      </c>
      <c r="CW151" t="s">
        <v>818</v>
      </c>
      <c r="CX151" t="s">
        <v>818</v>
      </c>
      <c r="CY151" t="s">
        <v>818</v>
      </c>
      <c r="CZ151" t="s">
        <v>818</v>
      </c>
      <c r="DA151" t="s">
        <v>818</v>
      </c>
      <c r="DB151" t="s">
        <v>818</v>
      </c>
      <c r="DC151" t="s">
        <v>818</v>
      </c>
      <c r="DD151" t="s">
        <v>818</v>
      </c>
      <c r="DE151" t="s">
        <v>818</v>
      </c>
      <c r="DF151" t="s">
        <v>818</v>
      </c>
      <c r="DG151" t="s">
        <v>818</v>
      </c>
      <c r="DH151" t="s">
        <v>818</v>
      </c>
      <c r="DI151" t="s">
        <v>818</v>
      </c>
      <c r="DJ151" t="s">
        <v>818</v>
      </c>
      <c r="DK151" t="s">
        <v>818</v>
      </c>
      <c r="DL151" t="s">
        <v>818</v>
      </c>
      <c r="DM151" t="s">
        <v>818</v>
      </c>
      <c r="DN151" t="s">
        <v>818</v>
      </c>
      <c r="DO151" t="s">
        <v>818</v>
      </c>
      <c r="DP151" t="s">
        <v>818</v>
      </c>
      <c r="DQ151" t="s">
        <v>818</v>
      </c>
      <c r="DR151" t="s">
        <v>818</v>
      </c>
      <c r="DS151" t="s">
        <v>818</v>
      </c>
      <c r="DT151" t="s">
        <v>818</v>
      </c>
      <c r="DU151" t="s">
        <v>818</v>
      </c>
      <c r="DV151" t="s">
        <v>818</v>
      </c>
      <c r="DW151" t="s">
        <v>818</v>
      </c>
      <c r="DX151" t="s">
        <v>818</v>
      </c>
      <c r="DY151" t="s">
        <v>818</v>
      </c>
      <c r="DZ151" t="s">
        <v>818</v>
      </c>
      <c r="EA151" t="s">
        <v>818</v>
      </c>
      <c r="EB151" t="s">
        <v>818</v>
      </c>
      <c r="EC151" t="s">
        <v>818</v>
      </c>
      <c r="ED151" t="s">
        <v>818</v>
      </c>
      <c r="EE151" t="s">
        <v>818</v>
      </c>
      <c r="EF151" t="s">
        <v>818</v>
      </c>
      <c r="EG151" t="s">
        <v>818</v>
      </c>
      <c r="EH151" t="s">
        <v>818</v>
      </c>
      <c r="EI151" t="s">
        <v>818</v>
      </c>
      <c r="EJ151" t="s">
        <v>818</v>
      </c>
      <c r="EK151" t="s">
        <v>818</v>
      </c>
      <c r="EL151" t="s">
        <v>818</v>
      </c>
      <c r="EM151" t="s">
        <v>818</v>
      </c>
      <c r="EN151" t="s">
        <v>818</v>
      </c>
      <c r="EO151" t="s">
        <v>818</v>
      </c>
      <c r="EP151" t="s">
        <v>818</v>
      </c>
      <c r="EQ151" t="s">
        <v>818</v>
      </c>
      <c r="ER151" t="s">
        <v>818</v>
      </c>
      <c r="ES151" t="s">
        <v>818</v>
      </c>
      <c r="ET151" t="s">
        <v>818</v>
      </c>
      <c r="EU151" t="s">
        <v>818</v>
      </c>
      <c r="EV151" t="s">
        <v>818</v>
      </c>
      <c r="EW151" t="s">
        <v>818</v>
      </c>
      <c r="EX151" t="s">
        <v>818</v>
      </c>
      <c r="EY151" t="s">
        <v>818</v>
      </c>
      <c r="EZ151" t="s">
        <v>818</v>
      </c>
      <c r="FA151" t="s">
        <v>818</v>
      </c>
      <c r="FB151" t="s">
        <v>818</v>
      </c>
      <c r="FC151" t="s">
        <v>818</v>
      </c>
      <c r="FD151" t="s">
        <v>818</v>
      </c>
      <c r="FE151" t="s">
        <v>818</v>
      </c>
      <c r="FF151" t="s">
        <v>818</v>
      </c>
      <c r="FG151" t="s">
        <v>818</v>
      </c>
      <c r="FH151" t="s">
        <v>818</v>
      </c>
      <c r="FI151" t="s">
        <v>818</v>
      </c>
      <c r="FJ151" t="s">
        <v>818</v>
      </c>
      <c r="FK151" t="s">
        <v>818</v>
      </c>
      <c r="FL151" t="s">
        <v>818</v>
      </c>
      <c r="FM151" t="s">
        <v>818</v>
      </c>
      <c r="FN151" t="s">
        <v>818</v>
      </c>
      <c r="FO151" t="s">
        <v>818</v>
      </c>
      <c r="FP151" t="s">
        <v>818</v>
      </c>
      <c r="FQ151" t="s">
        <v>818</v>
      </c>
      <c r="FR151" t="s">
        <v>818</v>
      </c>
      <c r="FS151" t="s">
        <v>818</v>
      </c>
      <c r="FT151" t="s">
        <v>818</v>
      </c>
      <c r="FU151" t="s">
        <v>818</v>
      </c>
      <c r="FV151" t="s">
        <v>818</v>
      </c>
      <c r="FW151" t="s">
        <v>818</v>
      </c>
      <c r="FX151" t="s">
        <v>818</v>
      </c>
      <c r="FY151" t="s">
        <v>818</v>
      </c>
      <c r="FZ151" t="s">
        <v>818</v>
      </c>
      <c r="GA151" t="s">
        <v>818</v>
      </c>
      <c r="GB151" t="s">
        <v>818</v>
      </c>
      <c r="GC151" t="s">
        <v>818</v>
      </c>
      <c r="GD151" t="s">
        <v>818</v>
      </c>
      <c r="GE151" t="s">
        <v>818</v>
      </c>
      <c r="GF151" t="s">
        <v>818</v>
      </c>
      <c r="GG151" t="s">
        <v>818</v>
      </c>
      <c r="GH151" t="s">
        <v>818</v>
      </c>
      <c r="GI151" t="s">
        <v>818</v>
      </c>
      <c r="GJ151" t="s">
        <v>818</v>
      </c>
      <c r="GK151" t="s">
        <v>818</v>
      </c>
      <c r="GL151" t="s">
        <v>818</v>
      </c>
      <c r="GM151" t="s">
        <v>818</v>
      </c>
      <c r="GN151" t="s">
        <v>818</v>
      </c>
      <c r="GO151" t="s">
        <v>818</v>
      </c>
      <c r="GP151" t="s">
        <v>818</v>
      </c>
      <c r="GQ151" t="s">
        <v>818</v>
      </c>
      <c r="GR151" t="s">
        <v>818</v>
      </c>
      <c r="GS151" t="s">
        <v>818</v>
      </c>
      <c r="GT151" t="s">
        <v>818</v>
      </c>
      <c r="GU151" t="s">
        <v>818</v>
      </c>
      <c r="GV151" t="s">
        <v>818</v>
      </c>
      <c r="GW151" t="s">
        <v>818</v>
      </c>
      <c r="GX151" t="s">
        <v>818</v>
      </c>
      <c r="GY151" t="s">
        <v>818</v>
      </c>
      <c r="GZ151" t="s">
        <v>818</v>
      </c>
      <c r="HA151" t="s">
        <v>818</v>
      </c>
      <c r="HB151" t="s">
        <v>818</v>
      </c>
      <c r="HC151" t="s">
        <v>818</v>
      </c>
      <c r="HD151" t="s">
        <v>818</v>
      </c>
      <c r="HE151" t="s">
        <v>818</v>
      </c>
      <c r="HF151" t="s">
        <v>818</v>
      </c>
      <c r="HG151" t="s">
        <v>818</v>
      </c>
      <c r="HH151" t="s">
        <v>818</v>
      </c>
      <c r="HI151" t="s">
        <v>818</v>
      </c>
      <c r="HJ151" t="s">
        <v>818</v>
      </c>
      <c r="HK151" t="s">
        <v>818</v>
      </c>
      <c r="HL151" t="s">
        <v>818</v>
      </c>
      <c r="HM151" t="s">
        <v>818</v>
      </c>
      <c r="HN151" t="s">
        <v>818</v>
      </c>
      <c r="HO151" t="s">
        <v>818</v>
      </c>
      <c r="HP151" t="s">
        <v>818</v>
      </c>
      <c r="HQ151" t="s">
        <v>818</v>
      </c>
      <c r="HR151" t="s">
        <v>818</v>
      </c>
      <c r="HS151" t="s">
        <v>818</v>
      </c>
      <c r="HT151" t="s">
        <v>818</v>
      </c>
      <c r="HU151" t="s">
        <v>818</v>
      </c>
      <c r="HV151" t="s">
        <v>818</v>
      </c>
      <c r="HW151" t="s">
        <v>818</v>
      </c>
      <c r="HX151" t="s">
        <v>818</v>
      </c>
      <c r="HY151" t="s">
        <v>818</v>
      </c>
      <c r="HZ151" t="s">
        <v>818</v>
      </c>
      <c r="IA151" t="s">
        <v>818</v>
      </c>
      <c r="IB151" t="s">
        <v>818</v>
      </c>
      <c r="IC151" t="s">
        <v>818</v>
      </c>
      <c r="ID151" t="s">
        <v>818</v>
      </c>
      <c r="IE151" t="s">
        <v>818</v>
      </c>
      <c r="IF151" t="s">
        <v>818</v>
      </c>
      <c r="IG151" t="s">
        <v>818</v>
      </c>
      <c r="IH151" t="s">
        <v>818</v>
      </c>
      <c r="II151" t="s">
        <v>818</v>
      </c>
      <c r="IJ151" t="s">
        <v>818</v>
      </c>
      <c r="IK151" t="s">
        <v>818</v>
      </c>
      <c r="IL151" t="s">
        <v>818</v>
      </c>
      <c r="IM151" t="s">
        <v>818</v>
      </c>
      <c r="IN151" t="s">
        <v>818</v>
      </c>
      <c r="IO151" t="s">
        <v>818</v>
      </c>
      <c r="IP151" t="s">
        <v>818</v>
      </c>
      <c r="IQ151" t="s">
        <v>818</v>
      </c>
      <c r="IR151" t="s">
        <v>818</v>
      </c>
      <c r="IS151" t="s">
        <v>818</v>
      </c>
      <c r="IT151" t="s">
        <v>818</v>
      </c>
      <c r="IU151" t="s">
        <v>818</v>
      </c>
      <c r="IV151" t="s">
        <v>818</v>
      </c>
      <c r="IW151" t="s">
        <v>818</v>
      </c>
      <c r="IX151" t="s">
        <v>818</v>
      </c>
      <c r="IY151" t="s">
        <v>818</v>
      </c>
      <c r="IZ151" t="s">
        <v>818</v>
      </c>
      <c r="JA151" t="s">
        <v>818</v>
      </c>
      <c r="JB151" t="s">
        <v>818</v>
      </c>
      <c r="JC151" t="s">
        <v>818</v>
      </c>
      <c r="JD151" t="s">
        <v>818</v>
      </c>
      <c r="JE151" t="s">
        <v>818</v>
      </c>
      <c r="JF151" t="s">
        <v>818</v>
      </c>
      <c r="JG151" t="s">
        <v>818</v>
      </c>
      <c r="JH151" t="s">
        <v>818</v>
      </c>
      <c r="JI151" t="s">
        <v>818</v>
      </c>
      <c r="JJ151" t="s">
        <v>818</v>
      </c>
      <c r="JK151" t="s">
        <v>818</v>
      </c>
      <c r="JL151" t="s">
        <v>818</v>
      </c>
      <c r="JM151" t="s">
        <v>818</v>
      </c>
      <c r="JN151" t="s">
        <v>818</v>
      </c>
      <c r="JO151" t="s">
        <v>818</v>
      </c>
      <c r="JP151" t="s">
        <v>818</v>
      </c>
      <c r="JQ151" t="s">
        <v>818</v>
      </c>
      <c r="JR151" t="s">
        <v>818</v>
      </c>
      <c r="JS151" t="s">
        <v>818</v>
      </c>
      <c r="JT151" t="s">
        <v>818</v>
      </c>
      <c r="JU151" t="s">
        <v>818</v>
      </c>
      <c r="JV151" t="s">
        <v>818</v>
      </c>
      <c r="JW151" t="s">
        <v>818</v>
      </c>
      <c r="JX151" t="s">
        <v>818</v>
      </c>
      <c r="JY151" t="s">
        <v>818</v>
      </c>
      <c r="JZ151" t="s">
        <v>818</v>
      </c>
      <c r="KA151" t="s">
        <v>818</v>
      </c>
      <c r="KB151" t="s">
        <v>818</v>
      </c>
      <c r="KC151" t="s">
        <v>818</v>
      </c>
      <c r="KD151" t="s">
        <v>818</v>
      </c>
      <c r="KE151" t="s">
        <v>818</v>
      </c>
      <c r="KF151">
        <v>7</v>
      </c>
      <c r="KG151">
        <v>0</v>
      </c>
      <c r="KH151">
        <v>0</v>
      </c>
      <c r="KI151">
        <v>0</v>
      </c>
      <c r="KJ151">
        <v>1</v>
      </c>
      <c r="KK151">
        <v>0</v>
      </c>
      <c r="KL151">
        <v>0</v>
      </c>
      <c r="KM151">
        <v>1</v>
      </c>
      <c r="KN151">
        <v>1</v>
      </c>
      <c r="KO151">
        <v>1</v>
      </c>
      <c r="KP151">
        <v>1</v>
      </c>
      <c r="KQ151">
        <v>3</v>
      </c>
      <c r="KR151">
        <v>0</v>
      </c>
      <c r="KS151">
        <v>0</v>
      </c>
      <c r="KT151">
        <v>1</v>
      </c>
      <c r="KU151">
        <v>0</v>
      </c>
      <c r="KV151">
        <v>0</v>
      </c>
      <c r="KW151">
        <v>1</v>
      </c>
      <c r="KX151">
        <v>1</v>
      </c>
      <c r="KY151">
        <v>0</v>
      </c>
      <c r="KZ151">
        <v>1</v>
      </c>
      <c r="LA151">
        <v>2</v>
      </c>
      <c r="LB151">
        <v>2</v>
      </c>
      <c r="LC151">
        <v>2</v>
      </c>
      <c r="LD151">
        <v>7</v>
      </c>
      <c r="LE151">
        <v>0</v>
      </c>
      <c r="LF151">
        <v>4</v>
      </c>
      <c r="LH151" t="s">
        <v>813</v>
      </c>
      <c r="LI151" t="s">
        <v>817</v>
      </c>
      <c r="LJ151" t="s">
        <v>817</v>
      </c>
      <c r="LK151" t="s">
        <v>817</v>
      </c>
      <c r="LL151" t="s">
        <v>817</v>
      </c>
      <c r="LM151" t="s">
        <v>817</v>
      </c>
      <c r="LN151" t="s">
        <v>813</v>
      </c>
      <c r="LO151" t="s">
        <v>813</v>
      </c>
      <c r="LP151" t="s">
        <v>817</v>
      </c>
      <c r="LQ151" t="s">
        <v>817</v>
      </c>
      <c r="LR151" t="s">
        <v>818</v>
      </c>
      <c r="LV151" t="s">
        <v>818</v>
      </c>
      <c r="LX151" t="s">
        <v>817</v>
      </c>
      <c r="MA151" t="s">
        <v>820</v>
      </c>
      <c r="MB151" t="s">
        <v>821</v>
      </c>
      <c r="MC151" t="s">
        <v>822</v>
      </c>
      <c r="MD151" t="s">
        <v>813</v>
      </c>
      <c r="MF151" t="s">
        <v>823</v>
      </c>
      <c r="MI151" t="s">
        <v>813</v>
      </c>
      <c r="MJ151" t="s">
        <v>888</v>
      </c>
      <c r="MU151" t="s">
        <v>813</v>
      </c>
      <c r="NC151" t="s">
        <v>817</v>
      </c>
      <c r="ND151" t="s">
        <v>817</v>
      </c>
      <c r="NE151" t="s">
        <v>813</v>
      </c>
      <c r="NR151" t="s">
        <v>813</v>
      </c>
      <c r="NS151" t="s">
        <v>817</v>
      </c>
      <c r="NU151" t="s">
        <v>1051</v>
      </c>
      <c r="NX151" t="s">
        <v>962</v>
      </c>
      <c r="NY151">
        <v>0</v>
      </c>
      <c r="OP151" t="s">
        <v>817</v>
      </c>
      <c r="OQ151" t="s">
        <v>890</v>
      </c>
      <c r="OR151" t="s">
        <v>863</v>
      </c>
      <c r="OS151" t="s">
        <v>829</v>
      </c>
      <c r="OT151" t="s">
        <v>813</v>
      </c>
      <c r="OU151" t="s">
        <v>817</v>
      </c>
      <c r="OV151" t="s">
        <v>830</v>
      </c>
      <c r="OW151" t="s">
        <v>864</v>
      </c>
      <c r="OX151" t="s">
        <v>832</v>
      </c>
      <c r="OY151" t="s">
        <v>833</v>
      </c>
      <c r="OZ151" t="s">
        <v>834</v>
      </c>
      <c r="PA151" t="s">
        <v>813</v>
      </c>
      <c r="PB151" t="s">
        <v>817</v>
      </c>
      <c r="PC151" t="s">
        <v>813</v>
      </c>
      <c r="PD151" t="s">
        <v>817</v>
      </c>
      <c r="PE151" t="s">
        <v>817</v>
      </c>
      <c r="PF151" t="s">
        <v>817</v>
      </c>
      <c r="PG151" t="s">
        <v>817</v>
      </c>
      <c r="PH151" t="s">
        <v>817</v>
      </c>
      <c r="PI151" t="s">
        <v>817</v>
      </c>
      <c r="PJ151" t="s">
        <v>817</v>
      </c>
      <c r="PK151" t="s">
        <v>813</v>
      </c>
      <c r="PL151" t="s">
        <v>927</v>
      </c>
      <c r="PM151" t="s">
        <v>879</v>
      </c>
      <c r="PN151" t="s">
        <v>837</v>
      </c>
      <c r="PO151" t="s">
        <v>880</v>
      </c>
      <c r="PP151" t="s">
        <v>894</v>
      </c>
      <c r="PQ151" t="s">
        <v>813</v>
      </c>
      <c r="PR151" t="s">
        <v>813</v>
      </c>
      <c r="PS151" t="s">
        <v>817</v>
      </c>
      <c r="PT151" t="s">
        <v>817</v>
      </c>
      <c r="PU151" t="s">
        <v>817</v>
      </c>
      <c r="PV151" t="s">
        <v>817</v>
      </c>
      <c r="PW151" t="s">
        <v>817</v>
      </c>
      <c r="PX151" t="s">
        <v>817</v>
      </c>
      <c r="PY151" t="s">
        <v>817</v>
      </c>
      <c r="PZ151" t="s">
        <v>840</v>
      </c>
      <c r="QA151" t="s">
        <v>841</v>
      </c>
      <c r="QB151" t="s">
        <v>895</v>
      </c>
      <c r="QC151" t="s">
        <v>985</v>
      </c>
      <c r="QD151" t="s">
        <v>844</v>
      </c>
      <c r="QE151" t="s">
        <v>845</v>
      </c>
      <c r="QF151" t="s">
        <v>813</v>
      </c>
      <c r="QG151" t="s">
        <v>813</v>
      </c>
      <c r="QH151" t="s">
        <v>813</v>
      </c>
      <c r="QI151" t="s">
        <v>813</v>
      </c>
      <c r="QJ151" t="s">
        <v>813</v>
      </c>
      <c r="QK151" t="s">
        <v>813</v>
      </c>
      <c r="QL151" t="s">
        <v>817</v>
      </c>
      <c r="QM151" t="s">
        <v>817</v>
      </c>
      <c r="QN151" t="s">
        <v>817</v>
      </c>
      <c r="QO151" t="s">
        <v>817</v>
      </c>
      <c r="QP151" t="s">
        <v>817</v>
      </c>
      <c r="QQ151" t="s">
        <v>817</v>
      </c>
      <c r="QR151" t="s">
        <v>813</v>
      </c>
      <c r="QS151" t="s">
        <v>813</v>
      </c>
      <c r="QT151" t="s">
        <v>817</v>
      </c>
      <c r="QU151" t="s">
        <v>817</v>
      </c>
      <c r="QV151" t="s">
        <v>817</v>
      </c>
      <c r="QW151" t="s">
        <v>817</v>
      </c>
      <c r="QX151" t="s">
        <v>817</v>
      </c>
      <c r="QY151" t="s">
        <v>817</v>
      </c>
      <c r="QZ151" t="s">
        <v>817</v>
      </c>
      <c r="RA151" t="s">
        <v>817</v>
      </c>
      <c r="RB151" t="s">
        <v>817</v>
      </c>
      <c r="RC151" t="s">
        <v>817</v>
      </c>
      <c r="RD151" t="s">
        <v>817</v>
      </c>
      <c r="RE151" t="s">
        <v>817</v>
      </c>
      <c r="RF151" t="s">
        <v>817</v>
      </c>
      <c r="RG151" t="s">
        <v>817</v>
      </c>
      <c r="RH151" t="s">
        <v>817</v>
      </c>
      <c r="RI151" t="s">
        <v>817</v>
      </c>
      <c r="RJ151" t="s">
        <v>817</v>
      </c>
      <c r="RK151" t="s">
        <v>813</v>
      </c>
      <c r="RL151" t="s">
        <v>813</v>
      </c>
      <c r="RM151" t="s">
        <v>817</v>
      </c>
      <c r="RN151" t="s">
        <v>817</v>
      </c>
      <c r="RO151" t="s">
        <v>817</v>
      </c>
      <c r="RP151" t="s">
        <v>817</v>
      </c>
      <c r="RQ151" t="s">
        <v>817</v>
      </c>
      <c r="RR151" t="s">
        <v>817</v>
      </c>
      <c r="RS151" t="s">
        <v>817</v>
      </c>
      <c r="RT151" t="s">
        <v>817</v>
      </c>
      <c r="RU151" t="s">
        <v>817</v>
      </c>
      <c r="RV151" t="s">
        <v>817</v>
      </c>
      <c r="RW151" t="s">
        <v>817</v>
      </c>
      <c r="RX151" t="s">
        <v>837</v>
      </c>
      <c r="RY151" t="s">
        <v>1029</v>
      </c>
      <c r="RZ151" t="s">
        <v>813</v>
      </c>
      <c r="SA151" t="s">
        <v>817</v>
      </c>
      <c r="SB151" t="s">
        <v>813</v>
      </c>
      <c r="SC151" t="s">
        <v>817</v>
      </c>
      <c r="SD151" t="s">
        <v>813</v>
      </c>
      <c r="SE151" t="s">
        <v>817</v>
      </c>
      <c r="SF151" t="s">
        <v>817</v>
      </c>
      <c r="SG151" t="s">
        <v>813</v>
      </c>
      <c r="SH151" t="s">
        <v>817</v>
      </c>
      <c r="SI151" t="s">
        <v>817</v>
      </c>
      <c r="SJ151" t="s">
        <v>817</v>
      </c>
      <c r="SK151" t="s">
        <v>817</v>
      </c>
      <c r="SL151" t="s">
        <v>817</v>
      </c>
      <c r="SM151" t="s">
        <v>817</v>
      </c>
      <c r="SN151" t="s">
        <v>817</v>
      </c>
      <c r="SO151" t="s">
        <v>817</v>
      </c>
      <c r="SP151" t="s">
        <v>817</v>
      </c>
      <c r="SQ151" t="s">
        <v>817</v>
      </c>
      <c r="SR151" t="s">
        <v>817</v>
      </c>
      <c r="SS151" t="s">
        <v>817</v>
      </c>
      <c r="ST151" t="s">
        <v>817</v>
      </c>
      <c r="SU151" t="s">
        <v>817</v>
      </c>
      <c r="SV151" t="s">
        <v>817</v>
      </c>
      <c r="SW151" t="s">
        <v>817</v>
      </c>
      <c r="SX151" t="s">
        <v>817</v>
      </c>
      <c r="SY151" t="s">
        <v>817</v>
      </c>
      <c r="SZ151" t="s">
        <v>817</v>
      </c>
      <c r="TA151" t="s">
        <v>817</v>
      </c>
      <c r="TB151" t="s">
        <v>817</v>
      </c>
      <c r="TC151" t="s">
        <v>817</v>
      </c>
      <c r="TD151" t="s">
        <v>817</v>
      </c>
      <c r="TE151" t="s">
        <v>817</v>
      </c>
      <c r="TF151" t="s">
        <v>813</v>
      </c>
      <c r="TG151" t="s">
        <v>817</v>
      </c>
      <c r="TH151" t="s">
        <v>817</v>
      </c>
      <c r="TI151" t="s">
        <v>817</v>
      </c>
      <c r="TJ151" t="s">
        <v>817</v>
      </c>
      <c r="TU151" t="s">
        <v>817</v>
      </c>
      <c r="TY151" t="s">
        <v>817</v>
      </c>
      <c r="TZ151" t="s">
        <v>817</v>
      </c>
      <c r="UA151" t="s">
        <v>817</v>
      </c>
      <c r="UB151" t="s">
        <v>817</v>
      </c>
      <c r="UC151" t="s">
        <v>817</v>
      </c>
      <c r="UD151" t="s">
        <v>817</v>
      </c>
      <c r="UE151" t="s">
        <v>817</v>
      </c>
      <c r="UF151" t="s">
        <v>817</v>
      </c>
      <c r="UG151" t="s">
        <v>817</v>
      </c>
      <c r="UH151" t="s">
        <v>813</v>
      </c>
      <c r="UI151" t="s">
        <v>817</v>
      </c>
      <c r="UJ151" t="s">
        <v>817</v>
      </c>
      <c r="UK151" t="s">
        <v>817</v>
      </c>
      <c r="UL151" t="s">
        <v>817</v>
      </c>
      <c r="UM151" t="s">
        <v>817</v>
      </c>
      <c r="UN151" t="s">
        <v>817</v>
      </c>
      <c r="UO151" t="s">
        <v>817</v>
      </c>
      <c r="UP151" t="s">
        <v>817</v>
      </c>
      <c r="UQ151" t="s">
        <v>817</v>
      </c>
      <c r="UR151" t="s">
        <v>813</v>
      </c>
      <c r="US151" t="s">
        <v>817</v>
      </c>
      <c r="UT151" t="s">
        <v>817</v>
      </c>
      <c r="UU151" t="s">
        <v>817</v>
      </c>
      <c r="UV151" t="s">
        <v>817</v>
      </c>
      <c r="UW151" t="s">
        <v>817</v>
      </c>
      <c r="UX151" t="s">
        <v>817</v>
      </c>
      <c r="UY151" t="s">
        <v>817</v>
      </c>
      <c r="UZ151" t="s">
        <v>817</v>
      </c>
      <c r="VB151" t="s">
        <v>909</v>
      </c>
      <c r="VC151" t="s">
        <v>848</v>
      </c>
      <c r="VD151" t="s">
        <v>817</v>
      </c>
      <c r="VE151" t="s">
        <v>817</v>
      </c>
      <c r="VF151" t="s">
        <v>817</v>
      </c>
      <c r="VG151" t="s">
        <v>817</v>
      </c>
      <c r="VH151" t="s">
        <v>817</v>
      </c>
      <c r="VI151" t="s">
        <v>817</v>
      </c>
      <c r="VJ151" t="s">
        <v>817</v>
      </c>
      <c r="VK151" t="s">
        <v>817</v>
      </c>
      <c r="VL151" t="s">
        <v>813</v>
      </c>
      <c r="VM151" t="s">
        <v>817</v>
      </c>
      <c r="VN151" t="s">
        <v>817</v>
      </c>
      <c r="VO151" t="s">
        <v>817</v>
      </c>
      <c r="VP151" t="s">
        <v>817</v>
      </c>
      <c r="VQ151" t="s">
        <v>817</v>
      </c>
      <c r="VY151" t="s">
        <v>817</v>
      </c>
      <c r="VZ151" t="s">
        <v>817</v>
      </c>
      <c r="WA151" t="s">
        <v>817</v>
      </c>
      <c r="WJ151" t="s">
        <v>817</v>
      </c>
      <c r="WK151" t="s">
        <v>817</v>
      </c>
      <c r="WL151" t="s">
        <v>817</v>
      </c>
      <c r="WM151" t="s">
        <v>817</v>
      </c>
      <c r="WN151" t="s">
        <v>817</v>
      </c>
      <c r="WO151" t="s">
        <v>813</v>
      </c>
      <c r="WP151" t="s">
        <v>817</v>
      </c>
      <c r="WQ151" t="s">
        <v>817</v>
      </c>
      <c r="WR151" t="s">
        <v>817</v>
      </c>
      <c r="WS151" t="s">
        <v>956</v>
      </c>
      <c r="WU151" t="s">
        <v>813</v>
      </c>
      <c r="WV151" t="s">
        <v>813</v>
      </c>
      <c r="WW151" t="s">
        <v>817</v>
      </c>
      <c r="WX151" t="s">
        <v>817</v>
      </c>
      <c r="WY151" t="s">
        <v>817</v>
      </c>
      <c r="WZ151" t="s">
        <v>817</v>
      </c>
      <c r="XA151" t="s">
        <v>817</v>
      </c>
      <c r="XB151" t="s">
        <v>817</v>
      </c>
      <c r="XC151" t="s">
        <v>850</v>
      </c>
      <c r="XD151" t="s">
        <v>813</v>
      </c>
      <c r="XE151" t="s">
        <v>813</v>
      </c>
      <c r="XF151" t="s">
        <v>817</v>
      </c>
      <c r="XG151" t="s">
        <v>817</v>
      </c>
      <c r="XH151" t="s">
        <v>817</v>
      </c>
      <c r="XI151" t="s">
        <v>817</v>
      </c>
      <c r="XJ151" t="s">
        <v>817</v>
      </c>
      <c r="XK151" t="s">
        <v>817</v>
      </c>
      <c r="XL151" t="s">
        <v>817</v>
      </c>
      <c r="XM151" t="s">
        <v>817</v>
      </c>
      <c r="XN151" t="s">
        <v>817</v>
      </c>
      <c r="XO151" t="s">
        <v>817</v>
      </c>
      <c r="XP151" t="s">
        <v>817</v>
      </c>
      <c r="XQ151" t="s">
        <v>817</v>
      </c>
      <c r="XR151" t="s">
        <v>817</v>
      </c>
      <c r="XS151" t="s">
        <v>817</v>
      </c>
      <c r="XT151" t="s">
        <v>817</v>
      </c>
      <c r="XU151" t="s">
        <v>817</v>
      </c>
      <c r="XV151" t="s">
        <v>817</v>
      </c>
      <c r="XW151" t="s">
        <v>813</v>
      </c>
      <c r="XX151" t="s">
        <v>817</v>
      </c>
      <c r="XY151" t="s">
        <v>817</v>
      </c>
      <c r="XZ151" t="s">
        <v>817</v>
      </c>
      <c r="ZM151" t="s">
        <v>817</v>
      </c>
      <c r="ZN151" t="s">
        <v>817</v>
      </c>
      <c r="ZO151" t="s">
        <v>817</v>
      </c>
      <c r="ZP151" t="s">
        <v>817</v>
      </c>
      <c r="ZQ151" t="s">
        <v>813</v>
      </c>
      <c r="ZR151" t="s">
        <v>817</v>
      </c>
      <c r="ZS151" t="s">
        <v>817</v>
      </c>
      <c r="ZT151" t="s">
        <v>817</v>
      </c>
      <c r="ZU151" t="s">
        <v>817</v>
      </c>
      <c r="ZV151" t="s">
        <v>813</v>
      </c>
      <c r="ZW151" t="s">
        <v>817</v>
      </c>
      <c r="ZX151" t="s">
        <v>817</v>
      </c>
      <c r="ZY151" t="s">
        <v>817</v>
      </c>
      <c r="ZZ151" t="s">
        <v>817</v>
      </c>
      <c r="AAA151" t="s">
        <v>813</v>
      </c>
      <c r="AAB151" t="s">
        <v>817</v>
      </c>
      <c r="AAC151" t="s">
        <v>817</v>
      </c>
      <c r="AAD151" t="s">
        <v>817</v>
      </c>
      <c r="AAE151" t="s">
        <v>817</v>
      </c>
      <c r="AAF151" t="s">
        <v>817</v>
      </c>
      <c r="AAH151" t="s">
        <v>813</v>
      </c>
      <c r="AAI151" t="s">
        <v>817</v>
      </c>
      <c r="AAJ151" t="s">
        <v>813</v>
      </c>
      <c r="AAK151" t="s">
        <v>817</v>
      </c>
      <c r="AAL151" t="s">
        <v>817</v>
      </c>
      <c r="AAM151" t="s">
        <v>817</v>
      </c>
      <c r="AAN151" t="s">
        <v>813</v>
      </c>
      <c r="AAO151" t="s">
        <v>817</v>
      </c>
      <c r="AAP151" t="s">
        <v>817</v>
      </c>
      <c r="AAQ151" t="s">
        <v>817</v>
      </c>
      <c r="AAR151" t="s">
        <v>817</v>
      </c>
      <c r="AAS151" t="s">
        <v>817</v>
      </c>
      <c r="AAT151" t="s">
        <v>817</v>
      </c>
      <c r="AAV151" t="s">
        <v>817</v>
      </c>
      <c r="AAW151" t="s">
        <v>817</v>
      </c>
      <c r="AAX151" t="s">
        <v>817</v>
      </c>
      <c r="AAY151" t="s">
        <v>817</v>
      </c>
      <c r="AAZ151" t="s">
        <v>817</v>
      </c>
      <c r="ABA151" t="s">
        <v>817</v>
      </c>
      <c r="ABB151" t="s">
        <v>817</v>
      </c>
      <c r="ABC151" t="s">
        <v>817</v>
      </c>
      <c r="ABD151" t="s">
        <v>817</v>
      </c>
      <c r="ABE151" t="s">
        <v>817</v>
      </c>
      <c r="ABF151" t="s">
        <v>817</v>
      </c>
      <c r="ABG151" t="s">
        <v>817</v>
      </c>
      <c r="ABH151" t="s">
        <v>817</v>
      </c>
      <c r="ABI151" t="s">
        <v>817</v>
      </c>
      <c r="ABJ151" t="s">
        <v>817</v>
      </c>
      <c r="ABK151" t="s">
        <v>813</v>
      </c>
      <c r="ABL151" t="s">
        <v>817</v>
      </c>
      <c r="ABM151" t="s">
        <v>817</v>
      </c>
      <c r="ABN151" t="s">
        <v>817</v>
      </c>
      <c r="ABO151" t="s">
        <v>817</v>
      </c>
      <c r="ABP151" t="s">
        <v>817</v>
      </c>
      <c r="ABQ151" t="s">
        <v>817</v>
      </c>
      <c r="ABR151" t="s">
        <v>817</v>
      </c>
      <c r="ABS151" t="s">
        <v>817</v>
      </c>
      <c r="ABT151" t="s">
        <v>813</v>
      </c>
      <c r="ABU151" t="s">
        <v>817</v>
      </c>
      <c r="ABV151" t="s">
        <v>817</v>
      </c>
      <c r="ABW151" t="s">
        <v>817</v>
      </c>
      <c r="ABX151" t="s">
        <v>817</v>
      </c>
      <c r="ABY151" t="s">
        <v>817</v>
      </c>
      <c r="ABZ151" t="s">
        <v>817</v>
      </c>
      <c r="ACA151" t="s">
        <v>817</v>
      </c>
      <c r="ACB151" t="s">
        <v>817</v>
      </c>
      <c r="ACC151" t="s">
        <v>817</v>
      </c>
      <c r="ACD151" t="s">
        <v>817</v>
      </c>
      <c r="ACE151" t="s">
        <v>817</v>
      </c>
      <c r="ACF151" t="s">
        <v>817</v>
      </c>
      <c r="ACG151" t="s">
        <v>817</v>
      </c>
      <c r="ACH151" t="s">
        <v>817</v>
      </c>
      <c r="ACI151" t="s">
        <v>817</v>
      </c>
    </row>
    <row r="152" spans="1:763">
      <c r="A152" t="s">
        <v>1490</v>
      </c>
      <c r="B152" t="s">
        <v>1491</v>
      </c>
      <c r="C152" t="s">
        <v>1492</v>
      </c>
      <c r="D152" t="s">
        <v>811</v>
      </c>
      <c r="E152" t="s">
        <v>811</v>
      </c>
      <c r="P152" t="s">
        <v>874</v>
      </c>
      <c r="Q152">
        <v>1.2475828181962281</v>
      </c>
      <c r="T152">
        <v>31</v>
      </c>
      <c r="V152" t="s">
        <v>813</v>
      </c>
      <c r="X152" t="s">
        <v>813</v>
      </c>
      <c r="Y152" t="s">
        <v>814</v>
      </c>
      <c r="Z152" t="s">
        <v>814</v>
      </c>
      <c r="AA152" t="s">
        <v>815</v>
      </c>
      <c r="AB152" t="s">
        <v>816</v>
      </c>
      <c r="AC152">
        <v>5</v>
      </c>
      <c r="AD152" t="s">
        <v>817</v>
      </c>
      <c r="AE152">
        <v>5</v>
      </c>
      <c r="AF152">
        <v>0</v>
      </c>
      <c r="AG152">
        <v>0</v>
      </c>
      <c r="AH152" t="s">
        <v>818</v>
      </c>
      <c r="AI152" t="s">
        <v>818</v>
      </c>
      <c r="AJ152" t="s">
        <v>818</v>
      </c>
      <c r="AK152" t="s">
        <v>818</v>
      </c>
      <c r="AL152" t="s">
        <v>818</v>
      </c>
      <c r="AM152" t="s">
        <v>818</v>
      </c>
      <c r="AN152" t="s">
        <v>818</v>
      </c>
      <c r="AO152" t="s">
        <v>818</v>
      </c>
      <c r="AP152" t="s">
        <v>818</v>
      </c>
      <c r="AQ152" t="s">
        <v>818</v>
      </c>
      <c r="AR152" t="s">
        <v>818</v>
      </c>
      <c r="AS152" t="s">
        <v>818</v>
      </c>
      <c r="AT152" t="s">
        <v>818</v>
      </c>
      <c r="AU152" t="s">
        <v>818</v>
      </c>
      <c r="AV152" t="s">
        <v>818</v>
      </c>
      <c r="AW152" t="s">
        <v>818</v>
      </c>
      <c r="AX152" t="s">
        <v>818</v>
      </c>
      <c r="AY152" t="s">
        <v>818</v>
      </c>
      <c r="AZ152" t="s">
        <v>818</v>
      </c>
      <c r="BA152" t="s">
        <v>818</v>
      </c>
      <c r="BB152" t="s">
        <v>818</v>
      </c>
      <c r="BC152" t="s">
        <v>818</v>
      </c>
      <c r="BD152" t="s">
        <v>818</v>
      </c>
      <c r="BE152" t="s">
        <v>818</v>
      </c>
      <c r="BF152" t="s">
        <v>818</v>
      </c>
      <c r="BG152" t="s">
        <v>818</v>
      </c>
      <c r="BH152" t="s">
        <v>818</v>
      </c>
      <c r="BI152" t="s">
        <v>818</v>
      </c>
      <c r="BJ152" t="s">
        <v>818</v>
      </c>
      <c r="BK152" t="s">
        <v>818</v>
      </c>
      <c r="BL152" t="s">
        <v>818</v>
      </c>
      <c r="BM152" t="s">
        <v>818</v>
      </c>
      <c r="BN152" t="s">
        <v>818</v>
      </c>
      <c r="BO152" t="s">
        <v>818</v>
      </c>
      <c r="BP152" t="s">
        <v>818</v>
      </c>
      <c r="BQ152" t="s">
        <v>818</v>
      </c>
      <c r="BR152" t="s">
        <v>818</v>
      </c>
      <c r="BS152" t="s">
        <v>818</v>
      </c>
      <c r="BT152" t="s">
        <v>818</v>
      </c>
      <c r="BU152" t="s">
        <v>818</v>
      </c>
      <c r="BV152" t="s">
        <v>818</v>
      </c>
      <c r="BW152" t="s">
        <v>818</v>
      </c>
      <c r="BX152" t="s">
        <v>818</v>
      </c>
      <c r="BY152" t="s">
        <v>818</v>
      </c>
      <c r="BZ152" t="s">
        <v>818</v>
      </c>
      <c r="CA152" t="s">
        <v>818</v>
      </c>
      <c r="CB152" t="s">
        <v>818</v>
      </c>
      <c r="CC152" t="s">
        <v>818</v>
      </c>
      <c r="CD152" t="s">
        <v>818</v>
      </c>
      <c r="CE152" t="s">
        <v>818</v>
      </c>
      <c r="CF152" t="s">
        <v>818</v>
      </c>
      <c r="CG152" t="s">
        <v>818</v>
      </c>
      <c r="CH152" t="s">
        <v>818</v>
      </c>
      <c r="CI152" t="s">
        <v>818</v>
      </c>
      <c r="CJ152" t="s">
        <v>818</v>
      </c>
      <c r="CK152" t="s">
        <v>818</v>
      </c>
      <c r="CL152" t="s">
        <v>818</v>
      </c>
      <c r="CM152" t="s">
        <v>818</v>
      </c>
      <c r="CN152" t="s">
        <v>818</v>
      </c>
      <c r="CO152" t="s">
        <v>818</v>
      </c>
      <c r="CP152" t="s">
        <v>818</v>
      </c>
      <c r="CQ152" t="s">
        <v>818</v>
      </c>
      <c r="CR152" t="s">
        <v>818</v>
      </c>
      <c r="CS152" t="s">
        <v>818</v>
      </c>
      <c r="CT152" t="s">
        <v>818</v>
      </c>
      <c r="CU152" t="s">
        <v>818</v>
      </c>
      <c r="CV152" t="s">
        <v>818</v>
      </c>
      <c r="CW152" t="s">
        <v>818</v>
      </c>
      <c r="CX152" t="s">
        <v>818</v>
      </c>
      <c r="CY152" t="s">
        <v>818</v>
      </c>
      <c r="CZ152" t="s">
        <v>818</v>
      </c>
      <c r="DA152" t="s">
        <v>818</v>
      </c>
      <c r="DB152" t="s">
        <v>818</v>
      </c>
      <c r="DC152" t="s">
        <v>818</v>
      </c>
      <c r="DD152" t="s">
        <v>818</v>
      </c>
      <c r="DE152" t="s">
        <v>818</v>
      </c>
      <c r="DF152" t="s">
        <v>818</v>
      </c>
      <c r="DG152" t="s">
        <v>818</v>
      </c>
      <c r="DH152" t="s">
        <v>818</v>
      </c>
      <c r="DI152" t="s">
        <v>818</v>
      </c>
      <c r="DJ152" t="s">
        <v>818</v>
      </c>
      <c r="DK152" t="s">
        <v>818</v>
      </c>
      <c r="DL152" t="s">
        <v>818</v>
      </c>
      <c r="DM152" t="s">
        <v>818</v>
      </c>
      <c r="DN152" t="s">
        <v>818</v>
      </c>
      <c r="DO152" t="s">
        <v>818</v>
      </c>
      <c r="DP152" t="s">
        <v>818</v>
      </c>
      <c r="DQ152" t="s">
        <v>818</v>
      </c>
      <c r="DR152" t="s">
        <v>818</v>
      </c>
      <c r="DS152" t="s">
        <v>818</v>
      </c>
      <c r="DT152" t="s">
        <v>818</v>
      </c>
      <c r="DU152" t="s">
        <v>818</v>
      </c>
      <c r="DV152" t="s">
        <v>818</v>
      </c>
      <c r="DW152" t="s">
        <v>818</v>
      </c>
      <c r="DX152" t="s">
        <v>818</v>
      </c>
      <c r="DY152" t="s">
        <v>818</v>
      </c>
      <c r="DZ152" t="s">
        <v>818</v>
      </c>
      <c r="EA152" t="s">
        <v>818</v>
      </c>
      <c r="EB152" t="s">
        <v>818</v>
      </c>
      <c r="EC152" t="s">
        <v>818</v>
      </c>
      <c r="ED152" t="s">
        <v>818</v>
      </c>
      <c r="EE152" t="s">
        <v>818</v>
      </c>
      <c r="EF152" t="s">
        <v>818</v>
      </c>
      <c r="EG152" t="s">
        <v>818</v>
      </c>
      <c r="EH152" t="s">
        <v>818</v>
      </c>
      <c r="EI152" t="s">
        <v>818</v>
      </c>
      <c r="EJ152" t="s">
        <v>818</v>
      </c>
      <c r="EK152" t="s">
        <v>818</v>
      </c>
      <c r="EL152" t="s">
        <v>818</v>
      </c>
      <c r="EM152" t="s">
        <v>818</v>
      </c>
      <c r="EN152" t="s">
        <v>818</v>
      </c>
      <c r="EO152" t="s">
        <v>818</v>
      </c>
      <c r="EP152" t="s">
        <v>818</v>
      </c>
      <c r="EQ152" t="s">
        <v>818</v>
      </c>
      <c r="ER152" t="s">
        <v>818</v>
      </c>
      <c r="ES152" t="s">
        <v>818</v>
      </c>
      <c r="ET152" t="s">
        <v>818</v>
      </c>
      <c r="EU152" t="s">
        <v>818</v>
      </c>
      <c r="EV152" t="s">
        <v>818</v>
      </c>
      <c r="EW152" t="s">
        <v>818</v>
      </c>
      <c r="EX152" t="s">
        <v>818</v>
      </c>
      <c r="EY152" t="s">
        <v>818</v>
      </c>
      <c r="EZ152" t="s">
        <v>818</v>
      </c>
      <c r="FA152" t="s">
        <v>818</v>
      </c>
      <c r="FB152" t="s">
        <v>818</v>
      </c>
      <c r="FC152" t="s">
        <v>818</v>
      </c>
      <c r="FD152" t="s">
        <v>818</v>
      </c>
      <c r="FE152" t="s">
        <v>818</v>
      </c>
      <c r="FF152" t="s">
        <v>818</v>
      </c>
      <c r="FG152" t="s">
        <v>818</v>
      </c>
      <c r="FH152" t="s">
        <v>818</v>
      </c>
      <c r="FI152" t="s">
        <v>818</v>
      </c>
      <c r="FJ152" t="s">
        <v>818</v>
      </c>
      <c r="FK152" t="s">
        <v>818</v>
      </c>
      <c r="FL152" t="s">
        <v>818</v>
      </c>
      <c r="FM152" t="s">
        <v>818</v>
      </c>
      <c r="FN152" t="s">
        <v>818</v>
      </c>
      <c r="FO152" t="s">
        <v>818</v>
      </c>
      <c r="FP152" t="s">
        <v>818</v>
      </c>
      <c r="FQ152" t="s">
        <v>818</v>
      </c>
      <c r="FR152" t="s">
        <v>818</v>
      </c>
      <c r="FS152" t="s">
        <v>818</v>
      </c>
      <c r="FT152" t="s">
        <v>818</v>
      </c>
      <c r="FU152" t="s">
        <v>818</v>
      </c>
      <c r="FV152" t="s">
        <v>818</v>
      </c>
      <c r="FW152" t="s">
        <v>818</v>
      </c>
      <c r="FX152" t="s">
        <v>818</v>
      </c>
      <c r="FY152" t="s">
        <v>818</v>
      </c>
      <c r="FZ152" t="s">
        <v>818</v>
      </c>
      <c r="GA152" t="s">
        <v>818</v>
      </c>
      <c r="GB152" t="s">
        <v>818</v>
      </c>
      <c r="GC152" t="s">
        <v>818</v>
      </c>
      <c r="GD152" t="s">
        <v>818</v>
      </c>
      <c r="GE152" t="s">
        <v>818</v>
      </c>
      <c r="GF152" t="s">
        <v>818</v>
      </c>
      <c r="GG152" t="s">
        <v>818</v>
      </c>
      <c r="GH152" t="s">
        <v>818</v>
      </c>
      <c r="GI152" t="s">
        <v>818</v>
      </c>
      <c r="GJ152" t="s">
        <v>818</v>
      </c>
      <c r="GK152" t="s">
        <v>818</v>
      </c>
      <c r="GL152" t="s">
        <v>818</v>
      </c>
      <c r="GM152" t="s">
        <v>818</v>
      </c>
      <c r="GN152" t="s">
        <v>818</v>
      </c>
      <c r="GO152" t="s">
        <v>818</v>
      </c>
      <c r="GP152" t="s">
        <v>818</v>
      </c>
      <c r="GQ152" t="s">
        <v>818</v>
      </c>
      <c r="GR152" t="s">
        <v>818</v>
      </c>
      <c r="GS152" t="s">
        <v>818</v>
      </c>
      <c r="GT152" t="s">
        <v>818</v>
      </c>
      <c r="GU152" t="s">
        <v>818</v>
      </c>
      <c r="GV152" t="s">
        <v>818</v>
      </c>
      <c r="GW152" t="s">
        <v>818</v>
      </c>
      <c r="GX152" t="s">
        <v>818</v>
      </c>
      <c r="GY152" t="s">
        <v>818</v>
      </c>
      <c r="GZ152" t="s">
        <v>818</v>
      </c>
      <c r="HA152" t="s">
        <v>818</v>
      </c>
      <c r="HB152" t="s">
        <v>818</v>
      </c>
      <c r="HC152" t="s">
        <v>818</v>
      </c>
      <c r="HD152" t="s">
        <v>818</v>
      </c>
      <c r="HE152" t="s">
        <v>818</v>
      </c>
      <c r="HF152" t="s">
        <v>818</v>
      </c>
      <c r="HG152" t="s">
        <v>818</v>
      </c>
      <c r="HH152" t="s">
        <v>818</v>
      </c>
      <c r="HI152" t="s">
        <v>818</v>
      </c>
      <c r="HJ152" t="s">
        <v>818</v>
      </c>
      <c r="HK152" t="s">
        <v>818</v>
      </c>
      <c r="HL152" t="s">
        <v>818</v>
      </c>
      <c r="HM152" t="s">
        <v>818</v>
      </c>
      <c r="HN152" t="s">
        <v>818</v>
      </c>
      <c r="HO152" t="s">
        <v>818</v>
      </c>
      <c r="HP152" t="s">
        <v>818</v>
      </c>
      <c r="HQ152" t="s">
        <v>818</v>
      </c>
      <c r="HR152" t="s">
        <v>818</v>
      </c>
      <c r="HS152" t="s">
        <v>818</v>
      </c>
      <c r="HT152" t="s">
        <v>818</v>
      </c>
      <c r="HU152" t="s">
        <v>818</v>
      </c>
      <c r="HV152" t="s">
        <v>818</v>
      </c>
      <c r="HW152" t="s">
        <v>818</v>
      </c>
      <c r="HX152" t="s">
        <v>818</v>
      </c>
      <c r="HY152" t="s">
        <v>818</v>
      </c>
      <c r="HZ152" t="s">
        <v>818</v>
      </c>
      <c r="IA152" t="s">
        <v>818</v>
      </c>
      <c r="IB152" t="s">
        <v>818</v>
      </c>
      <c r="IC152" t="s">
        <v>818</v>
      </c>
      <c r="ID152" t="s">
        <v>818</v>
      </c>
      <c r="IE152" t="s">
        <v>818</v>
      </c>
      <c r="IF152" t="s">
        <v>818</v>
      </c>
      <c r="IG152" t="s">
        <v>818</v>
      </c>
      <c r="IH152" t="s">
        <v>818</v>
      </c>
      <c r="II152" t="s">
        <v>818</v>
      </c>
      <c r="IJ152" t="s">
        <v>818</v>
      </c>
      <c r="IK152" t="s">
        <v>818</v>
      </c>
      <c r="IL152" t="s">
        <v>818</v>
      </c>
      <c r="IM152" t="s">
        <v>818</v>
      </c>
      <c r="IN152" t="s">
        <v>818</v>
      </c>
      <c r="IO152" t="s">
        <v>818</v>
      </c>
      <c r="IP152" t="s">
        <v>818</v>
      </c>
      <c r="IQ152" t="s">
        <v>818</v>
      </c>
      <c r="IR152" t="s">
        <v>818</v>
      </c>
      <c r="IS152" t="s">
        <v>818</v>
      </c>
      <c r="IT152" t="s">
        <v>818</v>
      </c>
      <c r="IU152" t="s">
        <v>818</v>
      </c>
      <c r="IV152" t="s">
        <v>818</v>
      </c>
      <c r="IW152" t="s">
        <v>818</v>
      </c>
      <c r="IX152" t="s">
        <v>818</v>
      </c>
      <c r="IY152" t="s">
        <v>818</v>
      </c>
      <c r="IZ152" t="s">
        <v>818</v>
      </c>
      <c r="JA152" t="s">
        <v>818</v>
      </c>
      <c r="JB152" t="s">
        <v>818</v>
      </c>
      <c r="JC152" t="s">
        <v>818</v>
      </c>
      <c r="JD152" t="s">
        <v>818</v>
      </c>
      <c r="JE152" t="s">
        <v>818</v>
      </c>
      <c r="JF152" t="s">
        <v>818</v>
      </c>
      <c r="JG152" t="s">
        <v>818</v>
      </c>
      <c r="JH152" t="s">
        <v>818</v>
      </c>
      <c r="JI152" t="s">
        <v>818</v>
      </c>
      <c r="JJ152" t="s">
        <v>818</v>
      </c>
      <c r="JK152" t="s">
        <v>818</v>
      </c>
      <c r="JL152" t="s">
        <v>818</v>
      </c>
      <c r="JM152" t="s">
        <v>818</v>
      </c>
      <c r="JN152" t="s">
        <v>818</v>
      </c>
      <c r="JO152" t="s">
        <v>818</v>
      </c>
      <c r="JP152" t="s">
        <v>818</v>
      </c>
      <c r="JQ152" t="s">
        <v>818</v>
      </c>
      <c r="JR152" t="s">
        <v>818</v>
      </c>
      <c r="JS152" t="s">
        <v>818</v>
      </c>
      <c r="JT152" t="s">
        <v>818</v>
      </c>
      <c r="JU152" t="s">
        <v>818</v>
      </c>
      <c r="JV152" t="s">
        <v>818</v>
      </c>
      <c r="JW152" t="s">
        <v>818</v>
      </c>
      <c r="JX152" t="s">
        <v>818</v>
      </c>
      <c r="JY152" t="s">
        <v>818</v>
      </c>
      <c r="JZ152" t="s">
        <v>818</v>
      </c>
      <c r="KA152" t="s">
        <v>818</v>
      </c>
      <c r="KB152" t="s">
        <v>818</v>
      </c>
      <c r="KC152" t="s">
        <v>818</v>
      </c>
      <c r="KD152" t="s">
        <v>818</v>
      </c>
      <c r="KE152" t="s">
        <v>818</v>
      </c>
      <c r="KF152">
        <v>5</v>
      </c>
      <c r="KG152">
        <v>0</v>
      </c>
      <c r="KH152">
        <v>0</v>
      </c>
      <c r="KI152">
        <v>0</v>
      </c>
      <c r="KJ152">
        <v>1</v>
      </c>
      <c r="KK152">
        <v>0</v>
      </c>
      <c r="KL152">
        <v>0</v>
      </c>
      <c r="KM152">
        <v>0</v>
      </c>
      <c r="KN152">
        <v>1</v>
      </c>
      <c r="KO152">
        <v>0</v>
      </c>
      <c r="KP152">
        <v>1</v>
      </c>
      <c r="KQ152">
        <v>1</v>
      </c>
      <c r="KR152">
        <v>0</v>
      </c>
      <c r="KS152">
        <v>0</v>
      </c>
      <c r="KT152">
        <v>0</v>
      </c>
      <c r="KU152">
        <v>1</v>
      </c>
      <c r="KV152">
        <v>1</v>
      </c>
      <c r="KW152">
        <v>0</v>
      </c>
      <c r="KX152">
        <v>1</v>
      </c>
      <c r="KY152">
        <v>0</v>
      </c>
      <c r="KZ152">
        <v>2</v>
      </c>
      <c r="LA152">
        <v>1</v>
      </c>
      <c r="LB152">
        <v>1</v>
      </c>
      <c r="LC152">
        <v>3</v>
      </c>
      <c r="LD152">
        <v>5</v>
      </c>
      <c r="LE152">
        <v>2</v>
      </c>
      <c r="LF152">
        <v>2</v>
      </c>
      <c r="LH152" t="s">
        <v>817</v>
      </c>
      <c r="LI152" t="s">
        <v>817</v>
      </c>
      <c r="LJ152" t="s">
        <v>817</v>
      </c>
      <c r="LK152" t="s">
        <v>817</v>
      </c>
      <c r="LL152" t="s">
        <v>902</v>
      </c>
      <c r="LM152" t="s">
        <v>817</v>
      </c>
      <c r="LO152" t="s">
        <v>817</v>
      </c>
      <c r="LQ152" t="s">
        <v>817</v>
      </c>
      <c r="LR152" t="s">
        <v>818</v>
      </c>
      <c r="LS152" t="s">
        <v>818</v>
      </c>
      <c r="LT152" t="s">
        <v>818</v>
      </c>
      <c r="LU152" t="s">
        <v>818</v>
      </c>
      <c r="LV152" t="s">
        <v>818</v>
      </c>
      <c r="LW152" t="s">
        <v>818</v>
      </c>
      <c r="LX152" t="s">
        <v>817</v>
      </c>
      <c r="MA152" t="s">
        <v>994</v>
      </c>
      <c r="MB152" t="s">
        <v>821</v>
      </c>
      <c r="MC152" t="s">
        <v>875</v>
      </c>
      <c r="MD152" t="s">
        <v>813</v>
      </c>
      <c r="MF152" t="s">
        <v>823</v>
      </c>
      <c r="MI152" t="s">
        <v>813</v>
      </c>
      <c r="MJ152" t="s">
        <v>824</v>
      </c>
      <c r="MK152" t="s">
        <v>813</v>
      </c>
      <c r="ML152" t="s">
        <v>813</v>
      </c>
      <c r="MM152" t="s">
        <v>817</v>
      </c>
      <c r="MN152" t="s">
        <v>817</v>
      </c>
      <c r="MO152" t="s">
        <v>817</v>
      </c>
      <c r="MP152" t="s">
        <v>817</v>
      </c>
      <c r="MQ152" t="s">
        <v>817</v>
      </c>
      <c r="MR152" t="s">
        <v>817</v>
      </c>
      <c r="MS152" t="s">
        <v>817</v>
      </c>
      <c r="MT152" t="s">
        <v>817</v>
      </c>
      <c r="MU152" t="s">
        <v>813</v>
      </c>
      <c r="NC152" t="s">
        <v>813</v>
      </c>
      <c r="ND152" t="s">
        <v>817</v>
      </c>
      <c r="NE152" t="s">
        <v>813</v>
      </c>
      <c r="NF152" t="s">
        <v>817</v>
      </c>
      <c r="NG152" t="s">
        <v>817</v>
      </c>
      <c r="NH152" t="s">
        <v>813</v>
      </c>
      <c r="NI152" t="s">
        <v>817</v>
      </c>
      <c r="NJ152" t="s">
        <v>817</v>
      </c>
      <c r="NK152" t="s">
        <v>817</v>
      </c>
      <c r="NL152" t="s">
        <v>813</v>
      </c>
      <c r="NM152" t="s">
        <v>813</v>
      </c>
      <c r="NN152" t="s">
        <v>817</v>
      </c>
      <c r="NO152" t="s">
        <v>817</v>
      </c>
      <c r="NP152" t="s">
        <v>817</v>
      </c>
      <c r="NQ152" t="s">
        <v>817</v>
      </c>
      <c r="NR152" t="s">
        <v>813</v>
      </c>
      <c r="NS152" t="s">
        <v>817</v>
      </c>
      <c r="NU152" t="s">
        <v>1051</v>
      </c>
      <c r="NX152" t="s">
        <v>1274</v>
      </c>
      <c r="NY152">
        <v>1</v>
      </c>
      <c r="NZ152" t="s">
        <v>903</v>
      </c>
      <c r="OP152" t="s">
        <v>902</v>
      </c>
      <c r="OQ152" t="s">
        <v>827</v>
      </c>
      <c r="OR152" t="s">
        <v>863</v>
      </c>
      <c r="OS152" t="s">
        <v>829</v>
      </c>
      <c r="OT152" t="s">
        <v>813</v>
      </c>
      <c r="OU152" t="s">
        <v>813</v>
      </c>
      <c r="OV152" t="s">
        <v>830</v>
      </c>
      <c r="OW152" t="s">
        <v>831</v>
      </c>
      <c r="OX152" t="s">
        <v>832</v>
      </c>
      <c r="OY152" t="s">
        <v>833</v>
      </c>
      <c r="OZ152" t="s">
        <v>834</v>
      </c>
      <c r="PA152" t="s">
        <v>813</v>
      </c>
      <c r="PB152" t="s">
        <v>817</v>
      </c>
      <c r="PC152" t="s">
        <v>813</v>
      </c>
      <c r="PD152" t="s">
        <v>817</v>
      </c>
      <c r="PE152" t="s">
        <v>817</v>
      </c>
      <c r="PF152" t="s">
        <v>817</v>
      </c>
      <c r="PG152" t="s">
        <v>817</v>
      </c>
      <c r="PH152" t="s">
        <v>817</v>
      </c>
      <c r="PI152" t="s">
        <v>817</v>
      </c>
      <c r="PJ152" t="s">
        <v>817</v>
      </c>
      <c r="PK152" t="s">
        <v>813</v>
      </c>
      <c r="PL152" t="s">
        <v>835</v>
      </c>
      <c r="PM152" t="s">
        <v>836</v>
      </c>
      <c r="PN152" t="s">
        <v>845</v>
      </c>
      <c r="PO152" t="s">
        <v>893</v>
      </c>
      <c r="PP152" t="s">
        <v>867</v>
      </c>
      <c r="PQ152" t="s">
        <v>813</v>
      </c>
      <c r="PR152" t="s">
        <v>813</v>
      </c>
      <c r="PS152" t="s">
        <v>817</v>
      </c>
      <c r="PT152" t="s">
        <v>817</v>
      </c>
      <c r="PU152" t="s">
        <v>817</v>
      </c>
      <c r="PV152" t="s">
        <v>817</v>
      </c>
      <c r="PW152" t="s">
        <v>817</v>
      </c>
      <c r="PX152" t="s">
        <v>817</v>
      </c>
      <c r="PY152" t="s">
        <v>817</v>
      </c>
      <c r="PZ152" t="s">
        <v>840</v>
      </c>
      <c r="QA152" t="s">
        <v>841</v>
      </c>
      <c r="QB152" t="s">
        <v>895</v>
      </c>
      <c r="QC152" t="s">
        <v>843</v>
      </c>
      <c r="QD152" t="s">
        <v>844</v>
      </c>
      <c r="QE152" t="s">
        <v>845</v>
      </c>
      <c r="QF152" t="s">
        <v>813</v>
      </c>
      <c r="QG152" t="s">
        <v>813</v>
      </c>
      <c r="QH152" t="s">
        <v>813</v>
      </c>
      <c r="QI152" t="s">
        <v>817</v>
      </c>
      <c r="QJ152" t="s">
        <v>813</v>
      </c>
      <c r="QK152" t="s">
        <v>813</v>
      </c>
      <c r="QL152" t="s">
        <v>817</v>
      </c>
      <c r="QM152" t="s">
        <v>813</v>
      </c>
      <c r="QN152" t="s">
        <v>817</v>
      </c>
      <c r="QO152" t="s">
        <v>817</v>
      </c>
      <c r="QP152" t="s">
        <v>817</v>
      </c>
      <c r="QQ152" t="s">
        <v>817</v>
      </c>
      <c r="QR152" t="s">
        <v>817</v>
      </c>
      <c r="QS152" t="s">
        <v>813</v>
      </c>
      <c r="QT152" t="s">
        <v>817</v>
      </c>
      <c r="QU152" t="s">
        <v>817</v>
      </c>
      <c r="QV152" t="s">
        <v>817</v>
      </c>
      <c r="QW152" t="s">
        <v>817</v>
      </c>
      <c r="QX152" t="s">
        <v>817</v>
      </c>
      <c r="QY152" t="s">
        <v>817</v>
      </c>
      <c r="QZ152" t="s">
        <v>817</v>
      </c>
      <c r="RA152" t="s">
        <v>817</v>
      </c>
      <c r="RB152" t="s">
        <v>817</v>
      </c>
      <c r="RC152" t="s">
        <v>817</v>
      </c>
      <c r="RD152" t="s">
        <v>817</v>
      </c>
      <c r="RE152" t="s">
        <v>817</v>
      </c>
      <c r="RF152" t="s">
        <v>817</v>
      </c>
      <c r="RG152" t="s">
        <v>817</v>
      </c>
      <c r="RH152" t="s">
        <v>817</v>
      </c>
      <c r="RI152" t="s">
        <v>817</v>
      </c>
      <c r="RJ152" t="s">
        <v>817</v>
      </c>
      <c r="RK152" t="s">
        <v>813</v>
      </c>
      <c r="RL152" t="s">
        <v>813</v>
      </c>
      <c r="RM152" t="s">
        <v>817</v>
      </c>
      <c r="RN152" t="s">
        <v>817</v>
      </c>
      <c r="RO152" t="s">
        <v>817</v>
      </c>
      <c r="RP152" t="s">
        <v>817</v>
      </c>
      <c r="RQ152" t="s">
        <v>817</v>
      </c>
      <c r="RR152" t="s">
        <v>817</v>
      </c>
      <c r="RS152" t="s">
        <v>813</v>
      </c>
      <c r="RT152" t="s">
        <v>817</v>
      </c>
      <c r="RU152" t="s">
        <v>817</v>
      </c>
      <c r="RV152" t="s">
        <v>817</v>
      </c>
      <c r="RW152" t="s">
        <v>817</v>
      </c>
      <c r="RX152" t="s">
        <v>845</v>
      </c>
      <c r="RY152" t="s">
        <v>999</v>
      </c>
      <c r="RZ152" t="s">
        <v>813</v>
      </c>
      <c r="SA152" t="s">
        <v>813</v>
      </c>
      <c r="SB152" t="s">
        <v>813</v>
      </c>
      <c r="SC152" t="s">
        <v>817</v>
      </c>
      <c r="SD152" t="s">
        <v>817</v>
      </c>
      <c r="SE152" t="s">
        <v>817</v>
      </c>
      <c r="SF152" t="s">
        <v>817</v>
      </c>
      <c r="SG152" t="s">
        <v>817</v>
      </c>
      <c r="SH152" t="s">
        <v>817</v>
      </c>
      <c r="SI152" t="s">
        <v>813</v>
      </c>
      <c r="SJ152" t="s">
        <v>817</v>
      </c>
      <c r="SK152" t="s">
        <v>817</v>
      </c>
      <c r="SL152" t="s">
        <v>817</v>
      </c>
      <c r="SM152" t="s">
        <v>817</v>
      </c>
      <c r="SN152" t="s">
        <v>817</v>
      </c>
      <c r="SO152" t="s">
        <v>817</v>
      </c>
      <c r="SP152" t="s">
        <v>817</v>
      </c>
      <c r="SQ152" t="s">
        <v>817</v>
      </c>
      <c r="SR152" t="s">
        <v>817</v>
      </c>
      <c r="SS152" t="s">
        <v>817</v>
      </c>
      <c r="ST152" t="s">
        <v>817</v>
      </c>
      <c r="SU152" t="s">
        <v>813</v>
      </c>
      <c r="SV152" t="s">
        <v>817</v>
      </c>
      <c r="SW152" t="s">
        <v>817</v>
      </c>
      <c r="SX152" t="s">
        <v>817</v>
      </c>
      <c r="SY152" t="s">
        <v>813</v>
      </c>
      <c r="SZ152" t="s">
        <v>817</v>
      </c>
      <c r="TA152" t="s">
        <v>817</v>
      </c>
      <c r="TB152" t="s">
        <v>817</v>
      </c>
      <c r="TC152" t="s">
        <v>817</v>
      </c>
      <c r="TD152" t="s">
        <v>817</v>
      </c>
      <c r="TE152" t="s">
        <v>817</v>
      </c>
      <c r="TF152" t="s">
        <v>817</v>
      </c>
      <c r="TG152" t="s">
        <v>817</v>
      </c>
      <c r="TH152" t="s">
        <v>817</v>
      </c>
      <c r="TI152" t="s">
        <v>817</v>
      </c>
      <c r="TJ152" t="s">
        <v>817</v>
      </c>
      <c r="TU152" t="s">
        <v>817</v>
      </c>
      <c r="TY152" t="s">
        <v>813</v>
      </c>
      <c r="TZ152" t="s">
        <v>817</v>
      </c>
      <c r="UA152" t="s">
        <v>817</v>
      </c>
      <c r="UB152" t="s">
        <v>813</v>
      </c>
      <c r="UC152" t="s">
        <v>817</v>
      </c>
      <c r="UD152" t="s">
        <v>813</v>
      </c>
      <c r="UE152" t="s">
        <v>817</v>
      </c>
      <c r="UF152" t="s">
        <v>817</v>
      </c>
      <c r="UG152" t="s">
        <v>817</v>
      </c>
      <c r="UH152" t="s">
        <v>817</v>
      </c>
      <c r="UI152" t="s">
        <v>817</v>
      </c>
      <c r="UJ152" t="s">
        <v>817</v>
      </c>
      <c r="UK152" t="s">
        <v>817</v>
      </c>
      <c r="UL152" t="s">
        <v>813</v>
      </c>
      <c r="UM152" t="s">
        <v>902</v>
      </c>
      <c r="UN152" t="s">
        <v>813</v>
      </c>
      <c r="UO152" t="s">
        <v>817</v>
      </c>
      <c r="UP152" t="s">
        <v>813</v>
      </c>
      <c r="UQ152" t="s">
        <v>817</v>
      </c>
      <c r="UR152" t="s">
        <v>813</v>
      </c>
      <c r="US152" t="s">
        <v>817</v>
      </c>
      <c r="UT152" t="s">
        <v>817</v>
      </c>
      <c r="UU152" t="s">
        <v>817</v>
      </c>
      <c r="UV152" t="s">
        <v>817</v>
      </c>
      <c r="UW152" t="s">
        <v>817</v>
      </c>
      <c r="UX152" t="s">
        <v>817</v>
      </c>
      <c r="UY152" t="s">
        <v>817</v>
      </c>
      <c r="UZ152" t="s">
        <v>817</v>
      </c>
      <c r="VB152" t="s">
        <v>909</v>
      </c>
      <c r="VC152" t="s">
        <v>963</v>
      </c>
      <c r="VD152" t="s">
        <v>813</v>
      </c>
      <c r="VE152" t="s">
        <v>817</v>
      </c>
      <c r="VF152" t="s">
        <v>817</v>
      </c>
      <c r="VG152" t="s">
        <v>817</v>
      </c>
      <c r="VH152" t="s">
        <v>817</v>
      </c>
      <c r="VI152" t="s">
        <v>817</v>
      </c>
      <c r="VJ152" t="s">
        <v>817</v>
      </c>
      <c r="VK152" t="s">
        <v>817</v>
      </c>
      <c r="VL152" t="s">
        <v>817</v>
      </c>
      <c r="VM152" t="s">
        <v>817</v>
      </c>
      <c r="VN152" t="s">
        <v>817</v>
      </c>
      <c r="VO152" t="s">
        <v>817</v>
      </c>
      <c r="VP152" t="s">
        <v>817</v>
      </c>
      <c r="VQ152" t="s">
        <v>817</v>
      </c>
      <c r="VY152" t="s">
        <v>813</v>
      </c>
      <c r="VZ152" t="s">
        <v>813</v>
      </c>
      <c r="WA152" t="s">
        <v>813</v>
      </c>
      <c r="WB152" t="s">
        <v>813</v>
      </c>
      <c r="WC152" t="s">
        <v>817</v>
      </c>
      <c r="WD152" t="s">
        <v>813</v>
      </c>
      <c r="WE152" t="s">
        <v>817</v>
      </c>
      <c r="WF152" t="s">
        <v>813</v>
      </c>
      <c r="WG152" t="s">
        <v>817</v>
      </c>
      <c r="WH152" t="s">
        <v>817</v>
      </c>
      <c r="WI152" t="s">
        <v>817</v>
      </c>
      <c r="WJ152" t="s">
        <v>813</v>
      </c>
      <c r="WK152" t="s">
        <v>813</v>
      </c>
      <c r="WL152" t="s">
        <v>813</v>
      </c>
      <c r="WM152" t="s">
        <v>817</v>
      </c>
      <c r="WN152" t="s">
        <v>817</v>
      </c>
      <c r="WO152" t="s">
        <v>817</v>
      </c>
      <c r="WP152" t="s">
        <v>817</v>
      </c>
      <c r="WQ152" t="s">
        <v>817</v>
      </c>
      <c r="WR152" t="s">
        <v>817</v>
      </c>
      <c r="WS152" t="s">
        <v>846</v>
      </c>
      <c r="WU152" t="s">
        <v>817</v>
      </c>
      <c r="WV152" t="s">
        <v>813</v>
      </c>
      <c r="WW152" t="s">
        <v>813</v>
      </c>
      <c r="WX152" t="s">
        <v>817</v>
      </c>
      <c r="WY152" t="s">
        <v>817</v>
      </c>
      <c r="WZ152" t="s">
        <v>817</v>
      </c>
      <c r="XA152" t="s">
        <v>817</v>
      </c>
      <c r="XB152" t="s">
        <v>817</v>
      </c>
      <c r="XC152" t="s">
        <v>850</v>
      </c>
      <c r="XD152" t="s">
        <v>813</v>
      </c>
      <c r="XE152" t="s">
        <v>813</v>
      </c>
      <c r="XF152" t="s">
        <v>817</v>
      </c>
      <c r="XG152" t="s">
        <v>817</v>
      </c>
      <c r="XH152" t="s">
        <v>817</v>
      </c>
      <c r="XI152" t="s">
        <v>817</v>
      </c>
      <c r="XJ152" t="s">
        <v>817</v>
      </c>
      <c r="XK152" t="s">
        <v>817</v>
      </c>
      <c r="XL152" t="s">
        <v>817</v>
      </c>
      <c r="XM152" t="s">
        <v>813</v>
      </c>
      <c r="XN152" t="s">
        <v>817</v>
      </c>
      <c r="XO152" t="s">
        <v>817</v>
      </c>
      <c r="XP152" t="s">
        <v>817</v>
      </c>
      <c r="XQ152" t="s">
        <v>817</v>
      </c>
      <c r="XR152" t="s">
        <v>813</v>
      </c>
      <c r="XS152" t="s">
        <v>817</v>
      </c>
      <c r="XT152" t="s">
        <v>817</v>
      </c>
      <c r="XU152" t="s">
        <v>813</v>
      </c>
      <c r="XV152" t="s">
        <v>817</v>
      </c>
      <c r="XW152" t="s">
        <v>817</v>
      </c>
      <c r="XX152" t="s">
        <v>817</v>
      </c>
      <c r="XY152" t="s">
        <v>817</v>
      </c>
      <c r="XZ152" t="s">
        <v>813</v>
      </c>
      <c r="YA152" t="s">
        <v>813</v>
      </c>
      <c r="YB152" t="s">
        <v>817</v>
      </c>
      <c r="YC152" t="s">
        <v>817</v>
      </c>
      <c r="YD152" t="s">
        <v>813</v>
      </c>
      <c r="YE152" t="s">
        <v>817</v>
      </c>
      <c r="YF152" t="s">
        <v>817</v>
      </c>
      <c r="YG152" t="s">
        <v>817</v>
      </c>
      <c r="YH152" t="s">
        <v>817</v>
      </c>
      <c r="YI152" t="s">
        <v>817</v>
      </c>
      <c r="YJ152" t="s">
        <v>817</v>
      </c>
      <c r="YK152" t="s">
        <v>817</v>
      </c>
      <c r="YL152" t="s">
        <v>817</v>
      </c>
      <c r="YM152" t="s">
        <v>813</v>
      </c>
      <c r="YN152" t="s">
        <v>817</v>
      </c>
      <c r="YO152" t="s">
        <v>817</v>
      </c>
      <c r="YP152" t="s">
        <v>817</v>
      </c>
      <c r="YQ152" t="s">
        <v>817</v>
      </c>
      <c r="YR152" t="s">
        <v>817</v>
      </c>
      <c r="YS152" t="s">
        <v>817</v>
      </c>
      <c r="YT152" t="s">
        <v>817</v>
      </c>
      <c r="YU152" t="s">
        <v>813</v>
      </c>
      <c r="YW152" t="s">
        <v>813</v>
      </c>
      <c r="YX152" t="s">
        <v>817</v>
      </c>
      <c r="YY152" t="s">
        <v>817</v>
      </c>
      <c r="YZ152" t="s">
        <v>817</v>
      </c>
      <c r="ZA152" t="s">
        <v>817</v>
      </c>
      <c r="ZB152" t="s">
        <v>817</v>
      </c>
      <c r="ZC152" t="s">
        <v>817</v>
      </c>
      <c r="ZD152" t="s">
        <v>817</v>
      </c>
      <c r="ZE152" t="s">
        <v>817</v>
      </c>
      <c r="ZF152" t="s">
        <v>817</v>
      </c>
      <c r="ZG152" t="s">
        <v>813</v>
      </c>
      <c r="ZH152" t="s">
        <v>813</v>
      </c>
      <c r="ZI152" t="s">
        <v>813</v>
      </c>
      <c r="ZJ152" t="s">
        <v>817</v>
      </c>
      <c r="ZK152" t="s">
        <v>817</v>
      </c>
      <c r="ZL152" t="s">
        <v>817</v>
      </c>
      <c r="ZM152" t="s">
        <v>817</v>
      </c>
      <c r="ZN152" t="s">
        <v>817</v>
      </c>
      <c r="ZO152" t="s">
        <v>817</v>
      </c>
      <c r="ZP152" t="s">
        <v>817</v>
      </c>
      <c r="ZQ152" t="s">
        <v>817</v>
      </c>
      <c r="ZR152" t="s">
        <v>813</v>
      </c>
      <c r="ZS152" t="s">
        <v>817</v>
      </c>
      <c r="ZT152" t="s">
        <v>817</v>
      </c>
      <c r="ZU152" t="s">
        <v>817</v>
      </c>
      <c r="ZV152" t="s">
        <v>817</v>
      </c>
      <c r="ZW152" t="s">
        <v>817</v>
      </c>
      <c r="ZX152" t="s">
        <v>817</v>
      </c>
      <c r="ZY152" t="s">
        <v>817</v>
      </c>
      <c r="ZZ152" t="s">
        <v>817</v>
      </c>
      <c r="AAA152" t="s">
        <v>813</v>
      </c>
      <c r="AAB152" t="s">
        <v>817</v>
      </c>
      <c r="AAC152" t="s">
        <v>817</v>
      </c>
      <c r="AAD152" t="s">
        <v>817</v>
      </c>
      <c r="AAE152" t="s">
        <v>817</v>
      </c>
      <c r="AAF152" t="s">
        <v>817</v>
      </c>
      <c r="AAH152" t="s">
        <v>813</v>
      </c>
      <c r="AAI152" t="s">
        <v>817</v>
      </c>
      <c r="AAJ152" t="s">
        <v>813</v>
      </c>
      <c r="AAK152" t="s">
        <v>817</v>
      </c>
      <c r="AAL152" t="s">
        <v>817</v>
      </c>
      <c r="AAM152" t="s">
        <v>817</v>
      </c>
      <c r="AAN152" t="s">
        <v>813</v>
      </c>
      <c r="AAO152" t="s">
        <v>817</v>
      </c>
      <c r="AAP152" t="s">
        <v>817</v>
      </c>
      <c r="AAQ152" t="s">
        <v>817</v>
      </c>
      <c r="AAR152" t="s">
        <v>817</v>
      </c>
      <c r="AAS152" t="s">
        <v>817</v>
      </c>
      <c r="AAT152" t="s">
        <v>817</v>
      </c>
      <c r="AAV152" t="s">
        <v>813</v>
      </c>
      <c r="AAW152" t="s">
        <v>817</v>
      </c>
      <c r="AAX152" t="s">
        <v>817</v>
      </c>
      <c r="AAY152" t="s">
        <v>817</v>
      </c>
      <c r="AAZ152" t="s">
        <v>817</v>
      </c>
      <c r="ABA152" t="s">
        <v>817</v>
      </c>
      <c r="ABB152" t="s">
        <v>813</v>
      </c>
      <c r="ABC152" t="s">
        <v>817</v>
      </c>
      <c r="ABD152" t="s">
        <v>817</v>
      </c>
      <c r="ABE152" t="s">
        <v>817</v>
      </c>
      <c r="ABF152" t="s">
        <v>817</v>
      </c>
      <c r="ABG152" t="s">
        <v>817</v>
      </c>
      <c r="ABH152" t="s">
        <v>817</v>
      </c>
      <c r="ABI152" t="s">
        <v>817</v>
      </c>
      <c r="ABJ152" t="s">
        <v>817</v>
      </c>
      <c r="ABK152" t="s">
        <v>817</v>
      </c>
      <c r="ABL152" t="s">
        <v>813</v>
      </c>
      <c r="ABM152" t="s">
        <v>817</v>
      </c>
      <c r="ABN152" t="s">
        <v>817</v>
      </c>
      <c r="ABO152" t="s">
        <v>813</v>
      </c>
      <c r="ABP152" t="s">
        <v>817</v>
      </c>
      <c r="ABQ152" t="s">
        <v>817</v>
      </c>
      <c r="ABR152" t="s">
        <v>817</v>
      </c>
      <c r="ABS152" t="s">
        <v>817</v>
      </c>
      <c r="ABT152" t="s">
        <v>813</v>
      </c>
      <c r="ABU152" t="s">
        <v>817</v>
      </c>
      <c r="ABV152" t="s">
        <v>817</v>
      </c>
      <c r="ABW152" t="s">
        <v>813</v>
      </c>
      <c r="ABX152" t="s">
        <v>817</v>
      </c>
      <c r="ABY152" t="s">
        <v>817</v>
      </c>
      <c r="ABZ152" t="s">
        <v>817</v>
      </c>
      <c r="ACA152" t="s">
        <v>817</v>
      </c>
      <c r="ACB152" t="s">
        <v>813</v>
      </c>
      <c r="ACC152" t="s">
        <v>817</v>
      </c>
      <c r="ACD152" t="s">
        <v>817</v>
      </c>
      <c r="ACE152" t="s">
        <v>817</v>
      </c>
      <c r="ACF152" t="s">
        <v>817</v>
      </c>
      <c r="ACG152" t="s">
        <v>817</v>
      </c>
      <c r="ACH152" t="s">
        <v>817</v>
      </c>
      <c r="ACI152" t="s">
        <v>817</v>
      </c>
    </row>
    <row r="153" spans="1:763">
      <c r="A153" t="s">
        <v>1493</v>
      </c>
      <c r="B153" t="s">
        <v>1494</v>
      </c>
      <c r="C153" t="s">
        <v>1495</v>
      </c>
      <c r="D153" t="s">
        <v>977</v>
      </c>
      <c r="E153" t="s">
        <v>977</v>
      </c>
      <c r="P153" t="s">
        <v>855</v>
      </c>
      <c r="T153">
        <v>25</v>
      </c>
      <c r="V153" t="s">
        <v>813</v>
      </c>
      <c r="X153" t="s">
        <v>817</v>
      </c>
      <c r="Y153" t="s">
        <v>856</v>
      </c>
      <c r="Z153" t="s">
        <v>814</v>
      </c>
      <c r="AA153" t="s">
        <v>815</v>
      </c>
      <c r="AB153" t="s">
        <v>901</v>
      </c>
      <c r="AC153">
        <v>4</v>
      </c>
      <c r="AD153" t="s">
        <v>817</v>
      </c>
      <c r="AE153">
        <v>0</v>
      </c>
      <c r="AF153">
        <v>4</v>
      </c>
      <c r="AG153">
        <v>0</v>
      </c>
      <c r="AH153" t="s">
        <v>818</v>
      </c>
      <c r="AI153" t="s">
        <v>818</v>
      </c>
      <c r="AJ153" t="s">
        <v>818</v>
      </c>
      <c r="AK153" t="s">
        <v>818</v>
      </c>
      <c r="AL153" t="s">
        <v>818</v>
      </c>
      <c r="AM153" t="s">
        <v>818</v>
      </c>
      <c r="AN153" t="s">
        <v>818</v>
      </c>
      <c r="AO153" t="s">
        <v>818</v>
      </c>
      <c r="AP153" t="s">
        <v>818</v>
      </c>
      <c r="AQ153" t="s">
        <v>818</v>
      </c>
      <c r="AR153" t="s">
        <v>818</v>
      </c>
      <c r="AS153" t="s">
        <v>818</v>
      </c>
      <c r="AT153" t="s">
        <v>818</v>
      </c>
      <c r="AU153" t="s">
        <v>818</v>
      </c>
      <c r="AV153" t="s">
        <v>818</v>
      </c>
      <c r="AW153" t="s">
        <v>818</v>
      </c>
      <c r="AX153" t="s">
        <v>818</v>
      </c>
      <c r="AY153" t="s">
        <v>818</v>
      </c>
      <c r="AZ153" t="s">
        <v>818</v>
      </c>
      <c r="BA153" t="s">
        <v>818</v>
      </c>
      <c r="BB153" t="s">
        <v>818</v>
      </c>
      <c r="BC153" t="s">
        <v>818</v>
      </c>
      <c r="BD153" t="s">
        <v>818</v>
      </c>
      <c r="BE153" t="s">
        <v>818</v>
      </c>
      <c r="BF153" t="s">
        <v>818</v>
      </c>
      <c r="BG153" t="s">
        <v>818</v>
      </c>
      <c r="BH153" t="s">
        <v>818</v>
      </c>
      <c r="BI153" t="s">
        <v>818</v>
      </c>
      <c r="BJ153" t="s">
        <v>818</v>
      </c>
      <c r="BK153" t="s">
        <v>818</v>
      </c>
      <c r="BL153" t="s">
        <v>818</v>
      </c>
      <c r="BM153" t="s">
        <v>818</v>
      </c>
      <c r="BN153" t="s">
        <v>818</v>
      </c>
      <c r="BO153" t="s">
        <v>818</v>
      </c>
      <c r="BP153" t="s">
        <v>818</v>
      </c>
      <c r="BQ153" t="s">
        <v>818</v>
      </c>
      <c r="BR153" t="s">
        <v>818</v>
      </c>
      <c r="BS153" t="s">
        <v>818</v>
      </c>
      <c r="BT153" t="s">
        <v>818</v>
      </c>
      <c r="BU153" t="s">
        <v>818</v>
      </c>
      <c r="BV153" t="s">
        <v>818</v>
      </c>
      <c r="BW153" t="s">
        <v>818</v>
      </c>
      <c r="BX153" t="s">
        <v>818</v>
      </c>
      <c r="BY153" t="s">
        <v>818</v>
      </c>
      <c r="BZ153" t="s">
        <v>818</v>
      </c>
      <c r="CA153" t="s">
        <v>818</v>
      </c>
      <c r="CB153" t="s">
        <v>818</v>
      </c>
      <c r="CC153" t="s">
        <v>818</v>
      </c>
      <c r="CD153" t="s">
        <v>818</v>
      </c>
      <c r="CE153" t="s">
        <v>818</v>
      </c>
      <c r="CF153" t="s">
        <v>818</v>
      </c>
      <c r="CG153" t="s">
        <v>818</v>
      </c>
      <c r="CH153" t="s">
        <v>818</v>
      </c>
      <c r="CI153" t="s">
        <v>818</v>
      </c>
      <c r="CJ153" t="s">
        <v>818</v>
      </c>
      <c r="CK153" t="s">
        <v>818</v>
      </c>
      <c r="CL153" t="s">
        <v>818</v>
      </c>
      <c r="CM153" t="s">
        <v>818</v>
      </c>
      <c r="CN153" t="s">
        <v>818</v>
      </c>
      <c r="CO153" t="s">
        <v>818</v>
      </c>
      <c r="CP153" t="s">
        <v>818</v>
      </c>
      <c r="CQ153" t="s">
        <v>818</v>
      </c>
      <c r="CR153" t="s">
        <v>818</v>
      </c>
      <c r="CS153" t="s">
        <v>818</v>
      </c>
      <c r="CT153" t="s">
        <v>818</v>
      </c>
      <c r="CU153" t="s">
        <v>818</v>
      </c>
      <c r="CV153" t="s">
        <v>818</v>
      </c>
      <c r="CW153" t="s">
        <v>818</v>
      </c>
      <c r="CX153" t="s">
        <v>818</v>
      </c>
      <c r="CY153" t="s">
        <v>818</v>
      </c>
      <c r="CZ153" t="s">
        <v>818</v>
      </c>
      <c r="DA153" t="s">
        <v>818</v>
      </c>
      <c r="DB153" t="s">
        <v>818</v>
      </c>
      <c r="DC153" t="s">
        <v>818</v>
      </c>
      <c r="DD153" t="s">
        <v>818</v>
      </c>
      <c r="DE153" t="s">
        <v>818</v>
      </c>
      <c r="DF153" t="s">
        <v>818</v>
      </c>
      <c r="DG153" t="s">
        <v>818</v>
      </c>
      <c r="DH153" t="s">
        <v>818</v>
      </c>
      <c r="DI153" t="s">
        <v>818</v>
      </c>
      <c r="DJ153" t="s">
        <v>818</v>
      </c>
      <c r="DK153" t="s">
        <v>818</v>
      </c>
      <c r="DL153" t="s">
        <v>818</v>
      </c>
      <c r="DM153" t="s">
        <v>818</v>
      </c>
      <c r="DN153" t="s">
        <v>818</v>
      </c>
      <c r="DO153" t="s">
        <v>818</v>
      </c>
      <c r="DP153" t="s">
        <v>818</v>
      </c>
      <c r="DQ153" t="s">
        <v>818</v>
      </c>
      <c r="DR153" t="s">
        <v>818</v>
      </c>
      <c r="DS153" t="s">
        <v>818</v>
      </c>
      <c r="DT153" t="s">
        <v>818</v>
      </c>
      <c r="DU153" t="s">
        <v>818</v>
      </c>
      <c r="DV153" t="s">
        <v>818</v>
      </c>
      <c r="DW153" t="s">
        <v>818</v>
      </c>
      <c r="DX153" t="s">
        <v>818</v>
      </c>
      <c r="DY153" t="s">
        <v>818</v>
      </c>
      <c r="DZ153" t="s">
        <v>818</v>
      </c>
      <c r="EA153" t="s">
        <v>818</v>
      </c>
      <c r="EB153" t="s">
        <v>818</v>
      </c>
      <c r="EC153" t="s">
        <v>818</v>
      </c>
      <c r="ED153" t="s">
        <v>818</v>
      </c>
      <c r="EE153" t="s">
        <v>818</v>
      </c>
      <c r="EF153" t="s">
        <v>818</v>
      </c>
      <c r="EG153" t="s">
        <v>818</v>
      </c>
      <c r="EH153" t="s">
        <v>818</v>
      </c>
      <c r="EI153" t="s">
        <v>818</v>
      </c>
      <c r="EJ153" t="s">
        <v>818</v>
      </c>
      <c r="EK153" t="s">
        <v>818</v>
      </c>
      <c r="EL153" t="s">
        <v>818</v>
      </c>
      <c r="EM153" t="s">
        <v>818</v>
      </c>
      <c r="EN153" t="s">
        <v>818</v>
      </c>
      <c r="EO153" t="s">
        <v>818</v>
      </c>
      <c r="EP153" t="s">
        <v>818</v>
      </c>
      <c r="EQ153" t="s">
        <v>818</v>
      </c>
      <c r="ER153" t="s">
        <v>818</v>
      </c>
      <c r="ES153" t="s">
        <v>818</v>
      </c>
      <c r="ET153" t="s">
        <v>818</v>
      </c>
      <c r="EU153" t="s">
        <v>818</v>
      </c>
      <c r="EV153" t="s">
        <v>818</v>
      </c>
      <c r="EW153" t="s">
        <v>818</v>
      </c>
      <c r="EX153" t="s">
        <v>818</v>
      </c>
      <c r="EY153" t="s">
        <v>818</v>
      </c>
      <c r="EZ153" t="s">
        <v>818</v>
      </c>
      <c r="FA153" t="s">
        <v>818</v>
      </c>
      <c r="FB153" t="s">
        <v>818</v>
      </c>
      <c r="FC153" t="s">
        <v>818</v>
      </c>
      <c r="FD153" t="s">
        <v>818</v>
      </c>
      <c r="FE153" t="s">
        <v>818</v>
      </c>
      <c r="FF153" t="s">
        <v>818</v>
      </c>
      <c r="FG153" t="s">
        <v>818</v>
      </c>
      <c r="FH153" t="s">
        <v>818</v>
      </c>
      <c r="FI153" t="s">
        <v>818</v>
      </c>
      <c r="FJ153" t="s">
        <v>818</v>
      </c>
      <c r="FK153" t="s">
        <v>818</v>
      </c>
      <c r="FL153" t="s">
        <v>818</v>
      </c>
      <c r="FM153" t="s">
        <v>818</v>
      </c>
      <c r="FN153" t="s">
        <v>818</v>
      </c>
      <c r="FO153" t="s">
        <v>818</v>
      </c>
      <c r="FP153" t="s">
        <v>818</v>
      </c>
      <c r="FQ153" t="s">
        <v>818</v>
      </c>
      <c r="FR153" t="s">
        <v>818</v>
      </c>
      <c r="FS153" t="s">
        <v>818</v>
      </c>
      <c r="FT153" t="s">
        <v>818</v>
      </c>
      <c r="FU153" t="s">
        <v>818</v>
      </c>
      <c r="FV153" t="s">
        <v>818</v>
      </c>
      <c r="FW153" t="s">
        <v>818</v>
      </c>
      <c r="FX153" t="s">
        <v>818</v>
      </c>
      <c r="FY153" t="s">
        <v>818</v>
      </c>
      <c r="FZ153" t="s">
        <v>818</v>
      </c>
      <c r="GA153" t="s">
        <v>818</v>
      </c>
      <c r="GB153" t="s">
        <v>818</v>
      </c>
      <c r="GC153" t="s">
        <v>818</v>
      </c>
      <c r="GD153" t="s">
        <v>818</v>
      </c>
      <c r="GE153" t="s">
        <v>818</v>
      </c>
      <c r="GF153" t="s">
        <v>818</v>
      </c>
      <c r="GG153" t="s">
        <v>818</v>
      </c>
      <c r="GH153" t="s">
        <v>818</v>
      </c>
      <c r="GI153" t="s">
        <v>818</v>
      </c>
      <c r="GJ153" t="s">
        <v>818</v>
      </c>
      <c r="GK153" t="s">
        <v>818</v>
      </c>
      <c r="GL153" t="s">
        <v>818</v>
      </c>
      <c r="GM153" t="s">
        <v>818</v>
      </c>
      <c r="GN153" t="s">
        <v>818</v>
      </c>
      <c r="GO153" t="s">
        <v>818</v>
      </c>
      <c r="GP153" t="s">
        <v>818</v>
      </c>
      <c r="GQ153" t="s">
        <v>818</v>
      </c>
      <c r="GR153" t="s">
        <v>818</v>
      </c>
      <c r="GS153" t="s">
        <v>818</v>
      </c>
      <c r="GT153" t="s">
        <v>818</v>
      </c>
      <c r="GU153" t="s">
        <v>818</v>
      </c>
      <c r="GV153" t="s">
        <v>818</v>
      </c>
      <c r="GW153" t="s">
        <v>818</v>
      </c>
      <c r="GX153" t="s">
        <v>818</v>
      </c>
      <c r="GY153" t="s">
        <v>818</v>
      </c>
      <c r="GZ153" t="s">
        <v>818</v>
      </c>
      <c r="HA153" t="s">
        <v>818</v>
      </c>
      <c r="HB153" t="s">
        <v>818</v>
      </c>
      <c r="HC153" t="s">
        <v>818</v>
      </c>
      <c r="HD153" t="s">
        <v>818</v>
      </c>
      <c r="HE153" t="s">
        <v>818</v>
      </c>
      <c r="HF153" t="s">
        <v>818</v>
      </c>
      <c r="HG153" t="s">
        <v>818</v>
      </c>
      <c r="HH153" t="s">
        <v>818</v>
      </c>
      <c r="HI153" t="s">
        <v>818</v>
      </c>
      <c r="HJ153" t="s">
        <v>818</v>
      </c>
      <c r="HK153" t="s">
        <v>818</v>
      </c>
      <c r="HL153" t="s">
        <v>818</v>
      </c>
      <c r="HM153" t="s">
        <v>818</v>
      </c>
      <c r="HN153" t="s">
        <v>818</v>
      </c>
      <c r="HO153" t="s">
        <v>818</v>
      </c>
      <c r="HP153" t="s">
        <v>818</v>
      </c>
      <c r="HQ153" t="s">
        <v>818</v>
      </c>
      <c r="HR153" t="s">
        <v>818</v>
      </c>
      <c r="HS153" t="s">
        <v>818</v>
      </c>
      <c r="HT153" t="s">
        <v>818</v>
      </c>
      <c r="HU153" t="s">
        <v>818</v>
      </c>
      <c r="HV153" t="s">
        <v>818</v>
      </c>
      <c r="HW153" t="s">
        <v>818</v>
      </c>
      <c r="HX153" t="s">
        <v>818</v>
      </c>
      <c r="HY153" t="s">
        <v>818</v>
      </c>
      <c r="HZ153" t="s">
        <v>818</v>
      </c>
      <c r="IA153" t="s">
        <v>818</v>
      </c>
      <c r="IB153" t="s">
        <v>818</v>
      </c>
      <c r="IC153" t="s">
        <v>818</v>
      </c>
      <c r="ID153" t="s">
        <v>818</v>
      </c>
      <c r="IE153" t="s">
        <v>818</v>
      </c>
      <c r="IF153" t="s">
        <v>818</v>
      </c>
      <c r="IG153" t="s">
        <v>818</v>
      </c>
      <c r="IH153" t="s">
        <v>818</v>
      </c>
      <c r="II153" t="s">
        <v>818</v>
      </c>
      <c r="IJ153" t="s">
        <v>818</v>
      </c>
      <c r="IK153" t="s">
        <v>818</v>
      </c>
      <c r="IL153" t="s">
        <v>818</v>
      </c>
      <c r="IM153" t="s">
        <v>818</v>
      </c>
      <c r="IN153" t="s">
        <v>818</v>
      </c>
      <c r="IO153" t="s">
        <v>818</v>
      </c>
      <c r="IP153" t="s">
        <v>818</v>
      </c>
      <c r="IQ153" t="s">
        <v>818</v>
      </c>
      <c r="IR153" t="s">
        <v>818</v>
      </c>
      <c r="IS153" t="s">
        <v>818</v>
      </c>
      <c r="IT153" t="s">
        <v>818</v>
      </c>
      <c r="IU153" t="s">
        <v>818</v>
      </c>
      <c r="IV153" t="s">
        <v>818</v>
      </c>
      <c r="IW153" t="s">
        <v>818</v>
      </c>
      <c r="IX153" t="s">
        <v>818</v>
      </c>
      <c r="IY153" t="s">
        <v>818</v>
      </c>
      <c r="IZ153" t="s">
        <v>818</v>
      </c>
      <c r="JA153" t="s">
        <v>818</v>
      </c>
      <c r="JB153" t="s">
        <v>818</v>
      </c>
      <c r="JC153" t="s">
        <v>818</v>
      </c>
      <c r="JD153" t="s">
        <v>818</v>
      </c>
      <c r="JE153" t="s">
        <v>818</v>
      </c>
      <c r="JF153" t="s">
        <v>818</v>
      </c>
      <c r="JG153" t="s">
        <v>818</v>
      </c>
      <c r="JH153" t="s">
        <v>818</v>
      </c>
      <c r="JI153" t="s">
        <v>818</v>
      </c>
      <c r="JJ153" t="s">
        <v>818</v>
      </c>
      <c r="JK153" t="s">
        <v>818</v>
      </c>
      <c r="JL153" t="s">
        <v>818</v>
      </c>
      <c r="JM153" t="s">
        <v>818</v>
      </c>
      <c r="JN153" t="s">
        <v>818</v>
      </c>
      <c r="JO153" t="s">
        <v>818</v>
      </c>
      <c r="JP153" t="s">
        <v>818</v>
      </c>
      <c r="JQ153" t="s">
        <v>818</v>
      </c>
      <c r="JR153" t="s">
        <v>818</v>
      </c>
      <c r="JS153" t="s">
        <v>818</v>
      </c>
      <c r="JT153" t="s">
        <v>818</v>
      </c>
      <c r="JU153" t="s">
        <v>818</v>
      </c>
      <c r="JV153" t="s">
        <v>818</v>
      </c>
      <c r="JW153" t="s">
        <v>818</v>
      </c>
      <c r="JX153" t="s">
        <v>818</v>
      </c>
      <c r="JY153" t="s">
        <v>818</v>
      </c>
      <c r="JZ153" t="s">
        <v>818</v>
      </c>
      <c r="KA153" t="s">
        <v>818</v>
      </c>
      <c r="KB153" t="s">
        <v>818</v>
      </c>
      <c r="KC153" t="s">
        <v>818</v>
      </c>
      <c r="KD153" t="s">
        <v>818</v>
      </c>
      <c r="KE153" t="s">
        <v>818</v>
      </c>
      <c r="KF153">
        <v>4</v>
      </c>
      <c r="KG153">
        <v>0</v>
      </c>
      <c r="KH153">
        <v>0</v>
      </c>
      <c r="KI153">
        <v>0</v>
      </c>
      <c r="KJ153">
        <v>0</v>
      </c>
      <c r="KK153">
        <v>0</v>
      </c>
      <c r="KL153">
        <v>0</v>
      </c>
      <c r="KM153">
        <v>0</v>
      </c>
      <c r="KN153">
        <v>1</v>
      </c>
      <c r="KO153">
        <v>0</v>
      </c>
      <c r="KP153">
        <v>0</v>
      </c>
      <c r="KQ153">
        <v>1</v>
      </c>
      <c r="KR153">
        <v>0</v>
      </c>
      <c r="KS153">
        <v>0</v>
      </c>
      <c r="KT153">
        <v>0</v>
      </c>
      <c r="KU153">
        <v>0</v>
      </c>
      <c r="KV153">
        <v>1</v>
      </c>
      <c r="KW153">
        <v>1</v>
      </c>
      <c r="KX153">
        <v>1</v>
      </c>
      <c r="KY153">
        <v>0</v>
      </c>
      <c r="KZ153">
        <v>1</v>
      </c>
      <c r="LA153">
        <v>2</v>
      </c>
      <c r="LB153">
        <v>0</v>
      </c>
      <c r="LC153">
        <v>1</v>
      </c>
      <c r="LD153">
        <v>4</v>
      </c>
      <c r="LE153">
        <v>1</v>
      </c>
      <c r="LF153">
        <v>3</v>
      </c>
      <c r="LH153" t="s">
        <v>813</v>
      </c>
      <c r="LI153" t="s">
        <v>817</v>
      </c>
      <c r="LJ153" t="s">
        <v>817</v>
      </c>
      <c r="LK153" t="s">
        <v>817</v>
      </c>
      <c r="LL153" t="s">
        <v>817</v>
      </c>
      <c r="LM153" t="s">
        <v>817</v>
      </c>
      <c r="LN153" t="s">
        <v>813</v>
      </c>
      <c r="LO153" t="s">
        <v>813</v>
      </c>
      <c r="LP153" t="s">
        <v>817</v>
      </c>
      <c r="LQ153" t="s">
        <v>817</v>
      </c>
      <c r="LR153" t="s">
        <v>818</v>
      </c>
      <c r="LV153" t="s">
        <v>818</v>
      </c>
      <c r="LX153" t="s">
        <v>817</v>
      </c>
      <c r="MU153" t="s">
        <v>813</v>
      </c>
      <c r="NC153" t="s">
        <v>817</v>
      </c>
      <c r="ND153" t="s">
        <v>902</v>
      </c>
      <c r="NE153" t="s">
        <v>817</v>
      </c>
      <c r="NR153" t="s">
        <v>813</v>
      </c>
      <c r="NS153" t="s">
        <v>817</v>
      </c>
      <c r="NU153" t="s">
        <v>861</v>
      </c>
      <c r="NV153" t="s">
        <v>817</v>
      </c>
      <c r="NY153">
        <v>1</v>
      </c>
      <c r="NZ153" t="s">
        <v>902</v>
      </c>
      <c r="OP153" t="s">
        <v>813</v>
      </c>
      <c r="OQ153" t="s">
        <v>827</v>
      </c>
      <c r="OR153" t="s">
        <v>828</v>
      </c>
      <c r="OS153" t="s">
        <v>878</v>
      </c>
      <c r="OT153" t="s">
        <v>813</v>
      </c>
      <c r="OU153" t="s">
        <v>817</v>
      </c>
      <c r="OV153" t="s">
        <v>1004</v>
      </c>
      <c r="PA153" t="s">
        <v>817</v>
      </c>
      <c r="PB153" t="s">
        <v>817</v>
      </c>
      <c r="PC153" t="s">
        <v>817</v>
      </c>
      <c r="PD153" t="s">
        <v>817</v>
      </c>
      <c r="PE153" t="s">
        <v>817</v>
      </c>
      <c r="PF153" t="s">
        <v>817</v>
      </c>
      <c r="PG153" t="s">
        <v>813</v>
      </c>
      <c r="PH153" t="s">
        <v>817</v>
      </c>
      <c r="PI153" t="s">
        <v>817</v>
      </c>
      <c r="PJ153" t="s">
        <v>817</v>
      </c>
      <c r="PM153" t="s">
        <v>879</v>
      </c>
      <c r="PO153" t="s">
        <v>838</v>
      </c>
      <c r="PP153" t="s">
        <v>839</v>
      </c>
      <c r="PQ153" t="s">
        <v>813</v>
      </c>
      <c r="PR153" t="s">
        <v>813</v>
      </c>
      <c r="PS153" t="s">
        <v>817</v>
      </c>
      <c r="PT153" t="s">
        <v>817</v>
      </c>
      <c r="PU153" t="s">
        <v>817</v>
      </c>
      <c r="PV153" t="s">
        <v>817</v>
      </c>
      <c r="PW153" t="s">
        <v>817</v>
      </c>
      <c r="PX153" t="s">
        <v>817</v>
      </c>
      <c r="PY153" t="s">
        <v>817</v>
      </c>
      <c r="PZ153" t="s">
        <v>840</v>
      </c>
      <c r="QD153" t="s">
        <v>844</v>
      </c>
      <c r="QE153" t="s">
        <v>845</v>
      </c>
      <c r="QF153" t="s">
        <v>813</v>
      </c>
      <c r="QG153" t="s">
        <v>813</v>
      </c>
      <c r="QH153" t="s">
        <v>813</v>
      </c>
      <c r="QI153" t="s">
        <v>817</v>
      </c>
      <c r="QJ153" t="s">
        <v>813</v>
      </c>
      <c r="QK153" t="s">
        <v>817</v>
      </c>
      <c r="QL153" t="s">
        <v>817</v>
      </c>
      <c r="QM153" t="s">
        <v>817</v>
      </c>
      <c r="QN153" t="s">
        <v>817</v>
      </c>
      <c r="QO153" t="s">
        <v>817</v>
      </c>
      <c r="QP153" t="s">
        <v>817</v>
      </c>
      <c r="QQ153" t="s">
        <v>817</v>
      </c>
      <c r="QR153" t="s">
        <v>813</v>
      </c>
      <c r="QS153" t="s">
        <v>817</v>
      </c>
      <c r="QT153" t="s">
        <v>817</v>
      </c>
      <c r="QU153" t="s">
        <v>817</v>
      </c>
      <c r="QV153" t="s">
        <v>817</v>
      </c>
      <c r="QW153" t="s">
        <v>817</v>
      </c>
      <c r="QX153" t="s">
        <v>813</v>
      </c>
      <c r="QY153" t="s">
        <v>817</v>
      </c>
      <c r="QZ153" t="s">
        <v>817</v>
      </c>
      <c r="RA153" t="s">
        <v>817</v>
      </c>
      <c r="RB153" t="s">
        <v>817</v>
      </c>
      <c r="RC153" t="s">
        <v>817</v>
      </c>
      <c r="RD153" t="s">
        <v>817</v>
      </c>
      <c r="RE153" t="s">
        <v>817</v>
      </c>
      <c r="RF153" t="s">
        <v>817</v>
      </c>
      <c r="RG153" t="s">
        <v>817</v>
      </c>
      <c r="RH153" t="s">
        <v>817</v>
      </c>
      <c r="RI153" t="s">
        <v>817</v>
      </c>
      <c r="RJ153" t="s">
        <v>817</v>
      </c>
      <c r="RK153" t="s">
        <v>813</v>
      </c>
      <c r="RL153" t="s">
        <v>817</v>
      </c>
      <c r="RM153" t="s">
        <v>813</v>
      </c>
      <c r="RN153" t="s">
        <v>817</v>
      </c>
      <c r="RO153" t="s">
        <v>817</v>
      </c>
      <c r="RP153" t="s">
        <v>817</v>
      </c>
      <c r="RQ153" t="s">
        <v>817</v>
      </c>
      <c r="RR153" t="s">
        <v>817</v>
      </c>
      <c r="RS153" t="s">
        <v>817</v>
      </c>
      <c r="RT153" t="s">
        <v>817</v>
      </c>
      <c r="RU153" t="s">
        <v>813</v>
      </c>
      <c r="RV153" t="s">
        <v>817</v>
      </c>
      <c r="RW153" t="s">
        <v>817</v>
      </c>
      <c r="RX153" t="s">
        <v>837</v>
      </c>
      <c r="RY153" t="s">
        <v>956</v>
      </c>
      <c r="RZ153" t="s">
        <v>817</v>
      </c>
      <c r="SB153" t="s">
        <v>817</v>
      </c>
      <c r="SC153" t="s">
        <v>817</v>
      </c>
      <c r="SD153" t="s">
        <v>817</v>
      </c>
      <c r="SE153" t="s">
        <v>817</v>
      </c>
      <c r="SF153" t="s">
        <v>817</v>
      </c>
      <c r="SG153" t="s">
        <v>817</v>
      </c>
      <c r="SH153" t="s">
        <v>817</v>
      </c>
      <c r="SI153" t="s">
        <v>817</v>
      </c>
      <c r="SJ153" t="s">
        <v>813</v>
      </c>
      <c r="SK153" t="s">
        <v>817</v>
      </c>
      <c r="SL153" t="s">
        <v>817</v>
      </c>
      <c r="SM153" t="s">
        <v>817</v>
      </c>
      <c r="SN153" t="s">
        <v>817</v>
      </c>
      <c r="SO153" t="s">
        <v>817</v>
      </c>
      <c r="SP153" t="s">
        <v>817</v>
      </c>
      <c r="SQ153" t="s">
        <v>817</v>
      </c>
      <c r="SR153" t="s">
        <v>817</v>
      </c>
      <c r="SS153" t="s">
        <v>817</v>
      </c>
      <c r="ST153" t="s">
        <v>817</v>
      </c>
      <c r="SU153" t="s">
        <v>817</v>
      </c>
      <c r="SV153" t="s">
        <v>817</v>
      </c>
      <c r="SW153" t="s">
        <v>817</v>
      </c>
      <c r="SX153" t="s">
        <v>817</v>
      </c>
      <c r="SY153" t="s">
        <v>813</v>
      </c>
      <c r="SZ153" t="s">
        <v>817</v>
      </c>
      <c r="TA153" t="s">
        <v>817</v>
      </c>
      <c r="TB153" t="s">
        <v>817</v>
      </c>
      <c r="TC153" t="s">
        <v>817</v>
      </c>
      <c r="TD153" t="s">
        <v>817</v>
      </c>
      <c r="TE153" t="s">
        <v>817</v>
      </c>
      <c r="TF153" t="s">
        <v>817</v>
      </c>
      <c r="TG153" t="s">
        <v>813</v>
      </c>
      <c r="TH153" t="s">
        <v>817</v>
      </c>
      <c r="TI153" t="s">
        <v>817</v>
      </c>
      <c r="TU153" t="s">
        <v>817</v>
      </c>
      <c r="TY153" t="s">
        <v>813</v>
      </c>
      <c r="TZ153" t="s">
        <v>817</v>
      </c>
      <c r="UA153" t="s">
        <v>817</v>
      </c>
      <c r="UB153" t="s">
        <v>817</v>
      </c>
      <c r="UC153" t="s">
        <v>817</v>
      </c>
      <c r="UD153" t="s">
        <v>817</v>
      </c>
      <c r="UE153" t="s">
        <v>817</v>
      </c>
      <c r="UF153" t="s">
        <v>817</v>
      </c>
      <c r="UG153" t="s">
        <v>817</v>
      </c>
      <c r="UH153" t="s">
        <v>817</v>
      </c>
      <c r="UI153" t="s">
        <v>817</v>
      </c>
      <c r="UJ153" t="s">
        <v>817</v>
      </c>
      <c r="UK153" t="s">
        <v>817</v>
      </c>
      <c r="UL153" t="s">
        <v>817</v>
      </c>
      <c r="UM153" t="s">
        <v>817</v>
      </c>
      <c r="UN153" t="s">
        <v>817</v>
      </c>
      <c r="UO153" t="s">
        <v>813</v>
      </c>
      <c r="UP153" t="s">
        <v>817</v>
      </c>
      <c r="UQ153" t="s">
        <v>817</v>
      </c>
      <c r="UR153" t="s">
        <v>817</v>
      </c>
      <c r="US153" t="s">
        <v>817</v>
      </c>
      <c r="UT153" t="s">
        <v>817</v>
      </c>
      <c r="UU153" t="s">
        <v>817</v>
      </c>
      <c r="UV153" t="s">
        <v>817</v>
      </c>
      <c r="UW153" t="s">
        <v>817</v>
      </c>
      <c r="UX153" t="s">
        <v>817</v>
      </c>
      <c r="UY153" t="s">
        <v>817</v>
      </c>
      <c r="UZ153" t="s">
        <v>817</v>
      </c>
      <c r="VD153" t="s">
        <v>813</v>
      </c>
      <c r="VE153" t="s">
        <v>817</v>
      </c>
      <c r="VF153" t="s">
        <v>817</v>
      </c>
      <c r="VG153" t="s">
        <v>817</v>
      </c>
      <c r="VH153" t="s">
        <v>817</v>
      </c>
      <c r="VI153" t="s">
        <v>817</v>
      </c>
      <c r="VJ153" t="s">
        <v>817</v>
      </c>
      <c r="VK153" t="s">
        <v>817</v>
      </c>
      <c r="VL153" t="s">
        <v>817</v>
      </c>
      <c r="VM153" t="s">
        <v>817</v>
      </c>
      <c r="VN153" t="s">
        <v>817</v>
      </c>
      <c r="VO153" t="s">
        <v>817</v>
      </c>
      <c r="VP153" t="s">
        <v>817</v>
      </c>
      <c r="VQ153" t="s">
        <v>817</v>
      </c>
      <c r="VY153" t="s">
        <v>813</v>
      </c>
      <c r="VZ153" t="s">
        <v>813</v>
      </c>
      <c r="WA153" t="s">
        <v>817</v>
      </c>
      <c r="WJ153" t="s">
        <v>813</v>
      </c>
      <c r="WK153" t="s">
        <v>817</v>
      </c>
      <c r="WL153" t="s">
        <v>817</v>
      </c>
      <c r="WM153" t="s">
        <v>817</v>
      </c>
      <c r="WN153" t="s">
        <v>817</v>
      </c>
      <c r="WO153" t="s">
        <v>817</v>
      </c>
      <c r="WP153" t="s">
        <v>817</v>
      </c>
      <c r="WQ153" t="s">
        <v>817</v>
      </c>
      <c r="WR153" t="s">
        <v>817</v>
      </c>
      <c r="WS153" t="s">
        <v>846</v>
      </c>
      <c r="WU153" t="s">
        <v>817</v>
      </c>
      <c r="WV153" t="s">
        <v>817</v>
      </c>
      <c r="WW153" t="s">
        <v>817</v>
      </c>
      <c r="WX153" t="s">
        <v>817</v>
      </c>
      <c r="WY153" t="s">
        <v>817</v>
      </c>
      <c r="WZ153" t="s">
        <v>813</v>
      </c>
      <c r="XA153" t="s">
        <v>817</v>
      </c>
      <c r="XB153" t="s">
        <v>817</v>
      </c>
      <c r="XC153" t="s">
        <v>850</v>
      </c>
      <c r="XD153" t="s">
        <v>813</v>
      </c>
      <c r="XE153" t="s">
        <v>817</v>
      </c>
      <c r="XF153" t="s">
        <v>817</v>
      </c>
      <c r="XG153" t="s">
        <v>817</v>
      </c>
      <c r="XH153" t="s">
        <v>817</v>
      </c>
      <c r="XI153" t="s">
        <v>817</v>
      </c>
      <c r="XJ153" t="s">
        <v>817</v>
      </c>
      <c r="XK153" t="s">
        <v>817</v>
      </c>
      <c r="XL153" t="s">
        <v>817</v>
      </c>
      <c r="XM153" t="s">
        <v>817</v>
      </c>
      <c r="XN153" t="s">
        <v>817</v>
      </c>
      <c r="XO153" t="s">
        <v>817</v>
      </c>
      <c r="XP153" t="s">
        <v>817</v>
      </c>
      <c r="XQ153" t="s">
        <v>817</v>
      </c>
      <c r="XR153" t="s">
        <v>813</v>
      </c>
      <c r="XS153" t="s">
        <v>813</v>
      </c>
      <c r="XT153" t="s">
        <v>817</v>
      </c>
      <c r="XU153" t="s">
        <v>817</v>
      </c>
      <c r="XV153" t="s">
        <v>817</v>
      </c>
      <c r="XW153" t="s">
        <v>817</v>
      </c>
      <c r="XX153" t="s">
        <v>817</v>
      </c>
      <c r="XY153" t="s">
        <v>817</v>
      </c>
      <c r="XZ153" t="s">
        <v>817</v>
      </c>
      <c r="ZM153" t="s">
        <v>817</v>
      </c>
      <c r="ZN153" t="s">
        <v>817</v>
      </c>
      <c r="ZO153" t="s">
        <v>817</v>
      </c>
      <c r="ZP153" t="s">
        <v>817</v>
      </c>
      <c r="ZQ153" t="s">
        <v>817</v>
      </c>
      <c r="ZR153" t="s">
        <v>813</v>
      </c>
      <c r="ZS153" t="s">
        <v>817</v>
      </c>
      <c r="ZT153" t="s">
        <v>817</v>
      </c>
      <c r="ZU153" t="s">
        <v>817</v>
      </c>
      <c r="ZV153" t="s">
        <v>817</v>
      </c>
      <c r="ZW153" t="s">
        <v>817</v>
      </c>
      <c r="ZX153" t="s">
        <v>817</v>
      </c>
      <c r="ZY153" t="s">
        <v>817</v>
      </c>
      <c r="ZZ153" t="s">
        <v>817</v>
      </c>
      <c r="AAA153" t="s">
        <v>817</v>
      </c>
      <c r="AAB153" t="s">
        <v>817</v>
      </c>
      <c r="AAC153" t="s">
        <v>817</v>
      </c>
      <c r="AAD153" t="s">
        <v>817</v>
      </c>
      <c r="AAE153" t="s">
        <v>817</v>
      </c>
      <c r="AAF153" t="s">
        <v>817</v>
      </c>
      <c r="AAH153" t="s">
        <v>813</v>
      </c>
      <c r="AAI153" t="s">
        <v>817</v>
      </c>
      <c r="AAJ153" t="s">
        <v>817</v>
      </c>
      <c r="AAK153" t="s">
        <v>817</v>
      </c>
      <c r="AAL153" t="s">
        <v>813</v>
      </c>
      <c r="AAM153" t="s">
        <v>817</v>
      </c>
      <c r="AAN153" t="s">
        <v>817</v>
      </c>
      <c r="AAO153" t="s">
        <v>817</v>
      </c>
      <c r="AAP153" t="s">
        <v>817</v>
      </c>
      <c r="AAQ153" t="s">
        <v>817</v>
      </c>
      <c r="AAR153" t="s">
        <v>817</v>
      </c>
      <c r="AAS153" t="s">
        <v>817</v>
      </c>
      <c r="AAT153" t="s">
        <v>817</v>
      </c>
      <c r="AAV153" t="s">
        <v>813</v>
      </c>
      <c r="AAW153" t="s">
        <v>817</v>
      </c>
      <c r="AAX153" t="s">
        <v>817</v>
      </c>
      <c r="AAY153" t="s">
        <v>817</v>
      </c>
      <c r="AAZ153" t="s">
        <v>817</v>
      </c>
      <c r="ABA153" t="s">
        <v>813</v>
      </c>
      <c r="ABB153" t="s">
        <v>813</v>
      </c>
      <c r="ABC153" t="s">
        <v>817</v>
      </c>
      <c r="ABD153" t="s">
        <v>817</v>
      </c>
      <c r="ABE153" t="s">
        <v>817</v>
      </c>
      <c r="ABF153" t="s">
        <v>817</v>
      </c>
      <c r="ABG153" t="s">
        <v>817</v>
      </c>
      <c r="ABH153" t="s">
        <v>817</v>
      </c>
      <c r="ABI153" t="s">
        <v>817</v>
      </c>
      <c r="ABJ153" t="s">
        <v>817</v>
      </c>
      <c r="ABK153" t="s">
        <v>817</v>
      </c>
      <c r="ABL153" t="s">
        <v>817</v>
      </c>
      <c r="ABM153" t="s">
        <v>817</v>
      </c>
      <c r="ABN153" t="s">
        <v>817</v>
      </c>
      <c r="ABO153" t="s">
        <v>817</v>
      </c>
      <c r="ABP153" t="s">
        <v>817</v>
      </c>
      <c r="ABQ153" t="s">
        <v>817</v>
      </c>
      <c r="ABR153" t="s">
        <v>817</v>
      </c>
      <c r="ABS153" t="s">
        <v>817</v>
      </c>
      <c r="ABT153" t="s">
        <v>817</v>
      </c>
      <c r="ABU153" t="s">
        <v>817</v>
      </c>
      <c r="ABV153" t="s">
        <v>813</v>
      </c>
      <c r="ABW153" t="s">
        <v>813</v>
      </c>
      <c r="ABX153" t="s">
        <v>817</v>
      </c>
      <c r="ABY153" t="s">
        <v>817</v>
      </c>
      <c r="ABZ153" t="s">
        <v>817</v>
      </c>
      <c r="ACA153" t="s">
        <v>817</v>
      </c>
      <c r="ACB153" t="s">
        <v>813</v>
      </c>
      <c r="ACC153" t="s">
        <v>817</v>
      </c>
      <c r="ACD153" t="s">
        <v>817</v>
      </c>
      <c r="ACE153" t="s">
        <v>817</v>
      </c>
      <c r="ACF153" t="s">
        <v>817</v>
      </c>
      <c r="ACG153" t="s">
        <v>817</v>
      </c>
      <c r="ACH153" t="s">
        <v>817</v>
      </c>
      <c r="ACI153" t="s">
        <v>817</v>
      </c>
    </row>
    <row r="154" spans="1:763">
      <c r="A154" t="s">
        <v>1496</v>
      </c>
      <c r="B154" t="s">
        <v>1497</v>
      </c>
      <c r="C154" t="s">
        <v>1498</v>
      </c>
      <c r="D154" t="s">
        <v>941</v>
      </c>
      <c r="E154" t="s">
        <v>941</v>
      </c>
      <c r="P154" t="s">
        <v>812</v>
      </c>
      <c r="T154">
        <v>25</v>
      </c>
      <c r="V154" t="s">
        <v>813</v>
      </c>
      <c r="X154" t="s">
        <v>813</v>
      </c>
      <c r="Y154" t="s">
        <v>856</v>
      </c>
      <c r="Z154" t="s">
        <v>856</v>
      </c>
      <c r="AA154" t="s">
        <v>815</v>
      </c>
      <c r="AB154" t="s">
        <v>901</v>
      </c>
      <c r="AC154">
        <v>3</v>
      </c>
      <c r="AD154" t="s">
        <v>817</v>
      </c>
      <c r="AE154">
        <v>0</v>
      </c>
      <c r="AF154">
        <v>3</v>
      </c>
      <c r="AG154">
        <v>0</v>
      </c>
      <c r="AH154" t="s">
        <v>818</v>
      </c>
      <c r="AI154" t="s">
        <v>818</v>
      </c>
      <c r="AJ154" t="s">
        <v>818</v>
      </c>
      <c r="AK154" t="s">
        <v>818</v>
      </c>
      <c r="AL154" t="s">
        <v>818</v>
      </c>
      <c r="AM154" t="s">
        <v>818</v>
      </c>
      <c r="AN154" t="s">
        <v>818</v>
      </c>
      <c r="AO154" t="s">
        <v>818</v>
      </c>
      <c r="AP154" t="s">
        <v>818</v>
      </c>
      <c r="AQ154" t="s">
        <v>818</v>
      </c>
      <c r="AR154" t="s">
        <v>818</v>
      </c>
      <c r="AS154" t="s">
        <v>818</v>
      </c>
      <c r="AT154" t="s">
        <v>818</v>
      </c>
      <c r="AU154" t="s">
        <v>818</v>
      </c>
      <c r="AV154" t="s">
        <v>818</v>
      </c>
      <c r="AW154" t="s">
        <v>818</v>
      </c>
      <c r="AX154" t="s">
        <v>818</v>
      </c>
      <c r="AY154" t="s">
        <v>818</v>
      </c>
      <c r="AZ154" t="s">
        <v>818</v>
      </c>
      <c r="BA154" t="s">
        <v>818</v>
      </c>
      <c r="BB154" t="s">
        <v>818</v>
      </c>
      <c r="BC154" t="s">
        <v>818</v>
      </c>
      <c r="BD154" t="s">
        <v>818</v>
      </c>
      <c r="BE154" t="s">
        <v>818</v>
      </c>
      <c r="BF154" t="s">
        <v>818</v>
      </c>
      <c r="BG154" t="s">
        <v>818</v>
      </c>
      <c r="BH154" t="s">
        <v>818</v>
      </c>
      <c r="BI154" t="s">
        <v>818</v>
      </c>
      <c r="BJ154" t="s">
        <v>818</v>
      </c>
      <c r="BK154" t="s">
        <v>818</v>
      </c>
      <c r="BL154" t="s">
        <v>818</v>
      </c>
      <c r="BM154" t="s">
        <v>818</v>
      </c>
      <c r="BN154" t="s">
        <v>818</v>
      </c>
      <c r="BO154" t="s">
        <v>818</v>
      </c>
      <c r="BP154" t="s">
        <v>818</v>
      </c>
      <c r="BQ154" t="s">
        <v>818</v>
      </c>
      <c r="BR154" t="s">
        <v>818</v>
      </c>
      <c r="BS154" t="s">
        <v>818</v>
      </c>
      <c r="BT154" t="s">
        <v>818</v>
      </c>
      <c r="BU154" t="s">
        <v>818</v>
      </c>
      <c r="BV154" t="s">
        <v>818</v>
      </c>
      <c r="BW154" t="s">
        <v>818</v>
      </c>
      <c r="BX154" t="s">
        <v>818</v>
      </c>
      <c r="BY154" t="s">
        <v>818</v>
      </c>
      <c r="BZ154" t="s">
        <v>818</v>
      </c>
      <c r="CA154" t="s">
        <v>818</v>
      </c>
      <c r="CB154" t="s">
        <v>818</v>
      </c>
      <c r="CC154" t="s">
        <v>818</v>
      </c>
      <c r="CD154" t="s">
        <v>818</v>
      </c>
      <c r="CE154" t="s">
        <v>818</v>
      </c>
      <c r="CF154" t="s">
        <v>818</v>
      </c>
      <c r="CG154" t="s">
        <v>818</v>
      </c>
      <c r="CH154" t="s">
        <v>818</v>
      </c>
      <c r="CI154" t="s">
        <v>818</v>
      </c>
      <c r="CJ154" t="s">
        <v>818</v>
      </c>
      <c r="CK154" t="s">
        <v>818</v>
      </c>
      <c r="CL154" t="s">
        <v>818</v>
      </c>
      <c r="CM154" t="s">
        <v>818</v>
      </c>
      <c r="CN154" t="s">
        <v>818</v>
      </c>
      <c r="CO154" t="s">
        <v>818</v>
      </c>
      <c r="CP154" t="s">
        <v>818</v>
      </c>
      <c r="CQ154" t="s">
        <v>818</v>
      </c>
      <c r="CR154" t="s">
        <v>818</v>
      </c>
      <c r="CS154" t="s">
        <v>818</v>
      </c>
      <c r="CT154" t="s">
        <v>818</v>
      </c>
      <c r="CU154" t="s">
        <v>818</v>
      </c>
      <c r="CV154" t="s">
        <v>818</v>
      </c>
      <c r="CW154" t="s">
        <v>818</v>
      </c>
      <c r="CX154" t="s">
        <v>818</v>
      </c>
      <c r="CY154" t="s">
        <v>818</v>
      </c>
      <c r="CZ154" t="s">
        <v>818</v>
      </c>
      <c r="DA154" t="s">
        <v>818</v>
      </c>
      <c r="DB154" t="s">
        <v>818</v>
      </c>
      <c r="DC154" t="s">
        <v>818</v>
      </c>
      <c r="DD154" t="s">
        <v>818</v>
      </c>
      <c r="DE154" t="s">
        <v>818</v>
      </c>
      <c r="DF154" t="s">
        <v>818</v>
      </c>
      <c r="DG154" t="s">
        <v>818</v>
      </c>
      <c r="DH154" t="s">
        <v>818</v>
      </c>
      <c r="DI154" t="s">
        <v>818</v>
      </c>
      <c r="DJ154" t="s">
        <v>818</v>
      </c>
      <c r="DK154" t="s">
        <v>818</v>
      </c>
      <c r="DL154" t="s">
        <v>818</v>
      </c>
      <c r="DM154" t="s">
        <v>818</v>
      </c>
      <c r="DN154" t="s">
        <v>818</v>
      </c>
      <c r="DO154" t="s">
        <v>818</v>
      </c>
      <c r="DP154" t="s">
        <v>818</v>
      </c>
      <c r="DQ154" t="s">
        <v>818</v>
      </c>
      <c r="DR154" t="s">
        <v>818</v>
      </c>
      <c r="DS154" t="s">
        <v>818</v>
      </c>
      <c r="DT154" t="s">
        <v>818</v>
      </c>
      <c r="DU154" t="s">
        <v>818</v>
      </c>
      <c r="DV154" t="s">
        <v>818</v>
      </c>
      <c r="DW154" t="s">
        <v>818</v>
      </c>
      <c r="DX154" t="s">
        <v>818</v>
      </c>
      <c r="DY154" t="s">
        <v>818</v>
      </c>
      <c r="DZ154" t="s">
        <v>818</v>
      </c>
      <c r="EA154" t="s">
        <v>818</v>
      </c>
      <c r="EB154" t="s">
        <v>818</v>
      </c>
      <c r="EC154" t="s">
        <v>818</v>
      </c>
      <c r="ED154" t="s">
        <v>818</v>
      </c>
      <c r="EE154" t="s">
        <v>818</v>
      </c>
      <c r="EF154" t="s">
        <v>818</v>
      </c>
      <c r="EG154" t="s">
        <v>818</v>
      </c>
      <c r="EH154" t="s">
        <v>818</v>
      </c>
      <c r="EI154" t="s">
        <v>818</v>
      </c>
      <c r="EJ154" t="s">
        <v>818</v>
      </c>
      <c r="EK154" t="s">
        <v>818</v>
      </c>
      <c r="EL154" t="s">
        <v>818</v>
      </c>
      <c r="EM154" t="s">
        <v>818</v>
      </c>
      <c r="EN154" t="s">
        <v>818</v>
      </c>
      <c r="EO154" t="s">
        <v>818</v>
      </c>
      <c r="EP154" t="s">
        <v>818</v>
      </c>
      <c r="EQ154" t="s">
        <v>818</v>
      </c>
      <c r="ER154" t="s">
        <v>818</v>
      </c>
      <c r="ES154" t="s">
        <v>818</v>
      </c>
      <c r="ET154" t="s">
        <v>818</v>
      </c>
      <c r="EU154" t="s">
        <v>818</v>
      </c>
      <c r="EV154" t="s">
        <v>818</v>
      </c>
      <c r="EW154" t="s">
        <v>818</v>
      </c>
      <c r="EX154" t="s">
        <v>818</v>
      </c>
      <c r="EY154" t="s">
        <v>818</v>
      </c>
      <c r="EZ154" t="s">
        <v>818</v>
      </c>
      <c r="FA154" t="s">
        <v>818</v>
      </c>
      <c r="FB154" t="s">
        <v>818</v>
      </c>
      <c r="FC154" t="s">
        <v>818</v>
      </c>
      <c r="FD154" t="s">
        <v>818</v>
      </c>
      <c r="FE154" t="s">
        <v>818</v>
      </c>
      <c r="FF154" t="s">
        <v>818</v>
      </c>
      <c r="FG154" t="s">
        <v>818</v>
      </c>
      <c r="FH154" t="s">
        <v>818</v>
      </c>
      <c r="FI154" t="s">
        <v>818</v>
      </c>
      <c r="FJ154" t="s">
        <v>818</v>
      </c>
      <c r="FK154" t="s">
        <v>818</v>
      </c>
      <c r="FL154" t="s">
        <v>818</v>
      </c>
      <c r="FM154" t="s">
        <v>818</v>
      </c>
      <c r="FN154" t="s">
        <v>818</v>
      </c>
      <c r="FO154" t="s">
        <v>818</v>
      </c>
      <c r="FP154" t="s">
        <v>818</v>
      </c>
      <c r="FQ154" t="s">
        <v>818</v>
      </c>
      <c r="FR154" t="s">
        <v>818</v>
      </c>
      <c r="FS154" t="s">
        <v>818</v>
      </c>
      <c r="FT154" t="s">
        <v>818</v>
      </c>
      <c r="FU154" t="s">
        <v>818</v>
      </c>
      <c r="FV154" t="s">
        <v>818</v>
      </c>
      <c r="FW154" t="s">
        <v>818</v>
      </c>
      <c r="FX154" t="s">
        <v>818</v>
      </c>
      <c r="FY154" t="s">
        <v>818</v>
      </c>
      <c r="FZ154" t="s">
        <v>818</v>
      </c>
      <c r="GA154" t="s">
        <v>818</v>
      </c>
      <c r="GB154" t="s">
        <v>818</v>
      </c>
      <c r="GC154" t="s">
        <v>818</v>
      </c>
      <c r="GD154" t="s">
        <v>818</v>
      </c>
      <c r="GE154" t="s">
        <v>818</v>
      </c>
      <c r="GF154" t="s">
        <v>818</v>
      </c>
      <c r="GG154" t="s">
        <v>818</v>
      </c>
      <c r="GH154" t="s">
        <v>818</v>
      </c>
      <c r="GI154" t="s">
        <v>818</v>
      </c>
      <c r="GJ154" t="s">
        <v>818</v>
      </c>
      <c r="GK154" t="s">
        <v>818</v>
      </c>
      <c r="GL154" t="s">
        <v>818</v>
      </c>
      <c r="GM154" t="s">
        <v>818</v>
      </c>
      <c r="GN154" t="s">
        <v>818</v>
      </c>
      <c r="GO154" t="s">
        <v>818</v>
      </c>
      <c r="GP154" t="s">
        <v>818</v>
      </c>
      <c r="GQ154" t="s">
        <v>818</v>
      </c>
      <c r="GR154" t="s">
        <v>818</v>
      </c>
      <c r="GS154" t="s">
        <v>818</v>
      </c>
      <c r="GT154" t="s">
        <v>818</v>
      </c>
      <c r="GU154" t="s">
        <v>818</v>
      </c>
      <c r="GV154" t="s">
        <v>818</v>
      </c>
      <c r="GW154" t="s">
        <v>818</v>
      </c>
      <c r="GX154" t="s">
        <v>818</v>
      </c>
      <c r="GY154" t="s">
        <v>818</v>
      </c>
      <c r="GZ154" t="s">
        <v>818</v>
      </c>
      <c r="HA154" t="s">
        <v>818</v>
      </c>
      <c r="HB154" t="s">
        <v>818</v>
      </c>
      <c r="HC154" t="s">
        <v>818</v>
      </c>
      <c r="HD154" t="s">
        <v>818</v>
      </c>
      <c r="HE154" t="s">
        <v>818</v>
      </c>
      <c r="HF154" t="s">
        <v>818</v>
      </c>
      <c r="HG154" t="s">
        <v>818</v>
      </c>
      <c r="HH154" t="s">
        <v>818</v>
      </c>
      <c r="HI154" t="s">
        <v>818</v>
      </c>
      <c r="HJ154" t="s">
        <v>818</v>
      </c>
      <c r="HK154" t="s">
        <v>818</v>
      </c>
      <c r="HL154" t="s">
        <v>818</v>
      </c>
      <c r="HM154" t="s">
        <v>818</v>
      </c>
      <c r="HN154" t="s">
        <v>818</v>
      </c>
      <c r="HO154" t="s">
        <v>818</v>
      </c>
      <c r="HP154" t="s">
        <v>818</v>
      </c>
      <c r="HQ154" t="s">
        <v>818</v>
      </c>
      <c r="HR154" t="s">
        <v>818</v>
      </c>
      <c r="HS154" t="s">
        <v>818</v>
      </c>
      <c r="HT154" t="s">
        <v>818</v>
      </c>
      <c r="HU154" t="s">
        <v>818</v>
      </c>
      <c r="HV154" t="s">
        <v>818</v>
      </c>
      <c r="HW154" t="s">
        <v>818</v>
      </c>
      <c r="HX154" t="s">
        <v>818</v>
      </c>
      <c r="HY154" t="s">
        <v>818</v>
      </c>
      <c r="HZ154" t="s">
        <v>818</v>
      </c>
      <c r="IA154" t="s">
        <v>818</v>
      </c>
      <c r="IB154" t="s">
        <v>818</v>
      </c>
      <c r="IC154" t="s">
        <v>818</v>
      </c>
      <c r="ID154" t="s">
        <v>818</v>
      </c>
      <c r="IE154" t="s">
        <v>818</v>
      </c>
      <c r="IF154" t="s">
        <v>818</v>
      </c>
      <c r="IG154" t="s">
        <v>818</v>
      </c>
      <c r="IH154" t="s">
        <v>818</v>
      </c>
      <c r="II154" t="s">
        <v>818</v>
      </c>
      <c r="IJ154" t="s">
        <v>818</v>
      </c>
      <c r="IK154" t="s">
        <v>818</v>
      </c>
      <c r="IL154" t="s">
        <v>818</v>
      </c>
      <c r="IM154" t="s">
        <v>818</v>
      </c>
      <c r="IN154" t="s">
        <v>818</v>
      </c>
      <c r="IO154" t="s">
        <v>818</v>
      </c>
      <c r="IP154" t="s">
        <v>818</v>
      </c>
      <c r="IQ154" t="s">
        <v>818</v>
      </c>
      <c r="IR154" t="s">
        <v>818</v>
      </c>
      <c r="IS154" t="s">
        <v>818</v>
      </c>
      <c r="IT154" t="s">
        <v>818</v>
      </c>
      <c r="IU154" t="s">
        <v>818</v>
      </c>
      <c r="IV154" t="s">
        <v>818</v>
      </c>
      <c r="IW154" t="s">
        <v>818</v>
      </c>
      <c r="IX154" t="s">
        <v>818</v>
      </c>
      <c r="IY154" t="s">
        <v>818</v>
      </c>
      <c r="IZ154" t="s">
        <v>818</v>
      </c>
      <c r="JA154" t="s">
        <v>818</v>
      </c>
      <c r="JB154" t="s">
        <v>818</v>
      </c>
      <c r="JC154" t="s">
        <v>818</v>
      </c>
      <c r="JD154" t="s">
        <v>818</v>
      </c>
      <c r="JE154" t="s">
        <v>818</v>
      </c>
      <c r="JF154" t="s">
        <v>818</v>
      </c>
      <c r="JG154" t="s">
        <v>818</v>
      </c>
      <c r="JH154" t="s">
        <v>818</v>
      </c>
      <c r="JI154" t="s">
        <v>818</v>
      </c>
      <c r="JJ154" t="s">
        <v>818</v>
      </c>
      <c r="JK154" t="s">
        <v>818</v>
      </c>
      <c r="JL154" t="s">
        <v>818</v>
      </c>
      <c r="JM154" t="s">
        <v>818</v>
      </c>
      <c r="JN154" t="s">
        <v>818</v>
      </c>
      <c r="JO154" t="s">
        <v>818</v>
      </c>
      <c r="JP154" t="s">
        <v>818</v>
      </c>
      <c r="JQ154" t="s">
        <v>818</v>
      </c>
      <c r="JR154" t="s">
        <v>818</v>
      </c>
      <c r="JS154" t="s">
        <v>818</v>
      </c>
      <c r="JT154" t="s">
        <v>818</v>
      </c>
      <c r="JU154" t="s">
        <v>818</v>
      </c>
      <c r="JV154" t="s">
        <v>818</v>
      </c>
      <c r="JW154" t="s">
        <v>818</v>
      </c>
      <c r="JX154" t="s">
        <v>818</v>
      </c>
      <c r="JY154" t="s">
        <v>818</v>
      </c>
      <c r="JZ154" t="s">
        <v>818</v>
      </c>
      <c r="KA154" t="s">
        <v>818</v>
      </c>
      <c r="KB154" t="s">
        <v>818</v>
      </c>
      <c r="KC154" t="s">
        <v>818</v>
      </c>
      <c r="KD154" t="s">
        <v>818</v>
      </c>
      <c r="KE154" t="s">
        <v>818</v>
      </c>
      <c r="KF154">
        <v>3</v>
      </c>
      <c r="KG154">
        <v>0</v>
      </c>
      <c r="KH154">
        <v>0</v>
      </c>
      <c r="KI154">
        <v>0</v>
      </c>
      <c r="KJ154">
        <v>0</v>
      </c>
      <c r="KK154">
        <v>0</v>
      </c>
      <c r="KL154">
        <v>0</v>
      </c>
      <c r="KM154">
        <v>1</v>
      </c>
      <c r="KN154">
        <v>0</v>
      </c>
      <c r="KO154">
        <v>0</v>
      </c>
      <c r="KP154">
        <v>0</v>
      </c>
      <c r="KQ154">
        <v>1</v>
      </c>
      <c r="KR154">
        <v>1</v>
      </c>
      <c r="KS154">
        <v>0</v>
      </c>
      <c r="KT154">
        <v>0</v>
      </c>
      <c r="KU154">
        <v>0</v>
      </c>
      <c r="KV154">
        <v>0</v>
      </c>
      <c r="KW154">
        <v>1</v>
      </c>
      <c r="KX154">
        <v>0</v>
      </c>
      <c r="KY154">
        <v>0</v>
      </c>
      <c r="KZ154">
        <v>1</v>
      </c>
      <c r="LA154">
        <v>1</v>
      </c>
      <c r="LB154">
        <v>1</v>
      </c>
      <c r="LC154">
        <v>1</v>
      </c>
      <c r="LD154">
        <v>3</v>
      </c>
      <c r="LE154">
        <v>0</v>
      </c>
      <c r="LF154">
        <v>2</v>
      </c>
      <c r="LH154" t="s">
        <v>817</v>
      </c>
      <c r="LI154" t="s">
        <v>817</v>
      </c>
      <c r="LJ154" t="s">
        <v>817</v>
      </c>
      <c r="LK154" t="s">
        <v>817</v>
      </c>
      <c r="LL154" t="s">
        <v>817</v>
      </c>
      <c r="LM154" t="s">
        <v>817</v>
      </c>
      <c r="LO154" t="s">
        <v>817</v>
      </c>
      <c r="LQ154" t="s">
        <v>817</v>
      </c>
      <c r="LR154" t="s">
        <v>845</v>
      </c>
      <c r="LV154" t="s">
        <v>845</v>
      </c>
      <c r="LX154" t="s">
        <v>817</v>
      </c>
      <c r="MU154" t="s">
        <v>813</v>
      </c>
      <c r="NC154" t="s">
        <v>817</v>
      </c>
      <c r="ND154" t="s">
        <v>817</v>
      </c>
      <c r="NE154" t="s">
        <v>813</v>
      </c>
      <c r="NF154" t="s">
        <v>817</v>
      </c>
      <c r="NG154" t="s">
        <v>817</v>
      </c>
      <c r="NH154" t="s">
        <v>817</v>
      </c>
      <c r="NI154" t="s">
        <v>817</v>
      </c>
      <c r="NJ154" t="s">
        <v>817</v>
      </c>
      <c r="NK154" t="s">
        <v>817</v>
      </c>
      <c r="NL154" t="s">
        <v>817</v>
      </c>
      <c r="NM154" t="s">
        <v>817</v>
      </c>
      <c r="NN154" t="s">
        <v>817</v>
      </c>
      <c r="NO154" t="s">
        <v>813</v>
      </c>
      <c r="NP154" t="s">
        <v>817</v>
      </c>
      <c r="NQ154" t="s">
        <v>817</v>
      </c>
      <c r="NR154" t="s">
        <v>813</v>
      </c>
      <c r="NS154" t="s">
        <v>813</v>
      </c>
      <c r="NT154" t="s">
        <v>848</v>
      </c>
      <c r="NU154" t="s">
        <v>825</v>
      </c>
      <c r="NX154" t="s">
        <v>826</v>
      </c>
      <c r="NY154">
        <v>0</v>
      </c>
      <c r="OP154" t="s">
        <v>817</v>
      </c>
      <c r="OQ154" t="s">
        <v>827</v>
      </c>
      <c r="OR154" t="s">
        <v>863</v>
      </c>
      <c r="OS154" t="s">
        <v>878</v>
      </c>
      <c r="OT154" t="s">
        <v>813</v>
      </c>
      <c r="OU154" t="s">
        <v>817</v>
      </c>
      <c r="OV154" t="s">
        <v>1004</v>
      </c>
      <c r="PA154" t="s">
        <v>817</v>
      </c>
      <c r="PB154" t="s">
        <v>817</v>
      </c>
      <c r="PC154" t="s">
        <v>817</v>
      </c>
      <c r="PD154" t="s">
        <v>817</v>
      </c>
      <c r="PE154" t="s">
        <v>817</v>
      </c>
      <c r="PF154" t="s">
        <v>813</v>
      </c>
      <c r="PG154" t="s">
        <v>817</v>
      </c>
      <c r="PH154" t="s">
        <v>817</v>
      </c>
      <c r="PI154" t="s">
        <v>817</v>
      </c>
      <c r="PJ154" t="s">
        <v>817</v>
      </c>
      <c r="PM154" t="s">
        <v>879</v>
      </c>
      <c r="PN154" t="s">
        <v>837</v>
      </c>
      <c r="PO154" t="s">
        <v>838</v>
      </c>
      <c r="PP154" t="s">
        <v>839</v>
      </c>
      <c r="PQ154" t="s">
        <v>813</v>
      </c>
      <c r="PR154" t="s">
        <v>813</v>
      </c>
      <c r="PS154" t="s">
        <v>817</v>
      </c>
      <c r="PT154" t="s">
        <v>817</v>
      </c>
      <c r="PU154" t="s">
        <v>817</v>
      </c>
      <c r="PV154" t="s">
        <v>817</v>
      </c>
      <c r="PW154" t="s">
        <v>817</v>
      </c>
      <c r="PX154" t="s">
        <v>817</v>
      </c>
      <c r="PY154" t="s">
        <v>817</v>
      </c>
      <c r="PZ154" t="s">
        <v>840</v>
      </c>
      <c r="QA154" t="s">
        <v>841</v>
      </c>
      <c r="QB154" t="s">
        <v>1005</v>
      </c>
      <c r="QC154" t="s">
        <v>843</v>
      </c>
      <c r="QD154" t="s">
        <v>844</v>
      </c>
      <c r="QE154" t="s">
        <v>845</v>
      </c>
      <c r="QF154" t="s">
        <v>813</v>
      </c>
      <c r="QG154" t="s">
        <v>813</v>
      </c>
      <c r="QH154" t="s">
        <v>813</v>
      </c>
      <c r="QI154" t="s">
        <v>817</v>
      </c>
      <c r="QJ154" t="s">
        <v>817</v>
      </c>
      <c r="QK154" t="s">
        <v>813</v>
      </c>
      <c r="QL154" t="s">
        <v>817</v>
      </c>
      <c r="QM154" t="s">
        <v>813</v>
      </c>
      <c r="QN154" t="s">
        <v>817</v>
      </c>
      <c r="QO154" t="s">
        <v>817</v>
      </c>
      <c r="QP154" t="s">
        <v>817</v>
      </c>
      <c r="QQ154" t="s">
        <v>817</v>
      </c>
      <c r="QR154" t="s">
        <v>813</v>
      </c>
      <c r="QS154" t="s">
        <v>813</v>
      </c>
      <c r="QT154" t="s">
        <v>817</v>
      </c>
      <c r="QU154" t="s">
        <v>817</v>
      </c>
      <c r="QV154" t="s">
        <v>817</v>
      </c>
      <c r="QW154" t="s">
        <v>817</v>
      </c>
      <c r="QX154" t="s">
        <v>817</v>
      </c>
      <c r="QY154" t="s">
        <v>817</v>
      </c>
      <c r="QZ154" t="s">
        <v>817</v>
      </c>
      <c r="RA154" t="s">
        <v>817</v>
      </c>
      <c r="RB154" t="s">
        <v>817</v>
      </c>
      <c r="RC154" t="s">
        <v>817</v>
      </c>
      <c r="RD154" t="s">
        <v>817</v>
      </c>
      <c r="RE154" t="s">
        <v>817</v>
      </c>
      <c r="RF154" t="s">
        <v>817</v>
      </c>
      <c r="RG154" t="s">
        <v>817</v>
      </c>
      <c r="RH154" t="s">
        <v>817</v>
      </c>
      <c r="RI154" t="s">
        <v>817</v>
      </c>
      <c r="RJ154" t="s">
        <v>817</v>
      </c>
      <c r="RK154" t="s">
        <v>817</v>
      </c>
      <c r="RZ154" t="s">
        <v>813</v>
      </c>
      <c r="SA154" t="s">
        <v>817</v>
      </c>
      <c r="SB154" t="s">
        <v>817</v>
      </c>
      <c r="SC154" t="s">
        <v>817</v>
      </c>
      <c r="SD154" t="s">
        <v>817</v>
      </c>
      <c r="SE154" t="s">
        <v>817</v>
      </c>
      <c r="SF154" t="s">
        <v>817</v>
      </c>
      <c r="SG154" t="s">
        <v>817</v>
      </c>
      <c r="SH154" t="s">
        <v>817</v>
      </c>
      <c r="SI154" t="s">
        <v>817</v>
      </c>
      <c r="SJ154" t="s">
        <v>817</v>
      </c>
      <c r="SK154" t="s">
        <v>817</v>
      </c>
      <c r="SL154" t="s">
        <v>817</v>
      </c>
      <c r="SM154" t="s">
        <v>817</v>
      </c>
      <c r="SN154" t="s">
        <v>813</v>
      </c>
      <c r="SO154" t="s">
        <v>817</v>
      </c>
      <c r="SP154" t="s">
        <v>817</v>
      </c>
      <c r="SQ154" t="s">
        <v>817</v>
      </c>
      <c r="SR154" t="s">
        <v>817</v>
      </c>
      <c r="SS154" t="s">
        <v>817</v>
      </c>
      <c r="ST154" t="s">
        <v>817</v>
      </c>
      <c r="SU154" t="s">
        <v>817</v>
      </c>
      <c r="SV154" t="s">
        <v>817</v>
      </c>
      <c r="SW154" t="s">
        <v>817</v>
      </c>
      <c r="SX154" t="s">
        <v>817</v>
      </c>
      <c r="SY154" t="s">
        <v>817</v>
      </c>
      <c r="SZ154" t="s">
        <v>817</v>
      </c>
      <c r="TA154" t="s">
        <v>817</v>
      </c>
      <c r="TB154" t="s">
        <v>817</v>
      </c>
      <c r="TC154" t="s">
        <v>817</v>
      </c>
      <c r="TD154" t="s">
        <v>817</v>
      </c>
      <c r="TE154" t="s">
        <v>817</v>
      </c>
      <c r="TF154" t="s">
        <v>813</v>
      </c>
      <c r="TG154" t="s">
        <v>817</v>
      </c>
      <c r="TH154" t="s">
        <v>817</v>
      </c>
      <c r="TI154" t="s">
        <v>817</v>
      </c>
      <c r="TU154" t="s">
        <v>817</v>
      </c>
      <c r="TY154" t="s">
        <v>817</v>
      </c>
      <c r="TZ154" t="s">
        <v>817</v>
      </c>
      <c r="UA154" t="s">
        <v>817</v>
      </c>
      <c r="UB154" t="s">
        <v>817</v>
      </c>
      <c r="UC154" t="s">
        <v>817</v>
      </c>
      <c r="UD154" t="s">
        <v>817</v>
      </c>
      <c r="UE154" t="s">
        <v>817</v>
      </c>
      <c r="UF154" t="s">
        <v>817</v>
      </c>
      <c r="UG154" t="s">
        <v>817</v>
      </c>
      <c r="UH154" t="s">
        <v>817</v>
      </c>
      <c r="UI154" t="s">
        <v>817</v>
      </c>
      <c r="UJ154" t="s">
        <v>813</v>
      </c>
      <c r="UK154" t="s">
        <v>817</v>
      </c>
      <c r="UL154" t="s">
        <v>813</v>
      </c>
      <c r="UM154" t="s">
        <v>813</v>
      </c>
      <c r="UN154" t="s">
        <v>817</v>
      </c>
      <c r="UO154" t="s">
        <v>817</v>
      </c>
      <c r="UP154" t="s">
        <v>817</v>
      </c>
      <c r="UQ154" t="s">
        <v>813</v>
      </c>
      <c r="UR154" t="s">
        <v>817</v>
      </c>
      <c r="US154" t="s">
        <v>817</v>
      </c>
      <c r="UT154" t="s">
        <v>817</v>
      </c>
      <c r="UU154" t="s">
        <v>817</v>
      </c>
      <c r="UV154" t="s">
        <v>817</v>
      </c>
      <c r="UW154" t="s">
        <v>817</v>
      </c>
      <c r="UX154" t="s">
        <v>817</v>
      </c>
      <c r="UY154" t="s">
        <v>817</v>
      </c>
      <c r="UZ154" t="s">
        <v>817</v>
      </c>
      <c r="VB154" t="s">
        <v>909</v>
      </c>
      <c r="VC154" t="s">
        <v>963</v>
      </c>
      <c r="VD154" t="s">
        <v>817</v>
      </c>
      <c r="VE154" t="s">
        <v>817</v>
      </c>
      <c r="VF154" t="s">
        <v>813</v>
      </c>
      <c r="VG154" t="s">
        <v>813</v>
      </c>
      <c r="VH154" t="s">
        <v>817</v>
      </c>
      <c r="VI154" t="s">
        <v>817</v>
      </c>
      <c r="VJ154" t="s">
        <v>817</v>
      </c>
      <c r="VK154" t="s">
        <v>817</v>
      </c>
      <c r="VL154" t="s">
        <v>817</v>
      </c>
      <c r="VM154" t="s">
        <v>817</v>
      </c>
      <c r="VN154" t="s">
        <v>817</v>
      </c>
      <c r="VO154" t="s">
        <v>817</v>
      </c>
      <c r="VP154" t="s">
        <v>817</v>
      </c>
      <c r="VQ154" t="s">
        <v>817</v>
      </c>
      <c r="VR154" t="s">
        <v>813</v>
      </c>
      <c r="VS154" t="s">
        <v>813</v>
      </c>
      <c r="VT154" t="s">
        <v>817</v>
      </c>
      <c r="VU154" t="s">
        <v>813</v>
      </c>
      <c r="VV154" t="s">
        <v>817</v>
      </c>
      <c r="VW154" t="s">
        <v>817</v>
      </c>
      <c r="VX154" t="s">
        <v>817</v>
      </c>
      <c r="VY154" t="s">
        <v>817</v>
      </c>
      <c r="VZ154" t="s">
        <v>817</v>
      </c>
      <c r="WA154" t="s">
        <v>817</v>
      </c>
      <c r="WJ154" t="s">
        <v>813</v>
      </c>
      <c r="WK154" t="s">
        <v>817</v>
      </c>
      <c r="WL154" t="s">
        <v>817</v>
      </c>
      <c r="WM154" t="s">
        <v>817</v>
      </c>
      <c r="WN154" t="s">
        <v>817</v>
      </c>
      <c r="WO154" t="s">
        <v>817</v>
      </c>
      <c r="WP154" t="s">
        <v>817</v>
      </c>
      <c r="WQ154" t="s">
        <v>817</v>
      </c>
      <c r="WR154" t="s">
        <v>817</v>
      </c>
      <c r="WS154" t="s">
        <v>1285</v>
      </c>
      <c r="WT154" t="s">
        <v>1103</v>
      </c>
      <c r="WU154" t="s">
        <v>813</v>
      </c>
      <c r="WV154" t="s">
        <v>817</v>
      </c>
      <c r="WW154" t="s">
        <v>813</v>
      </c>
      <c r="WX154" t="s">
        <v>817</v>
      </c>
      <c r="WY154" t="s">
        <v>813</v>
      </c>
      <c r="WZ154" t="s">
        <v>817</v>
      </c>
      <c r="XA154" t="s">
        <v>817</v>
      </c>
      <c r="XB154" t="s">
        <v>817</v>
      </c>
      <c r="XC154" t="s">
        <v>850</v>
      </c>
      <c r="XD154" t="s">
        <v>813</v>
      </c>
      <c r="XE154" t="s">
        <v>817</v>
      </c>
      <c r="XF154" t="s">
        <v>817</v>
      </c>
      <c r="XG154" t="s">
        <v>817</v>
      </c>
      <c r="XH154" t="s">
        <v>817</v>
      </c>
      <c r="XI154" t="s">
        <v>817</v>
      </c>
      <c r="XJ154" t="s">
        <v>817</v>
      </c>
      <c r="XK154" t="s">
        <v>817</v>
      </c>
      <c r="XL154" t="s">
        <v>817</v>
      </c>
      <c r="XM154" t="s">
        <v>817</v>
      </c>
      <c r="XN154" t="s">
        <v>817</v>
      </c>
      <c r="XO154" t="s">
        <v>817</v>
      </c>
      <c r="XP154" t="s">
        <v>817</v>
      </c>
      <c r="XQ154" t="s">
        <v>817</v>
      </c>
      <c r="XR154" t="s">
        <v>817</v>
      </c>
      <c r="XS154" t="s">
        <v>817</v>
      </c>
      <c r="XT154" t="s">
        <v>817</v>
      </c>
      <c r="XU154" t="s">
        <v>817</v>
      </c>
      <c r="XV154" t="s">
        <v>817</v>
      </c>
      <c r="XW154" t="s">
        <v>813</v>
      </c>
      <c r="XX154" t="s">
        <v>817</v>
      </c>
      <c r="XY154" t="s">
        <v>817</v>
      </c>
      <c r="XZ154" t="s">
        <v>817</v>
      </c>
      <c r="ZM154" t="s">
        <v>817</v>
      </c>
      <c r="ZN154" t="s">
        <v>817</v>
      </c>
      <c r="ZO154" t="s">
        <v>817</v>
      </c>
      <c r="ZP154" t="s">
        <v>817</v>
      </c>
      <c r="ZQ154" t="s">
        <v>817</v>
      </c>
      <c r="ZR154" t="s">
        <v>817</v>
      </c>
      <c r="ZS154" t="s">
        <v>817</v>
      </c>
      <c r="ZT154" t="s">
        <v>817</v>
      </c>
      <c r="ZU154" t="s">
        <v>817</v>
      </c>
      <c r="ZV154" t="s">
        <v>813</v>
      </c>
      <c r="ZW154" t="s">
        <v>817</v>
      </c>
      <c r="ZX154" t="s">
        <v>817</v>
      </c>
      <c r="ZY154" t="s">
        <v>817</v>
      </c>
      <c r="ZZ154" t="s">
        <v>817</v>
      </c>
      <c r="AAA154" t="s">
        <v>817</v>
      </c>
      <c r="AAB154" t="s">
        <v>817</v>
      </c>
      <c r="AAC154" t="s">
        <v>817</v>
      </c>
      <c r="AAD154" t="s">
        <v>817</v>
      </c>
      <c r="AAE154" t="s">
        <v>817</v>
      </c>
      <c r="AAF154" t="s">
        <v>817</v>
      </c>
      <c r="AAH154" t="s">
        <v>817</v>
      </c>
      <c r="AAI154" t="s">
        <v>817</v>
      </c>
      <c r="AAJ154" t="s">
        <v>813</v>
      </c>
      <c r="AAK154" t="s">
        <v>817</v>
      </c>
      <c r="AAL154" t="s">
        <v>817</v>
      </c>
      <c r="AAM154" t="s">
        <v>817</v>
      </c>
      <c r="AAN154" t="s">
        <v>817</v>
      </c>
      <c r="AAO154" t="s">
        <v>817</v>
      </c>
      <c r="AAP154" t="s">
        <v>817</v>
      </c>
      <c r="AAQ154" t="s">
        <v>817</v>
      </c>
      <c r="AAR154" t="s">
        <v>817</v>
      </c>
      <c r="AAS154" t="s">
        <v>817</v>
      </c>
      <c r="AAT154" t="s">
        <v>817</v>
      </c>
      <c r="AAV154" t="s">
        <v>817</v>
      </c>
      <c r="AAW154" t="s">
        <v>817</v>
      </c>
      <c r="AAX154" t="s">
        <v>813</v>
      </c>
      <c r="AAY154" t="s">
        <v>817</v>
      </c>
      <c r="AAZ154" t="s">
        <v>817</v>
      </c>
      <c r="ABA154" t="s">
        <v>813</v>
      </c>
      <c r="ABB154" t="s">
        <v>813</v>
      </c>
      <c r="ABC154" t="s">
        <v>817</v>
      </c>
      <c r="ABD154" t="s">
        <v>817</v>
      </c>
      <c r="ABE154" t="s">
        <v>817</v>
      </c>
      <c r="ABF154" t="s">
        <v>817</v>
      </c>
      <c r="ABG154" t="s">
        <v>817</v>
      </c>
      <c r="ABH154" t="s">
        <v>817</v>
      </c>
      <c r="ABI154" t="s">
        <v>817</v>
      </c>
      <c r="ABJ154" t="s">
        <v>817</v>
      </c>
      <c r="ABK154" t="s">
        <v>813</v>
      </c>
      <c r="ABL154" t="s">
        <v>817</v>
      </c>
      <c r="ABM154" t="s">
        <v>817</v>
      </c>
      <c r="ABN154" t="s">
        <v>817</v>
      </c>
      <c r="ABO154" t="s">
        <v>817</v>
      </c>
      <c r="ABP154" t="s">
        <v>817</v>
      </c>
      <c r="ABQ154" t="s">
        <v>817</v>
      </c>
      <c r="ABR154" t="s">
        <v>817</v>
      </c>
      <c r="ABS154" t="s">
        <v>817</v>
      </c>
      <c r="ABT154" t="s">
        <v>817</v>
      </c>
      <c r="ABU154" t="s">
        <v>817</v>
      </c>
      <c r="ABV154" t="s">
        <v>813</v>
      </c>
      <c r="ABW154" t="s">
        <v>813</v>
      </c>
      <c r="ABX154" t="s">
        <v>817</v>
      </c>
      <c r="ABY154" t="s">
        <v>817</v>
      </c>
      <c r="ABZ154" t="s">
        <v>817</v>
      </c>
      <c r="ACA154" t="s">
        <v>817</v>
      </c>
      <c r="ACB154" t="s">
        <v>817</v>
      </c>
      <c r="ACC154" t="s">
        <v>817</v>
      </c>
      <c r="ACD154" t="s">
        <v>817</v>
      </c>
      <c r="ACE154" t="s">
        <v>817</v>
      </c>
      <c r="ACF154" t="s">
        <v>817</v>
      </c>
      <c r="ACG154" t="s">
        <v>817</v>
      </c>
      <c r="ACH154" t="s">
        <v>817</v>
      </c>
      <c r="ACI154" t="s">
        <v>817</v>
      </c>
    </row>
    <row r="155" spans="1:763">
      <c r="A155" t="s">
        <v>1499</v>
      </c>
      <c r="B155" t="s">
        <v>1500</v>
      </c>
      <c r="C155" t="s">
        <v>1501</v>
      </c>
      <c r="D155" t="s">
        <v>811</v>
      </c>
      <c r="E155" t="s">
        <v>811</v>
      </c>
      <c r="P155" t="s">
        <v>812</v>
      </c>
      <c r="Q155">
        <v>0.874863865752458</v>
      </c>
      <c r="T155">
        <v>54</v>
      </c>
      <c r="V155" t="s">
        <v>813</v>
      </c>
      <c r="X155" t="s">
        <v>813</v>
      </c>
      <c r="Y155" t="s">
        <v>856</v>
      </c>
      <c r="Z155" t="s">
        <v>856</v>
      </c>
      <c r="AA155" t="s">
        <v>815</v>
      </c>
      <c r="AB155" t="s">
        <v>816</v>
      </c>
      <c r="AC155">
        <v>4</v>
      </c>
      <c r="AD155" t="s">
        <v>817</v>
      </c>
      <c r="AE155">
        <v>4</v>
      </c>
      <c r="AF155">
        <v>0</v>
      </c>
      <c r="AG155">
        <v>0</v>
      </c>
      <c r="AH155" t="s">
        <v>818</v>
      </c>
      <c r="AI155" t="s">
        <v>818</v>
      </c>
      <c r="AJ155" t="s">
        <v>818</v>
      </c>
      <c r="AK155" t="s">
        <v>818</v>
      </c>
      <c r="AL155" t="s">
        <v>818</v>
      </c>
      <c r="AM155" t="s">
        <v>818</v>
      </c>
      <c r="AN155" t="s">
        <v>818</v>
      </c>
      <c r="AO155" t="s">
        <v>818</v>
      </c>
      <c r="AP155" t="s">
        <v>818</v>
      </c>
      <c r="AQ155" t="s">
        <v>818</v>
      </c>
      <c r="AR155" t="s">
        <v>818</v>
      </c>
      <c r="AS155" t="s">
        <v>818</v>
      </c>
      <c r="AT155" t="s">
        <v>818</v>
      </c>
      <c r="AU155" t="s">
        <v>818</v>
      </c>
      <c r="AV155" t="s">
        <v>818</v>
      </c>
      <c r="AW155" t="s">
        <v>818</v>
      </c>
      <c r="AX155" t="s">
        <v>818</v>
      </c>
      <c r="AY155" t="s">
        <v>818</v>
      </c>
      <c r="AZ155" t="s">
        <v>818</v>
      </c>
      <c r="BA155" t="s">
        <v>818</v>
      </c>
      <c r="BB155" t="s">
        <v>818</v>
      </c>
      <c r="BC155" t="s">
        <v>818</v>
      </c>
      <c r="BD155" t="s">
        <v>818</v>
      </c>
      <c r="BE155" t="s">
        <v>818</v>
      </c>
      <c r="BF155" t="s">
        <v>818</v>
      </c>
      <c r="BG155" t="s">
        <v>818</v>
      </c>
      <c r="BH155" t="s">
        <v>818</v>
      </c>
      <c r="BI155" t="s">
        <v>818</v>
      </c>
      <c r="BJ155" t="s">
        <v>818</v>
      </c>
      <c r="BK155" t="s">
        <v>818</v>
      </c>
      <c r="BL155" t="s">
        <v>818</v>
      </c>
      <c r="BM155" t="s">
        <v>818</v>
      </c>
      <c r="BN155" t="s">
        <v>818</v>
      </c>
      <c r="BO155" t="s">
        <v>818</v>
      </c>
      <c r="BP155" t="s">
        <v>818</v>
      </c>
      <c r="BQ155" t="s">
        <v>818</v>
      </c>
      <c r="BR155" t="s">
        <v>818</v>
      </c>
      <c r="BS155" t="s">
        <v>818</v>
      </c>
      <c r="BT155" t="s">
        <v>818</v>
      </c>
      <c r="BU155" t="s">
        <v>818</v>
      </c>
      <c r="BV155" t="s">
        <v>818</v>
      </c>
      <c r="BW155" t="s">
        <v>818</v>
      </c>
      <c r="BX155" t="s">
        <v>818</v>
      </c>
      <c r="BY155" t="s">
        <v>818</v>
      </c>
      <c r="BZ155" t="s">
        <v>818</v>
      </c>
      <c r="CA155" t="s">
        <v>818</v>
      </c>
      <c r="CB155" t="s">
        <v>818</v>
      </c>
      <c r="CC155" t="s">
        <v>818</v>
      </c>
      <c r="CD155" t="s">
        <v>818</v>
      </c>
      <c r="CE155" t="s">
        <v>818</v>
      </c>
      <c r="CF155" t="s">
        <v>818</v>
      </c>
      <c r="CG155" t="s">
        <v>818</v>
      </c>
      <c r="CH155" t="s">
        <v>818</v>
      </c>
      <c r="CI155" t="s">
        <v>818</v>
      </c>
      <c r="CJ155" t="s">
        <v>818</v>
      </c>
      <c r="CK155" t="s">
        <v>818</v>
      </c>
      <c r="CL155" t="s">
        <v>818</v>
      </c>
      <c r="CM155" t="s">
        <v>818</v>
      </c>
      <c r="CN155" t="s">
        <v>818</v>
      </c>
      <c r="CO155" t="s">
        <v>818</v>
      </c>
      <c r="CP155" t="s">
        <v>818</v>
      </c>
      <c r="CQ155" t="s">
        <v>818</v>
      </c>
      <c r="CR155" t="s">
        <v>818</v>
      </c>
      <c r="CS155" t="s">
        <v>818</v>
      </c>
      <c r="CT155" t="s">
        <v>818</v>
      </c>
      <c r="CU155" t="s">
        <v>818</v>
      </c>
      <c r="CV155" t="s">
        <v>818</v>
      </c>
      <c r="CW155" t="s">
        <v>818</v>
      </c>
      <c r="CX155" t="s">
        <v>818</v>
      </c>
      <c r="CY155" t="s">
        <v>818</v>
      </c>
      <c r="CZ155" t="s">
        <v>818</v>
      </c>
      <c r="DA155" t="s">
        <v>818</v>
      </c>
      <c r="DB155" t="s">
        <v>818</v>
      </c>
      <c r="DC155" t="s">
        <v>818</v>
      </c>
      <c r="DD155" t="s">
        <v>818</v>
      </c>
      <c r="DE155" t="s">
        <v>818</v>
      </c>
      <c r="DF155" t="s">
        <v>818</v>
      </c>
      <c r="DG155" t="s">
        <v>818</v>
      </c>
      <c r="DH155" t="s">
        <v>818</v>
      </c>
      <c r="DI155" t="s">
        <v>818</v>
      </c>
      <c r="DJ155" t="s">
        <v>818</v>
      </c>
      <c r="DK155" t="s">
        <v>818</v>
      </c>
      <c r="DL155" t="s">
        <v>818</v>
      </c>
      <c r="DM155" t="s">
        <v>818</v>
      </c>
      <c r="DN155" t="s">
        <v>818</v>
      </c>
      <c r="DO155" t="s">
        <v>818</v>
      </c>
      <c r="DP155" t="s">
        <v>818</v>
      </c>
      <c r="DQ155" t="s">
        <v>818</v>
      </c>
      <c r="DR155" t="s">
        <v>818</v>
      </c>
      <c r="DS155" t="s">
        <v>818</v>
      </c>
      <c r="DT155" t="s">
        <v>818</v>
      </c>
      <c r="DU155" t="s">
        <v>818</v>
      </c>
      <c r="DV155" t="s">
        <v>818</v>
      </c>
      <c r="DW155" t="s">
        <v>818</v>
      </c>
      <c r="DX155" t="s">
        <v>818</v>
      </c>
      <c r="DY155" t="s">
        <v>818</v>
      </c>
      <c r="DZ155" t="s">
        <v>818</v>
      </c>
      <c r="EA155" t="s">
        <v>818</v>
      </c>
      <c r="EB155" t="s">
        <v>818</v>
      </c>
      <c r="EC155" t="s">
        <v>818</v>
      </c>
      <c r="ED155" t="s">
        <v>818</v>
      </c>
      <c r="EE155" t="s">
        <v>818</v>
      </c>
      <c r="EF155" t="s">
        <v>818</v>
      </c>
      <c r="EG155" t="s">
        <v>818</v>
      </c>
      <c r="EH155" t="s">
        <v>818</v>
      </c>
      <c r="EI155" t="s">
        <v>818</v>
      </c>
      <c r="EJ155" t="s">
        <v>818</v>
      </c>
      <c r="EK155" t="s">
        <v>818</v>
      </c>
      <c r="EL155" t="s">
        <v>818</v>
      </c>
      <c r="EM155" t="s">
        <v>818</v>
      </c>
      <c r="EN155" t="s">
        <v>818</v>
      </c>
      <c r="EO155" t="s">
        <v>818</v>
      </c>
      <c r="EP155" t="s">
        <v>818</v>
      </c>
      <c r="EQ155" t="s">
        <v>818</v>
      </c>
      <c r="ER155" t="s">
        <v>818</v>
      </c>
      <c r="ES155" t="s">
        <v>818</v>
      </c>
      <c r="ET155" t="s">
        <v>818</v>
      </c>
      <c r="EU155" t="s">
        <v>818</v>
      </c>
      <c r="EV155" t="s">
        <v>818</v>
      </c>
      <c r="EW155" t="s">
        <v>818</v>
      </c>
      <c r="EX155" t="s">
        <v>818</v>
      </c>
      <c r="EY155" t="s">
        <v>818</v>
      </c>
      <c r="EZ155" t="s">
        <v>818</v>
      </c>
      <c r="FA155" t="s">
        <v>818</v>
      </c>
      <c r="FB155" t="s">
        <v>818</v>
      </c>
      <c r="FC155" t="s">
        <v>818</v>
      </c>
      <c r="FD155" t="s">
        <v>818</v>
      </c>
      <c r="FE155" t="s">
        <v>818</v>
      </c>
      <c r="FF155" t="s">
        <v>818</v>
      </c>
      <c r="FG155" t="s">
        <v>818</v>
      </c>
      <c r="FH155" t="s">
        <v>818</v>
      </c>
      <c r="FI155" t="s">
        <v>818</v>
      </c>
      <c r="FJ155" t="s">
        <v>818</v>
      </c>
      <c r="FK155" t="s">
        <v>818</v>
      </c>
      <c r="FL155" t="s">
        <v>818</v>
      </c>
      <c r="FM155" t="s">
        <v>818</v>
      </c>
      <c r="FN155" t="s">
        <v>818</v>
      </c>
      <c r="FO155" t="s">
        <v>818</v>
      </c>
      <c r="FP155" t="s">
        <v>818</v>
      </c>
      <c r="FQ155" t="s">
        <v>818</v>
      </c>
      <c r="FR155" t="s">
        <v>818</v>
      </c>
      <c r="FS155" t="s">
        <v>818</v>
      </c>
      <c r="FT155" t="s">
        <v>818</v>
      </c>
      <c r="FU155" t="s">
        <v>818</v>
      </c>
      <c r="FV155" t="s">
        <v>818</v>
      </c>
      <c r="FW155" t="s">
        <v>818</v>
      </c>
      <c r="FX155" t="s">
        <v>818</v>
      </c>
      <c r="FY155" t="s">
        <v>818</v>
      </c>
      <c r="FZ155" t="s">
        <v>818</v>
      </c>
      <c r="GA155" t="s">
        <v>818</v>
      </c>
      <c r="GB155" t="s">
        <v>818</v>
      </c>
      <c r="GC155" t="s">
        <v>818</v>
      </c>
      <c r="GD155" t="s">
        <v>818</v>
      </c>
      <c r="GE155" t="s">
        <v>818</v>
      </c>
      <c r="GF155" t="s">
        <v>818</v>
      </c>
      <c r="GG155" t="s">
        <v>818</v>
      </c>
      <c r="GH155" t="s">
        <v>818</v>
      </c>
      <c r="GI155" t="s">
        <v>818</v>
      </c>
      <c r="GJ155" t="s">
        <v>818</v>
      </c>
      <c r="GK155" t="s">
        <v>818</v>
      </c>
      <c r="GL155" t="s">
        <v>818</v>
      </c>
      <c r="GM155" t="s">
        <v>818</v>
      </c>
      <c r="GN155" t="s">
        <v>818</v>
      </c>
      <c r="GO155" t="s">
        <v>818</v>
      </c>
      <c r="GP155" t="s">
        <v>818</v>
      </c>
      <c r="GQ155" t="s">
        <v>818</v>
      </c>
      <c r="GR155" t="s">
        <v>818</v>
      </c>
      <c r="GS155" t="s">
        <v>818</v>
      </c>
      <c r="GT155" t="s">
        <v>818</v>
      </c>
      <c r="GU155" t="s">
        <v>818</v>
      </c>
      <c r="GV155" t="s">
        <v>818</v>
      </c>
      <c r="GW155" t="s">
        <v>818</v>
      </c>
      <c r="GX155" t="s">
        <v>818</v>
      </c>
      <c r="GY155" t="s">
        <v>818</v>
      </c>
      <c r="GZ155" t="s">
        <v>818</v>
      </c>
      <c r="HA155" t="s">
        <v>818</v>
      </c>
      <c r="HB155" t="s">
        <v>818</v>
      </c>
      <c r="HC155" t="s">
        <v>818</v>
      </c>
      <c r="HD155" t="s">
        <v>818</v>
      </c>
      <c r="HE155" t="s">
        <v>818</v>
      </c>
      <c r="HF155" t="s">
        <v>818</v>
      </c>
      <c r="HG155" t="s">
        <v>818</v>
      </c>
      <c r="HH155" t="s">
        <v>818</v>
      </c>
      <c r="HI155" t="s">
        <v>818</v>
      </c>
      <c r="HJ155" t="s">
        <v>818</v>
      </c>
      <c r="HK155" t="s">
        <v>818</v>
      </c>
      <c r="HL155" t="s">
        <v>818</v>
      </c>
      <c r="HM155" t="s">
        <v>818</v>
      </c>
      <c r="HN155" t="s">
        <v>818</v>
      </c>
      <c r="HO155" t="s">
        <v>818</v>
      </c>
      <c r="HP155" t="s">
        <v>818</v>
      </c>
      <c r="HQ155" t="s">
        <v>818</v>
      </c>
      <c r="HR155" t="s">
        <v>818</v>
      </c>
      <c r="HS155" t="s">
        <v>818</v>
      </c>
      <c r="HT155" t="s">
        <v>818</v>
      </c>
      <c r="HU155" t="s">
        <v>818</v>
      </c>
      <c r="HV155" t="s">
        <v>818</v>
      </c>
      <c r="HW155" t="s">
        <v>818</v>
      </c>
      <c r="HX155" t="s">
        <v>818</v>
      </c>
      <c r="HY155" t="s">
        <v>818</v>
      </c>
      <c r="HZ155" t="s">
        <v>818</v>
      </c>
      <c r="IA155" t="s">
        <v>818</v>
      </c>
      <c r="IB155" t="s">
        <v>818</v>
      </c>
      <c r="IC155" t="s">
        <v>818</v>
      </c>
      <c r="ID155" t="s">
        <v>818</v>
      </c>
      <c r="IE155" t="s">
        <v>818</v>
      </c>
      <c r="IF155" t="s">
        <v>818</v>
      </c>
      <c r="IG155" t="s">
        <v>818</v>
      </c>
      <c r="IH155" t="s">
        <v>818</v>
      </c>
      <c r="II155" t="s">
        <v>818</v>
      </c>
      <c r="IJ155" t="s">
        <v>818</v>
      </c>
      <c r="IK155" t="s">
        <v>818</v>
      </c>
      <c r="IL155" t="s">
        <v>818</v>
      </c>
      <c r="IM155" t="s">
        <v>818</v>
      </c>
      <c r="IN155" t="s">
        <v>818</v>
      </c>
      <c r="IO155" t="s">
        <v>818</v>
      </c>
      <c r="IP155" t="s">
        <v>818</v>
      </c>
      <c r="IQ155" t="s">
        <v>818</v>
      </c>
      <c r="IR155" t="s">
        <v>818</v>
      </c>
      <c r="IS155" t="s">
        <v>818</v>
      </c>
      <c r="IT155" t="s">
        <v>818</v>
      </c>
      <c r="IU155" t="s">
        <v>818</v>
      </c>
      <c r="IV155" t="s">
        <v>818</v>
      </c>
      <c r="IW155" t="s">
        <v>818</v>
      </c>
      <c r="IX155" t="s">
        <v>818</v>
      </c>
      <c r="IY155" t="s">
        <v>818</v>
      </c>
      <c r="IZ155" t="s">
        <v>818</v>
      </c>
      <c r="JA155" t="s">
        <v>818</v>
      </c>
      <c r="JB155" t="s">
        <v>818</v>
      </c>
      <c r="JC155" t="s">
        <v>818</v>
      </c>
      <c r="JD155" t="s">
        <v>818</v>
      </c>
      <c r="JE155" t="s">
        <v>818</v>
      </c>
      <c r="JF155" t="s">
        <v>818</v>
      </c>
      <c r="JG155" t="s">
        <v>818</v>
      </c>
      <c r="JH155" t="s">
        <v>818</v>
      </c>
      <c r="JI155" t="s">
        <v>818</v>
      </c>
      <c r="JJ155" t="s">
        <v>818</v>
      </c>
      <c r="JK155" t="s">
        <v>818</v>
      </c>
      <c r="JL155" t="s">
        <v>818</v>
      </c>
      <c r="JM155" t="s">
        <v>818</v>
      </c>
      <c r="JN155" t="s">
        <v>818</v>
      </c>
      <c r="JO155" t="s">
        <v>818</v>
      </c>
      <c r="JP155" t="s">
        <v>818</v>
      </c>
      <c r="JQ155" t="s">
        <v>818</v>
      </c>
      <c r="JR155" t="s">
        <v>818</v>
      </c>
      <c r="JS155" t="s">
        <v>818</v>
      </c>
      <c r="JT155" t="s">
        <v>818</v>
      </c>
      <c r="JU155" t="s">
        <v>818</v>
      </c>
      <c r="JV155" t="s">
        <v>818</v>
      </c>
      <c r="JW155" t="s">
        <v>818</v>
      </c>
      <c r="JX155" t="s">
        <v>818</v>
      </c>
      <c r="JY155" t="s">
        <v>818</v>
      </c>
      <c r="JZ155" t="s">
        <v>818</v>
      </c>
      <c r="KA155" t="s">
        <v>818</v>
      </c>
      <c r="KB155" t="s">
        <v>818</v>
      </c>
      <c r="KC155" t="s">
        <v>818</v>
      </c>
      <c r="KD155" t="s">
        <v>818</v>
      </c>
      <c r="KE155" t="s">
        <v>818</v>
      </c>
      <c r="KF155">
        <v>4</v>
      </c>
      <c r="KG155">
        <v>0</v>
      </c>
      <c r="KH155">
        <v>0</v>
      </c>
      <c r="KI155">
        <v>0</v>
      </c>
      <c r="KJ155">
        <v>1</v>
      </c>
      <c r="KK155">
        <v>0</v>
      </c>
      <c r="KL155">
        <v>0</v>
      </c>
      <c r="KM155">
        <v>0</v>
      </c>
      <c r="KN155">
        <v>1</v>
      </c>
      <c r="KO155">
        <v>0</v>
      </c>
      <c r="KP155">
        <v>1</v>
      </c>
      <c r="KQ155">
        <v>1</v>
      </c>
      <c r="KR155">
        <v>0</v>
      </c>
      <c r="KS155">
        <v>0</v>
      </c>
      <c r="KT155">
        <v>0</v>
      </c>
      <c r="KU155">
        <v>1</v>
      </c>
      <c r="KV155">
        <v>0</v>
      </c>
      <c r="KW155">
        <v>0</v>
      </c>
      <c r="KX155">
        <v>1</v>
      </c>
      <c r="KY155">
        <v>0</v>
      </c>
      <c r="KZ155">
        <v>1</v>
      </c>
      <c r="LA155">
        <v>1</v>
      </c>
      <c r="LB155">
        <v>1</v>
      </c>
      <c r="LC155">
        <v>2</v>
      </c>
      <c r="LD155">
        <v>4</v>
      </c>
      <c r="LE155">
        <v>1</v>
      </c>
      <c r="LF155">
        <v>2</v>
      </c>
      <c r="LH155" t="s">
        <v>813</v>
      </c>
      <c r="LI155" t="s">
        <v>813</v>
      </c>
      <c r="LJ155" t="s">
        <v>817</v>
      </c>
      <c r="LK155" t="s">
        <v>817</v>
      </c>
      <c r="LL155" t="s">
        <v>817</v>
      </c>
      <c r="LM155" t="s">
        <v>817</v>
      </c>
      <c r="LN155" t="s">
        <v>817</v>
      </c>
      <c r="LO155" t="s">
        <v>817</v>
      </c>
      <c r="LQ155" t="s">
        <v>817</v>
      </c>
      <c r="LR155" t="s">
        <v>818</v>
      </c>
      <c r="LS155" t="s">
        <v>818</v>
      </c>
      <c r="LT155" t="s">
        <v>818</v>
      </c>
      <c r="LU155" t="s">
        <v>818</v>
      </c>
      <c r="LV155" t="s">
        <v>818</v>
      </c>
      <c r="LW155" t="s">
        <v>818</v>
      </c>
      <c r="LX155" t="s">
        <v>817</v>
      </c>
      <c r="MA155" t="s">
        <v>858</v>
      </c>
      <c r="MB155" t="s">
        <v>1502</v>
      </c>
      <c r="MC155" t="s">
        <v>875</v>
      </c>
      <c r="MD155" t="s">
        <v>813</v>
      </c>
      <c r="MF155" t="s">
        <v>823</v>
      </c>
      <c r="MI155" t="s">
        <v>817</v>
      </c>
      <c r="MJ155" t="s">
        <v>824</v>
      </c>
      <c r="MK155" t="s">
        <v>813</v>
      </c>
      <c r="ML155" t="s">
        <v>817</v>
      </c>
      <c r="MM155" t="s">
        <v>817</v>
      </c>
      <c r="MN155" t="s">
        <v>817</v>
      </c>
      <c r="MO155" t="s">
        <v>817</v>
      </c>
      <c r="MP155" t="s">
        <v>817</v>
      </c>
      <c r="MQ155" t="s">
        <v>817</v>
      </c>
      <c r="MR155" t="s">
        <v>817</v>
      </c>
      <c r="MS155" t="s">
        <v>817</v>
      </c>
      <c r="MT155" t="s">
        <v>817</v>
      </c>
      <c r="MU155" t="s">
        <v>817</v>
      </c>
      <c r="MV155" t="s">
        <v>813</v>
      </c>
      <c r="MW155" t="s">
        <v>817</v>
      </c>
      <c r="MX155" t="s">
        <v>817</v>
      </c>
      <c r="MY155" t="s">
        <v>817</v>
      </c>
      <c r="MZ155" t="s">
        <v>817</v>
      </c>
      <c r="NA155" t="s">
        <v>817</v>
      </c>
      <c r="NB155" t="s">
        <v>817</v>
      </c>
      <c r="NR155" t="s">
        <v>817</v>
      </c>
      <c r="NU155" t="s">
        <v>1118</v>
      </c>
      <c r="NV155" t="s">
        <v>817</v>
      </c>
      <c r="NX155" t="s">
        <v>826</v>
      </c>
      <c r="NY155">
        <v>0</v>
      </c>
      <c r="OA155" t="s">
        <v>817</v>
      </c>
      <c r="OB155" t="s">
        <v>817</v>
      </c>
      <c r="OC155" t="s">
        <v>817</v>
      </c>
      <c r="OD155" t="s">
        <v>817</v>
      </c>
      <c r="OE155" t="s">
        <v>817</v>
      </c>
      <c r="OF155" t="s">
        <v>813</v>
      </c>
      <c r="OG155" t="s">
        <v>817</v>
      </c>
      <c r="OH155" t="s">
        <v>817</v>
      </c>
      <c r="OI155" t="s">
        <v>817</v>
      </c>
      <c r="OJ155" t="s">
        <v>817</v>
      </c>
      <c r="OK155" t="s">
        <v>817</v>
      </c>
      <c r="OL155" t="s">
        <v>817</v>
      </c>
      <c r="OM155" t="s">
        <v>817</v>
      </c>
      <c r="ON155" t="s">
        <v>817</v>
      </c>
      <c r="OP155" t="s">
        <v>817</v>
      </c>
      <c r="OQ155" t="s">
        <v>827</v>
      </c>
      <c r="OR155" t="s">
        <v>828</v>
      </c>
      <c r="OS155" t="s">
        <v>878</v>
      </c>
      <c r="OT155" t="s">
        <v>817</v>
      </c>
      <c r="OU155" t="s">
        <v>817</v>
      </c>
      <c r="OV155" t="s">
        <v>830</v>
      </c>
      <c r="OW155" t="s">
        <v>864</v>
      </c>
      <c r="OX155" t="s">
        <v>832</v>
      </c>
      <c r="OY155" t="s">
        <v>833</v>
      </c>
      <c r="OZ155" t="s">
        <v>956</v>
      </c>
      <c r="PA155" t="s">
        <v>817</v>
      </c>
      <c r="PB155" t="s">
        <v>817</v>
      </c>
      <c r="PC155" t="s">
        <v>817</v>
      </c>
      <c r="PD155" t="s">
        <v>817</v>
      </c>
      <c r="PE155" t="s">
        <v>817</v>
      </c>
      <c r="PF155" t="s">
        <v>813</v>
      </c>
      <c r="PG155" t="s">
        <v>817</v>
      </c>
      <c r="PH155" t="s">
        <v>817</v>
      </c>
      <c r="PI155" t="s">
        <v>817</v>
      </c>
      <c r="PJ155" t="s">
        <v>817</v>
      </c>
      <c r="PK155" t="s">
        <v>817</v>
      </c>
      <c r="PL155" t="s">
        <v>835</v>
      </c>
      <c r="PM155" t="s">
        <v>1057</v>
      </c>
      <c r="PN155" t="s">
        <v>837</v>
      </c>
      <c r="PO155" t="s">
        <v>893</v>
      </c>
      <c r="PP155" t="s">
        <v>839</v>
      </c>
      <c r="PQ155" t="s">
        <v>813</v>
      </c>
      <c r="PR155" t="s">
        <v>813</v>
      </c>
      <c r="PS155" t="s">
        <v>817</v>
      </c>
      <c r="PT155" t="s">
        <v>817</v>
      </c>
      <c r="PU155" t="s">
        <v>817</v>
      </c>
      <c r="PV155" t="s">
        <v>817</v>
      </c>
      <c r="PW155" t="s">
        <v>817</v>
      </c>
      <c r="PX155" t="s">
        <v>817</v>
      </c>
      <c r="PY155" t="s">
        <v>817</v>
      </c>
      <c r="PZ155" t="s">
        <v>1058</v>
      </c>
      <c r="QA155" t="s">
        <v>841</v>
      </c>
      <c r="QB155" t="s">
        <v>1005</v>
      </c>
      <c r="QC155" t="s">
        <v>843</v>
      </c>
      <c r="QD155" t="s">
        <v>844</v>
      </c>
      <c r="QE155" t="s">
        <v>837</v>
      </c>
      <c r="QF155" t="s">
        <v>813</v>
      </c>
      <c r="QG155" t="s">
        <v>813</v>
      </c>
      <c r="QH155" t="s">
        <v>813</v>
      </c>
      <c r="QI155" t="s">
        <v>813</v>
      </c>
      <c r="QJ155" t="s">
        <v>813</v>
      </c>
      <c r="QK155" t="s">
        <v>813</v>
      </c>
      <c r="QL155" t="s">
        <v>813</v>
      </c>
      <c r="QM155" t="s">
        <v>817</v>
      </c>
      <c r="QN155" t="s">
        <v>817</v>
      </c>
      <c r="QO155" t="s">
        <v>817</v>
      </c>
      <c r="QP155" t="s">
        <v>817</v>
      </c>
      <c r="QQ155" t="s">
        <v>817</v>
      </c>
      <c r="QR155" t="s">
        <v>813</v>
      </c>
      <c r="QS155" t="s">
        <v>813</v>
      </c>
      <c r="QT155" t="s">
        <v>817</v>
      </c>
      <c r="QU155" t="s">
        <v>817</v>
      </c>
      <c r="QV155" t="s">
        <v>817</v>
      </c>
      <c r="QW155" t="s">
        <v>817</v>
      </c>
      <c r="QX155" t="s">
        <v>817</v>
      </c>
      <c r="QY155" t="s">
        <v>817</v>
      </c>
      <c r="QZ155" t="s">
        <v>817</v>
      </c>
      <c r="RA155" t="s">
        <v>817</v>
      </c>
      <c r="RB155" t="s">
        <v>817</v>
      </c>
      <c r="RC155" t="s">
        <v>817</v>
      </c>
      <c r="RD155" t="s">
        <v>817</v>
      </c>
      <c r="RE155" t="s">
        <v>817</v>
      </c>
      <c r="RF155" t="s">
        <v>817</v>
      </c>
      <c r="RG155" t="s">
        <v>817</v>
      </c>
      <c r="RH155" t="s">
        <v>817</v>
      </c>
      <c r="RI155" t="s">
        <v>817</v>
      </c>
      <c r="RJ155" t="s">
        <v>817</v>
      </c>
      <c r="RK155" t="s">
        <v>813</v>
      </c>
      <c r="RL155" t="s">
        <v>813</v>
      </c>
      <c r="RM155" t="s">
        <v>817</v>
      </c>
      <c r="RN155" t="s">
        <v>817</v>
      </c>
      <c r="RO155" t="s">
        <v>817</v>
      </c>
      <c r="RP155" t="s">
        <v>817</v>
      </c>
      <c r="RQ155" t="s">
        <v>817</v>
      </c>
      <c r="RR155" t="s">
        <v>817</v>
      </c>
      <c r="RS155" t="s">
        <v>817</v>
      </c>
      <c r="RT155" t="s">
        <v>817</v>
      </c>
      <c r="RU155" t="s">
        <v>817</v>
      </c>
      <c r="RV155" t="s">
        <v>817</v>
      </c>
      <c r="RW155" t="s">
        <v>817</v>
      </c>
      <c r="RX155" t="s">
        <v>845</v>
      </c>
      <c r="RY155" t="s">
        <v>1150</v>
      </c>
      <c r="RZ155" t="s">
        <v>813</v>
      </c>
      <c r="SA155" t="s">
        <v>817</v>
      </c>
      <c r="SB155" t="s">
        <v>817</v>
      </c>
      <c r="SC155" t="s">
        <v>817</v>
      </c>
      <c r="SD155" t="s">
        <v>817</v>
      </c>
      <c r="SE155" t="s">
        <v>817</v>
      </c>
      <c r="SF155" t="s">
        <v>817</v>
      </c>
      <c r="SG155" t="s">
        <v>817</v>
      </c>
      <c r="SH155" t="s">
        <v>817</v>
      </c>
      <c r="SI155" t="s">
        <v>817</v>
      </c>
      <c r="SJ155" t="s">
        <v>813</v>
      </c>
      <c r="SK155" t="s">
        <v>817</v>
      </c>
      <c r="SL155" t="s">
        <v>817</v>
      </c>
      <c r="SM155" t="s">
        <v>817</v>
      </c>
      <c r="SN155" t="s">
        <v>817</v>
      </c>
      <c r="SO155" t="s">
        <v>817</v>
      </c>
      <c r="SP155" t="s">
        <v>817</v>
      </c>
      <c r="SQ155" t="s">
        <v>817</v>
      </c>
      <c r="SR155" t="s">
        <v>817</v>
      </c>
      <c r="SS155" t="s">
        <v>817</v>
      </c>
      <c r="ST155" t="s">
        <v>817</v>
      </c>
      <c r="SU155" t="s">
        <v>817</v>
      </c>
      <c r="SV155" t="s">
        <v>817</v>
      </c>
      <c r="SW155" t="s">
        <v>817</v>
      </c>
      <c r="SX155" t="s">
        <v>817</v>
      </c>
      <c r="SY155" t="s">
        <v>817</v>
      </c>
      <c r="SZ155" t="s">
        <v>817</v>
      </c>
      <c r="TA155" t="s">
        <v>817</v>
      </c>
      <c r="TB155" t="s">
        <v>817</v>
      </c>
      <c r="TC155" t="s">
        <v>817</v>
      </c>
      <c r="TD155" t="s">
        <v>817</v>
      </c>
      <c r="TE155" t="s">
        <v>817</v>
      </c>
      <c r="TF155" t="s">
        <v>813</v>
      </c>
      <c r="TG155" t="s">
        <v>817</v>
      </c>
      <c r="TH155" t="s">
        <v>817</v>
      </c>
      <c r="TI155" t="s">
        <v>817</v>
      </c>
      <c r="TJ155" t="s">
        <v>817</v>
      </c>
      <c r="TU155" t="s">
        <v>817</v>
      </c>
      <c r="TY155" t="s">
        <v>813</v>
      </c>
      <c r="TZ155" t="s">
        <v>817</v>
      </c>
      <c r="UA155" t="s">
        <v>817</v>
      </c>
      <c r="UB155" t="s">
        <v>817</v>
      </c>
      <c r="UC155" t="s">
        <v>817</v>
      </c>
      <c r="UD155" t="s">
        <v>817</v>
      </c>
      <c r="UE155" t="s">
        <v>817</v>
      </c>
      <c r="UF155" t="s">
        <v>817</v>
      </c>
      <c r="UG155" t="s">
        <v>817</v>
      </c>
      <c r="UH155" t="s">
        <v>817</v>
      </c>
      <c r="UI155" t="s">
        <v>817</v>
      </c>
      <c r="UJ155" t="s">
        <v>817</v>
      </c>
      <c r="UK155" t="s">
        <v>817</v>
      </c>
      <c r="UL155" t="s">
        <v>817</v>
      </c>
      <c r="UM155" t="s">
        <v>817</v>
      </c>
      <c r="UN155" t="s">
        <v>817</v>
      </c>
      <c r="UO155" t="s">
        <v>817</v>
      </c>
      <c r="UP155" t="s">
        <v>817</v>
      </c>
      <c r="UQ155" t="s">
        <v>817</v>
      </c>
      <c r="UR155" t="s">
        <v>817</v>
      </c>
      <c r="US155" t="s">
        <v>817</v>
      </c>
      <c r="UT155" t="s">
        <v>817</v>
      </c>
      <c r="UU155" t="s">
        <v>817</v>
      </c>
      <c r="UV155" t="s">
        <v>817</v>
      </c>
      <c r="UW155" t="s">
        <v>813</v>
      </c>
      <c r="UX155" t="s">
        <v>817</v>
      </c>
      <c r="UY155" t="s">
        <v>817</v>
      </c>
      <c r="UZ155" t="s">
        <v>817</v>
      </c>
      <c r="VD155" t="s">
        <v>813</v>
      </c>
      <c r="VE155" t="s">
        <v>817</v>
      </c>
      <c r="VF155" t="s">
        <v>817</v>
      </c>
      <c r="VG155" t="s">
        <v>817</v>
      </c>
      <c r="VH155" t="s">
        <v>817</v>
      </c>
      <c r="VI155" t="s">
        <v>817</v>
      </c>
      <c r="VJ155" t="s">
        <v>817</v>
      </c>
      <c r="VK155" t="s">
        <v>817</v>
      </c>
      <c r="VL155" t="s">
        <v>817</v>
      </c>
      <c r="VM155" t="s">
        <v>817</v>
      </c>
      <c r="VN155" t="s">
        <v>817</v>
      </c>
      <c r="VO155" t="s">
        <v>817</v>
      </c>
      <c r="VP155" t="s">
        <v>817</v>
      </c>
      <c r="VQ155" t="s">
        <v>817</v>
      </c>
      <c r="VY155" t="s">
        <v>817</v>
      </c>
      <c r="VZ155" t="s">
        <v>817</v>
      </c>
      <c r="WA155" t="s">
        <v>817</v>
      </c>
      <c r="WJ155" t="s">
        <v>813</v>
      </c>
      <c r="WK155" t="s">
        <v>813</v>
      </c>
      <c r="WL155" t="s">
        <v>817</v>
      </c>
      <c r="WM155" t="s">
        <v>817</v>
      </c>
      <c r="WN155" t="s">
        <v>817</v>
      </c>
      <c r="WO155" t="s">
        <v>817</v>
      </c>
      <c r="WP155" t="s">
        <v>817</v>
      </c>
      <c r="WQ155" t="s">
        <v>817</v>
      </c>
      <c r="WR155" t="s">
        <v>817</v>
      </c>
      <c r="WS155" t="s">
        <v>973</v>
      </c>
      <c r="WU155" t="s">
        <v>817</v>
      </c>
      <c r="WV155" t="s">
        <v>817</v>
      </c>
      <c r="WW155" t="s">
        <v>817</v>
      </c>
      <c r="WX155" t="s">
        <v>817</v>
      </c>
      <c r="WY155" t="s">
        <v>817</v>
      </c>
      <c r="WZ155" t="s">
        <v>813</v>
      </c>
      <c r="XA155" t="s">
        <v>817</v>
      </c>
      <c r="XB155" t="s">
        <v>817</v>
      </c>
      <c r="XC155" t="s">
        <v>850</v>
      </c>
      <c r="XD155" t="s">
        <v>813</v>
      </c>
      <c r="XE155" t="s">
        <v>817</v>
      </c>
      <c r="XF155" t="s">
        <v>817</v>
      </c>
      <c r="XG155" t="s">
        <v>817</v>
      </c>
      <c r="XH155" t="s">
        <v>817</v>
      </c>
      <c r="XI155" t="s">
        <v>817</v>
      </c>
      <c r="XJ155" t="s">
        <v>817</v>
      </c>
      <c r="XK155" t="s">
        <v>817</v>
      </c>
      <c r="XL155" t="s">
        <v>817</v>
      </c>
      <c r="XM155" t="s">
        <v>817</v>
      </c>
      <c r="XN155" t="s">
        <v>817</v>
      </c>
      <c r="XO155" t="s">
        <v>817</v>
      </c>
      <c r="XP155" t="s">
        <v>817</v>
      </c>
      <c r="XQ155" t="s">
        <v>817</v>
      </c>
      <c r="XR155" t="s">
        <v>817</v>
      </c>
      <c r="XS155" t="s">
        <v>817</v>
      </c>
      <c r="XT155" t="s">
        <v>817</v>
      </c>
      <c r="XU155" t="s">
        <v>817</v>
      </c>
      <c r="XV155" t="s">
        <v>817</v>
      </c>
      <c r="XW155" t="s">
        <v>813</v>
      </c>
      <c r="XX155" t="s">
        <v>817</v>
      </c>
      <c r="XY155" t="s">
        <v>817</v>
      </c>
      <c r="XZ155" t="s">
        <v>817</v>
      </c>
      <c r="ZM155" t="s">
        <v>817</v>
      </c>
      <c r="ZN155" t="s">
        <v>813</v>
      </c>
      <c r="ZO155" t="s">
        <v>817</v>
      </c>
      <c r="ZP155" t="s">
        <v>817</v>
      </c>
      <c r="ZQ155" t="s">
        <v>817</v>
      </c>
      <c r="ZR155" t="s">
        <v>817</v>
      </c>
      <c r="ZS155" t="s">
        <v>817</v>
      </c>
      <c r="ZT155" t="s">
        <v>817</v>
      </c>
      <c r="ZU155" t="s">
        <v>817</v>
      </c>
      <c r="ZV155" t="s">
        <v>817</v>
      </c>
      <c r="ZW155" t="s">
        <v>817</v>
      </c>
      <c r="ZX155" t="s">
        <v>817</v>
      </c>
      <c r="ZY155" t="s">
        <v>817</v>
      </c>
      <c r="ZZ155" t="s">
        <v>817</v>
      </c>
      <c r="AAA155" t="s">
        <v>817</v>
      </c>
      <c r="AAB155" t="s">
        <v>817</v>
      </c>
      <c r="AAC155" t="s">
        <v>817</v>
      </c>
      <c r="AAD155" t="s">
        <v>817</v>
      </c>
      <c r="AAE155" t="s">
        <v>817</v>
      </c>
      <c r="AAF155" t="s">
        <v>817</v>
      </c>
      <c r="AAH155" t="s">
        <v>817</v>
      </c>
      <c r="AAI155" t="s">
        <v>817</v>
      </c>
      <c r="AAJ155" t="s">
        <v>817</v>
      </c>
      <c r="AAK155" t="s">
        <v>817</v>
      </c>
      <c r="AAL155" t="s">
        <v>813</v>
      </c>
      <c r="AAM155" t="s">
        <v>817</v>
      </c>
      <c r="AAN155" t="s">
        <v>817</v>
      </c>
      <c r="AAO155" t="s">
        <v>817</v>
      </c>
      <c r="AAP155" t="s">
        <v>817</v>
      </c>
      <c r="AAQ155" t="s">
        <v>817</v>
      </c>
      <c r="AAR155" t="s">
        <v>817</v>
      </c>
      <c r="AAS155" t="s">
        <v>817</v>
      </c>
      <c r="AAT155" t="s">
        <v>817</v>
      </c>
      <c r="AAV155" t="s">
        <v>817</v>
      </c>
      <c r="AAW155" t="s">
        <v>817</v>
      </c>
      <c r="AAX155" t="s">
        <v>817</v>
      </c>
      <c r="AAY155" t="s">
        <v>817</v>
      </c>
      <c r="AAZ155" t="s">
        <v>813</v>
      </c>
      <c r="ABA155" t="s">
        <v>813</v>
      </c>
      <c r="ABB155" t="s">
        <v>813</v>
      </c>
      <c r="ABC155" t="s">
        <v>817</v>
      </c>
      <c r="ABD155" t="s">
        <v>817</v>
      </c>
      <c r="ABE155" t="s">
        <v>817</v>
      </c>
      <c r="ABF155" t="s">
        <v>817</v>
      </c>
      <c r="ABG155" t="s">
        <v>817</v>
      </c>
      <c r="ABH155" t="s">
        <v>817</v>
      </c>
      <c r="ABI155" t="s">
        <v>817</v>
      </c>
      <c r="ABJ155" t="s">
        <v>817</v>
      </c>
      <c r="ABK155" t="s">
        <v>817</v>
      </c>
      <c r="ABL155" t="s">
        <v>817</v>
      </c>
      <c r="ABM155" t="s">
        <v>817</v>
      </c>
      <c r="ABN155" t="s">
        <v>817</v>
      </c>
      <c r="ABO155" t="s">
        <v>817</v>
      </c>
      <c r="ABP155" t="s">
        <v>817</v>
      </c>
      <c r="ABQ155" t="s">
        <v>817</v>
      </c>
      <c r="ABR155" t="s">
        <v>817</v>
      </c>
      <c r="ABS155" t="s">
        <v>817</v>
      </c>
      <c r="ABT155" t="s">
        <v>813</v>
      </c>
      <c r="ABU155" t="s">
        <v>813</v>
      </c>
      <c r="ABV155" t="s">
        <v>817</v>
      </c>
      <c r="ABW155" t="s">
        <v>813</v>
      </c>
      <c r="ABX155" t="s">
        <v>817</v>
      </c>
      <c r="ABY155" t="s">
        <v>817</v>
      </c>
      <c r="ABZ155" t="s">
        <v>817</v>
      </c>
      <c r="ACA155" t="s">
        <v>817</v>
      </c>
      <c r="ACB155" t="s">
        <v>817</v>
      </c>
      <c r="ACC155" t="s">
        <v>817</v>
      </c>
      <c r="ACD155" t="s">
        <v>817</v>
      </c>
      <c r="ACE155" t="s">
        <v>817</v>
      </c>
      <c r="ACF155" t="s">
        <v>817</v>
      </c>
      <c r="ACG155" t="s">
        <v>817</v>
      </c>
      <c r="ACH155" t="s">
        <v>817</v>
      </c>
      <c r="ACI155" t="s">
        <v>817</v>
      </c>
    </row>
    <row r="156" spans="1:763">
      <c r="A156" t="s">
        <v>1503</v>
      </c>
      <c r="B156" t="s">
        <v>1504</v>
      </c>
      <c r="C156" t="s">
        <v>1505</v>
      </c>
      <c r="D156" t="s">
        <v>811</v>
      </c>
      <c r="E156" t="s">
        <v>811</v>
      </c>
      <c r="P156" t="s">
        <v>812</v>
      </c>
      <c r="Q156">
        <v>0.874863865752458</v>
      </c>
      <c r="T156">
        <v>38</v>
      </c>
      <c r="V156" t="s">
        <v>813</v>
      </c>
      <c r="X156" t="s">
        <v>813</v>
      </c>
      <c r="Y156" t="s">
        <v>814</v>
      </c>
      <c r="Z156" t="s">
        <v>814</v>
      </c>
      <c r="AA156" t="s">
        <v>815</v>
      </c>
      <c r="AB156" t="s">
        <v>816</v>
      </c>
      <c r="AC156">
        <v>5</v>
      </c>
      <c r="AD156" t="s">
        <v>817</v>
      </c>
      <c r="AE156">
        <v>4</v>
      </c>
      <c r="AF156">
        <v>1</v>
      </c>
      <c r="AG156">
        <v>0</v>
      </c>
      <c r="AH156" t="s">
        <v>818</v>
      </c>
      <c r="AI156" t="s">
        <v>818</v>
      </c>
      <c r="AJ156" t="s">
        <v>818</v>
      </c>
      <c r="AK156" t="s">
        <v>818</v>
      </c>
      <c r="AL156" t="s">
        <v>818</v>
      </c>
      <c r="AM156" t="s">
        <v>818</v>
      </c>
      <c r="AN156" t="s">
        <v>818</v>
      </c>
      <c r="AO156" t="s">
        <v>818</v>
      </c>
      <c r="AP156" t="s">
        <v>818</v>
      </c>
      <c r="AQ156" t="s">
        <v>818</v>
      </c>
      <c r="AR156" t="s">
        <v>818</v>
      </c>
      <c r="AS156" t="s">
        <v>818</v>
      </c>
      <c r="AT156" t="s">
        <v>818</v>
      </c>
      <c r="AU156" t="s">
        <v>818</v>
      </c>
      <c r="AV156" t="s">
        <v>818</v>
      </c>
      <c r="AW156" t="s">
        <v>818</v>
      </c>
      <c r="AX156" t="s">
        <v>818</v>
      </c>
      <c r="AY156" t="s">
        <v>818</v>
      </c>
      <c r="AZ156" t="s">
        <v>818</v>
      </c>
      <c r="BA156" t="s">
        <v>818</v>
      </c>
      <c r="BB156" t="s">
        <v>818</v>
      </c>
      <c r="BC156" t="s">
        <v>818</v>
      </c>
      <c r="BD156" t="s">
        <v>818</v>
      </c>
      <c r="BE156" t="s">
        <v>818</v>
      </c>
      <c r="BF156" t="s">
        <v>818</v>
      </c>
      <c r="BG156" t="s">
        <v>818</v>
      </c>
      <c r="BH156" t="s">
        <v>818</v>
      </c>
      <c r="BI156" t="s">
        <v>818</v>
      </c>
      <c r="BJ156" t="s">
        <v>818</v>
      </c>
      <c r="BK156" t="s">
        <v>818</v>
      </c>
      <c r="BL156" t="s">
        <v>818</v>
      </c>
      <c r="BM156" t="s">
        <v>818</v>
      </c>
      <c r="BN156" t="s">
        <v>818</v>
      </c>
      <c r="BO156" t="s">
        <v>818</v>
      </c>
      <c r="BP156" t="s">
        <v>818</v>
      </c>
      <c r="BQ156" t="s">
        <v>818</v>
      </c>
      <c r="BR156" t="s">
        <v>818</v>
      </c>
      <c r="BS156" t="s">
        <v>818</v>
      </c>
      <c r="BT156" t="s">
        <v>818</v>
      </c>
      <c r="BU156" t="s">
        <v>818</v>
      </c>
      <c r="BV156" t="s">
        <v>818</v>
      </c>
      <c r="BW156" t="s">
        <v>818</v>
      </c>
      <c r="BX156" t="s">
        <v>818</v>
      </c>
      <c r="BY156" t="s">
        <v>818</v>
      </c>
      <c r="BZ156" t="s">
        <v>818</v>
      </c>
      <c r="CA156" t="s">
        <v>818</v>
      </c>
      <c r="CB156" t="s">
        <v>818</v>
      </c>
      <c r="CC156" t="s">
        <v>818</v>
      </c>
      <c r="CD156" t="s">
        <v>818</v>
      </c>
      <c r="CE156" t="s">
        <v>818</v>
      </c>
      <c r="CF156" t="s">
        <v>818</v>
      </c>
      <c r="CG156" t="s">
        <v>818</v>
      </c>
      <c r="CH156" t="s">
        <v>818</v>
      </c>
      <c r="CI156" t="s">
        <v>818</v>
      </c>
      <c r="CJ156" t="s">
        <v>818</v>
      </c>
      <c r="CK156" t="s">
        <v>818</v>
      </c>
      <c r="CL156" t="s">
        <v>818</v>
      </c>
      <c r="CM156" t="s">
        <v>818</v>
      </c>
      <c r="CN156" t="s">
        <v>818</v>
      </c>
      <c r="CO156" t="s">
        <v>818</v>
      </c>
      <c r="CP156" t="s">
        <v>818</v>
      </c>
      <c r="CQ156" t="s">
        <v>818</v>
      </c>
      <c r="CR156" t="s">
        <v>818</v>
      </c>
      <c r="CS156" t="s">
        <v>818</v>
      </c>
      <c r="CT156" t="s">
        <v>818</v>
      </c>
      <c r="CU156" t="s">
        <v>818</v>
      </c>
      <c r="CV156" t="s">
        <v>818</v>
      </c>
      <c r="CW156" t="s">
        <v>818</v>
      </c>
      <c r="CX156" t="s">
        <v>818</v>
      </c>
      <c r="CY156" t="s">
        <v>818</v>
      </c>
      <c r="CZ156" t="s">
        <v>818</v>
      </c>
      <c r="DA156" t="s">
        <v>818</v>
      </c>
      <c r="DB156" t="s">
        <v>818</v>
      </c>
      <c r="DC156" t="s">
        <v>818</v>
      </c>
      <c r="DD156" t="s">
        <v>818</v>
      </c>
      <c r="DE156" t="s">
        <v>818</v>
      </c>
      <c r="DF156" t="s">
        <v>818</v>
      </c>
      <c r="DG156" t="s">
        <v>818</v>
      </c>
      <c r="DH156" t="s">
        <v>818</v>
      </c>
      <c r="DI156" t="s">
        <v>818</v>
      </c>
      <c r="DJ156" t="s">
        <v>818</v>
      </c>
      <c r="DK156" t="s">
        <v>818</v>
      </c>
      <c r="DL156" t="s">
        <v>818</v>
      </c>
      <c r="DM156" t="s">
        <v>818</v>
      </c>
      <c r="DN156" t="s">
        <v>818</v>
      </c>
      <c r="DO156" t="s">
        <v>818</v>
      </c>
      <c r="DP156" t="s">
        <v>818</v>
      </c>
      <c r="DQ156" t="s">
        <v>818</v>
      </c>
      <c r="DR156" t="s">
        <v>818</v>
      </c>
      <c r="DS156" t="s">
        <v>818</v>
      </c>
      <c r="DT156" t="s">
        <v>818</v>
      </c>
      <c r="DU156" t="s">
        <v>818</v>
      </c>
      <c r="DV156" t="s">
        <v>818</v>
      </c>
      <c r="DW156" t="s">
        <v>818</v>
      </c>
      <c r="DX156" t="s">
        <v>818</v>
      </c>
      <c r="DY156" t="s">
        <v>818</v>
      </c>
      <c r="DZ156" t="s">
        <v>818</v>
      </c>
      <c r="EA156" t="s">
        <v>818</v>
      </c>
      <c r="EB156" t="s">
        <v>818</v>
      </c>
      <c r="EC156" t="s">
        <v>818</v>
      </c>
      <c r="ED156" t="s">
        <v>818</v>
      </c>
      <c r="EE156" t="s">
        <v>818</v>
      </c>
      <c r="EF156" t="s">
        <v>818</v>
      </c>
      <c r="EG156" t="s">
        <v>818</v>
      </c>
      <c r="EH156" t="s">
        <v>818</v>
      </c>
      <c r="EI156" t="s">
        <v>818</v>
      </c>
      <c r="EJ156" t="s">
        <v>818</v>
      </c>
      <c r="EK156" t="s">
        <v>818</v>
      </c>
      <c r="EL156" t="s">
        <v>818</v>
      </c>
      <c r="EM156" t="s">
        <v>818</v>
      </c>
      <c r="EN156" t="s">
        <v>818</v>
      </c>
      <c r="EO156" t="s">
        <v>818</v>
      </c>
      <c r="EP156" t="s">
        <v>818</v>
      </c>
      <c r="EQ156" t="s">
        <v>818</v>
      </c>
      <c r="ER156" t="s">
        <v>818</v>
      </c>
      <c r="ES156" t="s">
        <v>818</v>
      </c>
      <c r="ET156" t="s">
        <v>818</v>
      </c>
      <c r="EU156" t="s">
        <v>818</v>
      </c>
      <c r="EV156" t="s">
        <v>818</v>
      </c>
      <c r="EW156" t="s">
        <v>818</v>
      </c>
      <c r="EX156" t="s">
        <v>818</v>
      </c>
      <c r="EY156" t="s">
        <v>818</v>
      </c>
      <c r="EZ156" t="s">
        <v>818</v>
      </c>
      <c r="FA156" t="s">
        <v>818</v>
      </c>
      <c r="FB156" t="s">
        <v>818</v>
      </c>
      <c r="FC156" t="s">
        <v>818</v>
      </c>
      <c r="FD156" t="s">
        <v>818</v>
      </c>
      <c r="FE156" t="s">
        <v>818</v>
      </c>
      <c r="FF156" t="s">
        <v>818</v>
      </c>
      <c r="FG156" t="s">
        <v>818</v>
      </c>
      <c r="FH156" t="s">
        <v>818</v>
      </c>
      <c r="FI156" t="s">
        <v>818</v>
      </c>
      <c r="FJ156" t="s">
        <v>818</v>
      </c>
      <c r="FK156" t="s">
        <v>818</v>
      </c>
      <c r="FL156" t="s">
        <v>818</v>
      </c>
      <c r="FM156" t="s">
        <v>818</v>
      </c>
      <c r="FN156" t="s">
        <v>818</v>
      </c>
      <c r="FO156" t="s">
        <v>818</v>
      </c>
      <c r="FP156" t="s">
        <v>818</v>
      </c>
      <c r="FQ156" t="s">
        <v>818</v>
      </c>
      <c r="FR156" t="s">
        <v>818</v>
      </c>
      <c r="FS156" t="s">
        <v>818</v>
      </c>
      <c r="FT156" t="s">
        <v>818</v>
      </c>
      <c r="FU156" t="s">
        <v>818</v>
      </c>
      <c r="FV156" t="s">
        <v>818</v>
      </c>
      <c r="FW156" t="s">
        <v>818</v>
      </c>
      <c r="FX156" t="s">
        <v>818</v>
      </c>
      <c r="FY156" t="s">
        <v>818</v>
      </c>
      <c r="FZ156" t="s">
        <v>818</v>
      </c>
      <c r="GA156" t="s">
        <v>818</v>
      </c>
      <c r="GB156" t="s">
        <v>818</v>
      </c>
      <c r="GC156" t="s">
        <v>818</v>
      </c>
      <c r="GD156" t="s">
        <v>818</v>
      </c>
      <c r="GE156" t="s">
        <v>818</v>
      </c>
      <c r="GF156" t="s">
        <v>818</v>
      </c>
      <c r="GG156" t="s">
        <v>818</v>
      </c>
      <c r="GH156" t="s">
        <v>818</v>
      </c>
      <c r="GI156" t="s">
        <v>818</v>
      </c>
      <c r="GJ156" t="s">
        <v>818</v>
      </c>
      <c r="GK156" t="s">
        <v>818</v>
      </c>
      <c r="GL156" t="s">
        <v>818</v>
      </c>
      <c r="GM156" t="s">
        <v>818</v>
      </c>
      <c r="GN156" t="s">
        <v>818</v>
      </c>
      <c r="GO156" t="s">
        <v>818</v>
      </c>
      <c r="GP156" t="s">
        <v>818</v>
      </c>
      <c r="GQ156" t="s">
        <v>818</v>
      </c>
      <c r="GR156" t="s">
        <v>818</v>
      </c>
      <c r="GS156" t="s">
        <v>818</v>
      </c>
      <c r="GT156" t="s">
        <v>818</v>
      </c>
      <c r="GU156" t="s">
        <v>818</v>
      </c>
      <c r="GV156" t="s">
        <v>818</v>
      </c>
      <c r="GW156" t="s">
        <v>818</v>
      </c>
      <c r="GX156" t="s">
        <v>818</v>
      </c>
      <c r="GY156" t="s">
        <v>818</v>
      </c>
      <c r="GZ156" t="s">
        <v>818</v>
      </c>
      <c r="HA156" t="s">
        <v>818</v>
      </c>
      <c r="HB156" t="s">
        <v>818</v>
      </c>
      <c r="HC156" t="s">
        <v>818</v>
      </c>
      <c r="HD156" t="s">
        <v>818</v>
      </c>
      <c r="HE156" t="s">
        <v>818</v>
      </c>
      <c r="HF156" t="s">
        <v>818</v>
      </c>
      <c r="HG156" t="s">
        <v>818</v>
      </c>
      <c r="HH156" t="s">
        <v>818</v>
      </c>
      <c r="HI156" t="s">
        <v>818</v>
      </c>
      <c r="HJ156" t="s">
        <v>818</v>
      </c>
      <c r="HK156" t="s">
        <v>818</v>
      </c>
      <c r="HL156" t="s">
        <v>818</v>
      </c>
      <c r="HM156" t="s">
        <v>818</v>
      </c>
      <c r="HN156" t="s">
        <v>818</v>
      </c>
      <c r="HO156" t="s">
        <v>818</v>
      </c>
      <c r="HP156" t="s">
        <v>818</v>
      </c>
      <c r="HQ156" t="s">
        <v>818</v>
      </c>
      <c r="HR156" t="s">
        <v>818</v>
      </c>
      <c r="HS156" t="s">
        <v>818</v>
      </c>
      <c r="HT156" t="s">
        <v>818</v>
      </c>
      <c r="HU156" t="s">
        <v>818</v>
      </c>
      <c r="HV156" t="s">
        <v>818</v>
      </c>
      <c r="HW156" t="s">
        <v>818</v>
      </c>
      <c r="HX156" t="s">
        <v>818</v>
      </c>
      <c r="HY156" t="s">
        <v>818</v>
      </c>
      <c r="HZ156" t="s">
        <v>818</v>
      </c>
      <c r="IA156" t="s">
        <v>818</v>
      </c>
      <c r="IB156" t="s">
        <v>818</v>
      </c>
      <c r="IC156" t="s">
        <v>818</v>
      </c>
      <c r="ID156" t="s">
        <v>818</v>
      </c>
      <c r="IE156" t="s">
        <v>818</v>
      </c>
      <c r="IF156" t="s">
        <v>818</v>
      </c>
      <c r="IG156" t="s">
        <v>818</v>
      </c>
      <c r="IH156" t="s">
        <v>818</v>
      </c>
      <c r="II156" t="s">
        <v>818</v>
      </c>
      <c r="IJ156" t="s">
        <v>818</v>
      </c>
      <c r="IK156" t="s">
        <v>818</v>
      </c>
      <c r="IL156" t="s">
        <v>818</v>
      </c>
      <c r="IM156" t="s">
        <v>818</v>
      </c>
      <c r="IN156" t="s">
        <v>818</v>
      </c>
      <c r="IO156" t="s">
        <v>818</v>
      </c>
      <c r="IP156" t="s">
        <v>818</v>
      </c>
      <c r="IQ156" t="s">
        <v>818</v>
      </c>
      <c r="IR156" t="s">
        <v>818</v>
      </c>
      <c r="IS156" t="s">
        <v>818</v>
      </c>
      <c r="IT156" t="s">
        <v>818</v>
      </c>
      <c r="IU156" t="s">
        <v>818</v>
      </c>
      <c r="IV156" t="s">
        <v>818</v>
      </c>
      <c r="IW156" t="s">
        <v>818</v>
      </c>
      <c r="IX156" t="s">
        <v>818</v>
      </c>
      <c r="IY156" t="s">
        <v>818</v>
      </c>
      <c r="IZ156" t="s">
        <v>818</v>
      </c>
      <c r="JA156" t="s">
        <v>818</v>
      </c>
      <c r="JB156" t="s">
        <v>818</v>
      </c>
      <c r="JC156" t="s">
        <v>818</v>
      </c>
      <c r="JD156" t="s">
        <v>818</v>
      </c>
      <c r="JE156" t="s">
        <v>818</v>
      </c>
      <c r="JF156" t="s">
        <v>818</v>
      </c>
      <c r="JG156" t="s">
        <v>818</v>
      </c>
      <c r="JH156" t="s">
        <v>818</v>
      </c>
      <c r="JI156" t="s">
        <v>818</v>
      </c>
      <c r="JJ156" t="s">
        <v>818</v>
      </c>
      <c r="JK156" t="s">
        <v>818</v>
      </c>
      <c r="JL156" t="s">
        <v>818</v>
      </c>
      <c r="JM156" t="s">
        <v>818</v>
      </c>
      <c r="JN156" t="s">
        <v>818</v>
      </c>
      <c r="JO156" t="s">
        <v>818</v>
      </c>
      <c r="JP156" t="s">
        <v>818</v>
      </c>
      <c r="JQ156" t="s">
        <v>818</v>
      </c>
      <c r="JR156" t="s">
        <v>818</v>
      </c>
      <c r="JS156" t="s">
        <v>818</v>
      </c>
      <c r="JT156" t="s">
        <v>818</v>
      </c>
      <c r="JU156" t="s">
        <v>818</v>
      </c>
      <c r="JV156" t="s">
        <v>818</v>
      </c>
      <c r="JW156" t="s">
        <v>818</v>
      </c>
      <c r="JX156" t="s">
        <v>818</v>
      </c>
      <c r="JY156" t="s">
        <v>818</v>
      </c>
      <c r="JZ156" t="s">
        <v>818</v>
      </c>
      <c r="KA156" t="s">
        <v>818</v>
      </c>
      <c r="KB156" t="s">
        <v>818</v>
      </c>
      <c r="KC156" t="s">
        <v>818</v>
      </c>
      <c r="KD156" t="s">
        <v>818</v>
      </c>
      <c r="KE156" t="s">
        <v>818</v>
      </c>
      <c r="KF156">
        <v>5</v>
      </c>
      <c r="KG156">
        <v>0</v>
      </c>
      <c r="KH156">
        <v>0</v>
      </c>
      <c r="KI156">
        <v>0</v>
      </c>
      <c r="KJ156">
        <v>0</v>
      </c>
      <c r="KK156">
        <v>1</v>
      </c>
      <c r="KL156">
        <v>1</v>
      </c>
      <c r="KM156">
        <v>0</v>
      </c>
      <c r="KN156">
        <v>1</v>
      </c>
      <c r="KO156">
        <v>0</v>
      </c>
      <c r="KP156">
        <v>2</v>
      </c>
      <c r="KQ156">
        <v>1</v>
      </c>
      <c r="KR156">
        <v>0</v>
      </c>
      <c r="KS156">
        <v>0</v>
      </c>
      <c r="KT156">
        <v>1</v>
      </c>
      <c r="KU156">
        <v>0</v>
      </c>
      <c r="KV156">
        <v>1</v>
      </c>
      <c r="KW156">
        <v>0</v>
      </c>
      <c r="KX156">
        <v>0</v>
      </c>
      <c r="KY156">
        <v>0</v>
      </c>
      <c r="KZ156">
        <v>2</v>
      </c>
      <c r="LA156">
        <v>0</v>
      </c>
      <c r="LB156">
        <v>1</v>
      </c>
      <c r="LC156">
        <v>4</v>
      </c>
      <c r="LD156">
        <v>5</v>
      </c>
      <c r="LE156">
        <v>3</v>
      </c>
      <c r="LF156">
        <v>1</v>
      </c>
      <c r="LH156" t="s">
        <v>817</v>
      </c>
      <c r="LI156" t="s">
        <v>817</v>
      </c>
      <c r="LJ156" t="s">
        <v>817</v>
      </c>
      <c r="LK156" t="s">
        <v>817</v>
      </c>
      <c r="LL156" t="s">
        <v>817</v>
      </c>
      <c r="LM156" t="s">
        <v>817</v>
      </c>
      <c r="LO156" t="s">
        <v>817</v>
      </c>
      <c r="LQ156" t="s">
        <v>817</v>
      </c>
      <c r="LR156" t="s">
        <v>818</v>
      </c>
      <c r="LS156" t="s">
        <v>818</v>
      </c>
      <c r="LT156" t="s">
        <v>818</v>
      </c>
      <c r="LU156" t="s">
        <v>818</v>
      </c>
      <c r="LV156" t="s">
        <v>818</v>
      </c>
      <c r="LW156" t="s">
        <v>818</v>
      </c>
      <c r="LX156" t="s">
        <v>817</v>
      </c>
      <c r="MA156" t="s">
        <v>858</v>
      </c>
      <c r="MB156" t="s">
        <v>922</v>
      </c>
      <c r="MC156" t="s">
        <v>875</v>
      </c>
      <c r="MD156" t="s">
        <v>813</v>
      </c>
      <c r="MF156" t="s">
        <v>934</v>
      </c>
      <c r="MH156" t="s">
        <v>935</v>
      </c>
      <c r="MI156" t="s">
        <v>813</v>
      </c>
      <c r="MJ156" t="s">
        <v>936</v>
      </c>
      <c r="MU156" t="s">
        <v>813</v>
      </c>
      <c r="NC156" t="s">
        <v>813</v>
      </c>
      <c r="ND156" t="s">
        <v>817</v>
      </c>
      <c r="NE156" t="s">
        <v>813</v>
      </c>
      <c r="NF156" t="s">
        <v>817</v>
      </c>
      <c r="NG156" t="s">
        <v>817</v>
      </c>
      <c r="NH156" t="s">
        <v>817</v>
      </c>
      <c r="NI156" t="s">
        <v>817</v>
      </c>
      <c r="NJ156" t="s">
        <v>817</v>
      </c>
      <c r="NK156" t="s">
        <v>817</v>
      </c>
      <c r="NL156" t="s">
        <v>813</v>
      </c>
      <c r="NM156" t="s">
        <v>817</v>
      </c>
      <c r="NN156" t="s">
        <v>817</v>
      </c>
      <c r="NO156" t="s">
        <v>817</v>
      </c>
      <c r="NP156" t="s">
        <v>817</v>
      </c>
      <c r="NQ156" t="s">
        <v>817</v>
      </c>
      <c r="NR156" t="s">
        <v>813</v>
      </c>
      <c r="NS156" t="s">
        <v>817</v>
      </c>
      <c r="NU156" t="s">
        <v>825</v>
      </c>
      <c r="NX156" t="s">
        <v>962</v>
      </c>
      <c r="NY156">
        <v>3</v>
      </c>
      <c r="NZ156" t="s">
        <v>877</v>
      </c>
      <c r="OP156" t="s">
        <v>817</v>
      </c>
      <c r="OQ156" t="s">
        <v>827</v>
      </c>
      <c r="OR156" t="s">
        <v>828</v>
      </c>
      <c r="OS156" t="s">
        <v>878</v>
      </c>
      <c r="OT156" t="s">
        <v>813</v>
      </c>
      <c r="OU156" t="s">
        <v>817</v>
      </c>
      <c r="OV156" t="s">
        <v>830</v>
      </c>
      <c r="OW156" t="s">
        <v>864</v>
      </c>
      <c r="OX156" t="s">
        <v>832</v>
      </c>
      <c r="OY156" t="s">
        <v>833</v>
      </c>
      <c r="OZ156" t="s">
        <v>849</v>
      </c>
      <c r="PA156" t="s">
        <v>813</v>
      </c>
      <c r="PB156" t="s">
        <v>817</v>
      </c>
      <c r="PC156" t="s">
        <v>817</v>
      </c>
      <c r="PD156" t="s">
        <v>817</v>
      </c>
      <c r="PE156" t="s">
        <v>813</v>
      </c>
      <c r="PF156" t="s">
        <v>817</v>
      </c>
      <c r="PG156" t="s">
        <v>817</v>
      </c>
      <c r="PH156" t="s">
        <v>817</v>
      </c>
      <c r="PI156" t="s">
        <v>817</v>
      </c>
      <c r="PJ156" t="s">
        <v>817</v>
      </c>
      <c r="PK156" t="s">
        <v>817</v>
      </c>
      <c r="PL156" t="s">
        <v>835</v>
      </c>
      <c r="PM156" t="s">
        <v>879</v>
      </c>
      <c r="PN156" t="s">
        <v>837</v>
      </c>
      <c r="PO156" t="s">
        <v>866</v>
      </c>
      <c r="PP156" t="s">
        <v>867</v>
      </c>
      <c r="PQ156" t="s">
        <v>813</v>
      </c>
      <c r="PR156" t="s">
        <v>813</v>
      </c>
      <c r="PS156" t="s">
        <v>817</v>
      </c>
      <c r="PT156" t="s">
        <v>817</v>
      </c>
      <c r="PU156" t="s">
        <v>817</v>
      </c>
      <c r="PV156" t="s">
        <v>817</v>
      </c>
      <c r="PW156" t="s">
        <v>817</v>
      </c>
      <c r="PX156" t="s">
        <v>817</v>
      </c>
      <c r="PY156" t="s">
        <v>817</v>
      </c>
      <c r="PZ156" t="s">
        <v>840</v>
      </c>
      <c r="QA156" t="s">
        <v>841</v>
      </c>
      <c r="QB156" t="s">
        <v>842</v>
      </c>
      <c r="QC156" t="s">
        <v>843</v>
      </c>
      <c r="QD156" t="s">
        <v>896</v>
      </c>
      <c r="QE156" t="s">
        <v>845</v>
      </c>
      <c r="QF156" t="s">
        <v>813</v>
      </c>
      <c r="QG156" t="s">
        <v>813</v>
      </c>
      <c r="QH156" t="s">
        <v>813</v>
      </c>
      <c r="QI156" t="s">
        <v>817</v>
      </c>
      <c r="QJ156" t="s">
        <v>813</v>
      </c>
      <c r="QK156" t="s">
        <v>817</v>
      </c>
      <c r="QL156" t="s">
        <v>817</v>
      </c>
      <c r="QM156" t="s">
        <v>817</v>
      </c>
      <c r="QN156" t="s">
        <v>817</v>
      </c>
      <c r="QO156" t="s">
        <v>817</v>
      </c>
      <c r="QP156" t="s">
        <v>817</v>
      </c>
      <c r="QQ156" t="s">
        <v>817</v>
      </c>
      <c r="QR156" t="s">
        <v>817</v>
      </c>
      <c r="QS156" t="s">
        <v>817</v>
      </c>
      <c r="QT156" t="s">
        <v>817</v>
      </c>
      <c r="QU156" t="s">
        <v>817</v>
      </c>
      <c r="QV156" t="s">
        <v>817</v>
      </c>
      <c r="QW156" t="s">
        <v>817</v>
      </c>
      <c r="QX156" t="s">
        <v>817</v>
      </c>
      <c r="QY156" t="s">
        <v>817</v>
      </c>
      <c r="QZ156" t="s">
        <v>813</v>
      </c>
      <c r="RA156" t="s">
        <v>817</v>
      </c>
      <c r="RB156" t="s">
        <v>817</v>
      </c>
      <c r="RC156" t="s">
        <v>817</v>
      </c>
      <c r="RD156" t="s">
        <v>817</v>
      </c>
      <c r="RE156" t="s">
        <v>817</v>
      </c>
      <c r="RF156" t="s">
        <v>817</v>
      </c>
      <c r="RG156" t="s">
        <v>817</v>
      </c>
      <c r="RH156" t="s">
        <v>817</v>
      </c>
      <c r="RI156" t="s">
        <v>817</v>
      </c>
      <c r="RJ156" t="s">
        <v>817</v>
      </c>
      <c r="RK156" t="s">
        <v>813</v>
      </c>
      <c r="RL156" t="s">
        <v>817</v>
      </c>
      <c r="RM156" t="s">
        <v>817</v>
      </c>
      <c r="RN156" t="s">
        <v>817</v>
      </c>
      <c r="RO156" t="s">
        <v>813</v>
      </c>
      <c r="RP156" t="s">
        <v>817</v>
      </c>
      <c r="RQ156" t="s">
        <v>817</v>
      </c>
      <c r="RR156" t="s">
        <v>817</v>
      </c>
      <c r="RS156" t="s">
        <v>813</v>
      </c>
      <c r="RT156" t="s">
        <v>817</v>
      </c>
      <c r="RU156" t="s">
        <v>817</v>
      </c>
      <c r="RV156" t="s">
        <v>817</v>
      </c>
      <c r="RW156" t="s">
        <v>817</v>
      </c>
      <c r="RX156" t="s">
        <v>818</v>
      </c>
      <c r="RZ156" t="s">
        <v>813</v>
      </c>
      <c r="SA156" t="s">
        <v>902</v>
      </c>
      <c r="SB156" t="s">
        <v>817</v>
      </c>
      <c r="SC156" t="s">
        <v>817</v>
      </c>
      <c r="SD156" t="s">
        <v>813</v>
      </c>
      <c r="SE156" t="s">
        <v>817</v>
      </c>
      <c r="SF156" t="s">
        <v>817</v>
      </c>
      <c r="SG156" t="s">
        <v>817</v>
      </c>
      <c r="SH156" t="s">
        <v>817</v>
      </c>
      <c r="SI156" t="s">
        <v>817</v>
      </c>
      <c r="SJ156" t="s">
        <v>817</v>
      </c>
      <c r="SK156" t="s">
        <v>817</v>
      </c>
      <c r="SL156" t="s">
        <v>817</v>
      </c>
      <c r="SM156" t="s">
        <v>817</v>
      </c>
      <c r="SN156" t="s">
        <v>817</v>
      </c>
      <c r="SO156" t="s">
        <v>817</v>
      </c>
      <c r="SP156" t="s">
        <v>817</v>
      </c>
      <c r="SQ156" t="s">
        <v>817</v>
      </c>
      <c r="SR156" t="s">
        <v>813</v>
      </c>
      <c r="SS156" t="s">
        <v>817</v>
      </c>
      <c r="ST156" t="s">
        <v>817</v>
      </c>
      <c r="SU156" t="s">
        <v>817</v>
      </c>
      <c r="SV156" t="s">
        <v>817</v>
      </c>
      <c r="SW156" t="s">
        <v>813</v>
      </c>
      <c r="SX156" t="s">
        <v>817</v>
      </c>
      <c r="SY156" t="s">
        <v>813</v>
      </c>
      <c r="SZ156" t="s">
        <v>813</v>
      </c>
      <c r="TA156" t="s">
        <v>817</v>
      </c>
      <c r="TB156" t="s">
        <v>817</v>
      </c>
      <c r="TC156" t="s">
        <v>817</v>
      </c>
      <c r="TD156" t="s">
        <v>817</v>
      </c>
      <c r="TE156" t="s">
        <v>817</v>
      </c>
      <c r="TF156" t="s">
        <v>817</v>
      </c>
      <c r="TG156" t="s">
        <v>817</v>
      </c>
      <c r="TH156" t="s">
        <v>817</v>
      </c>
      <c r="TI156" t="s">
        <v>817</v>
      </c>
      <c r="TJ156" t="s">
        <v>813</v>
      </c>
      <c r="TK156" t="s">
        <v>817</v>
      </c>
      <c r="TL156" t="s">
        <v>817</v>
      </c>
      <c r="TM156" t="s">
        <v>817</v>
      </c>
      <c r="TN156" t="s">
        <v>817</v>
      </c>
      <c r="TO156" t="s">
        <v>817</v>
      </c>
      <c r="TP156" t="s">
        <v>817</v>
      </c>
      <c r="TQ156" t="s">
        <v>817</v>
      </c>
      <c r="TR156" t="s">
        <v>817</v>
      </c>
      <c r="TS156" t="s">
        <v>817</v>
      </c>
      <c r="TT156" t="s">
        <v>813</v>
      </c>
      <c r="TU156" t="s">
        <v>817</v>
      </c>
      <c r="TV156" t="s">
        <v>817</v>
      </c>
      <c r="TW156" t="s">
        <v>817</v>
      </c>
      <c r="TX156" t="s">
        <v>1365</v>
      </c>
      <c r="TY156" t="s">
        <v>813</v>
      </c>
      <c r="TZ156" t="s">
        <v>817</v>
      </c>
      <c r="UA156" t="s">
        <v>817</v>
      </c>
      <c r="UB156" t="s">
        <v>817</v>
      </c>
      <c r="UC156" t="s">
        <v>817</v>
      </c>
      <c r="UD156" t="s">
        <v>817</v>
      </c>
      <c r="UE156" t="s">
        <v>817</v>
      </c>
      <c r="UF156" t="s">
        <v>817</v>
      </c>
      <c r="UG156" t="s">
        <v>817</v>
      </c>
      <c r="UH156" t="s">
        <v>817</v>
      </c>
      <c r="UI156" t="s">
        <v>817</v>
      </c>
      <c r="UJ156" t="s">
        <v>817</v>
      </c>
      <c r="UK156" t="s">
        <v>817</v>
      </c>
      <c r="UL156" t="s">
        <v>902</v>
      </c>
      <c r="UM156" t="s">
        <v>817</v>
      </c>
      <c r="UN156" t="s">
        <v>817</v>
      </c>
      <c r="UO156" t="s">
        <v>817</v>
      </c>
      <c r="UP156" t="s">
        <v>813</v>
      </c>
      <c r="UQ156" t="s">
        <v>817</v>
      </c>
      <c r="UR156" t="s">
        <v>813</v>
      </c>
      <c r="US156" t="s">
        <v>817</v>
      </c>
      <c r="UT156" t="s">
        <v>817</v>
      </c>
      <c r="UU156" t="s">
        <v>817</v>
      </c>
      <c r="UV156" t="s">
        <v>817</v>
      </c>
      <c r="UW156" t="s">
        <v>817</v>
      </c>
      <c r="UX156" t="s">
        <v>817</v>
      </c>
      <c r="UY156" t="s">
        <v>817</v>
      </c>
      <c r="UZ156" t="s">
        <v>817</v>
      </c>
      <c r="VB156" t="s">
        <v>909</v>
      </c>
      <c r="VC156" t="s">
        <v>848</v>
      </c>
      <c r="VD156" t="s">
        <v>813</v>
      </c>
      <c r="VE156" t="s">
        <v>817</v>
      </c>
      <c r="VF156" t="s">
        <v>817</v>
      </c>
      <c r="VG156" t="s">
        <v>817</v>
      </c>
      <c r="VH156" t="s">
        <v>817</v>
      </c>
      <c r="VI156" t="s">
        <v>817</v>
      </c>
      <c r="VJ156" t="s">
        <v>817</v>
      </c>
      <c r="VK156" t="s">
        <v>817</v>
      </c>
      <c r="VL156" t="s">
        <v>817</v>
      </c>
      <c r="VM156" t="s">
        <v>817</v>
      </c>
      <c r="VN156" t="s">
        <v>817</v>
      </c>
      <c r="VO156" t="s">
        <v>817</v>
      </c>
      <c r="VP156" t="s">
        <v>817</v>
      </c>
      <c r="VQ156" t="s">
        <v>817</v>
      </c>
      <c r="VY156" t="s">
        <v>817</v>
      </c>
      <c r="VZ156" t="s">
        <v>813</v>
      </c>
      <c r="WA156" t="s">
        <v>817</v>
      </c>
      <c r="WJ156" t="s">
        <v>817</v>
      </c>
      <c r="WK156" t="s">
        <v>813</v>
      </c>
      <c r="WL156" t="s">
        <v>817</v>
      </c>
      <c r="WM156" t="s">
        <v>817</v>
      </c>
      <c r="WN156" t="s">
        <v>817</v>
      </c>
      <c r="WO156" t="s">
        <v>817</v>
      </c>
      <c r="WP156" t="s">
        <v>817</v>
      </c>
      <c r="WQ156" t="s">
        <v>817</v>
      </c>
      <c r="WR156" t="s">
        <v>817</v>
      </c>
      <c r="WS156" t="s">
        <v>908</v>
      </c>
      <c r="WU156" t="s">
        <v>817</v>
      </c>
      <c r="WV156" t="s">
        <v>817</v>
      </c>
      <c r="WW156" t="s">
        <v>817</v>
      </c>
      <c r="WX156" t="s">
        <v>817</v>
      </c>
      <c r="WY156" t="s">
        <v>817</v>
      </c>
      <c r="WZ156" t="s">
        <v>813</v>
      </c>
      <c r="XA156" t="s">
        <v>817</v>
      </c>
      <c r="XB156" t="s">
        <v>817</v>
      </c>
      <c r="XC156" t="s">
        <v>869</v>
      </c>
      <c r="XD156" t="s">
        <v>817</v>
      </c>
      <c r="XE156" t="s">
        <v>817</v>
      </c>
      <c r="XF156" t="s">
        <v>817</v>
      </c>
      <c r="XG156" t="s">
        <v>817</v>
      </c>
      <c r="XH156" t="s">
        <v>817</v>
      </c>
      <c r="XI156" t="s">
        <v>817</v>
      </c>
      <c r="XJ156" t="s">
        <v>813</v>
      </c>
      <c r="XK156" t="s">
        <v>817</v>
      </c>
      <c r="XL156" t="s">
        <v>817</v>
      </c>
      <c r="XM156" t="s">
        <v>817</v>
      </c>
      <c r="XN156" t="s">
        <v>813</v>
      </c>
      <c r="XO156" t="s">
        <v>817</v>
      </c>
      <c r="XP156" t="s">
        <v>817</v>
      </c>
      <c r="XQ156" t="s">
        <v>817</v>
      </c>
      <c r="XR156" t="s">
        <v>813</v>
      </c>
      <c r="XS156" t="s">
        <v>817</v>
      </c>
      <c r="XT156" t="s">
        <v>813</v>
      </c>
      <c r="XU156" t="s">
        <v>813</v>
      </c>
      <c r="XV156" t="s">
        <v>817</v>
      </c>
      <c r="XW156" t="s">
        <v>817</v>
      </c>
      <c r="XX156" t="s">
        <v>817</v>
      </c>
      <c r="XY156" t="s">
        <v>817</v>
      </c>
      <c r="XZ156" t="s">
        <v>817</v>
      </c>
      <c r="ZM156" t="s">
        <v>817</v>
      </c>
      <c r="ZN156" t="s">
        <v>817</v>
      </c>
      <c r="ZO156" t="s">
        <v>817</v>
      </c>
      <c r="ZP156" t="s">
        <v>817</v>
      </c>
      <c r="ZQ156" t="s">
        <v>817</v>
      </c>
      <c r="ZR156" t="s">
        <v>813</v>
      </c>
      <c r="ZS156" t="s">
        <v>817</v>
      </c>
      <c r="ZT156" t="s">
        <v>817</v>
      </c>
      <c r="ZU156" t="s">
        <v>817</v>
      </c>
      <c r="ZV156" t="s">
        <v>817</v>
      </c>
      <c r="ZW156" t="s">
        <v>817</v>
      </c>
      <c r="ZX156" t="s">
        <v>817</v>
      </c>
      <c r="ZY156" t="s">
        <v>817</v>
      </c>
      <c r="ZZ156" t="s">
        <v>817</v>
      </c>
      <c r="AAA156" t="s">
        <v>817</v>
      </c>
      <c r="AAB156" t="s">
        <v>817</v>
      </c>
      <c r="AAC156" t="s">
        <v>817</v>
      </c>
      <c r="AAD156" t="s">
        <v>817</v>
      </c>
      <c r="AAE156" t="s">
        <v>817</v>
      </c>
      <c r="AAF156" t="s">
        <v>817</v>
      </c>
      <c r="AAH156" t="s">
        <v>817</v>
      </c>
      <c r="AAI156" t="s">
        <v>817</v>
      </c>
      <c r="AAJ156" t="s">
        <v>817</v>
      </c>
      <c r="AAK156" t="s">
        <v>817</v>
      </c>
      <c r="AAL156" t="s">
        <v>817</v>
      </c>
      <c r="AAM156" t="s">
        <v>817</v>
      </c>
      <c r="AAN156" t="s">
        <v>817</v>
      </c>
      <c r="AAO156" t="s">
        <v>817</v>
      </c>
      <c r="AAP156" t="s">
        <v>817</v>
      </c>
      <c r="AAQ156" t="s">
        <v>817</v>
      </c>
      <c r="AAR156" t="s">
        <v>817</v>
      </c>
      <c r="AAS156" t="s">
        <v>813</v>
      </c>
      <c r="AAT156" t="s">
        <v>817</v>
      </c>
      <c r="AAV156" t="s">
        <v>817</v>
      </c>
      <c r="AAW156" t="s">
        <v>817</v>
      </c>
      <c r="AAX156" t="s">
        <v>817</v>
      </c>
      <c r="AAY156" t="s">
        <v>817</v>
      </c>
      <c r="AAZ156" t="s">
        <v>817</v>
      </c>
      <c r="ABA156" t="s">
        <v>817</v>
      </c>
      <c r="ABB156" t="s">
        <v>817</v>
      </c>
      <c r="ABC156" t="s">
        <v>817</v>
      </c>
      <c r="ABD156" t="s">
        <v>817</v>
      </c>
      <c r="ABE156" t="s">
        <v>817</v>
      </c>
      <c r="ABF156" t="s">
        <v>817</v>
      </c>
      <c r="ABG156" t="s">
        <v>817</v>
      </c>
      <c r="ABH156" t="s">
        <v>817</v>
      </c>
      <c r="ABI156" t="s">
        <v>817</v>
      </c>
      <c r="ABJ156" t="s">
        <v>817</v>
      </c>
      <c r="ABK156" t="s">
        <v>813</v>
      </c>
      <c r="ABL156" t="s">
        <v>817</v>
      </c>
      <c r="ABM156" t="s">
        <v>817</v>
      </c>
      <c r="ABN156" t="s">
        <v>817</v>
      </c>
      <c r="ABO156" t="s">
        <v>817</v>
      </c>
      <c r="ABP156" t="s">
        <v>817</v>
      </c>
      <c r="ABQ156" t="s">
        <v>817</v>
      </c>
      <c r="ABR156" t="s">
        <v>817</v>
      </c>
      <c r="ABS156" t="s">
        <v>817</v>
      </c>
      <c r="ABT156" t="s">
        <v>817</v>
      </c>
      <c r="ABU156" t="s">
        <v>817</v>
      </c>
      <c r="ABV156" t="s">
        <v>817</v>
      </c>
      <c r="ABW156" t="s">
        <v>817</v>
      </c>
      <c r="ABX156" t="s">
        <v>817</v>
      </c>
      <c r="ABY156" t="s">
        <v>817</v>
      </c>
      <c r="ABZ156" t="s">
        <v>817</v>
      </c>
      <c r="ACA156" t="s">
        <v>817</v>
      </c>
      <c r="ACB156" t="s">
        <v>813</v>
      </c>
      <c r="ACC156" t="s">
        <v>817</v>
      </c>
      <c r="ACD156" t="s">
        <v>817</v>
      </c>
      <c r="ACE156" t="s">
        <v>817</v>
      </c>
      <c r="ACF156" t="s">
        <v>817</v>
      </c>
      <c r="ACG156" t="s">
        <v>817</v>
      </c>
      <c r="ACH156" t="s">
        <v>817</v>
      </c>
      <c r="ACI156" t="s">
        <v>817</v>
      </c>
    </row>
    <row r="157" spans="1:763">
      <c r="A157" t="s">
        <v>1506</v>
      </c>
      <c r="B157" t="s">
        <v>1507</v>
      </c>
      <c r="C157" t="s">
        <v>1508</v>
      </c>
      <c r="D157" t="s">
        <v>1028</v>
      </c>
      <c r="E157" t="s">
        <v>1028</v>
      </c>
      <c r="P157" t="s">
        <v>855</v>
      </c>
      <c r="Q157">
        <v>1.2198080885670051</v>
      </c>
      <c r="T157">
        <v>32</v>
      </c>
      <c r="V157" t="s">
        <v>813</v>
      </c>
      <c r="X157" t="s">
        <v>813</v>
      </c>
      <c r="Y157" t="s">
        <v>814</v>
      </c>
      <c r="Z157" t="s">
        <v>814</v>
      </c>
      <c r="AA157" t="s">
        <v>857</v>
      </c>
      <c r="AB157" t="s">
        <v>816</v>
      </c>
      <c r="AC157">
        <v>4</v>
      </c>
      <c r="AD157" t="s">
        <v>813</v>
      </c>
      <c r="AE157">
        <v>4</v>
      </c>
      <c r="AF157">
        <v>0</v>
      </c>
      <c r="AG157">
        <v>0</v>
      </c>
      <c r="AH157" t="s">
        <v>818</v>
      </c>
      <c r="AI157" t="s">
        <v>818</v>
      </c>
      <c r="AJ157" t="s">
        <v>818</v>
      </c>
      <c r="AK157" t="s">
        <v>818</v>
      </c>
      <c r="AL157" t="s">
        <v>818</v>
      </c>
      <c r="AM157" t="s">
        <v>818</v>
      </c>
      <c r="AN157" t="s">
        <v>818</v>
      </c>
      <c r="AO157" t="s">
        <v>818</v>
      </c>
      <c r="AP157" t="s">
        <v>818</v>
      </c>
      <c r="AQ157" t="s">
        <v>818</v>
      </c>
      <c r="AR157" t="s">
        <v>818</v>
      </c>
      <c r="AS157" t="s">
        <v>818</v>
      </c>
      <c r="AT157" t="s">
        <v>818</v>
      </c>
      <c r="AU157" t="s">
        <v>818</v>
      </c>
      <c r="AV157" t="s">
        <v>818</v>
      </c>
      <c r="AW157" t="s">
        <v>818</v>
      </c>
      <c r="AX157" t="s">
        <v>818</v>
      </c>
      <c r="AY157" t="s">
        <v>818</v>
      </c>
      <c r="AZ157" t="s">
        <v>818</v>
      </c>
      <c r="BA157" t="s">
        <v>818</v>
      </c>
      <c r="BB157" t="s">
        <v>818</v>
      </c>
      <c r="BC157" t="s">
        <v>818</v>
      </c>
      <c r="BD157" t="s">
        <v>818</v>
      </c>
      <c r="BE157" t="s">
        <v>818</v>
      </c>
      <c r="BF157" t="s">
        <v>818</v>
      </c>
      <c r="BG157" t="s">
        <v>818</v>
      </c>
      <c r="BH157" t="s">
        <v>818</v>
      </c>
      <c r="BI157" t="s">
        <v>818</v>
      </c>
      <c r="BJ157" t="s">
        <v>818</v>
      </c>
      <c r="BK157" t="s">
        <v>818</v>
      </c>
      <c r="BL157" t="s">
        <v>818</v>
      </c>
      <c r="BM157" t="s">
        <v>818</v>
      </c>
      <c r="BN157" t="s">
        <v>818</v>
      </c>
      <c r="BO157" t="s">
        <v>818</v>
      </c>
      <c r="BP157" t="s">
        <v>818</v>
      </c>
      <c r="BQ157" t="s">
        <v>818</v>
      </c>
      <c r="BR157" t="s">
        <v>818</v>
      </c>
      <c r="BS157" t="s">
        <v>818</v>
      </c>
      <c r="BT157" t="s">
        <v>818</v>
      </c>
      <c r="BU157" t="s">
        <v>818</v>
      </c>
      <c r="BV157" t="s">
        <v>818</v>
      </c>
      <c r="BW157" t="s">
        <v>818</v>
      </c>
      <c r="BX157" t="s">
        <v>818</v>
      </c>
      <c r="BY157" t="s">
        <v>818</v>
      </c>
      <c r="BZ157" t="s">
        <v>818</v>
      </c>
      <c r="CA157" t="s">
        <v>818</v>
      </c>
      <c r="CB157" t="s">
        <v>818</v>
      </c>
      <c r="CC157" t="s">
        <v>818</v>
      </c>
      <c r="CD157" t="s">
        <v>818</v>
      </c>
      <c r="CE157" t="s">
        <v>818</v>
      </c>
      <c r="CF157" t="s">
        <v>818</v>
      </c>
      <c r="CG157" t="s">
        <v>818</v>
      </c>
      <c r="CH157" t="s">
        <v>818</v>
      </c>
      <c r="CI157" t="s">
        <v>818</v>
      </c>
      <c r="CJ157" t="s">
        <v>818</v>
      </c>
      <c r="CK157" t="s">
        <v>818</v>
      </c>
      <c r="CL157" t="s">
        <v>818</v>
      </c>
      <c r="CM157" t="s">
        <v>818</v>
      </c>
      <c r="CN157" t="s">
        <v>818</v>
      </c>
      <c r="CO157" t="s">
        <v>818</v>
      </c>
      <c r="CP157" t="s">
        <v>818</v>
      </c>
      <c r="CQ157" t="s">
        <v>818</v>
      </c>
      <c r="CR157" t="s">
        <v>818</v>
      </c>
      <c r="CS157" t="s">
        <v>818</v>
      </c>
      <c r="CT157" t="s">
        <v>818</v>
      </c>
      <c r="CU157" t="s">
        <v>818</v>
      </c>
      <c r="CV157" t="s">
        <v>818</v>
      </c>
      <c r="CW157" t="s">
        <v>818</v>
      </c>
      <c r="CX157" t="s">
        <v>818</v>
      </c>
      <c r="CY157" t="s">
        <v>818</v>
      </c>
      <c r="CZ157" t="s">
        <v>818</v>
      </c>
      <c r="DA157" t="s">
        <v>818</v>
      </c>
      <c r="DB157" t="s">
        <v>818</v>
      </c>
      <c r="DC157" t="s">
        <v>818</v>
      </c>
      <c r="DD157" t="s">
        <v>818</v>
      </c>
      <c r="DE157" t="s">
        <v>818</v>
      </c>
      <c r="DF157" t="s">
        <v>818</v>
      </c>
      <c r="DG157" t="s">
        <v>818</v>
      </c>
      <c r="DH157" t="s">
        <v>818</v>
      </c>
      <c r="DI157" t="s">
        <v>818</v>
      </c>
      <c r="DJ157" t="s">
        <v>818</v>
      </c>
      <c r="DK157" t="s">
        <v>818</v>
      </c>
      <c r="DL157" t="s">
        <v>818</v>
      </c>
      <c r="DM157" t="s">
        <v>818</v>
      </c>
      <c r="DN157" t="s">
        <v>818</v>
      </c>
      <c r="DO157" t="s">
        <v>818</v>
      </c>
      <c r="DP157" t="s">
        <v>818</v>
      </c>
      <c r="DQ157" t="s">
        <v>818</v>
      </c>
      <c r="DR157" t="s">
        <v>818</v>
      </c>
      <c r="DS157" t="s">
        <v>818</v>
      </c>
      <c r="DT157" t="s">
        <v>818</v>
      </c>
      <c r="DU157" t="s">
        <v>818</v>
      </c>
      <c r="DV157" t="s">
        <v>818</v>
      </c>
      <c r="DW157" t="s">
        <v>818</v>
      </c>
      <c r="DX157" t="s">
        <v>818</v>
      </c>
      <c r="DY157" t="s">
        <v>818</v>
      </c>
      <c r="DZ157" t="s">
        <v>818</v>
      </c>
      <c r="EA157" t="s">
        <v>818</v>
      </c>
      <c r="EB157" t="s">
        <v>818</v>
      </c>
      <c r="EC157" t="s">
        <v>818</v>
      </c>
      <c r="ED157" t="s">
        <v>818</v>
      </c>
      <c r="EE157" t="s">
        <v>818</v>
      </c>
      <c r="EF157" t="s">
        <v>818</v>
      </c>
      <c r="EG157" t="s">
        <v>818</v>
      </c>
      <c r="EH157" t="s">
        <v>818</v>
      </c>
      <c r="EI157" t="s">
        <v>818</v>
      </c>
      <c r="EJ157" t="s">
        <v>818</v>
      </c>
      <c r="EK157" t="s">
        <v>818</v>
      </c>
      <c r="EL157" t="s">
        <v>818</v>
      </c>
      <c r="EM157" t="s">
        <v>818</v>
      </c>
      <c r="EN157" t="s">
        <v>818</v>
      </c>
      <c r="EO157" t="s">
        <v>818</v>
      </c>
      <c r="EP157" t="s">
        <v>818</v>
      </c>
      <c r="EQ157" t="s">
        <v>818</v>
      </c>
      <c r="ER157" t="s">
        <v>818</v>
      </c>
      <c r="ES157" t="s">
        <v>818</v>
      </c>
      <c r="ET157" t="s">
        <v>818</v>
      </c>
      <c r="EU157" t="s">
        <v>818</v>
      </c>
      <c r="EV157" t="s">
        <v>818</v>
      </c>
      <c r="EW157" t="s">
        <v>818</v>
      </c>
      <c r="EX157" t="s">
        <v>818</v>
      </c>
      <c r="EY157" t="s">
        <v>818</v>
      </c>
      <c r="EZ157" t="s">
        <v>818</v>
      </c>
      <c r="FA157" t="s">
        <v>818</v>
      </c>
      <c r="FB157" t="s">
        <v>818</v>
      </c>
      <c r="FC157" t="s">
        <v>818</v>
      </c>
      <c r="FD157" t="s">
        <v>818</v>
      </c>
      <c r="FE157" t="s">
        <v>818</v>
      </c>
      <c r="FF157" t="s">
        <v>818</v>
      </c>
      <c r="FG157" t="s">
        <v>818</v>
      </c>
      <c r="FH157" t="s">
        <v>818</v>
      </c>
      <c r="FI157" t="s">
        <v>818</v>
      </c>
      <c r="FJ157" t="s">
        <v>818</v>
      </c>
      <c r="FK157" t="s">
        <v>818</v>
      </c>
      <c r="FL157" t="s">
        <v>818</v>
      </c>
      <c r="FM157" t="s">
        <v>818</v>
      </c>
      <c r="FN157" t="s">
        <v>818</v>
      </c>
      <c r="FO157" t="s">
        <v>818</v>
      </c>
      <c r="FP157" t="s">
        <v>818</v>
      </c>
      <c r="FQ157" t="s">
        <v>818</v>
      </c>
      <c r="FR157" t="s">
        <v>818</v>
      </c>
      <c r="FS157" t="s">
        <v>818</v>
      </c>
      <c r="FT157" t="s">
        <v>818</v>
      </c>
      <c r="FU157" t="s">
        <v>818</v>
      </c>
      <c r="FV157" t="s">
        <v>818</v>
      </c>
      <c r="FW157" t="s">
        <v>818</v>
      </c>
      <c r="FX157" t="s">
        <v>818</v>
      </c>
      <c r="FY157" t="s">
        <v>818</v>
      </c>
      <c r="FZ157" t="s">
        <v>818</v>
      </c>
      <c r="GA157" t="s">
        <v>818</v>
      </c>
      <c r="GB157" t="s">
        <v>818</v>
      </c>
      <c r="GC157" t="s">
        <v>818</v>
      </c>
      <c r="GD157" t="s">
        <v>818</v>
      </c>
      <c r="GE157" t="s">
        <v>818</v>
      </c>
      <c r="GF157" t="s">
        <v>818</v>
      </c>
      <c r="GG157" t="s">
        <v>818</v>
      </c>
      <c r="GH157" t="s">
        <v>818</v>
      </c>
      <c r="GI157" t="s">
        <v>818</v>
      </c>
      <c r="GJ157" t="s">
        <v>818</v>
      </c>
      <c r="GK157" t="s">
        <v>818</v>
      </c>
      <c r="GL157" t="s">
        <v>818</v>
      </c>
      <c r="GM157" t="s">
        <v>818</v>
      </c>
      <c r="GN157" t="s">
        <v>818</v>
      </c>
      <c r="GO157" t="s">
        <v>818</v>
      </c>
      <c r="GP157" t="s">
        <v>818</v>
      </c>
      <c r="GQ157" t="s">
        <v>818</v>
      </c>
      <c r="GR157" t="s">
        <v>818</v>
      </c>
      <c r="GS157" t="s">
        <v>818</v>
      </c>
      <c r="GT157" t="s">
        <v>818</v>
      </c>
      <c r="GU157" t="s">
        <v>818</v>
      </c>
      <c r="GV157" t="s">
        <v>818</v>
      </c>
      <c r="GW157" t="s">
        <v>818</v>
      </c>
      <c r="GX157" t="s">
        <v>818</v>
      </c>
      <c r="GY157" t="s">
        <v>818</v>
      </c>
      <c r="GZ157" t="s">
        <v>818</v>
      </c>
      <c r="HA157" t="s">
        <v>818</v>
      </c>
      <c r="HB157" t="s">
        <v>818</v>
      </c>
      <c r="HC157" t="s">
        <v>818</v>
      </c>
      <c r="HD157" t="s">
        <v>818</v>
      </c>
      <c r="HE157" t="s">
        <v>818</v>
      </c>
      <c r="HF157" t="s">
        <v>818</v>
      </c>
      <c r="HG157" t="s">
        <v>818</v>
      </c>
      <c r="HH157" t="s">
        <v>818</v>
      </c>
      <c r="HI157" t="s">
        <v>818</v>
      </c>
      <c r="HJ157" t="s">
        <v>818</v>
      </c>
      <c r="HK157" t="s">
        <v>818</v>
      </c>
      <c r="HL157" t="s">
        <v>818</v>
      </c>
      <c r="HM157" t="s">
        <v>818</v>
      </c>
      <c r="HN157" t="s">
        <v>818</v>
      </c>
      <c r="HO157" t="s">
        <v>818</v>
      </c>
      <c r="HP157" t="s">
        <v>818</v>
      </c>
      <c r="HQ157" t="s">
        <v>818</v>
      </c>
      <c r="HR157" t="s">
        <v>818</v>
      </c>
      <c r="HS157" t="s">
        <v>818</v>
      </c>
      <c r="HT157" t="s">
        <v>818</v>
      </c>
      <c r="HU157" t="s">
        <v>818</v>
      </c>
      <c r="HV157" t="s">
        <v>818</v>
      </c>
      <c r="HW157" t="s">
        <v>818</v>
      </c>
      <c r="HX157" t="s">
        <v>818</v>
      </c>
      <c r="HY157" t="s">
        <v>818</v>
      </c>
      <c r="HZ157" t="s">
        <v>818</v>
      </c>
      <c r="IA157" t="s">
        <v>818</v>
      </c>
      <c r="IB157" t="s">
        <v>818</v>
      </c>
      <c r="IC157" t="s">
        <v>818</v>
      </c>
      <c r="ID157" t="s">
        <v>818</v>
      </c>
      <c r="IE157" t="s">
        <v>818</v>
      </c>
      <c r="IF157" t="s">
        <v>818</v>
      </c>
      <c r="IG157" t="s">
        <v>818</v>
      </c>
      <c r="IH157" t="s">
        <v>818</v>
      </c>
      <c r="II157" t="s">
        <v>818</v>
      </c>
      <c r="IJ157" t="s">
        <v>818</v>
      </c>
      <c r="IK157" t="s">
        <v>818</v>
      </c>
      <c r="IL157" t="s">
        <v>818</v>
      </c>
      <c r="IM157" t="s">
        <v>818</v>
      </c>
      <c r="IN157" t="s">
        <v>818</v>
      </c>
      <c r="IO157" t="s">
        <v>818</v>
      </c>
      <c r="IP157" t="s">
        <v>818</v>
      </c>
      <c r="IQ157" t="s">
        <v>818</v>
      </c>
      <c r="IR157" t="s">
        <v>818</v>
      </c>
      <c r="IS157" t="s">
        <v>818</v>
      </c>
      <c r="IT157" t="s">
        <v>818</v>
      </c>
      <c r="IU157" t="s">
        <v>818</v>
      </c>
      <c r="IV157" t="s">
        <v>818</v>
      </c>
      <c r="IW157" t="s">
        <v>818</v>
      </c>
      <c r="IX157" t="s">
        <v>818</v>
      </c>
      <c r="IY157" t="s">
        <v>818</v>
      </c>
      <c r="IZ157" t="s">
        <v>818</v>
      </c>
      <c r="JA157" t="s">
        <v>818</v>
      </c>
      <c r="JB157" t="s">
        <v>818</v>
      </c>
      <c r="JC157" t="s">
        <v>818</v>
      </c>
      <c r="JD157" t="s">
        <v>818</v>
      </c>
      <c r="JE157" t="s">
        <v>818</v>
      </c>
      <c r="JF157" t="s">
        <v>818</v>
      </c>
      <c r="JG157" t="s">
        <v>818</v>
      </c>
      <c r="JH157" t="s">
        <v>818</v>
      </c>
      <c r="JI157" t="s">
        <v>818</v>
      </c>
      <c r="JJ157" t="s">
        <v>818</v>
      </c>
      <c r="JK157" t="s">
        <v>818</v>
      </c>
      <c r="JL157" t="s">
        <v>818</v>
      </c>
      <c r="JM157" t="s">
        <v>818</v>
      </c>
      <c r="JN157" t="s">
        <v>818</v>
      </c>
      <c r="JO157" t="s">
        <v>818</v>
      </c>
      <c r="JP157" t="s">
        <v>818</v>
      </c>
      <c r="JQ157" t="s">
        <v>818</v>
      </c>
      <c r="JR157" t="s">
        <v>818</v>
      </c>
      <c r="JS157" t="s">
        <v>818</v>
      </c>
      <c r="JT157" t="s">
        <v>818</v>
      </c>
      <c r="JU157" t="s">
        <v>818</v>
      </c>
      <c r="JV157" t="s">
        <v>818</v>
      </c>
      <c r="JW157" t="s">
        <v>818</v>
      </c>
      <c r="JX157" t="s">
        <v>818</v>
      </c>
      <c r="JY157" t="s">
        <v>818</v>
      </c>
      <c r="JZ157" t="s">
        <v>818</v>
      </c>
      <c r="KA157" t="s">
        <v>818</v>
      </c>
      <c r="KB157" t="s">
        <v>818</v>
      </c>
      <c r="KC157" t="s">
        <v>818</v>
      </c>
      <c r="KD157" t="s">
        <v>818</v>
      </c>
      <c r="KE157" t="s">
        <v>818</v>
      </c>
      <c r="KF157">
        <v>4</v>
      </c>
      <c r="KG157">
        <v>0</v>
      </c>
      <c r="KH157">
        <v>0</v>
      </c>
      <c r="KI157">
        <v>0</v>
      </c>
      <c r="KJ157">
        <v>0</v>
      </c>
      <c r="KK157">
        <v>1</v>
      </c>
      <c r="KL157">
        <v>0</v>
      </c>
      <c r="KM157">
        <v>0</v>
      </c>
      <c r="KN157">
        <v>2</v>
      </c>
      <c r="KO157">
        <v>0</v>
      </c>
      <c r="KP157">
        <v>1</v>
      </c>
      <c r="KQ157">
        <v>2</v>
      </c>
      <c r="KR157">
        <v>0</v>
      </c>
      <c r="KS157">
        <v>0</v>
      </c>
      <c r="KT157">
        <v>0</v>
      </c>
      <c r="KU157">
        <v>0</v>
      </c>
      <c r="KV157">
        <v>0</v>
      </c>
      <c r="KW157">
        <v>1</v>
      </c>
      <c r="KX157">
        <v>0</v>
      </c>
      <c r="KY157">
        <v>0</v>
      </c>
      <c r="KZ157">
        <v>0</v>
      </c>
      <c r="LA157">
        <v>1</v>
      </c>
      <c r="LB157">
        <v>0</v>
      </c>
      <c r="LC157">
        <v>1</v>
      </c>
      <c r="LD157">
        <v>4</v>
      </c>
      <c r="LE157">
        <v>1</v>
      </c>
      <c r="LF157">
        <v>3</v>
      </c>
      <c r="LH157" t="s">
        <v>817</v>
      </c>
      <c r="LI157" t="s">
        <v>817</v>
      </c>
      <c r="LJ157" t="s">
        <v>817</v>
      </c>
      <c r="LK157" t="s">
        <v>817</v>
      </c>
      <c r="LL157" t="s">
        <v>817</v>
      </c>
      <c r="LM157" t="s">
        <v>817</v>
      </c>
      <c r="LO157" t="s">
        <v>817</v>
      </c>
      <c r="LQ157" t="s">
        <v>817</v>
      </c>
      <c r="LR157" t="s">
        <v>818</v>
      </c>
      <c r="LV157" t="s">
        <v>818</v>
      </c>
      <c r="LX157" t="s">
        <v>817</v>
      </c>
      <c r="MA157" t="s">
        <v>858</v>
      </c>
      <c r="MB157" t="s">
        <v>913</v>
      </c>
      <c r="MC157" t="s">
        <v>943</v>
      </c>
      <c r="MD157" t="s">
        <v>817</v>
      </c>
      <c r="ME157" t="s">
        <v>876</v>
      </c>
      <c r="MF157" t="s">
        <v>934</v>
      </c>
      <c r="MH157" t="s">
        <v>935</v>
      </c>
      <c r="MI157" t="s">
        <v>817</v>
      </c>
      <c r="MJ157" t="s">
        <v>860</v>
      </c>
      <c r="MU157" t="s">
        <v>813</v>
      </c>
      <c r="NC157" t="s">
        <v>817</v>
      </c>
      <c r="ND157" t="s">
        <v>817</v>
      </c>
      <c r="NE157" t="s">
        <v>813</v>
      </c>
      <c r="NF157" t="s">
        <v>817</v>
      </c>
      <c r="NG157" t="s">
        <v>817</v>
      </c>
      <c r="NH157" t="s">
        <v>817</v>
      </c>
      <c r="NI157" t="s">
        <v>817</v>
      </c>
      <c r="NJ157" t="s">
        <v>813</v>
      </c>
      <c r="NK157" t="s">
        <v>813</v>
      </c>
      <c r="NL157" t="s">
        <v>813</v>
      </c>
      <c r="NM157" t="s">
        <v>817</v>
      </c>
      <c r="NN157" t="s">
        <v>817</v>
      </c>
      <c r="NO157" t="s">
        <v>817</v>
      </c>
      <c r="NP157" t="s">
        <v>817</v>
      </c>
      <c r="NQ157" t="s">
        <v>817</v>
      </c>
      <c r="NR157" t="s">
        <v>813</v>
      </c>
      <c r="NS157" t="s">
        <v>817</v>
      </c>
      <c r="NU157" t="s">
        <v>825</v>
      </c>
      <c r="NY157">
        <v>1</v>
      </c>
      <c r="NZ157" t="s">
        <v>889</v>
      </c>
      <c r="OP157" t="s">
        <v>817</v>
      </c>
      <c r="OQ157" t="s">
        <v>827</v>
      </c>
      <c r="OR157" t="s">
        <v>828</v>
      </c>
      <c r="OS157" t="s">
        <v>829</v>
      </c>
      <c r="OT157" t="s">
        <v>813</v>
      </c>
      <c r="OU157" t="s">
        <v>813</v>
      </c>
      <c r="OV157" t="s">
        <v>830</v>
      </c>
      <c r="OW157" t="s">
        <v>864</v>
      </c>
      <c r="OX157" t="s">
        <v>832</v>
      </c>
      <c r="OY157" t="s">
        <v>833</v>
      </c>
      <c r="OZ157" t="s">
        <v>849</v>
      </c>
      <c r="PA157" t="s">
        <v>813</v>
      </c>
      <c r="PB157" t="s">
        <v>817</v>
      </c>
      <c r="PC157" t="s">
        <v>817</v>
      </c>
      <c r="PD157" t="s">
        <v>813</v>
      </c>
      <c r="PE157" t="s">
        <v>817</v>
      </c>
      <c r="PF157" t="s">
        <v>817</v>
      </c>
      <c r="PG157" t="s">
        <v>817</v>
      </c>
      <c r="PH157" t="s">
        <v>817</v>
      </c>
      <c r="PI157" t="s">
        <v>817</v>
      </c>
      <c r="PJ157" t="s">
        <v>817</v>
      </c>
      <c r="PK157" t="s">
        <v>817</v>
      </c>
      <c r="PL157" t="s">
        <v>835</v>
      </c>
      <c r="PM157" t="s">
        <v>837</v>
      </c>
      <c r="PN157" t="s">
        <v>845</v>
      </c>
      <c r="PO157" t="s">
        <v>893</v>
      </c>
      <c r="PP157" t="s">
        <v>839</v>
      </c>
      <c r="PQ157" t="s">
        <v>813</v>
      </c>
      <c r="PR157" t="s">
        <v>813</v>
      </c>
      <c r="PS157" t="s">
        <v>817</v>
      </c>
      <c r="PT157" t="s">
        <v>817</v>
      </c>
      <c r="PU157" t="s">
        <v>817</v>
      </c>
      <c r="PV157" t="s">
        <v>817</v>
      </c>
      <c r="PW157" t="s">
        <v>817</v>
      </c>
      <c r="PX157" t="s">
        <v>817</v>
      </c>
      <c r="PY157" t="s">
        <v>817</v>
      </c>
      <c r="PZ157" t="s">
        <v>840</v>
      </c>
      <c r="QA157" t="s">
        <v>841</v>
      </c>
      <c r="QB157" t="s">
        <v>895</v>
      </c>
      <c r="QC157" t="s">
        <v>985</v>
      </c>
      <c r="QD157" t="s">
        <v>844</v>
      </c>
      <c r="QE157" t="s">
        <v>845</v>
      </c>
      <c r="QF157" t="s">
        <v>813</v>
      </c>
      <c r="QG157" t="s">
        <v>813</v>
      </c>
      <c r="QH157" t="s">
        <v>813</v>
      </c>
      <c r="QI157" t="s">
        <v>813</v>
      </c>
      <c r="QJ157" t="s">
        <v>813</v>
      </c>
      <c r="QK157" t="s">
        <v>813</v>
      </c>
      <c r="QL157" t="s">
        <v>817</v>
      </c>
      <c r="QM157" t="s">
        <v>813</v>
      </c>
      <c r="QN157" t="s">
        <v>817</v>
      </c>
      <c r="QO157" t="s">
        <v>817</v>
      </c>
      <c r="QP157" t="s">
        <v>817</v>
      </c>
      <c r="QQ157" t="s">
        <v>817</v>
      </c>
      <c r="QR157" t="s">
        <v>813</v>
      </c>
      <c r="QS157" t="s">
        <v>817</v>
      </c>
      <c r="QT157" t="s">
        <v>817</v>
      </c>
      <c r="QU157" t="s">
        <v>817</v>
      </c>
      <c r="QV157" t="s">
        <v>817</v>
      </c>
      <c r="QW157" t="s">
        <v>817</v>
      </c>
      <c r="QX157" t="s">
        <v>817</v>
      </c>
      <c r="QY157" t="s">
        <v>813</v>
      </c>
      <c r="QZ157" t="s">
        <v>817</v>
      </c>
      <c r="RA157" t="s">
        <v>813</v>
      </c>
      <c r="RB157" t="s">
        <v>817</v>
      </c>
      <c r="RC157" t="s">
        <v>817</v>
      </c>
      <c r="RD157" t="s">
        <v>817</v>
      </c>
      <c r="RE157" t="s">
        <v>817</v>
      </c>
      <c r="RF157" t="s">
        <v>813</v>
      </c>
      <c r="RG157" t="s">
        <v>817</v>
      </c>
      <c r="RH157" t="s">
        <v>817</v>
      </c>
      <c r="RI157" t="s">
        <v>817</v>
      </c>
      <c r="RJ157" t="s">
        <v>817</v>
      </c>
      <c r="RK157" t="s">
        <v>813</v>
      </c>
      <c r="RL157" t="s">
        <v>813</v>
      </c>
      <c r="RM157" t="s">
        <v>817</v>
      </c>
      <c r="RN157" t="s">
        <v>817</v>
      </c>
      <c r="RO157" t="s">
        <v>817</v>
      </c>
      <c r="RP157" t="s">
        <v>817</v>
      </c>
      <c r="RQ157" t="s">
        <v>817</v>
      </c>
      <c r="RR157" t="s">
        <v>817</v>
      </c>
      <c r="RS157" t="s">
        <v>817</v>
      </c>
      <c r="RT157" t="s">
        <v>817</v>
      </c>
      <c r="RU157" t="s">
        <v>817</v>
      </c>
      <c r="RV157" t="s">
        <v>817</v>
      </c>
      <c r="RW157" t="s">
        <v>817</v>
      </c>
      <c r="RX157" t="s">
        <v>845</v>
      </c>
      <c r="RY157" t="s">
        <v>891</v>
      </c>
      <c r="RZ157" t="s">
        <v>813</v>
      </c>
      <c r="SA157" t="s">
        <v>817</v>
      </c>
      <c r="SB157" t="s">
        <v>817</v>
      </c>
      <c r="SC157" t="s">
        <v>813</v>
      </c>
      <c r="SD157" t="s">
        <v>817</v>
      </c>
      <c r="SE157" t="s">
        <v>817</v>
      </c>
      <c r="SF157" t="s">
        <v>813</v>
      </c>
      <c r="SG157" t="s">
        <v>817</v>
      </c>
      <c r="SH157" t="s">
        <v>813</v>
      </c>
      <c r="SI157" t="s">
        <v>817</v>
      </c>
      <c r="SJ157" t="s">
        <v>817</v>
      </c>
      <c r="SK157" t="s">
        <v>817</v>
      </c>
      <c r="SL157" t="s">
        <v>817</v>
      </c>
      <c r="SM157" t="s">
        <v>817</v>
      </c>
      <c r="SN157" t="s">
        <v>817</v>
      </c>
      <c r="SO157" t="s">
        <v>817</v>
      </c>
      <c r="SP157" t="s">
        <v>817</v>
      </c>
      <c r="SQ157" t="s">
        <v>813</v>
      </c>
      <c r="SR157" t="s">
        <v>817</v>
      </c>
      <c r="SS157" t="s">
        <v>817</v>
      </c>
      <c r="ST157" t="s">
        <v>817</v>
      </c>
      <c r="SU157" t="s">
        <v>817</v>
      </c>
      <c r="SV157" t="s">
        <v>817</v>
      </c>
      <c r="SW157" t="s">
        <v>813</v>
      </c>
      <c r="SX157" t="s">
        <v>813</v>
      </c>
      <c r="SY157" t="s">
        <v>817</v>
      </c>
      <c r="SZ157" t="s">
        <v>813</v>
      </c>
      <c r="TA157" t="s">
        <v>817</v>
      </c>
      <c r="TB157" t="s">
        <v>817</v>
      </c>
      <c r="TC157" t="s">
        <v>817</v>
      </c>
      <c r="TD157" t="s">
        <v>817</v>
      </c>
      <c r="TE157" t="s">
        <v>817</v>
      </c>
      <c r="TF157" t="s">
        <v>817</v>
      </c>
      <c r="TG157" t="s">
        <v>817</v>
      </c>
      <c r="TH157" t="s">
        <v>817</v>
      </c>
      <c r="TI157" t="s">
        <v>817</v>
      </c>
      <c r="TJ157" t="s">
        <v>817</v>
      </c>
      <c r="TU157" t="s">
        <v>817</v>
      </c>
      <c r="TY157" t="s">
        <v>813</v>
      </c>
      <c r="TZ157" t="s">
        <v>813</v>
      </c>
      <c r="UA157" t="s">
        <v>817</v>
      </c>
      <c r="UB157" t="s">
        <v>817</v>
      </c>
      <c r="UC157" t="s">
        <v>813</v>
      </c>
      <c r="UD157" t="s">
        <v>817</v>
      </c>
      <c r="UE157" t="s">
        <v>817</v>
      </c>
      <c r="UF157" t="s">
        <v>813</v>
      </c>
      <c r="UG157" t="s">
        <v>817</v>
      </c>
      <c r="UH157" t="s">
        <v>817</v>
      </c>
      <c r="UI157" t="s">
        <v>817</v>
      </c>
      <c r="UJ157" t="s">
        <v>817</v>
      </c>
      <c r="UK157" t="s">
        <v>817</v>
      </c>
      <c r="UL157" t="s">
        <v>817</v>
      </c>
      <c r="UM157" t="s">
        <v>817</v>
      </c>
      <c r="UN157" t="s">
        <v>817</v>
      </c>
      <c r="UO157" t="s">
        <v>817</v>
      </c>
      <c r="UP157" t="s">
        <v>817</v>
      </c>
      <c r="UQ157" t="s">
        <v>817</v>
      </c>
      <c r="UR157" t="s">
        <v>817</v>
      </c>
      <c r="US157" t="s">
        <v>817</v>
      </c>
      <c r="UT157" t="s">
        <v>817</v>
      </c>
      <c r="UU157" t="s">
        <v>817</v>
      </c>
      <c r="UV157" t="s">
        <v>817</v>
      </c>
      <c r="UW157" t="s">
        <v>813</v>
      </c>
      <c r="UX157" t="s">
        <v>817</v>
      </c>
      <c r="UY157" t="s">
        <v>817</v>
      </c>
      <c r="UZ157" t="s">
        <v>817</v>
      </c>
      <c r="VD157" t="s">
        <v>817</v>
      </c>
      <c r="VE157" t="s">
        <v>817</v>
      </c>
      <c r="VF157" t="s">
        <v>813</v>
      </c>
      <c r="VG157" t="s">
        <v>813</v>
      </c>
      <c r="VH157" t="s">
        <v>817</v>
      </c>
      <c r="VI157" t="s">
        <v>817</v>
      </c>
      <c r="VJ157" t="s">
        <v>817</v>
      </c>
      <c r="VK157" t="s">
        <v>817</v>
      </c>
      <c r="VL157" t="s">
        <v>817</v>
      </c>
      <c r="VM157" t="s">
        <v>817</v>
      </c>
      <c r="VN157" t="s">
        <v>817</v>
      </c>
      <c r="VO157" t="s">
        <v>817</v>
      </c>
      <c r="VP157" t="s">
        <v>817</v>
      </c>
      <c r="VQ157" t="s">
        <v>817</v>
      </c>
      <c r="VY157" t="s">
        <v>817</v>
      </c>
      <c r="VZ157" t="s">
        <v>813</v>
      </c>
      <c r="WA157" t="s">
        <v>813</v>
      </c>
      <c r="WB157" t="s">
        <v>817</v>
      </c>
      <c r="WJ157" t="s">
        <v>813</v>
      </c>
      <c r="WK157" t="s">
        <v>813</v>
      </c>
      <c r="WL157" t="s">
        <v>817</v>
      </c>
      <c r="WM157" t="s">
        <v>813</v>
      </c>
      <c r="WN157" t="s">
        <v>817</v>
      </c>
      <c r="WO157" t="s">
        <v>817</v>
      </c>
      <c r="WP157" t="s">
        <v>817</v>
      </c>
      <c r="WQ157" t="s">
        <v>817</v>
      </c>
      <c r="WR157" t="s">
        <v>817</v>
      </c>
      <c r="WS157" t="s">
        <v>891</v>
      </c>
      <c r="WU157" t="s">
        <v>813</v>
      </c>
      <c r="WV157" t="s">
        <v>813</v>
      </c>
      <c r="WW157" t="s">
        <v>813</v>
      </c>
      <c r="WX157" t="s">
        <v>817</v>
      </c>
      <c r="WY157" t="s">
        <v>817</v>
      </c>
      <c r="WZ157" t="s">
        <v>817</v>
      </c>
      <c r="XA157" t="s">
        <v>817</v>
      </c>
      <c r="XB157" t="s">
        <v>817</v>
      </c>
      <c r="XC157" t="s">
        <v>850</v>
      </c>
      <c r="XD157" t="s">
        <v>813</v>
      </c>
      <c r="XE157" t="s">
        <v>817</v>
      </c>
      <c r="XF157" t="s">
        <v>817</v>
      </c>
      <c r="XG157" t="s">
        <v>817</v>
      </c>
      <c r="XH157" t="s">
        <v>817</v>
      </c>
      <c r="XI157" t="s">
        <v>813</v>
      </c>
      <c r="XJ157" t="s">
        <v>813</v>
      </c>
      <c r="XK157" t="s">
        <v>817</v>
      </c>
      <c r="XL157" t="s">
        <v>817</v>
      </c>
      <c r="XM157" t="s">
        <v>817</v>
      </c>
      <c r="XN157" t="s">
        <v>817</v>
      </c>
      <c r="XO157" t="s">
        <v>817</v>
      </c>
      <c r="XP157" t="s">
        <v>817</v>
      </c>
      <c r="XQ157" t="s">
        <v>817</v>
      </c>
      <c r="XR157" t="s">
        <v>817</v>
      </c>
      <c r="XS157" t="s">
        <v>817</v>
      </c>
      <c r="XT157" t="s">
        <v>813</v>
      </c>
      <c r="XU157" t="s">
        <v>813</v>
      </c>
      <c r="XV157" t="s">
        <v>817</v>
      </c>
      <c r="XW157" t="s">
        <v>817</v>
      </c>
      <c r="XX157" t="s">
        <v>817</v>
      </c>
      <c r="XY157" t="s">
        <v>817</v>
      </c>
      <c r="XZ157" t="s">
        <v>813</v>
      </c>
      <c r="YA157" t="s">
        <v>817</v>
      </c>
      <c r="YB157" t="s">
        <v>817</v>
      </c>
      <c r="YC157" t="s">
        <v>813</v>
      </c>
      <c r="YD157" t="s">
        <v>817</v>
      </c>
      <c r="YE157" t="s">
        <v>817</v>
      </c>
      <c r="YF157" t="s">
        <v>817</v>
      </c>
      <c r="YG157" t="s">
        <v>817</v>
      </c>
      <c r="YH157" t="s">
        <v>817</v>
      </c>
      <c r="YI157" t="s">
        <v>817</v>
      </c>
      <c r="YJ157" t="s">
        <v>817</v>
      </c>
      <c r="YK157" t="s">
        <v>817</v>
      </c>
      <c r="YL157" t="s">
        <v>817</v>
      </c>
      <c r="YM157" t="s">
        <v>817</v>
      </c>
      <c r="YN157" t="s">
        <v>813</v>
      </c>
      <c r="YO157" t="s">
        <v>817</v>
      </c>
      <c r="YP157" t="s">
        <v>817</v>
      </c>
      <c r="YQ157" t="s">
        <v>817</v>
      </c>
      <c r="YR157" t="s">
        <v>817</v>
      </c>
      <c r="YS157" t="s">
        <v>817</v>
      </c>
      <c r="YT157" t="s">
        <v>817</v>
      </c>
      <c r="YU157" t="s">
        <v>813</v>
      </c>
      <c r="YW157" t="s">
        <v>813</v>
      </c>
      <c r="YX157" t="s">
        <v>813</v>
      </c>
      <c r="YY157" t="s">
        <v>817</v>
      </c>
      <c r="YZ157" t="s">
        <v>817</v>
      </c>
      <c r="ZA157" t="s">
        <v>817</v>
      </c>
      <c r="ZB157" t="s">
        <v>817</v>
      </c>
      <c r="ZC157" t="s">
        <v>813</v>
      </c>
      <c r="ZD157" t="s">
        <v>817</v>
      </c>
      <c r="ZE157" t="s">
        <v>817</v>
      </c>
      <c r="ZF157" t="s">
        <v>813</v>
      </c>
      <c r="ZG157" t="s">
        <v>817</v>
      </c>
      <c r="ZH157" t="s">
        <v>817</v>
      </c>
      <c r="ZI157" t="s">
        <v>817</v>
      </c>
      <c r="ZJ157" t="s">
        <v>817</v>
      </c>
      <c r="ZK157" t="s">
        <v>817</v>
      </c>
      <c r="ZL157" t="s">
        <v>817</v>
      </c>
      <c r="ZM157" t="s">
        <v>817</v>
      </c>
      <c r="ZN157" t="s">
        <v>817</v>
      </c>
      <c r="ZO157" t="s">
        <v>817</v>
      </c>
      <c r="ZP157" t="s">
        <v>817</v>
      </c>
      <c r="ZQ157" t="s">
        <v>817</v>
      </c>
      <c r="ZR157" t="s">
        <v>813</v>
      </c>
      <c r="ZS157" t="s">
        <v>813</v>
      </c>
      <c r="ZT157" t="s">
        <v>817</v>
      </c>
      <c r="ZU157" t="s">
        <v>817</v>
      </c>
      <c r="ZV157" t="s">
        <v>817</v>
      </c>
      <c r="ZW157" t="s">
        <v>817</v>
      </c>
      <c r="ZX157" t="s">
        <v>813</v>
      </c>
      <c r="ZY157" t="s">
        <v>817</v>
      </c>
      <c r="ZZ157" t="s">
        <v>817</v>
      </c>
      <c r="AAA157" t="s">
        <v>817</v>
      </c>
      <c r="AAB157" t="s">
        <v>817</v>
      </c>
      <c r="AAC157" t="s">
        <v>817</v>
      </c>
      <c r="AAD157" t="s">
        <v>817</v>
      </c>
      <c r="AAE157" t="s">
        <v>817</v>
      </c>
      <c r="AAF157" t="s">
        <v>817</v>
      </c>
      <c r="AAH157" t="s">
        <v>813</v>
      </c>
      <c r="AAI157" t="s">
        <v>817</v>
      </c>
      <c r="AAJ157" t="s">
        <v>817</v>
      </c>
      <c r="AAK157" t="s">
        <v>817</v>
      </c>
      <c r="AAL157" t="s">
        <v>813</v>
      </c>
      <c r="AAM157" t="s">
        <v>817</v>
      </c>
      <c r="AAN157" t="s">
        <v>813</v>
      </c>
      <c r="AAO157" t="s">
        <v>817</v>
      </c>
      <c r="AAP157" t="s">
        <v>817</v>
      </c>
      <c r="AAQ157" t="s">
        <v>817</v>
      </c>
      <c r="AAR157" t="s">
        <v>817</v>
      </c>
      <c r="AAS157" t="s">
        <v>817</v>
      </c>
      <c r="AAT157" t="s">
        <v>817</v>
      </c>
      <c r="AAV157" t="s">
        <v>817</v>
      </c>
      <c r="AAW157" t="s">
        <v>817</v>
      </c>
      <c r="AAX157" t="s">
        <v>817</v>
      </c>
      <c r="AAY157" t="s">
        <v>817</v>
      </c>
      <c r="AAZ157" t="s">
        <v>817</v>
      </c>
      <c r="ABA157" t="s">
        <v>817</v>
      </c>
      <c r="ABB157" t="s">
        <v>813</v>
      </c>
      <c r="ABC157" t="s">
        <v>817</v>
      </c>
      <c r="ABD157" t="s">
        <v>817</v>
      </c>
      <c r="ABE157" t="s">
        <v>817</v>
      </c>
      <c r="ABF157" t="s">
        <v>817</v>
      </c>
      <c r="ABG157" t="s">
        <v>817</v>
      </c>
      <c r="ABH157" t="s">
        <v>817</v>
      </c>
      <c r="ABI157" t="s">
        <v>817</v>
      </c>
      <c r="ABJ157" t="s">
        <v>817</v>
      </c>
      <c r="ABK157" t="s">
        <v>813</v>
      </c>
      <c r="ABL157" t="s">
        <v>817</v>
      </c>
      <c r="ABM157" t="s">
        <v>817</v>
      </c>
      <c r="ABN157" t="s">
        <v>817</v>
      </c>
      <c r="ABO157" t="s">
        <v>817</v>
      </c>
      <c r="ABP157" t="s">
        <v>813</v>
      </c>
      <c r="ABQ157" t="s">
        <v>817</v>
      </c>
      <c r="ABR157" t="s">
        <v>817</v>
      </c>
      <c r="ABS157" t="s">
        <v>817</v>
      </c>
      <c r="ABT157" t="s">
        <v>813</v>
      </c>
      <c r="ABU157" t="s">
        <v>817</v>
      </c>
      <c r="ABV157" t="s">
        <v>817</v>
      </c>
      <c r="ABW157" t="s">
        <v>813</v>
      </c>
      <c r="ABX157" t="s">
        <v>817</v>
      </c>
      <c r="ABY157" t="s">
        <v>817</v>
      </c>
      <c r="ABZ157" t="s">
        <v>817</v>
      </c>
      <c r="ACA157" t="s">
        <v>813</v>
      </c>
      <c r="ACB157" t="s">
        <v>817</v>
      </c>
      <c r="ACC157" t="s">
        <v>817</v>
      </c>
      <c r="ACD157" t="s">
        <v>817</v>
      </c>
      <c r="ACE157" t="s">
        <v>817</v>
      </c>
      <c r="ACF157" t="s">
        <v>817</v>
      </c>
      <c r="ACG157" t="s">
        <v>817</v>
      </c>
      <c r="ACH157" t="s">
        <v>817</v>
      </c>
      <c r="ACI157" t="s">
        <v>817</v>
      </c>
    </row>
    <row r="158" spans="1:763">
      <c r="A158" t="s">
        <v>1509</v>
      </c>
      <c r="B158" t="s">
        <v>1510</v>
      </c>
      <c r="C158" t="s">
        <v>1511</v>
      </c>
      <c r="D158" t="s">
        <v>854</v>
      </c>
      <c r="E158" t="s">
        <v>854</v>
      </c>
      <c r="P158" t="s">
        <v>855</v>
      </c>
      <c r="Q158">
        <v>1.2198080885670051</v>
      </c>
      <c r="T158">
        <v>46</v>
      </c>
      <c r="V158" t="s">
        <v>813</v>
      </c>
      <c r="X158" t="s">
        <v>813</v>
      </c>
      <c r="Y158" t="s">
        <v>814</v>
      </c>
      <c r="Z158" t="s">
        <v>814</v>
      </c>
      <c r="AA158" t="s">
        <v>857</v>
      </c>
      <c r="AB158" t="s">
        <v>816</v>
      </c>
      <c r="AC158">
        <v>7</v>
      </c>
      <c r="AD158" t="s">
        <v>817</v>
      </c>
      <c r="AE158">
        <v>7</v>
      </c>
      <c r="AF158">
        <v>0</v>
      </c>
      <c r="AG158">
        <v>0</v>
      </c>
      <c r="AH158" t="s">
        <v>818</v>
      </c>
      <c r="AI158" t="s">
        <v>818</v>
      </c>
      <c r="AJ158" t="s">
        <v>818</v>
      </c>
      <c r="AK158" t="s">
        <v>818</v>
      </c>
      <c r="AL158" t="s">
        <v>818</v>
      </c>
      <c r="AM158" t="s">
        <v>818</v>
      </c>
      <c r="AN158" t="s">
        <v>818</v>
      </c>
      <c r="AO158" t="s">
        <v>818</v>
      </c>
      <c r="AP158" t="s">
        <v>818</v>
      </c>
      <c r="AQ158" t="s">
        <v>818</v>
      </c>
      <c r="AR158" t="s">
        <v>818</v>
      </c>
      <c r="AS158" t="s">
        <v>818</v>
      </c>
      <c r="AT158" t="s">
        <v>818</v>
      </c>
      <c r="AU158" t="s">
        <v>818</v>
      </c>
      <c r="AV158" t="s">
        <v>818</v>
      </c>
      <c r="AW158" t="s">
        <v>818</v>
      </c>
      <c r="AX158" t="s">
        <v>818</v>
      </c>
      <c r="AY158" t="s">
        <v>818</v>
      </c>
      <c r="AZ158" t="s">
        <v>818</v>
      </c>
      <c r="BA158" t="s">
        <v>818</v>
      </c>
      <c r="BB158" t="s">
        <v>818</v>
      </c>
      <c r="BC158" t="s">
        <v>818</v>
      </c>
      <c r="BD158" t="s">
        <v>818</v>
      </c>
      <c r="BE158" t="s">
        <v>818</v>
      </c>
      <c r="BF158" t="s">
        <v>818</v>
      </c>
      <c r="BG158" t="s">
        <v>818</v>
      </c>
      <c r="BH158" t="s">
        <v>818</v>
      </c>
      <c r="BI158" t="s">
        <v>818</v>
      </c>
      <c r="BJ158" t="s">
        <v>818</v>
      </c>
      <c r="BK158" t="s">
        <v>818</v>
      </c>
      <c r="BL158" t="s">
        <v>818</v>
      </c>
      <c r="BM158" t="s">
        <v>818</v>
      </c>
      <c r="BN158" t="s">
        <v>818</v>
      </c>
      <c r="BO158" t="s">
        <v>818</v>
      </c>
      <c r="BP158" t="s">
        <v>818</v>
      </c>
      <c r="BQ158" t="s">
        <v>818</v>
      </c>
      <c r="BR158" t="s">
        <v>818</v>
      </c>
      <c r="BS158" t="s">
        <v>818</v>
      </c>
      <c r="BT158" t="s">
        <v>818</v>
      </c>
      <c r="BU158" t="s">
        <v>818</v>
      </c>
      <c r="BV158" t="s">
        <v>818</v>
      </c>
      <c r="BW158" t="s">
        <v>818</v>
      </c>
      <c r="BX158" t="s">
        <v>818</v>
      </c>
      <c r="BY158" t="s">
        <v>818</v>
      </c>
      <c r="BZ158" t="s">
        <v>818</v>
      </c>
      <c r="CA158" t="s">
        <v>818</v>
      </c>
      <c r="CB158" t="s">
        <v>818</v>
      </c>
      <c r="CC158" t="s">
        <v>818</v>
      </c>
      <c r="CD158" t="s">
        <v>818</v>
      </c>
      <c r="CE158" t="s">
        <v>818</v>
      </c>
      <c r="CF158" t="s">
        <v>818</v>
      </c>
      <c r="CG158" t="s">
        <v>818</v>
      </c>
      <c r="CH158" t="s">
        <v>818</v>
      </c>
      <c r="CI158" t="s">
        <v>818</v>
      </c>
      <c r="CJ158" t="s">
        <v>818</v>
      </c>
      <c r="CK158" t="s">
        <v>818</v>
      </c>
      <c r="CL158" t="s">
        <v>818</v>
      </c>
      <c r="CM158" t="s">
        <v>818</v>
      </c>
      <c r="CN158" t="s">
        <v>818</v>
      </c>
      <c r="CO158" t="s">
        <v>818</v>
      </c>
      <c r="CP158" t="s">
        <v>818</v>
      </c>
      <c r="CQ158" t="s">
        <v>818</v>
      </c>
      <c r="CR158" t="s">
        <v>818</v>
      </c>
      <c r="CS158" t="s">
        <v>818</v>
      </c>
      <c r="CT158" t="s">
        <v>818</v>
      </c>
      <c r="CU158" t="s">
        <v>818</v>
      </c>
      <c r="CV158" t="s">
        <v>818</v>
      </c>
      <c r="CW158" t="s">
        <v>818</v>
      </c>
      <c r="CX158" t="s">
        <v>818</v>
      </c>
      <c r="CY158" t="s">
        <v>818</v>
      </c>
      <c r="CZ158" t="s">
        <v>818</v>
      </c>
      <c r="DA158" t="s">
        <v>818</v>
      </c>
      <c r="DB158" t="s">
        <v>818</v>
      </c>
      <c r="DC158" t="s">
        <v>818</v>
      </c>
      <c r="DD158" t="s">
        <v>818</v>
      </c>
      <c r="DE158" t="s">
        <v>818</v>
      </c>
      <c r="DF158" t="s">
        <v>818</v>
      </c>
      <c r="DG158" t="s">
        <v>818</v>
      </c>
      <c r="DH158" t="s">
        <v>818</v>
      </c>
      <c r="DI158" t="s">
        <v>818</v>
      </c>
      <c r="DJ158" t="s">
        <v>818</v>
      </c>
      <c r="DK158" t="s">
        <v>818</v>
      </c>
      <c r="DL158" t="s">
        <v>818</v>
      </c>
      <c r="DM158" t="s">
        <v>818</v>
      </c>
      <c r="DN158" t="s">
        <v>818</v>
      </c>
      <c r="DO158" t="s">
        <v>818</v>
      </c>
      <c r="DP158" t="s">
        <v>818</v>
      </c>
      <c r="DQ158" t="s">
        <v>818</v>
      </c>
      <c r="DR158" t="s">
        <v>818</v>
      </c>
      <c r="DS158" t="s">
        <v>818</v>
      </c>
      <c r="DT158" t="s">
        <v>818</v>
      </c>
      <c r="DU158" t="s">
        <v>818</v>
      </c>
      <c r="DV158" t="s">
        <v>818</v>
      </c>
      <c r="DW158" t="s">
        <v>818</v>
      </c>
      <c r="DX158" t="s">
        <v>818</v>
      </c>
      <c r="DY158" t="s">
        <v>818</v>
      </c>
      <c r="DZ158" t="s">
        <v>818</v>
      </c>
      <c r="EA158" t="s">
        <v>818</v>
      </c>
      <c r="EB158" t="s">
        <v>818</v>
      </c>
      <c r="EC158" t="s">
        <v>818</v>
      </c>
      <c r="ED158" t="s">
        <v>818</v>
      </c>
      <c r="EE158" t="s">
        <v>818</v>
      </c>
      <c r="EF158" t="s">
        <v>818</v>
      </c>
      <c r="EG158" t="s">
        <v>818</v>
      </c>
      <c r="EH158" t="s">
        <v>818</v>
      </c>
      <c r="EI158" t="s">
        <v>818</v>
      </c>
      <c r="EJ158" t="s">
        <v>818</v>
      </c>
      <c r="EK158" t="s">
        <v>818</v>
      </c>
      <c r="EL158" t="s">
        <v>818</v>
      </c>
      <c r="EM158" t="s">
        <v>818</v>
      </c>
      <c r="EN158" t="s">
        <v>818</v>
      </c>
      <c r="EO158" t="s">
        <v>818</v>
      </c>
      <c r="EP158" t="s">
        <v>818</v>
      </c>
      <c r="EQ158" t="s">
        <v>818</v>
      </c>
      <c r="ER158" t="s">
        <v>818</v>
      </c>
      <c r="ES158" t="s">
        <v>818</v>
      </c>
      <c r="ET158" t="s">
        <v>818</v>
      </c>
      <c r="EU158" t="s">
        <v>818</v>
      </c>
      <c r="EV158" t="s">
        <v>818</v>
      </c>
      <c r="EW158" t="s">
        <v>818</v>
      </c>
      <c r="EX158" t="s">
        <v>818</v>
      </c>
      <c r="EY158" t="s">
        <v>818</v>
      </c>
      <c r="EZ158" t="s">
        <v>818</v>
      </c>
      <c r="FA158" t="s">
        <v>818</v>
      </c>
      <c r="FB158" t="s">
        <v>818</v>
      </c>
      <c r="FC158" t="s">
        <v>818</v>
      </c>
      <c r="FD158" t="s">
        <v>818</v>
      </c>
      <c r="FE158" t="s">
        <v>818</v>
      </c>
      <c r="FF158" t="s">
        <v>818</v>
      </c>
      <c r="FG158" t="s">
        <v>818</v>
      </c>
      <c r="FH158" t="s">
        <v>818</v>
      </c>
      <c r="FI158" t="s">
        <v>818</v>
      </c>
      <c r="FJ158" t="s">
        <v>818</v>
      </c>
      <c r="FK158" t="s">
        <v>818</v>
      </c>
      <c r="FL158" t="s">
        <v>818</v>
      </c>
      <c r="FM158" t="s">
        <v>818</v>
      </c>
      <c r="FN158" t="s">
        <v>818</v>
      </c>
      <c r="FO158" t="s">
        <v>818</v>
      </c>
      <c r="FP158" t="s">
        <v>818</v>
      </c>
      <c r="FQ158" t="s">
        <v>818</v>
      </c>
      <c r="FR158" t="s">
        <v>818</v>
      </c>
      <c r="FS158" t="s">
        <v>818</v>
      </c>
      <c r="FT158" t="s">
        <v>818</v>
      </c>
      <c r="FU158" t="s">
        <v>818</v>
      </c>
      <c r="FV158" t="s">
        <v>818</v>
      </c>
      <c r="FW158" t="s">
        <v>818</v>
      </c>
      <c r="FX158" t="s">
        <v>818</v>
      </c>
      <c r="FY158" t="s">
        <v>818</v>
      </c>
      <c r="FZ158" t="s">
        <v>818</v>
      </c>
      <c r="GA158" t="s">
        <v>818</v>
      </c>
      <c r="GB158" t="s">
        <v>818</v>
      </c>
      <c r="GC158" t="s">
        <v>818</v>
      </c>
      <c r="GD158" t="s">
        <v>818</v>
      </c>
      <c r="GE158" t="s">
        <v>818</v>
      </c>
      <c r="GF158" t="s">
        <v>818</v>
      </c>
      <c r="GG158" t="s">
        <v>818</v>
      </c>
      <c r="GH158" t="s">
        <v>818</v>
      </c>
      <c r="GI158" t="s">
        <v>818</v>
      </c>
      <c r="GJ158" t="s">
        <v>818</v>
      </c>
      <c r="GK158" t="s">
        <v>818</v>
      </c>
      <c r="GL158" t="s">
        <v>818</v>
      </c>
      <c r="GM158" t="s">
        <v>818</v>
      </c>
      <c r="GN158" t="s">
        <v>818</v>
      </c>
      <c r="GO158" t="s">
        <v>818</v>
      </c>
      <c r="GP158" t="s">
        <v>818</v>
      </c>
      <c r="GQ158" t="s">
        <v>818</v>
      </c>
      <c r="GR158" t="s">
        <v>818</v>
      </c>
      <c r="GS158" t="s">
        <v>818</v>
      </c>
      <c r="GT158" t="s">
        <v>818</v>
      </c>
      <c r="GU158" t="s">
        <v>818</v>
      </c>
      <c r="GV158" t="s">
        <v>818</v>
      </c>
      <c r="GW158" t="s">
        <v>818</v>
      </c>
      <c r="GX158" t="s">
        <v>818</v>
      </c>
      <c r="GY158" t="s">
        <v>818</v>
      </c>
      <c r="GZ158" t="s">
        <v>818</v>
      </c>
      <c r="HA158" t="s">
        <v>818</v>
      </c>
      <c r="HB158" t="s">
        <v>818</v>
      </c>
      <c r="HC158" t="s">
        <v>818</v>
      </c>
      <c r="HD158" t="s">
        <v>818</v>
      </c>
      <c r="HE158" t="s">
        <v>818</v>
      </c>
      <c r="HF158" t="s">
        <v>818</v>
      </c>
      <c r="HG158" t="s">
        <v>818</v>
      </c>
      <c r="HH158" t="s">
        <v>818</v>
      </c>
      <c r="HI158" t="s">
        <v>818</v>
      </c>
      <c r="HJ158" t="s">
        <v>818</v>
      </c>
      <c r="HK158" t="s">
        <v>818</v>
      </c>
      <c r="HL158" t="s">
        <v>818</v>
      </c>
      <c r="HM158" t="s">
        <v>818</v>
      </c>
      <c r="HN158" t="s">
        <v>818</v>
      </c>
      <c r="HO158" t="s">
        <v>818</v>
      </c>
      <c r="HP158" t="s">
        <v>818</v>
      </c>
      <c r="HQ158" t="s">
        <v>818</v>
      </c>
      <c r="HR158" t="s">
        <v>818</v>
      </c>
      <c r="HS158" t="s">
        <v>818</v>
      </c>
      <c r="HT158" t="s">
        <v>818</v>
      </c>
      <c r="HU158" t="s">
        <v>818</v>
      </c>
      <c r="HV158" t="s">
        <v>818</v>
      </c>
      <c r="HW158" t="s">
        <v>818</v>
      </c>
      <c r="HX158" t="s">
        <v>818</v>
      </c>
      <c r="HY158" t="s">
        <v>818</v>
      </c>
      <c r="HZ158" t="s">
        <v>818</v>
      </c>
      <c r="IA158" t="s">
        <v>818</v>
      </c>
      <c r="IB158" t="s">
        <v>818</v>
      </c>
      <c r="IC158" t="s">
        <v>818</v>
      </c>
      <c r="ID158" t="s">
        <v>818</v>
      </c>
      <c r="IE158" t="s">
        <v>818</v>
      </c>
      <c r="IF158" t="s">
        <v>818</v>
      </c>
      <c r="IG158" t="s">
        <v>818</v>
      </c>
      <c r="IH158" t="s">
        <v>818</v>
      </c>
      <c r="II158" t="s">
        <v>818</v>
      </c>
      <c r="IJ158" t="s">
        <v>818</v>
      </c>
      <c r="IK158" t="s">
        <v>818</v>
      </c>
      <c r="IL158" t="s">
        <v>818</v>
      </c>
      <c r="IM158" t="s">
        <v>818</v>
      </c>
      <c r="IN158" t="s">
        <v>818</v>
      </c>
      <c r="IO158" t="s">
        <v>818</v>
      </c>
      <c r="IP158" t="s">
        <v>818</v>
      </c>
      <c r="IQ158" t="s">
        <v>818</v>
      </c>
      <c r="IR158" t="s">
        <v>818</v>
      </c>
      <c r="IS158" t="s">
        <v>818</v>
      </c>
      <c r="IT158" t="s">
        <v>818</v>
      </c>
      <c r="IU158" t="s">
        <v>818</v>
      </c>
      <c r="IV158" t="s">
        <v>818</v>
      </c>
      <c r="IW158" t="s">
        <v>818</v>
      </c>
      <c r="IX158" t="s">
        <v>818</v>
      </c>
      <c r="IY158" t="s">
        <v>818</v>
      </c>
      <c r="IZ158" t="s">
        <v>818</v>
      </c>
      <c r="JA158" t="s">
        <v>818</v>
      </c>
      <c r="JB158" t="s">
        <v>818</v>
      </c>
      <c r="JC158" t="s">
        <v>818</v>
      </c>
      <c r="JD158" t="s">
        <v>818</v>
      </c>
      <c r="JE158" t="s">
        <v>818</v>
      </c>
      <c r="JF158" t="s">
        <v>818</v>
      </c>
      <c r="JG158" t="s">
        <v>818</v>
      </c>
      <c r="JH158" t="s">
        <v>818</v>
      </c>
      <c r="JI158" t="s">
        <v>818</v>
      </c>
      <c r="JJ158" t="s">
        <v>818</v>
      </c>
      <c r="JK158" t="s">
        <v>818</v>
      </c>
      <c r="JL158" t="s">
        <v>818</v>
      </c>
      <c r="JM158" t="s">
        <v>818</v>
      </c>
      <c r="JN158" t="s">
        <v>818</v>
      </c>
      <c r="JO158" t="s">
        <v>818</v>
      </c>
      <c r="JP158" t="s">
        <v>818</v>
      </c>
      <c r="JQ158" t="s">
        <v>818</v>
      </c>
      <c r="JR158" t="s">
        <v>818</v>
      </c>
      <c r="JS158" t="s">
        <v>818</v>
      </c>
      <c r="JT158" t="s">
        <v>818</v>
      </c>
      <c r="JU158" t="s">
        <v>818</v>
      </c>
      <c r="JV158" t="s">
        <v>818</v>
      </c>
      <c r="JW158" t="s">
        <v>818</v>
      </c>
      <c r="JX158" t="s">
        <v>818</v>
      </c>
      <c r="JY158" t="s">
        <v>818</v>
      </c>
      <c r="JZ158" t="s">
        <v>818</v>
      </c>
      <c r="KA158" t="s">
        <v>818</v>
      </c>
      <c r="KB158" t="s">
        <v>818</v>
      </c>
      <c r="KC158" t="s">
        <v>818</v>
      </c>
      <c r="KD158" t="s">
        <v>818</v>
      </c>
      <c r="KE158" t="s">
        <v>818</v>
      </c>
      <c r="KF158">
        <v>7</v>
      </c>
      <c r="KG158">
        <v>0</v>
      </c>
      <c r="KH158">
        <v>0</v>
      </c>
      <c r="KI158">
        <v>0</v>
      </c>
      <c r="KJ158">
        <v>1</v>
      </c>
      <c r="KK158">
        <v>1</v>
      </c>
      <c r="KL158">
        <v>0</v>
      </c>
      <c r="KM158">
        <v>0</v>
      </c>
      <c r="KN158">
        <v>1</v>
      </c>
      <c r="KO158">
        <v>0</v>
      </c>
      <c r="KP158">
        <v>2</v>
      </c>
      <c r="KQ158">
        <v>1</v>
      </c>
      <c r="KR158">
        <v>0</v>
      </c>
      <c r="KS158">
        <v>0</v>
      </c>
      <c r="KT158">
        <v>0</v>
      </c>
      <c r="KU158">
        <v>1</v>
      </c>
      <c r="KV158">
        <v>3</v>
      </c>
      <c r="KW158">
        <v>0</v>
      </c>
      <c r="KX158">
        <v>0</v>
      </c>
      <c r="KY158">
        <v>0</v>
      </c>
      <c r="KZ158">
        <v>4</v>
      </c>
      <c r="LA158">
        <v>0</v>
      </c>
      <c r="LB158">
        <v>1</v>
      </c>
      <c r="LC158">
        <v>6</v>
      </c>
      <c r="LD158">
        <v>7</v>
      </c>
      <c r="LE158">
        <v>5</v>
      </c>
      <c r="LF158">
        <v>1</v>
      </c>
      <c r="LH158" t="s">
        <v>817</v>
      </c>
      <c r="LI158" t="s">
        <v>817</v>
      </c>
      <c r="LJ158" t="s">
        <v>817</v>
      </c>
      <c r="LK158" t="s">
        <v>817</v>
      </c>
      <c r="LL158" t="s">
        <v>817</v>
      </c>
      <c r="LM158" t="s">
        <v>817</v>
      </c>
      <c r="LO158" t="s">
        <v>817</v>
      </c>
      <c r="LQ158" t="s">
        <v>817</v>
      </c>
      <c r="LR158" t="s">
        <v>818</v>
      </c>
      <c r="LV158" t="s">
        <v>818</v>
      </c>
      <c r="LX158" t="s">
        <v>817</v>
      </c>
      <c r="MA158" t="s">
        <v>820</v>
      </c>
      <c r="MB158" t="s">
        <v>1434</v>
      </c>
      <c r="MC158" t="s">
        <v>822</v>
      </c>
      <c r="MD158" t="s">
        <v>813</v>
      </c>
      <c r="MF158" t="s">
        <v>823</v>
      </c>
      <c r="MI158" t="s">
        <v>817</v>
      </c>
      <c r="MJ158" t="s">
        <v>824</v>
      </c>
      <c r="MK158" t="s">
        <v>817</v>
      </c>
      <c r="ML158" t="s">
        <v>817</v>
      </c>
      <c r="MM158" t="s">
        <v>817</v>
      </c>
      <c r="MN158" t="s">
        <v>817</v>
      </c>
      <c r="MO158" t="s">
        <v>817</v>
      </c>
      <c r="MP158" t="s">
        <v>817</v>
      </c>
      <c r="MQ158" t="s">
        <v>817</v>
      </c>
      <c r="MR158" t="s">
        <v>813</v>
      </c>
      <c r="MS158" t="s">
        <v>817</v>
      </c>
      <c r="MT158" t="s">
        <v>817</v>
      </c>
      <c r="MU158" t="s">
        <v>813</v>
      </c>
      <c r="NC158" t="s">
        <v>817</v>
      </c>
      <c r="ND158" t="s">
        <v>817</v>
      </c>
      <c r="NE158" t="s">
        <v>817</v>
      </c>
      <c r="NR158" t="s">
        <v>813</v>
      </c>
      <c r="NS158" t="s">
        <v>817</v>
      </c>
      <c r="NU158" t="s">
        <v>1051</v>
      </c>
      <c r="NX158" t="s">
        <v>1512</v>
      </c>
      <c r="NY158">
        <v>0</v>
      </c>
      <c r="OA158" t="s">
        <v>817</v>
      </c>
      <c r="OB158" t="s">
        <v>817</v>
      </c>
      <c r="OC158" t="s">
        <v>817</v>
      </c>
      <c r="OD158" t="s">
        <v>813</v>
      </c>
      <c r="OE158" t="s">
        <v>817</v>
      </c>
      <c r="OF158" t="s">
        <v>813</v>
      </c>
      <c r="OG158" t="s">
        <v>817</v>
      </c>
      <c r="OH158" t="s">
        <v>817</v>
      </c>
      <c r="OI158" t="s">
        <v>817</v>
      </c>
      <c r="OJ158" t="s">
        <v>817</v>
      </c>
      <c r="OK158" t="s">
        <v>817</v>
      </c>
      <c r="OL158" t="s">
        <v>817</v>
      </c>
      <c r="OM158" t="s">
        <v>817</v>
      </c>
      <c r="ON158" t="s">
        <v>817</v>
      </c>
      <c r="OP158" t="s">
        <v>817</v>
      </c>
      <c r="OQ158" t="s">
        <v>890</v>
      </c>
      <c r="OR158" t="s">
        <v>863</v>
      </c>
      <c r="OS158" t="s">
        <v>878</v>
      </c>
      <c r="OT158" t="s">
        <v>813</v>
      </c>
      <c r="OU158" t="s">
        <v>817</v>
      </c>
      <c r="OV158" t="s">
        <v>830</v>
      </c>
      <c r="OW158" t="s">
        <v>831</v>
      </c>
      <c r="OX158" t="s">
        <v>832</v>
      </c>
      <c r="OY158" t="s">
        <v>833</v>
      </c>
      <c r="OZ158" t="s">
        <v>865</v>
      </c>
      <c r="PA158" t="s">
        <v>817</v>
      </c>
      <c r="PB158" t="s">
        <v>817</v>
      </c>
      <c r="PC158" t="s">
        <v>817</v>
      </c>
      <c r="PD158" t="s">
        <v>817</v>
      </c>
      <c r="PE158" t="s">
        <v>817</v>
      </c>
      <c r="PF158" t="s">
        <v>817</v>
      </c>
      <c r="PG158" t="s">
        <v>813</v>
      </c>
      <c r="PH158" t="s">
        <v>817</v>
      </c>
      <c r="PI158" t="s">
        <v>817</v>
      </c>
      <c r="PJ158" t="s">
        <v>817</v>
      </c>
      <c r="PK158" t="s">
        <v>817</v>
      </c>
      <c r="PL158" t="s">
        <v>835</v>
      </c>
      <c r="PM158" t="s">
        <v>837</v>
      </c>
      <c r="PO158" t="s">
        <v>893</v>
      </c>
      <c r="PP158" t="s">
        <v>867</v>
      </c>
      <c r="PQ158" t="s">
        <v>813</v>
      </c>
      <c r="PR158" t="s">
        <v>813</v>
      </c>
      <c r="PS158" t="s">
        <v>817</v>
      </c>
      <c r="PT158" t="s">
        <v>817</v>
      </c>
      <c r="PU158" t="s">
        <v>817</v>
      </c>
      <c r="PV158" t="s">
        <v>817</v>
      </c>
      <c r="PW158" t="s">
        <v>817</v>
      </c>
      <c r="PX158" t="s">
        <v>817</v>
      </c>
      <c r="PY158" t="s">
        <v>817</v>
      </c>
      <c r="PZ158" t="s">
        <v>840</v>
      </c>
      <c r="QD158" t="s">
        <v>902</v>
      </c>
      <c r="QE158" t="s">
        <v>845</v>
      </c>
      <c r="QF158" t="s">
        <v>813</v>
      </c>
      <c r="QG158" t="s">
        <v>813</v>
      </c>
      <c r="QH158" t="s">
        <v>813</v>
      </c>
      <c r="QI158" t="s">
        <v>817</v>
      </c>
      <c r="QJ158" t="s">
        <v>813</v>
      </c>
      <c r="QK158" t="s">
        <v>813</v>
      </c>
      <c r="QL158" t="s">
        <v>817</v>
      </c>
      <c r="QM158" t="s">
        <v>817</v>
      </c>
      <c r="QN158" t="s">
        <v>817</v>
      </c>
      <c r="QO158" t="s">
        <v>817</v>
      </c>
      <c r="QP158" t="s">
        <v>817</v>
      </c>
      <c r="QQ158" t="s">
        <v>817</v>
      </c>
      <c r="QR158" t="s">
        <v>817</v>
      </c>
      <c r="QS158" t="s">
        <v>813</v>
      </c>
      <c r="QT158" t="s">
        <v>817</v>
      </c>
      <c r="QU158" t="s">
        <v>817</v>
      </c>
      <c r="QV158" t="s">
        <v>817</v>
      </c>
      <c r="QW158" t="s">
        <v>817</v>
      </c>
      <c r="QX158" t="s">
        <v>817</v>
      </c>
      <c r="QY158" t="s">
        <v>817</v>
      </c>
      <c r="QZ158" t="s">
        <v>817</v>
      </c>
      <c r="RA158" t="s">
        <v>817</v>
      </c>
      <c r="RB158" t="s">
        <v>817</v>
      </c>
      <c r="RC158" t="s">
        <v>817</v>
      </c>
      <c r="RD158" t="s">
        <v>817</v>
      </c>
      <c r="RE158" t="s">
        <v>817</v>
      </c>
      <c r="RF158" t="s">
        <v>817</v>
      </c>
      <c r="RG158" t="s">
        <v>817</v>
      </c>
      <c r="RH158" t="s">
        <v>817</v>
      </c>
      <c r="RI158" t="s">
        <v>817</v>
      </c>
      <c r="RJ158" t="s">
        <v>817</v>
      </c>
      <c r="RK158" t="s">
        <v>813</v>
      </c>
      <c r="RL158" t="s">
        <v>813</v>
      </c>
      <c r="RM158" t="s">
        <v>817</v>
      </c>
      <c r="RN158" t="s">
        <v>817</v>
      </c>
      <c r="RO158" t="s">
        <v>817</v>
      </c>
      <c r="RP158" t="s">
        <v>817</v>
      </c>
      <c r="RQ158" t="s">
        <v>817</v>
      </c>
      <c r="RR158" t="s">
        <v>817</v>
      </c>
      <c r="RS158" t="s">
        <v>817</v>
      </c>
      <c r="RT158" t="s">
        <v>817</v>
      </c>
      <c r="RU158" t="s">
        <v>817</v>
      </c>
      <c r="RV158" t="s">
        <v>817</v>
      </c>
      <c r="RW158" t="s">
        <v>817</v>
      </c>
      <c r="RX158" t="s">
        <v>845</v>
      </c>
      <c r="RY158" t="s">
        <v>849</v>
      </c>
      <c r="RZ158" t="s">
        <v>813</v>
      </c>
      <c r="SA158" t="s">
        <v>902</v>
      </c>
      <c r="SB158" t="s">
        <v>817</v>
      </c>
      <c r="SC158" t="s">
        <v>817</v>
      </c>
      <c r="SD158" t="s">
        <v>817</v>
      </c>
      <c r="SE158" t="s">
        <v>817</v>
      </c>
      <c r="SF158" t="s">
        <v>817</v>
      </c>
      <c r="SG158" t="s">
        <v>817</v>
      </c>
      <c r="SH158" t="s">
        <v>817</v>
      </c>
      <c r="SI158" t="s">
        <v>817</v>
      </c>
      <c r="SJ158" t="s">
        <v>817</v>
      </c>
      <c r="SK158" t="s">
        <v>817</v>
      </c>
      <c r="SL158" t="s">
        <v>817</v>
      </c>
      <c r="SM158" t="s">
        <v>817</v>
      </c>
      <c r="SN158" t="s">
        <v>813</v>
      </c>
      <c r="SO158" t="s">
        <v>817</v>
      </c>
      <c r="SP158" t="s">
        <v>817</v>
      </c>
      <c r="SQ158" t="s">
        <v>817</v>
      </c>
      <c r="SR158" t="s">
        <v>817</v>
      </c>
      <c r="SS158" t="s">
        <v>817</v>
      </c>
      <c r="ST158" t="s">
        <v>817</v>
      </c>
      <c r="SU158" t="s">
        <v>817</v>
      </c>
      <c r="SV158" t="s">
        <v>817</v>
      </c>
      <c r="SW158" t="s">
        <v>817</v>
      </c>
      <c r="SX158" t="s">
        <v>817</v>
      </c>
      <c r="SY158" t="s">
        <v>817</v>
      </c>
      <c r="SZ158" t="s">
        <v>817</v>
      </c>
      <c r="TA158" t="s">
        <v>817</v>
      </c>
      <c r="TB158" t="s">
        <v>817</v>
      </c>
      <c r="TC158" t="s">
        <v>817</v>
      </c>
      <c r="TD158" t="s">
        <v>817</v>
      </c>
      <c r="TE158" t="s">
        <v>817</v>
      </c>
      <c r="TF158" t="s">
        <v>813</v>
      </c>
      <c r="TG158" t="s">
        <v>817</v>
      </c>
      <c r="TH158" t="s">
        <v>817</v>
      </c>
      <c r="TI158" t="s">
        <v>817</v>
      </c>
      <c r="TJ158" t="s">
        <v>817</v>
      </c>
      <c r="TU158" t="s">
        <v>817</v>
      </c>
      <c r="TY158" t="s">
        <v>817</v>
      </c>
      <c r="TZ158" t="s">
        <v>817</v>
      </c>
      <c r="UA158" t="s">
        <v>817</v>
      </c>
      <c r="UB158" t="s">
        <v>817</v>
      </c>
      <c r="UC158" t="s">
        <v>817</v>
      </c>
      <c r="UD158" t="s">
        <v>817</v>
      </c>
      <c r="UE158" t="s">
        <v>817</v>
      </c>
      <c r="UF158" t="s">
        <v>817</v>
      </c>
      <c r="UG158" t="s">
        <v>817</v>
      </c>
      <c r="UH158" t="s">
        <v>817</v>
      </c>
      <c r="UI158" t="s">
        <v>817</v>
      </c>
      <c r="UJ158" t="s">
        <v>813</v>
      </c>
      <c r="UK158" t="s">
        <v>817</v>
      </c>
      <c r="UL158" t="s">
        <v>817</v>
      </c>
      <c r="UM158" t="s">
        <v>817</v>
      </c>
      <c r="UN158" t="s">
        <v>817</v>
      </c>
      <c r="UO158" t="s">
        <v>817</v>
      </c>
      <c r="UP158" t="s">
        <v>817</v>
      </c>
      <c r="UQ158" t="s">
        <v>817</v>
      </c>
      <c r="UR158" t="s">
        <v>813</v>
      </c>
      <c r="US158" t="s">
        <v>817</v>
      </c>
      <c r="UT158" t="s">
        <v>817</v>
      </c>
      <c r="UU158" t="s">
        <v>817</v>
      </c>
      <c r="UV158" t="s">
        <v>817</v>
      </c>
      <c r="UW158" t="s">
        <v>817</v>
      </c>
      <c r="UX158" t="s">
        <v>817</v>
      </c>
      <c r="UY158" t="s">
        <v>817</v>
      </c>
      <c r="UZ158" t="s">
        <v>817</v>
      </c>
      <c r="VD158" t="s">
        <v>817</v>
      </c>
      <c r="VE158" t="s">
        <v>817</v>
      </c>
      <c r="VF158" t="s">
        <v>813</v>
      </c>
      <c r="VG158" t="s">
        <v>817</v>
      </c>
      <c r="VH158" t="s">
        <v>817</v>
      </c>
      <c r="VI158" t="s">
        <v>817</v>
      </c>
      <c r="VJ158" t="s">
        <v>817</v>
      </c>
      <c r="VK158" t="s">
        <v>817</v>
      </c>
      <c r="VL158" t="s">
        <v>817</v>
      </c>
      <c r="VM158" t="s">
        <v>817</v>
      </c>
      <c r="VN158" t="s">
        <v>817</v>
      </c>
      <c r="VO158" t="s">
        <v>817</v>
      </c>
      <c r="VP158" t="s">
        <v>817</v>
      </c>
      <c r="VQ158" t="s">
        <v>817</v>
      </c>
      <c r="VY158" t="s">
        <v>817</v>
      </c>
      <c r="VZ158" t="s">
        <v>817</v>
      </c>
      <c r="WA158" t="s">
        <v>817</v>
      </c>
      <c r="WJ158" t="s">
        <v>813</v>
      </c>
      <c r="WK158" t="s">
        <v>813</v>
      </c>
      <c r="WL158" t="s">
        <v>817</v>
      </c>
      <c r="WM158" t="s">
        <v>817</v>
      </c>
      <c r="WN158" t="s">
        <v>817</v>
      </c>
      <c r="WO158" t="s">
        <v>817</v>
      </c>
      <c r="WP158" t="s">
        <v>817</v>
      </c>
      <c r="WQ158" t="s">
        <v>817</v>
      </c>
      <c r="WR158" t="s">
        <v>817</v>
      </c>
      <c r="WS158" t="s">
        <v>1011</v>
      </c>
      <c r="WU158" t="s">
        <v>817</v>
      </c>
      <c r="WV158" t="s">
        <v>817</v>
      </c>
      <c r="WW158" t="s">
        <v>817</v>
      </c>
      <c r="WX158" t="s">
        <v>817</v>
      </c>
      <c r="WY158" t="s">
        <v>817</v>
      </c>
      <c r="WZ158" t="s">
        <v>813</v>
      </c>
      <c r="XA158" t="s">
        <v>817</v>
      </c>
      <c r="XB158" t="s">
        <v>817</v>
      </c>
      <c r="XC158" t="s">
        <v>850</v>
      </c>
      <c r="XD158" t="s">
        <v>813</v>
      </c>
      <c r="XE158" t="s">
        <v>817</v>
      </c>
      <c r="XF158" t="s">
        <v>817</v>
      </c>
      <c r="XG158" t="s">
        <v>817</v>
      </c>
      <c r="XH158" t="s">
        <v>817</v>
      </c>
      <c r="XI158" t="s">
        <v>817</v>
      </c>
      <c r="XJ158" t="s">
        <v>817</v>
      </c>
      <c r="XK158" t="s">
        <v>817</v>
      </c>
      <c r="XL158" t="s">
        <v>817</v>
      </c>
      <c r="XM158" t="s">
        <v>813</v>
      </c>
      <c r="XN158" t="s">
        <v>817</v>
      </c>
      <c r="XO158" t="s">
        <v>817</v>
      </c>
      <c r="XP158" t="s">
        <v>817</v>
      </c>
      <c r="XQ158" t="s">
        <v>817</v>
      </c>
      <c r="XR158" t="s">
        <v>813</v>
      </c>
      <c r="XS158" t="s">
        <v>817</v>
      </c>
      <c r="XT158" t="s">
        <v>817</v>
      </c>
      <c r="XU158" t="s">
        <v>817</v>
      </c>
      <c r="XV158" t="s">
        <v>817</v>
      </c>
      <c r="XW158" t="s">
        <v>817</v>
      </c>
      <c r="XX158" t="s">
        <v>817</v>
      </c>
      <c r="XY158" t="s">
        <v>817</v>
      </c>
      <c r="XZ158" t="s">
        <v>813</v>
      </c>
      <c r="YA158" t="s">
        <v>817</v>
      </c>
      <c r="YB158" t="s">
        <v>817</v>
      </c>
      <c r="YC158" t="s">
        <v>817</v>
      </c>
      <c r="YD158" t="s">
        <v>817</v>
      </c>
      <c r="YE158" t="s">
        <v>817</v>
      </c>
      <c r="YF158" t="s">
        <v>817</v>
      </c>
      <c r="YG158" t="s">
        <v>817</v>
      </c>
      <c r="YH158" t="s">
        <v>817</v>
      </c>
      <c r="YI158" t="s">
        <v>817</v>
      </c>
      <c r="YJ158" t="s">
        <v>813</v>
      </c>
      <c r="YK158" t="s">
        <v>817</v>
      </c>
      <c r="YL158" t="s">
        <v>817</v>
      </c>
      <c r="YM158" t="s">
        <v>817</v>
      </c>
      <c r="YN158" t="s">
        <v>813</v>
      </c>
      <c r="YO158" t="s">
        <v>817</v>
      </c>
      <c r="YP158" t="s">
        <v>817</v>
      </c>
      <c r="YQ158" t="s">
        <v>817</v>
      </c>
      <c r="YR158" t="s">
        <v>817</v>
      </c>
      <c r="YS158" t="s">
        <v>817</v>
      </c>
      <c r="YT158" t="s">
        <v>817</v>
      </c>
      <c r="YU158" t="s">
        <v>813</v>
      </c>
      <c r="YW158" t="s">
        <v>817</v>
      </c>
      <c r="ZM158" t="s">
        <v>817</v>
      </c>
      <c r="ZN158" t="s">
        <v>813</v>
      </c>
      <c r="ZO158" t="s">
        <v>813</v>
      </c>
      <c r="ZP158" t="s">
        <v>817</v>
      </c>
      <c r="ZQ158" t="s">
        <v>817</v>
      </c>
      <c r="ZR158" t="s">
        <v>817</v>
      </c>
      <c r="ZS158" t="s">
        <v>813</v>
      </c>
      <c r="ZT158" t="s">
        <v>817</v>
      </c>
      <c r="ZU158" t="s">
        <v>817</v>
      </c>
      <c r="ZV158" t="s">
        <v>817</v>
      </c>
      <c r="ZW158" t="s">
        <v>817</v>
      </c>
      <c r="ZX158" t="s">
        <v>817</v>
      </c>
      <c r="ZY158" t="s">
        <v>817</v>
      </c>
      <c r="ZZ158" t="s">
        <v>817</v>
      </c>
      <c r="AAA158" t="s">
        <v>817</v>
      </c>
      <c r="AAB158" t="s">
        <v>817</v>
      </c>
      <c r="AAC158" t="s">
        <v>817</v>
      </c>
      <c r="AAD158" t="s">
        <v>817</v>
      </c>
      <c r="AAE158" t="s">
        <v>817</v>
      </c>
      <c r="AAF158" t="s">
        <v>817</v>
      </c>
      <c r="AAH158" t="s">
        <v>813</v>
      </c>
      <c r="AAI158" t="s">
        <v>817</v>
      </c>
      <c r="AAJ158" t="s">
        <v>817</v>
      </c>
      <c r="AAK158" t="s">
        <v>813</v>
      </c>
      <c r="AAL158" t="s">
        <v>817</v>
      </c>
      <c r="AAM158" t="s">
        <v>817</v>
      </c>
      <c r="AAN158" t="s">
        <v>817</v>
      </c>
      <c r="AAO158" t="s">
        <v>817</v>
      </c>
      <c r="AAP158" t="s">
        <v>817</v>
      </c>
      <c r="AAQ158" t="s">
        <v>817</v>
      </c>
      <c r="AAR158" t="s">
        <v>817</v>
      </c>
      <c r="AAS158" t="s">
        <v>817</v>
      </c>
      <c r="AAT158" t="s">
        <v>817</v>
      </c>
      <c r="AAV158" t="s">
        <v>817</v>
      </c>
      <c r="AAW158" t="s">
        <v>817</v>
      </c>
      <c r="AAX158" t="s">
        <v>817</v>
      </c>
      <c r="AAY158" t="s">
        <v>817</v>
      </c>
      <c r="AAZ158" t="s">
        <v>817</v>
      </c>
      <c r="ABA158" t="s">
        <v>817</v>
      </c>
      <c r="ABB158" t="s">
        <v>813</v>
      </c>
      <c r="ABC158" t="s">
        <v>817</v>
      </c>
      <c r="ABD158" t="s">
        <v>817</v>
      </c>
      <c r="ABE158" t="s">
        <v>817</v>
      </c>
      <c r="ABF158" t="s">
        <v>817</v>
      </c>
      <c r="ABG158" t="s">
        <v>817</v>
      </c>
      <c r="ABH158" t="s">
        <v>817</v>
      </c>
      <c r="ABI158" t="s">
        <v>817</v>
      </c>
      <c r="ABJ158" t="s">
        <v>817</v>
      </c>
      <c r="ABK158" t="s">
        <v>817</v>
      </c>
      <c r="ABL158" t="s">
        <v>817</v>
      </c>
      <c r="ABM158" t="s">
        <v>817</v>
      </c>
      <c r="ABN158" t="s">
        <v>817</v>
      </c>
      <c r="ABO158" t="s">
        <v>817</v>
      </c>
      <c r="ABP158" t="s">
        <v>817</v>
      </c>
      <c r="ABQ158" t="s">
        <v>817</v>
      </c>
      <c r="ABR158" t="s">
        <v>817</v>
      </c>
      <c r="ABS158" t="s">
        <v>817</v>
      </c>
      <c r="ABT158" t="s">
        <v>817</v>
      </c>
      <c r="ABU158" t="s">
        <v>817</v>
      </c>
      <c r="ABV158" t="s">
        <v>817</v>
      </c>
      <c r="ABW158" t="s">
        <v>813</v>
      </c>
      <c r="ABX158" t="s">
        <v>817</v>
      </c>
      <c r="ABY158" t="s">
        <v>817</v>
      </c>
      <c r="ABZ158" t="s">
        <v>817</v>
      </c>
      <c r="ACA158" t="s">
        <v>817</v>
      </c>
      <c r="ACB158" t="s">
        <v>817</v>
      </c>
      <c r="ACC158" t="s">
        <v>817</v>
      </c>
      <c r="ACD158" t="s">
        <v>817</v>
      </c>
      <c r="ACE158" t="s">
        <v>817</v>
      </c>
      <c r="ACF158" t="s">
        <v>817</v>
      </c>
      <c r="ACG158" t="s">
        <v>817</v>
      </c>
      <c r="ACH158" t="s">
        <v>817</v>
      </c>
      <c r="ACI158" t="s">
        <v>817</v>
      </c>
    </row>
    <row r="159" spans="1:763">
      <c r="A159" t="s">
        <v>1513</v>
      </c>
      <c r="B159" t="s">
        <v>1514</v>
      </c>
      <c r="C159" t="s">
        <v>1515</v>
      </c>
      <c r="D159" t="s">
        <v>811</v>
      </c>
      <c r="E159" t="s">
        <v>932</v>
      </c>
      <c r="P159" t="s">
        <v>874</v>
      </c>
      <c r="Q159">
        <v>1.2475828181962281</v>
      </c>
      <c r="T159">
        <v>32</v>
      </c>
      <c r="V159" t="s">
        <v>813</v>
      </c>
      <c r="X159" t="s">
        <v>817</v>
      </c>
      <c r="Y159" t="s">
        <v>814</v>
      </c>
      <c r="Z159" t="s">
        <v>856</v>
      </c>
      <c r="AA159" t="s">
        <v>815</v>
      </c>
      <c r="AB159" t="s">
        <v>816</v>
      </c>
      <c r="AC159">
        <v>3</v>
      </c>
      <c r="AD159" t="s">
        <v>817</v>
      </c>
      <c r="AE159">
        <v>3</v>
      </c>
      <c r="AF159">
        <v>0</v>
      </c>
      <c r="AG159">
        <v>0</v>
      </c>
      <c r="AH159" t="s">
        <v>818</v>
      </c>
      <c r="AI159" t="s">
        <v>818</v>
      </c>
      <c r="AJ159" t="s">
        <v>818</v>
      </c>
      <c r="AK159" t="s">
        <v>818</v>
      </c>
      <c r="AL159" t="s">
        <v>818</v>
      </c>
      <c r="AM159" t="s">
        <v>818</v>
      </c>
      <c r="AN159" t="s">
        <v>818</v>
      </c>
      <c r="AO159" t="s">
        <v>818</v>
      </c>
      <c r="AP159" t="s">
        <v>818</v>
      </c>
      <c r="AQ159" t="s">
        <v>818</v>
      </c>
      <c r="AR159" t="s">
        <v>818</v>
      </c>
      <c r="AS159" t="s">
        <v>818</v>
      </c>
      <c r="AT159" t="s">
        <v>818</v>
      </c>
      <c r="AU159" t="s">
        <v>818</v>
      </c>
      <c r="AV159" t="s">
        <v>818</v>
      </c>
      <c r="AW159" t="s">
        <v>818</v>
      </c>
      <c r="AX159" t="s">
        <v>818</v>
      </c>
      <c r="AY159" t="s">
        <v>818</v>
      </c>
      <c r="AZ159" t="s">
        <v>818</v>
      </c>
      <c r="BA159" t="s">
        <v>818</v>
      </c>
      <c r="BB159" t="s">
        <v>818</v>
      </c>
      <c r="BC159" t="s">
        <v>818</v>
      </c>
      <c r="BD159" t="s">
        <v>818</v>
      </c>
      <c r="BE159" t="s">
        <v>818</v>
      </c>
      <c r="BF159" t="s">
        <v>818</v>
      </c>
      <c r="BG159" t="s">
        <v>818</v>
      </c>
      <c r="BH159" t="s">
        <v>818</v>
      </c>
      <c r="BI159" t="s">
        <v>818</v>
      </c>
      <c r="BJ159" t="s">
        <v>818</v>
      </c>
      <c r="BK159" t="s">
        <v>818</v>
      </c>
      <c r="BL159" t="s">
        <v>818</v>
      </c>
      <c r="BM159" t="s">
        <v>818</v>
      </c>
      <c r="BN159" t="s">
        <v>818</v>
      </c>
      <c r="BO159" t="s">
        <v>818</v>
      </c>
      <c r="BP159" t="s">
        <v>818</v>
      </c>
      <c r="BQ159" t="s">
        <v>818</v>
      </c>
      <c r="BR159" t="s">
        <v>818</v>
      </c>
      <c r="BS159" t="s">
        <v>818</v>
      </c>
      <c r="BT159" t="s">
        <v>818</v>
      </c>
      <c r="BU159" t="s">
        <v>818</v>
      </c>
      <c r="BV159" t="s">
        <v>818</v>
      </c>
      <c r="BW159" t="s">
        <v>818</v>
      </c>
      <c r="BX159" t="s">
        <v>818</v>
      </c>
      <c r="BY159" t="s">
        <v>818</v>
      </c>
      <c r="BZ159" t="s">
        <v>818</v>
      </c>
      <c r="CA159" t="s">
        <v>818</v>
      </c>
      <c r="CB159" t="s">
        <v>818</v>
      </c>
      <c r="CC159" t="s">
        <v>818</v>
      </c>
      <c r="CD159" t="s">
        <v>818</v>
      </c>
      <c r="CE159" t="s">
        <v>818</v>
      </c>
      <c r="CF159" t="s">
        <v>818</v>
      </c>
      <c r="CG159" t="s">
        <v>818</v>
      </c>
      <c r="CH159" t="s">
        <v>818</v>
      </c>
      <c r="CI159" t="s">
        <v>818</v>
      </c>
      <c r="CJ159" t="s">
        <v>818</v>
      </c>
      <c r="CK159" t="s">
        <v>818</v>
      </c>
      <c r="CL159" t="s">
        <v>818</v>
      </c>
      <c r="CM159" t="s">
        <v>818</v>
      </c>
      <c r="CN159" t="s">
        <v>818</v>
      </c>
      <c r="CO159" t="s">
        <v>818</v>
      </c>
      <c r="CP159" t="s">
        <v>818</v>
      </c>
      <c r="CQ159" t="s">
        <v>818</v>
      </c>
      <c r="CR159" t="s">
        <v>818</v>
      </c>
      <c r="CS159" t="s">
        <v>818</v>
      </c>
      <c r="CT159" t="s">
        <v>818</v>
      </c>
      <c r="CU159" t="s">
        <v>818</v>
      </c>
      <c r="CV159" t="s">
        <v>818</v>
      </c>
      <c r="CW159" t="s">
        <v>818</v>
      </c>
      <c r="CX159" t="s">
        <v>818</v>
      </c>
      <c r="CY159" t="s">
        <v>818</v>
      </c>
      <c r="CZ159" t="s">
        <v>818</v>
      </c>
      <c r="DA159" t="s">
        <v>818</v>
      </c>
      <c r="DB159" t="s">
        <v>818</v>
      </c>
      <c r="DC159" t="s">
        <v>818</v>
      </c>
      <c r="DD159" t="s">
        <v>818</v>
      </c>
      <c r="DE159" t="s">
        <v>818</v>
      </c>
      <c r="DF159" t="s">
        <v>818</v>
      </c>
      <c r="DG159" t="s">
        <v>818</v>
      </c>
      <c r="DH159" t="s">
        <v>818</v>
      </c>
      <c r="DI159" t="s">
        <v>818</v>
      </c>
      <c r="DJ159" t="s">
        <v>818</v>
      </c>
      <c r="DK159" t="s">
        <v>818</v>
      </c>
      <c r="DL159" t="s">
        <v>818</v>
      </c>
      <c r="DM159" t="s">
        <v>818</v>
      </c>
      <c r="DN159" t="s">
        <v>818</v>
      </c>
      <c r="DO159" t="s">
        <v>818</v>
      </c>
      <c r="DP159" t="s">
        <v>818</v>
      </c>
      <c r="DQ159" t="s">
        <v>818</v>
      </c>
      <c r="DR159" t="s">
        <v>818</v>
      </c>
      <c r="DS159" t="s">
        <v>818</v>
      </c>
      <c r="DT159" t="s">
        <v>818</v>
      </c>
      <c r="DU159" t="s">
        <v>818</v>
      </c>
      <c r="DV159" t="s">
        <v>818</v>
      </c>
      <c r="DW159" t="s">
        <v>818</v>
      </c>
      <c r="DX159" t="s">
        <v>818</v>
      </c>
      <c r="DY159" t="s">
        <v>818</v>
      </c>
      <c r="DZ159" t="s">
        <v>818</v>
      </c>
      <c r="EA159" t="s">
        <v>818</v>
      </c>
      <c r="EB159" t="s">
        <v>818</v>
      </c>
      <c r="EC159" t="s">
        <v>818</v>
      </c>
      <c r="ED159" t="s">
        <v>818</v>
      </c>
      <c r="EE159" t="s">
        <v>818</v>
      </c>
      <c r="EF159" t="s">
        <v>818</v>
      </c>
      <c r="EG159" t="s">
        <v>818</v>
      </c>
      <c r="EH159" t="s">
        <v>818</v>
      </c>
      <c r="EI159" t="s">
        <v>818</v>
      </c>
      <c r="EJ159" t="s">
        <v>818</v>
      </c>
      <c r="EK159" t="s">
        <v>818</v>
      </c>
      <c r="EL159" t="s">
        <v>818</v>
      </c>
      <c r="EM159" t="s">
        <v>818</v>
      </c>
      <c r="EN159" t="s">
        <v>818</v>
      </c>
      <c r="EO159" t="s">
        <v>818</v>
      </c>
      <c r="EP159" t="s">
        <v>818</v>
      </c>
      <c r="EQ159" t="s">
        <v>818</v>
      </c>
      <c r="ER159" t="s">
        <v>818</v>
      </c>
      <c r="ES159" t="s">
        <v>818</v>
      </c>
      <c r="ET159" t="s">
        <v>818</v>
      </c>
      <c r="EU159" t="s">
        <v>818</v>
      </c>
      <c r="EV159" t="s">
        <v>818</v>
      </c>
      <c r="EW159" t="s">
        <v>818</v>
      </c>
      <c r="EX159" t="s">
        <v>818</v>
      </c>
      <c r="EY159" t="s">
        <v>818</v>
      </c>
      <c r="EZ159" t="s">
        <v>818</v>
      </c>
      <c r="FA159" t="s">
        <v>818</v>
      </c>
      <c r="FB159" t="s">
        <v>818</v>
      </c>
      <c r="FC159" t="s">
        <v>818</v>
      </c>
      <c r="FD159" t="s">
        <v>818</v>
      </c>
      <c r="FE159" t="s">
        <v>818</v>
      </c>
      <c r="FF159" t="s">
        <v>818</v>
      </c>
      <c r="FG159" t="s">
        <v>818</v>
      </c>
      <c r="FH159" t="s">
        <v>818</v>
      </c>
      <c r="FI159" t="s">
        <v>818</v>
      </c>
      <c r="FJ159" t="s">
        <v>818</v>
      </c>
      <c r="FK159" t="s">
        <v>818</v>
      </c>
      <c r="FL159" t="s">
        <v>818</v>
      </c>
      <c r="FM159" t="s">
        <v>818</v>
      </c>
      <c r="FN159" t="s">
        <v>818</v>
      </c>
      <c r="FO159" t="s">
        <v>818</v>
      </c>
      <c r="FP159" t="s">
        <v>818</v>
      </c>
      <c r="FQ159" t="s">
        <v>818</v>
      </c>
      <c r="FR159" t="s">
        <v>818</v>
      </c>
      <c r="FS159" t="s">
        <v>818</v>
      </c>
      <c r="FT159" t="s">
        <v>818</v>
      </c>
      <c r="FU159" t="s">
        <v>818</v>
      </c>
      <c r="FV159" t="s">
        <v>818</v>
      </c>
      <c r="FW159" t="s">
        <v>818</v>
      </c>
      <c r="FX159" t="s">
        <v>818</v>
      </c>
      <c r="FY159" t="s">
        <v>818</v>
      </c>
      <c r="FZ159" t="s">
        <v>818</v>
      </c>
      <c r="GA159" t="s">
        <v>818</v>
      </c>
      <c r="GB159" t="s">
        <v>818</v>
      </c>
      <c r="GC159" t="s">
        <v>818</v>
      </c>
      <c r="GD159" t="s">
        <v>818</v>
      </c>
      <c r="GE159" t="s">
        <v>818</v>
      </c>
      <c r="GF159" t="s">
        <v>818</v>
      </c>
      <c r="GG159" t="s">
        <v>818</v>
      </c>
      <c r="GH159" t="s">
        <v>818</v>
      </c>
      <c r="GI159" t="s">
        <v>818</v>
      </c>
      <c r="GJ159" t="s">
        <v>818</v>
      </c>
      <c r="GK159" t="s">
        <v>818</v>
      </c>
      <c r="GL159" t="s">
        <v>818</v>
      </c>
      <c r="GM159" t="s">
        <v>818</v>
      </c>
      <c r="GN159" t="s">
        <v>818</v>
      </c>
      <c r="GO159" t="s">
        <v>818</v>
      </c>
      <c r="GP159" t="s">
        <v>818</v>
      </c>
      <c r="GQ159" t="s">
        <v>818</v>
      </c>
      <c r="GR159" t="s">
        <v>818</v>
      </c>
      <c r="GS159" t="s">
        <v>818</v>
      </c>
      <c r="GT159" t="s">
        <v>818</v>
      </c>
      <c r="GU159" t="s">
        <v>818</v>
      </c>
      <c r="GV159" t="s">
        <v>818</v>
      </c>
      <c r="GW159" t="s">
        <v>818</v>
      </c>
      <c r="GX159" t="s">
        <v>818</v>
      </c>
      <c r="GY159" t="s">
        <v>818</v>
      </c>
      <c r="GZ159" t="s">
        <v>818</v>
      </c>
      <c r="HA159" t="s">
        <v>818</v>
      </c>
      <c r="HB159" t="s">
        <v>818</v>
      </c>
      <c r="HC159" t="s">
        <v>818</v>
      </c>
      <c r="HD159" t="s">
        <v>818</v>
      </c>
      <c r="HE159" t="s">
        <v>818</v>
      </c>
      <c r="HF159" t="s">
        <v>818</v>
      </c>
      <c r="HG159" t="s">
        <v>818</v>
      </c>
      <c r="HH159" t="s">
        <v>818</v>
      </c>
      <c r="HI159" t="s">
        <v>818</v>
      </c>
      <c r="HJ159" t="s">
        <v>818</v>
      </c>
      <c r="HK159" t="s">
        <v>818</v>
      </c>
      <c r="HL159" t="s">
        <v>818</v>
      </c>
      <c r="HM159" t="s">
        <v>818</v>
      </c>
      <c r="HN159" t="s">
        <v>818</v>
      </c>
      <c r="HO159" t="s">
        <v>818</v>
      </c>
      <c r="HP159" t="s">
        <v>818</v>
      </c>
      <c r="HQ159" t="s">
        <v>818</v>
      </c>
      <c r="HR159" t="s">
        <v>818</v>
      </c>
      <c r="HS159" t="s">
        <v>818</v>
      </c>
      <c r="HT159" t="s">
        <v>818</v>
      </c>
      <c r="HU159" t="s">
        <v>818</v>
      </c>
      <c r="HV159" t="s">
        <v>818</v>
      </c>
      <c r="HW159" t="s">
        <v>818</v>
      </c>
      <c r="HX159" t="s">
        <v>818</v>
      </c>
      <c r="HY159" t="s">
        <v>818</v>
      </c>
      <c r="HZ159" t="s">
        <v>818</v>
      </c>
      <c r="IA159" t="s">
        <v>818</v>
      </c>
      <c r="IB159" t="s">
        <v>818</v>
      </c>
      <c r="IC159" t="s">
        <v>818</v>
      </c>
      <c r="ID159" t="s">
        <v>818</v>
      </c>
      <c r="IE159" t="s">
        <v>818</v>
      </c>
      <c r="IF159" t="s">
        <v>818</v>
      </c>
      <c r="IG159" t="s">
        <v>818</v>
      </c>
      <c r="IH159" t="s">
        <v>818</v>
      </c>
      <c r="II159" t="s">
        <v>818</v>
      </c>
      <c r="IJ159" t="s">
        <v>818</v>
      </c>
      <c r="IK159" t="s">
        <v>818</v>
      </c>
      <c r="IL159" t="s">
        <v>818</v>
      </c>
      <c r="IM159" t="s">
        <v>818</v>
      </c>
      <c r="IN159" t="s">
        <v>818</v>
      </c>
      <c r="IO159" t="s">
        <v>818</v>
      </c>
      <c r="IP159" t="s">
        <v>818</v>
      </c>
      <c r="IQ159" t="s">
        <v>818</v>
      </c>
      <c r="IR159" t="s">
        <v>818</v>
      </c>
      <c r="IS159" t="s">
        <v>818</v>
      </c>
      <c r="IT159" t="s">
        <v>818</v>
      </c>
      <c r="IU159" t="s">
        <v>818</v>
      </c>
      <c r="IV159" t="s">
        <v>818</v>
      </c>
      <c r="IW159" t="s">
        <v>818</v>
      </c>
      <c r="IX159" t="s">
        <v>818</v>
      </c>
      <c r="IY159" t="s">
        <v>818</v>
      </c>
      <c r="IZ159" t="s">
        <v>818</v>
      </c>
      <c r="JA159" t="s">
        <v>818</v>
      </c>
      <c r="JB159" t="s">
        <v>818</v>
      </c>
      <c r="JC159" t="s">
        <v>818</v>
      </c>
      <c r="JD159" t="s">
        <v>818</v>
      </c>
      <c r="JE159" t="s">
        <v>818</v>
      </c>
      <c r="JF159" t="s">
        <v>818</v>
      </c>
      <c r="JG159" t="s">
        <v>818</v>
      </c>
      <c r="JH159" t="s">
        <v>818</v>
      </c>
      <c r="JI159" t="s">
        <v>818</v>
      </c>
      <c r="JJ159" t="s">
        <v>818</v>
      </c>
      <c r="JK159" t="s">
        <v>818</v>
      </c>
      <c r="JL159" t="s">
        <v>818</v>
      </c>
      <c r="JM159" t="s">
        <v>818</v>
      </c>
      <c r="JN159" t="s">
        <v>818</v>
      </c>
      <c r="JO159" t="s">
        <v>818</v>
      </c>
      <c r="JP159" t="s">
        <v>818</v>
      </c>
      <c r="JQ159" t="s">
        <v>818</v>
      </c>
      <c r="JR159" t="s">
        <v>818</v>
      </c>
      <c r="JS159" t="s">
        <v>818</v>
      </c>
      <c r="JT159" t="s">
        <v>818</v>
      </c>
      <c r="JU159" t="s">
        <v>818</v>
      </c>
      <c r="JV159" t="s">
        <v>818</v>
      </c>
      <c r="JW159" t="s">
        <v>818</v>
      </c>
      <c r="JX159" t="s">
        <v>818</v>
      </c>
      <c r="JY159" t="s">
        <v>818</v>
      </c>
      <c r="JZ159" t="s">
        <v>818</v>
      </c>
      <c r="KA159" t="s">
        <v>818</v>
      </c>
      <c r="KB159" t="s">
        <v>818</v>
      </c>
      <c r="KC159" t="s">
        <v>818</v>
      </c>
      <c r="KD159" t="s">
        <v>818</v>
      </c>
      <c r="KE159" t="s">
        <v>818</v>
      </c>
      <c r="KF159">
        <v>3</v>
      </c>
      <c r="KG159">
        <v>0</v>
      </c>
      <c r="KH159">
        <v>0</v>
      </c>
      <c r="KI159">
        <v>0</v>
      </c>
      <c r="KJ159">
        <v>0</v>
      </c>
      <c r="KK159">
        <v>0</v>
      </c>
      <c r="KL159">
        <v>0</v>
      </c>
      <c r="KM159">
        <v>0</v>
      </c>
      <c r="KN159">
        <v>1</v>
      </c>
      <c r="KO159">
        <v>0</v>
      </c>
      <c r="KP159">
        <v>0</v>
      </c>
      <c r="KQ159">
        <v>1</v>
      </c>
      <c r="KR159">
        <v>0</v>
      </c>
      <c r="KS159">
        <v>1</v>
      </c>
      <c r="KT159">
        <v>0</v>
      </c>
      <c r="KU159">
        <v>0</v>
      </c>
      <c r="KV159">
        <v>0</v>
      </c>
      <c r="KW159">
        <v>0</v>
      </c>
      <c r="KX159">
        <v>1</v>
      </c>
      <c r="KY159">
        <v>0</v>
      </c>
      <c r="KZ159">
        <v>1</v>
      </c>
      <c r="LA159">
        <v>1</v>
      </c>
      <c r="LB159">
        <v>1</v>
      </c>
      <c r="LC159">
        <v>1</v>
      </c>
      <c r="LD159">
        <v>3</v>
      </c>
      <c r="LE159">
        <v>0</v>
      </c>
      <c r="LF159">
        <v>2</v>
      </c>
      <c r="LH159" t="s">
        <v>817</v>
      </c>
      <c r="LI159" t="s">
        <v>817</v>
      </c>
      <c r="LJ159" t="s">
        <v>817</v>
      </c>
      <c r="LK159" t="s">
        <v>817</v>
      </c>
      <c r="LL159" t="s">
        <v>817</v>
      </c>
      <c r="LM159" t="s">
        <v>817</v>
      </c>
      <c r="LO159" t="s">
        <v>817</v>
      </c>
      <c r="LQ159" t="s">
        <v>817</v>
      </c>
      <c r="LR159" t="s">
        <v>818</v>
      </c>
      <c r="LS159" t="s">
        <v>818</v>
      </c>
      <c r="LT159" t="s">
        <v>818</v>
      </c>
      <c r="LU159" t="s">
        <v>818</v>
      </c>
      <c r="LV159" t="s">
        <v>818</v>
      </c>
      <c r="LW159" t="s">
        <v>818</v>
      </c>
      <c r="LX159" t="s">
        <v>817</v>
      </c>
      <c r="MA159" t="s">
        <v>998</v>
      </c>
      <c r="MB159" t="s">
        <v>913</v>
      </c>
      <c r="MC159" t="s">
        <v>875</v>
      </c>
      <c r="MD159" t="s">
        <v>813</v>
      </c>
      <c r="MF159" t="s">
        <v>823</v>
      </c>
      <c r="MI159" t="s">
        <v>813</v>
      </c>
      <c r="MJ159" t="s">
        <v>824</v>
      </c>
      <c r="MK159" t="s">
        <v>813</v>
      </c>
      <c r="ML159" t="s">
        <v>817</v>
      </c>
      <c r="MM159" t="s">
        <v>817</v>
      </c>
      <c r="MN159" t="s">
        <v>817</v>
      </c>
      <c r="MO159" t="s">
        <v>817</v>
      </c>
      <c r="MP159" t="s">
        <v>817</v>
      </c>
      <c r="MQ159" t="s">
        <v>817</v>
      </c>
      <c r="MR159" t="s">
        <v>817</v>
      </c>
      <c r="MS159" t="s">
        <v>817</v>
      </c>
      <c r="MT159" t="s">
        <v>817</v>
      </c>
      <c r="MU159" t="s">
        <v>817</v>
      </c>
      <c r="MV159" t="s">
        <v>817</v>
      </c>
      <c r="MW159" t="s">
        <v>813</v>
      </c>
      <c r="MX159" t="s">
        <v>817</v>
      </c>
      <c r="MY159" t="s">
        <v>817</v>
      </c>
      <c r="MZ159" t="s">
        <v>817</v>
      </c>
      <c r="NA159" t="s">
        <v>817</v>
      </c>
      <c r="NB159" t="s">
        <v>817</v>
      </c>
      <c r="NR159" t="s">
        <v>813</v>
      </c>
      <c r="NS159" t="s">
        <v>817</v>
      </c>
      <c r="NU159" t="s">
        <v>825</v>
      </c>
      <c r="NX159" t="s">
        <v>826</v>
      </c>
      <c r="NY159">
        <v>0</v>
      </c>
      <c r="OP159" t="s">
        <v>817</v>
      </c>
      <c r="OQ159" t="s">
        <v>827</v>
      </c>
      <c r="OR159" t="s">
        <v>863</v>
      </c>
      <c r="OS159" t="s">
        <v>829</v>
      </c>
      <c r="OT159" t="s">
        <v>813</v>
      </c>
      <c r="OU159" t="s">
        <v>817</v>
      </c>
      <c r="OV159" t="s">
        <v>830</v>
      </c>
      <c r="OW159" t="s">
        <v>864</v>
      </c>
      <c r="OX159" t="s">
        <v>832</v>
      </c>
      <c r="OY159" t="s">
        <v>833</v>
      </c>
      <c r="OZ159" t="s">
        <v>928</v>
      </c>
      <c r="PA159" t="s">
        <v>817</v>
      </c>
      <c r="PB159" t="s">
        <v>817</v>
      </c>
      <c r="PC159" t="s">
        <v>817</v>
      </c>
      <c r="PD159" t="s">
        <v>817</v>
      </c>
      <c r="PE159" t="s">
        <v>817</v>
      </c>
      <c r="PF159" t="s">
        <v>813</v>
      </c>
      <c r="PG159" t="s">
        <v>817</v>
      </c>
      <c r="PH159" t="s">
        <v>817</v>
      </c>
      <c r="PI159" t="s">
        <v>817</v>
      </c>
      <c r="PJ159" t="s">
        <v>817</v>
      </c>
      <c r="PK159" t="s">
        <v>817</v>
      </c>
      <c r="PL159" t="s">
        <v>835</v>
      </c>
      <c r="PM159" t="s">
        <v>837</v>
      </c>
      <c r="PN159" t="s">
        <v>845</v>
      </c>
      <c r="PO159" t="s">
        <v>866</v>
      </c>
      <c r="PP159" t="s">
        <v>839</v>
      </c>
      <c r="PQ159" t="s">
        <v>813</v>
      </c>
      <c r="PR159" t="s">
        <v>813</v>
      </c>
      <c r="PS159" t="s">
        <v>817</v>
      </c>
      <c r="PT159" t="s">
        <v>817</v>
      </c>
      <c r="PU159" t="s">
        <v>817</v>
      </c>
      <c r="PV159" t="s">
        <v>817</v>
      </c>
      <c r="PW159" t="s">
        <v>817</v>
      </c>
      <c r="PX159" t="s">
        <v>817</v>
      </c>
      <c r="PY159" t="s">
        <v>817</v>
      </c>
      <c r="PZ159" t="s">
        <v>840</v>
      </c>
      <c r="QA159" t="s">
        <v>841</v>
      </c>
      <c r="QB159" t="s">
        <v>895</v>
      </c>
      <c r="QC159" t="s">
        <v>985</v>
      </c>
      <c r="QD159" t="s">
        <v>896</v>
      </c>
      <c r="QE159" t="s">
        <v>845</v>
      </c>
      <c r="QF159" t="s">
        <v>813</v>
      </c>
      <c r="QG159" t="s">
        <v>817</v>
      </c>
      <c r="QH159" t="s">
        <v>813</v>
      </c>
      <c r="QI159" t="s">
        <v>813</v>
      </c>
      <c r="QJ159" t="s">
        <v>813</v>
      </c>
      <c r="QK159" t="s">
        <v>813</v>
      </c>
      <c r="QL159" t="s">
        <v>817</v>
      </c>
      <c r="QM159" t="s">
        <v>817</v>
      </c>
      <c r="QN159" t="s">
        <v>817</v>
      </c>
      <c r="QO159" t="s">
        <v>817</v>
      </c>
      <c r="QP159" t="s">
        <v>817</v>
      </c>
      <c r="QQ159" t="s">
        <v>817</v>
      </c>
      <c r="QR159" t="s">
        <v>813</v>
      </c>
      <c r="QS159" t="s">
        <v>817</v>
      </c>
      <c r="QT159" t="s">
        <v>817</v>
      </c>
      <c r="QU159" t="s">
        <v>817</v>
      </c>
      <c r="QV159" t="s">
        <v>813</v>
      </c>
      <c r="QW159" t="s">
        <v>813</v>
      </c>
      <c r="QX159" t="s">
        <v>817</v>
      </c>
      <c r="QY159" t="s">
        <v>817</v>
      </c>
      <c r="QZ159" t="s">
        <v>817</v>
      </c>
      <c r="RA159" t="s">
        <v>817</v>
      </c>
      <c r="RB159" t="s">
        <v>817</v>
      </c>
      <c r="RC159" t="s">
        <v>817</v>
      </c>
      <c r="RD159" t="s">
        <v>817</v>
      </c>
      <c r="RE159" t="s">
        <v>817</v>
      </c>
      <c r="RF159" t="s">
        <v>817</v>
      </c>
      <c r="RG159" t="s">
        <v>817</v>
      </c>
      <c r="RH159" t="s">
        <v>817</v>
      </c>
      <c r="RI159" t="s">
        <v>817</v>
      </c>
      <c r="RJ159" t="s">
        <v>817</v>
      </c>
      <c r="RK159" t="s">
        <v>813</v>
      </c>
      <c r="RL159" t="s">
        <v>817</v>
      </c>
      <c r="RM159" t="s">
        <v>813</v>
      </c>
      <c r="RN159" t="s">
        <v>817</v>
      </c>
      <c r="RO159" t="s">
        <v>817</v>
      </c>
      <c r="RP159" t="s">
        <v>817</v>
      </c>
      <c r="RQ159" t="s">
        <v>817</v>
      </c>
      <c r="RR159" t="s">
        <v>817</v>
      </c>
      <c r="RS159" t="s">
        <v>817</v>
      </c>
      <c r="RT159" t="s">
        <v>817</v>
      </c>
      <c r="RU159" t="s">
        <v>817</v>
      </c>
      <c r="RV159" t="s">
        <v>817</v>
      </c>
      <c r="RW159" t="s">
        <v>817</v>
      </c>
      <c r="RX159" t="s">
        <v>845</v>
      </c>
      <c r="RY159" t="s">
        <v>1037</v>
      </c>
      <c r="RZ159" t="s">
        <v>813</v>
      </c>
      <c r="SA159" t="s">
        <v>817</v>
      </c>
      <c r="SB159" t="s">
        <v>817</v>
      </c>
      <c r="SC159" t="s">
        <v>817</v>
      </c>
      <c r="SD159" t="s">
        <v>813</v>
      </c>
      <c r="SE159" t="s">
        <v>817</v>
      </c>
      <c r="SF159" t="s">
        <v>817</v>
      </c>
      <c r="SG159" t="s">
        <v>813</v>
      </c>
      <c r="SH159" t="s">
        <v>817</v>
      </c>
      <c r="SI159" t="s">
        <v>817</v>
      </c>
      <c r="SJ159" t="s">
        <v>817</v>
      </c>
      <c r="SK159" t="s">
        <v>817</v>
      </c>
      <c r="SL159" t="s">
        <v>817</v>
      </c>
      <c r="SM159" t="s">
        <v>817</v>
      </c>
      <c r="SN159" t="s">
        <v>817</v>
      </c>
      <c r="SO159" t="s">
        <v>817</v>
      </c>
      <c r="SP159" t="s">
        <v>817</v>
      </c>
      <c r="SQ159" t="s">
        <v>817</v>
      </c>
      <c r="SR159" t="s">
        <v>817</v>
      </c>
      <c r="SS159" t="s">
        <v>817</v>
      </c>
      <c r="ST159" t="s">
        <v>817</v>
      </c>
      <c r="SU159" t="s">
        <v>817</v>
      </c>
      <c r="SV159" t="s">
        <v>817</v>
      </c>
      <c r="SW159" t="s">
        <v>817</v>
      </c>
      <c r="SX159" t="s">
        <v>817</v>
      </c>
      <c r="SY159" t="s">
        <v>813</v>
      </c>
      <c r="SZ159" t="s">
        <v>813</v>
      </c>
      <c r="TA159" t="s">
        <v>817</v>
      </c>
      <c r="TB159" t="s">
        <v>817</v>
      </c>
      <c r="TC159" t="s">
        <v>817</v>
      </c>
      <c r="TD159" t="s">
        <v>817</v>
      </c>
      <c r="TE159" t="s">
        <v>817</v>
      </c>
      <c r="TF159" t="s">
        <v>817</v>
      </c>
      <c r="TG159" t="s">
        <v>817</v>
      </c>
      <c r="TH159" t="s">
        <v>817</v>
      </c>
      <c r="TI159" t="s">
        <v>817</v>
      </c>
      <c r="TJ159" t="s">
        <v>817</v>
      </c>
      <c r="TU159" t="s">
        <v>817</v>
      </c>
      <c r="TY159" t="s">
        <v>817</v>
      </c>
      <c r="TZ159" t="s">
        <v>817</v>
      </c>
      <c r="UA159" t="s">
        <v>817</v>
      </c>
      <c r="UB159" t="s">
        <v>817</v>
      </c>
      <c r="UC159" t="s">
        <v>817</v>
      </c>
      <c r="UD159" t="s">
        <v>817</v>
      </c>
      <c r="UE159" t="s">
        <v>817</v>
      </c>
      <c r="UF159" t="s">
        <v>817</v>
      </c>
      <c r="UG159" t="s">
        <v>817</v>
      </c>
      <c r="UH159" t="s">
        <v>813</v>
      </c>
      <c r="UI159" t="s">
        <v>817</v>
      </c>
      <c r="UJ159" t="s">
        <v>817</v>
      </c>
      <c r="UK159" t="s">
        <v>817</v>
      </c>
      <c r="UL159" t="s">
        <v>817</v>
      </c>
      <c r="UM159" t="s">
        <v>817</v>
      </c>
      <c r="UN159" t="s">
        <v>817</v>
      </c>
      <c r="UO159" t="s">
        <v>817</v>
      </c>
      <c r="UP159" t="s">
        <v>817</v>
      </c>
      <c r="UQ159" t="s">
        <v>817</v>
      </c>
      <c r="UR159" t="s">
        <v>817</v>
      </c>
      <c r="US159" t="s">
        <v>817</v>
      </c>
      <c r="UT159" t="s">
        <v>817</v>
      </c>
      <c r="UU159" t="s">
        <v>817</v>
      </c>
      <c r="UV159" t="s">
        <v>817</v>
      </c>
      <c r="UW159" t="s">
        <v>813</v>
      </c>
      <c r="UX159" t="s">
        <v>817</v>
      </c>
      <c r="UY159" t="s">
        <v>817</v>
      </c>
      <c r="UZ159" t="s">
        <v>817</v>
      </c>
      <c r="VD159" t="s">
        <v>817</v>
      </c>
      <c r="VE159" t="s">
        <v>817</v>
      </c>
      <c r="VF159" t="s">
        <v>813</v>
      </c>
      <c r="VG159" t="s">
        <v>817</v>
      </c>
      <c r="VH159" t="s">
        <v>817</v>
      </c>
      <c r="VI159" t="s">
        <v>817</v>
      </c>
      <c r="VJ159" t="s">
        <v>817</v>
      </c>
      <c r="VK159" t="s">
        <v>817</v>
      </c>
      <c r="VL159" t="s">
        <v>817</v>
      </c>
      <c r="VM159" t="s">
        <v>817</v>
      </c>
      <c r="VN159" t="s">
        <v>817</v>
      </c>
      <c r="VO159" t="s">
        <v>817</v>
      </c>
      <c r="VP159" t="s">
        <v>817</v>
      </c>
      <c r="VQ159" t="s">
        <v>817</v>
      </c>
      <c r="VY159" t="s">
        <v>813</v>
      </c>
      <c r="VZ159" t="s">
        <v>817</v>
      </c>
      <c r="WA159" t="s">
        <v>817</v>
      </c>
      <c r="WJ159" t="s">
        <v>817</v>
      </c>
      <c r="WK159" t="s">
        <v>817</v>
      </c>
      <c r="WL159" t="s">
        <v>817</v>
      </c>
      <c r="WM159" t="s">
        <v>817</v>
      </c>
      <c r="WN159" t="s">
        <v>817</v>
      </c>
      <c r="WO159" t="s">
        <v>813</v>
      </c>
      <c r="WP159" t="s">
        <v>817</v>
      </c>
      <c r="WQ159" t="s">
        <v>817</v>
      </c>
      <c r="WR159" t="s">
        <v>817</v>
      </c>
      <c r="WS159" t="s">
        <v>999</v>
      </c>
      <c r="WU159" t="s">
        <v>817</v>
      </c>
      <c r="WV159" t="s">
        <v>817</v>
      </c>
      <c r="WW159" t="s">
        <v>813</v>
      </c>
      <c r="WX159" t="s">
        <v>817</v>
      </c>
      <c r="WY159" t="s">
        <v>817</v>
      </c>
      <c r="WZ159" t="s">
        <v>817</v>
      </c>
      <c r="XA159" t="s">
        <v>817</v>
      </c>
      <c r="XB159" t="s">
        <v>817</v>
      </c>
      <c r="XC159" t="s">
        <v>850</v>
      </c>
      <c r="XD159" t="s">
        <v>813</v>
      </c>
      <c r="XE159" t="s">
        <v>813</v>
      </c>
      <c r="XF159" t="s">
        <v>817</v>
      </c>
      <c r="XG159" t="s">
        <v>817</v>
      </c>
      <c r="XH159" t="s">
        <v>817</v>
      </c>
      <c r="XI159" t="s">
        <v>817</v>
      </c>
      <c r="XJ159" t="s">
        <v>817</v>
      </c>
      <c r="XK159" t="s">
        <v>817</v>
      </c>
      <c r="XL159" t="s">
        <v>817</v>
      </c>
      <c r="XM159" t="s">
        <v>817</v>
      </c>
      <c r="XN159" t="s">
        <v>817</v>
      </c>
      <c r="XO159" t="s">
        <v>817</v>
      </c>
      <c r="XP159" t="s">
        <v>817</v>
      </c>
      <c r="XQ159" t="s">
        <v>817</v>
      </c>
      <c r="XR159" t="s">
        <v>813</v>
      </c>
      <c r="XS159" t="s">
        <v>817</v>
      </c>
      <c r="XT159" t="s">
        <v>817</v>
      </c>
      <c r="XU159" t="s">
        <v>813</v>
      </c>
      <c r="XV159" t="s">
        <v>817</v>
      </c>
      <c r="XW159" t="s">
        <v>817</v>
      </c>
      <c r="XX159" t="s">
        <v>817</v>
      </c>
      <c r="XY159" t="s">
        <v>817</v>
      </c>
      <c r="XZ159" t="s">
        <v>817</v>
      </c>
      <c r="ZM159" t="s">
        <v>817</v>
      </c>
      <c r="ZN159" t="s">
        <v>817</v>
      </c>
      <c r="ZO159" t="s">
        <v>817</v>
      </c>
      <c r="ZP159" t="s">
        <v>817</v>
      </c>
      <c r="ZQ159" t="s">
        <v>817</v>
      </c>
      <c r="ZR159" t="s">
        <v>813</v>
      </c>
      <c r="ZS159" t="s">
        <v>817</v>
      </c>
      <c r="ZT159" t="s">
        <v>817</v>
      </c>
      <c r="ZU159" t="s">
        <v>817</v>
      </c>
      <c r="ZV159" t="s">
        <v>817</v>
      </c>
      <c r="ZW159" t="s">
        <v>817</v>
      </c>
      <c r="ZX159" t="s">
        <v>817</v>
      </c>
      <c r="ZY159" t="s">
        <v>817</v>
      </c>
      <c r="ZZ159" t="s">
        <v>817</v>
      </c>
      <c r="AAA159" t="s">
        <v>813</v>
      </c>
      <c r="AAB159" t="s">
        <v>817</v>
      </c>
      <c r="AAC159" t="s">
        <v>817</v>
      </c>
      <c r="AAD159" t="s">
        <v>817</v>
      </c>
      <c r="AAE159" t="s">
        <v>817</v>
      </c>
      <c r="AAF159" t="s">
        <v>817</v>
      </c>
      <c r="AAH159" t="s">
        <v>813</v>
      </c>
      <c r="AAI159" t="s">
        <v>817</v>
      </c>
      <c r="AAJ159" t="s">
        <v>813</v>
      </c>
      <c r="AAK159" t="s">
        <v>817</v>
      </c>
      <c r="AAL159" t="s">
        <v>813</v>
      </c>
      <c r="AAM159" t="s">
        <v>817</v>
      </c>
      <c r="AAN159" t="s">
        <v>817</v>
      </c>
      <c r="AAO159" t="s">
        <v>817</v>
      </c>
      <c r="AAP159" t="s">
        <v>817</v>
      </c>
      <c r="AAQ159" t="s">
        <v>817</v>
      </c>
      <c r="AAR159" t="s">
        <v>817</v>
      </c>
      <c r="AAS159" t="s">
        <v>817</v>
      </c>
      <c r="AAT159" t="s">
        <v>817</v>
      </c>
      <c r="AAV159" t="s">
        <v>817</v>
      </c>
      <c r="AAW159" t="s">
        <v>817</v>
      </c>
      <c r="AAX159" t="s">
        <v>817</v>
      </c>
      <c r="AAY159" t="s">
        <v>817</v>
      </c>
      <c r="AAZ159" t="s">
        <v>817</v>
      </c>
      <c r="ABA159" t="s">
        <v>813</v>
      </c>
      <c r="ABB159" t="s">
        <v>813</v>
      </c>
      <c r="ABC159" t="s">
        <v>817</v>
      </c>
      <c r="ABD159" t="s">
        <v>817</v>
      </c>
      <c r="ABE159" t="s">
        <v>817</v>
      </c>
      <c r="ABF159" t="s">
        <v>817</v>
      </c>
      <c r="ABG159" t="s">
        <v>817</v>
      </c>
      <c r="ABH159" t="s">
        <v>817</v>
      </c>
      <c r="ABI159" t="s">
        <v>817</v>
      </c>
      <c r="ABJ159" t="s">
        <v>817</v>
      </c>
      <c r="ABK159" t="s">
        <v>813</v>
      </c>
      <c r="ABL159" t="s">
        <v>817</v>
      </c>
      <c r="ABM159" t="s">
        <v>817</v>
      </c>
      <c r="ABN159" t="s">
        <v>817</v>
      </c>
      <c r="ABO159" t="s">
        <v>817</v>
      </c>
      <c r="ABP159" t="s">
        <v>817</v>
      </c>
      <c r="ABQ159" t="s">
        <v>817</v>
      </c>
      <c r="ABR159" t="s">
        <v>817</v>
      </c>
      <c r="ABS159" t="s">
        <v>817</v>
      </c>
      <c r="ABT159" t="s">
        <v>817</v>
      </c>
      <c r="ABU159" t="s">
        <v>817</v>
      </c>
      <c r="ABV159" t="s">
        <v>817</v>
      </c>
      <c r="ABW159" t="s">
        <v>813</v>
      </c>
      <c r="ABX159" t="s">
        <v>817</v>
      </c>
      <c r="ABY159" t="s">
        <v>817</v>
      </c>
      <c r="ABZ159" t="s">
        <v>817</v>
      </c>
      <c r="ACA159" t="s">
        <v>817</v>
      </c>
      <c r="ACB159" t="s">
        <v>817</v>
      </c>
      <c r="ACC159" t="s">
        <v>813</v>
      </c>
      <c r="ACD159" t="s">
        <v>817</v>
      </c>
      <c r="ACE159" t="s">
        <v>817</v>
      </c>
      <c r="ACF159" t="s">
        <v>817</v>
      </c>
      <c r="ACG159" t="s">
        <v>817</v>
      </c>
      <c r="ACH159" t="s">
        <v>817</v>
      </c>
      <c r="ACI159" t="s">
        <v>817</v>
      </c>
    </row>
    <row r="160" spans="1:763">
      <c r="A160" t="s">
        <v>1516</v>
      </c>
      <c r="B160" t="s">
        <v>1517</v>
      </c>
      <c r="C160" t="s">
        <v>1518</v>
      </c>
      <c r="D160" t="s">
        <v>854</v>
      </c>
      <c r="E160" t="s">
        <v>854</v>
      </c>
      <c r="P160" t="s">
        <v>855</v>
      </c>
      <c r="Q160">
        <v>1.2198080885670051</v>
      </c>
      <c r="T160">
        <v>50</v>
      </c>
      <c r="V160" t="s">
        <v>813</v>
      </c>
      <c r="X160" t="s">
        <v>813</v>
      </c>
      <c r="Y160" t="s">
        <v>814</v>
      </c>
      <c r="Z160" t="s">
        <v>814</v>
      </c>
      <c r="AA160" t="s">
        <v>857</v>
      </c>
      <c r="AB160" t="s">
        <v>816</v>
      </c>
      <c r="AC160">
        <v>4</v>
      </c>
      <c r="AD160" t="s">
        <v>813</v>
      </c>
      <c r="AE160">
        <v>4</v>
      </c>
      <c r="AF160">
        <v>0</v>
      </c>
      <c r="AG160">
        <v>0</v>
      </c>
      <c r="AH160" t="s">
        <v>818</v>
      </c>
      <c r="AI160" t="s">
        <v>818</v>
      </c>
      <c r="AJ160" t="s">
        <v>818</v>
      </c>
      <c r="AK160" t="s">
        <v>818</v>
      </c>
      <c r="AL160" t="s">
        <v>818</v>
      </c>
      <c r="AM160" t="s">
        <v>818</v>
      </c>
      <c r="AN160" t="s">
        <v>818</v>
      </c>
      <c r="AO160" t="s">
        <v>818</v>
      </c>
      <c r="AP160" t="s">
        <v>818</v>
      </c>
      <c r="AQ160" t="s">
        <v>818</v>
      </c>
      <c r="AR160" t="s">
        <v>818</v>
      </c>
      <c r="AS160" t="s">
        <v>818</v>
      </c>
      <c r="AT160" t="s">
        <v>818</v>
      </c>
      <c r="AU160" t="s">
        <v>818</v>
      </c>
      <c r="AV160" t="s">
        <v>818</v>
      </c>
      <c r="AW160" t="s">
        <v>818</v>
      </c>
      <c r="AX160" t="s">
        <v>818</v>
      </c>
      <c r="AY160" t="s">
        <v>818</v>
      </c>
      <c r="AZ160" t="s">
        <v>818</v>
      </c>
      <c r="BA160" t="s">
        <v>818</v>
      </c>
      <c r="BB160" t="s">
        <v>818</v>
      </c>
      <c r="BC160" t="s">
        <v>818</v>
      </c>
      <c r="BD160" t="s">
        <v>818</v>
      </c>
      <c r="BE160" t="s">
        <v>818</v>
      </c>
      <c r="BF160" t="s">
        <v>818</v>
      </c>
      <c r="BG160" t="s">
        <v>818</v>
      </c>
      <c r="BH160" t="s">
        <v>818</v>
      </c>
      <c r="BI160" t="s">
        <v>818</v>
      </c>
      <c r="BJ160" t="s">
        <v>818</v>
      </c>
      <c r="BK160" t="s">
        <v>818</v>
      </c>
      <c r="BL160" t="s">
        <v>818</v>
      </c>
      <c r="BM160" t="s">
        <v>818</v>
      </c>
      <c r="BN160" t="s">
        <v>818</v>
      </c>
      <c r="BO160" t="s">
        <v>818</v>
      </c>
      <c r="BP160" t="s">
        <v>818</v>
      </c>
      <c r="BQ160" t="s">
        <v>818</v>
      </c>
      <c r="BR160" t="s">
        <v>818</v>
      </c>
      <c r="BS160" t="s">
        <v>818</v>
      </c>
      <c r="BT160" t="s">
        <v>818</v>
      </c>
      <c r="BU160" t="s">
        <v>818</v>
      </c>
      <c r="BV160" t="s">
        <v>818</v>
      </c>
      <c r="BW160" t="s">
        <v>818</v>
      </c>
      <c r="BX160" t="s">
        <v>818</v>
      </c>
      <c r="BY160" t="s">
        <v>818</v>
      </c>
      <c r="BZ160" t="s">
        <v>818</v>
      </c>
      <c r="CA160" t="s">
        <v>818</v>
      </c>
      <c r="CB160" t="s">
        <v>818</v>
      </c>
      <c r="CC160" t="s">
        <v>818</v>
      </c>
      <c r="CD160" t="s">
        <v>818</v>
      </c>
      <c r="CE160" t="s">
        <v>818</v>
      </c>
      <c r="CF160" t="s">
        <v>818</v>
      </c>
      <c r="CG160" t="s">
        <v>818</v>
      </c>
      <c r="CH160" t="s">
        <v>818</v>
      </c>
      <c r="CI160" t="s">
        <v>818</v>
      </c>
      <c r="CJ160" t="s">
        <v>818</v>
      </c>
      <c r="CK160" t="s">
        <v>818</v>
      </c>
      <c r="CL160" t="s">
        <v>818</v>
      </c>
      <c r="CM160" t="s">
        <v>818</v>
      </c>
      <c r="CN160" t="s">
        <v>818</v>
      </c>
      <c r="CO160" t="s">
        <v>818</v>
      </c>
      <c r="CP160" t="s">
        <v>818</v>
      </c>
      <c r="CQ160" t="s">
        <v>818</v>
      </c>
      <c r="CR160" t="s">
        <v>818</v>
      </c>
      <c r="CS160" t="s">
        <v>818</v>
      </c>
      <c r="CT160" t="s">
        <v>818</v>
      </c>
      <c r="CU160" t="s">
        <v>818</v>
      </c>
      <c r="CV160" t="s">
        <v>818</v>
      </c>
      <c r="CW160" t="s">
        <v>818</v>
      </c>
      <c r="CX160" t="s">
        <v>818</v>
      </c>
      <c r="CY160" t="s">
        <v>818</v>
      </c>
      <c r="CZ160" t="s">
        <v>818</v>
      </c>
      <c r="DA160" t="s">
        <v>818</v>
      </c>
      <c r="DB160" t="s">
        <v>818</v>
      </c>
      <c r="DC160" t="s">
        <v>818</v>
      </c>
      <c r="DD160" t="s">
        <v>818</v>
      </c>
      <c r="DE160" t="s">
        <v>818</v>
      </c>
      <c r="DF160" t="s">
        <v>818</v>
      </c>
      <c r="DG160" t="s">
        <v>818</v>
      </c>
      <c r="DH160" t="s">
        <v>818</v>
      </c>
      <c r="DI160" t="s">
        <v>818</v>
      </c>
      <c r="DJ160" t="s">
        <v>818</v>
      </c>
      <c r="DK160" t="s">
        <v>818</v>
      </c>
      <c r="DL160" t="s">
        <v>818</v>
      </c>
      <c r="DM160" t="s">
        <v>818</v>
      </c>
      <c r="DN160" t="s">
        <v>818</v>
      </c>
      <c r="DO160" t="s">
        <v>818</v>
      </c>
      <c r="DP160" t="s">
        <v>818</v>
      </c>
      <c r="DQ160" t="s">
        <v>818</v>
      </c>
      <c r="DR160" t="s">
        <v>818</v>
      </c>
      <c r="DS160" t="s">
        <v>818</v>
      </c>
      <c r="DT160" t="s">
        <v>818</v>
      </c>
      <c r="DU160" t="s">
        <v>818</v>
      </c>
      <c r="DV160" t="s">
        <v>818</v>
      </c>
      <c r="DW160" t="s">
        <v>818</v>
      </c>
      <c r="DX160" t="s">
        <v>818</v>
      </c>
      <c r="DY160" t="s">
        <v>818</v>
      </c>
      <c r="DZ160" t="s">
        <v>818</v>
      </c>
      <c r="EA160" t="s">
        <v>818</v>
      </c>
      <c r="EB160" t="s">
        <v>818</v>
      </c>
      <c r="EC160" t="s">
        <v>818</v>
      </c>
      <c r="ED160" t="s">
        <v>818</v>
      </c>
      <c r="EE160" t="s">
        <v>818</v>
      </c>
      <c r="EF160" t="s">
        <v>818</v>
      </c>
      <c r="EG160" t="s">
        <v>818</v>
      </c>
      <c r="EH160" t="s">
        <v>818</v>
      </c>
      <c r="EI160" t="s">
        <v>818</v>
      </c>
      <c r="EJ160" t="s">
        <v>818</v>
      </c>
      <c r="EK160" t="s">
        <v>818</v>
      </c>
      <c r="EL160" t="s">
        <v>818</v>
      </c>
      <c r="EM160" t="s">
        <v>818</v>
      </c>
      <c r="EN160" t="s">
        <v>818</v>
      </c>
      <c r="EO160" t="s">
        <v>818</v>
      </c>
      <c r="EP160" t="s">
        <v>818</v>
      </c>
      <c r="EQ160" t="s">
        <v>818</v>
      </c>
      <c r="ER160" t="s">
        <v>818</v>
      </c>
      <c r="ES160" t="s">
        <v>818</v>
      </c>
      <c r="ET160" t="s">
        <v>818</v>
      </c>
      <c r="EU160" t="s">
        <v>818</v>
      </c>
      <c r="EV160" t="s">
        <v>818</v>
      </c>
      <c r="EW160" t="s">
        <v>818</v>
      </c>
      <c r="EX160" t="s">
        <v>818</v>
      </c>
      <c r="EY160" t="s">
        <v>818</v>
      </c>
      <c r="EZ160" t="s">
        <v>818</v>
      </c>
      <c r="FA160" t="s">
        <v>818</v>
      </c>
      <c r="FB160" t="s">
        <v>818</v>
      </c>
      <c r="FC160" t="s">
        <v>818</v>
      </c>
      <c r="FD160" t="s">
        <v>818</v>
      </c>
      <c r="FE160" t="s">
        <v>818</v>
      </c>
      <c r="FF160" t="s">
        <v>818</v>
      </c>
      <c r="FG160" t="s">
        <v>818</v>
      </c>
      <c r="FH160" t="s">
        <v>818</v>
      </c>
      <c r="FI160" t="s">
        <v>818</v>
      </c>
      <c r="FJ160" t="s">
        <v>818</v>
      </c>
      <c r="FK160" t="s">
        <v>818</v>
      </c>
      <c r="FL160" t="s">
        <v>818</v>
      </c>
      <c r="FM160" t="s">
        <v>818</v>
      </c>
      <c r="FN160" t="s">
        <v>818</v>
      </c>
      <c r="FO160" t="s">
        <v>818</v>
      </c>
      <c r="FP160" t="s">
        <v>818</v>
      </c>
      <c r="FQ160" t="s">
        <v>818</v>
      </c>
      <c r="FR160" t="s">
        <v>818</v>
      </c>
      <c r="FS160" t="s">
        <v>818</v>
      </c>
      <c r="FT160" t="s">
        <v>818</v>
      </c>
      <c r="FU160" t="s">
        <v>818</v>
      </c>
      <c r="FV160" t="s">
        <v>818</v>
      </c>
      <c r="FW160" t="s">
        <v>818</v>
      </c>
      <c r="FX160" t="s">
        <v>818</v>
      </c>
      <c r="FY160" t="s">
        <v>818</v>
      </c>
      <c r="FZ160" t="s">
        <v>818</v>
      </c>
      <c r="GA160" t="s">
        <v>818</v>
      </c>
      <c r="GB160" t="s">
        <v>818</v>
      </c>
      <c r="GC160" t="s">
        <v>818</v>
      </c>
      <c r="GD160" t="s">
        <v>818</v>
      </c>
      <c r="GE160" t="s">
        <v>818</v>
      </c>
      <c r="GF160" t="s">
        <v>818</v>
      </c>
      <c r="GG160" t="s">
        <v>818</v>
      </c>
      <c r="GH160" t="s">
        <v>818</v>
      </c>
      <c r="GI160" t="s">
        <v>818</v>
      </c>
      <c r="GJ160" t="s">
        <v>818</v>
      </c>
      <c r="GK160" t="s">
        <v>818</v>
      </c>
      <c r="GL160" t="s">
        <v>818</v>
      </c>
      <c r="GM160" t="s">
        <v>818</v>
      </c>
      <c r="GN160" t="s">
        <v>818</v>
      </c>
      <c r="GO160" t="s">
        <v>818</v>
      </c>
      <c r="GP160" t="s">
        <v>818</v>
      </c>
      <c r="GQ160" t="s">
        <v>818</v>
      </c>
      <c r="GR160" t="s">
        <v>818</v>
      </c>
      <c r="GS160" t="s">
        <v>818</v>
      </c>
      <c r="GT160" t="s">
        <v>818</v>
      </c>
      <c r="GU160" t="s">
        <v>818</v>
      </c>
      <c r="GV160" t="s">
        <v>818</v>
      </c>
      <c r="GW160" t="s">
        <v>818</v>
      </c>
      <c r="GX160" t="s">
        <v>818</v>
      </c>
      <c r="GY160" t="s">
        <v>818</v>
      </c>
      <c r="GZ160" t="s">
        <v>818</v>
      </c>
      <c r="HA160" t="s">
        <v>818</v>
      </c>
      <c r="HB160" t="s">
        <v>818</v>
      </c>
      <c r="HC160" t="s">
        <v>818</v>
      </c>
      <c r="HD160" t="s">
        <v>818</v>
      </c>
      <c r="HE160" t="s">
        <v>818</v>
      </c>
      <c r="HF160" t="s">
        <v>818</v>
      </c>
      <c r="HG160" t="s">
        <v>818</v>
      </c>
      <c r="HH160" t="s">
        <v>818</v>
      </c>
      <c r="HI160" t="s">
        <v>818</v>
      </c>
      <c r="HJ160" t="s">
        <v>818</v>
      </c>
      <c r="HK160" t="s">
        <v>818</v>
      </c>
      <c r="HL160" t="s">
        <v>818</v>
      </c>
      <c r="HM160" t="s">
        <v>818</v>
      </c>
      <c r="HN160" t="s">
        <v>818</v>
      </c>
      <c r="HO160" t="s">
        <v>818</v>
      </c>
      <c r="HP160" t="s">
        <v>818</v>
      </c>
      <c r="HQ160" t="s">
        <v>818</v>
      </c>
      <c r="HR160" t="s">
        <v>818</v>
      </c>
      <c r="HS160" t="s">
        <v>818</v>
      </c>
      <c r="HT160" t="s">
        <v>818</v>
      </c>
      <c r="HU160" t="s">
        <v>818</v>
      </c>
      <c r="HV160" t="s">
        <v>818</v>
      </c>
      <c r="HW160" t="s">
        <v>818</v>
      </c>
      <c r="HX160" t="s">
        <v>818</v>
      </c>
      <c r="HY160" t="s">
        <v>818</v>
      </c>
      <c r="HZ160" t="s">
        <v>818</v>
      </c>
      <c r="IA160" t="s">
        <v>818</v>
      </c>
      <c r="IB160" t="s">
        <v>818</v>
      </c>
      <c r="IC160" t="s">
        <v>818</v>
      </c>
      <c r="ID160" t="s">
        <v>818</v>
      </c>
      <c r="IE160" t="s">
        <v>818</v>
      </c>
      <c r="IF160" t="s">
        <v>818</v>
      </c>
      <c r="IG160" t="s">
        <v>818</v>
      </c>
      <c r="IH160" t="s">
        <v>818</v>
      </c>
      <c r="II160" t="s">
        <v>818</v>
      </c>
      <c r="IJ160" t="s">
        <v>818</v>
      </c>
      <c r="IK160" t="s">
        <v>818</v>
      </c>
      <c r="IL160" t="s">
        <v>818</v>
      </c>
      <c r="IM160" t="s">
        <v>818</v>
      </c>
      <c r="IN160" t="s">
        <v>818</v>
      </c>
      <c r="IO160" t="s">
        <v>818</v>
      </c>
      <c r="IP160" t="s">
        <v>818</v>
      </c>
      <c r="IQ160" t="s">
        <v>818</v>
      </c>
      <c r="IR160" t="s">
        <v>818</v>
      </c>
      <c r="IS160" t="s">
        <v>818</v>
      </c>
      <c r="IT160" t="s">
        <v>818</v>
      </c>
      <c r="IU160" t="s">
        <v>818</v>
      </c>
      <c r="IV160" t="s">
        <v>818</v>
      </c>
      <c r="IW160" t="s">
        <v>818</v>
      </c>
      <c r="IX160" t="s">
        <v>818</v>
      </c>
      <c r="IY160" t="s">
        <v>818</v>
      </c>
      <c r="IZ160" t="s">
        <v>818</v>
      </c>
      <c r="JA160" t="s">
        <v>818</v>
      </c>
      <c r="JB160" t="s">
        <v>818</v>
      </c>
      <c r="JC160" t="s">
        <v>818</v>
      </c>
      <c r="JD160" t="s">
        <v>818</v>
      </c>
      <c r="JE160" t="s">
        <v>818</v>
      </c>
      <c r="JF160" t="s">
        <v>818</v>
      </c>
      <c r="JG160" t="s">
        <v>818</v>
      </c>
      <c r="JH160" t="s">
        <v>818</v>
      </c>
      <c r="JI160" t="s">
        <v>818</v>
      </c>
      <c r="JJ160" t="s">
        <v>818</v>
      </c>
      <c r="JK160" t="s">
        <v>818</v>
      </c>
      <c r="JL160" t="s">
        <v>818</v>
      </c>
      <c r="JM160" t="s">
        <v>818</v>
      </c>
      <c r="JN160" t="s">
        <v>818</v>
      </c>
      <c r="JO160" t="s">
        <v>818</v>
      </c>
      <c r="JP160" t="s">
        <v>818</v>
      </c>
      <c r="JQ160" t="s">
        <v>818</v>
      </c>
      <c r="JR160" t="s">
        <v>818</v>
      </c>
      <c r="JS160" t="s">
        <v>818</v>
      </c>
      <c r="JT160" t="s">
        <v>818</v>
      </c>
      <c r="JU160" t="s">
        <v>818</v>
      </c>
      <c r="JV160" t="s">
        <v>818</v>
      </c>
      <c r="JW160" t="s">
        <v>818</v>
      </c>
      <c r="JX160" t="s">
        <v>818</v>
      </c>
      <c r="JY160" t="s">
        <v>818</v>
      </c>
      <c r="JZ160" t="s">
        <v>818</v>
      </c>
      <c r="KA160" t="s">
        <v>818</v>
      </c>
      <c r="KB160" t="s">
        <v>818</v>
      </c>
      <c r="KC160" t="s">
        <v>818</v>
      </c>
      <c r="KD160" t="s">
        <v>818</v>
      </c>
      <c r="KE160" t="s">
        <v>818</v>
      </c>
      <c r="KF160">
        <v>4</v>
      </c>
      <c r="KG160">
        <v>0</v>
      </c>
      <c r="KH160">
        <v>0</v>
      </c>
      <c r="KI160">
        <v>0</v>
      </c>
      <c r="KJ160">
        <v>0</v>
      </c>
      <c r="KK160">
        <v>1</v>
      </c>
      <c r="KL160">
        <v>0</v>
      </c>
      <c r="KM160">
        <v>1</v>
      </c>
      <c r="KN160">
        <v>1</v>
      </c>
      <c r="KO160">
        <v>1</v>
      </c>
      <c r="KP160">
        <v>1</v>
      </c>
      <c r="KQ160">
        <v>3</v>
      </c>
      <c r="KR160">
        <v>0</v>
      </c>
      <c r="KS160">
        <v>0</v>
      </c>
      <c r="KT160">
        <v>0</v>
      </c>
      <c r="KU160">
        <v>0</v>
      </c>
      <c r="KV160">
        <v>0</v>
      </c>
      <c r="KW160">
        <v>0</v>
      </c>
      <c r="KX160">
        <v>0</v>
      </c>
      <c r="KY160">
        <v>0</v>
      </c>
      <c r="KZ160">
        <v>0</v>
      </c>
      <c r="LA160">
        <v>0</v>
      </c>
      <c r="LB160">
        <v>0</v>
      </c>
      <c r="LC160">
        <v>1</v>
      </c>
      <c r="LD160">
        <v>4</v>
      </c>
      <c r="LE160">
        <v>1</v>
      </c>
      <c r="LF160">
        <v>2</v>
      </c>
      <c r="LH160" t="s">
        <v>813</v>
      </c>
      <c r="LI160" t="s">
        <v>817</v>
      </c>
      <c r="LJ160" t="s">
        <v>902</v>
      </c>
      <c r="LK160" t="s">
        <v>817</v>
      </c>
      <c r="LL160" t="s">
        <v>817</v>
      </c>
      <c r="LM160" t="s">
        <v>817</v>
      </c>
      <c r="LN160" t="s">
        <v>817</v>
      </c>
      <c r="LO160" t="s">
        <v>813</v>
      </c>
      <c r="LP160" t="s">
        <v>817</v>
      </c>
      <c r="LQ160" t="s">
        <v>817</v>
      </c>
      <c r="LR160" t="s">
        <v>818</v>
      </c>
      <c r="LV160" t="s">
        <v>818</v>
      </c>
      <c r="LX160" t="s">
        <v>817</v>
      </c>
      <c r="MA160" t="s">
        <v>858</v>
      </c>
      <c r="MB160" t="s">
        <v>887</v>
      </c>
      <c r="MC160" t="s">
        <v>875</v>
      </c>
      <c r="MD160" t="s">
        <v>813</v>
      </c>
      <c r="MF160" t="s">
        <v>823</v>
      </c>
      <c r="MI160" t="s">
        <v>813</v>
      </c>
      <c r="MJ160" t="s">
        <v>824</v>
      </c>
      <c r="MK160" t="s">
        <v>813</v>
      </c>
      <c r="ML160" t="s">
        <v>813</v>
      </c>
      <c r="MM160" t="s">
        <v>813</v>
      </c>
      <c r="MN160" t="s">
        <v>817</v>
      </c>
      <c r="MO160" t="s">
        <v>817</v>
      </c>
      <c r="MP160" t="s">
        <v>817</v>
      </c>
      <c r="MQ160" t="s">
        <v>817</v>
      </c>
      <c r="MR160" t="s">
        <v>817</v>
      </c>
      <c r="MS160" t="s">
        <v>817</v>
      </c>
      <c r="MT160" t="s">
        <v>817</v>
      </c>
      <c r="MU160" t="s">
        <v>817</v>
      </c>
      <c r="MV160" t="s">
        <v>813</v>
      </c>
      <c r="MW160" t="s">
        <v>817</v>
      </c>
      <c r="MX160" t="s">
        <v>813</v>
      </c>
      <c r="MY160" t="s">
        <v>813</v>
      </c>
      <c r="MZ160" t="s">
        <v>817</v>
      </c>
      <c r="NA160" t="s">
        <v>817</v>
      </c>
      <c r="NB160" t="s">
        <v>817</v>
      </c>
      <c r="NR160" t="s">
        <v>817</v>
      </c>
      <c r="NU160" t="s">
        <v>861</v>
      </c>
      <c r="NV160" t="s">
        <v>817</v>
      </c>
      <c r="NY160">
        <v>1</v>
      </c>
      <c r="NZ160" t="s">
        <v>877</v>
      </c>
      <c r="OP160" t="s">
        <v>813</v>
      </c>
      <c r="OQ160" t="s">
        <v>827</v>
      </c>
      <c r="OR160" t="s">
        <v>828</v>
      </c>
      <c r="OS160" t="s">
        <v>878</v>
      </c>
      <c r="OT160" t="s">
        <v>813</v>
      </c>
      <c r="OU160" t="s">
        <v>813</v>
      </c>
      <c r="OV160" t="s">
        <v>830</v>
      </c>
      <c r="OW160" t="s">
        <v>864</v>
      </c>
      <c r="OX160" t="s">
        <v>832</v>
      </c>
      <c r="OY160" t="s">
        <v>833</v>
      </c>
      <c r="OZ160" t="s">
        <v>907</v>
      </c>
      <c r="PA160" t="s">
        <v>817</v>
      </c>
      <c r="PB160" t="s">
        <v>813</v>
      </c>
      <c r="PC160" t="s">
        <v>813</v>
      </c>
      <c r="PD160" t="s">
        <v>817</v>
      </c>
      <c r="PE160" t="s">
        <v>817</v>
      </c>
      <c r="PF160" t="s">
        <v>817</v>
      </c>
      <c r="PG160" t="s">
        <v>817</v>
      </c>
      <c r="PH160" t="s">
        <v>817</v>
      </c>
      <c r="PI160" t="s">
        <v>817</v>
      </c>
      <c r="PJ160" t="s">
        <v>817</v>
      </c>
      <c r="PK160" t="s">
        <v>813</v>
      </c>
      <c r="PL160" t="s">
        <v>835</v>
      </c>
      <c r="PM160" t="s">
        <v>879</v>
      </c>
      <c r="PN160" t="s">
        <v>837</v>
      </c>
      <c r="PO160" t="s">
        <v>880</v>
      </c>
      <c r="PP160" t="s">
        <v>867</v>
      </c>
      <c r="PQ160" t="s">
        <v>813</v>
      </c>
      <c r="PR160" t="s">
        <v>813</v>
      </c>
      <c r="PS160" t="s">
        <v>813</v>
      </c>
      <c r="PT160" t="s">
        <v>813</v>
      </c>
      <c r="PU160" t="s">
        <v>817</v>
      </c>
      <c r="PV160" t="s">
        <v>817</v>
      </c>
      <c r="PW160" t="s">
        <v>817</v>
      </c>
      <c r="PX160" t="s">
        <v>817</v>
      </c>
      <c r="PY160" t="s">
        <v>817</v>
      </c>
      <c r="PZ160" t="s">
        <v>840</v>
      </c>
      <c r="QD160" t="s">
        <v>844</v>
      </c>
      <c r="QE160" t="s">
        <v>845</v>
      </c>
      <c r="QF160" t="s">
        <v>813</v>
      </c>
      <c r="QG160" t="s">
        <v>813</v>
      </c>
      <c r="QH160" t="s">
        <v>813</v>
      </c>
      <c r="QI160" t="s">
        <v>817</v>
      </c>
      <c r="QJ160" t="s">
        <v>813</v>
      </c>
      <c r="QK160" t="s">
        <v>813</v>
      </c>
      <c r="QL160" t="s">
        <v>817</v>
      </c>
      <c r="QM160" t="s">
        <v>817</v>
      </c>
      <c r="QN160" t="s">
        <v>813</v>
      </c>
      <c r="QO160" t="s">
        <v>817</v>
      </c>
      <c r="QP160" t="s">
        <v>817</v>
      </c>
      <c r="QQ160" t="s">
        <v>817</v>
      </c>
      <c r="QR160" t="s">
        <v>817</v>
      </c>
      <c r="QS160" t="s">
        <v>817</v>
      </c>
      <c r="QT160" t="s">
        <v>817</v>
      </c>
      <c r="QU160" t="s">
        <v>817</v>
      </c>
      <c r="QV160" t="s">
        <v>817</v>
      </c>
      <c r="QW160" t="s">
        <v>813</v>
      </c>
      <c r="QX160" t="s">
        <v>817</v>
      </c>
      <c r="QY160" t="s">
        <v>817</v>
      </c>
      <c r="QZ160" t="s">
        <v>817</v>
      </c>
      <c r="RA160" t="s">
        <v>817</v>
      </c>
      <c r="RB160" t="s">
        <v>817</v>
      </c>
      <c r="RC160" t="s">
        <v>817</v>
      </c>
      <c r="RD160" t="s">
        <v>817</v>
      </c>
      <c r="RE160" t="s">
        <v>817</v>
      </c>
      <c r="RF160" t="s">
        <v>817</v>
      </c>
      <c r="RG160" t="s">
        <v>817</v>
      </c>
      <c r="RH160" t="s">
        <v>817</v>
      </c>
      <c r="RI160" t="s">
        <v>817</v>
      </c>
      <c r="RJ160" t="s">
        <v>817</v>
      </c>
      <c r="RK160" t="s">
        <v>813</v>
      </c>
      <c r="RL160" t="s">
        <v>813</v>
      </c>
      <c r="RM160" t="s">
        <v>817</v>
      </c>
      <c r="RN160" t="s">
        <v>817</v>
      </c>
      <c r="RO160" t="s">
        <v>817</v>
      </c>
      <c r="RP160" t="s">
        <v>817</v>
      </c>
      <c r="RQ160" t="s">
        <v>817</v>
      </c>
      <c r="RR160" t="s">
        <v>813</v>
      </c>
      <c r="RS160" t="s">
        <v>817</v>
      </c>
      <c r="RT160" t="s">
        <v>817</v>
      </c>
      <c r="RU160" t="s">
        <v>817</v>
      </c>
      <c r="RV160" t="s">
        <v>817</v>
      </c>
      <c r="RW160" t="s">
        <v>817</v>
      </c>
      <c r="RX160" t="s">
        <v>818</v>
      </c>
      <c r="RZ160" t="s">
        <v>813</v>
      </c>
      <c r="SA160" t="s">
        <v>817</v>
      </c>
      <c r="SB160" t="s">
        <v>813</v>
      </c>
      <c r="SC160" t="s">
        <v>813</v>
      </c>
      <c r="SD160" t="s">
        <v>813</v>
      </c>
      <c r="SE160" t="s">
        <v>817</v>
      </c>
      <c r="SF160" t="s">
        <v>817</v>
      </c>
      <c r="SG160" t="s">
        <v>813</v>
      </c>
      <c r="SH160" t="s">
        <v>817</v>
      </c>
      <c r="SI160" t="s">
        <v>817</v>
      </c>
      <c r="SJ160" t="s">
        <v>817</v>
      </c>
      <c r="SK160" t="s">
        <v>817</v>
      </c>
      <c r="SL160" t="s">
        <v>817</v>
      </c>
      <c r="SM160" t="s">
        <v>817</v>
      </c>
      <c r="SN160" t="s">
        <v>817</v>
      </c>
      <c r="SO160" t="s">
        <v>817</v>
      </c>
      <c r="SP160" t="s">
        <v>817</v>
      </c>
      <c r="SQ160" t="s">
        <v>817</v>
      </c>
      <c r="SR160" t="s">
        <v>817</v>
      </c>
      <c r="SS160" t="s">
        <v>817</v>
      </c>
      <c r="ST160" t="s">
        <v>817</v>
      </c>
      <c r="SU160" t="s">
        <v>817</v>
      </c>
      <c r="SV160" t="s">
        <v>817</v>
      </c>
      <c r="SW160" t="s">
        <v>817</v>
      </c>
      <c r="SX160" t="s">
        <v>817</v>
      </c>
      <c r="SY160" t="s">
        <v>817</v>
      </c>
      <c r="SZ160" t="s">
        <v>817</v>
      </c>
      <c r="TA160" t="s">
        <v>817</v>
      </c>
      <c r="TB160" t="s">
        <v>817</v>
      </c>
      <c r="TC160" t="s">
        <v>817</v>
      </c>
      <c r="TD160" t="s">
        <v>817</v>
      </c>
      <c r="TE160" t="s">
        <v>817</v>
      </c>
      <c r="TF160" t="s">
        <v>813</v>
      </c>
      <c r="TG160" t="s">
        <v>817</v>
      </c>
      <c r="TH160" t="s">
        <v>817</v>
      </c>
      <c r="TI160" t="s">
        <v>817</v>
      </c>
      <c r="TJ160" t="s">
        <v>817</v>
      </c>
      <c r="TU160" t="s">
        <v>817</v>
      </c>
      <c r="TY160" t="s">
        <v>813</v>
      </c>
      <c r="TZ160" t="s">
        <v>817</v>
      </c>
      <c r="UA160" t="s">
        <v>817</v>
      </c>
      <c r="UB160" t="s">
        <v>813</v>
      </c>
      <c r="UC160" t="s">
        <v>813</v>
      </c>
      <c r="UD160" t="s">
        <v>817</v>
      </c>
      <c r="UE160" t="s">
        <v>817</v>
      </c>
      <c r="UF160" t="s">
        <v>817</v>
      </c>
      <c r="UG160" t="s">
        <v>813</v>
      </c>
      <c r="UH160" t="s">
        <v>817</v>
      </c>
      <c r="UI160" t="s">
        <v>817</v>
      </c>
      <c r="UJ160" t="s">
        <v>817</v>
      </c>
      <c r="UK160" t="s">
        <v>817</v>
      </c>
      <c r="UL160" t="s">
        <v>813</v>
      </c>
      <c r="UM160" t="s">
        <v>813</v>
      </c>
      <c r="UN160" t="s">
        <v>817</v>
      </c>
      <c r="UO160" t="s">
        <v>813</v>
      </c>
      <c r="UP160" t="s">
        <v>817</v>
      </c>
      <c r="UQ160" t="s">
        <v>817</v>
      </c>
      <c r="UR160" t="s">
        <v>813</v>
      </c>
      <c r="US160" t="s">
        <v>817</v>
      </c>
      <c r="UT160" t="s">
        <v>817</v>
      </c>
      <c r="UU160" t="s">
        <v>817</v>
      </c>
      <c r="UV160" t="s">
        <v>817</v>
      </c>
      <c r="UW160" t="s">
        <v>817</v>
      </c>
      <c r="UX160" t="s">
        <v>817</v>
      </c>
      <c r="UY160" t="s">
        <v>817</v>
      </c>
      <c r="UZ160" t="s">
        <v>817</v>
      </c>
      <c r="VD160" t="s">
        <v>817</v>
      </c>
      <c r="VE160" t="s">
        <v>817</v>
      </c>
      <c r="VF160" t="s">
        <v>813</v>
      </c>
      <c r="VG160" t="s">
        <v>817</v>
      </c>
      <c r="VH160" t="s">
        <v>817</v>
      </c>
      <c r="VI160" t="s">
        <v>817</v>
      </c>
      <c r="VJ160" t="s">
        <v>817</v>
      </c>
      <c r="VK160" t="s">
        <v>817</v>
      </c>
      <c r="VL160" t="s">
        <v>817</v>
      </c>
      <c r="VM160" t="s">
        <v>817</v>
      </c>
      <c r="VN160" t="s">
        <v>817</v>
      </c>
      <c r="VO160" t="s">
        <v>817</v>
      </c>
      <c r="VP160" t="s">
        <v>817</v>
      </c>
      <c r="VQ160" t="s">
        <v>817</v>
      </c>
      <c r="VY160" t="s">
        <v>813</v>
      </c>
      <c r="VZ160" t="s">
        <v>813</v>
      </c>
      <c r="WA160" t="s">
        <v>817</v>
      </c>
      <c r="WJ160" t="s">
        <v>813</v>
      </c>
      <c r="WK160" t="s">
        <v>813</v>
      </c>
      <c r="WL160" t="s">
        <v>817</v>
      </c>
      <c r="WM160" t="s">
        <v>817</v>
      </c>
      <c r="WN160" t="s">
        <v>813</v>
      </c>
      <c r="WO160" t="s">
        <v>817</v>
      </c>
      <c r="WP160" t="s">
        <v>817</v>
      </c>
      <c r="WQ160" t="s">
        <v>817</v>
      </c>
      <c r="WR160" t="s">
        <v>817</v>
      </c>
      <c r="WS160" t="s">
        <v>891</v>
      </c>
      <c r="WU160" t="s">
        <v>817</v>
      </c>
      <c r="WV160" t="s">
        <v>817</v>
      </c>
      <c r="WW160" t="s">
        <v>817</v>
      </c>
      <c r="WX160" t="s">
        <v>817</v>
      </c>
      <c r="WY160" t="s">
        <v>817</v>
      </c>
      <c r="WZ160" t="s">
        <v>813</v>
      </c>
      <c r="XA160" t="s">
        <v>817</v>
      </c>
      <c r="XB160" t="s">
        <v>817</v>
      </c>
      <c r="XC160" t="s">
        <v>869</v>
      </c>
      <c r="XD160" t="s">
        <v>813</v>
      </c>
      <c r="XE160" t="s">
        <v>817</v>
      </c>
      <c r="XF160" t="s">
        <v>817</v>
      </c>
      <c r="XG160" t="s">
        <v>817</v>
      </c>
      <c r="XH160" t="s">
        <v>817</v>
      </c>
      <c r="XI160" t="s">
        <v>817</v>
      </c>
      <c r="XJ160" t="s">
        <v>817</v>
      </c>
      <c r="XK160" t="s">
        <v>817</v>
      </c>
      <c r="XL160" t="s">
        <v>817</v>
      </c>
      <c r="XM160" t="s">
        <v>817</v>
      </c>
      <c r="XN160" t="s">
        <v>817</v>
      </c>
      <c r="XO160" t="s">
        <v>817</v>
      </c>
      <c r="XP160" t="s">
        <v>817</v>
      </c>
      <c r="XQ160" t="s">
        <v>817</v>
      </c>
      <c r="XR160" t="s">
        <v>813</v>
      </c>
      <c r="XS160" t="s">
        <v>813</v>
      </c>
      <c r="XT160" t="s">
        <v>817</v>
      </c>
      <c r="XU160" t="s">
        <v>817</v>
      </c>
      <c r="XV160" t="s">
        <v>817</v>
      </c>
      <c r="XW160" t="s">
        <v>817</v>
      </c>
      <c r="XX160" t="s">
        <v>817</v>
      </c>
      <c r="XY160" t="s">
        <v>817</v>
      </c>
      <c r="XZ160" t="s">
        <v>817</v>
      </c>
      <c r="ZM160" t="s">
        <v>817</v>
      </c>
      <c r="ZN160" t="s">
        <v>817</v>
      </c>
      <c r="ZO160" t="s">
        <v>817</v>
      </c>
      <c r="ZP160" t="s">
        <v>817</v>
      </c>
      <c r="ZQ160" t="s">
        <v>817</v>
      </c>
      <c r="ZR160" t="s">
        <v>813</v>
      </c>
      <c r="ZS160" t="s">
        <v>817</v>
      </c>
      <c r="ZT160" t="s">
        <v>817</v>
      </c>
      <c r="ZU160" t="s">
        <v>813</v>
      </c>
      <c r="ZV160" t="s">
        <v>817</v>
      </c>
      <c r="ZW160" t="s">
        <v>817</v>
      </c>
      <c r="ZX160" t="s">
        <v>817</v>
      </c>
      <c r="ZY160" t="s">
        <v>817</v>
      </c>
      <c r="ZZ160" t="s">
        <v>813</v>
      </c>
      <c r="AAA160" t="s">
        <v>817</v>
      </c>
      <c r="AAB160" t="s">
        <v>817</v>
      </c>
      <c r="AAC160" t="s">
        <v>817</v>
      </c>
      <c r="AAD160" t="s">
        <v>817</v>
      </c>
      <c r="AAE160" t="s">
        <v>817</v>
      </c>
      <c r="AAF160" t="s">
        <v>817</v>
      </c>
      <c r="AAH160" t="s">
        <v>813</v>
      </c>
      <c r="AAI160" t="s">
        <v>817</v>
      </c>
      <c r="AAJ160" t="s">
        <v>813</v>
      </c>
      <c r="AAK160" t="s">
        <v>817</v>
      </c>
      <c r="AAL160" t="s">
        <v>817</v>
      </c>
      <c r="AAM160" t="s">
        <v>817</v>
      </c>
      <c r="AAN160" t="s">
        <v>817</v>
      </c>
      <c r="AAO160" t="s">
        <v>817</v>
      </c>
      <c r="AAP160" t="s">
        <v>817</v>
      </c>
      <c r="AAQ160" t="s">
        <v>817</v>
      </c>
      <c r="AAR160" t="s">
        <v>817</v>
      </c>
      <c r="AAS160" t="s">
        <v>817</v>
      </c>
      <c r="AAT160" t="s">
        <v>817</v>
      </c>
      <c r="AAV160" t="s">
        <v>813</v>
      </c>
      <c r="AAW160" t="s">
        <v>817</v>
      </c>
      <c r="AAX160" t="s">
        <v>817</v>
      </c>
      <c r="AAY160" t="s">
        <v>817</v>
      </c>
      <c r="AAZ160" t="s">
        <v>817</v>
      </c>
      <c r="ABA160" t="s">
        <v>813</v>
      </c>
      <c r="ABB160" t="s">
        <v>813</v>
      </c>
      <c r="ABC160" t="s">
        <v>817</v>
      </c>
      <c r="ABD160" t="s">
        <v>817</v>
      </c>
      <c r="ABE160" t="s">
        <v>817</v>
      </c>
      <c r="ABF160" t="s">
        <v>817</v>
      </c>
      <c r="ABG160" t="s">
        <v>817</v>
      </c>
      <c r="ABH160" t="s">
        <v>817</v>
      </c>
      <c r="ABI160" t="s">
        <v>817</v>
      </c>
      <c r="ABJ160" t="s">
        <v>817</v>
      </c>
      <c r="ABK160" t="s">
        <v>817</v>
      </c>
      <c r="ABL160" t="s">
        <v>817</v>
      </c>
      <c r="ABM160" t="s">
        <v>817</v>
      </c>
      <c r="ABN160" t="s">
        <v>817</v>
      </c>
      <c r="ABO160" t="s">
        <v>817</v>
      </c>
      <c r="ABP160" t="s">
        <v>817</v>
      </c>
      <c r="ABQ160" t="s">
        <v>817</v>
      </c>
      <c r="ABR160" t="s">
        <v>817</v>
      </c>
      <c r="ABS160" t="s">
        <v>817</v>
      </c>
      <c r="ABT160" t="s">
        <v>817</v>
      </c>
      <c r="ABU160" t="s">
        <v>817</v>
      </c>
      <c r="ABV160" t="s">
        <v>813</v>
      </c>
      <c r="ABW160" t="s">
        <v>813</v>
      </c>
      <c r="ABX160" t="s">
        <v>817</v>
      </c>
      <c r="ABY160" t="s">
        <v>817</v>
      </c>
      <c r="ABZ160" t="s">
        <v>817</v>
      </c>
      <c r="ACA160" t="s">
        <v>817</v>
      </c>
      <c r="ACB160" t="s">
        <v>817</v>
      </c>
      <c r="ACC160" t="s">
        <v>817</v>
      </c>
      <c r="ACD160" t="s">
        <v>817</v>
      </c>
      <c r="ACE160" t="s">
        <v>817</v>
      </c>
      <c r="ACF160" t="s">
        <v>817</v>
      </c>
      <c r="ACG160" t="s">
        <v>817</v>
      </c>
      <c r="ACH160" t="s">
        <v>817</v>
      </c>
      <c r="ACI160" t="s">
        <v>817</v>
      </c>
    </row>
    <row r="161" spans="1:763">
      <c r="A161" t="s">
        <v>1519</v>
      </c>
      <c r="B161" t="s">
        <v>1520</v>
      </c>
      <c r="C161" t="s">
        <v>1521</v>
      </c>
      <c r="D161" t="s">
        <v>932</v>
      </c>
      <c r="E161" t="s">
        <v>932</v>
      </c>
      <c r="P161" t="s">
        <v>812</v>
      </c>
      <c r="Q161">
        <v>0.874863865752458</v>
      </c>
      <c r="T161">
        <v>39</v>
      </c>
      <c r="V161" t="s">
        <v>813</v>
      </c>
      <c r="X161" t="s">
        <v>813</v>
      </c>
      <c r="Y161" t="s">
        <v>814</v>
      </c>
      <c r="Z161" t="s">
        <v>814</v>
      </c>
      <c r="AA161" t="s">
        <v>857</v>
      </c>
      <c r="AB161" t="s">
        <v>816</v>
      </c>
      <c r="AC161">
        <v>4</v>
      </c>
      <c r="AD161" t="s">
        <v>817</v>
      </c>
      <c r="AE161">
        <v>4</v>
      </c>
      <c r="AF161">
        <v>0</v>
      </c>
      <c r="AG161">
        <v>0</v>
      </c>
      <c r="AH161" t="s">
        <v>818</v>
      </c>
      <c r="AI161" t="s">
        <v>818</v>
      </c>
      <c r="AJ161" t="s">
        <v>818</v>
      </c>
      <c r="AK161" t="s">
        <v>818</v>
      </c>
      <c r="AL161" t="s">
        <v>818</v>
      </c>
      <c r="AM161" t="s">
        <v>818</v>
      </c>
      <c r="AN161" t="s">
        <v>818</v>
      </c>
      <c r="AO161" t="s">
        <v>818</v>
      </c>
      <c r="AP161" t="s">
        <v>818</v>
      </c>
      <c r="AQ161" t="s">
        <v>818</v>
      </c>
      <c r="AR161" t="s">
        <v>818</v>
      </c>
      <c r="AS161" t="s">
        <v>818</v>
      </c>
      <c r="AT161" t="s">
        <v>818</v>
      </c>
      <c r="AU161" t="s">
        <v>818</v>
      </c>
      <c r="AV161" t="s">
        <v>818</v>
      </c>
      <c r="AW161" t="s">
        <v>818</v>
      </c>
      <c r="AX161" t="s">
        <v>818</v>
      </c>
      <c r="AY161" t="s">
        <v>818</v>
      </c>
      <c r="AZ161" t="s">
        <v>818</v>
      </c>
      <c r="BA161" t="s">
        <v>818</v>
      </c>
      <c r="BB161" t="s">
        <v>818</v>
      </c>
      <c r="BC161" t="s">
        <v>818</v>
      </c>
      <c r="BD161" t="s">
        <v>818</v>
      </c>
      <c r="BE161" t="s">
        <v>818</v>
      </c>
      <c r="BF161" t="s">
        <v>818</v>
      </c>
      <c r="BG161" t="s">
        <v>818</v>
      </c>
      <c r="BH161" t="s">
        <v>818</v>
      </c>
      <c r="BI161" t="s">
        <v>818</v>
      </c>
      <c r="BJ161" t="s">
        <v>818</v>
      </c>
      <c r="BK161" t="s">
        <v>818</v>
      </c>
      <c r="BL161" t="s">
        <v>818</v>
      </c>
      <c r="BM161" t="s">
        <v>818</v>
      </c>
      <c r="BN161" t="s">
        <v>818</v>
      </c>
      <c r="BO161" t="s">
        <v>818</v>
      </c>
      <c r="BP161" t="s">
        <v>818</v>
      </c>
      <c r="BQ161" t="s">
        <v>818</v>
      </c>
      <c r="BR161" t="s">
        <v>818</v>
      </c>
      <c r="BS161" t="s">
        <v>818</v>
      </c>
      <c r="BT161" t="s">
        <v>818</v>
      </c>
      <c r="BU161" t="s">
        <v>818</v>
      </c>
      <c r="BV161" t="s">
        <v>818</v>
      </c>
      <c r="BW161" t="s">
        <v>818</v>
      </c>
      <c r="BX161" t="s">
        <v>818</v>
      </c>
      <c r="BY161" t="s">
        <v>818</v>
      </c>
      <c r="BZ161" t="s">
        <v>818</v>
      </c>
      <c r="CA161" t="s">
        <v>818</v>
      </c>
      <c r="CB161" t="s">
        <v>818</v>
      </c>
      <c r="CC161" t="s">
        <v>818</v>
      </c>
      <c r="CD161" t="s">
        <v>818</v>
      </c>
      <c r="CE161" t="s">
        <v>818</v>
      </c>
      <c r="CF161" t="s">
        <v>818</v>
      </c>
      <c r="CG161" t="s">
        <v>818</v>
      </c>
      <c r="CH161" t="s">
        <v>818</v>
      </c>
      <c r="CI161" t="s">
        <v>818</v>
      </c>
      <c r="CJ161" t="s">
        <v>818</v>
      </c>
      <c r="CK161" t="s">
        <v>818</v>
      </c>
      <c r="CL161" t="s">
        <v>818</v>
      </c>
      <c r="CM161" t="s">
        <v>818</v>
      </c>
      <c r="CN161" t="s">
        <v>818</v>
      </c>
      <c r="CO161" t="s">
        <v>818</v>
      </c>
      <c r="CP161" t="s">
        <v>818</v>
      </c>
      <c r="CQ161" t="s">
        <v>818</v>
      </c>
      <c r="CR161" t="s">
        <v>818</v>
      </c>
      <c r="CS161" t="s">
        <v>818</v>
      </c>
      <c r="CT161" t="s">
        <v>818</v>
      </c>
      <c r="CU161" t="s">
        <v>818</v>
      </c>
      <c r="CV161" t="s">
        <v>818</v>
      </c>
      <c r="CW161" t="s">
        <v>818</v>
      </c>
      <c r="CX161" t="s">
        <v>818</v>
      </c>
      <c r="CY161" t="s">
        <v>818</v>
      </c>
      <c r="CZ161" t="s">
        <v>818</v>
      </c>
      <c r="DA161" t="s">
        <v>818</v>
      </c>
      <c r="DB161" t="s">
        <v>818</v>
      </c>
      <c r="DC161" t="s">
        <v>818</v>
      </c>
      <c r="DD161" t="s">
        <v>818</v>
      </c>
      <c r="DE161" t="s">
        <v>818</v>
      </c>
      <c r="DF161" t="s">
        <v>818</v>
      </c>
      <c r="DG161" t="s">
        <v>818</v>
      </c>
      <c r="DH161" t="s">
        <v>818</v>
      </c>
      <c r="DI161" t="s">
        <v>818</v>
      </c>
      <c r="DJ161" t="s">
        <v>818</v>
      </c>
      <c r="DK161" t="s">
        <v>818</v>
      </c>
      <c r="DL161" t="s">
        <v>818</v>
      </c>
      <c r="DM161" t="s">
        <v>818</v>
      </c>
      <c r="DN161" t="s">
        <v>818</v>
      </c>
      <c r="DO161" t="s">
        <v>818</v>
      </c>
      <c r="DP161" t="s">
        <v>818</v>
      </c>
      <c r="DQ161" t="s">
        <v>818</v>
      </c>
      <c r="DR161" t="s">
        <v>818</v>
      </c>
      <c r="DS161" t="s">
        <v>818</v>
      </c>
      <c r="DT161" t="s">
        <v>818</v>
      </c>
      <c r="DU161" t="s">
        <v>818</v>
      </c>
      <c r="DV161" t="s">
        <v>818</v>
      </c>
      <c r="DW161" t="s">
        <v>818</v>
      </c>
      <c r="DX161" t="s">
        <v>818</v>
      </c>
      <c r="DY161" t="s">
        <v>818</v>
      </c>
      <c r="DZ161" t="s">
        <v>818</v>
      </c>
      <c r="EA161" t="s">
        <v>818</v>
      </c>
      <c r="EB161" t="s">
        <v>818</v>
      </c>
      <c r="EC161" t="s">
        <v>818</v>
      </c>
      <c r="ED161" t="s">
        <v>818</v>
      </c>
      <c r="EE161" t="s">
        <v>818</v>
      </c>
      <c r="EF161" t="s">
        <v>818</v>
      </c>
      <c r="EG161" t="s">
        <v>818</v>
      </c>
      <c r="EH161" t="s">
        <v>818</v>
      </c>
      <c r="EI161" t="s">
        <v>818</v>
      </c>
      <c r="EJ161" t="s">
        <v>818</v>
      </c>
      <c r="EK161" t="s">
        <v>818</v>
      </c>
      <c r="EL161" t="s">
        <v>818</v>
      </c>
      <c r="EM161" t="s">
        <v>818</v>
      </c>
      <c r="EN161" t="s">
        <v>818</v>
      </c>
      <c r="EO161" t="s">
        <v>818</v>
      </c>
      <c r="EP161" t="s">
        <v>818</v>
      </c>
      <c r="EQ161" t="s">
        <v>818</v>
      </c>
      <c r="ER161" t="s">
        <v>818</v>
      </c>
      <c r="ES161" t="s">
        <v>818</v>
      </c>
      <c r="ET161" t="s">
        <v>818</v>
      </c>
      <c r="EU161" t="s">
        <v>818</v>
      </c>
      <c r="EV161" t="s">
        <v>818</v>
      </c>
      <c r="EW161" t="s">
        <v>818</v>
      </c>
      <c r="EX161" t="s">
        <v>818</v>
      </c>
      <c r="EY161" t="s">
        <v>818</v>
      </c>
      <c r="EZ161" t="s">
        <v>818</v>
      </c>
      <c r="FA161" t="s">
        <v>818</v>
      </c>
      <c r="FB161" t="s">
        <v>818</v>
      </c>
      <c r="FC161" t="s">
        <v>818</v>
      </c>
      <c r="FD161" t="s">
        <v>818</v>
      </c>
      <c r="FE161" t="s">
        <v>818</v>
      </c>
      <c r="FF161" t="s">
        <v>818</v>
      </c>
      <c r="FG161" t="s">
        <v>818</v>
      </c>
      <c r="FH161" t="s">
        <v>818</v>
      </c>
      <c r="FI161" t="s">
        <v>818</v>
      </c>
      <c r="FJ161" t="s">
        <v>818</v>
      </c>
      <c r="FK161" t="s">
        <v>818</v>
      </c>
      <c r="FL161" t="s">
        <v>818</v>
      </c>
      <c r="FM161" t="s">
        <v>818</v>
      </c>
      <c r="FN161" t="s">
        <v>818</v>
      </c>
      <c r="FO161" t="s">
        <v>818</v>
      </c>
      <c r="FP161" t="s">
        <v>818</v>
      </c>
      <c r="FQ161" t="s">
        <v>818</v>
      </c>
      <c r="FR161" t="s">
        <v>818</v>
      </c>
      <c r="FS161" t="s">
        <v>818</v>
      </c>
      <c r="FT161" t="s">
        <v>818</v>
      </c>
      <c r="FU161" t="s">
        <v>818</v>
      </c>
      <c r="FV161" t="s">
        <v>818</v>
      </c>
      <c r="FW161" t="s">
        <v>818</v>
      </c>
      <c r="FX161" t="s">
        <v>818</v>
      </c>
      <c r="FY161" t="s">
        <v>818</v>
      </c>
      <c r="FZ161" t="s">
        <v>818</v>
      </c>
      <c r="GA161" t="s">
        <v>818</v>
      </c>
      <c r="GB161" t="s">
        <v>818</v>
      </c>
      <c r="GC161" t="s">
        <v>818</v>
      </c>
      <c r="GD161" t="s">
        <v>818</v>
      </c>
      <c r="GE161" t="s">
        <v>818</v>
      </c>
      <c r="GF161" t="s">
        <v>818</v>
      </c>
      <c r="GG161" t="s">
        <v>818</v>
      </c>
      <c r="GH161" t="s">
        <v>818</v>
      </c>
      <c r="GI161" t="s">
        <v>818</v>
      </c>
      <c r="GJ161" t="s">
        <v>818</v>
      </c>
      <c r="GK161" t="s">
        <v>818</v>
      </c>
      <c r="GL161" t="s">
        <v>818</v>
      </c>
      <c r="GM161" t="s">
        <v>818</v>
      </c>
      <c r="GN161" t="s">
        <v>818</v>
      </c>
      <c r="GO161" t="s">
        <v>818</v>
      </c>
      <c r="GP161" t="s">
        <v>818</v>
      </c>
      <c r="GQ161" t="s">
        <v>818</v>
      </c>
      <c r="GR161" t="s">
        <v>818</v>
      </c>
      <c r="GS161" t="s">
        <v>818</v>
      </c>
      <c r="GT161" t="s">
        <v>818</v>
      </c>
      <c r="GU161" t="s">
        <v>818</v>
      </c>
      <c r="GV161" t="s">
        <v>818</v>
      </c>
      <c r="GW161" t="s">
        <v>818</v>
      </c>
      <c r="GX161" t="s">
        <v>818</v>
      </c>
      <c r="GY161" t="s">
        <v>818</v>
      </c>
      <c r="GZ161" t="s">
        <v>818</v>
      </c>
      <c r="HA161" t="s">
        <v>818</v>
      </c>
      <c r="HB161" t="s">
        <v>818</v>
      </c>
      <c r="HC161" t="s">
        <v>818</v>
      </c>
      <c r="HD161" t="s">
        <v>818</v>
      </c>
      <c r="HE161" t="s">
        <v>818</v>
      </c>
      <c r="HF161" t="s">
        <v>818</v>
      </c>
      <c r="HG161" t="s">
        <v>818</v>
      </c>
      <c r="HH161" t="s">
        <v>818</v>
      </c>
      <c r="HI161" t="s">
        <v>818</v>
      </c>
      <c r="HJ161" t="s">
        <v>818</v>
      </c>
      <c r="HK161" t="s">
        <v>818</v>
      </c>
      <c r="HL161" t="s">
        <v>818</v>
      </c>
      <c r="HM161" t="s">
        <v>818</v>
      </c>
      <c r="HN161" t="s">
        <v>818</v>
      </c>
      <c r="HO161" t="s">
        <v>818</v>
      </c>
      <c r="HP161" t="s">
        <v>818</v>
      </c>
      <c r="HQ161" t="s">
        <v>818</v>
      </c>
      <c r="HR161" t="s">
        <v>818</v>
      </c>
      <c r="HS161" t="s">
        <v>818</v>
      </c>
      <c r="HT161" t="s">
        <v>818</v>
      </c>
      <c r="HU161" t="s">
        <v>818</v>
      </c>
      <c r="HV161" t="s">
        <v>818</v>
      </c>
      <c r="HW161" t="s">
        <v>818</v>
      </c>
      <c r="HX161" t="s">
        <v>818</v>
      </c>
      <c r="HY161" t="s">
        <v>818</v>
      </c>
      <c r="HZ161" t="s">
        <v>818</v>
      </c>
      <c r="IA161" t="s">
        <v>818</v>
      </c>
      <c r="IB161" t="s">
        <v>818</v>
      </c>
      <c r="IC161" t="s">
        <v>818</v>
      </c>
      <c r="ID161" t="s">
        <v>818</v>
      </c>
      <c r="IE161" t="s">
        <v>818</v>
      </c>
      <c r="IF161" t="s">
        <v>818</v>
      </c>
      <c r="IG161" t="s">
        <v>818</v>
      </c>
      <c r="IH161" t="s">
        <v>818</v>
      </c>
      <c r="II161" t="s">
        <v>818</v>
      </c>
      <c r="IJ161" t="s">
        <v>818</v>
      </c>
      <c r="IK161" t="s">
        <v>818</v>
      </c>
      <c r="IL161" t="s">
        <v>818</v>
      </c>
      <c r="IM161" t="s">
        <v>818</v>
      </c>
      <c r="IN161" t="s">
        <v>818</v>
      </c>
      <c r="IO161" t="s">
        <v>818</v>
      </c>
      <c r="IP161" t="s">
        <v>818</v>
      </c>
      <c r="IQ161" t="s">
        <v>818</v>
      </c>
      <c r="IR161" t="s">
        <v>818</v>
      </c>
      <c r="IS161" t="s">
        <v>818</v>
      </c>
      <c r="IT161" t="s">
        <v>818</v>
      </c>
      <c r="IU161" t="s">
        <v>818</v>
      </c>
      <c r="IV161" t="s">
        <v>818</v>
      </c>
      <c r="IW161" t="s">
        <v>818</v>
      </c>
      <c r="IX161" t="s">
        <v>818</v>
      </c>
      <c r="IY161" t="s">
        <v>818</v>
      </c>
      <c r="IZ161" t="s">
        <v>818</v>
      </c>
      <c r="JA161" t="s">
        <v>818</v>
      </c>
      <c r="JB161" t="s">
        <v>818</v>
      </c>
      <c r="JC161" t="s">
        <v>818</v>
      </c>
      <c r="JD161" t="s">
        <v>818</v>
      </c>
      <c r="JE161" t="s">
        <v>818</v>
      </c>
      <c r="JF161" t="s">
        <v>818</v>
      </c>
      <c r="JG161" t="s">
        <v>818</v>
      </c>
      <c r="JH161" t="s">
        <v>818</v>
      </c>
      <c r="JI161" t="s">
        <v>818</v>
      </c>
      <c r="JJ161" t="s">
        <v>818</v>
      </c>
      <c r="JK161" t="s">
        <v>818</v>
      </c>
      <c r="JL161" t="s">
        <v>818</v>
      </c>
      <c r="JM161" t="s">
        <v>818</v>
      </c>
      <c r="JN161" t="s">
        <v>818</v>
      </c>
      <c r="JO161" t="s">
        <v>818</v>
      </c>
      <c r="JP161" t="s">
        <v>818</v>
      </c>
      <c r="JQ161" t="s">
        <v>818</v>
      </c>
      <c r="JR161" t="s">
        <v>818</v>
      </c>
      <c r="JS161" t="s">
        <v>818</v>
      </c>
      <c r="JT161" t="s">
        <v>818</v>
      </c>
      <c r="JU161" t="s">
        <v>818</v>
      </c>
      <c r="JV161" t="s">
        <v>818</v>
      </c>
      <c r="JW161" t="s">
        <v>818</v>
      </c>
      <c r="JX161" t="s">
        <v>818</v>
      </c>
      <c r="JY161" t="s">
        <v>818</v>
      </c>
      <c r="JZ161" t="s">
        <v>818</v>
      </c>
      <c r="KA161" t="s">
        <v>818</v>
      </c>
      <c r="KB161" t="s">
        <v>818</v>
      </c>
      <c r="KC161" t="s">
        <v>818</v>
      </c>
      <c r="KD161" t="s">
        <v>818</v>
      </c>
      <c r="KE161" t="s">
        <v>818</v>
      </c>
      <c r="KF161">
        <v>4</v>
      </c>
      <c r="KG161">
        <v>0</v>
      </c>
      <c r="KH161">
        <v>0</v>
      </c>
      <c r="KI161">
        <v>0</v>
      </c>
      <c r="KJ161">
        <v>0</v>
      </c>
      <c r="KK161">
        <v>1</v>
      </c>
      <c r="KL161">
        <v>0</v>
      </c>
      <c r="KM161">
        <v>0</v>
      </c>
      <c r="KN161">
        <v>1</v>
      </c>
      <c r="KO161">
        <v>0</v>
      </c>
      <c r="KP161">
        <v>1</v>
      </c>
      <c r="KQ161">
        <v>1</v>
      </c>
      <c r="KR161">
        <v>0</v>
      </c>
      <c r="KS161">
        <v>0</v>
      </c>
      <c r="KT161">
        <v>0</v>
      </c>
      <c r="KU161">
        <v>1</v>
      </c>
      <c r="KV161">
        <v>1</v>
      </c>
      <c r="KW161">
        <v>0</v>
      </c>
      <c r="KX161">
        <v>0</v>
      </c>
      <c r="KY161">
        <v>0</v>
      </c>
      <c r="KZ161">
        <v>2</v>
      </c>
      <c r="LA161">
        <v>0</v>
      </c>
      <c r="LB161">
        <v>0</v>
      </c>
      <c r="LC161">
        <v>3</v>
      </c>
      <c r="LD161">
        <v>4</v>
      </c>
      <c r="LE161">
        <v>3</v>
      </c>
      <c r="LF161">
        <v>1</v>
      </c>
      <c r="LH161" t="s">
        <v>817</v>
      </c>
      <c r="LI161" t="s">
        <v>817</v>
      </c>
      <c r="LJ161" t="s">
        <v>817</v>
      </c>
      <c r="LK161" t="s">
        <v>817</v>
      </c>
      <c r="LL161" t="s">
        <v>817</v>
      </c>
      <c r="LM161" t="s">
        <v>817</v>
      </c>
      <c r="LO161" t="s">
        <v>817</v>
      </c>
      <c r="LQ161" t="s">
        <v>817</v>
      </c>
      <c r="LR161" t="s">
        <v>818</v>
      </c>
      <c r="LS161" t="s">
        <v>818</v>
      </c>
      <c r="LT161" t="s">
        <v>818</v>
      </c>
      <c r="LU161" t="s">
        <v>818</v>
      </c>
      <c r="LV161" t="s">
        <v>818</v>
      </c>
      <c r="LW161" t="s">
        <v>818</v>
      </c>
      <c r="LX161" t="s">
        <v>817</v>
      </c>
      <c r="MA161" t="s">
        <v>998</v>
      </c>
      <c r="MB161" t="s">
        <v>913</v>
      </c>
      <c r="MC161" t="s">
        <v>875</v>
      </c>
      <c r="MD161" t="s">
        <v>813</v>
      </c>
      <c r="MF161" t="s">
        <v>823</v>
      </c>
      <c r="MI161" t="s">
        <v>813</v>
      </c>
      <c r="MJ161" t="s">
        <v>860</v>
      </c>
      <c r="MU161" t="s">
        <v>813</v>
      </c>
      <c r="NC161" t="s">
        <v>813</v>
      </c>
      <c r="ND161" t="s">
        <v>817</v>
      </c>
      <c r="NE161" t="s">
        <v>813</v>
      </c>
      <c r="NF161" t="s">
        <v>817</v>
      </c>
      <c r="NG161" t="s">
        <v>817</v>
      </c>
      <c r="NH161" t="s">
        <v>817</v>
      </c>
      <c r="NI161" t="s">
        <v>817</v>
      </c>
      <c r="NJ161" t="s">
        <v>817</v>
      </c>
      <c r="NK161" t="s">
        <v>817</v>
      </c>
      <c r="NL161" t="s">
        <v>813</v>
      </c>
      <c r="NM161" t="s">
        <v>817</v>
      </c>
      <c r="NN161" t="s">
        <v>817</v>
      </c>
      <c r="NO161" t="s">
        <v>817</v>
      </c>
      <c r="NP161" t="s">
        <v>817</v>
      </c>
      <c r="NQ161" t="s">
        <v>817</v>
      </c>
      <c r="NR161" t="s">
        <v>813</v>
      </c>
      <c r="NS161" t="s">
        <v>817</v>
      </c>
      <c r="NU161" t="s">
        <v>825</v>
      </c>
      <c r="NY161">
        <v>3</v>
      </c>
      <c r="NZ161" t="s">
        <v>903</v>
      </c>
      <c r="OP161" t="s">
        <v>817</v>
      </c>
      <c r="OQ161" t="s">
        <v>827</v>
      </c>
      <c r="OR161" t="s">
        <v>828</v>
      </c>
      <c r="OS161" t="s">
        <v>829</v>
      </c>
      <c r="OT161" t="s">
        <v>813</v>
      </c>
      <c r="OU161" t="s">
        <v>817</v>
      </c>
      <c r="OV161" t="s">
        <v>830</v>
      </c>
      <c r="OW161" t="s">
        <v>864</v>
      </c>
      <c r="OX161" t="s">
        <v>832</v>
      </c>
      <c r="OY161" t="s">
        <v>833</v>
      </c>
      <c r="OZ161" t="s">
        <v>907</v>
      </c>
      <c r="PA161" t="s">
        <v>813</v>
      </c>
      <c r="PB161" t="s">
        <v>817</v>
      </c>
      <c r="PC161" t="s">
        <v>817</v>
      </c>
      <c r="PD161" t="s">
        <v>817</v>
      </c>
      <c r="PE161" t="s">
        <v>817</v>
      </c>
      <c r="PF161" t="s">
        <v>817</v>
      </c>
      <c r="PG161" t="s">
        <v>817</v>
      </c>
      <c r="PH161" t="s">
        <v>817</v>
      </c>
      <c r="PI161" t="s">
        <v>817</v>
      </c>
      <c r="PJ161" t="s">
        <v>817</v>
      </c>
      <c r="PK161" t="s">
        <v>817</v>
      </c>
      <c r="PL161" t="s">
        <v>835</v>
      </c>
      <c r="PM161" t="s">
        <v>837</v>
      </c>
      <c r="PN161" t="s">
        <v>845</v>
      </c>
      <c r="PO161" t="s">
        <v>866</v>
      </c>
      <c r="PP161" t="s">
        <v>839</v>
      </c>
      <c r="PQ161" t="s">
        <v>813</v>
      </c>
      <c r="PR161" t="s">
        <v>813</v>
      </c>
      <c r="PS161" t="s">
        <v>817</v>
      </c>
      <c r="PT161" t="s">
        <v>817</v>
      </c>
      <c r="PU161" t="s">
        <v>817</v>
      </c>
      <c r="PV161" t="s">
        <v>817</v>
      </c>
      <c r="PW161" t="s">
        <v>817</v>
      </c>
      <c r="PX161" t="s">
        <v>817</v>
      </c>
      <c r="PY161" t="s">
        <v>817</v>
      </c>
      <c r="PZ161" t="s">
        <v>840</v>
      </c>
      <c r="QA161" t="s">
        <v>841</v>
      </c>
      <c r="QB161" t="s">
        <v>895</v>
      </c>
      <c r="QC161" t="s">
        <v>843</v>
      </c>
      <c r="QD161" t="s">
        <v>844</v>
      </c>
      <c r="QE161" t="s">
        <v>845</v>
      </c>
      <c r="QF161" t="s">
        <v>813</v>
      </c>
      <c r="QG161" t="s">
        <v>813</v>
      </c>
      <c r="QH161" t="s">
        <v>813</v>
      </c>
      <c r="QI161" t="s">
        <v>817</v>
      </c>
      <c r="QJ161" t="s">
        <v>817</v>
      </c>
      <c r="QK161" t="s">
        <v>817</v>
      </c>
      <c r="QL161" t="s">
        <v>817</v>
      </c>
      <c r="QM161" t="s">
        <v>813</v>
      </c>
      <c r="QN161" t="s">
        <v>817</v>
      </c>
      <c r="QO161" t="s">
        <v>817</v>
      </c>
      <c r="QP161" t="s">
        <v>817</v>
      </c>
      <c r="QQ161" t="s">
        <v>817</v>
      </c>
      <c r="QR161" t="s">
        <v>813</v>
      </c>
      <c r="QS161" t="s">
        <v>813</v>
      </c>
      <c r="QT161" t="s">
        <v>817</v>
      </c>
      <c r="QU161" t="s">
        <v>817</v>
      </c>
      <c r="QV161" t="s">
        <v>817</v>
      </c>
      <c r="QW161" t="s">
        <v>817</v>
      </c>
      <c r="QX161" t="s">
        <v>817</v>
      </c>
      <c r="QY161" t="s">
        <v>817</v>
      </c>
      <c r="QZ161" t="s">
        <v>817</v>
      </c>
      <c r="RA161" t="s">
        <v>817</v>
      </c>
      <c r="RB161" t="s">
        <v>817</v>
      </c>
      <c r="RC161" t="s">
        <v>817</v>
      </c>
      <c r="RD161" t="s">
        <v>817</v>
      </c>
      <c r="RE161" t="s">
        <v>817</v>
      </c>
      <c r="RF161" t="s">
        <v>817</v>
      </c>
      <c r="RG161" t="s">
        <v>817</v>
      </c>
      <c r="RH161" t="s">
        <v>817</v>
      </c>
      <c r="RI161" t="s">
        <v>817</v>
      </c>
      <c r="RJ161" t="s">
        <v>817</v>
      </c>
      <c r="RK161" t="s">
        <v>813</v>
      </c>
      <c r="RL161" t="s">
        <v>817</v>
      </c>
      <c r="RM161" t="s">
        <v>817</v>
      </c>
      <c r="RN161" t="s">
        <v>817</v>
      </c>
      <c r="RO161" t="s">
        <v>813</v>
      </c>
      <c r="RP161" t="s">
        <v>817</v>
      </c>
      <c r="RQ161" t="s">
        <v>817</v>
      </c>
      <c r="RR161" t="s">
        <v>817</v>
      </c>
      <c r="RS161" t="s">
        <v>817</v>
      </c>
      <c r="RT161" t="s">
        <v>817</v>
      </c>
      <c r="RU161" t="s">
        <v>817</v>
      </c>
      <c r="RV161" t="s">
        <v>817</v>
      </c>
      <c r="RW161" t="s">
        <v>817</v>
      </c>
      <c r="RX161" t="s">
        <v>845</v>
      </c>
      <c r="RY161" t="s">
        <v>908</v>
      </c>
      <c r="RZ161" t="s">
        <v>813</v>
      </c>
      <c r="SA161" t="s">
        <v>817</v>
      </c>
      <c r="SB161" t="s">
        <v>817</v>
      </c>
      <c r="SC161" t="s">
        <v>817</v>
      </c>
      <c r="SD161" t="s">
        <v>817</v>
      </c>
      <c r="SE161" t="s">
        <v>817</v>
      </c>
      <c r="SF161" t="s">
        <v>813</v>
      </c>
      <c r="SG161" t="s">
        <v>817</v>
      </c>
      <c r="SH161" t="s">
        <v>817</v>
      </c>
      <c r="SI161" t="s">
        <v>817</v>
      </c>
      <c r="SJ161" t="s">
        <v>817</v>
      </c>
      <c r="SK161" t="s">
        <v>817</v>
      </c>
      <c r="SL161" t="s">
        <v>817</v>
      </c>
      <c r="SM161" t="s">
        <v>817</v>
      </c>
      <c r="SN161" t="s">
        <v>817</v>
      </c>
      <c r="SO161" t="s">
        <v>817</v>
      </c>
      <c r="SP161" t="s">
        <v>817</v>
      </c>
      <c r="SQ161" t="s">
        <v>817</v>
      </c>
      <c r="SR161" t="s">
        <v>813</v>
      </c>
      <c r="SS161" t="s">
        <v>813</v>
      </c>
      <c r="ST161" t="s">
        <v>817</v>
      </c>
      <c r="SU161" t="s">
        <v>817</v>
      </c>
      <c r="SV161" t="s">
        <v>817</v>
      </c>
      <c r="SW161" t="s">
        <v>817</v>
      </c>
      <c r="SX161" t="s">
        <v>817</v>
      </c>
      <c r="SY161" t="s">
        <v>813</v>
      </c>
      <c r="SZ161" t="s">
        <v>813</v>
      </c>
      <c r="TA161" t="s">
        <v>817</v>
      </c>
      <c r="TB161" t="s">
        <v>817</v>
      </c>
      <c r="TC161" t="s">
        <v>817</v>
      </c>
      <c r="TD161" t="s">
        <v>817</v>
      </c>
      <c r="TE161" t="s">
        <v>817</v>
      </c>
      <c r="TF161" t="s">
        <v>817</v>
      </c>
      <c r="TG161" t="s">
        <v>817</v>
      </c>
      <c r="TH161" t="s">
        <v>817</v>
      </c>
      <c r="TI161" t="s">
        <v>817</v>
      </c>
      <c r="TJ161" t="s">
        <v>817</v>
      </c>
      <c r="TU161" t="s">
        <v>817</v>
      </c>
      <c r="TY161" t="s">
        <v>817</v>
      </c>
      <c r="TZ161" t="s">
        <v>817</v>
      </c>
      <c r="UA161" t="s">
        <v>817</v>
      </c>
      <c r="UB161" t="s">
        <v>817</v>
      </c>
      <c r="UC161" t="s">
        <v>817</v>
      </c>
      <c r="UD161" t="s">
        <v>817</v>
      </c>
      <c r="UE161" t="s">
        <v>817</v>
      </c>
      <c r="UF161" t="s">
        <v>817</v>
      </c>
      <c r="UG161" t="s">
        <v>817</v>
      </c>
      <c r="UH161" t="s">
        <v>813</v>
      </c>
      <c r="UI161" t="s">
        <v>817</v>
      </c>
      <c r="UJ161" t="s">
        <v>817</v>
      </c>
      <c r="UK161" t="s">
        <v>817</v>
      </c>
      <c r="UL161" t="s">
        <v>817</v>
      </c>
      <c r="UM161" t="s">
        <v>817</v>
      </c>
      <c r="UN161" t="s">
        <v>817</v>
      </c>
      <c r="UO161" t="s">
        <v>817</v>
      </c>
      <c r="UP161" t="s">
        <v>817</v>
      </c>
      <c r="UQ161" t="s">
        <v>817</v>
      </c>
      <c r="UR161" t="s">
        <v>813</v>
      </c>
      <c r="US161" t="s">
        <v>817</v>
      </c>
      <c r="UT161" t="s">
        <v>817</v>
      </c>
      <c r="UU161" t="s">
        <v>817</v>
      </c>
      <c r="UV161" t="s">
        <v>817</v>
      </c>
      <c r="UW161" t="s">
        <v>817</v>
      </c>
      <c r="UX161" t="s">
        <v>817</v>
      </c>
      <c r="UY161" t="s">
        <v>817</v>
      </c>
      <c r="UZ161" t="s">
        <v>817</v>
      </c>
      <c r="VB161" t="s">
        <v>909</v>
      </c>
      <c r="VC161" t="s">
        <v>848</v>
      </c>
      <c r="VD161" t="s">
        <v>817</v>
      </c>
      <c r="VE161" t="s">
        <v>817</v>
      </c>
      <c r="VF161" t="s">
        <v>813</v>
      </c>
      <c r="VG161" t="s">
        <v>817</v>
      </c>
      <c r="VH161" t="s">
        <v>817</v>
      </c>
      <c r="VI161" t="s">
        <v>817</v>
      </c>
      <c r="VJ161" t="s">
        <v>817</v>
      </c>
      <c r="VK161" t="s">
        <v>817</v>
      </c>
      <c r="VL161" t="s">
        <v>817</v>
      </c>
      <c r="VM161" t="s">
        <v>817</v>
      </c>
      <c r="VN161" t="s">
        <v>817</v>
      </c>
      <c r="VO161" t="s">
        <v>817</v>
      </c>
      <c r="VP161" t="s">
        <v>817</v>
      </c>
      <c r="VQ161" t="s">
        <v>817</v>
      </c>
      <c r="VY161" t="s">
        <v>817</v>
      </c>
      <c r="VZ161" t="s">
        <v>817</v>
      </c>
      <c r="WA161" t="s">
        <v>817</v>
      </c>
      <c r="WJ161" t="s">
        <v>813</v>
      </c>
      <c r="WK161" t="s">
        <v>817</v>
      </c>
      <c r="WL161" t="s">
        <v>817</v>
      </c>
      <c r="WM161" t="s">
        <v>817</v>
      </c>
      <c r="WN161" t="s">
        <v>817</v>
      </c>
      <c r="WO161" t="s">
        <v>817</v>
      </c>
      <c r="WP161" t="s">
        <v>817</v>
      </c>
      <c r="WQ161" t="s">
        <v>817</v>
      </c>
      <c r="WR161" t="s">
        <v>817</v>
      </c>
      <c r="WS161" t="s">
        <v>928</v>
      </c>
      <c r="WU161" t="s">
        <v>813</v>
      </c>
      <c r="WV161" t="s">
        <v>817</v>
      </c>
      <c r="WW161" t="s">
        <v>817</v>
      </c>
      <c r="WX161" t="s">
        <v>817</v>
      </c>
      <c r="WY161" t="s">
        <v>817</v>
      </c>
      <c r="WZ161" t="s">
        <v>817</v>
      </c>
      <c r="XA161" t="s">
        <v>817</v>
      </c>
      <c r="XB161" t="s">
        <v>817</v>
      </c>
      <c r="XC161" t="s">
        <v>869</v>
      </c>
      <c r="XD161" t="s">
        <v>813</v>
      </c>
      <c r="XE161" t="s">
        <v>817</v>
      </c>
      <c r="XF161" t="s">
        <v>817</v>
      </c>
      <c r="XG161" t="s">
        <v>817</v>
      </c>
      <c r="XH161" t="s">
        <v>817</v>
      </c>
      <c r="XI161" t="s">
        <v>817</v>
      </c>
      <c r="XJ161" t="s">
        <v>817</v>
      </c>
      <c r="XK161" t="s">
        <v>817</v>
      </c>
      <c r="XL161" t="s">
        <v>817</v>
      </c>
      <c r="XM161" t="s">
        <v>817</v>
      </c>
      <c r="XN161" t="s">
        <v>817</v>
      </c>
      <c r="XO161" t="s">
        <v>817</v>
      </c>
      <c r="XP161" t="s">
        <v>817</v>
      </c>
      <c r="XQ161" t="s">
        <v>817</v>
      </c>
      <c r="XR161" t="s">
        <v>813</v>
      </c>
      <c r="XS161" t="s">
        <v>817</v>
      </c>
      <c r="XT161" t="s">
        <v>813</v>
      </c>
      <c r="XU161" t="s">
        <v>813</v>
      </c>
      <c r="XV161" t="s">
        <v>817</v>
      </c>
      <c r="XW161" t="s">
        <v>817</v>
      </c>
      <c r="XX161" t="s">
        <v>817</v>
      </c>
      <c r="XY161" t="s">
        <v>817</v>
      </c>
      <c r="XZ161" t="s">
        <v>817</v>
      </c>
      <c r="ZM161" t="s">
        <v>817</v>
      </c>
      <c r="ZN161" t="s">
        <v>817</v>
      </c>
      <c r="ZO161" t="s">
        <v>813</v>
      </c>
      <c r="ZP161" t="s">
        <v>817</v>
      </c>
      <c r="ZQ161" t="s">
        <v>817</v>
      </c>
      <c r="ZR161" t="s">
        <v>813</v>
      </c>
      <c r="ZS161" t="s">
        <v>817</v>
      </c>
      <c r="ZT161" t="s">
        <v>817</v>
      </c>
      <c r="ZU161" t="s">
        <v>817</v>
      </c>
      <c r="ZV161" t="s">
        <v>817</v>
      </c>
      <c r="ZW161" t="s">
        <v>817</v>
      </c>
      <c r="ZX161" t="s">
        <v>817</v>
      </c>
      <c r="ZY161" t="s">
        <v>817</v>
      </c>
      <c r="ZZ161" t="s">
        <v>817</v>
      </c>
      <c r="AAA161" t="s">
        <v>813</v>
      </c>
      <c r="AAB161" t="s">
        <v>817</v>
      </c>
      <c r="AAC161" t="s">
        <v>817</v>
      </c>
      <c r="AAD161" t="s">
        <v>817</v>
      </c>
      <c r="AAE161" t="s">
        <v>817</v>
      </c>
      <c r="AAF161" t="s">
        <v>817</v>
      </c>
      <c r="AAH161" t="s">
        <v>813</v>
      </c>
      <c r="AAI161" t="s">
        <v>817</v>
      </c>
      <c r="AAJ161" t="s">
        <v>813</v>
      </c>
      <c r="AAK161" t="s">
        <v>817</v>
      </c>
      <c r="AAL161" t="s">
        <v>817</v>
      </c>
      <c r="AAM161" t="s">
        <v>817</v>
      </c>
      <c r="AAN161" t="s">
        <v>817</v>
      </c>
      <c r="AAO161" t="s">
        <v>817</v>
      </c>
      <c r="AAP161" t="s">
        <v>817</v>
      </c>
      <c r="AAQ161" t="s">
        <v>817</v>
      </c>
      <c r="AAR161" t="s">
        <v>817</v>
      </c>
      <c r="AAS161" t="s">
        <v>817</v>
      </c>
      <c r="AAT161" t="s">
        <v>817</v>
      </c>
      <c r="AAV161" t="s">
        <v>817</v>
      </c>
      <c r="AAW161" t="s">
        <v>817</v>
      </c>
      <c r="AAX161" t="s">
        <v>817</v>
      </c>
      <c r="AAY161" t="s">
        <v>817</v>
      </c>
      <c r="AAZ161" t="s">
        <v>817</v>
      </c>
      <c r="ABA161" t="s">
        <v>817</v>
      </c>
      <c r="ABB161" t="s">
        <v>817</v>
      </c>
      <c r="ABC161" t="s">
        <v>817</v>
      </c>
      <c r="ABD161" t="s">
        <v>817</v>
      </c>
      <c r="ABE161" t="s">
        <v>817</v>
      </c>
      <c r="ABF161" t="s">
        <v>817</v>
      </c>
      <c r="ABG161" t="s">
        <v>817</v>
      </c>
      <c r="ABH161" t="s">
        <v>817</v>
      </c>
      <c r="ABI161" t="s">
        <v>817</v>
      </c>
      <c r="ABJ161" t="s">
        <v>813</v>
      </c>
      <c r="ABK161" t="s">
        <v>813</v>
      </c>
      <c r="ABL161" t="s">
        <v>817</v>
      </c>
      <c r="ABM161" t="s">
        <v>813</v>
      </c>
      <c r="ABN161" t="s">
        <v>817</v>
      </c>
      <c r="ABO161" t="s">
        <v>817</v>
      </c>
      <c r="ABP161" t="s">
        <v>817</v>
      </c>
      <c r="ABQ161" t="s">
        <v>817</v>
      </c>
      <c r="ABR161" t="s">
        <v>817</v>
      </c>
      <c r="ABS161" t="s">
        <v>817</v>
      </c>
      <c r="ABT161" t="s">
        <v>817</v>
      </c>
      <c r="ABU161" t="s">
        <v>817</v>
      </c>
      <c r="ABV161" t="s">
        <v>817</v>
      </c>
      <c r="ABW161" t="s">
        <v>813</v>
      </c>
      <c r="ABX161" t="s">
        <v>817</v>
      </c>
      <c r="ABY161" t="s">
        <v>817</v>
      </c>
      <c r="ABZ161" t="s">
        <v>817</v>
      </c>
      <c r="ACA161" t="s">
        <v>817</v>
      </c>
      <c r="ACB161" t="s">
        <v>813</v>
      </c>
      <c r="ACC161" t="s">
        <v>817</v>
      </c>
      <c r="ACD161" t="s">
        <v>817</v>
      </c>
      <c r="ACE161" t="s">
        <v>817</v>
      </c>
      <c r="ACF161" t="s">
        <v>817</v>
      </c>
      <c r="ACG161" t="s">
        <v>817</v>
      </c>
      <c r="ACH161" t="s">
        <v>817</v>
      </c>
      <c r="ACI161" t="s">
        <v>817</v>
      </c>
    </row>
    <row r="162" spans="1:763">
      <c r="A162" t="s">
        <v>1522</v>
      </c>
      <c r="B162" t="s">
        <v>1523</v>
      </c>
      <c r="C162" t="s">
        <v>1524</v>
      </c>
      <c r="D162" t="s">
        <v>941</v>
      </c>
      <c r="E162" t="s">
        <v>941</v>
      </c>
      <c r="P162" t="s">
        <v>812</v>
      </c>
      <c r="T162">
        <v>54</v>
      </c>
      <c r="V162" t="s">
        <v>813</v>
      </c>
      <c r="X162" t="s">
        <v>813</v>
      </c>
      <c r="Y162" t="s">
        <v>856</v>
      </c>
      <c r="Z162" t="s">
        <v>856</v>
      </c>
      <c r="AA162" t="s">
        <v>920</v>
      </c>
      <c r="AB162" t="s">
        <v>901</v>
      </c>
      <c r="AC162">
        <v>2</v>
      </c>
      <c r="AD162" t="s">
        <v>817</v>
      </c>
      <c r="AE162">
        <v>0</v>
      </c>
      <c r="AF162">
        <v>2</v>
      </c>
      <c r="AG162">
        <v>0</v>
      </c>
      <c r="AH162" t="s">
        <v>818</v>
      </c>
      <c r="AI162" t="s">
        <v>818</v>
      </c>
      <c r="AJ162" t="s">
        <v>818</v>
      </c>
      <c r="AK162" t="s">
        <v>818</v>
      </c>
      <c r="AL162" t="s">
        <v>818</v>
      </c>
      <c r="AM162" t="s">
        <v>818</v>
      </c>
      <c r="AN162" t="s">
        <v>818</v>
      </c>
      <c r="AO162" t="s">
        <v>818</v>
      </c>
      <c r="AP162" t="s">
        <v>818</v>
      </c>
      <c r="AQ162" t="s">
        <v>818</v>
      </c>
      <c r="AR162" t="s">
        <v>818</v>
      </c>
      <c r="AS162" t="s">
        <v>818</v>
      </c>
      <c r="AT162" t="s">
        <v>818</v>
      </c>
      <c r="AU162" t="s">
        <v>818</v>
      </c>
      <c r="AV162" t="s">
        <v>818</v>
      </c>
      <c r="AW162" t="s">
        <v>818</v>
      </c>
      <c r="AX162" t="s">
        <v>818</v>
      </c>
      <c r="AY162" t="s">
        <v>818</v>
      </c>
      <c r="AZ162" t="s">
        <v>818</v>
      </c>
      <c r="BA162" t="s">
        <v>818</v>
      </c>
      <c r="BB162" t="s">
        <v>818</v>
      </c>
      <c r="BC162" t="s">
        <v>818</v>
      </c>
      <c r="BD162" t="s">
        <v>818</v>
      </c>
      <c r="BE162" t="s">
        <v>818</v>
      </c>
      <c r="BF162" t="s">
        <v>818</v>
      </c>
      <c r="BG162" t="s">
        <v>818</v>
      </c>
      <c r="BH162" t="s">
        <v>818</v>
      </c>
      <c r="BI162" t="s">
        <v>818</v>
      </c>
      <c r="BJ162" t="s">
        <v>818</v>
      </c>
      <c r="BK162" t="s">
        <v>818</v>
      </c>
      <c r="BL162" t="s">
        <v>818</v>
      </c>
      <c r="BM162" t="s">
        <v>818</v>
      </c>
      <c r="BN162" t="s">
        <v>818</v>
      </c>
      <c r="BO162" t="s">
        <v>818</v>
      </c>
      <c r="BP162" t="s">
        <v>818</v>
      </c>
      <c r="BQ162" t="s">
        <v>818</v>
      </c>
      <c r="BR162" t="s">
        <v>818</v>
      </c>
      <c r="BS162" t="s">
        <v>818</v>
      </c>
      <c r="BT162" t="s">
        <v>818</v>
      </c>
      <c r="BU162" t="s">
        <v>818</v>
      </c>
      <c r="BV162" t="s">
        <v>818</v>
      </c>
      <c r="BW162" t="s">
        <v>818</v>
      </c>
      <c r="BX162" t="s">
        <v>818</v>
      </c>
      <c r="BY162" t="s">
        <v>818</v>
      </c>
      <c r="BZ162" t="s">
        <v>818</v>
      </c>
      <c r="CA162" t="s">
        <v>818</v>
      </c>
      <c r="CB162" t="s">
        <v>818</v>
      </c>
      <c r="CC162" t="s">
        <v>818</v>
      </c>
      <c r="CD162" t="s">
        <v>818</v>
      </c>
      <c r="CE162" t="s">
        <v>818</v>
      </c>
      <c r="CF162" t="s">
        <v>818</v>
      </c>
      <c r="CG162" t="s">
        <v>818</v>
      </c>
      <c r="CH162" t="s">
        <v>818</v>
      </c>
      <c r="CI162" t="s">
        <v>818</v>
      </c>
      <c r="CJ162" t="s">
        <v>818</v>
      </c>
      <c r="CK162" t="s">
        <v>818</v>
      </c>
      <c r="CL162" t="s">
        <v>818</v>
      </c>
      <c r="CM162" t="s">
        <v>818</v>
      </c>
      <c r="CN162" t="s">
        <v>818</v>
      </c>
      <c r="CO162" t="s">
        <v>818</v>
      </c>
      <c r="CP162" t="s">
        <v>818</v>
      </c>
      <c r="CQ162" t="s">
        <v>818</v>
      </c>
      <c r="CR162" t="s">
        <v>818</v>
      </c>
      <c r="CS162" t="s">
        <v>818</v>
      </c>
      <c r="CT162" t="s">
        <v>818</v>
      </c>
      <c r="CU162" t="s">
        <v>818</v>
      </c>
      <c r="CV162" t="s">
        <v>818</v>
      </c>
      <c r="CW162" t="s">
        <v>818</v>
      </c>
      <c r="CX162" t="s">
        <v>818</v>
      </c>
      <c r="CY162" t="s">
        <v>818</v>
      </c>
      <c r="CZ162" t="s">
        <v>818</v>
      </c>
      <c r="DA162" t="s">
        <v>818</v>
      </c>
      <c r="DB162" t="s">
        <v>818</v>
      </c>
      <c r="DC162" t="s">
        <v>818</v>
      </c>
      <c r="DD162" t="s">
        <v>818</v>
      </c>
      <c r="DE162" t="s">
        <v>818</v>
      </c>
      <c r="DF162" t="s">
        <v>818</v>
      </c>
      <c r="DG162" t="s">
        <v>818</v>
      </c>
      <c r="DH162" t="s">
        <v>818</v>
      </c>
      <c r="DI162" t="s">
        <v>818</v>
      </c>
      <c r="DJ162" t="s">
        <v>818</v>
      </c>
      <c r="DK162" t="s">
        <v>818</v>
      </c>
      <c r="DL162" t="s">
        <v>818</v>
      </c>
      <c r="DM162" t="s">
        <v>818</v>
      </c>
      <c r="DN162" t="s">
        <v>818</v>
      </c>
      <c r="DO162" t="s">
        <v>818</v>
      </c>
      <c r="DP162" t="s">
        <v>818</v>
      </c>
      <c r="DQ162" t="s">
        <v>818</v>
      </c>
      <c r="DR162" t="s">
        <v>818</v>
      </c>
      <c r="DS162" t="s">
        <v>818</v>
      </c>
      <c r="DT162" t="s">
        <v>818</v>
      </c>
      <c r="DU162" t="s">
        <v>818</v>
      </c>
      <c r="DV162" t="s">
        <v>818</v>
      </c>
      <c r="DW162" t="s">
        <v>818</v>
      </c>
      <c r="DX162" t="s">
        <v>818</v>
      </c>
      <c r="DY162" t="s">
        <v>818</v>
      </c>
      <c r="DZ162" t="s">
        <v>818</v>
      </c>
      <c r="EA162" t="s">
        <v>818</v>
      </c>
      <c r="EB162" t="s">
        <v>818</v>
      </c>
      <c r="EC162" t="s">
        <v>818</v>
      </c>
      <c r="ED162" t="s">
        <v>818</v>
      </c>
      <c r="EE162" t="s">
        <v>818</v>
      </c>
      <c r="EF162" t="s">
        <v>818</v>
      </c>
      <c r="EG162" t="s">
        <v>818</v>
      </c>
      <c r="EH162" t="s">
        <v>818</v>
      </c>
      <c r="EI162" t="s">
        <v>818</v>
      </c>
      <c r="EJ162" t="s">
        <v>818</v>
      </c>
      <c r="EK162" t="s">
        <v>818</v>
      </c>
      <c r="EL162" t="s">
        <v>818</v>
      </c>
      <c r="EM162" t="s">
        <v>818</v>
      </c>
      <c r="EN162" t="s">
        <v>818</v>
      </c>
      <c r="EO162" t="s">
        <v>818</v>
      </c>
      <c r="EP162" t="s">
        <v>818</v>
      </c>
      <c r="EQ162" t="s">
        <v>818</v>
      </c>
      <c r="ER162" t="s">
        <v>818</v>
      </c>
      <c r="ES162" t="s">
        <v>818</v>
      </c>
      <c r="ET162" t="s">
        <v>818</v>
      </c>
      <c r="EU162" t="s">
        <v>818</v>
      </c>
      <c r="EV162" t="s">
        <v>818</v>
      </c>
      <c r="EW162" t="s">
        <v>818</v>
      </c>
      <c r="EX162" t="s">
        <v>818</v>
      </c>
      <c r="EY162" t="s">
        <v>818</v>
      </c>
      <c r="EZ162" t="s">
        <v>818</v>
      </c>
      <c r="FA162" t="s">
        <v>818</v>
      </c>
      <c r="FB162" t="s">
        <v>818</v>
      </c>
      <c r="FC162" t="s">
        <v>818</v>
      </c>
      <c r="FD162" t="s">
        <v>818</v>
      </c>
      <c r="FE162" t="s">
        <v>818</v>
      </c>
      <c r="FF162" t="s">
        <v>818</v>
      </c>
      <c r="FG162" t="s">
        <v>818</v>
      </c>
      <c r="FH162" t="s">
        <v>818</v>
      </c>
      <c r="FI162" t="s">
        <v>818</v>
      </c>
      <c r="FJ162" t="s">
        <v>818</v>
      </c>
      <c r="FK162" t="s">
        <v>818</v>
      </c>
      <c r="FL162" t="s">
        <v>818</v>
      </c>
      <c r="FM162" t="s">
        <v>818</v>
      </c>
      <c r="FN162" t="s">
        <v>818</v>
      </c>
      <c r="FO162" t="s">
        <v>818</v>
      </c>
      <c r="FP162" t="s">
        <v>818</v>
      </c>
      <c r="FQ162" t="s">
        <v>818</v>
      </c>
      <c r="FR162" t="s">
        <v>818</v>
      </c>
      <c r="FS162" t="s">
        <v>818</v>
      </c>
      <c r="FT162" t="s">
        <v>818</v>
      </c>
      <c r="FU162" t="s">
        <v>818</v>
      </c>
      <c r="FV162" t="s">
        <v>818</v>
      </c>
      <c r="FW162" t="s">
        <v>818</v>
      </c>
      <c r="FX162" t="s">
        <v>818</v>
      </c>
      <c r="FY162" t="s">
        <v>818</v>
      </c>
      <c r="FZ162" t="s">
        <v>818</v>
      </c>
      <c r="GA162" t="s">
        <v>818</v>
      </c>
      <c r="GB162" t="s">
        <v>818</v>
      </c>
      <c r="GC162" t="s">
        <v>818</v>
      </c>
      <c r="GD162" t="s">
        <v>818</v>
      </c>
      <c r="GE162" t="s">
        <v>818</v>
      </c>
      <c r="GF162" t="s">
        <v>818</v>
      </c>
      <c r="GG162" t="s">
        <v>818</v>
      </c>
      <c r="GH162" t="s">
        <v>818</v>
      </c>
      <c r="GI162" t="s">
        <v>818</v>
      </c>
      <c r="GJ162" t="s">
        <v>818</v>
      </c>
      <c r="GK162" t="s">
        <v>818</v>
      </c>
      <c r="GL162" t="s">
        <v>818</v>
      </c>
      <c r="GM162" t="s">
        <v>818</v>
      </c>
      <c r="GN162" t="s">
        <v>818</v>
      </c>
      <c r="GO162" t="s">
        <v>818</v>
      </c>
      <c r="GP162" t="s">
        <v>818</v>
      </c>
      <c r="GQ162" t="s">
        <v>818</v>
      </c>
      <c r="GR162" t="s">
        <v>818</v>
      </c>
      <c r="GS162" t="s">
        <v>818</v>
      </c>
      <c r="GT162" t="s">
        <v>818</v>
      </c>
      <c r="GU162" t="s">
        <v>818</v>
      </c>
      <c r="GV162" t="s">
        <v>818</v>
      </c>
      <c r="GW162" t="s">
        <v>818</v>
      </c>
      <c r="GX162" t="s">
        <v>818</v>
      </c>
      <c r="GY162" t="s">
        <v>818</v>
      </c>
      <c r="GZ162" t="s">
        <v>818</v>
      </c>
      <c r="HA162" t="s">
        <v>818</v>
      </c>
      <c r="HB162" t="s">
        <v>818</v>
      </c>
      <c r="HC162" t="s">
        <v>818</v>
      </c>
      <c r="HD162" t="s">
        <v>818</v>
      </c>
      <c r="HE162" t="s">
        <v>818</v>
      </c>
      <c r="HF162" t="s">
        <v>818</v>
      </c>
      <c r="HG162" t="s">
        <v>818</v>
      </c>
      <c r="HH162" t="s">
        <v>818</v>
      </c>
      <c r="HI162" t="s">
        <v>818</v>
      </c>
      <c r="HJ162" t="s">
        <v>818</v>
      </c>
      <c r="HK162" t="s">
        <v>818</v>
      </c>
      <c r="HL162" t="s">
        <v>818</v>
      </c>
      <c r="HM162" t="s">
        <v>818</v>
      </c>
      <c r="HN162" t="s">
        <v>818</v>
      </c>
      <c r="HO162" t="s">
        <v>818</v>
      </c>
      <c r="HP162" t="s">
        <v>818</v>
      </c>
      <c r="HQ162" t="s">
        <v>818</v>
      </c>
      <c r="HR162" t="s">
        <v>818</v>
      </c>
      <c r="HS162" t="s">
        <v>818</v>
      </c>
      <c r="HT162" t="s">
        <v>818</v>
      </c>
      <c r="HU162" t="s">
        <v>818</v>
      </c>
      <c r="HV162" t="s">
        <v>818</v>
      </c>
      <c r="HW162" t="s">
        <v>818</v>
      </c>
      <c r="HX162" t="s">
        <v>818</v>
      </c>
      <c r="HY162" t="s">
        <v>818</v>
      </c>
      <c r="HZ162" t="s">
        <v>818</v>
      </c>
      <c r="IA162" t="s">
        <v>818</v>
      </c>
      <c r="IB162" t="s">
        <v>818</v>
      </c>
      <c r="IC162" t="s">
        <v>818</v>
      </c>
      <c r="ID162" t="s">
        <v>818</v>
      </c>
      <c r="IE162" t="s">
        <v>818</v>
      </c>
      <c r="IF162" t="s">
        <v>818</v>
      </c>
      <c r="IG162" t="s">
        <v>818</v>
      </c>
      <c r="IH162" t="s">
        <v>818</v>
      </c>
      <c r="II162" t="s">
        <v>818</v>
      </c>
      <c r="IJ162" t="s">
        <v>818</v>
      </c>
      <c r="IK162" t="s">
        <v>818</v>
      </c>
      <c r="IL162" t="s">
        <v>818</v>
      </c>
      <c r="IM162" t="s">
        <v>818</v>
      </c>
      <c r="IN162" t="s">
        <v>818</v>
      </c>
      <c r="IO162" t="s">
        <v>818</v>
      </c>
      <c r="IP162" t="s">
        <v>818</v>
      </c>
      <c r="IQ162" t="s">
        <v>818</v>
      </c>
      <c r="IR162" t="s">
        <v>818</v>
      </c>
      <c r="IS162" t="s">
        <v>818</v>
      </c>
      <c r="IT162" t="s">
        <v>818</v>
      </c>
      <c r="IU162" t="s">
        <v>818</v>
      </c>
      <c r="IV162" t="s">
        <v>818</v>
      </c>
      <c r="IW162" t="s">
        <v>818</v>
      </c>
      <c r="IX162" t="s">
        <v>818</v>
      </c>
      <c r="IY162" t="s">
        <v>818</v>
      </c>
      <c r="IZ162" t="s">
        <v>818</v>
      </c>
      <c r="JA162" t="s">
        <v>818</v>
      </c>
      <c r="JB162" t="s">
        <v>818</v>
      </c>
      <c r="JC162" t="s">
        <v>818</v>
      </c>
      <c r="JD162" t="s">
        <v>818</v>
      </c>
      <c r="JE162" t="s">
        <v>818</v>
      </c>
      <c r="JF162" t="s">
        <v>818</v>
      </c>
      <c r="JG162" t="s">
        <v>818</v>
      </c>
      <c r="JH162" t="s">
        <v>818</v>
      </c>
      <c r="JI162" t="s">
        <v>818</v>
      </c>
      <c r="JJ162" t="s">
        <v>818</v>
      </c>
      <c r="JK162" t="s">
        <v>818</v>
      </c>
      <c r="JL162" t="s">
        <v>818</v>
      </c>
      <c r="JM162" t="s">
        <v>818</v>
      </c>
      <c r="JN162" t="s">
        <v>818</v>
      </c>
      <c r="JO162" t="s">
        <v>818</v>
      </c>
      <c r="JP162" t="s">
        <v>818</v>
      </c>
      <c r="JQ162" t="s">
        <v>818</v>
      </c>
      <c r="JR162" t="s">
        <v>818</v>
      </c>
      <c r="JS162" t="s">
        <v>818</v>
      </c>
      <c r="JT162" t="s">
        <v>818</v>
      </c>
      <c r="JU162" t="s">
        <v>818</v>
      </c>
      <c r="JV162" t="s">
        <v>818</v>
      </c>
      <c r="JW162" t="s">
        <v>818</v>
      </c>
      <c r="JX162" t="s">
        <v>818</v>
      </c>
      <c r="JY162" t="s">
        <v>818</v>
      </c>
      <c r="JZ162" t="s">
        <v>818</v>
      </c>
      <c r="KA162" t="s">
        <v>818</v>
      </c>
      <c r="KB162" t="s">
        <v>818</v>
      </c>
      <c r="KC162" t="s">
        <v>818</v>
      </c>
      <c r="KD162" t="s">
        <v>818</v>
      </c>
      <c r="KE162" t="s">
        <v>818</v>
      </c>
      <c r="KF162">
        <v>2</v>
      </c>
      <c r="KG162">
        <v>0</v>
      </c>
      <c r="KH162">
        <v>0</v>
      </c>
      <c r="KI162">
        <v>0</v>
      </c>
      <c r="KJ162">
        <v>0</v>
      </c>
      <c r="KK162">
        <v>0</v>
      </c>
      <c r="KL162">
        <v>0</v>
      </c>
      <c r="KM162">
        <v>0</v>
      </c>
      <c r="KN162">
        <v>0</v>
      </c>
      <c r="KO162">
        <v>1</v>
      </c>
      <c r="KP162">
        <v>0</v>
      </c>
      <c r="KQ162">
        <v>1</v>
      </c>
      <c r="KR162">
        <v>0</v>
      </c>
      <c r="KS162">
        <v>0</v>
      </c>
      <c r="KT162">
        <v>0</v>
      </c>
      <c r="KU162">
        <v>0</v>
      </c>
      <c r="KV162">
        <v>0</v>
      </c>
      <c r="KW162">
        <v>0</v>
      </c>
      <c r="KX162">
        <v>1</v>
      </c>
      <c r="KY162">
        <v>0</v>
      </c>
      <c r="KZ162">
        <v>0</v>
      </c>
      <c r="LA162">
        <v>1</v>
      </c>
      <c r="LB162">
        <v>0</v>
      </c>
      <c r="LC162">
        <v>0</v>
      </c>
      <c r="LD162">
        <v>2</v>
      </c>
      <c r="LE162">
        <v>0</v>
      </c>
      <c r="LF162">
        <v>1</v>
      </c>
      <c r="LH162" t="s">
        <v>817</v>
      </c>
      <c r="LI162" t="s">
        <v>817</v>
      </c>
      <c r="LJ162" t="s">
        <v>817</v>
      </c>
      <c r="LK162" t="s">
        <v>817</v>
      </c>
      <c r="LL162" t="s">
        <v>817</v>
      </c>
      <c r="LM162" t="s">
        <v>817</v>
      </c>
      <c r="LO162" t="s">
        <v>813</v>
      </c>
      <c r="LP162" t="s">
        <v>813</v>
      </c>
      <c r="LQ162" t="s">
        <v>817</v>
      </c>
      <c r="LR162" t="s">
        <v>818</v>
      </c>
      <c r="LV162" t="s">
        <v>818</v>
      </c>
      <c r="LX162" t="s">
        <v>817</v>
      </c>
      <c r="MU162" t="s">
        <v>813</v>
      </c>
      <c r="NC162" t="s">
        <v>817</v>
      </c>
      <c r="ND162" t="s">
        <v>817</v>
      </c>
      <c r="NE162" t="s">
        <v>813</v>
      </c>
      <c r="NF162" t="s">
        <v>817</v>
      </c>
      <c r="NG162" t="s">
        <v>817</v>
      </c>
      <c r="NH162" t="s">
        <v>817</v>
      </c>
      <c r="NI162" t="s">
        <v>817</v>
      </c>
      <c r="NJ162" t="s">
        <v>817</v>
      </c>
      <c r="NK162" t="s">
        <v>817</v>
      </c>
      <c r="NL162" t="s">
        <v>813</v>
      </c>
      <c r="NM162" t="s">
        <v>817</v>
      </c>
      <c r="NN162" t="s">
        <v>817</v>
      </c>
      <c r="NO162" t="s">
        <v>817</v>
      </c>
      <c r="NP162" t="s">
        <v>817</v>
      </c>
      <c r="NQ162" t="s">
        <v>817</v>
      </c>
      <c r="NR162" t="s">
        <v>813</v>
      </c>
      <c r="NS162" t="s">
        <v>813</v>
      </c>
      <c r="NT162" t="s">
        <v>848</v>
      </c>
      <c r="NU162" t="s">
        <v>1140</v>
      </c>
      <c r="NY162">
        <v>0</v>
      </c>
      <c r="OP162" t="s">
        <v>817</v>
      </c>
      <c r="OQ162" t="s">
        <v>1036</v>
      </c>
      <c r="OR162" t="s">
        <v>863</v>
      </c>
      <c r="OS162" t="s">
        <v>829</v>
      </c>
      <c r="OT162" t="s">
        <v>813</v>
      </c>
      <c r="OU162" t="s">
        <v>813</v>
      </c>
      <c r="OV162" t="s">
        <v>1004</v>
      </c>
      <c r="PA162" t="s">
        <v>813</v>
      </c>
      <c r="PB162" t="s">
        <v>817</v>
      </c>
      <c r="PC162" t="s">
        <v>817</v>
      </c>
      <c r="PD162" t="s">
        <v>817</v>
      </c>
      <c r="PE162" t="s">
        <v>817</v>
      </c>
      <c r="PF162" t="s">
        <v>817</v>
      </c>
      <c r="PG162" t="s">
        <v>817</v>
      </c>
      <c r="PH162" t="s">
        <v>817</v>
      </c>
      <c r="PI162" t="s">
        <v>817</v>
      </c>
      <c r="PJ162" t="s">
        <v>817</v>
      </c>
      <c r="PM162" t="s">
        <v>837</v>
      </c>
      <c r="PN162" t="s">
        <v>845</v>
      </c>
      <c r="PO162" t="s">
        <v>902</v>
      </c>
      <c r="PP162" t="s">
        <v>839</v>
      </c>
      <c r="PQ162" t="s">
        <v>813</v>
      </c>
      <c r="PR162" t="s">
        <v>813</v>
      </c>
      <c r="PS162" t="s">
        <v>817</v>
      </c>
      <c r="PT162" t="s">
        <v>817</v>
      </c>
      <c r="PU162" t="s">
        <v>817</v>
      </c>
      <c r="PV162" t="s">
        <v>817</v>
      </c>
      <c r="PW162" t="s">
        <v>817</v>
      </c>
      <c r="PX162" t="s">
        <v>817</v>
      </c>
      <c r="PY162" t="s">
        <v>817</v>
      </c>
      <c r="PZ162" t="s">
        <v>840</v>
      </c>
      <c r="QA162" t="s">
        <v>841</v>
      </c>
      <c r="QB162" t="s">
        <v>895</v>
      </c>
      <c r="QC162" t="s">
        <v>843</v>
      </c>
      <c r="QD162" t="s">
        <v>896</v>
      </c>
      <c r="QE162" t="s">
        <v>845</v>
      </c>
      <c r="QF162" t="s">
        <v>813</v>
      </c>
      <c r="QG162" t="s">
        <v>813</v>
      </c>
      <c r="QH162" t="s">
        <v>813</v>
      </c>
      <c r="QI162" t="s">
        <v>817</v>
      </c>
      <c r="QJ162" t="s">
        <v>813</v>
      </c>
      <c r="QK162" t="s">
        <v>813</v>
      </c>
      <c r="QL162" t="s">
        <v>817</v>
      </c>
      <c r="QM162" t="s">
        <v>817</v>
      </c>
      <c r="QN162" t="s">
        <v>817</v>
      </c>
      <c r="QO162" t="s">
        <v>817</v>
      </c>
      <c r="QP162" t="s">
        <v>817</v>
      </c>
      <c r="QQ162" t="s">
        <v>817</v>
      </c>
      <c r="QR162" t="s">
        <v>868</v>
      </c>
      <c r="QS162" t="s">
        <v>813</v>
      </c>
      <c r="QT162" t="s">
        <v>817</v>
      </c>
      <c r="QU162" t="s">
        <v>817</v>
      </c>
      <c r="QV162" t="s">
        <v>817</v>
      </c>
      <c r="QW162" t="s">
        <v>817</v>
      </c>
      <c r="QX162" t="s">
        <v>817</v>
      </c>
      <c r="QY162" t="s">
        <v>817</v>
      </c>
      <c r="QZ162" t="s">
        <v>817</v>
      </c>
      <c r="RA162" t="s">
        <v>817</v>
      </c>
      <c r="RB162" t="s">
        <v>817</v>
      </c>
      <c r="RC162" t="s">
        <v>817</v>
      </c>
      <c r="RD162" t="s">
        <v>817</v>
      </c>
      <c r="RE162" t="s">
        <v>817</v>
      </c>
      <c r="RF162" t="s">
        <v>817</v>
      </c>
      <c r="RG162" t="s">
        <v>817</v>
      </c>
      <c r="RH162" t="s">
        <v>817</v>
      </c>
      <c r="RI162" t="s">
        <v>817</v>
      </c>
      <c r="RJ162" t="s">
        <v>817</v>
      </c>
      <c r="RK162" t="s">
        <v>813</v>
      </c>
      <c r="RL162" t="s">
        <v>817</v>
      </c>
      <c r="RM162" t="s">
        <v>813</v>
      </c>
      <c r="RN162" t="s">
        <v>817</v>
      </c>
      <c r="RO162" t="s">
        <v>817</v>
      </c>
      <c r="RP162" t="s">
        <v>817</v>
      </c>
      <c r="RQ162" t="s">
        <v>817</v>
      </c>
      <c r="RR162" t="s">
        <v>817</v>
      </c>
      <c r="RS162" t="s">
        <v>817</v>
      </c>
      <c r="RT162" t="s">
        <v>817</v>
      </c>
      <c r="RU162" t="s">
        <v>817</v>
      </c>
      <c r="RV162" t="s">
        <v>817</v>
      </c>
      <c r="RW162" t="s">
        <v>817</v>
      </c>
      <c r="RX162" t="s">
        <v>845</v>
      </c>
      <c r="RY162" t="s">
        <v>1102</v>
      </c>
      <c r="RZ162" t="s">
        <v>817</v>
      </c>
      <c r="SB162" t="s">
        <v>817</v>
      </c>
      <c r="SC162" t="s">
        <v>817</v>
      </c>
      <c r="SD162" t="s">
        <v>817</v>
      </c>
      <c r="SE162" t="s">
        <v>817</v>
      </c>
      <c r="SF162" t="s">
        <v>817</v>
      </c>
      <c r="SG162" t="s">
        <v>817</v>
      </c>
      <c r="SH162" t="s">
        <v>817</v>
      </c>
      <c r="SI162" t="s">
        <v>817</v>
      </c>
      <c r="SJ162" t="s">
        <v>813</v>
      </c>
      <c r="SK162" t="s">
        <v>817</v>
      </c>
      <c r="SL162" t="s">
        <v>817</v>
      </c>
      <c r="SM162" t="s">
        <v>817</v>
      </c>
      <c r="SN162" t="s">
        <v>817</v>
      </c>
      <c r="SO162" t="s">
        <v>817</v>
      </c>
      <c r="SP162" t="s">
        <v>817</v>
      </c>
      <c r="SQ162" t="s">
        <v>817</v>
      </c>
      <c r="SR162" t="s">
        <v>817</v>
      </c>
      <c r="SS162" t="s">
        <v>817</v>
      </c>
      <c r="ST162" t="s">
        <v>817</v>
      </c>
      <c r="SU162" t="s">
        <v>817</v>
      </c>
      <c r="SV162" t="s">
        <v>817</v>
      </c>
      <c r="SW162" t="s">
        <v>817</v>
      </c>
      <c r="SX162" t="s">
        <v>817</v>
      </c>
      <c r="SY162" t="s">
        <v>817</v>
      </c>
      <c r="SZ162" t="s">
        <v>817</v>
      </c>
      <c r="TA162" t="s">
        <v>817</v>
      </c>
      <c r="TB162" t="s">
        <v>817</v>
      </c>
      <c r="TC162" t="s">
        <v>817</v>
      </c>
      <c r="TD162" t="s">
        <v>817</v>
      </c>
      <c r="TE162" t="s">
        <v>817</v>
      </c>
      <c r="TF162" t="s">
        <v>813</v>
      </c>
      <c r="TG162" t="s">
        <v>817</v>
      </c>
      <c r="TH162" t="s">
        <v>817</v>
      </c>
      <c r="TI162" t="s">
        <v>817</v>
      </c>
      <c r="TU162" t="s">
        <v>817</v>
      </c>
      <c r="TY162" t="s">
        <v>817</v>
      </c>
      <c r="TZ162" t="s">
        <v>817</v>
      </c>
      <c r="UA162" t="s">
        <v>817</v>
      </c>
      <c r="UB162" t="s">
        <v>817</v>
      </c>
      <c r="UC162" t="s">
        <v>817</v>
      </c>
      <c r="UD162" t="s">
        <v>817</v>
      </c>
      <c r="UE162" t="s">
        <v>817</v>
      </c>
      <c r="UF162" t="s">
        <v>817</v>
      </c>
      <c r="UG162" t="s">
        <v>817</v>
      </c>
      <c r="UH162" t="s">
        <v>813</v>
      </c>
      <c r="UI162" t="s">
        <v>817</v>
      </c>
      <c r="UJ162" t="s">
        <v>817</v>
      </c>
      <c r="UK162" t="s">
        <v>817</v>
      </c>
      <c r="UL162" t="s">
        <v>813</v>
      </c>
      <c r="UM162" t="s">
        <v>817</v>
      </c>
      <c r="UN162" t="s">
        <v>817</v>
      </c>
      <c r="UO162" t="s">
        <v>813</v>
      </c>
      <c r="UP162" t="s">
        <v>817</v>
      </c>
      <c r="UQ162" t="s">
        <v>817</v>
      </c>
      <c r="UR162" t="s">
        <v>817</v>
      </c>
      <c r="US162" t="s">
        <v>817</v>
      </c>
      <c r="UT162" t="s">
        <v>817</v>
      </c>
      <c r="UU162" t="s">
        <v>817</v>
      </c>
      <c r="UV162" t="s">
        <v>817</v>
      </c>
      <c r="UW162" t="s">
        <v>817</v>
      </c>
      <c r="UX162" t="s">
        <v>817</v>
      </c>
      <c r="UY162" t="s">
        <v>817</v>
      </c>
      <c r="UZ162" t="s">
        <v>817</v>
      </c>
      <c r="VB162" t="s">
        <v>909</v>
      </c>
      <c r="VC162" t="s">
        <v>848</v>
      </c>
      <c r="VD162" t="s">
        <v>813</v>
      </c>
      <c r="VE162" t="s">
        <v>817</v>
      </c>
      <c r="VF162" t="s">
        <v>817</v>
      </c>
      <c r="VG162" t="s">
        <v>817</v>
      </c>
      <c r="VH162" t="s">
        <v>817</v>
      </c>
      <c r="VI162" t="s">
        <v>817</v>
      </c>
      <c r="VJ162" t="s">
        <v>817</v>
      </c>
      <c r="VK162" t="s">
        <v>817</v>
      </c>
      <c r="VL162" t="s">
        <v>817</v>
      </c>
      <c r="VM162" t="s">
        <v>817</v>
      </c>
      <c r="VN162" t="s">
        <v>817</v>
      </c>
      <c r="VO162" t="s">
        <v>817</v>
      </c>
      <c r="VP162" t="s">
        <v>817</v>
      </c>
      <c r="VQ162" t="s">
        <v>817</v>
      </c>
      <c r="VY162" t="s">
        <v>817</v>
      </c>
      <c r="VZ162" t="s">
        <v>813</v>
      </c>
      <c r="WA162" t="s">
        <v>817</v>
      </c>
      <c r="WJ162" t="s">
        <v>813</v>
      </c>
      <c r="WK162" t="s">
        <v>817</v>
      </c>
      <c r="WL162" t="s">
        <v>817</v>
      </c>
      <c r="WM162" t="s">
        <v>817</v>
      </c>
      <c r="WN162" t="s">
        <v>817</v>
      </c>
      <c r="WO162" t="s">
        <v>817</v>
      </c>
      <c r="WP162" t="s">
        <v>817</v>
      </c>
      <c r="WQ162" t="s">
        <v>817</v>
      </c>
      <c r="WR162" t="s">
        <v>817</v>
      </c>
      <c r="WS162" t="s">
        <v>846</v>
      </c>
      <c r="WU162" t="s">
        <v>813</v>
      </c>
      <c r="WV162" t="s">
        <v>817</v>
      </c>
      <c r="WW162" t="s">
        <v>817</v>
      </c>
      <c r="WX162" t="s">
        <v>817</v>
      </c>
      <c r="WY162" t="s">
        <v>817</v>
      </c>
      <c r="WZ162" t="s">
        <v>817</v>
      </c>
      <c r="XA162" t="s">
        <v>817</v>
      </c>
      <c r="XB162" t="s">
        <v>817</v>
      </c>
      <c r="XC162" t="s">
        <v>850</v>
      </c>
      <c r="XD162" t="s">
        <v>813</v>
      </c>
      <c r="XE162" t="s">
        <v>817</v>
      </c>
      <c r="XF162" t="s">
        <v>817</v>
      </c>
      <c r="XG162" t="s">
        <v>817</v>
      </c>
      <c r="XH162" t="s">
        <v>817</v>
      </c>
      <c r="XI162" t="s">
        <v>817</v>
      </c>
      <c r="XJ162" t="s">
        <v>817</v>
      </c>
      <c r="XK162" t="s">
        <v>817</v>
      </c>
      <c r="XL162" t="s">
        <v>817</v>
      </c>
      <c r="XM162" t="s">
        <v>817</v>
      </c>
      <c r="XN162" t="s">
        <v>817</v>
      </c>
      <c r="XO162" t="s">
        <v>817</v>
      </c>
      <c r="XP162" t="s">
        <v>817</v>
      </c>
      <c r="XQ162" t="s">
        <v>817</v>
      </c>
      <c r="XR162" t="s">
        <v>817</v>
      </c>
      <c r="XS162" t="s">
        <v>817</v>
      </c>
      <c r="XT162" t="s">
        <v>817</v>
      </c>
      <c r="XU162" t="s">
        <v>817</v>
      </c>
      <c r="XV162" t="s">
        <v>817</v>
      </c>
      <c r="XW162" t="s">
        <v>813</v>
      </c>
      <c r="XX162" t="s">
        <v>817</v>
      </c>
      <c r="XY162" t="s">
        <v>817</v>
      </c>
      <c r="XZ162" t="s">
        <v>817</v>
      </c>
      <c r="ZM162" t="s">
        <v>817</v>
      </c>
      <c r="ZN162" t="s">
        <v>817</v>
      </c>
      <c r="ZO162" t="s">
        <v>817</v>
      </c>
      <c r="ZP162" t="s">
        <v>817</v>
      </c>
      <c r="ZQ162" t="s">
        <v>817</v>
      </c>
      <c r="ZR162" t="s">
        <v>817</v>
      </c>
      <c r="ZS162" t="s">
        <v>817</v>
      </c>
      <c r="ZT162" t="s">
        <v>817</v>
      </c>
      <c r="ZU162" t="s">
        <v>817</v>
      </c>
      <c r="ZV162" t="s">
        <v>813</v>
      </c>
      <c r="ZW162" t="s">
        <v>817</v>
      </c>
      <c r="ZX162" t="s">
        <v>817</v>
      </c>
      <c r="ZY162" t="s">
        <v>817</v>
      </c>
      <c r="ZZ162" t="s">
        <v>817</v>
      </c>
      <c r="AAA162" t="s">
        <v>817</v>
      </c>
      <c r="AAB162" t="s">
        <v>817</v>
      </c>
      <c r="AAC162" t="s">
        <v>817</v>
      </c>
      <c r="AAD162" t="s">
        <v>817</v>
      </c>
      <c r="AAE162" t="s">
        <v>817</v>
      </c>
      <c r="AAF162" t="s">
        <v>817</v>
      </c>
      <c r="AAH162" t="s">
        <v>817</v>
      </c>
      <c r="AAI162" t="s">
        <v>817</v>
      </c>
      <c r="AAJ162" t="s">
        <v>817</v>
      </c>
      <c r="AAK162" t="s">
        <v>817</v>
      </c>
      <c r="AAL162" t="s">
        <v>817</v>
      </c>
      <c r="AAM162" t="s">
        <v>817</v>
      </c>
      <c r="AAN162" t="s">
        <v>817</v>
      </c>
      <c r="AAO162" t="s">
        <v>817</v>
      </c>
      <c r="AAP162" t="s">
        <v>817</v>
      </c>
      <c r="AAQ162" t="s">
        <v>813</v>
      </c>
      <c r="AAR162" t="s">
        <v>817</v>
      </c>
      <c r="AAS162" t="s">
        <v>817</v>
      </c>
      <c r="AAT162" t="s">
        <v>817</v>
      </c>
      <c r="AAV162" t="s">
        <v>813</v>
      </c>
      <c r="AAW162" t="s">
        <v>813</v>
      </c>
      <c r="AAX162" t="s">
        <v>817</v>
      </c>
      <c r="AAY162" t="s">
        <v>817</v>
      </c>
      <c r="AAZ162" t="s">
        <v>817</v>
      </c>
      <c r="ABA162" t="s">
        <v>817</v>
      </c>
      <c r="ABB162" t="s">
        <v>813</v>
      </c>
      <c r="ABC162" t="s">
        <v>817</v>
      </c>
      <c r="ABD162" t="s">
        <v>817</v>
      </c>
      <c r="ABE162" t="s">
        <v>817</v>
      </c>
      <c r="ABF162" t="s">
        <v>817</v>
      </c>
      <c r="ABG162" t="s">
        <v>817</v>
      </c>
      <c r="ABH162" t="s">
        <v>817</v>
      </c>
      <c r="ABI162" t="s">
        <v>817</v>
      </c>
      <c r="ABJ162" t="s">
        <v>817</v>
      </c>
      <c r="ABK162" t="s">
        <v>817</v>
      </c>
      <c r="ABL162" t="s">
        <v>817</v>
      </c>
      <c r="ABM162" t="s">
        <v>817</v>
      </c>
      <c r="ABN162" t="s">
        <v>817</v>
      </c>
      <c r="ABO162" t="s">
        <v>817</v>
      </c>
      <c r="ABP162" t="s">
        <v>817</v>
      </c>
      <c r="ABQ162" t="s">
        <v>817</v>
      </c>
      <c r="ABR162" t="s">
        <v>817</v>
      </c>
      <c r="ABS162" t="s">
        <v>817</v>
      </c>
      <c r="ABT162" t="s">
        <v>817</v>
      </c>
      <c r="ABU162" t="s">
        <v>817</v>
      </c>
      <c r="ABV162" t="s">
        <v>817</v>
      </c>
      <c r="ABW162" t="s">
        <v>817</v>
      </c>
      <c r="ABX162" t="s">
        <v>813</v>
      </c>
      <c r="ABY162" t="s">
        <v>817</v>
      </c>
      <c r="ABZ162" t="s">
        <v>817</v>
      </c>
      <c r="ACA162" t="s">
        <v>817</v>
      </c>
      <c r="ACB162" t="s">
        <v>817</v>
      </c>
      <c r="ACC162" t="s">
        <v>817</v>
      </c>
      <c r="ACD162" t="s">
        <v>817</v>
      </c>
      <c r="ACE162" t="s">
        <v>817</v>
      </c>
      <c r="ACF162" t="s">
        <v>817</v>
      </c>
      <c r="ACG162" t="s">
        <v>817</v>
      </c>
      <c r="ACH162" t="s">
        <v>817</v>
      </c>
      <c r="ACI162" t="s">
        <v>817</v>
      </c>
    </row>
    <row r="163" spans="1:763">
      <c r="A163" t="s">
        <v>1525</v>
      </c>
      <c r="B163" t="s">
        <v>1526</v>
      </c>
      <c r="C163" t="s">
        <v>1527</v>
      </c>
      <c r="D163" t="s">
        <v>854</v>
      </c>
      <c r="E163" t="s">
        <v>854</v>
      </c>
      <c r="P163" t="s">
        <v>855</v>
      </c>
      <c r="Q163">
        <v>1.2198080885670051</v>
      </c>
      <c r="T163">
        <v>43</v>
      </c>
      <c r="V163" t="s">
        <v>813</v>
      </c>
      <c r="X163" t="s">
        <v>813</v>
      </c>
      <c r="Y163" t="s">
        <v>814</v>
      </c>
      <c r="Z163" t="s">
        <v>814</v>
      </c>
      <c r="AA163" t="s">
        <v>815</v>
      </c>
      <c r="AB163" t="s">
        <v>816</v>
      </c>
      <c r="AC163">
        <v>5</v>
      </c>
      <c r="AD163" t="s">
        <v>813</v>
      </c>
      <c r="AE163">
        <v>5</v>
      </c>
      <c r="AF163">
        <v>0</v>
      </c>
      <c r="AG163">
        <v>0</v>
      </c>
      <c r="AH163" t="s">
        <v>818</v>
      </c>
      <c r="AI163" t="s">
        <v>818</v>
      </c>
      <c r="AJ163" t="s">
        <v>818</v>
      </c>
      <c r="AK163" t="s">
        <v>818</v>
      </c>
      <c r="AL163" t="s">
        <v>818</v>
      </c>
      <c r="AM163" t="s">
        <v>818</v>
      </c>
      <c r="AN163" t="s">
        <v>818</v>
      </c>
      <c r="AO163" t="s">
        <v>818</v>
      </c>
      <c r="AP163" t="s">
        <v>818</v>
      </c>
      <c r="AQ163" t="s">
        <v>818</v>
      </c>
      <c r="AR163" t="s">
        <v>818</v>
      </c>
      <c r="AS163" t="s">
        <v>818</v>
      </c>
      <c r="AT163" t="s">
        <v>818</v>
      </c>
      <c r="AU163" t="s">
        <v>818</v>
      </c>
      <c r="AV163" t="s">
        <v>818</v>
      </c>
      <c r="AW163" t="s">
        <v>818</v>
      </c>
      <c r="AX163" t="s">
        <v>818</v>
      </c>
      <c r="AY163" t="s">
        <v>818</v>
      </c>
      <c r="AZ163" t="s">
        <v>818</v>
      </c>
      <c r="BA163" t="s">
        <v>818</v>
      </c>
      <c r="BB163" t="s">
        <v>818</v>
      </c>
      <c r="BC163" t="s">
        <v>818</v>
      </c>
      <c r="BD163" t="s">
        <v>818</v>
      </c>
      <c r="BE163" t="s">
        <v>818</v>
      </c>
      <c r="BF163" t="s">
        <v>818</v>
      </c>
      <c r="BG163" t="s">
        <v>818</v>
      </c>
      <c r="BH163" t="s">
        <v>818</v>
      </c>
      <c r="BI163" t="s">
        <v>818</v>
      </c>
      <c r="BJ163" t="s">
        <v>818</v>
      </c>
      <c r="BK163" t="s">
        <v>818</v>
      </c>
      <c r="BL163" t="s">
        <v>818</v>
      </c>
      <c r="BM163" t="s">
        <v>818</v>
      </c>
      <c r="BN163" t="s">
        <v>818</v>
      </c>
      <c r="BO163" t="s">
        <v>818</v>
      </c>
      <c r="BP163" t="s">
        <v>818</v>
      </c>
      <c r="BQ163" t="s">
        <v>818</v>
      </c>
      <c r="BR163" t="s">
        <v>818</v>
      </c>
      <c r="BS163" t="s">
        <v>818</v>
      </c>
      <c r="BT163" t="s">
        <v>818</v>
      </c>
      <c r="BU163" t="s">
        <v>818</v>
      </c>
      <c r="BV163" t="s">
        <v>818</v>
      </c>
      <c r="BW163" t="s">
        <v>818</v>
      </c>
      <c r="BX163" t="s">
        <v>818</v>
      </c>
      <c r="BY163" t="s">
        <v>818</v>
      </c>
      <c r="BZ163" t="s">
        <v>818</v>
      </c>
      <c r="CA163" t="s">
        <v>818</v>
      </c>
      <c r="CB163" t="s">
        <v>818</v>
      </c>
      <c r="CC163" t="s">
        <v>818</v>
      </c>
      <c r="CD163" t="s">
        <v>818</v>
      </c>
      <c r="CE163" t="s">
        <v>818</v>
      </c>
      <c r="CF163" t="s">
        <v>818</v>
      </c>
      <c r="CG163" t="s">
        <v>818</v>
      </c>
      <c r="CH163" t="s">
        <v>818</v>
      </c>
      <c r="CI163" t="s">
        <v>818</v>
      </c>
      <c r="CJ163" t="s">
        <v>818</v>
      </c>
      <c r="CK163" t="s">
        <v>818</v>
      </c>
      <c r="CL163" t="s">
        <v>818</v>
      </c>
      <c r="CM163" t="s">
        <v>818</v>
      </c>
      <c r="CN163" t="s">
        <v>818</v>
      </c>
      <c r="CO163" t="s">
        <v>818</v>
      </c>
      <c r="CP163" t="s">
        <v>818</v>
      </c>
      <c r="CQ163" t="s">
        <v>818</v>
      </c>
      <c r="CR163" t="s">
        <v>818</v>
      </c>
      <c r="CS163" t="s">
        <v>818</v>
      </c>
      <c r="CT163" t="s">
        <v>818</v>
      </c>
      <c r="CU163" t="s">
        <v>818</v>
      </c>
      <c r="CV163" t="s">
        <v>818</v>
      </c>
      <c r="CW163" t="s">
        <v>818</v>
      </c>
      <c r="CX163" t="s">
        <v>818</v>
      </c>
      <c r="CY163" t="s">
        <v>818</v>
      </c>
      <c r="CZ163" t="s">
        <v>818</v>
      </c>
      <c r="DA163" t="s">
        <v>818</v>
      </c>
      <c r="DB163" t="s">
        <v>818</v>
      </c>
      <c r="DC163" t="s">
        <v>818</v>
      </c>
      <c r="DD163" t="s">
        <v>818</v>
      </c>
      <c r="DE163" t="s">
        <v>818</v>
      </c>
      <c r="DF163" t="s">
        <v>818</v>
      </c>
      <c r="DG163" t="s">
        <v>818</v>
      </c>
      <c r="DH163" t="s">
        <v>818</v>
      </c>
      <c r="DI163" t="s">
        <v>818</v>
      </c>
      <c r="DJ163" t="s">
        <v>818</v>
      </c>
      <c r="DK163" t="s">
        <v>818</v>
      </c>
      <c r="DL163" t="s">
        <v>818</v>
      </c>
      <c r="DM163" t="s">
        <v>818</v>
      </c>
      <c r="DN163" t="s">
        <v>818</v>
      </c>
      <c r="DO163" t="s">
        <v>818</v>
      </c>
      <c r="DP163" t="s">
        <v>818</v>
      </c>
      <c r="DQ163" t="s">
        <v>818</v>
      </c>
      <c r="DR163" t="s">
        <v>818</v>
      </c>
      <c r="DS163" t="s">
        <v>818</v>
      </c>
      <c r="DT163" t="s">
        <v>818</v>
      </c>
      <c r="DU163" t="s">
        <v>818</v>
      </c>
      <c r="DV163" t="s">
        <v>818</v>
      </c>
      <c r="DW163" t="s">
        <v>818</v>
      </c>
      <c r="DX163" t="s">
        <v>818</v>
      </c>
      <c r="DY163" t="s">
        <v>818</v>
      </c>
      <c r="DZ163" t="s">
        <v>818</v>
      </c>
      <c r="EA163" t="s">
        <v>818</v>
      </c>
      <c r="EB163" t="s">
        <v>818</v>
      </c>
      <c r="EC163" t="s">
        <v>818</v>
      </c>
      <c r="ED163" t="s">
        <v>818</v>
      </c>
      <c r="EE163" t="s">
        <v>818</v>
      </c>
      <c r="EF163" t="s">
        <v>818</v>
      </c>
      <c r="EG163" t="s">
        <v>818</v>
      </c>
      <c r="EH163" t="s">
        <v>818</v>
      </c>
      <c r="EI163" t="s">
        <v>818</v>
      </c>
      <c r="EJ163" t="s">
        <v>818</v>
      </c>
      <c r="EK163" t="s">
        <v>818</v>
      </c>
      <c r="EL163" t="s">
        <v>818</v>
      </c>
      <c r="EM163" t="s">
        <v>818</v>
      </c>
      <c r="EN163" t="s">
        <v>818</v>
      </c>
      <c r="EO163" t="s">
        <v>818</v>
      </c>
      <c r="EP163" t="s">
        <v>818</v>
      </c>
      <c r="EQ163" t="s">
        <v>818</v>
      </c>
      <c r="ER163" t="s">
        <v>818</v>
      </c>
      <c r="ES163" t="s">
        <v>818</v>
      </c>
      <c r="ET163" t="s">
        <v>818</v>
      </c>
      <c r="EU163" t="s">
        <v>818</v>
      </c>
      <c r="EV163" t="s">
        <v>818</v>
      </c>
      <c r="EW163" t="s">
        <v>818</v>
      </c>
      <c r="EX163" t="s">
        <v>818</v>
      </c>
      <c r="EY163" t="s">
        <v>818</v>
      </c>
      <c r="EZ163" t="s">
        <v>818</v>
      </c>
      <c r="FA163" t="s">
        <v>818</v>
      </c>
      <c r="FB163" t="s">
        <v>818</v>
      </c>
      <c r="FC163" t="s">
        <v>818</v>
      </c>
      <c r="FD163" t="s">
        <v>818</v>
      </c>
      <c r="FE163" t="s">
        <v>818</v>
      </c>
      <c r="FF163" t="s">
        <v>818</v>
      </c>
      <c r="FG163" t="s">
        <v>818</v>
      </c>
      <c r="FH163" t="s">
        <v>818</v>
      </c>
      <c r="FI163" t="s">
        <v>818</v>
      </c>
      <c r="FJ163" t="s">
        <v>818</v>
      </c>
      <c r="FK163" t="s">
        <v>818</v>
      </c>
      <c r="FL163" t="s">
        <v>818</v>
      </c>
      <c r="FM163" t="s">
        <v>818</v>
      </c>
      <c r="FN163" t="s">
        <v>818</v>
      </c>
      <c r="FO163" t="s">
        <v>818</v>
      </c>
      <c r="FP163" t="s">
        <v>818</v>
      </c>
      <c r="FQ163" t="s">
        <v>818</v>
      </c>
      <c r="FR163" t="s">
        <v>818</v>
      </c>
      <c r="FS163" t="s">
        <v>818</v>
      </c>
      <c r="FT163" t="s">
        <v>818</v>
      </c>
      <c r="FU163" t="s">
        <v>818</v>
      </c>
      <c r="FV163" t="s">
        <v>818</v>
      </c>
      <c r="FW163" t="s">
        <v>818</v>
      </c>
      <c r="FX163" t="s">
        <v>818</v>
      </c>
      <c r="FY163" t="s">
        <v>818</v>
      </c>
      <c r="FZ163" t="s">
        <v>818</v>
      </c>
      <c r="GA163" t="s">
        <v>818</v>
      </c>
      <c r="GB163" t="s">
        <v>818</v>
      </c>
      <c r="GC163" t="s">
        <v>818</v>
      </c>
      <c r="GD163" t="s">
        <v>818</v>
      </c>
      <c r="GE163" t="s">
        <v>818</v>
      </c>
      <c r="GF163" t="s">
        <v>818</v>
      </c>
      <c r="GG163" t="s">
        <v>818</v>
      </c>
      <c r="GH163" t="s">
        <v>818</v>
      </c>
      <c r="GI163" t="s">
        <v>818</v>
      </c>
      <c r="GJ163" t="s">
        <v>818</v>
      </c>
      <c r="GK163" t="s">
        <v>818</v>
      </c>
      <c r="GL163" t="s">
        <v>818</v>
      </c>
      <c r="GM163" t="s">
        <v>818</v>
      </c>
      <c r="GN163" t="s">
        <v>818</v>
      </c>
      <c r="GO163" t="s">
        <v>818</v>
      </c>
      <c r="GP163" t="s">
        <v>818</v>
      </c>
      <c r="GQ163" t="s">
        <v>818</v>
      </c>
      <c r="GR163" t="s">
        <v>818</v>
      </c>
      <c r="GS163" t="s">
        <v>818</v>
      </c>
      <c r="GT163" t="s">
        <v>818</v>
      </c>
      <c r="GU163" t="s">
        <v>818</v>
      </c>
      <c r="GV163" t="s">
        <v>818</v>
      </c>
      <c r="GW163" t="s">
        <v>818</v>
      </c>
      <c r="GX163" t="s">
        <v>818</v>
      </c>
      <c r="GY163" t="s">
        <v>818</v>
      </c>
      <c r="GZ163" t="s">
        <v>818</v>
      </c>
      <c r="HA163" t="s">
        <v>818</v>
      </c>
      <c r="HB163" t="s">
        <v>818</v>
      </c>
      <c r="HC163" t="s">
        <v>818</v>
      </c>
      <c r="HD163" t="s">
        <v>818</v>
      </c>
      <c r="HE163" t="s">
        <v>818</v>
      </c>
      <c r="HF163" t="s">
        <v>818</v>
      </c>
      <c r="HG163" t="s">
        <v>818</v>
      </c>
      <c r="HH163" t="s">
        <v>818</v>
      </c>
      <c r="HI163" t="s">
        <v>818</v>
      </c>
      <c r="HJ163" t="s">
        <v>818</v>
      </c>
      <c r="HK163" t="s">
        <v>818</v>
      </c>
      <c r="HL163" t="s">
        <v>818</v>
      </c>
      <c r="HM163" t="s">
        <v>818</v>
      </c>
      <c r="HN163" t="s">
        <v>818</v>
      </c>
      <c r="HO163" t="s">
        <v>818</v>
      </c>
      <c r="HP163" t="s">
        <v>818</v>
      </c>
      <c r="HQ163" t="s">
        <v>818</v>
      </c>
      <c r="HR163" t="s">
        <v>818</v>
      </c>
      <c r="HS163" t="s">
        <v>818</v>
      </c>
      <c r="HT163" t="s">
        <v>818</v>
      </c>
      <c r="HU163" t="s">
        <v>818</v>
      </c>
      <c r="HV163" t="s">
        <v>818</v>
      </c>
      <c r="HW163" t="s">
        <v>818</v>
      </c>
      <c r="HX163" t="s">
        <v>818</v>
      </c>
      <c r="HY163" t="s">
        <v>818</v>
      </c>
      <c r="HZ163" t="s">
        <v>818</v>
      </c>
      <c r="IA163" t="s">
        <v>818</v>
      </c>
      <c r="IB163" t="s">
        <v>818</v>
      </c>
      <c r="IC163" t="s">
        <v>818</v>
      </c>
      <c r="ID163" t="s">
        <v>818</v>
      </c>
      <c r="IE163" t="s">
        <v>818</v>
      </c>
      <c r="IF163" t="s">
        <v>818</v>
      </c>
      <c r="IG163" t="s">
        <v>818</v>
      </c>
      <c r="IH163" t="s">
        <v>818</v>
      </c>
      <c r="II163" t="s">
        <v>818</v>
      </c>
      <c r="IJ163" t="s">
        <v>818</v>
      </c>
      <c r="IK163" t="s">
        <v>818</v>
      </c>
      <c r="IL163" t="s">
        <v>818</v>
      </c>
      <c r="IM163" t="s">
        <v>818</v>
      </c>
      <c r="IN163" t="s">
        <v>818</v>
      </c>
      <c r="IO163" t="s">
        <v>818</v>
      </c>
      <c r="IP163" t="s">
        <v>818</v>
      </c>
      <c r="IQ163" t="s">
        <v>818</v>
      </c>
      <c r="IR163" t="s">
        <v>818</v>
      </c>
      <c r="IS163" t="s">
        <v>818</v>
      </c>
      <c r="IT163" t="s">
        <v>818</v>
      </c>
      <c r="IU163" t="s">
        <v>818</v>
      </c>
      <c r="IV163" t="s">
        <v>818</v>
      </c>
      <c r="IW163" t="s">
        <v>818</v>
      </c>
      <c r="IX163" t="s">
        <v>818</v>
      </c>
      <c r="IY163" t="s">
        <v>818</v>
      </c>
      <c r="IZ163" t="s">
        <v>818</v>
      </c>
      <c r="JA163" t="s">
        <v>818</v>
      </c>
      <c r="JB163" t="s">
        <v>818</v>
      </c>
      <c r="JC163" t="s">
        <v>818</v>
      </c>
      <c r="JD163" t="s">
        <v>818</v>
      </c>
      <c r="JE163" t="s">
        <v>818</v>
      </c>
      <c r="JF163" t="s">
        <v>818</v>
      </c>
      <c r="JG163" t="s">
        <v>818</v>
      </c>
      <c r="JH163" t="s">
        <v>818</v>
      </c>
      <c r="JI163" t="s">
        <v>818</v>
      </c>
      <c r="JJ163" t="s">
        <v>818</v>
      </c>
      <c r="JK163" t="s">
        <v>818</v>
      </c>
      <c r="JL163" t="s">
        <v>818</v>
      </c>
      <c r="JM163" t="s">
        <v>818</v>
      </c>
      <c r="JN163" t="s">
        <v>818</v>
      </c>
      <c r="JO163" t="s">
        <v>818</v>
      </c>
      <c r="JP163" t="s">
        <v>818</v>
      </c>
      <c r="JQ163" t="s">
        <v>818</v>
      </c>
      <c r="JR163" t="s">
        <v>818</v>
      </c>
      <c r="JS163" t="s">
        <v>818</v>
      </c>
      <c r="JT163" t="s">
        <v>818</v>
      </c>
      <c r="JU163" t="s">
        <v>818</v>
      </c>
      <c r="JV163" t="s">
        <v>818</v>
      </c>
      <c r="JW163" t="s">
        <v>818</v>
      </c>
      <c r="JX163" t="s">
        <v>818</v>
      </c>
      <c r="JY163" t="s">
        <v>818</v>
      </c>
      <c r="JZ163" t="s">
        <v>818</v>
      </c>
      <c r="KA163" t="s">
        <v>818</v>
      </c>
      <c r="KB163" t="s">
        <v>818</v>
      </c>
      <c r="KC163" t="s">
        <v>818</v>
      </c>
      <c r="KD163" t="s">
        <v>818</v>
      </c>
      <c r="KE163" t="s">
        <v>818</v>
      </c>
      <c r="KF163">
        <v>5</v>
      </c>
      <c r="KG163">
        <v>0</v>
      </c>
      <c r="KH163">
        <v>0</v>
      </c>
      <c r="KI163">
        <v>0</v>
      </c>
      <c r="KJ163">
        <v>0</v>
      </c>
      <c r="KK163">
        <v>1</v>
      </c>
      <c r="KL163">
        <v>0</v>
      </c>
      <c r="KM163">
        <v>0</v>
      </c>
      <c r="KN163">
        <v>1</v>
      </c>
      <c r="KO163">
        <v>0</v>
      </c>
      <c r="KP163">
        <v>1</v>
      </c>
      <c r="KQ163">
        <v>1</v>
      </c>
      <c r="KR163">
        <v>0</v>
      </c>
      <c r="KS163">
        <v>0</v>
      </c>
      <c r="KT163">
        <v>1</v>
      </c>
      <c r="KU163">
        <v>0</v>
      </c>
      <c r="KV163">
        <v>0</v>
      </c>
      <c r="KW163">
        <v>0</v>
      </c>
      <c r="KX163">
        <v>2</v>
      </c>
      <c r="KY163">
        <v>0</v>
      </c>
      <c r="KZ163">
        <v>1</v>
      </c>
      <c r="LA163">
        <v>2</v>
      </c>
      <c r="LB163">
        <v>1</v>
      </c>
      <c r="LC163">
        <v>2</v>
      </c>
      <c r="LD163">
        <v>5</v>
      </c>
      <c r="LE163">
        <v>1</v>
      </c>
      <c r="LF163">
        <v>3</v>
      </c>
      <c r="LH163" t="s">
        <v>813</v>
      </c>
      <c r="LI163" t="s">
        <v>817</v>
      </c>
      <c r="LJ163" t="s">
        <v>817</v>
      </c>
      <c r="LK163" t="s">
        <v>817</v>
      </c>
      <c r="LL163" t="s">
        <v>817</v>
      </c>
      <c r="LM163" t="s">
        <v>817</v>
      </c>
      <c r="LN163" t="s">
        <v>813</v>
      </c>
      <c r="LO163" t="s">
        <v>813</v>
      </c>
      <c r="LP163" t="s">
        <v>813</v>
      </c>
      <c r="LQ163" t="s">
        <v>817</v>
      </c>
      <c r="LR163" t="s">
        <v>818</v>
      </c>
      <c r="LV163" t="s">
        <v>818</v>
      </c>
      <c r="LX163" t="s">
        <v>817</v>
      </c>
      <c r="MA163" t="s">
        <v>858</v>
      </c>
      <c r="MB163" t="s">
        <v>887</v>
      </c>
      <c r="MC163" t="s">
        <v>875</v>
      </c>
      <c r="MD163" t="s">
        <v>813</v>
      </c>
      <c r="MF163" t="s">
        <v>823</v>
      </c>
      <c r="MI163" t="s">
        <v>813</v>
      </c>
      <c r="MJ163" t="s">
        <v>824</v>
      </c>
      <c r="MK163" t="s">
        <v>817</v>
      </c>
      <c r="ML163" t="s">
        <v>817</v>
      </c>
      <c r="MM163" t="s">
        <v>817</v>
      </c>
      <c r="MN163" t="s">
        <v>817</v>
      </c>
      <c r="MO163" t="s">
        <v>817</v>
      </c>
      <c r="MP163" t="s">
        <v>817</v>
      </c>
      <c r="MQ163" t="s">
        <v>813</v>
      </c>
      <c r="MR163" t="s">
        <v>817</v>
      </c>
      <c r="MS163" t="s">
        <v>817</v>
      </c>
      <c r="MT163" t="s">
        <v>817</v>
      </c>
      <c r="MU163" t="s">
        <v>817</v>
      </c>
      <c r="MV163" t="s">
        <v>817</v>
      </c>
      <c r="MW163" t="s">
        <v>817</v>
      </c>
      <c r="MX163" t="s">
        <v>817</v>
      </c>
      <c r="MY163" t="s">
        <v>817</v>
      </c>
      <c r="MZ163" t="s">
        <v>813</v>
      </c>
      <c r="NA163" t="s">
        <v>817</v>
      </c>
      <c r="NB163" t="s">
        <v>817</v>
      </c>
      <c r="NR163" t="s">
        <v>813</v>
      </c>
      <c r="NS163" t="s">
        <v>817</v>
      </c>
      <c r="NU163" t="s">
        <v>1118</v>
      </c>
      <c r="NV163" t="s">
        <v>813</v>
      </c>
      <c r="NW163" t="s">
        <v>862</v>
      </c>
      <c r="NX163" t="s">
        <v>826</v>
      </c>
      <c r="NY163">
        <v>1</v>
      </c>
      <c r="NZ163" t="s">
        <v>903</v>
      </c>
      <c r="OP163" t="s">
        <v>817</v>
      </c>
      <c r="OQ163" t="s">
        <v>827</v>
      </c>
      <c r="OR163" t="s">
        <v>863</v>
      </c>
      <c r="OS163" t="s">
        <v>829</v>
      </c>
      <c r="OT163" t="s">
        <v>813</v>
      </c>
      <c r="OU163" t="s">
        <v>813</v>
      </c>
      <c r="OV163" t="s">
        <v>1041</v>
      </c>
      <c r="PA163" t="s">
        <v>813</v>
      </c>
      <c r="PB163" t="s">
        <v>817</v>
      </c>
      <c r="PC163" t="s">
        <v>813</v>
      </c>
      <c r="PD163" t="s">
        <v>813</v>
      </c>
      <c r="PE163" t="s">
        <v>817</v>
      </c>
      <c r="PF163" t="s">
        <v>817</v>
      </c>
      <c r="PG163" t="s">
        <v>817</v>
      </c>
      <c r="PH163" t="s">
        <v>817</v>
      </c>
      <c r="PI163" t="s">
        <v>817</v>
      </c>
      <c r="PJ163" t="s">
        <v>817</v>
      </c>
      <c r="PL163" t="s">
        <v>927</v>
      </c>
      <c r="PM163" t="s">
        <v>836</v>
      </c>
      <c r="PN163" t="s">
        <v>837</v>
      </c>
      <c r="PO163" t="s">
        <v>866</v>
      </c>
      <c r="PP163" t="s">
        <v>839</v>
      </c>
      <c r="PQ163" t="s">
        <v>813</v>
      </c>
      <c r="PR163" t="s">
        <v>813</v>
      </c>
      <c r="PS163" t="s">
        <v>817</v>
      </c>
      <c r="PT163" t="s">
        <v>817</v>
      </c>
      <c r="PU163" t="s">
        <v>817</v>
      </c>
      <c r="PV163" t="s">
        <v>817</v>
      </c>
      <c r="PW163" t="s">
        <v>817</v>
      </c>
      <c r="PX163" t="s">
        <v>817</v>
      </c>
      <c r="PY163" t="s">
        <v>817</v>
      </c>
      <c r="PZ163" t="s">
        <v>840</v>
      </c>
      <c r="QD163" t="s">
        <v>896</v>
      </c>
      <c r="QE163" t="s">
        <v>845</v>
      </c>
      <c r="QF163" t="s">
        <v>813</v>
      </c>
      <c r="QG163" t="s">
        <v>813</v>
      </c>
      <c r="QH163" t="s">
        <v>813</v>
      </c>
      <c r="QI163" t="s">
        <v>813</v>
      </c>
      <c r="QJ163" t="s">
        <v>813</v>
      </c>
      <c r="QK163" t="s">
        <v>817</v>
      </c>
      <c r="QL163" t="s">
        <v>817</v>
      </c>
      <c r="QM163" t="s">
        <v>813</v>
      </c>
      <c r="QN163" t="s">
        <v>817</v>
      </c>
      <c r="QO163" t="s">
        <v>817</v>
      </c>
      <c r="QP163" t="s">
        <v>817</v>
      </c>
      <c r="QQ163" t="s">
        <v>817</v>
      </c>
      <c r="QR163" t="s">
        <v>813</v>
      </c>
      <c r="QS163" t="s">
        <v>817</v>
      </c>
      <c r="QT163" t="s">
        <v>817</v>
      </c>
      <c r="QU163" t="s">
        <v>817</v>
      </c>
      <c r="QV163" t="s">
        <v>813</v>
      </c>
      <c r="QW163" t="s">
        <v>813</v>
      </c>
      <c r="QX163" t="s">
        <v>817</v>
      </c>
      <c r="QY163" t="s">
        <v>817</v>
      </c>
      <c r="QZ163" t="s">
        <v>817</v>
      </c>
      <c r="RA163" t="s">
        <v>813</v>
      </c>
      <c r="RB163" t="s">
        <v>817</v>
      </c>
      <c r="RC163" t="s">
        <v>817</v>
      </c>
      <c r="RD163" t="s">
        <v>817</v>
      </c>
      <c r="RE163" t="s">
        <v>817</v>
      </c>
      <c r="RF163" t="s">
        <v>817</v>
      </c>
      <c r="RG163" t="s">
        <v>817</v>
      </c>
      <c r="RH163" t="s">
        <v>817</v>
      </c>
      <c r="RI163" t="s">
        <v>817</v>
      </c>
      <c r="RJ163" t="s">
        <v>817</v>
      </c>
      <c r="RK163" t="s">
        <v>817</v>
      </c>
      <c r="RZ163" t="s">
        <v>813</v>
      </c>
      <c r="SA163" t="s">
        <v>817</v>
      </c>
      <c r="SB163" t="s">
        <v>817</v>
      </c>
      <c r="SC163" t="s">
        <v>817</v>
      </c>
      <c r="SD163" t="s">
        <v>817</v>
      </c>
      <c r="SE163" t="s">
        <v>817</v>
      </c>
      <c r="SF163" t="s">
        <v>817</v>
      </c>
      <c r="SG163" t="s">
        <v>817</v>
      </c>
      <c r="SH163" t="s">
        <v>817</v>
      </c>
      <c r="SI163" t="s">
        <v>813</v>
      </c>
      <c r="SJ163" t="s">
        <v>817</v>
      </c>
      <c r="SK163" t="s">
        <v>817</v>
      </c>
      <c r="SL163" t="s">
        <v>817</v>
      </c>
      <c r="SM163" t="s">
        <v>817</v>
      </c>
      <c r="SN163" t="s">
        <v>817</v>
      </c>
      <c r="SO163" t="s">
        <v>817</v>
      </c>
      <c r="SP163" t="s">
        <v>817</v>
      </c>
      <c r="SQ163" t="s">
        <v>817</v>
      </c>
      <c r="SR163" t="s">
        <v>813</v>
      </c>
      <c r="SS163" t="s">
        <v>817</v>
      </c>
      <c r="ST163" t="s">
        <v>817</v>
      </c>
      <c r="SU163" t="s">
        <v>817</v>
      </c>
      <c r="SV163" t="s">
        <v>817</v>
      </c>
      <c r="SW163" t="s">
        <v>817</v>
      </c>
      <c r="SX163" t="s">
        <v>817</v>
      </c>
      <c r="SY163" t="s">
        <v>817</v>
      </c>
      <c r="SZ163" t="s">
        <v>813</v>
      </c>
      <c r="TA163" t="s">
        <v>817</v>
      </c>
      <c r="TB163" t="s">
        <v>817</v>
      </c>
      <c r="TC163" t="s">
        <v>813</v>
      </c>
      <c r="TD163" t="s">
        <v>817</v>
      </c>
      <c r="TE163" t="s">
        <v>817</v>
      </c>
      <c r="TF163" t="s">
        <v>817</v>
      </c>
      <c r="TG163" t="s">
        <v>817</v>
      </c>
      <c r="TH163" t="s">
        <v>817</v>
      </c>
      <c r="TI163" t="s">
        <v>817</v>
      </c>
      <c r="TJ163" t="s">
        <v>813</v>
      </c>
      <c r="TK163" t="s">
        <v>817</v>
      </c>
      <c r="TL163" t="s">
        <v>817</v>
      </c>
      <c r="TM163" t="s">
        <v>817</v>
      </c>
      <c r="TN163" t="s">
        <v>813</v>
      </c>
      <c r="TO163" t="s">
        <v>813</v>
      </c>
      <c r="TP163" t="s">
        <v>813</v>
      </c>
      <c r="TQ163" t="s">
        <v>817</v>
      </c>
      <c r="TR163" t="s">
        <v>813</v>
      </c>
      <c r="TS163" t="s">
        <v>817</v>
      </c>
      <c r="TT163" t="s">
        <v>817</v>
      </c>
      <c r="TU163" t="s">
        <v>817</v>
      </c>
      <c r="TV163" t="s">
        <v>817</v>
      </c>
      <c r="TW163" t="s">
        <v>817</v>
      </c>
      <c r="TY163" t="s">
        <v>817</v>
      </c>
      <c r="TZ163" t="s">
        <v>817</v>
      </c>
      <c r="UA163" t="s">
        <v>817</v>
      </c>
      <c r="UB163" t="s">
        <v>817</v>
      </c>
      <c r="UC163" t="s">
        <v>817</v>
      </c>
      <c r="UD163" t="s">
        <v>817</v>
      </c>
      <c r="UE163" t="s">
        <v>817</v>
      </c>
      <c r="UF163" t="s">
        <v>817</v>
      </c>
      <c r="UG163" t="s">
        <v>817</v>
      </c>
      <c r="UH163" t="s">
        <v>813</v>
      </c>
      <c r="UI163" t="s">
        <v>817</v>
      </c>
      <c r="UJ163" t="s">
        <v>817</v>
      </c>
      <c r="UK163" t="s">
        <v>817</v>
      </c>
      <c r="UL163" t="s">
        <v>817</v>
      </c>
      <c r="UM163" t="s">
        <v>817</v>
      </c>
      <c r="UN163" t="s">
        <v>813</v>
      </c>
      <c r="UO163" t="s">
        <v>813</v>
      </c>
      <c r="UP163" t="s">
        <v>817</v>
      </c>
      <c r="UQ163" t="s">
        <v>817</v>
      </c>
      <c r="UR163" t="s">
        <v>817</v>
      </c>
      <c r="US163" t="s">
        <v>817</v>
      </c>
      <c r="UT163" t="s">
        <v>817</v>
      </c>
      <c r="UU163" t="s">
        <v>817</v>
      </c>
      <c r="UV163" t="s">
        <v>817</v>
      </c>
      <c r="UW163" t="s">
        <v>817</v>
      </c>
      <c r="UX163" t="s">
        <v>817</v>
      </c>
      <c r="UY163" t="s">
        <v>817</v>
      </c>
      <c r="UZ163" t="s">
        <v>817</v>
      </c>
      <c r="VD163" t="s">
        <v>813</v>
      </c>
      <c r="VE163" t="s">
        <v>817</v>
      </c>
      <c r="VF163" t="s">
        <v>817</v>
      </c>
      <c r="VG163" t="s">
        <v>817</v>
      </c>
      <c r="VH163" t="s">
        <v>817</v>
      </c>
      <c r="VI163" t="s">
        <v>817</v>
      </c>
      <c r="VJ163" t="s">
        <v>817</v>
      </c>
      <c r="VK163" t="s">
        <v>817</v>
      </c>
      <c r="VL163" t="s">
        <v>817</v>
      </c>
      <c r="VM163" t="s">
        <v>817</v>
      </c>
      <c r="VN163" t="s">
        <v>817</v>
      </c>
      <c r="VO163" t="s">
        <v>817</v>
      </c>
      <c r="VP163" t="s">
        <v>817</v>
      </c>
      <c r="VQ163" t="s">
        <v>817</v>
      </c>
      <c r="VY163" t="s">
        <v>813</v>
      </c>
      <c r="VZ163" t="s">
        <v>813</v>
      </c>
      <c r="WA163" t="s">
        <v>817</v>
      </c>
      <c r="WJ163" t="s">
        <v>817</v>
      </c>
      <c r="WK163" t="s">
        <v>817</v>
      </c>
      <c r="WL163" t="s">
        <v>817</v>
      </c>
      <c r="WM163" t="s">
        <v>817</v>
      </c>
      <c r="WN163" t="s">
        <v>813</v>
      </c>
      <c r="WO163" t="s">
        <v>817</v>
      </c>
      <c r="WP163" t="s">
        <v>817</v>
      </c>
      <c r="WQ163" t="s">
        <v>817</v>
      </c>
      <c r="WR163" t="s">
        <v>817</v>
      </c>
      <c r="WS163" t="s">
        <v>891</v>
      </c>
      <c r="WU163" t="s">
        <v>817</v>
      </c>
      <c r="WV163" t="s">
        <v>817</v>
      </c>
      <c r="WW163" t="s">
        <v>817</v>
      </c>
      <c r="WX163" t="s">
        <v>817</v>
      </c>
      <c r="WY163" t="s">
        <v>817</v>
      </c>
      <c r="WZ163" t="s">
        <v>813</v>
      </c>
      <c r="XA163" t="s">
        <v>817</v>
      </c>
      <c r="XB163" t="s">
        <v>817</v>
      </c>
      <c r="XC163" t="s">
        <v>869</v>
      </c>
      <c r="XD163" t="s">
        <v>813</v>
      </c>
      <c r="XE163" t="s">
        <v>817</v>
      </c>
      <c r="XF163" t="s">
        <v>817</v>
      </c>
      <c r="XG163" t="s">
        <v>817</v>
      </c>
      <c r="XH163" t="s">
        <v>817</v>
      </c>
      <c r="XI163" t="s">
        <v>817</v>
      </c>
      <c r="XJ163" t="s">
        <v>817</v>
      </c>
      <c r="XK163" t="s">
        <v>817</v>
      </c>
      <c r="XL163" t="s">
        <v>817</v>
      </c>
      <c r="XM163" t="s">
        <v>817</v>
      </c>
      <c r="XN163" t="s">
        <v>817</v>
      </c>
      <c r="XO163" t="s">
        <v>817</v>
      </c>
      <c r="XP163" t="s">
        <v>817</v>
      </c>
      <c r="XQ163" t="s">
        <v>817</v>
      </c>
      <c r="XR163" t="s">
        <v>813</v>
      </c>
      <c r="XS163" t="s">
        <v>817</v>
      </c>
      <c r="XT163" t="s">
        <v>813</v>
      </c>
      <c r="XU163" t="s">
        <v>813</v>
      </c>
      <c r="XV163" t="s">
        <v>817</v>
      </c>
      <c r="XW163" t="s">
        <v>817</v>
      </c>
      <c r="XX163" t="s">
        <v>817</v>
      </c>
      <c r="XY163" t="s">
        <v>817</v>
      </c>
      <c r="XZ163" t="s">
        <v>817</v>
      </c>
      <c r="ZM163" t="s">
        <v>817</v>
      </c>
      <c r="ZN163" t="s">
        <v>817</v>
      </c>
      <c r="ZO163" t="s">
        <v>817</v>
      </c>
      <c r="ZP163" t="s">
        <v>817</v>
      </c>
      <c r="ZQ163" t="s">
        <v>817</v>
      </c>
      <c r="ZR163" t="s">
        <v>813</v>
      </c>
      <c r="ZS163" t="s">
        <v>813</v>
      </c>
      <c r="ZT163" t="s">
        <v>817</v>
      </c>
      <c r="ZU163" t="s">
        <v>817</v>
      </c>
      <c r="ZV163" t="s">
        <v>817</v>
      </c>
      <c r="ZW163" t="s">
        <v>817</v>
      </c>
      <c r="ZX163" t="s">
        <v>817</v>
      </c>
      <c r="ZY163" t="s">
        <v>817</v>
      </c>
      <c r="ZZ163" t="s">
        <v>817</v>
      </c>
      <c r="AAA163" t="s">
        <v>817</v>
      </c>
      <c r="AAB163" t="s">
        <v>813</v>
      </c>
      <c r="AAC163" t="s">
        <v>817</v>
      </c>
      <c r="AAD163" t="s">
        <v>817</v>
      </c>
      <c r="AAE163" t="s">
        <v>817</v>
      </c>
      <c r="AAF163" t="s">
        <v>817</v>
      </c>
      <c r="AAG163" t="s">
        <v>1528</v>
      </c>
      <c r="AAH163" t="s">
        <v>813</v>
      </c>
      <c r="AAI163" t="s">
        <v>817</v>
      </c>
      <c r="AAJ163" t="s">
        <v>817</v>
      </c>
      <c r="AAK163" t="s">
        <v>817</v>
      </c>
      <c r="AAL163" t="s">
        <v>813</v>
      </c>
      <c r="AAM163" t="s">
        <v>817</v>
      </c>
      <c r="AAN163" t="s">
        <v>817</v>
      </c>
      <c r="AAO163" t="s">
        <v>817</v>
      </c>
      <c r="AAP163" t="s">
        <v>817</v>
      </c>
      <c r="AAQ163" t="s">
        <v>817</v>
      </c>
      <c r="AAR163" t="s">
        <v>817</v>
      </c>
      <c r="AAS163" t="s">
        <v>817</v>
      </c>
      <c r="AAT163" t="s">
        <v>817</v>
      </c>
      <c r="AAV163" t="s">
        <v>817</v>
      </c>
      <c r="AAW163" t="s">
        <v>817</v>
      </c>
      <c r="AAX163" t="s">
        <v>817</v>
      </c>
      <c r="AAY163" t="s">
        <v>817</v>
      </c>
      <c r="AAZ163" t="s">
        <v>817</v>
      </c>
      <c r="ABA163" t="s">
        <v>817</v>
      </c>
      <c r="ABB163" t="s">
        <v>813</v>
      </c>
      <c r="ABC163" t="s">
        <v>817</v>
      </c>
      <c r="ABD163" t="s">
        <v>817</v>
      </c>
      <c r="ABE163" t="s">
        <v>817</v>
      </c>
      <c r="ABF163" t="s">
        <v>817</v>
      </c>
      <c r="ABG163" t="s">
        <v>817</v>
      </c>
      <c r="ABH163" t="s">
        <v>817</v>
      </c>
      <c r="ABI163" t="s">
        <v>817</v>
      </c>
      <c r="ABJ163" t="s">
        <v>817</v>
      </c>
      <c r="ABK163" t="s">
        <v>817</v>
      </c>
      <c r="ABL163" t="s">
        <v>817</v>
      </c>
      <c r="ABM163" t="s">
        <v>817</v>
      </c>
      <c r="ABN163" t="s">
        <v>817</v>
      </c>
      <c r="ABO163" t="s">
        <v>817</v>
      </c>
      <c r="ABP163" t="s">
        <v>817</v>
      </c>
      <c r="ABQ163" t="s">
        <v>817</v>
      </c>
      <c r="ABR163" t="s">
        <v>817</v>
      </c>
      <c r="ABS163" t="s">
        <v>817</v>
      </c>
      <c r="ABT163" t="s">
        <v>817</v>
      </c>
      <c r="ABU163" t="s">
        <v>817</v>
      </c>
      <c r="ABV163" t="s">
        <v>817</v>
      </c>
      <c r="ABW163" t="s">
        <v>817</v>
      </c>
      <c r="ABX163" t="s">
        <v>817</v>
      </c>
      <c r="ABY163" t="s">
        <v>817</v>
      </c>
      <c r="ABZ163" t="s">
        <v>813</v>
      </c>
      <c r="ACA163" t="s">
        <v>817</v>
      </c>
      <c r="ACB163" t="s">
        <v>817</v>
      </c>
      <c r="ACC163" t="s">
        <v>817</v>
      </c>
      <c r="ACD163" t="s">
        <v>817</v>
      </c>
      <c r="ACE163" t="s">
        <v>817</v>
      </c>
      <c r="ACF163" t="s">
        <v>817</v>
      </c>
      <c r="ACG163" t="s">
        <v>817</v>
      </c>
      <c r="ACH163" t="s">
        <v>817</v>
      </c>
      <c r="ACI163" t="s">
        <v>813</v>
      </c>
    </row>
    <row r="164" spans="1:763">
      <c r="A164" t="s">
        <v>1529</v>
      </c>
      <c r="B164" t="s">
        <v>1530</v>
      </c>
      <c r="C164" t="s">
        <v>1531</v>
      </c>
      <c r="D164" t="s">
        <v>854</v>
      </c>
      <c r="E164" t="s">
        <v>854</v>
      </c>
      <c r="P164" t="s">
        <v>855</v>
      </c>
      <c r="Q164">
        <v>1.2198080885670051</v>
      </c>
      <c r="T164">
        <v>42</v>
      </c>
      <c r="V164" t="s">
        <v>813</v>
      </c>
      <c r="X164" t="s">
        <v>813</v>
      </c>
      <c r="Y164" t="s">
        <v>814</v>
      </c>
      <c r="Z164" t="s">
        <v>814</v>
      </c>
      <c r="AA164" t="s">
        <v>857</v>
      </c>
      <c r="AB164" t="s">
        <v>816</v>
      </c>
      <c r="AC164">
        <v>3</v>
      </c>
      <c r="AD164" t="s">
        <v>817</v>
      </c>
      <c r="AE164">
        <v>3</v>
      </c>
      <c r="AF164">
        <v>0</v>
      </c>
      <c r="AG164">
        <v>0</v>
      </c>
      <c r="AH164" t="s">
        <v>818</v>
      </c>
      <c r="AI164" t="s">
        <v>818</v>
      </c>
      <c r="AJ164" t="s">
        <v>818</v>
      </c>
      <c r="AK164" t="s">
        <v>818</v>
      </c>
      <c r="AL164" t="s">
        <v>818</v>
      </c>
      <c r="AM164" t="s">
        <v>818</v>
      </c>
      <c r="AN164" t="s">
        <v>818</v>
      </c>
      <c r="AO164" t="s">
        <v>818</v>
      </c>
      <c r="AP164" t="s">
        <v>818</v>
      </c>
      <c r="AQ164" t="s">
        <v>818</v>
      </c>
      <c r="AR164" t="s">
        <v>818</v>
      </c>
      <c r="AS164" t="s">
        <v>818</v>
      </c>
      <c r="AT164" t="s">
        <v>818</v>
      </c>
      <c r="AU164" t="s">
        <v>818</v>
      </c>
      <c r="AV164" t="s">
        <v>818</v>
      </c>
      <c r="AW164" t="s">
        <v>818</v>
      </c>
      <c r="AX164" t="s">
        <v>818</v>
      </c>
      <c r="AY164" t="s">
        <v>818</v>
      </c>
      <c r="AZ164" t="s">
        <v>818</v>
      </c>
      <c r="BA164" t="s">
        <v>818</v>
      </c>
      <c r="BB164" t="s">
        <v>818</v>
      </c>
      <c r="BC164" t="s">
        <v>818</v>
      </c>
      <c r="BD164" t="s">
        <v>818</v>
      </c>
      <c r="BE164" t="s">
        <v>818</v>
      </c>
      <c r="BF164" t="s">
        <v>818</v>
      </c>
      <c r="BG164" t="s">
        <v>818</v>
      </c>
      <c r="BH164" t="s">
        <v>818</v>
      </c>
      <c r="BI164" t="s">
        <v>818</v>
      </c>
      <c r="BJ164" t="s">
        <v>818</v>
      </c>
      <c r="BK164" t="s">
        <v>818</v>
      </c>
      <c r="BL164" t="s">
        <v>818</v>
      </c>
      <c r="BM164" t="s">
        <v>818</v>
      </c>
      <c r="BN164" t="s">
        <v>818</v>
      </c>
      <c r="BO164" t="s">
        <v>818</v>
      </c>
      <c r="BP164" t="s">
        <v>818</v>
      </c>
      <c r="BQ164" t="s">
        <v>818</v>
      </c>
      <c r="BR164" t="s">
        <v>818</v>
      </c>
      <c r="BS164" t="s">
        <v>818</v>
      </c>
      <c r="BT164" t="s">
        <v>818</v>
      </c>
      <c r="BU164" t="s">
        <v>818</v>
      </c>
      <c r="BV164" t="s">
        <v>818</v>
      </c>
      <c r="BW164" t="s">
        <v>818</v>
      </c>
      <c r="BX164" t="s">
        <v>818</v>
      </c>
      <c r="BY164" t="s">
        <v>818</v>
      </c>
      <c r="BZ164" t="s">
        <v>818</v>
      </c>
      <c r="CA164" t="s">
        <v>818</v>
      </c>
      <c r="CB164" t="s">
        <v>818</v>
      </c>
      <c r="CC164" t="s">
        <v>818</v>
      </c>
      <c r="CD164" t="s">
        <v>818</v>
      </c>
      <c r="CE164" t="s">
        <v>818</v>
      </c>
      <c r="CF164" t="s">
        <v>818</v>
      </c>
      <c r="CG164" t="s">
        <v>818</v>
      </c>
      <c r="CH164" t="s">
        <v>818</v>
      </c>
      <c r="CI164" t="s">
        <v>818</v>
      </c>
      <c r="CJ164" t="s">
        <v>818</v>
      </c>
      <c r="CK164" t="s">
        <v>818</v>
      </c>
      <c r="CL164" t="s">
        <v>818</v>
      </c>
      <c r="CM164" t="s">
        <v>818</v>
      </c>
      <c r="CN164" t="s">
        <v>818</v>
      </c>
      <c r="CO164" t="s">
        <v>818</v>
      </c>
      <c r="CP164" t="s">
        <v>818</v>
      </c>
      <c r="CQ164" t="s">
        <v>818</v>
      </c>
      <c r="CR164" t="s">
        <v>818</v>
      </c>
      <c r="CS164" t="s">
        <v>818</v>
      </c>
      <c r="CT164" t="s">
        <v>818</v>
      </c>
      <c r="CU164" t="s">
        <v>818</v>
      </c>
      <c r="CV164" t="s">
        <v>818</v>
      </c>
      <c r="CW164" t="s">
        <v>818</v>
      </c>
      <c r="CX164" t="s">
        <v>818</v>
      </c>
      <c r="CY164" t="s">
        <v>818</v>
      </c>
      <c r="CZ164" t="s">
        <v>818</v>
      </c>
      <c r="DA164" t="s">
        <v>818</v>
      </c>
      <c r="DB164" t="s">
        <v>818</v>
      </c>
      <c r="DC164" t="s">
        <v>818</v>
      </c>
      <c r="DD164" t="s">
        <v>818</v>
      </c>
      <c r="DE164" t="s">
        <v>818</v>
      </c>
      <c r="DF164" t="s">
        <v>818</v>
      </c>
      <c r="DG164" t="s">
        <v>818</v>
      </c>
      <c r="DH164" t="s">
        <v>818</v>
      </c>
      <c r="DI164" t="s">
        <v>818</v>
      </c>
      <c r="DJ164" t="s">
        <v>818</v>
      </c>
      <c r="DK164" t="s">
        <v>818</v>
      </c>
      <c r="DL164" t="s">
        <v>818</v>
      </c>
      <c r="DM164" t="s">
        <v>818</v>
      </c>
      <c r="DN164" t="s">
        <v>818</v>
      </c>
      <c r="DO164" t="s">
        <v>818</v>
      </c>
      <c r="DP164" t="s">
        <v>818</v>
      </c>
      <c r="DQ164" t="s">
        <v>818</v>
      </c>
      <c r="DR164" t="s">
        <v>818</v>
      </c>
      <c r="DS164" t="s">
        <v>818</v>
      </c>
      <c r="DT164" t="s">
        <v>818</v>
      </c>
      <c r="DU164" t="s">
        <v>818</v>
      </c>
      <c r="DV164" t="s">
        <v>818</v>
      </c>
      <c r="DW164" t="s">
        <v>818</v>
      </c>
      <c r="DX164" t="s">
        <v>818</v>
      </c>
      <c r="DY164" t="s">
        <v>818</v>
      </c>
      <c r="DZ164" t="s">
        <v>818</v>
      </c>
      <c r="EA164" t="s">
        <v>818</v>
      </c>
      <c r="EB164" t="s">
        <v>818</v>
      </c>
      <c r="EC164" t="s">
        <v>818</v>
      </c>
      <c r="ED164" t="s">
        <v>818</v>
      </c>
      <c r="EE164" t="s">
        <v>818</v>
      </c>
      <c r="EF164" t="s">
        <v>818</v>
      </c>
      <c r="EG164" t="s">
        <v>818</v>
      </c>
      <c r="EH164" t="s">
        <v>818</v>
      </c>
      <c r="EI164" t="s">
        <v>818</v>
      </c>
      <c r="EJ164" t="s">
        <v>818</v>
      </c>
      <c r="EK164" t="s">
        <v>818</v>
      </c>
      <c r="EL164" t="s">
        <v>818</v>
      </c>
      <c r="EM164" t="s">
        <v>818</v>
      </c>
      <c r="EN164" t="s">
        <v>818</v>
      </c>
      <c r="EO164" t="s">
        <v>818</v>
      </c>
      <c r="EP164" t="s">
        <v>818</v>
      </c>
      <c r="EQ164" t="s">
        <v>818</v>
      </c>
      <c r="ER164" t="s">
        <v>818</v>
      </c>
      <c r="ES164" t="s">
        <v>818</v>
      </c>
      <c r="ET164" t="s">
        <v>818</v>
      </c>
      <c r="EU164" t="s">
        <v>818</v>
      </c>
      <c r="EV164" t="s">
        <v>818</v>
      </c>
      <c r="EW164" t="s">
        <v>818</v>
      </c>
      <c r="EX164" t="s">
        <v>818</v>
      </c>
      <c r="EY164" t="s">
        <v>818</v>
      </c>
      <c r="EZ164" t="s">
        <v>818</v>
      </c>
      <c r="FA164" t="s">
        <v>818</v>
      </c>
      <c r="FB164" t="s">
        <v>818</v>
      </c>
      <c r="FC164" t="s">
        <v>818</v>
      </c>
      <c r="FD164" t="s">
        <v>818</v>
      </c>
      <c r="FE164" t="s">
        <v>818</v>
      </c>
      <c r="FF164" t="s">
        <v>818</v>
      </c>
      <c r="FG164" t="s">
        <v>818</v>
      </c>
      <c r="FH164" t="s">
        <v>818</v>
      </c>
      <c r="FI164" t="s">
        <v>818</v>
      </c>
      <c r="FJ164" t="s">
        <v>818</v>
      </c>
      <c r="FK164" t="s">
        <v>818</v>
      </c>
      <c r="FL164" t="s">
        <v>818</v>
      </c>
      <c r="FM164" t="s">
        <v>818</v>
      </c>
      <c r="FN164" t="s">
        <v>818</v>
      </c>
      <c r="FO164" t="s">
        <v>818</v>
      </c>
      <c r="FP164" t="s">
        <v>818</v>
      </c>
      <c r="FQ164" t="s">
        <v>818</v>
      </c>
      <c r="FR164" t="s">
        <v>818</v>
      </c>
      <c r="FS164" t="s">
        <v>818</v>
      </c>
      <c r="FT164" t="s">
        <v>818</v>
      </c>
      <c r="FU164" t="s">
        <v>818</v>
      </c>
      <c r="FV164" t="s">
        <v>818</v>
      </c>
      <c r="FW164" t="s">
        <v>818</v>
      </c>
      <c r="FX164" t="s">
        <v>818</v>
      </c>
      <c r="FY164" t="s">
        <v>818</v>
      </c>
      <c r="FZ164" t="s">
        <v>818</v>
      </c>
      <c r="GA164" t="s">
        <v>818</v>
      </c>
      <c r="GB164" t="s">
        <v>818</v>
      </c>
      <c r="GC164" t="s">
        <v>818</v>
      </c>
      <c r="GD164" t="s">
        <v>818</v>
      </c>
      <c r="GE164" t="s">
        <v>818</v>
      </c>
      <c r="GF164" t="s">
        <v>818</v>
      </c>
      <c r="GG164" t="s">
        <v>818</v>
      </c>
      <c r="GH164" t="s">
        <v>818</v>
      </c>
      <c r="GI164" t="s">
        <v>818</v>
      </c>
      <c r="GJ164" t="s">
        <v>818</v>
      </c>
      <c r="GK164" t="s">
        <v>818</v>
      </c>
      <c r="GL164" t="s">
        <v>818</v>
      </c>
      <c r="GM164" t="s">
        <v>818</v>
      </c>
      <c r="GN164" t="s">
        <v>818</v>
      </c>
      <c r="GO164" t="s">
        <v>818</v>
      </c>
      <c r="GP164" t="s">
        <v>818</v>
      </c>
      <c r="GQ164" t="s">
        <v>818</v>
      </c>
      <c r="GR164" t="s">
        <v>818</v>
      </c>
      <c r="GS164" t="s">
        <v>818</v>
      </c>
      <c r="GT164" t="s">
        <v>818</v>
      </c>
      <c r="GU164" t="s">
        <v>818</v>
      </c>
      <c r="GV164" t="s">
        <v>818</v>
      </c>
      <c r="GW164" t="s">
        <v>818</v>
      </c>
      <c r="GX164" t="s">
        <v>818</v>
      </c>
      <c r="GY164" t="s">
        <v>818</v>
      </c>
      <c r="GZ164" t="s">
        <v>818</v>
      </c>
      <c r="HA164" t="s">
        <v>818</v>
      </c>
      <c r="HB164" t="s">
        <v>818</v>
      </c>
      <c r="HC164" t="s">
        <v>818</v>
      </c>
      <c r="HD164" t="s">
        <v>818</v>
      </c>
      <c r="HE164" t="s">
        <v>818</v>
      </c>
      <c r="HF164" t="s">
        <v>818</v>
      </c>
      <c r="HG164" t="s">
        <v>818</v>
      </c>
      <c r="HH164" t="s">
        <v>818</v>
      </c>
      <c r="HI164" t="s">
        <v>818</v>
      </c>
      <c r="HJ164" t="s">
        <v>818</v>
      </c>
      <c r="HK164" t="s">
        <v>818</v>
      </c>
      <c r="HL164" t="s">
        <v>818</v>
      </c>
      <c r="HM164" t="s">
        <v>818</v>
      </c>
      <c r="HN164" t="s">
        <v>818</v>
      </c>
      <c r="HO164" t="s">
        <v>818</v>
      </c>
      <c r="HP164" t="s">
        <v>818</v>
      </c>
      <c r="HQ164" t="s">
        <v>818</v>
      </c>
      <c r="HR164" t="s">
        <v>818</v>
      </c>
      <c r="HS164" t="s">
        <v>818</v>
      </c>
      <c r="HT164" t="s">
        <v>818</v>
      </c>
      <c r="HU164" t="s">
        <v>818</v>
      </c>
      <c r="HV164" t="s">
        <v>818</v>
      </c>
      <c r="HW164" t="s">
        <v>818</v>
      </c>
      <c r="HX164" t="s">
        <v>818</v>
      </c>
      <c r="HY164" t="s">
        <v>818</v>
      </c>
      <c r="HZ164" t="s">
        <v>818</v>
      </c>
      <c r="IA164" t="s">
        <v>818</v>
      </c>
      <c r="IB164" t="s">
        <v>818</v>
      </c>
      <c r="IC164" t="s">
        <v>818</v>
      </c>
      <c r="ID164" t="s">
        <v>818</v>
      </c>
      <c r="IE164" t="s">
        <v>818</v>
      </c>
      <c r="IF164" t="s">
        <v>818</v>
      </c>
      <c r="IG164" t="s">
        <v>818</v>
      </c>
      <c r="IH164" t="s">
        <v>818</v>
      </c>
      <c r="II164" t="s">
        <v>818</v>
      </c>
      <c r="IJ164" t="s">
        <v>818</v>
      </c>
      <c r="IK164" t="s">
        <v>818</v>
      </c>
      <c r="IL164" t="s">
        <v>818</v>
      </c>
      <c r="IM164" t="s">
        <v>818</v>
      </c>
      <c r="IN164" t="s">
        <v>818</v>
      </c>
      <c r="IO164" t="s">
        <v>818</v>
      </c>
      <c r="IP164" t="s">
        <v>818</v>
      </c>
      <c r="IQ164" t="s">
        <v>818</v>
      </c>
      <c r="IR164" t="s">
        <v>818</v>
      </c>
      <c r="IS164" t="s">
        <v>818</v>
      </c>
      <c r="IT164" t="s">
        <v>818</v>
      </c>
      <c r="IU164" t="s">
        <v>818</v>
      </c>
      <c r="IV164" t="s">
        <v>818</v>
      </c>
      <c r="IW164" t="s">
        <v>818</v>
      </c>
      <c r="IX164" t="s">
        <v>818</v>
      </c>
      <c r="IY164" t="s">
        <v>818</v>
      </c>
      <c r="IZ164" t="s">
        <v>818</v>
      </c>
      <c r="JA164" t="s">
        <v>818</v>
      </c>
      <c r="JB164" t="s">
        <v>818</v>
      </c>
      <c r="JC164" t="s">
        <v>818</v>
      </c>
      <c r="JD164" t="s">
        <v>818</v>
      </c>
      <c r="JE164" t="s">
        <v>818</v>
      </c>
      <c r="JF164" t="s">
        <v>818</v>
      </c>
      <c r="JG164" t="s">
        <v>818</v>
      </c>
      <c r="JH164" t="s">
        <v>818</v>
      </c>
      <c r="JI164" t="s">
        <v>818</v>
      </c>
      <c r="JJ164" t="s">
        <v>818</v>
      </c>
      <c r="JK164" t="s">
        <v>818</v>
      </c>
      <c r="JL164" t="s">
        <v>818</v>
      </c>
      <c r="JM164" t="s">
        <v>818</v>
      </c>
      <c r="JN164" t="s">
        <v>818</v>
      </c>
      <c r="JO164" t="s">
        <v>818</v>
      </c>
      <c r="JP164" t="s">
        <v>818</v>
      </c>
      <c r="JQ164" t="s">
        <v>818</v>
      </c>
      <c r="JR164" t="s">
        <v>818</v>
      </c>
      <c r="JS164" t="s">
        <v>818</v>
      </c>
      <c r="JT164" t="s">
        <v>818</v>
      </c>
      <c r="JU164" t="s">
        <v>818</v>
      </c>
      <c r="JV164" t="s">
        <v>818</v>
      </c>
      <c r="JW164" t="s">
        <v>818</v>
      </c>
      <c r="JX164" t="s">
        <v>818</v>
      </c>
      <c r="JY164" t="s">
        <v>818</v>
      </c>
      <c r="JZ164" t="s">
        <v>818</v>
      </c>
      <c r="KA164" t="s">
        <v>818</v>
      </c>
      <c r="KB164" t="s">
        <v>818</v>
      </c>
      <c r="KC164" t="s">
        <v>818</v>
      </c>
      <c r="KD164" t="s">
        <v>818</v>
      </c>
      <c r="KE164" t="s">
        <v>818</v>
      </c>
      <c r="KF164">
        <v>3</v>
      </c>
      <c r="KG164">
        <v>0</v>
      </c>
      <c r="KH164">
        <v>0</v>
      </c>
      <c r="KI164">
        <v>0</v>
      </c>
      <c r="KJ164">
        <v>0</v>
      </c>
      <c r="KK164">
        <v>0</v>
      </c>
      <c r="KL164">
        <v>0</v>
      </c>
      <c r="KM164">
        <v>1</v>
      </c>
      <c r="KN164">
        <v>1</v>
      </c>
      <c r="KO164">
        <v>0</v>
      </c>
      <c r="KP164">
        <v>0</v>
      </c>
      <c r="KQ164">
        <v>2</v>
      </c>
      <c r="KR164">
        <v>0</v>
      </c>
      <c r="KS164">
        <v>0</v>
      </c>
      <c r="KT164">
        <v>0</v>
      </c>
      <c r="KU164">
        <v>1</v>
      </c>
      <c r="KV164">
        <v>0</v>
      </c>
      <c r="KW164">
        <v>0</v>
      </c>
      <c r="KX164">
        <v>0</v>
      </c>
      <c r="KY164">
        <v>0</v>
      </c>
      <c r="KZ164">
        <v>1</v>
      </c>
      <c r="LA164">
        <v>0</v>
      </c>
      <c r="LB164">
        <v>0</v>
      </c>
      <c r="LC164">
        <v>1</v>
      </c>
      <c r="LD164">
        <v>3</v>
      </c>
      <c r="LE164">
        <v>1</v>
      </c>
      <c r="LF164">
        <v>2</v>
      </c>
      <c r="LH164" t="s">
        <v>817</v>
      </c>
      <c r="LI164" t="s">
        <v>817</v>
      </c>
      <c r="LJ164" t="s">
        <v>817</v>
      </c>
      <c r="LK164" t="s">
        <v>817</v>
      </c>
      <c r="LL164" t="s">
        <v>817</v>
      </c>
      <c r="LM164" t="s">
        <v>817</v>
      </c>
      <c r="LO164" t="s">
        <v>813</v>
      </c>
      <c r="LP164" t="s">
        <v>813</v>
      </c>
      <c r="LQ164" t="s">
        <v>817</v>
      </c>
      <c r="LR164" t="s">
        <v>818</v>
      </c>
      <c r="LV164" t="s">
        <v>818</v>
      </c>
      <c r="LX164" t="s">
        <v>817</v>
      </c>
      <c r="MA164" t="s">
        <v>858</v>
      </c>
      <c r="MB164" t="s">
        <v>1532</v>
      </c>
      <c r="MC164" t="s">
        <v>1223</v>
      </c>
      <c r="MD164" t="s">
        <v>813</v>
      </c>
      <c r="MF164" t="s">
        <v>934</v>
      </c>
      <c r="MH164" t="s">
        <v>935</v>
      </c>
      <c r="MI164" t="s">
        <v>817</v>
      </c>
      <c r="MJ164" t="s">
        <v>888</v>
      </c>
      <c r="MU164" t="s">
        <v>813</v>
      </c>
      <c r="NC164" t="s">
        <v>813</v>
      </c>
      <c r="ND164" t="s">
        <v>817</v>
      </c>
      <c r="NE164" t="s">
        <v>813</v>
      </c>
      <c r="NR164" t="s">
        <v>813</v>
      </c>
      <c r="NS164" t="s">
        <v>817</v>
      </c>
      <c r="NU164" t="s">
        <v>825</v>
      </c>
      <c r="NY164">
        <v>1</v>
      </c>
      <c r="NZ164" t="s">
        <v>889</v>
      </c>
      <c r="OP164" t="s">
        <v>817</v>
      </c>
      <c r="OQ164" t="s">
        <v>827</v>
      </c>
      <c r="OR164" t="s">
        <v>828</v>
      </c>
      <c r="OS164" t="s">
        <v>829</v>
      </c>
      <c r="OT164" t="s">
        <v>813</v>
      </c>
      <c r="OU164" t="s">
        <v>817</v>
      </c>
      <c r="OV164" t="s">
        <v>830</v>
      </c>
      <c r="OW164" t="s">
        <v>831</v>
      </c>
      <c r="OX164" t="s">
        <v>832</v>
      </c>
      <c r="OY164" t="s">
        <v>1533</v>
      </c>
      <c r="OZ164" t="s">
        <v>907</v>
      </c>
      <c r="PA164" t="s">
        <v>813</v>
      </c>
      <c r="PB164" t="s">
        <v>813</v>
      </c>
      <c r="PC164" t="s">
        <v>817</v>
      </c>
      <c r="PD164" t="s">
        <v>817</v>
      </c>
      <c r="PE164" t="s">
        <v>817</v>
      </c>
      <c r="PF164" t="s">
        <v>817</v>
      </c>
      <c r="PG164" t="s">
        <v>817</v>
      </c>
      <c r="PH164" t="s">
        <v>817</v>
      </c>
      <c r="PI164" t="s">
        <v>817</v>
      </c>
      <c r="PJ164" t="s">
        <v>817</v>
      </c>
      <c r="PK164" t="s">
        <v>817</v>
      </c>
      <c r="PL164" t="s">
        <v>835</v>
      </c>
      <c r="PM164" t="s">
        <v>845</v>
      </c>
      <c r="PO164" t="s">
        <v>893</v>
      </c>
      <c r="PP164" t="s">
        <v>839</v>
      </c>
      <c r="PQ164" t="s">
        <v>813</v>
      </c>
      <c r="PR164" t="s">
        <v>813</v>
      </c>
      <c r="PS164" t="s">
        <v>817</v>
      </c>
      <c r="PT164" t="s">
        <v>817</v>
      </c>
      <c r="PU164" t="s">
        <v>817</v>
      </c>
      <c r="PV164" t="s">
        <v>817</v>
      </c>
      <c r="PW164" t="s">
        <v>817</v>
      </c>
      <c r="PX164" t="s">
        <v>817</v>
      </c>
      <c r="PY164" t="s">
        <v>817</v>
      </c>
      <c r="PZ164" t="s">
        <v>840</v>
      </c>
      <c r="QD164" t="s">
        <v>844</v>
      </c>
      <c r="QE164" t="s">
        <v>845</v>
      </c>
      <c r="QF164" t="s">
        <v>813</v>
      </c>
      <c r="QG164" t="s">
        <v>813</v>
      </c>
      <c r="QH164" t="s">
        <v>813</v>
      </c>
      <c r="QI164" t="s">
        <v>813</v>
      </c>
      <c r="QJ164" t="s">
        <v>813</v>
      </c>
      <c r="QK164" t="s">
        <v>813</v>
      </c>
      <c r="QL164" t="s">
        <v>817</v>
      </c>
      <c r="QM164" t="s">
        <v>817</v>
      </c>
      <c r="QN164" t="s">
        <v>817</v>
      </c>
      <c r="QO164" t="s">
        <v>817</v>
      </c>
      <c r="QP164" t="s">
        <v>817</v>
      </c>
      <c r="QQ164" t="s">
        <v>817</v>
      </c>
      <c r="QR164" t="s">
        <v>813</v>
      </c>
      <c r="QS164" t="s">
        <v>813</v>
      </c>
      <c r="QT164" t="s">
        <v>817</v>
      </c>
      <c r="QU164" t="s">
        <v>817</v>
      </c>
      <c r="QV164" t="s">
        <v>817</v>
      </c>
      <c r="QW164" t="s">
        <v>817</v>
      </c>
      <c r="QX164" t="s">
        <v>817</v>
      </c>
      <c r="QY164" t="s">
        <v>817</v>
      </c>
      <c r="QZ164" t="s">
        <v>817</v>
      </c>
      <c r="RA164" t="s">
        <v>817</v>
      </c>
      <c r="RB164" t="s">
        <v>817</v>
      </c>
      <c r="RC164" t="s">
        <v>817</v>
      </c>
      <c r="RD164" t="s">
        <v>817</v>
      </c>
      <c r="RE164" t="s">
        <v>817</v>
      </c>
      <c r="RF164" t="s">
        <v>817</v>
      </c>
      <c r="RG164" t="s">
        <v>817</v>
      </c>
      <c r="RH164" t="s">
        <v>817</v>
      </c>
      <c r="RI164" t="s">
        <v>817</v>
      </c>
      <c r="RJ164" t="s">
        <v>817</v>
      </c>
      <c r="RK164" t="s">
        <v>813</v>
      </c>
      <c r="RL164" t="s">
        <v>813</v>
      </c>
      <c r="RM164" t="s">
        <v>817</v>
      </c>
      <c r="RN164" t="s">
        <v>817</v>
      </c>
      <c r="RO164" t="s">
        <v>813</v>
      </c>
      <c r="RP164" t="s">
        <v>817</v>
      </c>
      <c r="RQ164" t="s">
        <v>817</v>
      </c>
      <c r="RR164" t="s">
        <v>817</v>
      </c>
      <c r="RS164" t="s">
        <v>817</v>
      </c>
      <c r="RT164" t="s">
        <v>817</v>
      </c>
      <c r="RU164" t="s">
        <v>817</v>
      </c>
      <c r="RV164" t="s">
        <v>817</v>
      </c>
      <c r="RW164" t="s">
        <v>817</v>
      </c>
      <c r="RX164" t="s">
        <v>845</v>
      </c>
      <c r="RY164" t="s">
        <v>849</v>
      </c>
      <c r="RZ164" t="s">
        <v>813</v>
      </c>
      <c r="SA164" t="s">
        <v>817</v>
      </c>
      <c r="SB164" t="s">
        <v>817</v>
      </c>
      <c r="SC164" t="s">
        <v>817</v>
      </c>
      <c r="SD164" t="s">
        <v>817</v>
      </c>
      <c r="SE164" t="s">
        <v>817</v>
      </c>
      <c r="SF164" t="s">
        <v>817</v>
      </c>
      <c r="SG164" t="s">
        <v>817</v>
      </c>
      <c r="SH164" t="s">
        <v>817</v>
      </c>
      <c r="SI164" t="s">
        <v>817</v>
      </c>
      <c r="SJ164" t="s">
        <v>817</v>
      </c>
      <c r="SK164" t="s">
        <v>813</v>
      </c>
      <c r="SL164" t="s">
        <v>813</v>
      </c>
      <c r="SM164" t="s">
        <v>817</v>
      </c>
      <c r="SN164" t="s">
        <v>817</v>
      </c>
      <c r="SO164" t="s">
        <v>817</v>
      </c>
      <c r="SP164" t="s">
        <v>817</v>
      </c>
      <c r="SQ164" t="s">
        <v>817</v>
      </c>
      <c r="SR164" t="s">
        <v>817</v>
      </c>
      <c r="SS164" t="s">
        <v>817</v>
      </c>
      <c r="ST164" t="s">
        <v>817</v>
      </c>
      <c r="SU164" t="s">
        <v>817</v>
      </c>
      <c r="SV164" t="s">
        <v>813</v>
      </c>
      <c r="SW164" t="s">
        <v>813</v>
      </c>
      <c r="SX164" t="s">
        <v>817</v>
      </c>
      <c r="SY164" t="s">
        <v>813</v>
      </c>
      <c r="SZ164" t="s">
        <v>817</v>
      </c>
      <c r="TA164" t="s">
        <v>817</v>
      </c>
      <c r="TB164" t="s">
        <v>817</v>
      </c>
      <c r="TC164" t="s">
        <v>817</v>
      </c>
      <c r="TD164" t="s">
        <v>817</v>
      </c>
      <c r="TE164" t="s">
        <v>817</v>
      </c>
      <c r="TF164" t="s">
        <v>817</v>
      </c>
      <c r="TG164" t="s">
        <v>817</v>
      </c>
      <c r="TH164" t="s">
        <v>817</v>
      </c>
      <c r="TI164" t="s">
        <v>817</v>
      </c>
      <c r="TJ164" t="s">
        <v>813</v>
      </c>
      <c r="TK164" t="s">
        <v>817</v>
      </c>
      <c r="TL164" t="s">
        <v>817</v>
      </c>
      <c r="TM164" t="s">
        <v>817</v>
      </c>
      <c r="TN164" t="s">
        <v>817</v>
      </c>
      <c r="TO164" t="s">
        <v>817</v>
      </c>
      <c r="TP164" t="s">
        <v>817</v>
      </c>
      <c r="TQ164" t="s">
        <v>813</v>
      </c>
      <c r="TR164" t="s">
        <v>817</v>
      </c>
      <c r="TS164" t="s">
        <v>817</v>
      </c>
      <c r="TT164" t="s">
        <v>817</v>
      </c>
      <c r="TU164" t="s">
        <v>817</v>
      </c>
      <c r="TV164" t="s">
        <v>817</v>
      </c>
      <c r="TW164" t="s">
        <v>817</v>
      </c>
      <c r="TY164" t="s">
        <v>817</v>
      </c>
      <c r="TZ164" t="s">
        <v>817</v>
      </c>
      <c r="UA164" t="s">
        <v>817</v>
      </c>
      <c r="UB164" t="s">
        <v>817</v>
      </c>
      <c r="UC164" t="s">
        <v>817</v>
      </c>
      <c r="UD164" t="s">
        <v>817</v>
      </c>
      <c r="UE164" t="s">
        <v>817</v>
      </c>
      <c r="UF164" t="s">
        <v>817</v>
      </c>
      <c r="UG164" t="s">
        <v>817</v>
      </c>
      <c r="UH164" t="s">
        <v>813</v>
      </c>
      <c r="UI164" t="s">
        <v>817</v>
      </c>
      <c r="UJ164" t="s">
        <v>817</v>
      </c>
      <c r="UK164" t="s">
        <v>817</v>
      </c>
      <c r="UL164" t="s">
        <v>817</v>
      </c>
      <c r="UM164" t="s">
        <v>817</v>
      </c>
      <c r="UN164" t="s">
        <v>813</v>
      </c>
      <c r="UO164" t="s">
        <v>813</v>
      </c>
      <c r="UP164" t="s">
        <v>817</v>
      </c>
      <c r="UQ164" t="s">
        <v>817</v>
      </c>
      <c r="UR164" t="s">
        <v>817</v>
      </c>
      <c r="US164" t="s">
        <v>817</v>
      </c>
      <c r="UT164" t="s">
        <v>817</v>
      </c>
      <c r="UU164" t="s">
        <v>817</v>
      </c>
      <c r="UV164" t="s">
        <v>817</v>
      </c>
      <c r="UW164" t="s">
        <v>817</v>
      </c>
      <c r="UX164" t="s">
        <v>817</v>
      </c>
      <c r="UY164" t="s">
        <v>817</v>
      </c>
      <c r="UZ164" t="s">
        <v>817</v>
      </c>
      <c r="VD164" t="s">
        <v>817</v>
      </c>
      <c r="VE164" t="s">
        <v>817</v>
      </c>
      <c r="VF164" t="s">
        <v>813</v>
      </c>
      <c r="VG164" t="s">
        <v>813</v>
      </c>
      <c r="VH164" t="s">
        <v>817</v>
      </c>
      <c r="VI164" t="s">
        <v>817</v>
      </c>
      <c r="VJ164" t="s">
        <v>817</v>
      </c>
      <c r="VK164" t="s">
        <v>817</v>
      </c>
      <c r="VL164" t="s">
        <v>817</v>
      </c>
      <c r="VM164" t="s">
        <v>813</v>
      </c>
      <c r="VN164" t="s">
        <v>817</v>
      </c>
      <c r="VO164" t="s">
        <v>817</v>
      </c>
      <c r="VP164" t="s">
        <v>817</v>
      </c>
      <c r="VQ164" t="s">
        <v>817</v>
      </c>
      <c r="VY164" t="s">
        <v>813</v>
      </c>
      <c r="VZ164" t="s">
        <v>813</v>
      </c>
      <c r="WA164" t="s">
        <v>817</v>
      </c>
      <c r="WJ164" t="s">
        <v>813</v>
      </c>
      <c r="WK164" t="s">
        <v>813</v>
      </c>
      <c r="WL164" t="s">
        <v>817</v>
      </c>
      <c r="WM164" t="s">
        <v>817</v>
      </c>
      <c r="WN164" t="s">
        <v>817</v>
      </c>
      <c r="WO164" t="s">
        <v>817</v>
      </c>
      <c r="WP164" t="s">
        <v>817</v>
      </c>
      <c r="WQ164" t="s">
        <v>817</v>
      </c>
      <c r="WR164" t="s">
        <v>817</v>
      </c>
      <c r="WS164" t="s">
        <v>834</v>
      </c>
      <c r="WU164" t="s">
        <v>813</v>
      </c>
      <c r="WV164" t="s">
        <v>813</v>
      </c>
      <c r="WW164" t="s">
        <v>813</v>
      </c>
      <c r="WX164" t="s">
        <v>817</v>
      </c>
      <c r="WY164" t="s">
        <v>817</v>
      </c>
      <c r="WZ164" t="s">
        <v>817</v>
      </c>
      <c r="XA164" t="s">
        <v>817</v>
      </c>
      <c r="XB164" t="s">
        <v>817</v>
      </c>
      <c r="XC164" t="s">
        <v>850</v>
      </c>
      <c r="XD164" t="s">
        <v>813</v>
      </c>
      <c r="XE164" t="s">
        <v>817</v>
      </c>
      <c r="XF164" t="s">
        <v>817</v>
      </c>
      <c r="XG164" t="s">
        <v>817</v>
      </c>
      <c r="XH164" t="s">
        <v>817</v>
      </c>
      <c r="XI164" t="s">
        <v>817</v>
      </c>
      <c r="XJ164" t="s">
        <v>817</v>
      </c>
      <c r="XK164" t="s">
        <v>817</v>
      </c>
      <c r="XL164" t="s">
        <v>817</v>
      </c>
      <c r="XM164" t="s">
        <v>817</v>
      </c>
      <c r="XN164" t="s">
        <v>817</v>
      </c>
      <c r="XO164" t="s">
        <v>817</v>
      </c>
      <c r="XP164" t="s">
        <v>817</v>
      </c>
      <c r="XQ164" t="s">
        <v>817</v>
      </c>
      <c r="XR164" t="s">
        <v>813</v>
      </c>
      <c r="XS164" t="s">
        <v>817</v>
      </c>
      <c r="XT164" t="s">
        <v>817</v>
      </c>
      <c r="XU164" t="s">
        <v>813</v>
      </c>
      <c r="XV164" t="s">
        <v>817</v>
      </c>
      <c r="XW164" t="s">
        <v>817</v>
      </c>
      <c r="XX164" t="s">
        <v>817</v>
      </c>
      <c r="XY164" t="s">
        <v>817</v>
      </c>
      <c r="XZ164" t="s">
        <v>817</v>
      </c>
      <c r="ZM164" t="s">
        <v>817</v>
      </c>
      <c r="ZN164" t="s">
        <v>817</v>
      </c>
      <c r="ZO164" t="s">
        <v>817</v>
      </c>
      <c r="ZP164" t="s">
        <v>817</v>
      </c>
      <c r="ZQ164" t="s">
        <v>817</v>
      </c>
      <c r="ZR164" t="s">
        <v>813</v>
      </c>
      <c r="ZS164" t="s">
        <v>813</v>
      </c>
      <c r="ZT164" t="s">
        <v>817</v>
      </c>
      <c r="ZU164" t="s">
        <v>817</v>
      </c>
      <c r="ZV164" t="s">
        <v>817</v>
      </c>
      <c r="ZW164" t="s">
        <v>813</v>
      </c>
      <c r="ZX164" t="s">
        <v>817</v>
      </c>
      <c r="ZY164" t="s">
        <v>817</v>
      </c>
      <c r="ZZ164" t="s">
        <v>817</v>
      </c>
      <c r="AAA164" t="s">
        <v>817</v>
      </c>
      <c r="AAB164" t="s">
        <v>817</v>
      </c>
      <c r="AAC164" t="s">
        <v>817</v>
      </c>
      <c r="AAD164" t="s">
        <v>817</v>
      </c>
      <c r="AAE164" t="s">
        <v>817</v>
      </c>
      <c r="AAF164" t="s">
        <v>817</v>
      </c>
      <c r="AAH164" t="s">
        <v>813</v>
      </c>
      <c r="AAI164" t="s">
        <v>813</v>
      </c>
      <c r="AAJ164" t="s">
        <v>817</v>
      </c>
      <c r="AAK164" t="s">
        <v>817</v>
      </c>
      <c r="AAL164" t="s">
        <v>813</v>
      </c>
      <c r="AAM164" t="s">
        <v>817</v>
      </c>
      <c r="AAN164" t="s">
        <v>817</v>
      </c>
      <c r="AAO164" t="s">
        <v>817</v>
      </c>
      <c r="AAP164" t="s">
        <v>817</v>
      </c>
      <c r="AAQ164" t="s">
        <v>817</v>
      </c>
      <c r="AAR164" t="s">
        <v>817</v>
      </c>
      <c r="AAS164" t="s">
        <v>817</v>
      </c>
      <c r="AAT164" t="s">
        <v>817</v>
      </c>
      <c r="AAV164" t="s">
        <v>813</v>
      </c>
      <c r="AAW164" t="s">
        <v>817</v>
      </c>
      <c r="AAX164" t="s">
        <v>817</v>
      </c>
      <c r="AAY164" t="s">
        <v>817</v>
      </c>
      <c r="AAZ164" t="s">
        <v>817</v>
      </c>
      <c r="ABA164" t="s">
        <v>813</v>
      </c>
      <c r="ABB164" t="s">
        <v>813</v>
      </c>
      <c r="ABC164" t="s">
        <v>817</v>
      </c>
      <c r="ABD164" t="s">
        <v>817</v>
      </c>
      <c r="ABE164" t="s">
        <v>817</v>
      </c>
      <c r="ABF164" t="s">
        <v>817</v>
      </c>
      <c r="ABG164" t="s">
        <v>817</v>
      </c>
      <c r="ABH164" t="s">
        <v>817</v>
      </c>
      <c r="ABI164" t="s">
        <v>817</v>
      </c>
      <c r="ABJ164" t="s">
        <v>817</v>
      </c>
      <c r="ABK164" t="s">
        <v>813</v>
      </c>
      <c r="ABL164" t="s">
        <v>817</v>
      </c>
      <c r="ABM164" t="s">
        <v>817</v>
      </c>
      <c r="ABN164" t="s">
        <v>817</v>
      </c>
      <c r="ABO164" t="s">
        <v>817</v>
      </c>
      <c r="ABP164" t="s">
        <v>817</v>
      </c>
      <c r="ABQ164" t="s">
        <v>817</v>
      </c>
      <c r="ABR164" t="s">
        <v>817</v>
      </c>
      <c r="ABS164" t="s">
        <v>817</v>
      </c>
      <c r="ABT164" t="s">
        <v>817</v>
      </c>
      <c r="ABU164" t="s">
        <v>817</v>
      </c>
      <c r="ABV164" t="s">
        <v>817</v>
      </c>
      <c r="ABW164" t="s">
        <v>813</v>
      </c>
      <c r="ABX164" t="s">
        <v>817</v>
      </c>
      <c r="ABY164" t="s">
        <v>817</v>
      </c>
      <c r="ABZ164" t="s">
        <v>817</v>
      </c>
      <c r="ACA164" t="s">
        <v>813</v>
      </c>
      <c r="ACB164" t="s">
        <v>817</v>
      </c>
      <c r="ACC164" t="s">
        <v>813</v>
      </c>
      <c r="ACD164" t="s">
        <v>817</v>
      </c>
      <c r="ACE164" t="s">
        <v>817</v>
      </c>
      <c r="ACF164" t="s">
        <v>817</v>
      </c>
      <c r="ACG164" t="s">
        <v>817</v>
      </c>
      <c r="ACH164" t="s">
        <v>817</v>
      </c>
      <c r="ACI164" t="s">
        <v>817</v>
      </c>
    </row>
    <row r="165" spans="1:763">
      <c r="A165" t="s">
        <v>1534</v>
      </c>
      <c r="B165" t="s">
        <v>1535</v>
      </c>
      <c r="C165" t="s">
        <v>1536</v>
      </c>
      <c r="D165" t="s">
        <v>873</v>
      </c>
      <c r="E165" t="s">
        <v>873</v>
      </c>
      <c r="P165" t="s">
        <v>886</v>
      </c>
      <c r="Q165">
        <v>0.64514064157430773</v>
      </c>
      <c r="T165">
        <v>18</v>
      </c>
      <c r="V165" t="s">
        <v>813</v>
      </c>
      <c r="X165" t="s">
        <v>817</v>
      </c>
      <c r="Y165" t="s">
        <v>814</v>
      </c>
      <c r="Z165" t="s">
        <v>814</v>
      </c>
      <c r="AA165" t="s">
        <v>857</v>
      </c>
      <c r="AB165" t="s">
        <v>816</v>
      </c>
      <c r="AC165">
        <v>3</v>
      </c>
      <c r="AD165" t="s">
        <v>813</v>
      </c>
      <c r="AE165">
        <v>3</v>
      </c>
      <c r="AF165">
        <v>0</v>
      </c>
      <c r="AG165">
        <v>0</v>
      </c>
      <c r="AH165" t="s">
        <v>818</v>
      </c>
      <c r="AI165" t="s">
        <v>818</v>
      </c>
      <c r="AJ165" t="s">
        <v>818</v>
      </c>
      <c r="AK165" t="s">
        <v>818</v>
      </c>
      <c r="AL165" t="s">
        <v>818</v>
      </c>
      <c r="AM165" t="s">
        <v>818</v>
      </c>
      <c r="AN165" t="s">
        <v>818</v>
      </c>
      <c r="AO165" t="s">
        <v>818</v>
      </c>
      <c r="AP165" t="s">
        <v>818</v>
      </c>
      <c r="AQ165" t="s">
        <v>818</v>
      </c>
      <c r="AR165" t="s">
        <v>818</v>
      </c>
      <c r="AS165" t="s">
        <v>818</v>
      </c>
      <c r="AT165" t="s">
        <v>818</v>
      </c>
      <c r="AU165" t="s">
        <v>818</v>
      </c>
      <c r="AV165" t="s">
        <v>818</v>
      </c>
      <c r="AW165" t="s">
        <v>818</v>
      </c>
      <c r="AX165" t="s">
        <v>818</v>
      </c>
      <c r="AY165" t="s">
        <v>818</v>
      </c>
      <c r="AZ165" t="s">
        <v>818</v>
      </c>
      <c r="BA165" t="s">
        <v>818</v>
      </c>
      <c r="BB165" t="s">
        <v>818</v>
      </c>
      <c r="BC165" t="s">
        <v>818</v>
      </c>
      <c r="BD165" t="s">
        <v>818</v>
      </c>
      <c r="BE165" t="s">
        <v>818</v>
      </c>
      <c r="BF165" t="s">
        <v>818</v>
      </c>
      <c r="BG165" t="s">
        <v>818</v>
      </c>
      <c r="BH165" t="s">
        <v>818</v>
      </c>
      <c r="BI165" t="s">
        <v>818</v>
      </c>
      <c r="BJ165" t="s">
        <v>818</v>
      </c>
      <c r="BK165" t="s">
        <v>818</v>
      </c>
      <c r="BL165" t="s">
        <v>818</v>
      </c>
      <c r="BM165" t="s">
        <v>818</v>
      </c>
      <c r="BN165" t="s">
        <v>818</v>
      </c>
      <c r="BO165" t="s">
        <v>818</v>
      </c>
      <c r="BP165" t="s">
        <v>818</v>
      </c>
      <c r="BQ165" t="s">
        <v>818</v>
      </c>
      <c r="BR165" t="s">
        <v>818</v>
      </c>
      <c r="BS165" t="s">
        <v>818</v>
      </c>
      <c r="BT165" t="s">
        <v>818</v>
      </c>
      <c r="BU165" t="s">
        <v>818</v>
      </c>
      <c r="BV165" t="s">
        <v>818</v>
      </c>
      <c r="BW165" t="s">
        <v>818</v>
      </c>
      <c r="BX165" t="s">
        <v>818</v>
      </c>
      <c r="BY165" t="s">
        <v>818</v>
      </c>
      <c r="BZ165" t="s">
        <v>818</v>
      </c>
      <c r="CA165" t="s">
        <v>818</v>
      </c>
      <c r="CB165" t="s">
        <v>818</v>
      </c>
      <c r="CC165" t="s">
        <v>818</v>
      </c>
      <c r="CD165" t="s">
        <v>818</v>
      </c>
      <c r="CE165" t="s">
        <v>818</v>
      </c>
      <c r="CF165" t="s">
        <v>818</v>
      </c>
      <c r="CG165" t="s">
        <v>818</v>
      </c>
      <c r="CH165" t="s">
        <v>818</v>
      </c>
      <c r="CI165" t="s">
        <v>818</v>
      </c>
      <c r="CJ165" t="s">
        <v>818</v>
      </c>
      <c r="CK165" t="s">
        <v>818</v>
      </c>
      <c r="CL165" t="s">
        <v>818</v>
      </c>
      <c r="CM165" t="s">
        <v>818</v>
      </c>
      <c r="CN165" t="s">
        <v>818</v>
      </c>
      <c r="CO165" t="s">
        <v>818</v>
      </c>
      <c r="CP165" t="s">
        <v>818</v>
      </c>
      <c r="CQ165" t="s">
        <v>818</v>
      </c>
      <c r="CR165" t="s">
        <v>818</v>
      </c>
      <c r="CS165" t="s">
        <v>818</v>
      </c>
      <c r="CT165" t="s">
        <v>818</v>
      </c>
      <c r="CU165" t="s">
        <v>818</v>
      </c>
      <c r="CV165" t="s">
        <v>818</v>
      </c>
      <c r="CW165" t="s">
        <v>818</v>
      </c>
      <c r="CX165" t="s">
        <v>818</v>
      </c>
      <c r="CY165" t="s">
        <v>818</v>
      </c>
      <c r="CZ165" t="s">
        <v>818</v>
      </c>
      <c r="DA165" t="s">
        <v>818</v>
      </c>
      <c r="DB165" t="s">
        <v>818</v>
      </c>
      <c r="DC165" t="s">
        <v>818</v>
      </c>
      <c r="DD165" t="s">
        <v>818</v>
      </c>
      <c r="DE165" t="s">
        <v>818</v>
      </c>
      <c r="DF165" t="s">
        <v>818</v>
      </c>
      <c r="DG165" t="s">
        <v>818</v>
      </c>
      <c r="DH165" t="s">
        <v>818</v>
      </c>
      <c r="DI165" t="s">
        <v>818</v>
      </c>
      <c r="DJ165" t="s">
        <v>818</v>
      </c>
      <c r="DK165" t="s">
        <v>818</v>
      </c>
      <c r="DL165" t="s">
        <v>818</v>
      </c>
      <c r="DM165" t="s">
        <v>818</v>
      </c>
      <c r="DN165" t="s">
        <v>818</v>
      </c>
      <c r="DO165" t="s">
        <v>818</v>
      </c>
      <c r="DP165" t="s">
        <v>818</v>
      </c>
      <c r="DQ165" t="s">
        <v>818</v>
      </c>
      <c r="DR165" t="s">
        <v>818</v>
      </c>
      <c r="DS165" t="s">
        <v>818</v>
      </c>
      <c r="DT165" t="s">
        <v>818</v>
      </c>
      <c r="DU165" t="s">
        <v>818</v>
      </c>
      <c r="DV165" t="s">
        <v>818</v>
      </c>
      <c r="DW165" t="s">
        <v>818</v>
      </c>
      <c r="DX165" t="s">
        <v>818</v>
      </c>
      <c r="DY165" t="s">
        <v>818</v>
      </c>
      <c r="DZ165" t="s">
        <v>818</v>
      </c>
      <c r="EA165" t="s">
        <v>818</v>
      </c>
      <c r="EB165" t="s">
        <v>818</v>
      </c>
      <c r="EC165" t="s">
        <v>818</v>
      </c>
      <c r="ED165" t="s">
        <v>818</v>
      </c>
      <c r="EE165" t="s">
        <v>818</v>
      </c>
      <c r="EF165" t="s">
        <v>818</v>
      </c>
      <c r="EG165" t="s">
        <v>818</v>
      </c>
      <c r="EH165" t="s">
        <v>818</v>
      </c>
      <c r="EI165" t="s">
        <v>818</v>
      </c>
      <c r="EJ165" t="s">
        <v>818</v>
      </c>
      <c r="EK165" t="s">
        <v>818</v>
      </c>
      <c r="EL165" t="s">
        <v>818</v>
      </c>
      <c r="EM165" t="s">
        <v>818</v>
      </c>
      <c r="EN165" t="s">
        <v>818</v>
      </c>
      <c r="EO165" t="s">
        <v>818</v>
      </c>
      <c r="EP165" t="s">
        <v>818</v>
      </c>
      <c r="EQ165" t="s">
        <v>818</v>
      </c>
      <c r="ER165" t="s">
        <v>818</v>
      </c>
      <c r="ES165" t="s">
        <v>818</v>
      </c>
      <c r="ET165" t="s">
        <v>818</v>
      </c>
      <c r="EU165" t="s">
        <v>818</v>
      </c>
      <c r="EV165" t="s">
        <v>818</v>
      </c>
      <c r="EW165" t="s">
        <v>818</v>
      </c>
      <c r="EX165" t="s">
        <v>818</v>
      </c>
      <c r="EY165" t="s">
        <v>818</v>
      </c>
      <c r="EZ165" t="s">
        <v>818</v>
      </c>
      <c r="FA165" t="s">
        <v>818</v>
      </c>
      <c r="FB165" t="s">
        <v>818</v>
      </c>
      <c r="FC165" t="s">
        <v>818</v>
      </c>
      <c r="FD165" t="s">
        <v>818</v>
      </c>
      <c r="FE165" t="s">
        <v>818</v>
      </c>
      <c r="FF165" t="s">
        <v>818</v>
      </c>
      <c r="FG165" t="s">
        <v>818</v>
      </c>
      <c r="FH165" t="s">
        <v>818</v>
      </c>
      <c r="FI165" t="s">
        <v>818</v>
      </c>
      <c r="FJ165" t="s">
        <v>818</v>
      </c>
      <c r="FK165" t="s">
        <v>818</v>
      </c>
      <c r="FL165" t="s">
        <v>818</v>
      </c>
      <c r="FM165" t="s">
        <v>818</v>
      </c>
      <c r="FN165" t="s">
        <v>818</v>
      </c>
      <c r="FO165" t="s">
        <v>818</v>
      </c>
      <c r="FP165" t="s">
        <v>818</v>
      </c>
      <c r="FQ165" t="s">
        <v>818</v>
      </c>
      <c r="FR165" t="s">
        <v>818</v>
      </c>
      <c r="FS165" t="s">
        <v>818</v>
      </c>
      <c r="FT165" t="s">
        <v>818</v>
      </c>
      <c r="FU165" t="s">
        <v>818</v>
      </c>
      <c r="FV165" t="s">
        <v>818</v>
      </c>
      <c r="FW165" t="s">
        <v>818</v>
      </c>
      <c r="FX165" t="s">
        <v>818</v>
      </c>
      <c r="FY165" t="s">
        <v>818</v>
      </c>
      <c r="FZ165" t="s">
        <v>818</v>
      </c>
      <c r="GA165" t="s">
        <v>818</v>
      </c>
      <c r="GB165" t="s">
        <v>818</v>
      </c>
      <c r="GC165" t="s">
        <v>818</v>
      </c>
      <c r="GD165" t="s">
        <v>818</v>
      </c>
      <c r="GE165" t="s">
        <v>818</v>
      </c>
      <c r="GF165" t="s">
        <v>818</v>
      </c>
      <c r="GG165" t="s">
        <v>818</v>
      </c>
      <c r="GH165" t="s">
        <v>818</v>
      </c>
      <c r="GI165" t="s">
        <v>818</v>
      </c>
      <c r="GJ165" t="s">
        <v>818</v>
      </c>
      <c r="GK165" t="s">
        <v>818</v>
      </c>
      <c r="GL165" t="s">
        <v>818</v>
      </c>
      <c r="GM165" t="s">
        <v>818</v>
      </c>
      <c r="GN165" t="s">
        <v>818</v>
      </c>
      <c r="GO165" t="s">
        <v>818</v>
      </c>
      <c r="GP165" t="s">
        <v>818</v>
      </c>
      <c r="GQ165" t="s">
        <v>818</v>
      </c>
      <c r="GR165" t="s">
        <v>818</v>
      </c>
      <c r="GS165" t="s">
        <v>818</v>
      </c>
      <c r="GT165" t="s">
        <v>818</v>
      </c>
      <c r="GU165" t="s">
        <v>818</v>
      </c>
      <c r="GV165" t="s">
        <v>818</v>
      </c>
      <c r="GW165" t="s">
        <v>818</v>
      </c>
      <c r="GX165" t="s">
        <v>818</v>
      </c>
      <c r="GY165" t="s">
        <v>818</v>
      </c>
      <c r="GZ165" t="s">
        <v>818</v>
      </c>
      <c r="HA165" t="s">
        <v>818</v>
      </c>
      <c r="HB165" t="s">
        <v>818</v>
      </c>
      <c r="HC165" t="s">
        <v>818</v>
      </c>
      <c r="HD165" t="s">
        <v>818</v>
      </c>
      <c r="HE165" t="s">
        <v>818</v>
      </c>
      <c r="HF165" t="s">
        <v>818</v>
      </c>
      <c r="HG165" t="s">
        <v>818</v>
      </c>
      <c r="HH165" t="s">
        <v>818</v>
      </c>
      <c r="HI165" t="s">
        <v>818</v>
      </c>
      <c r="HJ165" t="s">
        <v>818</v>
      </c>
      <c r="HK165" t="s">
        <v>818</v>
      </c>
      <c r="HL165" t="s">
        <v>818</v>
      </c>
      <c r="HM165" t="s">
        <v>818</v>
      </c>
      <c r="HN165" t="s">
        <v>818</v>
      </c>
      <c r="HO165" t="s">
        <v>818</v>
      </c>
      <c r="HP165" t="s">
        <v>818</v>
      </c>
      <c r="HQ165" t="s">
        <v>818</v>
      </c>
      <c r="HR165" t="s">
        <v>818</v>
      </c>
      <c r="HS165" t="s">
        <v>818</v>
      </c>
      <c r="HT165" t="s">
        <v>818</v>
      </c>
      <c r="HU165" t="s">
        <v>818</v>
      </c>
      <c r="HV165" t="s">
        <v>818</v>
      </c>
      <c r="HW165" t="s">
        <v>818</v>
      </c>
      <c r="HX165" t="s">
        <v>818</v>
      </c>
      <c r="HY165" t="s">
        <v>818</v>
      </c>
      <c r="HZ165" t="s">
        <v>818</v>
      </c>
      <c r="IA165" t="s">
        <v>818</v>
      </c>
      <c r="IB165" t="s">
        <v>818</v>
      </c>
      <c r="IC165" t="s">
        <v>818</v>
      </c>
      <c r="ID165" t="s">
        <v>818</v>
      </c>
      <c r="IE165" t="s">
        <v>818</v>
      </c>
      <c r="IF165" t="s">
        <v>818</v>
      </c>
      <c r="IG165" t="s">
        <v>818</v>
      </c>
      <c r="IH165" t="s">
        <v>818</v>
      </c>
      <c r="II165" t="s">
        <v>818</v>
      </c>
      <c r="IJ165" t="s">
        <v>818</v>
      </c>
      <c r="IK165" t="s">
        <v>818</v>
      </c>
      <c r="IL165" t="s">
        <v>818</v>
      </c>
      <c r="IM165" t="s">
        <v>818</v>
      </c>
      <c r="IN165" t="s">
        <v>818</v>
      </c>
      <c r="IO165" t="s">
        <v>818</v>
      </c>
      <c r="IP165" t="s">
        <v>818</v>
      </c>
      <c r="IQ165" t="s">
        <v>818</v>
      </c>
      <c r="IR165" t="s">
        <v>818</v>
      </c>
      <c r="IS165" t="s">
        <v>818</v>
      </c>
      <c r="IT165" t="s">
        <v>818</v>
      </c>
      <c r="IU165" t="s">
        <v>818</v>
      </c>
      <c r="IV165" t="s">
        <v>818</v>
      </c>
      <c r="IW165" t="s">
        <v>818</v>
      </c>
      <c r="IX165" t="s">
        <v>818</v>
      </c>
      <c r="IY165" t="s">
        <v>818</v>
      </c>
      <c r="IZ165" t="s">
        <v>818</v>
      </c>
      <c r="JA165" t="s">
        <v>818</v>
      </c>
      <c r="JB165" t="s">
        <v>818</v>
      </c>
      <c r="JC165" t="s">
        <v>818</v>
      </c>
      <c r="JD165" t="s">
        <v>818</v>
      </c>
      <c r="JE165" t="s">
        <v>818</v>
      </c>
      <c r="JF165" t="s">
        <v>818</v>
      </c>
      <c r="JG165" t="s">
        <v>818</v>
      </c>
      <c r="JH165" t="s">
        <v>818</v>
      </c>
      <c r="JI165" t="s">
        <v>818</v>
      </c>
      <c r="JJ165" t="s">
        <v>818</v>
      </c>
      <c r="JK165" t="s">
        <v>818</v>
      </c>
      <c r="JL165" t="s">
        <v>818</v>
      </c>
      <c r="JM165" t="s">
        <v>818</v>
      </c>
      <c r="JN165" t="s">
        <v>818</v>
      </c>
      <c r="JO165" t="s">
        <v>818</v>
      </c>
      <c r="JP165" t="s">
        <v>818</v>
      </c>
      <c r="JQ165" t="s">
        <v>818</v>
      </c>
      <c r="JR165" t="s">
        <v>818</v>
      </c>
      <c r="JS165" t="s">
        <v>818</v>
      </c>
      <c r="JT165" t="s">
        <v>818</v>
      </c>
      <c r="JU165" t="s">
        <v>818</v>
      </c>
      <c r="JV165" t="s">
        <v>818</v>
      </c>
      <c r="JW165" t="s">
        <v>818</v>
      </c>
      <c r="JX165" t="s">
        <v>818</v>
      </c>
      <c r="JY165" t="s">
        <v>818</v>
      </c>
      <c r="JZ165" t="s">
        <v>818</v>
      </c>
      <c r="KA165" t="s">
        <v>818</v>
      </c>
      <c r="KB165" t="s">
        <v>818</v>
      </c>
      <c r="KC165" t="s">
        <v>818</v>
      </c>
      <c r="KD165" t="s">
        <v>818</v>
      </c>
      <c r="KE165" t="s">
        <v>818</v>
      </c>
      <c r="KF165">
        <v>3</v>
      </c>
      <c r="KG165">
        <v>0</v>
      </c>
      <c r="KH165">
        <v>0</v>
      </c>
      <c r="KI165">
        <v>0</v>
      </c>
      <c r="KJ165">
        <v>0</v>
      </c>
      <c r="KK165">
        <v>0</v>
      </c>
      <c r="KL165">
        <v>0</v>
      </c>
      <c r="KM165">
        <v>1</v>
      </c>
      <c r="KN165">
        <v>1</v>
      </c>
      <c r="KO165">
        <v>0</v>
      </c>
      <c r="KP165">
        <v>0</v>
      </c>
      <c r="KQ165">
        <v>2</v>
      </c>
      <c r="KR165">
        <v>0</v>
      </c>
      <c r="KS165">
        <v>0</v>
      </c>
      <c r="KT165">
        <v>0</v>
      </c>
      <c r="KU165">
        <v>0</v>
      </c>
      <c r="KV165">
        <v>0</v>
      </c>
      <c r="KW165">
        <v>0</v>
      </c>
      <c r="KX165">
        <v>1</v>
      </c>
      <c r="KY165">
        <v>0</v>
      </c>
      <c r="KZ165">
        <v>0</v>
      </c>
      <c r="LA165">
        <v>1</v>
      </c>
      <c r="LB165">
        <v>0</v>
      </c>
      <c r="LC165">
        <v>0</v>
      </c>
      <c r="LD165">
        <v>3</v>
      </c>
      <c r="LE165">
        <v>0</v>
      </c>
      <c r="LF165">
        <v>3</v>
      </c>
      <c r="LH165" t="s">
        <v>817</v>
      </c>
      <c r="LI165" t="s">
        <v>817</v>
      </c>
      <c r="LJ165" t="s">
        <v>817</v>
      </c>
      <c r="LK165" t="s">
        <v>817</v>
      </c>
      <c r="LL165" t="s">
        <v>817</v>
      </c>
      <c r="LM165" t="s">
        <v>817</v>
      </c>
      <c r="LO165" t="s">
        <v>813</v>
      </c>
      <c r="LP165" t="s">
        <v>813</v>
      </c>
      <c r="LQ165" t="s">
        <v>817</v>
      </c>
      <c r="LR165" t="s">
        <v>818</v>
      </c>
      <c r="LV165" t="s">
        <v>818</v>
      </c>
      <c r="LX165" t="s">
        <v>817</v>
      </c>
      <c r="MA165" t="s">
        <v>921</v>
      </c>
      <c r="MB165" t="s">
        <v>913</v>
      </c>
      <c r="MC165" t="s">
        <v>989</v>
      </c>
      <c r="MD165" t="s">
        <v>813</v>
      </c>
      <c r="MF165" t="s">
        <v>934</v>
      </c>
      <c r="MH165" t="s">
        <v>935</v>
      </c>
      <c r="MI165" t="s">
        <v>817</v>
      </c>
      <c r="MJ165" t="s">
        <v>824</v>
      </c>
      <c r="MK165" t="s">
        <v>813</v>
      </c>
      <c r="ML165" t="s">
        <v>817</v>
      </c>
      <c r="MM165" t="s">
        <v>813</v>
      </c>
      <c r="MN165" t="s">
        <v>817</v>
      </c>
      <c r="MO165" t="s">
        <v>817</v>
      </c>
      <c r="MP165" t="s">
        <v>817</v>
      </c>
      <c r="MQ165" t="s">
        <v>813</v>
      </c>
      <c r="MR165" t="s">
        <v>817</v>
      </c>
      <c r="MS165" t="s">
        <v>817</v>
      </c>
      <c r="MT165" t="s">
        <v>817</v>
      </c>
      <c r="MU165" t="s">
        <v>817</v>
      </c>
      <c r="MV165" t="s">
        <v>813</v>
      </c>
      <c r="MW165" t="s">
        <v>813</v>
      </c>
      <c r="MX165" t="s">
        <v>817</v>
      </c>
      <c r="MY165" t="s">
        <v>817</v>
      </c>
      <c r="MZ165" t="s">
        <v>817</v>
      </c>
      <c r="NA165" t="s">
        <v>817</v>
      </c>
      <c r="NB165" t="s">
        <v>817</v>
      </c>
      <c r="NR165" t="s">
        <v>817</v>
      </c>
      <c r="NU165" t="s">
        <v>825</v>
      </c>
      <c r="NY165">
        <v>0</v>
      </c>
      <c r="OP165" t="s">
        <v>813</v>
      </c>
      <c r="OQ165" t="s">
        <v>827</v>
      </c>
      <c r="OR165" t="s">
        <v>828</v>
      </c>
      <c r="OS165" t="s">
        <v>904</v>
      </c>
      <c r="OT165" t="s">
        <v>813</v>
      </c>
      <c r="OU165" t="s">
        <v>813</v>
      </c>
      <c r="OV165" t="s">
        <v>830</v>
      </c>
      <c r="OW165" t="s">
        <v>831</v>
      </c>
      <c r="OX165" t="s">
        <v>832</v>
      </c>
      <c r="OY165" t="s">
        <v>833</v>
      </c>
      <c r="OZ165" t="s">
        <v>849</v>
      </c>
      <c r="PA165" t="s">
        <v>813</v>
      </c>
      <c r="PB165" t="s">
        <v>817</v>
      </c>
      <c r="PC165" t="s">
        <v>813</v>
      </c>
      <c r="PD165" t="s">
        <v>817</v>
      </c>
      <c r="PE165" t="s">
        <v>817</v>
      </c>
      <c r="PF165" t="s">
        <v>813</v>
      </c>
      <c r="PG165" t="s">
        <v>817</v>
      </c>
      <c r="PH165" t="s">
        <v>817</v>
      </c>
      <c r="PI165" t="s">
        <v>817</v>
      </c>
      <c r="PJ165" t="s">
        <v>817</v>
      </c>
      <c r="PK165" t="s">
        <v>817</v>
      </c>
      <c r="PL165" t="s">
        <v>835</v>
      </c>
      <c r="PM165" t="s">
        <v>879</v>
      </c>
      <c r="PN165" t="s">
        <v>845</v>
      </c>
      <c r="PO165" t="s">
        <v>893</v>
      </c>
      <c r="PP165" t="s">
        <v>839</v>
      </c>
      <c r="PQ165" t="s">
        <v>813</v>
      </c>
      <c r="PR165" t="s">
        <v>813</v>
      </c>
      <c r="PS165" t="s">
        <v>817</v>
      </c>
      <c r="PT165" t="s">
        <v>817</v>
      </c>
      <c r="PU165" t="s">
        <v>817</v>
      </c>
      <c r="PV165" t="s">
        <v>817</v>
      </c>
      <c r="PW165" t="s">
        <v>817</v>
      </c>
      <c r="PX165" t="s">
        <v>817</v>
      </c>
      <c r="PY165" t="s">
        <v>817</v>
      </c>
      <c r="PZ165" t="s">
        <v>840</v>
      </c>
      <c r="QA165" t="s">
        <v>841</v>
      </c>
      <c r="QB165" t="s">
        <v>842</v>
      </c>
      <c r="QC165" t="s">
        <v>972</v>
      </c>
      <c r="QD165" t="s">
        <v>844</v>
      </c>
      <c r="QE165" t="s">
        <v>845</v>
      </c>
      <c r="QF165" t="s">
        <v>813</v>
      </c>
      <c r="QG165" t="s">
        <v>813</v>
      </c>
      <c r="QH165" t="s">
        <v>813</v>
      </c>
      <c r="QI165" t="s">
        <v>813</v>
      </c>
      <c r="QJ165" t="s">
        <v>813</v>
      </c>
      <c r="QK165" t="s">
        <v>813</v>
      </c>
      <c r="QL165" t="s">
        <v>813</v>
      </c>
      <c r="QM165" t="s">
        <v>817</v>
      </c>
      <c r="QN165" t="s">
        <v>817</v>
      </c>
      <c r="QO165" t="s">
        <v>817</v>
      </c>
      <c r="QP165" t="s">
        <v>817</v>
      </c>
      <c r="QQ165" t="s">
        <v>817</v>
      </c>
      <c r="QR165" t="s">
        <v>813</v>
      </c>
      <c r="QS165" t="s">
        <v>817</v>
      </c>
      <c r="QT165" t="s">
        <v>817</v>
      </c>
      <c r="QU165" t="s">
        <v>813</v>
      </c>
      <c r="QV165" t="s">
        <v>813</v>
      </c>
      <c r="QW165" t="s">
        <v>817</v>
      </c>
      <c r="QX165" t="s">
        <v>817</v>
      </c>
      <c r="QY165" t="s">
        <v>817</v>
      </c>
      <c r="QZ165" t="s">
        <v>817</v>
      </c>
      <c r="RA165" t="s">
        <v>813</v>
      </c>
      <c r="RB165" t="s">
        <v>817</v>
      </c>
      <c r="RC165" t="s">
        <v>817</v>
      </c>
      <c r="RD165" t="s">
        <v>817</v>
      </c>
      <c r="RE165" t="s">
        <v>817</v>
      </c>
      <c r="RF165" t="s">
        <v>813</v>
      </c>
      <c r="RG165" t="s">
        <v>817</v>
      </c>
      <c r="RH165" t="s">
        <v>817</v>
      </c>
      <c r="RI165" t="s">
        <v>817</v>
      </c>
      <c r="RJ165" t="s">
        <v>817</v>
      </c>
      <c r="RK165" t="s">
        <v>813</v>
      </c>
      <c r="RL165" t="s">
        <v>817</v>
      </c>
      <c r="RM165" t="s">
        <v>813</v>
      </c>
      <c r="RN165" t="s">
        <v>817</v>
      </c>
      <c r="RO165" t="s">
        <v>817</v>
      </c>
      <c r="RP165" t="s">
        <v>817</v>
      </c>
      <c r="RQ165" t="s">
        <v>817</v>
      </c>
      <c r="RR165" t="s">
        <v>817</v>
      </c>
      <c r="RS165" t="s">
        <v>817</v>
      </c>
      <c r="RT165" t="s">
        <v>817</v>
      </c>
      <c r="RU165" t="s">
        <v>817</v>
      </c>
      <c r="RV165" t="s">
        <v>817</v>
      </c>
      <c r="RW165" t="s">
        <v>817</v>
      </c>
      <c r="RX165" t="s">
        <v>837</v>
      </c>
      <c r="RY165" t="s">
        <v>1285</v>
      </c>
      <c r="RZ165" t="s">
        <v>817</v>
      </c>
      <c r="SB165" t="s">
        <v>813</v>
      </c>
      <c r="SC165" t="s">
        <v>817</v>
      </c>
      <c r="SD165" t="s">
        <v>817</v>
      </c>
      <c r="SE165" t="s">
        <v>817</v>
      </c>
      <c r="SF165" t="s">
        <v>817</v>
      </c>
      <c r="SG165" t="s">
        <v>813</v>
      </c>
      <c r="SH165" t="s">
        <v>817</v>
      </c>
      <c r="SI165" t="s">
        <v>813</v>
      </c>
      <c r="SJ165" t="s">
        <v>817</v>
      </c>
      <c r="SK165" t="s">
        <v>817</v>
      </c>
      <c r="SL165" t="s">
        <v>817</v>
      </c>
      <c r="SM165" t="s">
        <v>817</v>
      </c>
      <c r="SN165" t="s">
        <v>817</v>
      </c>
      <c r="SO165" t="s">
        <v>817</v>
      </c>
      <c r="SP165" t="s">
        <v>817</v>
      </c>
      <c r="SQ165" t="s">
        <v>817</v>
      </c>
      <c r="SR165" t="s">
        <v>817</v>
      </c>
      <c r="SS165" t="s">
        <v>817</v>
      </c>
      <c r="ST165" t="s">
        <v>817</v>
      </c>
      <c r="SU165" t="s">
        <v>817</v>
      </c>
      <c r="SV165" t="s">
        <v>817</v>
      </c>
      <c r="SW165" t="s">
        <v>817</v>
      </c>
      <c r="SX165" t="s">
        <v>817</v>
      </c>
      <c r="SY165" t="s">
        <v>817</v>
      </c>
      <c r="SZ165" t="s">
        <v>817</v>
      </c>
      <c r="TA165" t="s">
        <v>817</v>
      </c>
      <c r="TB165" t="s">
        <v>817</v>
      </c>
      <c r="TC165" t="s">
        <v>817</v>
      </c>
      <c r="TD165" t="s">
        <v>817</v>
      </c>
      <c r="TE165" t="s">
        <v>817</v>
      </c>
      <c r="TF165" t="s">
        <v>813</v>
      </c>
      <c r="TG165" t="s">
        <v>817</v>
      </c>
      <c r="TH165" t="s">
        <v>817</v>
      </c>
      <c r="TI165" t="s">
        <v>817</v>
      </c>
      <c r="TJ165" t="s">
        <v>817</v>
      </c>
      <c r="TU165" t="s">
        <v>817</v>
      </c>
      <c r="TY165" t="s">
        <v>813</v>
      </c>
      <c r="TZ165" t="s">
        <v>817</v>
      </c>
      <c r="UA165" t="s">
        <v>817</v>
      </c>
      <c r="UB165" t="s">
        <v>813</v>
      </c>
      <c r="UC165" t="s">
        <v>817</v>
      </c>
      <c r="UD165" t="s">
        <v>817</v>
      </c>
      <c r="UE165" t="s">
        <v>817</v>
      </c>
      <c r="UF165" t="s">
        <v>813</v>
      </c>
      <c r="UG165" t="s">
        <v>813</v>
      </c>
      <c r="UH165" t="s">
        <v>817</v>
      </c>
      <c r="UI165" t="s">
        <v>817</v>
      </c>
      <c r="UJ165" t="s">
        <v>817</v>
      </c>
      <c r="UK165" t="s">
        <v>817</v>
      </c>
      <c r="UL165" t="s">
        <v>817</v>
      </c>
      <c r="UM165" t="s">
        <v>817</v>
      </c>
      <c r="UN165" t="s">
        <v>817</v>
      </c>
      <c r="UO165" t="s">
        <v>813</v>
      </c>
      <c r="UP165" t="s">
        <v>817</v>
      </c>
      <c r="UQ165" t="s">
        <v>817</v>
      </c>
      <c r="UR165" t="s">
        <v>817</v>
      </c>
      <c r="US165" t="s">
        <v>817</v>
      </c>
      <c r="UT165" t="s">
        <v>813</v>
      </c>
      <c r="UU165" t="s">
        <v>817</v>
      </c>
      <c r="UV165" t="s">
        <v>817</v>
      </c>
      <c r="UW165" t="s">
        <v>817</v>
      </c>
      <c r="UX165" t="s">
        <v>817</v>
      </c>
      <c r="UY165" t="s">
        <v>817</v>
      </c>
      <c r="UZ165" t="s">
        <v>817</v>
      </c>
      <c r="VB165" t="s">
        <v>847</v>
      </c>
      <c r="VC165" t="s">
        <v>963</v>
      </c>
      <c r="VD165" t="s">
        <v>817</v>
      </c>
      <c r="VE165" t="s">
        <v>817</v>
      </c>
      <c r="VF165" t="s">
        <v>813</v>
      </c>
      <c r="VG165" t="s">
        <v>813</v>
      </c>
      <c r="VH165" t="s">
        <v>817</v>
      </c>
      <c r="VI165" t="s">
        <v>817</v>
      </c>
      <c r="VJ165" t="s">
        <v>817</v>
      </c>
      <c r="VK165" t="s">
        <v>817</v>
      </c>
      <c r="VL165" t="s">
        <v>817</v>
      </c>
      <c r="VM165" t="s">
        <v>817</v>
      </c>
      <c r="VN165" t="s">
        <v>817</v>
      </c>
      <c r="VO165" t="s">
        <v>817</v>
      </c>
      <c r="VP165" t="s">
        <v>817</v>
      </c>
      <c r="VQ165" t="s">
        <v>817</v>
      </c>
      <c r="VY165" t="s">
        <v>817</v>
      </c>
      <c r="VZ165" t="s">
        <v>813</v>
      </c>
      <c r="WA165" t="s">
        <v>817</v>
      </c>
      <c r="WJ165" t="s">
        <v>813</v>
      </c>
      <c r="WK165" t="s">
        <v>813</v>
      </c>
      <c r="WL165" t="s">
        <v>817</v>
      </c>
      <c r="WM165" t="s">
        <v>817</v>
      </c>
      <c r="WN165" t="s">
        <v>817</v>
      </c>
      <c r="WO165" t="s">
        <v>817</v>
      </c>
      <c r="WP165" t="s">
        <v>817</v>
      </c>
      <c r="WQ165" t="s">
        <v>817</v>
      </c>
      <c r="WR165" t="s">
        <v>817</v>
      </c>
      <c r="WS165" t="s">
        <v>908</v>
      </c>
      <c r="WU165" t="s">
        <v>817</v>
      </c>
      <c r="WV165" t="s">
        <v>813</v>
      </c>
      <c r="WW165" t="s">
        <v>817</v>
      </c>
      <c r="WX165" t="s">
        <v>817</v>
      </c>
      <c r="WY165" t="s">
        <v>817</v>
      </c>
      <c r="WZ165" t="s">
        <v>817</v>
      </c>
      <c r="XA165" t="s">
        <v>817</v>
      </c>
      <c r="XB165" t="s">
        <v>817</v>
      </c>
      <c r="XC165" t="s">
        <v>850</v>
      </c>
      <c r="XD165" t="s">
        <v>813</v>
      </c>
      <c r="XE165" t="s">
        <v>813</v>
      </c>
      <c r="XF165" t="s">
        <v>817</v>
      </c>
      <c r="XG165" t="s">
        <v>817</v>
      </c>
      <c r="XH165" t="s">
        <v>817</v>
      </c>
      <c r="XI165" t="s">
        <v>817</v>
      </c>
      <c r="XJ165" t="s">
        <v>817</v>
      </c>
      <c r="XK165" t="s">
        <v>817</v>
      </c>
      <c r="XL165" t="s">
        <v>817</v>
      </c>
      <c r="XM165" t="s">
        <v>817</v>
      </c>
      <c r="XN165" t="s">
        <v>817</v>
      </c>
      <c r="XO165" t="s">
        <v>817</v>
      </c>
      <c r="XP165" t="s">
        <v>817</v>
      </c>
      <c r="XQ165" t="s">
        <v>817</v>
      </c>
      <c r="XR165" t="s">
        <v>817</v>
      </c>
      <c r="XS165" t="s">
        <v>817</v>
      </c>
      <c r="XT165" t="s">
        <v>817</v>
      </c>
      <c r="XU165" t="s">
        <v>817</v>
      </c>
      <c r="XV165" t="s">
        <v>817</v>
      </c>
      <c r="XW165" t="s">
        <v>813</v>
      </c>
      <c r="XX165" t="s">
        <v>817</v>
      </c>
      <c r="XY165" t="s">
        <v>817</v>
      </c>
      <c r="XZ165" t="s">
        <v>817</v>
      </c>
      <c r="ZM165" t="s">
        <v>817</v>
      </c>
      <c r="ZN165" t="s">
        <v>817</v>
      </c>
      <c r="ZO165" t="s">
        <v>817</v>
      </c>
      <c r="ZP165" t="s">
        <v>817</v>
      </c>
      <c r="ZQ165" t="s">
        <v>817</v>
      </c>
      <c r="ZR165" t="s">
        <v>813</v>
      </c>
      <c r="ZS165" t="s">
        <v>813</v>
      </c>
      <c r="ZT165" t="s">
        <v>817</v>
      </c>
      <c r="ZU165" t="s">
        <v>817</v>
      </c>
      <c r="ZV165" t="s">
        <v>813</v>
      </c>
      <c r="ZW165" t="s">
        <v>817</v>
      </c>
      <c r="ZX165" t="s">
        <v>817</v>
      </c>
      <c r="ZY165" t="s">
        <v>817</v>
      </c>
      <c r="ZZ165" t="s">
        <v>817</v>
      </c>
      <c r="AAA165" t="s">
        <v>817</v>
      </c>
      <c r="AAB165" t="s">
        <v>817</v>
      </c>
      <c r="AAC165" t="s">
        <v>817</v>
      </c>
      <c r="AAD165" t="s">
        <v>817</v>
      </c>
      <c r="AAE165" t="s">
        <v>817</v>
      </c>
      <c r="AAF165" t="s">
        <v>817</v>
      </c>
      <c r="AAH165" t="s">
        <v>813</v>
      </c>
      <c r="AAI165" t="s">
        <v>817</v>
      </c>
      <c r="AAJ165" t="s">
        <v>813</v>
      </c>
      <c r="AAK165" t="s">
        <v>817</v>
      </c>
      <c r="AAL165" t="s">
        <v>813</v>
      </c>
      <c r="AAM165" t="s">
        <v>817</v>
      </c>
      <c r="AAN165" t="s">
        <v>817</v>
      </c>
      <c r="AAO165" t="s">
        <v>817</v>
      </c>
      <c r="AAP165" t="s">
        <v>817</v>
      </c>
      <c r="AAQ165" t="s">
        <v>817</v>
      </c>
      <c r="AAR165" t="s">
        <v>817</v>
      </c>
      <c r="AAS165" t="s">
        <v>817</v>
      </c>
      <c r="AAT165" t="s">
        <v>817</v>
      </c>
      <c r="AAV165" t="s">
        <v>817</v>
      </c>
      <c r="AAW165" t="s">
        <v>817</v>
      </c>
      <c r="AAX165" t="s">
        <v>817</v>
      </c>
      <c r="AAY165" t="s">
        <v>817</v>
      </c>
      <c r="AAZ165" t="s">
        <v>817</v>
      </c>
      <c r="ABA165" t="s">
        <v>817</v>
      </c>
      <c r="ABB165" t="s">
        <v>813</v>
      </c>
      <c r="ABC165" t="s">
        <v>817</v>
      </c>
      <c r="ABD165" t="s">
        <v>813</v>
      </c>
      <c r="ABE165" t="s">
        <v>817</v>
      </c>
      <c r="ABF165" t="s">
        <v>817</v>
      </c>
      <c r="ABG165" t="s">
        <v>817</v>
      </c>
      <c r="ABH165" t="s">
        <v>817</v>
      </c>
      <c r="ABI165" t="s">
        <v>817</v>
      </c>
      <c r="ABJ165" t="s">
        <v>817</v>
      </c>
      <c r="ABK165" t="s">
        <v>817</v>
      </c>
      <c r="ABL165" t="s">
        <v>817</v>
      </c>
      <c r="ABM165" t="s">
        <v>817</v>
      </c>
      <c r="ABN165" t="s">
        <v>813</v>
      </c>
      <c r="ABO165" t="s">
        <v>817</v>
      </c>
      <c r="ABP165" t="s">
        <v>817</v>
      </c>
      <c r="ABQ165" t="s">
        <v>817</v>
      </c>
      <c r="ABR165" t="s">
        <v>817</v>
      </c>
      <c r="ABS165" t="s">
        <v>817</v>
      </c>
      <c r="ABT165" t="s">
        <v>813</v>
      </c>
      <c r="ABU165" t="s">
        <v>817</v>
      </c>
      <c r="ABV165" t="s">
        <v>817</v>
      </c>
      <c r="ABW165" t="s">
        <v>817</v>
      </c>
      <c r="ABX165" t="s">
        <v>817</v>
      </c>
      <c r="ABY165" t="s">
        <v>817</v>
      </c>
      <c r="ABZ165" t="s">
        <v>813</v>
      </c>
      <c r="ACA165" t="s">
        <v>813</v>
      </c>
      <c r="ACB165" t="s">
        <v>817</v>
      </c>
      <c r="ACC165" t="s">
        <v>817</v>
      </c>
      <c r="ACD165" t="s">
        <v>817</v>
      </c>
      <c r="ACE165" t="s">
        <v>817</v>
      </c>
      <c r="ACF165" t="s">
        <v>817</v>
      </c>
      <c r="ACG165" t="s">
        <v>817</v>
      </c>
      <c r="ACH165" t="s">
        <v>817</v>
      </c>
      <c r="ACI165" t="s">
        <v>817</v>
      </c>
    </row>
    <row r="166" spans="1:763">
      <c r="A166" t="s">
        <v>1537</v>
      </c>
      <c r="B166" t="s">
        <v>1538</v>
      </c>
      <c r="C166" t="s">
        <v>1539</v>
      </c>
      <c r="D166" t="s">
        <v>885</v>
      </c>
      <c r="E166" t="s">
        <v>885</v>
      </c>
      <c r="P166" t="s">
        <v>886</v>
      </c>
      <c r="Q166">
        <v>0.64514064157430773</v>
      </c>
      <c r="T166">
        <v>32</v>
      </c>
      <c r="V166" t="s">
        <v>813</v>
      </c>
      <c r="X166" t="s">
        <v>813</v>
      </c>
      <c r="Y166" t="s">
        <v>814</v>
      </c>
      <c r="Z166" t="s">
        <v>814</v>
      </c>
      <c r="AA166" t="s">
        <v>815</v>
      </c>
      <c r="AB166" t="s">
        <v>816</v>
      </c>
      <c r="AC166">
        <v>11</v>
      </c>
      <c r="AD166" t="s">
        <v>813</v>
      </c>
      <c r="AE166">
        <v>11</v>
      </c>
      <c r="AF166">
        <v>0</v>
      </c>
      <c r="AG166">
        <v>0</v>
      </c>
      <c r="AH166" t="s">
        <v>818</v>
      </c>
      <c r="AI166" t="s">
        <v>818</v>
      </c>
      <c r="AJ166" t="s">
        <v>818</v>
      </c>
      <c r="AK166" t="s">
        <v>818</v>
      </c>
      <c r="AL166" t="s">
        <v>818</v>
      </c>
      <c r="AM166" t="s">
        <v>818</v>
      </c>
      <c r="AN166" t="s">
        <v>818</v>
      </c>
      <c r="AO166" t="s">
        <v>818</v>
      </c>
      <c r="AP166" t="s">
        <v>818</v>
      </c>
      <c r="AQ166" t="s">
        <v>818</v>
      </c>
      <c r="AR166" t="s">
        <v>818</v>
      </c>
      <c r="AS166" t="s">
        <v>818</v>
      </c>
      <c r="AT166" t="s">
        <v>818</v>
      </c>
      <c r="AU166" t="s">
        <v>818</v>
      </c>
      <c r="AV166" t="s">
        <v>818</v>
      </c>
      <c r="AW166" t="s">
        <v>818</v>
      </c>
      <c r="AX166" t="s">
        <v>818</v>
      </c>
      <c r="AY166" t="s">
        <v>818</v>
      </c>
      <c r="AZ166" t="s">
        <v>818</v>
      </c>
      <c r="BA166" t="s">
        <v>818</v>
      </c>
      <c r="BB166" t="s">
        <v>818</v>
      </c>
      <c r="BC166" t="s">
        <v>818</v>
      </c>
      <c r="BD166" t="s">
        <v>818</v>
      </c>
      <c r="BE166" t="s">
        <v>818</v>
      </c>
      <c r="BF166" t="s">
        <v>818</v>
      </c>
      <c r="BG166" t="s">
        <v>818</v>
      </c>
      <c r="BH166" t="s">
        <v>818</v>
      </c>
      <c r="BI166" t="s">
        <v>818</v>
      </c>
      <c r="BJ166" t="s">
        <v>818</v>
      </c>
      <c r="BK166" t="s">
        <v>818</v>
      </c>
      <c r="BL166" t="s">
        <v>818</v>
      </c>
      <c r="BM166" t="s">
        <v>818</v>
      </c>
      <c r="BN166" t="s">
        <v>818</v>
      </c>
      <c r="BO166" t="s">
        <v>818</v>
      </c>
      <c r="BP166" t="s">
        <v>818</v>
      </c>
      <c r="BQ166" t="s">
        <v>818</v>
      </c>
      <c r="BR166" t="s">
        <v>818</v>
      </c>
      <c r="BS166" t="s">
        <v>818</v>
      </c>
      <c r="BT166" t="s">
        <v>818</v>
      </c>
      <c r="BU166" t="s">
        <v>818</v>
      </c>
      <c r="BV166" t="s">
        <v>818</v>
      </c>
      <c r="BW166" t="s">
        <v>818</v>
      </c>
      <c r="BX166" t="s">
        <v>818</v>
      </c>
      <c r="BY166" t="s">
        <v>818</v>
      </c>
      <c r="BZ166" t="s">
        <v>818</v>
      </c>
      <c r="CA166" t="s">
        <v>818</v>
      </c>
      <c r="CB166" t="s">
        <v>818</v>
      </c>
      <c r="CC166" t="s">
        <v>818</v>
      </c>
      <c r="CD166" t="s">
        <v>818</v>
      </c>
      <c r="CE166" t="s">
        <v>818</v>
      </c>
      <c r="CF166" t="s">
        <v>818</v>
      </c>
      <c r="CG166" t="s">
        <v>818</v>
      </c>
      <c r="CH166" t="s">
        <v>818</v>
      </c>
      <c r="CI166" t="s">
        <v>818</v>
      </c>
      <c r="CJ166" t="s">
        <v>818</v>
      </c>
      <c r="CK166" t="s">
        <v>818</v>
      </c>
      <c r="CL166" t="s">
        <v>818</v>
      </c>
      <c r="CM166" t="s">
        <v>818</v>
      </c>
      <c r="CN166" t="s">
        <v>818</v>
      </c>
      <c r="CO166" t="s">
        <v>818</v>
      </c>
      <c r="CP166" t="s">
        <v>818</v>
      </c>
      <c r="CQ166" t="s">
        <v>818</v>
      </c>
      <c r="CR166" t="s">
        <v>818</v>
      </c>
      <c r="CS166" t="s">
        <v>818</v>
      </c>
      <c r="CT166" t="s">
        <v>818</v>
      </c>
      <c r="CU166" t="s">
        <v>818</v>
      </c>
      <c r="CV166" t="s">
        <v>818</v>
      </c>
      <c r="CW166" t="s">
        <v>818</v>
      </c>
      <c r="CX166" t="s">
        <v>818</v>
      </c>
      <c r="CY166" t="s">
        <v>818</v>
      </c>
      <c r="CZ166" t="s">
        <v>818</v>
      </c>
      <c r="DA166" t="s">
        <v>818</v>
      </c>
      <c r="DB166" t="s">
        <v>818</v>
      </c>
      <c r="DC166" t="s">
        <v>818</v>
      </c>
      <c r="DD166" t="s">
        <v>818</v>
      </c>
      <c r="DE166" t="s">
        <v>818</v>
      </c>
      <c r="DF166" t="s">
        <v>818</v>
      </c>
      <c r="DG166" t="s">
        <v>818</v>
      </c>
      <c r="DH166" t="s">
        <v>818</v>
      </c>
      <c r="DI166" t="s">
        <v>818</v>
      </c>
      <c r="DJ166" t="s">
        <v>818</v>
      </c>
      <c r="DK166" t="s">
        <v>818</v>
      </c>
      <c r="DL166" t="s">
        <v>818</v>
      </c>
      <c r="DM166" t="s">
        <v>818</v>
      </c>
      <c r="DN166" t="s">
        <v>818</v>
      </c>
      <c r="DO166" t="s">
        <v>818</v>
      </c>
      <c r="DP166" t="s">
        <v>818</v>
      </c>
      <c r="DQ166" t="s">
        <v>818</v>
      </c>
      <c r="DR166" t="s">
        <v>818</v>
      </c>
      <c r="DS166" t="s">
        <v>818</v>
      </c>
      <c r="DT166" t="s">
        <v>818</v>
      </c>
      <c r="DU166" t="s">
        <v>818</v>
      </c>
      <c r="DV166" t="s">
        <v>818</v>
      </c>
      <c r="DW166" t="s">
        <v>818</v>
      </c>
      <c r="DX166" t="s">
        <v>818</v>
      </c>
      <c r="DY166" t="s">
        <v>818</v>
      </c>
      <c r="DZ166" t="s">
        <v>818</v>
      </c>
      <c r="EA166" t="s">
        <v>818</v>
      </c>
      <c r="EB166" t="s">
        <v>818</v>
      </c>
      <c r="EC166" t="s">
        <v>818</v>
      </c>
      <c r="ED166" t="s">
        <v>818</v>
      </c>
      <c r="EE166" t="s">
        <v>818</v>
      </c>
      <c r="EF166" t="s">
        <v>818</v>
      </c>
      <c r="EG166" t="s">
        <v>818</v>
      </c>
      <c r="EH166" t="s">
        <v>818</v>
      </c>
      <c r="EI166" t="s">
        <v>818</v>
      </c>
      <c r="EJ166" t="s">
        <v>818</v>
      </c>
      <c r="EK166" t="s">
        <v>818</v>
      </c>
      <c r="EL166" t="s">
        <v>818</v>
      </c>
      <c r="EM166" t="s">
        <v>818</v>
      </c>
      <c r="EN166" t="s">
        <v>818</v>
      </c>
      <c r="EO166" t="s">
        <v>818</v>
      </c>
      <c r="EP166" t="s">
        <v>818</v>
      </c>
      <c r="EQ166" t="s">
        <v>818</v>
      </c>
      <c r="ER166" t="s">
        <v>818</v>
      </c>
      <c r="ES166" t="s">
        <v>818</v>
      </c>
      <c r="ET166" t="s">
        <v>818</v>
      </c>
      <c r="EU166" t="s">
        <v>818</v>
      </c>
      <c r="EV166" t="s">
        <v>818</v>
      </c>
      <c r="EW166" t="s">
        <v>818</v>
      </c>
      <c r="EX166" t="s">
        <v>818</v>
      </c>
      <c r="EY166" t="s">
        <v>818</v>
      </c>
      <c r="EZ166" t="s">
        <v>818</v>
      </c>
      <c r="FA166" t="s">
        <v>818</v>
      </c>
      <c r="FB166" t="s">
        <v>818</v>
      </c>
      <c r="FC166" t="s">
        <v>818</v>
      </c>
      <c r="FD166" t="s">
        <v>818</v>
      </c>
      <c r="FE166" t="s">
        <v>818</v>
      </c>
      <c r="FF166" t="s">
        <v>818</v>
      </c>
      <c r="FG166" t="s">
        <v>818</v>
      </c>
      <c r="FH166" t="s">
        <v>818</v>
      </c>
      <c r="FI166" t="s">
        <v>818</v>
      </c>
      <c r="FJ166" t="s">
        <v>818</v>
      </c>
      <c r="FK166" t="s">
        <v>818</v>
      </c>
      <c r="FL166" t="s">
        <v>818</v>
      </c>
      <c r="FM166" t="s">
        <v>818</v>
      </c>
      <c r="FN166" t="s">
        <v>818</v>
      </c>
      <c r="FO166" t="s">
        <v>818</v>
      </c>
      <c r="FP166" t="s">
        <v>818</v>
      </c>
      <c r="FQ166" t="s">
        <v>818</v>
      </c>
      <c r="FR166" t="s">
        <v>818</v>
      </c>
      <c r="FS166" t="s">
        <v>818</v>
      </c>
      <c r="FT166" t="s">
        <v>818</v>
      </c>
      <c r="FU166" t="s">
        <v>818</v>
      </c>
      <c r="FV166" t="s">
        <v>818</v>
      </c>
      <c r="FW166" t="s">
        <v>818</v>
      </c>
      <c r="FX166" t="s">
        <v>818</v>
      </c>
      <c r="FY166" t="s">
        <v>818</v>
      </c>
      <c r="FZ166" t="s">
        <v>818</v>
      </c>
      <c r="GA166" t="s">
        <v>818</v>
      </c>
      <c r="GB166" t="s">
        <v>818</v>
      </c>
      <c r="GC166" t="s">
        <v>818</v>
      </c>
      <c r="GD166" t="s">
        <v>818</v>
      </c>
      <c r="GE166" t="s">
        <v>818</v>
      </c>
      <c r="GF166" t="s">
        <v>818</v>
      </c>
      <c r="GG166" t="s">
        <v>818</v>
      </c>
      <c r="GH166" t="s">
        <v>818</v>
      </c>
      <c r="GI166" t="s">
        <v>818</v>
      </c>
      <c r="GJ166" t="s">
        <v>818</v>
      </c>
      <c r="GK166" t="s">
        <v>818</v>
      </c>
      <c r="GL166" t="s">
        <v>818</v>
      </c>
      <c r="GM166" t="s">
        <v>818</v>
      </c>
      <c r="GN166" t="s">
        <v>818</v>
      </c>
      <c r="GO166" t="s">
        <v>818</v>
      </c>
      <c r="GP166" t="s">
        <v>818</v>
      </c>
      <c r="GQ166" t="s">
        <v>818</v>
      </c>
      <c r="GR166" t="s">
        <v>818</v>
      </c>
      <c r="GS166" t="s">
        <v>818</v>
      </c>
      <c r="GT166" t="s">
        <v>818</v>
      </c>
      <c r="GU166" t="s">
        <v>818</v>
      </c>
      <c r="GV166" t="s">
        <v>818</v>
      </c>
      <c r="GW166" t="s">
        <v>818</v>
      </c>
      <c r="GX166" t="s">
        <v>818</v>
      </c>
      <c r="GY166" t="s">
        <v>818</v>
      </c>
      <c r="GZ166" t="s">
        <v>818</v>
      </c>
      <c r="HA166" t="s">
        <v>818</v>
      </c>
      <c r="HB166" t="s">
        <v>818</v>
      </c>
      <c r="HC166" t="s">
        <v>818</v>
      </c>
      <c r="HD166" t="s">
        <v>818</v>
      </c>
      <c r="HE166" t="s">
        <v>818</v>
      </c>
      <c r="HF166" t="s">
        <v>818</v>
      </c>
      <c r="HG166" t="s">
        <v>818</v>
      </c>
      <c r="HH166" t="s">
        <v>818</v>
      </c>
      <c r="HI166" t="s">
        <v>818</v>
      </c>
      <c r="HJ166" t="s">
        <v>818</v>
      </c>
      <c r="HK166" t="s">
        <v>818</v>
      </c>
      <c r="HL166" t="s">
        <v>818</v>
      </c>
      <c r="HM166" t="s">
        <v>818</v>
      </c>
      <c r="HN166" t="s">
        <v>818</v>
      </c>
      <c r="HO166" t="s">
        <v>818</v>
      </c>
      <c r="HP166" t="s">
        <v>818</v>
      </c>
      <c r="HQ166" t="s">
        <v>818</v>
      </c>
      <c r="HR166" t="s">
        <v>818</v>
      </c>
      <c r="HS166" t="s">
        <v>818</v>
      </c>
      <c r="HT166" t="s">
        <v>818</v>
      </c>
      <c r="HU166" t="s">
        <v>818</v>
      </c>
      <c r="HV166" t="s">
        <v>818</v>
      </c>
      <c r="HW166" t="s">
        <v>818</v>
      </c>
      <c r="HX166" t="s">
        <v>818</v>
      </c>
      <c r="HY166" t="s">
        <v>818</v>
      </c>
      <c r="HZ166" t="s">
        <v>818</v>
      </c>
      <c r="IA166" t="s">
        <v>818</v>
      </c>
      <c r="IB166" t="s">
        <v>818</v>
      </c>
      <c r="IC166" t="s">
        <v>818</v>
      </c>
      <c r="ID166" t="s">
        <v>818</v>
      </c>
      <c r="IE166" t="s">
        <v>818</v>
      </c>
      <c r="IF166" t="s">
        <v>818</v>
      </c>
      <c r="IG166" t="s">
        <v>818</v>
      </c>
      <c r="IH166" t="s">
        <v>818</v>
      </c>
      <c r="II166" t="s">
        <v>818</v>
      </c>
      <c r="IJ166" t="s">
        <v>818</v>
      </c>
      <c r="IK166" t="s">
        <v>818</v>
      </c>
      <c r="IL166" t="s">
        <v>818</v>
      </c>
      <c r="IM166" t="s">
        <v>818</v>
      </c>
      <c r="IN166" t="s">
        <v>818</v>
      </c>
      <c r="IO166" t="s">
        <v>818</v>
      </c>
      <c r="IP166" t="s">
        <v>818</v>
      </c>
      <c r="IQ166" t="s">
        <v>818</v>
      </c>
      <c r="IR166" t="s">
        <v>818</v>
      </c>
      <c r="IS166" t="s">
        <v>818</v>
      </c>
      <c r="IT166" t="s">
        <v>818</v>
      </c>
      <c r="IU166" t="s">
        <v>818</v>
      </c>
      <c r="IV166" t="s">
        <v>818</v>
      </c>
      <c r="IW166" t="s">
        <v>818</v>
      </c>
      <c r="IX166" t="s">
        <v>818</v>
      </c>
      <c r="IY166" t="s">
        <v>818</v>
      </c>
      <c r="IZ166" t="s">
        <v>818</v>
      </c>
      <c r="JA166" t="s">
        <v>818</v>
      </c>
      <c r="JB166" t="s">
        <v>818</v>
      </c>
      <c r="JC166" t="s">
        <v>818</v>
      </c>
      <c r="JD166" t="s">
        <v>818</v>
      </c>
      <c r="JE166" t="s">
        <v>818</v>
      </c>
      <c r="JF166" t="s">
        <v>818</v>
      </c>
      <c r="JG166" t="s">
        <v>818</v>
      </c>
      <c r="JH166" t="s">
        <v>818</v>
      </c>
      <c r="JI166" t="s">
        <v>818</v>
      </c>
      <c r="JJ166" t="s">
        <v>818</v>
      </c>
      <c r="JK166" t="s">
        <v>818</v>
      </c>
      <c r="JL166" t="s">
        <v>818</v>
      </c>
      <c r="JM166" t="s">
        <v>818</v>
      </c>
      <c r="JN166" t="s">
        <v>818</v>
      </c>
      <c r="JO166" t="s">
        <v>818</v>
      </c>
      <c r="JP166" t="s">
        <v>818</v>
      </c>
      <c r="JQ166" t="s">
        <v>818</v>
      </c>
      <c r="JR166" t="s">
        <v>818</v>
      </c>
      <c r="JS166" t="s">
        <v>818</v>
      </c>
      <c r="JT166" t="s">
        <v>818</v>
      </c>
      <c r="JU166" t="s">
        <v>818</v>
      </c>
      <c r="JV166" t="s">
        <v>818</v>
      </c>
      <c r="JW166" t="s">
        <v>818</v>
      </c>
      <c r="JX166" t="s">
        <v>818</v>
      </c>
      <c r="JY166" t="s">
        <v>818</v>
      </c>
      <c r="JZ166" t="s">
        <v>818</v>
      </c>
      <c r="KA166" t="s">
        <v>818</v>
      </c>
      <c r="KB166" t="s">
        <v>818</v>
      </c>
      <c r="KC166" t="s">
        <v>818</v>
      </c>
      <c r="KD166" t="s">
        <v>818</v>
      </c>
      <c r="KE166" t="s">
        <v>818</v>
      </c>
      <c r="KF166">
        <v>11</v>
      </c>
      <c r="KG166">
        <v>0</v>
      </c>
      <c r="KH166">
        <v>0</v>
      </c>
      <c r="KI166">
        <v>1</v>
      </c>
      <c r="KJ166">
        <v>1</v>
      </c>
      <c r="KK166">
        <v>2</v>
      </c>
      <c r="KL166">
        <v>0</v>
      </c>
      <c r="KM166">
        <v>0</v>
      </c>
      <c r="KN166">
        <v>2</v>
      </c>
      <c r="KO166">
        <v>0</v>
      </c>
      <c r="KP166">
        <v>4</v>
      </c>
      <c r="KQ166">
        <v>2</v>
      </c>
      <c r="KR166">
        <v>0</v>
      </c>
      <c r="KS166">
        <v>0</v>
      </c>
      <c r="KT166">
        <v>1</v>
      </c>
      <c r="KU166">
        <v>0</v>
      </c>
      <c r="KV166">
        <v>2</v>
      </c>
      <c r="KW166">
        <v>1</v>
      </c>
      <c r="KX166">
        <v>1</v>
      </c>
      <c r="KY166">
        <v>0</v>
      </c>
      <c r="KZ166">
        <v>3</v>
      </c>
      <c r="LA166">
        <v>2</v>
      </c>
      <c r="LB166">
        <v>3</v>
      </c>
      <c r="LC166">
        <v>7</v>
      </c>
      <c r="LD166">
        <v>11</v>
      </c>
      <c r="LE166">
        <v>4</v>
      </c>
      <c r="LF166">
        <v>4</v>
      </c>
      <c r="LH166" t="s">
        <v>813</v>
      </c>
      <c r="LI166" t="s">
        <v>813</v>
      </c>
      <c r="LJ166" t="s">
        <v>817</v>
      </c>
      <c r="LK166" t="s">
        <v>817</v>
      </c>
      <c r="LL166" t="s">
        <v>817</v>
      </c>
      <c r="LM166" t="s">
        <v>817</v>
      </c>
      <c r="LN166" t="s">
        <v>817</v>
      </c>
      <c r="LO166" t="s">
        <v>813</v>
      </c>
      <c r="LP166" t="s">
        <v>813</v>
      </c>
      <c r="LQ166" t="s">
        <v>817</v>
      </c>
      <c r="LR166" t="s">
        <v>818</v>
      </c>
      <c r="LV166" t="s">
        <v>818</v>
      </c>
      <c r="LX166" t="s">
        <v>817</v>
      </c>
      <c r="MA166" t="s">
        <v>820</v>
      </c>
      <c r="MB166" t="s">
        <v>913</v>
      </c>
      <c r="MC166" t="s">
        <v>875</v>
      </c>
      <c r="MD166" t="s">
        <v>817</v>
      </c>
      <c r="ME166" t="s">
        <v>876</v>
      </c>
      <c r="MF166" t="s">
        <v>823</v>
      </c>
      <c r="MI166" t="s">
        <v>817</v>
      </c>
      <c r="MJ166" t="s">
        <v>824</v>
      </c>
      <c r="MK166" t="s">
        <v>817</v>
      </c>
      <c r="ML166" t="s">
        <v>817</v>
      </c>
      <c r="MM166" t="s">
        <v>817</v>
      </c>
      <c r="MN166" t="s">
        <v>817</v>
      </c>
      <c r="MO166" t="s">
        <v>817</v>
      </c>
      <c r="MP166" t="s">
        <v>817</v>
      </c>
      <c r="MQ166" t="s">
        <v>817</v>
      </c>
      <c r="MR166" t="s">
        <v>813</v>
      </c>
      <c r="MS166" t="s">
        <v>817</v>
      </c>
      <c r="MT166" t="s">
        <v>817</v>
      </c>
      <c r="MU166" t="s">
        <v>817</v>
      </c>
      <c r="MV166" t="s">
        <v>817</v>
      </c>
      <c r="MW166" t="s">
        <v>817</v>
      </c>
      <c r="MX166" t="s">
        <v>817</v>
      </c>
      <c r="MY166" t="s">
        <v>817</v>
      </c>
      <c r="MZ166" t="s">
        <v>817</v>
      </c>
      <c r="NA166" t="s">
        <v>813</v>
      </c>
      <c r="NB166" t="s">
        <v>817</v>
      </c>
      <c r="NR166" t="s">
        <v>902</v>
      </c>
      <c r="NU166" t="s">
        <v>944</v>
      </c>
      <c r="NX166" t="s">
        <v>826</v>
      </c>
      <c r="NY166">
        <v>2</v>
      </c>
      <c r="NZ166" t="s">
        <v>903</v>
      </c>
      <c r="OP166" t="s">
        <v>902</v>
      </c>
      <c r="OQ166" t="s">
        <v>1036</v>
      </c>
      <c r="OR166" t="s">
        <v>1047</v>
      </c>
      <c r="OS166" t="s">
        <v>878</v>
      </c>
      <c r="OT166" t="s">
        <v>813</v>
      </c>
      <c r="OU166" t="s">
        <v>817</v>
      </c>
      <c r="OV166" t="s">
        <v>830</v>
      </c>
      <c r="OW166" t="s">
        <v>905</v>
      </c>
      <c r="OX166" t="s">
        <v>923</v>
      </c>
      <c r="OY166" t="s">
        <v>833</v>
      </c>
      <c r="OZ166" t="s">
        <v>928</v>
      </c>
      <c r="PA166" t="s">
        <v>813</v>
      </c>
      <c r="PB166" t="s">
        <v>817</v>
      </c>
      <c r="PC166" t="s">
        <v>817</v>
      </c>
      <c r="PD166" t="s">
        <v>813</v>
      </c>
      <c r="PE166" t="s">
        <v>813</v>
      </c>
      <c r="PF166" t="s">
        <v>817</v>
      </c>
      <c r="PG166" t="s">
        <v>817</v>
      </c>
      <c r="PH166" t="s">
        <v>817</v>
      </c>
      <c r="PI166" t="s">
        <v>817</v>
      </c>
      <c r="PJ166" t="s">
        <v>817</v>
      </c>
      <c r="PK166" t="s">
        <v>813</v>
      </c>
      <c r="PL166" t="s">
        <v>835</v>
      </c>
      <c r="PM166" t="s">
        <v>836</v>
      </c>
      <c r="PN166" t="s">
        <v>879</v>
      </c>
      <c r="PO166" t="s">
        <v>838</v>
      </c>
      <c r="PP166" t="s">
        <v>839</v>
      </c>
      <c r="PQ166" t="s">
        <v>813</v>
      </c>
      <c r="PR166" t="s">
        <v>813</v>
      </c>
      <c r="PS166" t="s">
        <v>817</v>
      </c>
      <c r="PT166" t="s">
        <v>817</v>
      </c>
      <c r="PU166" t="s">
        <v>817</v>
      </c>
      <c r="PV166" t="s">
        <v>817</v>
      </c>
      <c r="PW166" t="s">
        <v>817</v>
      </c>
      <c r="PX166" t="s">
        <v>817</v>
      </c>
      <c r="PY166" t="s">
        <v>817</v>
      </c>
      <c r="PZ166" t="s">
        <v>840</v>
      </c>
      <c r="QA166" t="s">
        <v>841</v>
      </c>
      <c r="QB166" t="s">
        <v>895</v>
      </c>
      <c r="QC166" t="s">
        <v>972</v>
      </c>
      <c r="QD166" t="s">
        <v>896</v>
      </c>
      <c r="QE166" t="s">
        <v>845</v>
      </c>
      <c r="QF166" t="s">
        <v>813</v>
      </c>
      <c r="QG166" t="s">
        <v>813</v>
      </c>
      <c r="QH166" t="s">
        <v>813</v>
      </c>
      <c r="QI166" t="s">
        <v>817</v>
      </c>
      <c r="QJ166" t="s">
        <v>817</v>
      </c>
      <c r="QK166" t="s">
        <v>813</v>
      </c>
      <c r="QL166" t="s">
        <v>817</v>
      </c>
      <c r="QM166" t="s">
        <v>817</v>
      </c>
      <c r="QN166" t="s">
        <v>817</v>
      </c>
      <c r="QO166" t="s">
        <v>817</v>
      </c>
      <c r="QP166" t="s">
        <v>817</v>
      </c>
      <c r="QQ166" t="s">
        <v>817</v>
      </c>
      <c r="QR166" t="s">
        <v>813</v>
      </c>
      <c r="QS166" t="s">
        <v>813</v>
      </c>
      <c r="QT166" t="s">
        <v>817</v>
      </c>
      <c r="QU166" t="s">
        <v>817</v>
      </c>
      <c r="QV166" t="s">
        <v>817</v>
      </c>
      <c r="QW166" t="s">
        <v>817</v>
      </c>
      <c r="QX166" t="s">
        <v>817</v>
      </c>
      <c r="QY166" t="s">
        <v>817</v>
      </c>
      <c r="QZ166" t="s">
        <v>817</v>
      </c>
      <c r="RA166" t="s">
        <v>817</v>
      </c>
      <c r="RB166" t="s">
        <v>817</v>
      </c>
      <c r="RC166" t="s">
        <v>817</v>
      </c>
      <c r="RD166" t="s">
        <v>817</v>
      </c>
      <c r="RE166" t="s">
        <v>817</v>
      </c>
      <c r="RF166" t="s">
        <v>817</v>
      </c>
      <c r="RG166" t="s">
        <v>817</v>
      </c>
      <c r="RH166" t="s">
        <v>817</v>
      </c>
      <c r="RI166" t="s">
        <v>817</v>
      </c>
      <c r="RJ166" t="s">
        <v>817</v>
      </c>
      <c r="RK166" t="s">
        <v>813</v>
      </c>
      <c r="RL166" t="s">
        <v>813</v>
      </c>
      <c r="RM166" t="s">
        <v>817</v>
      </c>
      <c r="RN166" t="s">
        <v>817</v>
      </c>
      <c r="RO166" t="s">
        <v>817</v>
      </c>
      <c r="RP166" t="s">
        <v>817</v>
      </c>
      <c r="RQ166" t="s">
        <v>817</v>
      </c>
      <c r="RR166" t="s">
        <v>817</v>
      </c>
      <c r="RS166" t="s">
        <v>817</v>
      </c>
      <c r="RT166" t="s">
        <v>817</v>
      </c>
      <c r="RU166" t="s">
        <v>817</v>
      </c>
      <c r="RV166" t="s">
        <v>817</v>
      </c>
      <c r="RW166" t="s">
        <v>817</v>
      </c>
      <c r="RX166" t="s">
        <v>845</v>
      </c>
      <c r="RY166" t="s">
        <v>834</v>
      </c>
      <c r="RZ166" t="s">
        <v>817</v>
      </c>
      <c r="SB166" t="s">
        <v>817</v>
      </c>
      <c r="SC166" t="s">
        <v>817</v>
      </c>
      <c r="SD166" t="s">
        <v>817</v>
      </c>
      <c r="SE166" t="s">
        <v>817</v>
      </c>
      <c r="SF166" t="s">
        <v>817</v>
      </c>
      <c r="SG166" t="s">
        <v>817</v>
      </c>
      <c r="SH166" t="s">
        <v>817</v>
      </c>
      <c r="SI166" t="s">
        <v>817</v>
      </c>
      <c r="SJ166" t="s">
        <v>813</v>
      </c>
      <c r="SK166" t="s">
        <v>817</v>
      </c>
      <c r="SL166" t="s">
        <v>817</v>
      </c>
      <c r="SM166" t="s">
        <v>817</v>
      </c>
      <c r="SN166" t="s">
        <v>817</v>
      </c>
      <c r="SO166" t="s">
        <v>817</v>
      </c>
      <c r="SP166" t="s">
        <v>817</v>
      </c>
      <c r="SQ166" t="s">
        <v>817</v>
      </c>
      <c r="SR166" t="s">
        <v>817</v>
      </c>
      <c r="SS166" t="s">
        <v>817</v>
      </c>
      <c r="ST166" t="s">
        <v>817</v>
      </c>
      <c r="SU166" t="s">
        <v>817</v>
      </c>
      <c r="SV166" t="s">
        <v>817</v>
      </c>
      <c r="SW166" t="s">
        <v>817</v>
      </c>
      <c r="SX166" t="s">
        <v>813</v>
      </c>
      <c r="SY166" t="s">
        <v>817</v>
      </c>
      <c r="SZ166" t="s">
        <v>817</v>
      </c>
      <c r="TA166" t="s">
        <v>817</v>
      </c>
      <c r="TB166" t="s">
        <v>817</v>
      </c>
      <c r="TC166" t="s">
        <v>817</v>
      </c>
      <c r="TD166" t="s">
        <v>817</v>
      </c>
      <c r="TE166" t="s">
        <v>817</v>
      </c>
      <c r="TF166" t="s">
        <v>817</v>
      </c>
      <c r="TG166" t="s">
        <v>817</v>
      </c>
      <c r="TH166" t="s">
        <v>817</v>
      </c>
      <c r="TI166" t="s">
        <v>817</v>
      </c>
      <c r="TJ166" t="s">
        <v>817</v>
      </c>
      <c r="TU166" t="s">
        <v>817</v>
      </c>
      <c r="TY166" t="s">
        <v>817</v>
      </c>
      <c r="TZ166" t="s">
        <v>817</v>
      </c>
      <c r="UA166" t="s">
        <v>817</v>
      </c>
      <c r="UB166" t="s">
        <v>817</v>
      </c>
      <c r="UC166" t="s">
        <v>817</v>
      </c>
      <c r="UD166" t="s">
        <v>817</v>
      </c>
      <c r="UE166" t="s">
        <v>817</v>
      </c>
      <c r="UF166" t="s">
        <v>817</v>
      </c>
      <c r="UG166" t="s">
        <v>817</v>
      </c>
      <c r="UH166" t="s">
        <v>817</v>
      </c>
      <c r="UI166" t="s">
        <v>817</v>
      </c>
      <c r="UJ166" t="s">
        <v>813</v>
      </c>
      <c r="UK166" t="s">
        <v>817</v>
      </c>
      <c r="UL166" t="s">
        <v>813</v>
      </c>
      <c r="UM166" t="s">
        <v>817</v>
      </c>
      <c r="UN166" t="s">
        <v>817</v>
      </c>
      <c r="UO166" t="s">
        <v>813</v>
      </c>
      <c r="UP166" t="s">
        <v>817</v>
      </c>
      <c r="UQ166" t="s">
        <v>817</v>
      </c>
      <c r="UR166" t="s">
        <v>817</v>
      </c>
      <c r="US166" t="s">
        <v>817</v>
      </c>
      <c r="UT166" t="s">
        <v>817</v>
      </c>
      <c r="UU166" t="s">
        <v>817</v>
      </c>
      <c r="UV166" t="s">
        <v>817</v>
      </c>
      <c r="UW166" t="s">
        <v>817</v>
      </c>
      <c r="UX166" t="s">
        <v>817</v>
      </c>
      <c r="UY166" t="s">
        <v>817</v>
      </c>
      <c r="UZ166" t="s">
        <v>817</v>
      </c>
      <c r="VD166" t="s">
        <v>817</v>
      </c>
      <c r="VE166" t="s">
        <v>817</v>
      </c>
      <c r="VF166" t="s">
        <v>817</v>
      </c>
      <c r="VG166" t="s">
        <v>813</v>
      </c>
      <c r="VH166" t="s">
        <v>817</v>
      </c>
      <c r="VI166" t="s">
        <v>817</v>
      </c>
      <c r="VJ166" t="s">
        <v>817</v>
      </c>
      <c r="VK166" t="s">
        <v>817</v>
      </c>
      <c r="VL166" t="s">
        <v>817</v>
      </c>
      <c r="VM166" t="s">
        <v>817</v>
      </c>
      <c r="VN166" t="s">
        <v>817</v>
      </c>
      <c r="VO166" t="s">
        <v>817</v>
      </c>
      <c r="VP166" t="s">
        <v>817</v>
      </c>
      <c r="VQ166" t="s">
        <v>817</v>
      </c>
      <c r="VY166" t="s">
        <v>813</v>
      </c>
      <c r="VZ166" t="s">
        <v>817</v>
      </c>
      <c r="WA166" t="s">
        <v>902</v>
      </c>
      <c r="WJ166" t="s">
        <v>813</v>
      </c>
      <c r="WK166" t="s">
        <v>813</v>
      </c>
      <c r="WL166" t="s">
        <v>817</v>
      </c>
      <c r="WM166" t="s">
        <v>817</v>
      </c>
      <c r="WN166" t="s">
        <v>817</v>
      </c>
      <c r="WO166" t="s">
        <v>817</v>
      </c>
      <c r="WP166" t="s">
        <v>817</v>
      </c>
      <c r="WQ166" t="s">
        <v>817</v>
      </c>
      <c r="WR166" t="s">
        <v>817</v>
      </c>
      <c r="WS166" t="s">
        <v>928</v>
      </c>
      <c r="WU166" t="s">
        <v>817</v>
      </c>
      <c r="WV166" t="s">
        <v>817</v>
      </c>
      <c r="WW166" t="s">
        <v>817</v>
      </c>
      <c r="WX166" t="s">
        <v>817</v>
      </c>
      <c r="WY166" t="s">
        <v>817</v>
      </c>
      <c r="WZ166" t="s">
        <v>813</v>
      </c>
      <c r="XA166" t="s">
        <v>817</v>
      </c>
      <c r="XB166" t="s">
        <v>817</v>
      </c>
      <c r="XC166" t="s">
        <v>869</v>
      </c>
      <c r="XD166" t="s">
        <v>813</v>
      </c>
      <c r="XE166" t="s">
        <v>817</v>
      </c>
      <c r="XF166" t="s">
        <v>817</v>
      </c>
      <c r="XG166" t="s">
        <v>817</v>
      </c>
      <c r="XH166" t="s">
        <v>817</v>
      </c>
      <c r="XI166" t="s">
        <v>817</v>
      </c>
      <c r="XJ166" t="s">
        <v>817</v>
      </c>
      <c r="XK166" t="s">
        <v>817</v>
      </c>
      <c r="XL166" t="s">
        <v>817</v>
      </c>
      <c r="XM166" t="s">
        <v>817</v>
      </c>
      <c r="XN166" t="s">
        <v>813</v>
      </c>
      <c r="XO166" t="s">
        <v>817</v>
      </c>
      <c r="XP166" t="s">
        <v>817</v>
      </c>
      <c r="XQ166" t="s">
        <v>817</v>
      </c>
      <c r="XR166" t="s">
        <v>813</v>
      </c>
      <c r="XS166" t="s">
        <v>817</v>
      </c>
      <c r="XT166" t="s">
        <v>813</v>
      </c>
      <c r="XU166" t="s">
        <v>813</v>
      </c>
      <c r="XV166" t="s">
        <v>817</v>
      </c>
      <c r="XW166" t="s">
        <v>817</v>
      </c>
      <c r="XX166" t="s">
        <v>817</v>
      </c>
      <c r="XY166" t="s">
        <v>817</v>
      </c>
      <c r="XZ166" t="s">
        <v>813</v>
      </c>
      <c r="YA166" t="s">
        <v>817</v>
      </c>
      <c r="YB166" t="s">
        <v>817</v>
      </c>
      <c r="YC166" t="s">
        <v>817</v>
      </c>
      <c r="YD166" t="s">
        <v>817</v>
      </c>
      <c r="YE166" t="s">
        <v>817</v>
      </c>
      <c r="YF166" t="s">
        <v>817</v>
      </c>
      <c r="YG166" t="s">
        <v>817</v>
      </c>
      <c r="YH166" t="s">
        <v>813</v>
      </c>
      <c r="YI166" t="s">
        <v>817</v>
      </c>
      <c r="YJ166" t="s">
        <v>817</v>
      </c>
      <c r="YK166" t="s">
        <v>817</v>
      </c>
      <c r="YL166" t="s">
        <v>817</v>
      </c>
      <c r="YM166" t="s">
        <v>817</v>
      </c>
      <c r="YN166" t="s">
        <v>813</v>
      </c>
      <c r="YO166" t="s">
        <v>817</v>
      </c>
      <c r="YP166" t="s">
        <v>817</v>
      </c>
      <c r="YQ166" t="s">
        <v>817</v>
      </c>
      <c r="YR166" t="s">
        <v>817</v>
      </c>
      <c r="YS166" t="s">
        <v>817</v>
      </c>
      <c r="YT166" t="s">
        <v>817</v>
      </c>
      <c r="YU166" t="s">
        <v>813</v>
      </c>
      <c r="YW166" t="s">
        <v>902</v>
      </c>
      <c r="ZM166" t="s">
        <v>817</v>
      </c>
      <c r="ZN166" t="s">
        <v>817</v>
      </c>
      <c r="ZO166" t="s">
        <v>817</v>
      </c>
      <c r="ZP166" t="s">
        <v>817</v>
      </c>
      <c r="ZQ166" t="s">
        <v>817</v>
      </c>
      <c r="ZR166" t="s">
        <v>813</v>
      </c>
      <c r="ZS166" t="s">
        <v>817</v>
      </c>
      <c r="ZT166" t="s">
        <v>817</v>
      </c>
      <c r="ZU166" t="s">
        <v>817</v>
      </c>
      <c r="ZV166" t="s">
        <v>817</v>
      </c>
      <c r="ZW166" t="s">
        <v>813</v>
      </c>
      <c r="ZX166" t="s">
        <v>817</v>
      </c>
      <c r="ZY166" t="s">
        <v>817</v>
      </c>
      <c r="ZZ166" t="s">
        <v>813</v>
      </c>
      <c r="AAA166" t="s">
        <v>817</v>
      </c>
      <c r="AAB166" t="s">
        <v>817</v>
      </c>
      <c r="AAC166" t="s">
        <v>817</v>
      </c>
      <c r="AAD166" t="s">
        <v>817</v>
      </c>
      <c r="AAE166" t="s">
        <v>817</v>
      </c>
      <c r="AAF166" t="s">
        <v>817</v>
      </c>
      <c r="AAH166" t="s">
        <v>813</v>
      </c>
      <c r="AAI166" t="s">
        <v>817</v>
      </c>
      <c r="AAJ166" t="s">
        <v>817</v>
      </c>
      <c r="AAK166" t="s">
        <v>817</v>
      </c>
      <c r="AAL166" t="s">
        <v>817</v>
      </c>
      <c r="AAM166" t="s">
        <v>817</v>
      </c>
      <c r="AAN166" t="s">
        <v>813</v>
      </c>
      <c r="AAO166" t="s">
        <v>817</v>
      </c>
      <c r="AAP166" t="s">
        <v>817</v>
      </c>
      <c r="AAQ166" t="s">
        <v>817</v>
      </c>
      <c r="AAR166" t="s">
        <v>817</v>
      </c>
      <c r="AAS166" t="s">
        <v>817</v>
      </c>
      <c r="AAT166" t="s">
        <v>817</v>
      </c>
      <c r="AAV166" t="s">
        <v>817</v>
      </c>
      <c r="AAW166" t="s">
        <v>817</v>
      </c>
      <c r="AAX166" t="s">
        <v>817</v>
      </c>
      <c r="AAY166" t="s">
        <v>817</v>
      </c>
      <c r="AAZ166" t="s">
        <v>817</v>
      </c>
      <c r="ABA166" t="s">
        <v>817</v>
      </c>
      <c r="ABB166" t="s">
        <v>813</v>
      </c>
      <c r="ABC166" t="s">
        <v>817</v>
      </c>
      <c r="ABD166" t="s">
        <v>817</v>
      </c>
      <c r="ABE166" t="s">
        <v>817</v>
      </c>
      <c r="ABF166" t="s">
        <v>817</v>
      </c>
      <c r="ABG166" t="s">
        <v>817</v>
      </c>
      <c r="ABH166" t="s">
        <v>817</v>
      </c>
      <c r="ABI166" t="s">
        <v>817</v>
      </c>
      <c r="ABJ166" t="s">
        <v>817</v>
      </c>
      <c r="ABK166" t="s">
        <v>817</v>
      </c>
      <c r="ABL166" t="s">
        <v>817</v>
      </c>
      <c r="ABM166" t="s">
        <v>817</v>
      </c>
      <c r="ABN166" t="s">
        <v>817</v>
      </c>
      <c r="ABO166" t="s">
        <v>817</v>
      </c>
      <c r="ABP166" t="s">
        <v>817</v>
      </c>
      <c r="ABQ166" t="s">
        <v>817</v>
      </c>
      <c r="ABR166" t="s">
        <v>817</v>
      </c>
      <c r="ABS166" t="s">
        <v>817</v>
      </c>
      <c r="ABT166" t="s">
        <v>817</v>
      </c>
      <c r="ABU166" t="s">
        <v>817</v>
      </c>
      <c r="ABV166" t="s">
        <v>817</v>
      </c>
      <c r="ABW166" t="s">
        <v>813</v>
      </c>
      <c r="ABX166" t="s">
        <v>817</v>
      </c>
      <c r="ABY166" t="s">
        <v>817</v>
      </c>
      <c r="ABZ166" t="s">
        <v>817</v>
      </c>
      <c r="ACA166" t="s">
        <v>817</v>
      </c>
      <c r="ACB166" t="s">
        <v>813</v>
      </c>
      <c r="ACC166" t="s">
        <v>817</v>
      </c>
      <c r="ACD166" t="s">
        <v>817</v>
      </c>
      <c r="ACE166" t="s">
        <v>817</v>
      </c>
      <c r="ACF166" t="s">
        <v>817</v>
      </c>
      <c r="ACG166" t="s">
        <v>817</v>
      </c>
      <c r="ACH166" t="s">
        <v>817</v>
      </c>
      <c r="ACI166" t="s">
        <v>817</v>
      </c>
    </row>
    <row r="167" spans="1:763">
      <c r="A167" t="s">
        <v>1540</v>
      </c>
      <c r="B167" t="s">
        <v>1541</v>
      </c>
      <c r="C167" t="s">
        <v>1542</v>
      </c>
      <c r="D167" t="s">
        <v>941</v>
      </c>
      <c r="E167" t="s">
        <v>941</v>
      </c>
      <c r="P167" t="s">
        <v>812</v>
      </c>
      <c r="T167">
        <v>46</v>
      </c>
      <c r="V167" t="s">
        <v>813</v>
      </c>
      <c r="X167" t="s">
        <v>813</v>
      </c>
      <c r="Y167" t="s">
        <v>814</v>
      </c>
      <c r="Z167" t="s">
        <v>814</v>
      </c>
      <c r="AA167" t="s">
        <v>857</v>
      </c>
      <c r="AB167" t="s">
        <v>901</v>
      </c>
      <c r="AC167">
        <v>9</v>
      </c>
      <c r="AD167" t="s">
        <v>813</v>
      </c>
      <c r="AE167">
        <v>0</v>
      </c>
      <c r="AF167">
        <v>9</v>
      </c>
      <c r="AG167">
        <v>0</v>
      </c>
      <c r="AH167" t="s">
        <v>818</v>
      </c>
      <c r="AI167" t="s">
        <v>818</v>
      </c>
      <c r="AJ167" t="s">
        <v>818</v>
      </c>
      <c r="AK167" t="s">
        <v>818</v>
      </c>
      <c r="AL167" t="s">
        <v>818</v>
      </c>
      <c r="AM167" t="s">
        <v>818</v>
      </c>
      <c r="AN167" t="s">
        <v>818</v>
      </c>
      <c r="AO167" t="s">
        <v>818</v>
      </c>
      <c r="AP167" t="s">
        <v>818</v>
      </c>
      <c r="AQ167" t="s">
        <v>818</v>
      </c>
      <c r="AR167" t="s">
        <v>818</v>
      </c>
      <c r="AS167" t="s">
        <v>818</v>
      </c>
      <c r="AT167" t="s">
        <v>818</v>
      </c>
      <c r="AU167" t="s">
        <v>818</v>
      </c>
      <c r="AV167" t="s">
        <v>818</v>
      </c>
      <c r="AW167" t="s">
        <v>818</v>
      </c>
      <c r="AX167" t="s">
        <v>818</v>
      </c>
      <c r="AY167" t="s">
        <v>818</v>
      </c>
      <c r="AZ167" t="s">
        <v>818</v>
      </c>
      <c r="BA167" t="s">
        <v>818</v>
      </c>
      <c r="BB167" t="s">
        <v>818</v>
      </c>
      <c r="BC167" t="s">
        <v>818</v>
      </c>
      <c r="BD167" t="s">
        <v>818</v>
      </c>
      <c r="BE167" t="s">
        <v>818</v>
      </c>
      <c r="BF167" t="s">
        <v>818</v>
      </c>
      <c r="BG167" t="s">
        <v>818</v>
      </c>
      <c r="BH167" t="s">
        <v>818</v>
      </c>
      <c r="BI167" t="s">
        <v>818</v>
      </c>
      <c r="BJ167" t="s">
        <v>818</v>
      </c>
      <c r="BK167" t="s">
        <v>818</v>
      </c>
      <c r="BL167" t="s">
        <v>818</v>
      </c>
      <c r="BM167" t="s">
        <v>818</v>
      </c>
      <c r="BN167" t="s">
        <v>818</v>
      </c>
      <c r="BO167" t="s">
        <v>818</v>
      </c>
      <c r="BP167" t="s">
        <v>818</v>
      </c>
      <c r="BQ167" t="s">
        <v>818</v>
      </c>
      <c r="BR167" t="s">
        <v>818</v>
      </c>
      <c r="BS167" t="s">
        <v>818</v>
      </c>
      <c r="BT167" t="s">
        <v>818</v>
      </c>
      <c r="BU167" t="s">
        <v>818</v>
      </c>
      <c r="BV167" t="s">
        <v>818</v>
      </c>
      <c r="BW167" t="s">
        <v>818</v>
      </c>
      <c r="BX167" t="s">
        <v>818</v>
      </c>
      <c r="BY167" t="s">
        <v>818</v>
      </c>
      <c r="BZ167" t="s">
        <v>818</v>
      </c>
      <c r="CA167" t="s">
        <v>818</v>
      </c>
      <c r="CB167" t="s">
        <v>818</v>
      </c>
      <c r="CC167" t="s">
        <v>818</v>
      </c>
      <c r="CD167" t="s">
        <v>818</v>
      </c>
      <c r="CE167" t="s">
        <v>818</v>
      </c>
      <c r="CF167" t="s">
        <v>818</v>
      </c>
      <c r="CG167" t="s">
        <v>818</v>
      </c>
      <c r="CH167" t="s">
        <v>818</v>
      </c>
      <c r="CI167" t="s">
        <v>818</v>
      </c>
      <c r="CJ167" t="s">
        <v>818</v>
      </c>
      <c r="CK167" t="s">
        <v>818</v>
      </c>
      <c r="CL167" t="s">
        <v>818</v>
      </c>
      <c r="CM167" t="s">
        <v>818</v>
      </c>
      <c r="CN167" t="s">
        <v>818</v>
      </c>
      <c r="CO167" t="s">
        <v>818</v>
      </c>
      <c r="CP167" t="s">
        <v>818</v>
      </c>
      <c r="CQ167" t="s">
        <v>818</v>
      </c>
      <c r="CR167" t="s">
        <v>818</v>
      </c>
      <c r="CS167" t="s">
        <v>818</v>
      </c>
      <c r="CT167" t="s">
        <v>818</v>
      </c>
      <c r="CU167" t="s">
        <v>818</v>
      </c>
      <c r="CV167" t="s">
        <v>818</v>
      </c>
      <c r="CW167" t="s">
        <v>818</v>
      </c>
      <c r="CX167" t="s">
        <v>818</v>
      </c>
      <c r="CY167" t="s">
        <v>818</v>
      </c>
      <c r="CZ167" t="s">
        <v>818</v>
      </c>
      <c r="DA167" t="s">
        <v>818</v>
      </c>
      <c r="DB167" t="s">
        <v>818</v>
      </c>
      <c r="DC167" t="s">
        <v>818</v>
      </c>
      <c r="DD167" t="s">
        <v>818</v>
      </c>
      <c r="DE167" t="s">
        <v>818</v>
      </c>
      <c r="DF167" t="s">
        <v>818</v>
      </c>
      <c r="DG167" t="s">
        <v>818</v>
      </c>
      <c r="DH167" t="s">
        <v>818</v>
      </c>
      <c r="DI167" t="s">
        <v>818</v>
      </c>
      <c r="DJ167" t="s">
        <v>818</v>
      </c>
      <c r="DK167" t="s">
        <v>818</v>
      </c>
      <c r="DL167" t="s">
        <v>818</v>
      </c>
      <c r="DM167" t="s">
        <v>818</v>
      </c>
      <c r="DN167" t="s">
        <v>818</v>
      </c>
      <c r="DO167" t="s">
        <v>818</v>
      </c>
      <c r="DP167" t="s">
        <v>818</v>
      </c>
      <c r="DQ167" t="s">
        <v>818</v>
      </c>
      <c r="DR167" t="s">
        <v>818</v>
      </c>
      <c r="DS167" t="s">
        <v>818</v>
      </c>
      <c r="DT167" t="s">
        <v>818</v>
      </c>
      <c r="DU167" t="s">
        <v>818</v>
      </c>
      <c r="DV167" t="s">
        <v>818</v>
      </c>
      <c r="DW167" t="s">
        <v>818</v>
      </c>
      <c r="DX167" t="s">
        <v>818</v>
      </c>
      <c r="DY167" t="s">
        <v>818</v>
      </c>
      <c r="DZ167" t="s">
        <v>818</v>
      </c>
      <c r="EA167" t="s">
        <v>818</v>
      </c>
      <c r="EB167" t="s">
        <v>818</v>
      </c>
      <c r="EC167" t="s">
        <v>818</v>
      </c>
      <c r="ED167" t="s">
        <v>818</v>
      </c>
      <c r="EE167" t="s">
        <v>818</v>
      </c>
      <c r="EF167" t="s">
        <v>818</v>
      </c>
      <c r="EG167" t="s">
        <v>818</v>
      </c>
      <c r="EH167" t="s">
        <v>818</v>
      </c>
      <c r="EI167" t="s">
        <v>818</v>
      </c>
      <c r="EJ167" t="s">
        <v>818</v>
      </c>
      <c r="EK167" t="s">
        <v>818</v>
      </c>
      <c r="EL167" t="s">
        <v>818</v>
      </c>
      <c r="EM167" t="s">
        <v>818</v>
      </c>
      <c r="EN167" t="s">
        <v>818</v>
      </c>
      <c r="EO167" t="s">
        <v>818</v>
      </c>
      <c r="EP167" t="s">
        <v>818</v>
      </c>
      <c r="EQ167" t="s">
        <v>818</v>
      </c>
      <c r="ER167" t="s">
        <v>818</v>
      </c>
      <c r="ES167" t="s">
        <v>818</v>
      </c>
      <c r="ET167" t="s">
        <v>818</v>
      </c>
      <c r="EU167" t="s">
        <v>818</v>
      </c>
      <c r="EV167" t="s">
        <v>818</v>
      </c>
      <c r="EW167" t="s">
        <v>818</v>
      </c>
      <c r="EX167" t="s">
        <v>818</v>
      </c>
      <c r="EY167" t="s">
        <v>818</v>
      </c>
      <c r="EZ167" t="s">
        <v>818</v>
      </c>
      <c r="FA167" t="s">
        <v>818</v>
      </c>
      <c r="FB167" t="s">
        <v>818</v>
      </c>
      <c r="FC167" t="s">
        <v>818</v>
      </c>
      <c r="FD167" t="s">
        <v>818</v>
      </c>
      <c r="FE167" t="s">
        <v>818</v>
      </c>
      <c r="FF167" t="s">
        <v>818</v>
      </c>
      <c r="FG167" t="s">
        <v>818</v>
      </c>
      <c r="FH167" t="s">
        <v>818</v>
      </c>
      <c r="FI167" t="s">
        <v>818</v>
      </c>
      <c r="FJ167" t="s">
        <v>818</v>
      </c>
      <c r="FK167" t="s">
        <v>818</v>
      </c>
      <c r="FL167" t="s">
        <v>818</v>
      </c>
      <c r="FM167" t="s">
        <v>818</v>
      </c>
      <c r="FN167" t="s">
        <v>818</v>
      </c>
      <c r="FO167" t="s">
        <v>818</v>
      </c>
      <c r="FP167" t="s">
        <v>818</v>
      </c>
      <c r="FQ167" t="s">
        <v>818</v>
      </c>
      <c r="FR167" t="s">
        <v>818</v>
      </c>
      <c r="FS167" t="s">
        <v>818</v>
      </c>
      <c r="FT167" t="s">
        <v>818</v>
      </c>
      <c r="FU167" t="s">
        <v>818</v>
      </c>
      <c r="FV167" t="s">
        <v>818</v>
      </c>
      <c r="FW167" t="s">
        <v>818</v>
      </c>
      <c r="FX167" t="s">
        <v>818</v>
      </c>
      <c r="FY167" t="s">
        <v>818</v>
      </c>
      <c r="FZ167" t="s">
        <v>818</v>
      </c>
      <c r="GA167" t="s">
        <v>818</v>
      </c>
      <c r="GB167" t="s">
        <v>818</v>
      </c>
      <c r="GC167" t="s">
        <v>818</v>
      </c>
      <c r="GD167" t="s">
        <v>818</v>
      </c>
      <c r="GE167" t="s">
        <v>818</v>
      </c>
      <c r="GF167" t="s">
        <v>818</v>
      </c>
      <c r="GG167" t="s">
        <v>818</v>
      </c>
      <c r="GH167" t="s">
        <v>818</v>
      </c>
      <c r="GI167" t="s">
        <v>818</v>
      </c>
      <c r="GJ167" t="s">
        <v>818</v>
      </c>
      <c r="GK167" t="s">
        <v>818</v>
      </c>
      <c r="GL167" t="s">
        <v>818</v>
      </c>
      <c r="GM167" t="s">
        <v>818</v>
      </c>
      <c r="GN167" t="s">
        <v>818</v>
      </c>
      <c r="GO167" t="s">
        <v>818</v>
      </c>
      <c r="GP167" t="s">
        <v>818</v>
      </c>
      <c r="GQ167" t="s">
        <v>818</v>
      </c>
      <c r="GR167" t="s">
        <v>818</v>
      </c>
      <c r="GS167" t="s">
        <v>818</v>
      </c>
      <c r="GT167" t="s">
        <v>818</v>
      </c>
      <c r="GU167" t="s">
        <v>818</v>
      </c>
      <c r="GV167" t="s">
        <v>818</v>
      </c>
      <c r="GW167" t="s">
        <v>818</v>
      </c>
      <c r="GX167" t="s">
        <v>818</v>
      </c>
      <c r="GY167" t="s">
        <v>818</v>
      </c>
      <c r="GZ167" t="s">
        <v>818</v>
      </c>
      <c r="HA167" t="s">
        <v>818</v>
      </c>
      <c r="HB167" t="s">
        <v>818</v>
      </c>
      <c r="HC167" t="s">
        <v>818</v>
      </c>
      <c r="HD167" t="s">
        <v>818</v>
      </c>
      <c r="HE167" t="s">
        <v>818</v>
      </c>
      <c r="HF167" t="s">
        <v>818</v>
      </c>
      <c r="HG167" t="s">
        <v>818</v>
      </c>
      <c r="HH167" t="s">
        <v>818</v>
      </c>
      <c r="HI167" t="s">
        <v>818</v>
      </c>
      <c r="HJ167" t="s">
        <v>818</v>
      </c>
      <c r="HK167" t="s">
        <v>818</v>
      </c>
      <c r="HL167" t="s">
        <v>818</v>
      </c>
      <c r="HM167" t="s">
        <v>818</v>
      </c>
      <c r="HN167" t="s">
        <v>818</v>
      </c>
      <c r="HO167" t="s">
        <v>818</v>
      </c>
      <c r="HP167" t="s">
        <v>818</v>
      </c>
      <c r="HQ167" t="s">
        <v>818</v>
      </c>
      <c r="HR167" t="s">
        <v>818</v>
      </c>
      <c r="HS167" t="s">
        <v>818</v>
      </c>
      <c r="HT167" t="s">
        <v>818</v>
      </c>
      <c r="HU167" t="s">
        <v>818</v>
      </c>
      <c r="HV167" t="s">
        <v>818</v>
      </c>
      <c r="HW167" t="s">
        <v>818</v>
      </c>
      <c r="HX167" t="s">
        <v>818</v>
      </c>
      <c r="HY167" t="s">
        <v>818</v>
      </c>
      <c r="HZ167" t="s">
        <v>818</v>
      </c>
      <c r="IA167" t="s">
        <v>818</v>
      </c>
      <c r="IB167" t="s">
        <v>818</v>
      </c>
      <c r="IC167" t="s">
        <v>818</v>
      </c>
      <c r="ID167" t="s">
        <v>818</v>
      </c>
      <c r="IE167" t="s">
        <v>818</v>
      </c>
      <c r="IF167" t="s">
        <v>818</v>
      </c>
      <c r="IG167" t="s">
        <v>818</v>
      </c>
      <c r="IH167" t="s">
        <v>818</v>
      </c>
      <c r="II167" t="s">
        <v>818</v>
      </c>
      <c r="IJ167" t="s">
        <v>818</v>
      </c>
      <c r="IK167" t="s">
        <v>818</v>
      </c>
      <c r="IL167" t="s">
        <v>818</v>
      </c>
      <c r="IM167" t="s">
        <v>818</v>
      </c>
      <c r="IN167" t="s">
        <v>818</v>
      </c>
      <c r="IO167" t="s">
        <v>818</v>
      </c>
      <c r="IP167" t="s">
        <v>818</v>
      </c>
      <c r="IQ167" t="s">
        <v>818</v>
      </c>
      <c r="IR167" t="s">
        <v>818</v>
      </c>
      <c r="IS167" t="s">
        <v>818</v>
      </c>
      <c r="IT167" t="s">
        <v>818</v>
      </c>
      <c r="IU167" t="s">
        <v>818</v>
      </c>
      <c r="IV167" t="s">
        <v>818</v>
      </c>
      <c r="IW167" t="s">
        <v>818</v>
      </c>
      <c r="IX167" t="s">
        <v>818</v>
      </c>
      <c r="IY167" t="s">
        <v>818</v>
      </c>
      <c r="IZ167" t="s">
        <v>818</v>
      </c>
      <c r="JA167" t="s">
        <v>818</v>
      </c>
      <c r="JB167" t="s">
        <v>818</v>
      </c>
      <c r="JC167" t="s">
        <v>818</v>
      </c>
      <c r="JD167" t="s">
        <v>818</v>
      </c>
      <c r="JE167" t="s">
        <v>818</v>
      </c>
      <c r="JF167" t="s">
        <v>818</v>
      </c>
      <c r="JG167" t="s">
        <v>818</v>
      </c>
      <c r="JH167" t="s">
        <v>818</v>
      </c>
      <c r="JI167" t="s">
        <v>818</v>
      </c>
      <c r="JJ167" t="s">
        <v>818</v>
      </c>
      <c r="JK167" t="s">
        <v>818</v>
      </c>
      <c r="JL167" t="s">
        <v>818</v>
      </c>
      <c r="JM167" t="s">
        <v>818</v>
      </c>
      <c r="JN167" t="s">
        <v>818</v>
      </c>
      <c r="JO167" t="s">
        <v>818</v>
      </c>
      <c r="JP167" t="s">
        <v>818</v>
      </c>
      <c r="JQ167" t="s">
        <v>818</v>
      </c>
      <c r="JR167" t="s">
        <v>818</v>
      </c>
      <c r="JS167" t="s">
        <v>818</v>
      </c>
      <c r="JT167" t="s">
        <v>818</v>
      </c>
      <c r="JU167" t="s">
        <v>818</v>
      </c>
      <c r="JV167" t="s">
        <v>818</v>
      </c>
      <c r="JW167" t="s">
        <v>818</v>
      </c>
      <c r="JX167" t="s">
        <v>818</v>
      </c>
      <c r="JY167" t="s">
        <v>818</v>
      </c>
      <c r="JZ167" t="s">
        <v>818</v>
      </c>
      <c r="KA167" t="s">
        <v>818</v>
      </c>
      <c r="KB167" t="s">
        <v>818</v>
      </c>
      <c r="KC167" t="s">
        <v>818</v>
      </c>
      <c r="KD167" t="s">
        <v>818</v>
      </c>
      <c r="KE167" t="s">
        <v>818</v>
      </c>
      <c r="KF167">
        <v>9</v>
      </c>
      <c r="KG167">
        <v>0</v>
      </c>
      <c r="KH167">
        <v>0</v>
      </c>
      <c r="KI167">
        <v>0</v>
      </c>
      <c r="KJ167">
        <v>0</v>
      </c>
      <c r="KK167">
        <v>0</v>
      </c>
      <c r="KL167">
        <v>2</v>
      </c>
      <c r="KM167">
        <v>0</v>
      </c>
      <c r="KN167">
        <v>1</v>
      </c>
      <c r="KO167">
        <v>0</v>
      </c>
      <c r="KP167">
        <v>2</v>
      </c>
      <c r="KQ167">
        <v>1</v>
      </c>
      <c r="KR167">
        <v>0</v>
      </c>
      <c r="KS167">
        <v>1</v>
      </c>
      <c r="KT167">
        <v>1</v>
      </c>
      <c r="KU167">
        <v>0</v>
      </c>
      <c r="KV167">
        <v>2</v>
      </c>
      <c r="KW167">
        <v>1</v>
      </c>
      <c r="KX167">
        <v>1</v>
      </c>
      <c r="KY167">
        <v>0</v>
      </c>
      <c r="KZ167">
        <v>4</v>
      </c>
      <c r="LA167">
        <v>2</v>
      </c>
      <c r="LB167">
        <v>2</v>
      </c>
      <c r="LC167">
        <v>6</v>
      </c>
      <c r="LD167">
        <v>9</v>
      </c>
      <c r="LE167">
        <v>4</v>
      </c>
      <c r="LF167">
        <v>3</v>
      </c>
      <c r="LH167" t="s">
        <v>817</v>
      </c>
      <c r="LI167" t="s">
        <v>817</v>
      </c>
      <c r="LJ167" t="s">
        <v>817</v>
      </c>
      <c r="LK167" t="s">
        <v>817</v>
      </c>
      <c r="LL167" t="s">
        <v>817</v>
      </c>
      <c r="LM167" t="s">
        <v>817</v>
      </c>
      <c r="LO167" t="s">
        <v>817</v>
      </c>
      <c r="LQ167" t="s">
        <v>817</v>
      </c>
      <c r="LR167" t="s">
        <v>818</v>
      </c>
      <c r="LS167" t="s">
        <v>818</v>
      </c>
      <c r="LT167" t="s">
        <v>818</v>
      </c>
      <c r="LU167" t="s">
        <v>845</v>
      </c>
      <c r="LV167" t="s">
        <v>818</v>
      </c>
      <c r="LW167" t="s">
        <v>845</v>
      </c>
      <c r="LX167" t="s">
        <v>813</v>
      </c>
      <c r="LY167" t="s">
        <v>1046</v>
      </c>
      <c r="MU167" t="s">
        <v>813</v>
      </c>
      <c r="NC167" t="s">
        <v>813</v>
      </c>
      <c r="ND167" t="s">
        <v>817</v>
      </c>
      <c r="NE167" t="s">
        <v>813</v>
      </c>
      <c r="NF167" t="s">
        <v>817</v>
      </c>
      <c r="NG167" t="s">
        <v>813</v>
      </c>
      <c r="NH167" t="s">
        <v>817</v>
      </c>
      <c r="NI167" t="s">
        <v>817</v>
      </c>
      <c r="NJ167" t="s">
        <v>817</v>
      </c>
      <c r="NK167" t="s">
        <v>817</v>
      </c>
      <c r="NL167" t="s">
        <v>817</v>
      </c>
      <c r="NM167" t="s">
        <v>817</v>
      </c>
      <c r="NN167" t="s">
        <v>817</v>
      </c>
      <c r="NO167" t="s">
        <v>817</v>
      </c>
      <c r="NP167" t="s">
        <v>817</v>
      </c>
      <c r="NQ167" t="s">
        <v>817</v>
      </c>
      <c r="NR167" t="s">
        <v>813</v>
      </c>
      <c r="NS167" t="s">
        <v>817</v>
      </c>
      <c r="NU167" t="s">
        <v>825</v>
      </c>
      <c r="NX167" t="s">
        <v>826</v>
      </c>
      <c r="NY167">
        <v>3</v>
      </c>
      <c r="NZ167" t="s">
        <v>903</v>
      </c>
      <c r="OP167" t="s">
        <v>817</v>
      </c>
      <c r="OQ167" t="s">
        <v>1036</v>
      </c>
      <c r="OR167" t="s">
        <v>863</v>
      </c>
      <c r="OS167" t="s">
        <v>829</v>
      </c>
      <c r="OT167" t="s">
        <v>813</v>
      </c>
      <c r="OU167" t="s">
        <v>813</v>
      </c>
      <c r="OV167" t="s">
        <v>1004</v>
      </c>
      <c r="PA167" t="s">
        <v>813</v>
      </c>
      <c r="PB167" t="s">
        <v>817</v>
      </c>
      <c r="PC167" t="s">
        <v>817</v>
      </c>
      <c r="PD167" t="s">
        <v>817</v>
      </c>
      <c r="PE167" t="s">
        <v>813</v>
      </c>
      <c r="PF167" t="s">
        <v>817</v>
      </c>
      <c r="PG167" t="s">
        <v>817</v>
      </c>
      <c r="PH167" t="s">
        <v>817</v>
      </c>
      <c r="PI167" t="s">
        <v>817</v>
      </c>
      <c r="PJ167" t="s">
        <v>817</v>
      </c>
      <c r="PM167" t="s">
        <v>837</v>
      </c>
      <c r="PN167" t="s">
        <v>845</v>
      </c>
      <c r="PO167" t="s">
        <v>838</v>
      </c>
      <c r="PP167" t="s">
        <v>839</v>
      </c>
      <c r="PQ167" t="s">
        <v>813</v>
      </c>
      <c r="PR167" t="s">
        <v>817</v>
      </c>
      <c r="PS167" t="s">
        <v>813</v>
      </c>
      <c r="PT167" t="s">
        <v>817</v>
      </c>
      <c r="PU167" t="s">
        <v>817</v>
      </c>
      <c r="PV167" t="s">
        <v>817</v>
      </c>
      <c r="PW167" t="s">
        <v>817</v>
      </c>
      <c r="PX167" t="s">
        <v>817</v>
      </c>
      <c r="PY167" t="s">
        <v>817</v>
      </c>
      <c r="PZ167" t="s">
        <v>840</v>
      </c>
      <c r="QA167" t="s">
        <v>841</v>
      </c>
      <c r="QB167" t="s">
        <v>842</v>
      </c>
      <c r="QC167" t="s">
        <v>843</v>
      </c>
      <c r="QD167" t="s">
        <v>896</v>
      </c>
      <c r="QE167" t="s">
        <v>845</v>
      </c>
      <c r="QF167" t="s">
        <v>813</v>
      </c>
      <c r="QG167" t="s">
        <v>817</v>
      </c>
      <c r="QH167" t="s">
        <v>817</v>
      </c>
      <c r="QI167" t="s">
        <v>817</v>
      </c>
      <c r="QJ167" t="s">
        <v>813</v>
      </c>
      <c r="QK167" t="s">
        <v>813</v>
      </c>
      <c r="QL167" t="s">
        <v>817</v>
      </c>
      <c r="QM167" t="s">
        <v>817</v>
      </c>
      <c r="QN167" t="s">
        <v>817</v>
      </c>
      <c r="QO167" t="s">
        <v>817</v>
      </c>
      <c r="QP167" t="s">
        <v>817</v>
      </c>
      <c r="QQ167" t="s">
        <v>817</v>
      </c>
      <c r="QR167" t="s">
        <v>817</v>
      </c>
      <c r="QS167" t="s">
        <v>813</v>
      </c>
      <c r="QT167" t="s">
        <v>817</v>
      </c>
      <c r="QU167" t="s">
        <v>817</v>
      </c>
      <c r="QV167" t="s">
        <v>817</v>
      </c>
      <c r="QW167" t="s">
        <v>817</v>
      </c>
      <c r="QX167" t="s">
        <v>817</v>
      </c>
      <c r="QY167" t="s">
        <v>817</v>
      </c>
      <c r="QZ167" t="s">
        <v>817</v>
      </c>
      <c r="RA167" t="s">
        <v>817</v>
      </c>
      <c r="RB167" t="s">
        <v>817</v>
      </c>
      <c r="RC167" t="s">
        <v>817</v>
      </c>
      <c r="RD167" t="s">
        <v>817</v>
      </c>
      <c r="RE167" t="s">
        <v>817</v>
      </c>
      <c r="RF167" t="s">
        <v>817</v>
      </c>
      <c r="RG167" t="s">
        <v>817</v>
      </c>
      <c r="RH167" t="s">
        <v>817</v>
      </c>
      <c r="RI167" t="s">
        <v>817</v>
      </c>
      <c r="RJ167" t="s">
        <v>817</v>
      </c>
      <c r="RK167" t="s">
        <v>813</v>
      </c>
      <c r="RL167" t="s">
        <v>813</v>
      </c>
      <c r="RM167" t="s">
        <v>817</v>
      </c>
      <c r="RN167" t="s">
        <v>817</v>
      </c>
      <c r="RO167" t="s">
        <v>813</v>
      </c>
      <c r="RP167" t="s">
        <v>817</v>
      </c>
      <c r="RQ167" t="s">
        <v>817</v>
      </c>
      <c r="RR167" t="s">
        <v>817</v>
      </c>
      <c r="RS167" t="s">
        <v>817</v>
      </c>
      <c r="RT167" t="s">
        <v>817</v>
      </c>
      <c r="RU167" t="s">
        <v>817</v>
      </c>
      <c r="RV167" t="s">
        <v>817</v>
      </c>
      <c r="RW167" t="s">
        <v>817</v>
      </c>
      <c r="RX167" t="s">
        <v>879</v>
      </c>
      <c r="RY167" t="s">
        <v>949</v>
      </c>
      <c r="RZ167" t="s">
        <v>813</v>
      </c>
      <c r="SA167" t="s">
        <v>817</v>
      </c>
      <c r="SB167" t="s">
        <v>817</v>
      </c>
      <c r="SC167" t="s">
        <v>817</v>
      </c>
      <c r="SD167" t="s">
        <v>813</v>
      </c>
      <c r="SE167" t="s">
        <v>817</v>
      </c>
      <c r="SF167" t="s">
        <v>817</v>
      </c>
      <c r="SG167" t="s">
        <v>817</v>
      </c>
      <c r="SH167" t="s">
        <v>813</v>
      </c>
      <c r="SI167" t="s">
        <v>817</v>
      </c>
      <c r="SJ167" t="s">
        <v>817</v>
      </c>
      <c r="SK167" t="s">
        <v>817</v>
      </c>
      <c r="SL167" t="s">
        <v>817</v>
      </c>
      <c r="SM167" t="s">
        <v>817</v>
      </c>
      <c r="SN167" t="s">
        <v>817</v>
      </c>
      <c r="SO167" t="s">
        <v>817</v>
      </c>
      <c r="SP167" t="s">
        <v>817</v>
      </c>
      <c r="SQ167" t="s">
        <v>817</v>
      </c>
      <c r="SR167" t="s">
        <v>817</v>
      </c>
      <c r="SS167" t="s">
        <v>817</v>
      </c>
      <c r="ST167" t="s">
        <v>817</v>
      </c>
      <c r="SU167" t="s">
        <v>817</v>
      </c>
      <c r="SV167" t="s">
        <v>817</v>
      </c>
      <c r="SW167" t="s">
        <v>813</v>
      </c>
      <c r="SX167" t="s">
        <v>817</v>
      </c>
      <c r="SY167" t="s">
        <v>813</v>
      </c>
      <c r="SZ167" t="s">
        <v>813</v>
      </c>
      <c r="TA167" t="s">
        <v>817</v>
      </c>
      <c r="TB167" t="s">
        <v>817</v>
      </c>
      <c r="TC167" t="s">
        <v>817</v>
      </c>
      <c r="TD167" t="s">
        <v>817</v>
      </c>
      <c r="TE167" t="s">
        <v>817</v>
      </c>
      <c r="TF167" t="s">
        <v>817</v>
      </c>
      <c r="TG167" t="s">
        <v>817</v>
      </c>
      <c r="TH167" t="s">
        <v>817</v>
      </c>
      <c r="TI167" t="s">
        <v>817</v>
      </c>
      <c r="TU167" t="s">
        <v>817</v>
      </c>
      <c r="TY167" t="s">
        <v>813</v>
      </c>
      <c r="TZ167" t="s">
        <v>817</v>
      </c>
      <c r="UA167" t="s">
        <v>817</v>
      </c>
      <c r="UB167" t="s">
        <v>817</v>
      </c>
      <c r="UC167" t="s">
        <v>817</v>
      </c>
      <c r="UD167" t="s">
        <v>817</v>
      </c>
      <c r="UE167" t="s">
        <v>817</v>
      </c>
      <c r="UF167" t="s">
        <v>817</v>
      </c>
      <c r="UG167" t="s">
        <v>817</v>
      </c>
      <c r="UH167" t="s">
        <v>817</v>
      </c>
      <c r="UI167" t="s">
        <v>817</v>
      </c>
      <c r="UJ167" t="s">
        <v>817</v>
      </c>
      <c r="UK167" t="s">
        <v>817</v>
      </c>
      <c r="UL167" t="s">
        <v>813</v>
      </c>
      <c r="UM167" t="s">
        <v>817</v>
      </c>
      <c r="UN167" t="s">
        <v>813</v>
      </c>
      <c r="UO167" t="s">
        <v>817</v>
      </c>
      <c r="UP167" t="s">
        <v>817</v>
      </c>
      <c r="UQ167" t="s">
        <v>817</v>
      </c>
      <c r="UR167" t="s">
        <v>813</v>
      </c>
      <c r="US167" t="s">
        <v>817</v>
      </c>
      <c r="UT167" t="s">
        <v>817</v>
      </c>
      <c r="UU167" t="s">
        <v>817</v>
      </c>
      <c r="UV167" t="s">
        <v>817</v>
      </c>
      <c r="UW167" t="s">
        <v>817</v>
      </c>
      <c r="UX167" t="s">
        <v>817</v>
      </c>
      <c r="UY167" t="s">
        <v>817</v>
      </c>
      <c r="UZ167" t="s">
        <v>817</v>
      </c>
      <c r="VB167" t="s">
        <v>909</v>
      </c>
      <c r="VC167" t="s">
        <v>848</v>
      </c>
      <c r="VD167" t="s">
        <v>813</v>
      </c>
      <c r="VE167" t="s">
        <v>817</v>
      </c>
      <c r="VF167" t="s">
        <v>817</v>
      </c>
      <c r="VG167" t="s">
        <v>817</v>
      </c>
      <c r="VH167" t="s">
        <v>817</v>
      </c>
      <c r="VI167" t="s">
        <v>817</v>
      </c>
      <c r="VJ167" t="s">
        <v>817</v>
      </c>
      <c r="VK167" t="s">
        <v>817</v>
      </c>
      <c r="VL167" t="s">
        <v>817</v>
      </c>
      <c r="VM167" t="s">
        <v>817</v>
      </c>
      <c r="VN167" t="s">
        <v>817</v>
      </c>
      <c r="VO167" t="s">
        <v>817</v>
      </c>
      <c r="VP167" t="s">
        <v>817</v>
      </c>
      <c r="VQ167" t="s">
        <v>817</v>
      </c>
      <c r="VY167" t="s">
        <v>817</v>
      </c>
      <c r="VZ167" t="s">
        <v>813</v>
      </c>
      <c r="WA167" t="s">
        <v>817</v>
      </c>
      <c r="WJ167" t="s">
        <v>813</v>
      </c>
      <c r="WK167" t="s">
        <v>817</v>
      </c>
      <c r="WL167" t="s">
        <v>813</v>
      </c>
      <c r="WM167" t="s">
        <v>817</v>
      </c>
      <c r="WN167" t="s">
        <v>817</v>
      </c>
      <c r="WO167" t="s">
        <v>817</v>
      </c>
      <c r="WP167" t="s">
        <v>817</v>
      </c>
      <c r="WQ167" t="s">
        <v>817</v>
      </c>
      <c r="WR167" t="s">
        <v>817</v>
      </c>
      <c r="WS167" t="s">
        <v>891</v>
      </c>
      <c r="WU167" t="s">
        <v>813</v>
      </c>
      <c r="WV167" t="s">
        <v>817</v>
      </c>
      <c r="WW167" t="s">
        <v>817</v>
      </c>
      <c r="WX167" t="s">
        <v>817</v>
      </c>
      <c r="WY167" t="s">
        <v>817</v>
      </c>
      <c r="WZ167" t="s">
        <v>817</v>
      </c>
      <c r="XA167" t="s">
        <v>817</v>
      </c>
      <c r="XB167" t="s">
        <v>817</v>
      </c>
      <c r="XC167" t="s">
        <v>869</v>
      </c>
      <c r="XD167" t="s">
        <v>813</v>
      </c>
      <c r="XE167" t="s">
        <v>817</v>
      </c>
      <c r="XF167" t="s">
        <v>817</v>
      </c>
      <c r="XG167" t="s">
        <v>817</v>
      </c>
      <c r="XH167" t="s">
        <v>817</v>
      </c>
      <c r="XI167" t="s">
        <v>817</v>
      </c>
      <c r="XJ167" t="s">
        <v>817</v>
      </c>
      <c r="XK167" t="s">
        <v>817</v>
      </c>
      <c r="XL167" t="s">
        <v>817</v>
      </c>
      <c r="XM167" t="s">
        <v>817</v>
      </c>
      <c r="XN167" t="s">
        <v>817</v>
      </c>
      <c r="XO167" t="s">
        <v>817</v>
      </c>
      <c r="XP167" t="s">
        <v>817</v>
      </c>
      <c r="XQ167" t="s">
        <v>817</v>
      </c>
      <c r="XR167" t="s">
        <v>817</v>
      </c>
      <c r="XS167" t="s">
        <v>813</v>
      </c>
      <c r="XT167" t="s">
        <v>817</v>
      </c>
      <c r="XU167" t="s">
        <v>813</v>
      </c>
      <c r="XV167" t="s">
        <v>817</v>
      </c>
      <c r="XW167" t="s">
        <v>817</v>
      </c>
      <c r="XX167" t="s">
        <v>817</v>
      </c>
      <c r="XY167" t="s">
        <v>817</v>
      </c>
      <c r="XZ167" t="s">
        <v>817</v>
      </c>
      <c r="ZM167" t="s">
        <v>817</v>
      </c>
      <c r="ZN167" t="s">
        <v>817</v>
      </c>
      <c r="ZO167" t="s">
        <v>817</v>
      </c>
      <c r="ZP167" t="s">
        <v>817</v>
      </c>
      <c r="ZQ167" t="s">
        <v>817</v>
      </c>
      <c r="ZR167" t="s">
        <v>813</v>
      </c>
      <c r="ZS167" t="s">
        <v>813</v>
      </c>
      <c r="ZT167" t="s">
        <v>817</v>
      </c>
      <c r="ZU167" t="s">
        <v>817</v>
      </c>
      <c r="ZV167" t="s">
        <v>813</v>
      </c>
      <c r="ZW167" t="s">
        <v>817</v>
      </c>
      <c r="ZX167" t="s">
        <v>817</v>
      </c>
      <c r="ZY167" t="s">
        <v>817</v>
      </c>
      <c r="ZZ167" t="s">
        <v>817</v>
      </c>
      <c r="AAA167" t="s">
        <v>817</v>
      </c>
      <c r="AAB167" t="s">
        <v>817</v>
      </c>
      <c r="AAC167" t="s">
        <v>817</v>
      </c>
      <c r="AAD167" t="s">
        <v>817</v>
      </c>
      <c r="AAE167" t="s">
        <v>817</v>
      </c>
      <c r="AAF167" t="s">
        <v>817</v>
      </c>
      <c r="AAH167" t="s">
        <v>813</v>
      </c>
      <c r="AAI167" t="s">
        <v>813</v>
      </c>
      <c r="AAJ167" t="s">
        <v>817</v>
      </c>
      <c r="AAK167" t="s">
        <v>817</v>
      </c>
      <c r="AAL167" t="s">
        <v>817</v>
      </c>
      <c r="AAM167" t="s">
        <v>817</v>
      </c>
      <c r="AAN167" t="s">
        <v>817</v>
      </c>
      <c r="AAO167" t="s">
        <v>817</v>
      </c>
      <c r="AAP167" t="s">
        <v>817</v>
      </c>
      <c r="AAQ167" t="s">
        <v>813</v>
      </c>
      <c r="AAR167" t="s">
        <v>817</v>
      </c>
      <c r="AAS167" t="s">
        <v>817</v>
      </c>
      <c r="AAT167" t="s">
        <v>817</v>
      </c>
      <c r="AAV167" t="s">
        <v>813</v>
      </c>
      <c r="AAW167" t="s">
        <v>817</v>
      </c>
      <c r="AAX167" t="s">
        <v>817</v>
      </c>
      <c r="AAY167" t="s">
        <v>817</v>
      </c>
      <c r="AAZ167" t="s">
        <v>817</v>
      </c>
      <c r="ABA167" t="s">
        <v>817</v>
      </c>
      <c r="ABB167" t="s">
        <v>813</v>
      </c>
      <c r="ABC167" t="s">
        <v>817</v>
      </c>
      <c r="ABD167" t="s">
        <v>817</v>
      </c>
      <c r="ABE167" t="s">
        <v>817</v>
      </c>
      <c r="ABF167" t="s">
        <v>817</v>
      </c>
      <c r="ABG167" t="s">
        <v>817</v>
      </c>
      <c r="ABH167" t="s">
        <v>817</v>
      </c>
      <c r="ABI167" t="s">
        <v>817</v>
      </c>
      <c r="ABJ167" t="s">
        <v>817</v>
      </c>
      <c r="ABK167" t="s">
        <v>817</v>
      </c>
      <c r="ABL167" t="s">
        <v>817</v>
      </c>
      <c r="ABM167" t="s">
        <v>817</v>
      </c>
      <c r="ABN167" t="s">
        <v>817</v>
      </c>
      <c r="ABO167" t="s">
        <v>817</v>
      </c>
      <c r="ABP167" t="s">
        <v>817</v>
      </c>
      <c r="ABQ167" t="s">
        <v>817</v>
      </c>
      <c r="ABR167" t="s">
        <v>817</v>
      </c>
      <c r="ABS167" t="s">
        <v>817</v>
      </c>
      <c r="ABT167" t="s">
        <v>817</v>
      </c>
      <c r="ABU167" t="s">
        <v>817</v>
      </c>
      <c r="ABV167" t="s">
        <v>817</v>
      </c>
      <c r="ABW167" t="s">
        <v>813</v>
      </c>
      <c r="ABX167" t="s">
        <v>817</v>
      </c>
      <c r="ABY167" t="s">
        <v>817</v>
      </c>
      <c r="ABZ167" t="s">
        <v>817</v>
      </c>
      <c r="ACA167" t="s">
        <v>817</v>
      </c>
      <c r="ACB167" t="s">
        <v>817</v>
      </c>
      <c r="ACC167" t="s">
        <v>817</v>
      </c>
      <c r="ACD167" t="s">
        <v>817</v>
      </c>
      <c r="ACE167" t="s">
        <v>817</v>
      </c>
      <c r="ACF167" t="s">
        <v>817</v>
      </c>
      <c r="ACG167" t="s">
        <v>817</v>
      </c>
      <c r="ACH167" t="s">
        <v>817</v>
      </c>
      <c r="ACI167" t="s">
        <v>817</v>
      </c>
    </row>
    <row r="168" spans="1:763">
      <c r="A168" t="s">
        <v>1543</v>
      </c>
      <c r="B168" t="s">
        <v>1544</v>
      </c>
      <c r="C168" t="s">
        <v>1545</v>
      </c>
      <c r="D168" t="s">
        <v>1028</v>
      </c>
      <c r="E168" t="s">
        <v>1028</v>
      </c>
      <c r="P168" t="s">
        <v>886</v>
      </c>
      <c r="T168">
        <v>30</v>
      </c>
      <c r="V168" t="s">
        <v>813</v>
      </c>
      <c r="X168" t="s">
        <v>817</v>
      </c>
      <c r="Y168" t="s">
        <v>814</v>
      </c>
      <c r="Z168" t="s">
        <v>814</v>
      </c>
      <c r="AA168" t="s">
        <v>920</v>
      </c>
      <c r="AB168" t="s">
        <v>901</v>
      </c>
      <c r="AC168">
        <v>5</v>
      </c>
      <c r="AD168" t="s">
        <v>817</v>
      </c>
      <c r="AE168">
        <v>0</v>
      </c>
      <c r="AF168">
        <v>5</v>
      </c>
      <c r="AG168">
        <v>0</v>
      </c>
      <c r="AH168" t="s">
        <v>818</v>
      </c>
      <c r="AI168" t="s">
        <v>818</v>
      </c>
      <c r="AJ168" t="s">
        <v>818</v>
      </c>
      <c r="AK168" t="s">
        <v>818</v>
      </c>
      <c r="AL168" t="s">
        <v>818</v>
      </c>
      <c r="AM168" t="s">
        <v>818</v>
      </c>
      <c r="AN168" t="s">
        <v>818</v>
      </c>
      <c r="AO168" t="s">
        <v>818</v>
      </c>
      <c r="AP168" t="s">
        <v>818</v>
      </c>
      <c r="AQ168" t="s">
        <v>818</v>
      </c>
      <c r="AR168" t="s">
        <v>818</v>
      </c>
      <c r="AS168" t="s">
        <v>818</v>
      </c>
      <c r="AT168" t="s">
        <v>818</v>
      </c>
      <c r="AU168" t="s">
        <v>818</v>
      </c>
      <c r="AV168" t="s">
        <v>818</v>
      </c>
      <c r="AW168" t="s">
        <v>818</v>
      </c>
      <c r="AX168" t="s">
        <v>818</v>
      </c>
      <c r="AY168" t="s">
        <v>818</v>
      </c>
      <c r="AZ168" t="s">
        <v>818</v>
      </c>
      <c r="BA168" t="s">
        <v>818</v>
      </c>
      <c r="BB168" t="s">
        <v>818</v>
      </c>
      <c r="BC168" t="s">
        <v>818</v>
      </c>
      <c r="BD168" t="s">
        <v>818</v>
      </c>
      <c r="BE168" t="s">
        <v>818</v>
      </c>
      <c r="BF168" t="s">
        <v>818</v>
      </c>
      <c r="BG168" t="s">
        <v>818</v>
      </c>
      <c r="BH168" t="s">
        <v>818</v>
      </c>
      <c r="BI168" t="s">
        <v>818</v>
      </c>
      <c r="BJ168" t="s">
        <v>818</v>
      </c>
      <c r="BK168" t="s">
        <v>818</v>
      </c>
      <c r="BL168" t="s">
        <v>818</v>
      </c>
      <c r="BM168" t="s">
        <v>818</v>
      </c>
      <c r="BN168" t="s">
        <v>818</v>
      </c>
      <c r="BO168" t="s">
        <v>818</v>
      </c>
      <c r="BP168" t="s">
        <v>818</v>
      </c>
      <c r="BQ168" t="s">
        <v>818</v>
      </c>
      <c r="BR168" t="s">
        <v>818</v>
      </c>
      <c r="BS168" t="s">
        <v>818</v>
      </c>
      <c r="BT168" t="s">
        <v>818</v>
      </c>
      <c r="BU168" t="s">
        <v>818</v>
      </c>
      <c r="BV168" t="s">
        <v>818</v>
      </c>
      <c r="BW168" t="s">
        <v>818</v>
      </c>
      <c r="BX168" t="s">
        <v>818</v>
      </c>
      <c r="BY168" t="s">
        <v>818</v>
      </c>
      <c r="BZ168" t="s">
        <v>818</v>
      </c>
      <c r="CA168" t="s">
        <v>818</v>
      </c>
      <c r="CB168" t="s">
        <v>818</v>
      </c>
      <c r="CC168" t="s">
        <v>818</v>
      </c>
      <c r="CD168" t="s">
        <v>818</v>
      </c>
      <c r="CE168" t="s">
        <v>818</v>
      </c>
      <c r="CF168" t="s">
        <v>818</v>
      </c>
      <c r="CG168" t="s">
        <v>818</v>
      </c>
      <c r="CH168" t="s">
        <v>818</v>
      </c>
      <c r="CI168" t="s">
        <v>818</v>
      </c>
      <c r="CJ168" t="s">
        <v>818</v>
      </c>
      <c r="CK168" t="s">
        <v>818</v>
      </c>
      <c r="CL168" t="s">
        <v>818</v>
      </c>
      <c r="CM168" t="s">
        <v>818</v>
      </c>
      <c r="CN168" t="s">
        <v>818</v>
      </c>
      <c r="CO168" t="s">
        <v>818</v>
      </c>
      <c r="CP168" t="s">
        <v>818</v>
      </c>
      <c r="CQ168" t="s">
        <v>818</v>
      </c>
      <c r="CR168" t="s">
        <v>818</v>
      </c>
      <c r="CS168" t="s">
        <v>818</v>
      </c>
      <c r="CT168" t="s">
        <v>818</v>
      </c>
      <c r="CU168" t="s">
        <v>818</v>
      </c>
      <c r="CV168" t="s">
        <v>818</v>
      </c>
      <c r="CW168" t="s">
        <v>818</v>
      </c>
      <c r="CX168" t="s">
        <v>818</v>
      </c>
      <c r="CY168" t="s">
        <v>818</v>
      </c>
      <c r="CZ168" t="s">
        <v>818</v>
      </c>
      <c r="DA168" t="s">
        <v>818</v>
      </c>
      <c r="DB168" t="s">
        <v>818</v>
      </c>
      <c r="DC168" t="s">
        <v>818</v>
      </c>
      <c r="DD168" t="s">
        <v>818</v>
      </c>
      <c r="DE168" t="s">
        <v>818</v>
      </c>
      <c r="DF168" t="s">
        <v>818</v>
      </c>
      <c r="DG168" t="s">
        <v>818</v>
      </c>
      <c r="DH168" t="s">
        <v>818</v>
      </c>
      <c r="DI168" t="s">
        <v>818</v>
      </c>
      <c r="DJ168" t="s">
        <v>818</v>
      </c>
      <c r="DK168" t="s">
        <v>818</v>
      </c>
      <c r="DL168" t="s">
        <v>818</v>
      </c>
      <c r="DM168" t="s">
        <v>818</v>
      </c>
      <c r="DN168" t="s">
        <v>818</v>
      </c>
      <c r="DO168" t="s">
        <v>818</v>
      </c>
      <c r="DP168" t="s">
        <v>818</v>
      </c>
      <c r="DQ168" t="s">
        <v>818</v>
      </c>
      <c r="DR168" t="s">
        <v>818</v>
      </c>
      <c r="DS168" t="s">
        <v>818</v>
      </c>
      <c r="DT168" t="s">
        <v>818</v>
      </c>
      <c r="DU168" t="s">
        <v>818</v>
      </c>
      <c r="DV168" t="s">
        <v>818</v>
      </c>
      <c r="DW168" t="s">
        <v>818</v>
      </c>
      <c r="DX168" t="s">
        <v>818</v>
      </c>
      <c r="DY168" t="s">
        <v>818</v>
      </c>
      <c r="DZ168" t="s">
        <v>818</v>
      </c>
      <c r="EA168" t="s">
        <v>818</v>
      </c>
      <c r="EB168" t="s">
        <v>818</v>
      </c>
      <c r="EC168" t="s">
        <v>818</v>
      </c>
      <c r="ED168" t="s">
        <v>818</v>
      </c>
      <c r="EE168" t="s">
        <v>818</v>
      </c>
      <c r="EF168" t="s">
        <v>818</v>
      </c>
      <c r="EG168" t="s">
        <v>818</v>
      </c>
      <c r="EH168" t="s">
        <v>818</v>
      </c>
      <c r="EI168" t="s">
        <v>818</v>
      </c>
      <c r="EJ168" t="s">
        <v>818</v>
      </c>
      <c r="EK168" t="s">
        <v>818</v>
      </c>
      <c r="EL168" t="s">
        <v>818</v>
      </c>
      <c r="EM168" t="s">
        <v>818</v>
      </c>
      <c r="EN168" t="s">
        <v>818</v>
      </c>
      <c r="EO168" t="s">
        <v>818</v>
      </c>
      <c r="EP168" t="s">
        <v>818</v>
      </c>
      <c r="EQ168" t="s">
        <v>818</v>
      </c>
      <c r="ER168" t="s">
        <v>818</v>
      </c>
      <c r="ES168" t="s">
        <v>818</v>
      </c>
      <c r="ET168" t="s">
        <v>818</v>
      </c>
      <c r="EU168" t="s">
        <v>818</v>
      </c>
      <c r="EV168" t="s">
        <v>818</v>
      </c>
      <c r="EW168" t="s">
        <v>818</v>
      </c>
      <c r="EX168" t="s">
        <v>818</v>
      </c>
      <c r="EY168" t="s">
        <v>818</v>
      </c>
      <c r="EZ168" t="s">
        <v>818</v>
      </c>
      <c r="FA168" t="s">
        <v>818</v>
      </c>
      <c r="FB168" t="s">
        <v>818</v>
      </c>
      <c r="FC168" t="s">
        <v>818</v>
      </c>
      <c r="FD168" t="s">
        <v>818</v>
      </c>
      <c r="FE168" t="s">
        <v>818</v>
      </c>
      <c r="FF168" t="s">
        <v>818</v>
      </c>
      <c r="FG168" t="s">
        <v>818</v>
      </c>
      <c r="FH168" t="s">
        <v>818</v>
      </c>
      <c r="FI168" t="s">
        <v>818</v>
      </c>
      <c r="FJ168" t="s">
        <v>818</v>
      </c>
      <c r="FK168" t="s">
        <v>818</v>
      </c>
      <c r="FL168" t="s">
        <v>818</v>
      </c>
      <c r="FM168" t="s">
        <v>818</v>
      </c>
      <c r="FN168" t="s">
        <v>818</v>
      </c>
      <c r="FO168" t="s">
        <v>818</v>
      </c>
      <c r="FP168" t="s">
        <v>818</v>
      </c>
      <c r="FQ168" t="s">
        <v>818</v>
      </c>
      <c r="FR168" t="s">
        <v>818</v>
      </c>
      <c r="FS168" t="s">
        <v>818</v>
      </c>
      <c r="FT168" t="s">
        <v>818</v>
      </c>
      <c r="FU168" t="s">
        <v>818</v>
      </c>
      <c r="FV168" t="s">
        <v>818</v>
      </c>
      <c r="FW168" t="s">
        <v>818</v>
      </c>
      <c r="FX168" t="s">
        <v>818</v>
      </c>
      <c r="FY168" t="s">
        <v>818</v>
      </c>
      <c r="FZ168" t="s">
        <v>818</v>
      </c>
      <c r="GA168" t="s">
        <v>818</v>
      </c>
      <c r="GB168" t="s">
        <v>818</v>
      </c>
      <c r="GC168" t="s">
        <v>818</v>
      </c>
      <c r="GD168" t="s">
        <v>818</v>
      </c>
      <c r="GE168" t="s">
        <v>818</v>
      </c>
      <c r="GF168" t="s">
        <v>818</v>
      </c>
      <c r="GG168" t="s">
        <v>818</v>
      </c>
      <c r="GH168" t="s">
        <v>818</v>
      </c>
      <c r="GI168" t="s">
        <v>818</v>
      </c>
      <c r="GJ168" t="s">
        <v>818</v>
      </c>
      <c r="GK168" t="s">
        <v>818</v>
      </c>
      <c r="GL168" t="s">
        <v>818</v>
      </c>
      <c r="GM168" t="s">
        <v>818</v>
      </c>
      <c r="GN168" t="s">
        <v>818</v>
      </c>
      <c r="GO168" t="s">
        <v>818</v>
      </c>
      <c r="GP168" t="s">
        <v>818</v>
      </c>
      <c r="GQ168" t="s">
        <v>818</v>
      </c>
      <c r="GR168" t="s">
        <v>818</v>
      </c>
      <c r="GS168" t="s">
        <v>818</v>
      </c>
      <c r="GT168" t="s">
        <v>818</v>
      </c>
      <c r="GU168" t="s">
        <v>818</v>
      </c>
      <c r="GV168" t="s">
        <v>818</v>
      </c>
      <c r="GW168" t="s">
        <v>818</v>
      </c>
      <c r="GX168" t="s">
        <v>818</v>
      </c>
      <c r="GY168" t="s">
        <v>818</v>
      </c>
      <c r="GZ168" t="s">
        <v>818</v>
      </c>
      <c r="HA168" t="s">
        <v>818</v>
      </c>
      <c r="HB168" t="s">
        <v>818</v>
      </c>
      <c r="HC168" t="s">
        <v>818</v>
      </c>
      <c r="HD168" t="s">
        <v>818</v>
      </c>
      <c r="HE168" t="s">
        <v>818</v>
      </c>
      <c r="HF168" t="s">
        <v>818</v>
      </c>
      <c r="HG168" t="s">
        <v>818</v>
      </c>
      <c r="HH168" t="s">
        <v>818</v>
      </c>
      <c r="HI168" t="s">
        <v>818</v>
      </c>
      <c r="HJ168" t="s">
        <v>818</v>
      </c>
      <c r="HK168" t="s">
        <v>818</v>
      </c>
      <c r="HL168" t="s">
        <v>818</v>
      </c>
      <c r="HM168" t="s">
        <v>818</v>
      </c>
      <c r="HN168" t="s">
        <v>818</v>
      </c>
      <c r="HO168" t="s">
        <v>818</v>
      </c>
      <c r="HP168" t="s">
        <v>818</v>
      </c>
      <c r="HQ168" t="s">
        <v>818</v>
      </c>
      <c r="HR168" t="s">
        <v>818</v>
      </c>
      <c r="HS168" t="s">
        <v>818</v>
      </c>
      <c r="HT168" t="s">
        <v>818</v>
      </c>
      <c r="HU168" t="s">
        <v>818</v>
      </c>
      <c r="HV168" t="s">
        <v>818</v>
      </c>
      <c r="HW168" t="s">
        <v>818</v>
      </c>
      <c r="HX168" t="s">
        <v>818</v>
      </c>
      <c r="HY168" t="s">
        <v>818</v>
      </c>
      <c r="HZ168" t="s">
        <v>818</v>
      </c>
      <c r="IA168" t="s">
        <v>818</v>
      </c>
      <c r="IB168" t="s">
        <v>818</v>
      </c>
      <c r="IC168" t="s">
        <v>818</v>
      </c>
      <c r="ID168" t="s">
        <v>818</v>
      </c>
      <c r="IE168" t="s">
        <v>818</v>
      </c>
      <c r="IF168" t="s">
        <v>818</v>
      </c>
      <c r="IG168" t="s">
        <v>818</v>
      </c>
      <c r="IH168" t="s">
        <v>818</v>
      </c>
      <c r="II168" t="s">
        <v>818</v>
      </c>
      <c r="IJ168" t="s">
        <v>818</v>
      </c>
      <c r="IK168" t="s">
        <v>818</v>
      </c>
      <c r="IL168" t="s">
        <v>818</v>
      </c>
      <c r="IM168" t="s">
        <v>818</v>
      </c>
      <c r="IN168" t="s">
        <v>818</v>
      </c>
      <c r="IO168" t="s">
        <v>818</v>
      </c>
      <c r="IP168" t="s">
        <v>818</v>
      </c>
      <c r="IQ168" t="s">
        <v>818</v>
      </c>
      <c r="IR168" t="s">
        <v>818</v>
      </c>
      <c r="IS168" t="s">
        <v>818</v>
      </c>
      <c r="IT168" t="s">
        <v>818</v>
      </c>
      <c r="IU168" t="s">
        <v>818</v>
      </c>
      <c r="IV168" t="s">
        <v>818</v>
      </c>
      <c r="IW168" t="s">
        <v>818</v>
      </c>
      <c r="IX168" t="s">
        <v>818</v>
      </c>
      <c r="IY168" t="s">
        <v>818</v>
      </c>
      <c r="IZ168" t="s">
        <v>818</v>
      </c>
      <c r="JA168" t="s">
        <v>818</v>
      </c>
      <c r="JB168" t="s">
        <v>818</v>
      </c>
      <c r="JC168" t="s">
        <v>818</v>
      </c>
      <c r="JD168" t="s">
        <v>818</v>
      </c>
      <c r="JE168" t="s">
        <v>818</v>
      </c>
      <c r="JF168" t="s">
        <v>818</v>
      </c>
      <c r="JG168" t="s">
        <v>818</v>
      </c>
      <c r="JH168" t="s">
        <v>818</v>
      </c>
      <c r="JI168" t="s">
        <v>818</v>
      </c>
      <c r="JJ168" t="s">
        <v>818</v>
      </c>
      <c r="JK168" t="s">
        <v>818</v>
      </c>
      <c r="JL168" t="s">
        <v>818</v>
      </c>
      <c r="JM168" t="s">
        <v>818</v>
      </c>
      <c r="JN168" t="s">
        <v>818</v>
      </c>
      <c r="JO168" t="s">
        <v>818</v>
      </c>
      <c r="JP168" t="s">
        <v>818</v>
      </c>
      <c r="JQ168" t="s">
        <v>818</v>
      </c>
      <c r="JR168" t="s">
        <v>818</v>
      </c>
      <c r="JS168" t="s">
        <v>818</v>
      </c>
      <c r="JT168" t="s">
        <v>818</v>
      </c>
      <c r="JU168" t="s">
        <v>818</v>
      </c>
      <c r="JV168" t="s">
        <v>818</v>
      </c>
      <c r="JW168" t="s">
        <v>818</v>
      </c>
      <c r="JX168" t="s">
        <v>818</v>
      </c>
      <c r="JY168" t="s">
        <v>818</v>
      </c>
      <c r="JZ168" t="s">
        <v>818</v>
      </c>
      <c r="KA168" t="s">
        <v>818</v>
      </c>
      <c r="KB168" t="s">
        <v>818</v>
      </c>
      <c r="KC168" t="s">
        <v>818</v>
      </c>
      <c r="KD168" t="s">
        <v>818</v>
      </c>
      <c r="KE168" t="s">
        <v>818</v>
      </c>
      <c r="KF168">
        <v>5</v>
      </c>
      <c r="KG168">
        <v>0</v>
      </c>
      <c r="KH168">
        <v>0</v>
      </c>
      <c r="KI168">
        <v>0</v>
      </c>
      <c r="KJ168">
        <v>0</v>
      </c>
      <c r="KK168">
        <v>0</v>
      </c>
      <c r="KL168">
        <v>0</v>
      </c>
      <c r="KM168">
        <v>0</v>
      </c>
      <c r="KN168">
        <v>2</v>
      </c>
      <c r="KO168">
        <v>1</v>
      </c>
      <c r="KP168">
        <v>0</v>
      </c>
      <c r="KQ168">
        <v>3</v>
      </c>
      <c r="KR168">
        <v>0</v>
      </c>
      <c r="KS168">
        <v>0</v>
      </c>
      <c r="KT168">
        <v>0</v>
      </c>
      <c r="KU168">
        <v>1</v>
      </c>
      <c r="KV168">
        <v>0</v>
      </c>
      <c r="KW168">
        <v>0</v>
      </c>
      <c r="KX168">
        <v>0</v>
      </c>
      <c r="KY168">
        <v>1</v>
      </c>
      <c r="KZ168">
        <v>1</v>
      </c>
      <c r="LA168">
        <v>1</v>
      </c>
      <c r="LB168">
        <v>0</v>
      </c>
      <c r="LC168">
        <v>1</v>
      </c>
      <c r="LD168">
        <v>5</v>
      </c>
      <c r="LE168">
        <v>1</v>
      </c>
      <c r="LF168">
        <v>2</v>
      </c>
      <c r="LH168" t="s">
        <v>813</v>
      </c>
      <c r="LI168" t="s">
        <v>817</v>
      </c>
      <c r="LJ168" t="s">
        <v>813</v>
      </c>
      <c r="LK168" t="s">
        <v>817</v>
      </c>
      <c r="LL168" t="s">
        <v>817</v>
      </c>
      <c r="LM168" t="s">
        <v>817</v>
      </c>
      <c r="LN168" t="s">
        <v>813</v>
      </c>
      <c r="LO168" t="s">
        <v>813</v>
      </c>
      <c r="LP168" t="s">
        <v>813</v>
      </c>
      <c r="LQ168" t="s">
        <v>817</v>
      </c>
      <c r="LR168" t="s">
        <v>818</v>
      </c>
      <c r="LV168" t="s">
        <v>818</v>
      </c>
      <c r="LX168" t="s">
        <v>817</v>
      </c>
      <c r="MU168" t="s">
        <v>813</v>
      </c>
      <c r="NC168" t="s">
        <v>817</v>
      </c>
      <c r="ND168" t="s">
        <v>817</v>
      </c>
      <c r="NE168" t="s">
        <v>817</v>
      </c>
      <c r="NR168" t="s">
        <v>817</v>
      </c>
      <c r="NU168" t="s">
        <v>861</v>
      </c>
      <c r="NV168" t="s">
        <v>817</v>
      </c>
      <c r="NY168">
        <v>1</v>
      </c>
      <c r="NZ168" t="s">
        <v>889</v>
      </c>
      <c r="OP168" t="s">
        <v>813</v>
      </c>
      <c r="OQ168" t="s">
        <v>827</v>
      </c>
      <c r="OR168" t="s">
        <v>828</v>
      </c>
      <c r="OS168" t="s">
        <v>878</v>
      </c>
      <c r="OT168" t="s">
        <v>813</v>
      </c>
      <c r="OU168" t="s">
        <v>817</v>
      </c>
      <c r="OV168" t="s">
        <v>1004</v>
      </c>
      <c r="PA168" t="s">
        <v>813</v>
      </c>
      <c r="PB168" t="s">
        <v>817</v>
      </c>
      <c r="PC168" t="s">
        <v>817</v>
      </c>
      <c r="PD168" t="s">
        <v>817</v>
      </c>
      <c r="PE168" t="s">
        <v>817</v>
      </c>
      <c r="PF168" t="s">
        <v>817</v>
      </c>
      <c r="PG168" t="s">
        <v>817</v>
      </c>
      <c r="PH168" t="s">
        <v>817</v>
      </c>
      <c r="PI168" t="s">
        <v>817</v>
      </c>
      <c r="PJ168" t="s">
        <v>817</v>
      </c>
      <c r="PM168" t="s">
        <v>892</v>
      </c>
      <c r="PN168" t="s">
        <v>879</v>
      </c>
      <c r="PO168" t="s">
        <v>893</v>
      </c>
      <c r="PP168" t="s">
        <v>839</v>
      </c>
      <c r="PQ168" t="s">
        <v>813</v>
      </c>
      <c r="PR168" t="s">
        <v>813</v>
      </c>
      <c r="PS168" t="s">
        <v>817</v>
      </c>
      <c r="PT168" t="s">
        <v>817</v>
      </c>
      <c r="PU168" t="s">
        <v>817</v>
      </c>
      <c r="PV168" t="s">
        <v>817</v>
      </c>
      <c r="PW168" t="s">
        <v>817</v>
      </c>
      <c r="PX168" t="s">
        <v>817</v>
      </c>
      <c r="PY168" t="s">
        <v>817</v>
      </c>
      <c r="PZ168" t="s">
        <v>840</v>
      </c>
      <c r="QA168" t="s">
        <v>841</v>
      </c>
      <c r="QB168" t="s">
        <v>971</v>
      </c>
      <c r="QC168" t="s">
        <v>843</v>
      </c>
      <c r="QD168" t="s">
        <v>844</v>
      </c>
      <c r="QE168" t="s">
        <v>837</v>
      </c>
      <c r="QF168" t="s">
        <v>813</v>
      </c>
      <c r="QG168" t="s">
        <v>813</v>
      </c>
      <c r="QH168" t="s">
        <v>813</v>
      </c>
      <c r="QI168" t="s">
        <v>817</v>
      </c>
      <c r="QJ168" t="s">
        <v>813</v>
      </c>
      <c r="QK168" t="s">
        <v>813</v>
      </c>
      <c r="QL168" t="s">
        <v>817</v>
      </c>
      <c r="QM168" t="s">
        <v>817</v>
      </c>
      <c r="QN168" t="s">
        <v>817</v>
      </c>
      <c r="QO168" t="s">
        <v>817</v>
      </c>
      <c r="QP168" t="s">
        <v>817</v>
      </c>
      <c r="QQ168" t="s">
        <v>817</v>
      </c>
      <c r="QR168" t="s">
        <v>813</v>
      </c>
      <c r="QS168" t="s">
        <v>817</v>
      </c>
      <c r="QT168" t="s">
        <v>817</v>
      </c>
      <c r="QU168" t="s">
        <v>817</v>
      </c>
      <c r="QV168" t="s">
        <v>817</v>
      </c>
      <c r="QW168" t="s">
        <v>817</v>
      </c>
      <c r="QX168" t="s">
        <v>813</v>
      </c>
      <c r="QY168" t="s">
        <v>817</v>
      </c>
      <c r="QZ168" t="s">
        <v>817</v>
      </c>
      <c r="RA168" t="s">
        <v>817</v>
      </c>
      <c r="RB168" t="s">
        <v>817</v>
      </c>
      <c r="RC168" t="s">
        <v>817</v>
      </c>
      <c r="RD168" t="s">
        <v>817</v>
      </c>
      <c r="RE168" t="s">
        <v>817</v>
      </c>
      <c r="RF168" t="s">
        <v>817</v>
      </c>
      <c r="RG168" t="s">
        <v>817</v>
      </c>
      <c r="RH168" t="s">
        <v>817</v>
      </c>
      <c r="RI168" t="s">
        <v>817</v>
      </c>
      <c r="RJ168" t="s">
        <v>817</v>
      </c>
      <c r="RK168" t="s">
        <v>813</v>
      </c>
      <c r="RL168" t="s">
        <v>817</v>
      </c>
      <c r="RM168" t="s">
        <v>813</v>
      </c>
      <c r="RN168" t="s">
        <v>817</v>
      </c>
      <c r="RO168" t="s">
        <v>817</v>
      </c>
      <c r="RP168" t="s">
        <v>817</v>
      </c>
      <c r="RQ168" t="s">
        <v>817</v>
      </c>
      <c r="RR168" t="s">
        <v>817</v>
      </c>
      <c r="RS168" t="s">
        <v>817</v>
      </c>
      <c r="RT168" t="s">
        <v>817</v>
      </c>
      <c r="RU168" t="s">
        <v>817</v>
      </c>
      <c r="RV168" t="s">
        <v>817</v>
      </c>
      <c r="RW168" t="s">
        <v>817</v>
      </c>
      <c r="RX168" t="s">
        <v>837</v>
      </c>
      <c r="RY168" t="s">
        <v>1266</v>
      </c>
      <c r="RZ168" t="s">
        <v>813</v>
      </c>
      <c r="SA168" t="s">
        <v>813</v>
      </c>
      <c r="SB168" t="s">
        <v>817</v>
      </c>
      <c r="SC168" t="s">
        <v>817</v>
      </c>
      <c r="SD168" t="s">
        <v>817</v>
      </c>
      <c r="SE168" t="s">
        <v>817</v>
      </c>
      <c r="SF168" t="s">
        <v>817</v>
      </c>
      <c r="SG168" t="s">
        <v>817</v>
      </c>
      <c r="SH168" t="s">
        <v>817</v>
      </c>
      <c r="SI168" t="s">
        <v>817</v>
      </c>
      <c r="SJ168" t="s">
        <v>813</v>
      </c>
      <c r="SK168" t="s">
        <v>817</v>
      </c>
      <c r="SL168" t="s">
        <v>817</v>
      </c>
      <c r="SM168" t="s">
        <v>817</v>
      </c>
      <c r="SN168" t="s">
        <v>817</v>
      </c>
      <c r="SO168" t="s">
        <v>817</v>
      </c>
      <c r="SP168" t="s">
        <v>817</v>
      </c>
      <c r="SQ168" t="s">
        <v>817</v>
      </c>
      <c r="SR168" t="s">
        <v>817</v>
      </c>
      <c r="SS168" t="s">
        <v>813</v>
      </c>
      <c r="ST168" t="s">
        <v>817</v>
      </c>
      <c r="SU168" t="s">
        <v>817</v>
      </c>
      <c r="SV168" t="s">
        <v>817</v>
      </c>
      <c r="SW168" t="s">
        <v>817</v>
      </c>
      <c r="SX168" t="s">
        <v>817</v>
      </c>
      <c r="SY168" t="s">
        <v>817</v>
      </c>
      <c r="SZ168" t="s">
        <v>817</v>
      </c>
      <c r="TA168" t="s">
        <v>817</v>
      </c>
      <c r="TB168" t="s">
        <v>817</v>
      </c>
      <c r="TC168" t="s">
        <v>817</v>
      </c>
      <c r="TD168" t="s">
        <v>817</v>
      </c>
      <c r="TE168" t="s">
        <v>817</v>
      </c>
      <c r="TF168" t="s">
        <v>817</v>
      </c>
      <c r="TG168" t="s">
        <v>817</v>
      </c>
      <c r="TH168" t="s">
        <v>817</v>
      </c>
      <c r="TI168" t="s">
        <v>817</v>
      </c>
      <c r="TU168" t="s">
        <v>817</v>
      </c>
      <c r="TY168" t="s">
        <v>813</v>
      </c>
      <c r="TZ168" t="s">
        <v>817</v>
      </c>
      <c r="UA168" t="s">
        <v>817</v>
      </c>
      <c r="UB168" t="s">
        <v>817</v>
      </c>
      <c r="UC168" t="s">
        <v>817</v>
      </c>
      <c r="UD168" t="s">
        <v>817</v>
      </c>
      <c r="UE168" t="s">
        <v>817</v>
      </c>
      <c r="UF168" t="s">
        <v>817</v>
      </c>
      <c r="UG168" t="s">
        <v>817</v>
      </c>
      <c r="UH168" t="s">
        <v>817</v>
      </c>
      <c r="UI168" t="s">
        <v>817</v>
      </c>
      <c r="UJ168" t="s">
        <v>817</v>
      </c>
      <c r="UK168" t="s">
        <v>817</v>
      </c>
      <c r="UL168" t="s">
        <v>813</v>
      </c>
      <c r="UM168" t="s">
        <v>813</v>
      </c>
      <c r="UN168" t="s">
        <v>817</v>
      </c>
      <c r="UO168" t="s">
        <v>813</v>
      </c>
      <c r="UP168" t="s">
        <v>817</v>
      </c>
      <c r="UQ168" t="s">
        <v>817</v>
      </c>
      <c r="UR168" t="s">
        <v>817</v>
      </c>
      <c r="US168" t="s">
        <v>817</v>
      </c>
      <c r="UT168" t="s">
        <v>817</v>
      </c>
      <c r="UU168" t="s">
        <v>817</v>
      </c>
      <c r="UV168" t="s">
        <v>817</v>
      </c>
      <c r="UW168" t="s">
        <v>817</v>
      </c>
      <c r="UX168" t="s">
        <v>817</v>
      </c>
      <c r="UY168" t="s">
        <v>817</v>
      </c>
      <c r="UZ168" t="s">
        <v>817</v>
      </c>
      <c r="VB168" t="s">
        <v>909</v>
      </c>
      <c r="VC168" t="s">
        <v>848</v>
      </c>
      <c r="VD168" t="s">
        <v>817</v>
      </c>
      <c r="VE168" t="s">
        <v>817</v>
      </c>
      <c r="VF168" t="s">
        <v>813</v>
      </c>
      <c r="VG168" t="s">
        <v>817</v>
      </c>
      <c r="VH168" t="s">
        <v>817</v>
      </c>
      <c r="VI168" t="s">
        <v>817</v>
      </c>
      <c r="VJ168" t="s">
        <v>817</v>
      </c>
      <c r="VK168" t="s">
        <v>817</v>
      </c>
      <c r="VL168" t="s">
        <v>817</v>
      </c>
      <c r="VM168" t="s">
        <v>817</v>
      </c>
      <c r="VN168" t="s">
        <v>817</v>
      </c>
      <c r="VO168" t="s">
        <v>817</v>
      </c>
      <c r="VP168" t="s">
        <v>817</v>
      </c>
      <c r="VQ168" t="s">
        <v>817</v>
      </c>
      <c r="VY168" t="s">
        <v>817</v>
      </c>
      <c r="VZ168" t="s">
        <v>817</v>
      </c>
      <c r="WA168" t="s">
        <v>813</v>
      </c>
      <c r="WB168" t="s">
        <v>817</v>
      </c>
      <c r="WJ168" t="s">
        <v>813</v>
      </c>
      <c r="WK168" t="s">
        <v>813</v>
      </c>
      <c r="WL168" t="s">
        <v>817</v>
      </c>
      <c r="WM168" t="s">
        <v>817</v>
      </c>
      <c r="WN168" t="s">
        <v>817</v>
      </c>
      <c r="WO168" t="s">
        <v>817</v>
      </c>
      <c r="WP168" t="s">
        <v>817</v>
      </c>
      <c r="WQ168" t="s">
        <v>817</v>
      </c>
      <c r="WR168" t="s">
        <v>817</v>
      </c>
      <c r="WS168" t="s">
        <v>937</v>
      </c>
      <c r="WU168" t="s">
        <v>817</v>
      </c>
      <c r="WV168" t="s">
        <v>817</v>
      </c>
      <c r="WW168" t="s">
        <v>817</v>
      </c>
      <c r="WX168" t="s">
        <v>817</v>
      </c>
      <c r="WY168" t="s">
        <v>817</v>
      </c>
      <c r="WZ168" t="s">
        <v>813</v>
      </c>
      <c r="XA168" t="s">
        <v>817</v>
      </c>
      <c r="XB168" t="s">
        <v>817</v>
      </c>
      <c r="XC168" t="s">
        <v>850</v>
      </c>
      <c r="XD168" t="s">
        <v>817</v>
      </c>
      <c r="XE168" t="s">
        <v>813</v>
      </c>
      <c r="XF168" t="s">
        <v>817</v>
      </c>
      <c r="XG168" t="s">
        <v>817</v>
      </c>
      <c r="XH168" t="s">
        <v>817</v>
      </c>
      <c r="XI168" t="s">
        <v>817</v>
      </c>
      <c r="XJ168" t="s">
        <v>817</v>
      </c>
      <c r="XK168" t="s">
        <v>817</v>
      </c>
      <c r="XL168" t="s">
        <v>817</v>
      </c>
      <c r="XM168" t="s">
        <v>817</v>
      </c>
      <c r="XN168" t="s">
        <v>813</v>
      </c>
      <c r="XO168" t="s">
        <v>817</v>
      </c>
      <c r="XP168" t="s">
        <v>817</v>
      </c>
      <c r="XQ168" t="s">
        <v>817</v>
      </c>
      <c r="XR168" t="s">
        <v>817</v>
      </c>
      <c r="XS168" t="s">
        <v>817</v>
      </c>
      <c r="XT168" t="s">
        <v>817</v>
      </c>
      <c r="XU168" t="s">
        <v>817</v>
      </c>
      <c r="XV168" t="s">
        <v>817</v>
      </c>
      <c r="XW168" t="s">
        <v>813</v>
      </c>
      <c r="XX168" t="s">
        <v>817</v>
      </c>
      <c r="XY168" t="s">
        <v>817</v>
      </c>
      <c r="XZ168" t="s">
        <v>817</v>
      </c>
      <c r="ZM168" t="s">
        <v>817</v>
      </c>
      <c r="ZN168" t="s">
        <v>817</v>
      </c>
      <c r="ZO168" t="s">
        <v>817</v>
      </c>
      <c r="ZP168" t="s">
        <v>817</v>
      </c>
      <c r="ZQ168" t="s">
        <v>817</v>
      </c>
      <c r="ZR168" t="s">
        <v>817</v>
      </c>
      <c r="ZS168" t="s">
        <v>817</v>
      </c>
      <c r="ZT168" t="s">
        <v>817</v>
      </c>
      <c r="ZU168" t="s">
        <v>817</v>
      </c>
      <c r="ZV168" t="s">
        <v>817</v>
      </c>
      <c r="ZW168" t="s">
        <v>817</v>
      </c>
      <c r="ZX168" t="s">
        <v>817</v>
      </c>
      <c r="ZY168" t="s">
        <v>817</v>
      </c>
      <c r="ZZ168" t="s">
        <v>817</v>
      </c>
      <c r="AAA168" t="s">
        <v>813</v>
      </c>
      <c r="AAB168" t="s">
        <v>817</v>
      </c>
      <c r="AAC168" t="s">
        <v>817</v>
      </c>
      <c r="AAD168" t="s">
        <v>817</v>
      </c>
      <c r="AAE168" t="s">
        <v>817</v>
      </c>
      <c r="AAF168" t="s">
        <v>817</v>
      </c>
      <c r="AAH168" t="s">
        <v>813</v>
      </c>
      <c r="AAI168" t="s">
        <v>817</v>
      </c>
      <c r="AAJ168" t="s">
        <v>813</v>
      </c>
      <c r="AAK168" t="s">
        <v>817</v>
      </c>
      <c r="AAL168" t="s">
        <v>813</v>
      </c>
      <c r="AAM168" t="s">
        <v>817</v>
      </c>
      <c r="AAN168" t="s">
        <v>817</v>
      </c>
      <c r="AAO168" t="s">
        <v>817</v>
      </c>
      <c r="AAP168" t="s">
        <v>817</v>
      </c>
      <c r="AAQ168" t="s">
        <v>817</v>
      </c>
      <c r="AAR168" t="s">
        <v>817</v>
      </c>
      <c r="AAS168" t="s">
        <v>817</v>
      </c>
      <c r="AAT168" t="s">
        <v>817</v>
      </c>
      <c r="AAV168" t="s">
        <v>817</v>
      </c>
      <c r="AAW168" t="s">
        <v>813</v>
      </c>
      <c r="AAX168" t="s">
        <v>817</v>
      </c>
      <c r="AAY168" t="s">
        <v>817</v>
      </c>
      <c r="AAZ168" t="s">
        <v>817</v>
      </c>
      <c r="ABA168" t="s">
        <v>813</v>
      </c>
      <c r="ABB168" t="s">
        <v>813</v>
      </c>
      <c r="ABC168" t="s">
        <v>817</v>
      </c>
      <c r="ABD168" t="s">
        <v>817</v>
      </c>
      <c r="ABE168" t="s">
        <v>817</v>
      </c>
      <c r="ABF168" t="s">
        <v>817</v>
      </c>
      <c r="ABG168" t="s">
        <v>817</v>
      </c>
      <c r="ABH168" t="s">
        <v>817</v>
      </c>
      <c r="ABI168" t="s">
        <v>817</v>
      </c>
      <c r="ABJ168" t="s">
        <v>817</v>
      </c>
      <c r="ABK168" t="s">
        <v>817</v>
      </c>
      <c r="ABL168" t="s">
        <v>817</v>
      </c>
      <c r="ABM168" t="s">
        <v>817</v>
      </c>
      <c r="ABN168" t="s">
        <v>817</v>
      </c>
      <c r="ABO168" t="s">
        <v>817</v>
      </c>
      <c r="ABP168" t="s">
        <v>817</v>
      </c>
      <c r="ABQ168" t="s">
        <v>817</v>
      </c>
      <c r="ABR168" t="s">
        <v>817</v>
      </c>
      <c r="ABS168" t="s">
        <v>817</v>
      </c>
      <c r="ABT168" t="s">
        <v>817</v>
      </c>
      <c r="ABU168" t="s">
        <v>817</v>
      </c>
      <c r="ABV168" t="s">
        <v>817</v>
      </c>
      <c r="ABW168" t="s">
        <v>817</v>
      </c>
      <c r="ABX168" t="s">
        <v>813</v>
      </c>
      <c r="ABY168" t="s">
        <v>817</v>
      </c>
      <c r="ABZ168" t="s">
        <v>817</v>
      </c>
      <c r="ACA168" t="s">
        <v>817</v>
      </c>
      <c r="ACB168" t="s">
        <v>817</v>
      </c>
      <c r="ACC168" t="s">
        <v>817</v>
      </c>
      <c r="ACD168" t="s">
        <v>817</v>
      </c>
      <c r="ACE168" t="s">
        <v>817</v>
      </c>
      <c r="ACF168" t="s">
        <v>817</v>
      </c>
      <c r="ACG168" t="s">
        <v>817</v>
      </c>
      <c r="ACH168" t="s">
        <v>817</v>
      </c>
      <c r="ACI168" t="s">
        <v>817</v>
      </c>
    </row>
    <row r="169" spans="1:763">
      <c r="A169" t="s">
        <v>1546</v>
      </c>
      <c r="B169" t="s">
        <v>1547</v>
      </c>
      <c r="C169" t="s">
        <v>1548</v>
      </c>
      <c r="D169" t="s">
        <v>941</v>
      </c>
      <c r="E169" t="s">
        <v>941</v>
      </c>
      <c r="P169" t="s">
        <v>812</v>
      </c>
      <c r="Q169">
        <v>0.874863865752458</v>
      </c>
      <c r="T169">
        <v>22</v>
      </c>
      <c r="V169" t="s">
        <v>813</v>
      </c>
      <c r="X169" t="s">
        <v>1372</v>
      </c>
      <c r="Y169" t="s">
        <v>856</v>
      </c>
      <c r="Z169" t="s">
        <v>1372</v>
      </c>
      <c r="AA169" t="s">
        <v>857</v>
      </c>
      <c r="AB169" t="s">
        <v>816</v>
      </c>
      <c r="AC169">
        <v>4</v>
      </c>
      <c r="AD169" t="s">
        <v>817</v>
      </c>
      <c r="AE169">
        <v>4</v>
      </c>
      <c r="AF169">
        <v>0</v>
      </c>
      <c r="AG169">
        <v>0</v>
      </c>
      <c r="AH169" t="s">
        <v>818</v>
      </c>
      <c r="AI169" t="s">
        <v>818</v>
      </c>
      <c r="AJ169" t="s">
        <v>818</v>
      </c>
      <c r="AK169" t="s">
        <v>818</v>
      </c>
      <c r="AL169" t="s">
        <v>818</v>
      </c>
      <c r="AM169" t="s">
        <v>818</v>
      </c>
      <c r="AN169" t="s">
        <v>818</v>
      </c>
      <c r="AO169" t="s">
        <v>818</v>
      </c>
      <c r="AP169" t="s">
        <v>818</v>
      </c>
      <c r="AQ169" t="s">
        <v>818</v>
      </c>
      <c r="AR169" t="s">
        <v>818</v>
      </c>
      <c r="AS169" t="s">
        <v>818</v>
      </c>
      <c r="AT169" t="s">
        <v>818</v>
      </c>
      <c r="AU169" t="s">
        <v>818</v>
      </c>
      <c r="AV169" t="s">
        <v>818</v>
      </c>
      <c r="AW169" t="s">
        <v>818</v>
      </c>
      <c r="AX169" t="s">
        <v>818</v>
      </c>
      <c r="AY169" t="s">
        <v>818</v>
      </c>
      <c r="AZ169" t="s">
        <v>818</v>
      </c>
      <c r="BA169" t="s">
        <v>818</v>
      </c>
      <c r="BB169" t="s">
        <v>818</v>
      </c>
      <c r="BC169" t="s">
        <v>818</v>
      </c>
      <c r="BD169" t="s">
        <v>818</v>
      </c>
      <c r="BE169" t="s">
        <v>818</v>
      </c>
      <c r="BF169" t="s">
        <v>818</v>
      </c>
      <c r="BG169" t="s">
        <v>818</v>
      </c>
      <c r="BH169" t="s">
        <v>818</v>
      </c>
      <c r="BI169" t="s">
        <v>818</v>
      </c>
      <c r="BJ169" t="s">
        <v>818</v>
      </c>
      <c r="BK169" t="s">
        <v>818</v>
      </c>
      <c r="BL169" t="s">
        <v>818</v>
      </c>
      <c r="BM169" t="s">
        <v>818</v>
      </c>
      <c r="BN169" t="s">
        <v>818</v>
      </c>
      <c r="BO169" t="s">
        <v>818</v>
      </c>
      <c r="BP169" t="s">
        <v>818</v>
      </c>
      <c r="BQ169" t="s">
        <v>818</v>
      </c>
      <c r="BR169" t="s">
        <v>818</v>
      </c>
      <c r="BS169" t="s">
        <v>818</v>
      </c>
      <c r="BT169" t="s">
        <v>818</v>
      </c>
      <c r="BU169" t="s">
        <v>818</v>
      </c>
      <c r="BV169" t="s">
        <v>818</v>
      </c>
      <c r="BW169" t="s">
        <v>818</v>
      </c>
      <c r="BX169" t="s">
        <v>818</v>
      </c>
      <c r="BY169" t="s">
        <v>818</v>
      </c>
      <c r="BZ169" t="s">
        <v>818</v>
      </c>
      <c r="CA169" t="s">
        <v>818</v>
      </c>
      <c r="CB169" t="s">
        <v>818</v>
      </c>
      <c r="CC169" t="s">
        <v>818</v>
      </c>
      <c r="CD169" t="s">
        <v>818</v>
      </c>
      <c r="CE169" t="s">
        <v>818</v>
      </c>
      <c r="CF169" t="s">
        <v>818</v>
      </c>
      <c r="CG169" t="s">
        <v>818</v>
      </c>
      <c r="CH169" t="s">
        <v>818</v>
      </c>
      <c r="CI169" t="s">
        <v>818</v>
      </c>
      <c r="CJ169" t="s">
        <v>818</v>
      </c>
      <c r="CK169" t="s">
        <v>818</v>
      </c>
      <c r="CL169" t="s">
        <v>818</v>
      </c>
      <c r="CM169" t="s">
        <v>818</v>
      </c>
      <c r="CN169" t="s">
        <v>818</v>
      </c>
      <c r="CO169" t="s">
        <v>818</v>
      </c>
      <c r="CP169" t="s">
        <v>818</v>
      </c>
      <c r="CQ169" t="s">
        <v>818</v>
      </c>
      <c r="CR169" t="s">
        <v>818</v>
      </c>
      <c r="CS169" t="s">
        <v>818</v>
      </c>
      <c r="CT169" t="s">
        <v>818</v>
      </c>
      <c r="CU169" t="s">
        <v>818</v>
      </c>
      <c r="CV169" t="s">
        <v>818</v>
      </c>
      <c r="CW169" t="s">
        <v>818</v>
      </c>
      <c r="CX169" t="s">
        <v>818</v>
      </c>
      <c r="CY169" t="s">
        <v>818</v>
      </c>
      <c r="CZ169" t="s">
        <v>818</v>
      </c>
      <c r="DA169" t="s">
        <v>818</v>
      </c>
      <c r="DB169" t="s">
        <v>818</v>
      </c>
      <c r="DC169" t="s">
        <v>818</v>
      </c>
      <c r="DD169" t="s">
        <v>818</v>
      </c>
      <c r="DE169" t="s">
        <v>818</v>
      </c>
      <c r="DF169" t="s">
        <v>818</v>
      </c>
      <c r="DG169" t="s">
        <v>818</v>
      </c>
      <c r="DH169" t="s">
        <v>818</v>
      </c>
      <c r="DI169" t="s">
        <v>818</v>
      </c>
      <c r="DJ169" t="s">
        <v>818</v>
      </c>
      <c r="DK169" t="s">
        <v>818</v>
      </c>
      <c r="DL169" t="s">
        <v>818</v>
      </c>
      <c r="DM169" t="s">
        <v>818</v>
      </c>
      <c r="DN169" t="s">
        <v>818</v>
      </c>
      <c r="DO169" t="s">
        <v>818</v>
      </c>
      <c r="DP169" t="s">
        <v>818</v>
      </c>
      <c r="DQ169" t="s">
        <v>818</v>
      </c>
      <c r="DR169" t="s">
        <v>818</v>
      </c>
      <c r="DS169" t="s">
        <v>818</v>
      </c>
      <c r="DT169" t="s">
        <v>818</v>
      </c>
      <c r="DU169" t="s">
        <v>818</v>
      </c>
      <c r="DV169" t="s">
        <v>818</v>
      </c>
      <c r="DW169" t="s">
        <v>818</v>
      </c>
      <c r="DX169" t="s">
        <v>818</v>
      </c>
      <c r="DY169" t="s">
        <v>818</v>
      </c>
      <c r="DZ169" t="s">
        <v>818</v>
      </c>
      <c r="EA169" t="s">
        <v>818</v>
      </c>
      <c r="EB169" t="s">
        <v>818</v>
      </c>
      <c r="EC169" t="s">
        <v>818</v>
      </c>
      <c r="ED169" t="s">
        <v>818</v>
      </c>
      <c r="EE169" t="s">
        <v>818</v>
      </c>
      <c r="EF169" t="s">
        <v>818</v>
      </c>
      <c r="EG169" t="s">
        <v>818</v>
      </c>
      <c r="EH169" t="s">
        <v>818</v>
      </c>
      <c r="EI169" t="s">
        <v>818</v>
      </c>
      <c r="EJ169" t="s">
        <v>818</v>
      </c>
      <c r="EK169" t="s">
        <v>818</v>
      </c>
      <c r="EL169" t="s">
        <v>818</v>
      </c>
      <c r="EM169" t="s">
        <v>818</v>
      </c>
      <c r="EN169" t="s">
        <v>818</v>
      </c>
      <c r="EO169" t="s">
        <v>818</v>
      </c>
      <c r="EP169" t="s">
        <v>818</v>
      </c>
      <c r="EQ169" t="s">
        <v>818</v>
      </c>
      <c r="ER169" t="s">
        <v>818</v>
      </c>
      <c r="ES169" t="s">
        <v>818</v>
      </c>
      <c r="ET169" t="s">
        <v>818</v>
      </c>
      <c r="EU169" t="s">
        <v>818</v>
      </c>
      <c r="EV169" t="s">
        <v>818</v>
      </c>
      <c r="EW169" t="s">
        <v>818</v>
      </c>
      <c r="EX169" t="s">
        <v>818</v>
      </c>
      <c r="EY169" t="s">
        <v>818</v>
      </c>
      <c r="EZ169" t="s">
        <v>818</v>
      </c>
      <c r="FA169" t="s">
        <v>818</v>
      </c>
      <c r="FB169" t="s">
        <v>818</v>
      </c>
      <c r="FC169" t="s">
        <v>818</v>
      </c>
      <c r="FD169" t="s">
        <v>818</v>
      </c>
      <c r="FE169" t="s">
        <v>818</v>
      </c>
      <c r="FF169" t="s">
        <v>818</v>
      </c>
      <c r="FG169" t="s">
        <v>818</v>
      </c>
      <c r="FH169" t="s">
        <v>818</v>
      </c>
      <c r="FI169" t="s">
        <v>818</v>
      </c>
      <c r="FJ169" t="s">
        <v>818</v>
      </c>
      <c r="FK169" t="s">
        <v>818</v>
      </c>
      <c r="FL169" t="s">
        <v>818</v>
      </c>
      <c r="FM169" t="s">
        <v>818</v>
      </c>
      <c r="FN169" t="s">
        <v>818</v>
      </c>
      <c r="FO169" t="s">
        <v>818</v>
      </c>
      <c r="FP169" t="s">
        <v>818</v>
      </c>
      <c r="FQ169" t="s">
        <v>818</v>
      </c>
      <c r="FR169" t="s">
        <v>818</v>
      </c>
      <c r="FS169" t="s">
        <v>818</v>
      </c>
      <c r="FT169" t="s">
        <v>818</v>
      </c>
      <c r="FU169" t="s">
        <v>818</v>
      </c>
      <c r="FV169" t="s">
        <v>818</v>
      </c>
      <c r="FW169" t="s">
        <v>818</v>
      </c>
      <c r="FX169" t="s">
        <v>818</v>
      </c>
      <c r="FY169" t="s">
        <v>818</v>
      </c>
      <c r="FZ169" t="s">
        <v>818</v>
      </c>
      <c r="GA169" t="s">
        <v>818</v>
      </c>
      <c r="GB169" t="s">
        <v>818</v>
      </c>
      <c r="GC169" t="s">
        <v>818</v>
      </c>
      <c r="GD169" t="s">
        <v>818</v>
      </c>
      <c r="GE169" t="s">
        <v>818</v>
      </c>
      <c r="GF169" t="s">
        <v>818</v>
      </c>
      <c r="GG169" t="s">
        <v>818</v>
      </c>
      <c r="GH169" t="s">
        <v>818</v>
      </c>
      <c r="GI169" t="s">
        <v>818</v>
      </c>
      <c r="GJ169" t="s">
        <v>818</v>
      </c>
      <c r="GK169" t="s">
        <v>818</v>
      </c>
      <c r="GL169" t="s">
        <v>818</v>
      </c>
      <c r="GM169" t="s">
        <v>818</v>
      </c>
      <c r="GN169" t="s">
        <v>818</v>
      </c>
      <c r="GO169" t="s">
        <v>818</v>
      </c>
      <c r="GP169" t="s">
        <v>818</v>
      </c>
      <c r="GQ169" t="s">
        <v>818</v>
      </c>
      <c r="GR169" t="s">
        <v>818</v>
      </c>
      <c r="GS169" t="s">
        <v>818</v>
      </c>
      <c r="GT169" t="s">
        <v>818</v>
      </c>
      <c r="GU169" t="s">
        <v>818</v>
      </c>
      <c r="GV169" t="s">
        <v>818</v>
      </c>
      <c r="GW169" t="s">
        <v>818</v>
      </c>
      <c r="GX169" t="s">
        <v>818</v>
      </c>
      <c r="GY169" t="s">
        <v>818</v>
      </c>
      <c r="GZ169" t="s">
        <v>818</v>
      </c>
      <c r="HA169" t="s">
        <v>818</v>
      </c>
      <c r="HB169" t="s">
        <v>818</v>
      </c>
      <c r="HC169" t="s">
        <v>818</v>
      </c>
      <c r="HD169" t="s">
        <v>818</v>
      </c>
      <c r="HE169" t="s">
        <v>818</v>
      </c>
      <c r="HF169" t="s">
        <v>818</v>
      </c>
      <c r="HG169" t="s">
        <v>818</v>
      </c>
      <c r="HH169" t="s">
        <v>818</v>
      </c>
      <c r="HI169" t="s">
        <v>818</v>
      </c>
      <c r="HJ169" t="s">
        <v>818</v>
      </c>
      <c r="HK169" t="s">
        <v>818</v>
      </c>
      <c r="HL169" t="s">
        <v>818</v>
      </c>
      <c r="HM169" t="s">
        <v>818</v>
      </c>
      <c r="HN169" t="s">
        <v>818</v>
      </c>
      <c r="HO169" t="s">
        <v>818</v>
      </c>
      <c r="HP169" t="s">
        <v>818</v>
      </c>
      <c r="HQ169" t="s">
        <v>818</v>
      </c>
      <c r="HR169" t="s">
        <v>818</v>
      </c>
      <c r="HS169" t="s">
        <v>818</v>
      </c>
      <c r="HT169" t="s">
        <v>818</v>
      </c>
      <c r="HU169" t="s">
        <v>818</v>
      </c>
      <c r="HV169" t="s">
        <v>818</v>
      </c>
      <c r="HW169" t="s">
        <v>818</v>
      </c>
      <c r="HX169" t="s">
        <v>818</v>
      </c>
      <c r="HY169" t="s">
        <v>818</v>
      </c>
      <c r="HZ169" t="s">
        <v>818</v>
      </c>
      <c r="IA169" t="s">
        <v>818</v>
      </c>
      <c r="IB169" t="s">
        <v>818</v>
      </c>
      <c r="IC169" t="s">
        <v>818</v>
      </c>
      <c r="ID169" t="s">
        <v>818</v>
      </c>
      <c r="IE169" t="s">
        <v>818</v>
      </c>
      <c r="IF169" t="s">
        <v>818</v>
      </c>
      <c r="IG169" t="s">
        <v>818</v>
      </c>
      <c r="IH169" t="s">
        <v>818</v>
      </c>
      <c r="II169" t="s">
        <v>818</v>
      </c>
      <c r="IJ169" t="s">
        <v>818</v>
      </c>
      <c r="IK169" t="s">
        <v>818</v>
      </c>
      <c r="IL169" t="s">
        <v>818</v>
      </c>
      <c r="IM169" t="s">
        <v>818</v>
      </c>
      <c r="IN169" t="s">
        <v>818</v>
      </c>
      <c r="IO169" t="s">
        <v>818</v>
      </c>
      <c r="IP169" t="s">
        <v>818</v>
      </c>
      <c r="IQ169" t="s">
        <v>818</v>
      </c>
      <c r="IR169" t="s">
        <v>818</v>
      </c>
      <c r="IS169" t="s">
        <v>818</v>
      </c>
      <c r="IT169" t="s">
        <v>818</v>
      </c>
      <c r="IU169" t="s">
        <v>818</v>
      </c>
      <c r="IV169" t="s">
        <v>818</v>
      </c>
      <c r="IW169" t="s">
        <v>818</v>
      </c>
      <c r="IX169" t="s">
        <v>818</v>
      </c>
      <c r="IY169" t="s">
        <v>818</v>
      </c>
      <c r="IZ169" t="s">
        <v>818</v>
      </c>
      <c r="JA169" t="s">
        <v>818</v>
      </c>
      <c r="JB169" t="s">
        <v>818</v>
      </c>
      <c r="JC169" t="s">
        <v>818</v>
      </c>
      <c r="JD169" t="s">
        <v>818</v>
      </c>
      <c r="JE169" t="s">
        <v>818</v>
      </c>
      <c r="JF169" t="s">
        <v>818</v>
      </c>
      <c r="JG169" t="s">
        <v>818</v>
      </c>
      <c r="JH169" t="s">
        <v>818</v>
      </c>
      <c r="JI169" t="s">
        <v>818</v>
      </c>
      <c r="JJ169" t="s">
        <v>818</v>
      </c>
      <c r="JK169" t="s">
        <v>818</v>
      </c>
      <c r="JL169" t="s">
        <v>818</v>
      </c>
      <c r="JM169" t="s">
        <v>818</v>
      </c>
      <c r="JN169" t="s">
        <v>818</v>
      </c>
      <c r="JO169" t="s">
        <v>818</v>
      </c>
      <c r="JP169" t="s">
        <v>818</v>
      </c>
      <c r="JQ169" t="s">
        <v>818</v>
      </c>
      <c r="JR169" t="s">
        <v>818</v>
      </c>
      <c r="JS169" t="s">
        <v>818</v>
      </c>
      <c r="JT169" t="s">
        <v>818</v>
      </c>
      <c r="JU169" t="s">
        <v>818</v>
      </c>
      <c r="JV169" t="s">
        <v>818</v>
      </c>
      <c r="JW169" t="s">
        <v>818</v>
      </c>
      <c r="JX169" t="s">
        <v>818</v>
      </c>
      <c r="JY169" t="s">
        <v>818</v>
      </c>
      <c r="JZ169" t="s">
        <v>818</v>
      </c>
      <c r="KA169" t="s">
        <v>818</v>
      </c>
      <c r="KB169" t="s">
        <v>818</v>
      </c>
      <c r="KC169" t="s">
        <v>818</v>
      </c>
      <c r="KD169" t="s">
        <v>818</v>
      </c>
      <c r="KE169" t="s">
        <v>818</v>
      </c>
      <c r="KF169">
        <v>4</v>
      </c>
      <c r="KG169">
        <v>0</v>
      </c>
      <c r="KH169">
        <v>0</v>
      </c>
      <c r="KI169">
        <v>0</v>
      </c>
      <c r="KJ169">
        <v>0</v>
      </c>
      <c r="KK169">
        <v>1</v>
      </c>
      <c r="KL169">
        <v>0</v>
      </c>
      <c r="KM169">
        <v>1</v>
      </c>
      <c r="KN169">
        <v>0</v>
      </c>
      <c r="KO169">
        <v>0</v>
      </c>
      <c r="KP169">
        <v>1</v>
      </c>
      <c r="KQ169">
        <v>1</v>
      </c>
      <c r="KR169">
        <v>1</v>
      </c>
      <c r="KS169">
        <v>0</v>
      </c>
      <c r="KT169">
        <v>0</v>
      </c>
      <c r="KU169">
        <v>0</v>
      </c>
      <c r="KV169">
        <v>0</v>
      </c>
      <c r="KW169">
        <v>1</v>
      </c>
      <c r="KX169">
        <v>0</v>
      </c>
      <c r="KY169">
        <v>0</v>
      </c>
      <c r="KZ169">
        <v>1</v>
      </c>
      <c r="LA169">
        <v>1</v>
      </c>
      <c r="LB169">
        <v>1</v>
      </c>
      <c r="LC169">
        <v>2</v>
      </c>
      <c r="LD169">
        <v>4</v>
      </c>
      <c r="LE169">
        <v>1</v>
      </c>
      <c r="LF169">
        <v>2</v>
      </c>
      <c r="LH169" t="s">
        <v>817</v>
      </c>
      <c r="LI169" t="s">
        <v>817</v>
      </c>
      <c r="LJ169" t="s">
        <v>817</v>
      </c>
      <c r="LK169" t="s">
        <v>817</v>
      </c>
      <c r="LL169" t="s">
        <v>817</v>
      </c>
      <c r="LM169" t="s">
        <v>817</v>
      </c>
      <c r="LO169" t="s">
        <v>817</v>
      </c>
      <c r="LQ169" t="s">
        <v>817</v>
      </c>
      <c r="LR169" t="s">
        <v>818</v>
      </c>
      <c r="LS169" t="s">
        <v>818</v>
      </c>
      <c r="LT169" t="s">
        <v>818</v>
      </c>
      <c r="LU169" t="s">
        <v>818</v>
      </c>
      <c r="LV169" t="s">
        <v>818</v>
      </c>
      <c r="LW169" t="s">
        <v>818</v>
      </c>
      <c r="LX169" t="s">
        <v>817</v>
      </c>
      <c r="MA169" t="s">
        <v>858</v>
      </c>
      <c r="MB169" t="s">
        <v>933</v>
      </c>
      <c r="MC169" t="s">
        <v>1223</v>
      </c>
      <c r="MD169" t="s">
        <v>813</v>
      </c>
      <c r="MF169" t="s">
        <v>823</v>
      </c>
      <c r="MI169" t="s">
        <v>813</v>
      </c>
      <c r="MJ169" t="s">
        <v>1139</v>
      </c>
      <c r="MU169" t="s">
        <v>817</v>
      </c>
      <c r="MV169" t="s">
        <v>813</v>
      </c>
      <c r="MW169" t="s">
        <v>813</v>
      </c>
      <c r="MX169" t="s">
        <v>817</v>
      </c>
      <c r="MY169" t="s">
        <v>817</v>
      </c>
      <c r="MZ169" t="s">
        <v>817</v>
      </c>
      <c r="NA169" t="s">
        <v>817</v>
      </c>
      <c r="NB169" t="s">
        <v>817</v>
      </c>
      <c r="NR169" t="s">
        <v>817</v>
      </c>
      <c r="NU169" t="s">
        <v>969</v>
      </c>
      <c r="NX169" t="s">
        <v>1274</v>
      </c>
      <c r="NY169">
        <v>0</v>
      </c>
      <c r="OA169" t="s">
        <v>813</v>
      </c>
      <c r="OB169" t="s">
        <v>817</v>
      </c>
      <c r="OC169" t="s">
        <v>817</v>
      </c>
      <c r="OD169" t="s">
        <v>817</v>
      </c>
      <c r="OE169" t="s">
        <v>813</v>
      </c>
      <c r="OF169" t="s">
        <v>817</v>
      </c>
      <c r="OG169" t="s">
        <v>817</v>
      </c>
      <c r="OH169" t="s">
        <v>817</v>
      </c>
      <c r="OI169" t="s">
        <v>817</v>
      </c>
      <c r="OJ169" t="s">
        <v>817</v>
      </c>
      <c r="OK169" t="s">
        <v>817</v>
      </c>
      <c r="OL169" t="s">
        <v>817</v>
      </c>
      <c r="OM169" t="s">
        <v>817</v>
      </c>
      <c r="ON169" t="s">
        <v>817</v>
      </c>
      <c r="OP169" t="s">
        <v>813</v>
      </c>
      <c r="OQ169" t="s">
        <v>827</v>
      </c>
      <c r="OR169" t="s">
        <v>828</v>
      </c>
      <c r="OS169" t="s">
        <v>829</v>
      </c>
      <c r="OT169" t="s">
        <v>813</v>
      </c>
      <c r="OU169" t="s">
        <v>813</v>
      </c>
      <c r="OV169" t="s">
        <v>830</v>
      </c>
      <c r="OW169" t="s">
        <v>831</v>
      </c>
      <c r="OX169" t="s">
        <v>832</v>
      </c>
      <c r="OY169" t="s">
        <v>833</v>
      </c>
      <c r="OZ169" t="s">
        <v>834</v>
      </c>
      <c r="PA169" t="s">
        <v>813</v>
      </c>
      <c r="PB169" t="s">
        <v>817</v>
      </c>
      <c r="PC169" t="s">
        <v>817</v>
      </c>
      <c r="PD169" t="s">
        <v>813</v>
      </c>
      <c r="PE169" t="s">
        <v>817</v>
      </c>
      <c r="PF169" t="s">
        <v>817</v>
      </c>
      <c r="PG169" t="s">
        <v>817</v>
      </c>
      <c r="PH169" t="s">
        <v>817</v>
      </c>
      <c r="PI169" t="s">
        <v>817</v>
      </c>
      <c r="PJ169" t="s">
        <v>817</v>
      </c>
      <c r="PK169" t="s">
        <v>817</v>
      </c>
      <c r="PL169" t="s">
        <v>835</v>
      </c>
      <c r="PM169" t="s">
        <v>1057</v>
      </c>
      <c r="PN169" t="s">
        <v>837</v>
      </c>
      <c r="PO169" t="s">
        <v>893</v>
      </c>
      <c r="PP169" t="s">
        <v>839</v>
      </c>
      <c r="PQ169" t="s">
        <v>813</v>
      </c>
      <c r="PR169" t="s">
        <v>813</v>
      </c>
      <c r="PS169" t="s">
        <v>817</v>
      </c>
      <c r="PT169" t="s">
        <v>817</v>
      </c>
      <c r="PU169" t="s">
        <v>817</v>
      </c>
      <c r="PV169" t="s">
        <v>817</v>
      </c>
      <c r="PW169" t="s">
        <v>817</v>
      </c>
      <c r="PX169" t="s">
        <v>817</v>
      </c>
      <c r="PY169" t="s">
        <v>817</v>
      </c>
      <c r="PZ169" t="s">
        <v>840</v>
      </c>
      <c r="QA169" t="s">
        <v>841</v>
      </c>
      <c r="QB169" t="s">
        <v>895</v>
      </c>
      <c r="QC169" t="s">
        <v>843</v>
      </c>
      <c r="QD169" t="s">
        <v>1006</v>
      </c>
      <c r="QE169" t="s">
        <v>837</v>
      </c>
      <c r="QF169" t="s">
        <v>813</v>
      </c>
      <c r="QG169" t="s">
        <v>817</v>
      </c>
      <c r="QH169" t="s">
        <v>813</v>
      </c>
      <c r="QI169" t="s">
        <v>817</v>
      </c>
      <c r="QJ169" t="s">
        <v>813</v>
      </c>
      <c r="QK169" t="s">
        <v>813</v>
      </c>
      <c r="QL169" t="s">
        <v>817</v>
      </c>
      <c r="QM169" t="s">
        <v>813</v>
      </c>
      <c r="QN169" t="s">
        <v>817</v>
      </c>
      <c r="QO169" t="s">
        <v>817</v>
      </c>
      <c r="QP169" t="s">
        <v>817</v>
      </c>
      <c r="QQ169" t="s">
        <v>817</v>
      </c>
      <c r="QR169" t="s">
        <v>868</v>
      </c>
      <c r="QS169" t="s">
        <v>813</v>
      </c>
      <c r="QT169" t="s">
        <v>817</v>
      </c>
      <c r="QU169" t="s">
        <v>817</v>
      </c>
      <c r="QV169" t="s">
        <v>817</v>
      </c>
      <c r="QW169" t="s">
        <v>817</v>
      </c>
      <c r="QX169" t="s">
        <v>817</v>
      </c>
      <c r="QY169" t="s">
        <v>817</v>
      </c>
      <c r="QZ169" t="s">
        <v>817</v>
      </c>
      <c r="RA169" t="s">
        <v>817</v>
      </c>
      <c r="RB169" t="s">
        <v>817</v>
      </c>
      <c r="RC169" t="s">
        <v>817</v>
      </c>
      <c r="RD169" t="s">
        <v>817</v>
      </c>
      <c r="RE169" t="s">
        <v>817</v>
      </c>
      <c r="RF169" t="s">
        <v>817</v>
      </c>
      <c r="RG169" t="s">
        <v>817</v>
      </c>
      <c r="RH169" t="s">
        <v>817</v>
      </c>
      <c r="RI169" t="s">
        <v>817</v>
      </c>
      <c r="RJ169" t="s">
        <v>817</v>
      </c>
      <c r="RK169" t="s">
        <v>813</v>
      </c>
      <c r="RL169" t="s">
        <v>813</v>
      </c>
      <c r="RM169" t="s">
        <v>817</v>
      </c>
      <c r="RN169" t="s">
        <v>817</v>
      </c>
      <c r="RO169" t="s">
        <v>817</v>
      </c>
      <c r="RP169" t="s">
        <v>817</v>
      </c>
      <c r="RQ169" t="s">
        <v>817</v>
      </c>
      <c r="RR169" t="s">
        <v>817</v>
      </c>
      <c r="RS169" t="s">
        <v>817</v>
      </c>
      <c r="RT169" t="s">
        <v>817</v>
      </c>
      <c r="RU169" t="s">
        <v>817</v>
      </c>
      <c r="RV169" t="s">
        <v>817</v>
      </c>
      <c r="RW169" t="s">
        <v>817</v>
      </c>
      <c r="RX169" t="s">
        <v>845</v>
      </c>
      <c r="RY169" t="s">
        <v>897</v>
      </c>
      <c r="RZ169" t="s">
        <v>813</v>
      </c>
      <c r="SA169" t="s">
        <v>813</v>
      </c>
      <c r="SB169" t="s">
        <v>817</v>
      </c>
      <c r="SC169" t="s">
        <v>817</v>
      </c>
      <c r="SD169" t="s">
        <v>813</v>
      </c>
      <c r="SE169" t="s">
        <v>817</v>
      </c>
      <c r="SF169" t="s">
        <v>817</v>
      </c>
      <c r="SG169" t="s">
        <v>817</v>
      </c>
      <c r="SH169" t="s">
        <v>817</v>
      </c>
      <c r="SI169" t="s">
        <v>817</v>
      </c>
      <c r="SJ169" t="s">
        <v>817</v>
      </c>
      <c r="SK169" t="s">
        <v>817</v>
      </c>
      <c r="SL169" t="s">
        <v>817</v>
      </c>
      <c r="SM169" t="s">
        <v>817</v>
      </c>
      <c r="SN169" t="s">
        <v>817</v>
      </c>
      <c r="SO169" t="s">
        <v>817</v>
      </c>
      <c r="SP169" t="s">
        <v>813</v>
      </c>
      <c r="SQ169" t="s">
        <v>817</v>
      </c>
      <c r="SR169" t="s">
        <v>817</v>
      </c>
      <c r="SS169" t="s">
        <v>817</v>
      </c>
      <c r="ST169" t="s">
        <v>817</v>
      </c>
      <c r="SU169" t="s">
        <v>817</v>
      </c>
      <c r="SV169" t="s">
        <v>817</v>
      </c>
      <c r="SW169" t="s">
        <v>813</v>
      </c>
      <c r="SX169" t="s">
        <v>817</v>
      </c>
      <c r="SY169" t="s">
        <v>817</v>
      </c>
      <c r="SZ169" t="s">
        <v>817</v>
      </c>
      <c r="TA169" t="s">
        <v>817</v>
      </c>
      <c r="TB169" t="s">
        <v>817</v>
      </c>
      <c r="TC169" t="s">
        <v>817</v>
      </c>
      <c r="TD169" t="s">
        <v>817</v>
      </c>
      <c r="TE169" t="s">
        <v>817</v>
      </c>
      <c r="TF169" t="s">
        <v>817</v>
      </c>
      <c r="TG169" t="s">
        <v>817</v>
      </c>
      <c r="TH169" t="s">
        <v>817</v>
      </c>
      <c r="TI169" t="s">
        <v>817</v>
      </c>
      <c r="TJ169" t="s">
        <v>817</v>
      </c>
      <c r="TU169" t="s">
        <v>817</v>
      </c>
      <c r="TY169" t="s">
        <v>813</v>
      </c>
      <c r="TZ169" t="s">
        <v>817</v>
      </c>
      <c r="UA169" t="s">
        <v>817</v>
      </c>
      <c r="UB169" t="s">
        <v>813</v>
      </c>
      <c r="UC169" t="s">
        <v>813</v>
      </c>
      <c r="UD169" t="s">
        <v>817</v>
      </c>
      <c r="UE169" t="s">
        <v>817</v>
      </c>
      <c r="UF169" t="s">
        <v>817</v>
      </c>
      <c r="UG169" t="s">
        <v>817</v>
      </c>
      <c r="UH169" t="s">
        <v>817</v>
      </c>
      <c r="UI169" t="s">
        <v>817</v>
      </c>
      <c r="UJ169" t="s">
        <v>817</v>
      </c>
      <c r="UK169" t="s">
        <v>817</v>
      </c>
      <c r="UL169" t="s">
        <v>813</v>
      </c>
      <c r="UM169" t="s">
        <v>813</v>
      </c>
      <c r="UN169" t="s">
        <v>813</v>
      </c>
      <c r="UO169" t="s">
        <v>813</v>
      </c>
      <c r="UP169" t="s">
        <v>813</v>
      </c>
      <c r="UQ169" t="s">
        <v>817</v>
      </c>
      <c r="UR169" t="s">
        <v>817</v>
      </c>
      <c r="US169" t="s">
        <v>817</v>
      </c>
      <c r="UT169" t="s">
        <v>817</v>
      </c>
      <c r="UU169" t="s">
        <v>813</v>
      </c>
      <c r="UV169" t="s">
        <v>817</v>
      </c>
      <c r="UW169" t="s">
        <v>817</v>
      </c>
      <c r="UX169" t="s">
        <v>817</v>
      </c>
      <c r="UY169" t="s">
        <v>817</v>
      </c>
      <c r="UZ169" t="s">
        <v>817</v>
      </c>
      <c r="VB169" t="s">
        <v>847</v>
      </c>
      <c r="VC169" t="s">
        <v>963</v>
      </c>
      <c r="VD169" t="s">
        <v>817</v>
      </c>
      <c r="VE169" t="s">
        <v>817</v>
      </c>
      <c r="VF169" t="s">
        <v>813</v>
      </c>
      <c r="VG169" t="s">
        <v>817</v>
      </c>
      <c r="VH169" t="s">
        <v>813</v>
      </c>
      <c r="VI169" t="s">
        <v>817</v>
      </c>
      <c r="VJ169" t="s">
        <v>813</v>
      </c>
      <c r="VK169" t="s">
        <v>817</v>
      </c>
      <c r="VL169" t="s">
        <v>817</v>
      </c>
      <c r="VM169" t="s">
        <v>817</v>
      </c>
      <c r="VN169" t="s">
        <v>817</v>
      </c>
      <c r="VO169" t="s">
        <v>817</v>
      </c>
      <c r="VP169" t="s">
        <v>817</v>
      </c>
      <c r="VQ169" t="s">
        <v>817</v>
      </c>
      <c r="VY169" t="s">
        <v>813</v>
      </c>
      <c r="VZ169" t="s">
        <v>813</v>
      </c>
      <c r="WA169" t="s">
        <v>813</v>
      </c>
      <c r="WB169" t="s">
        <v>813</v>
      </c>
      <c r="WC169" t="s">
        <v>817</v>
      </c>
      <c r="WD169" t="s">
        <v>813</v>
      </c>
      <c r="WE169" t="s">
        <v>817</v>
      </c>
      <c r="WF169" t="s">
        <v>813</v>
      </c>
      <c r="WG169" t="s">
        <v>817</v>
      </c>
      <c r="WH169" t="s">
        <v>817</v>
      </c>
      <c r="WI169" t="s">
        <v>817</v>
      </c>
      <c r="WJ169" t="s">
        <v>813</v>
      </c>
      <c r="WK169" t="s">
        <v>813</v>
      </c>
      <c r="WL169" t="s">
        <v>813</v>
      </c>
      <c r="WM169" t="s">
        <v>817</v>
      </c>
      <c r="WN169" t="s">
        <v>817</v>
      </c>
      <c r="WO169" t="s">
        <v>817</v>
      </c>
      <c r="WP169" t="s">
        <v>817</v>
      </c>
      <c r="WQ169" t="s">
        <v>817</v>
      </c>
      <c r="WR169" t="s">
        <v>817</v>
      </c>
      <c r="WS169" t="s">
        <v>956</v>
      </c>
      <c r="WT169" t="s">
        <v>1061</v>
      </c>
      <c r="WU169" t="s">
        <v>813</v>
      </c>
      <c r="WV169" t="s">
        <v>813</v>
      </c>
      <c r="WW169" t="s">
        <v>813</v>
      </c>
      <c r="WX169" t="s">
        <v>817</v>
      </c>
      <c r="WY169" t="s">
        <v>817</v>
      </c>
      <c r="WZ169" t="s">
        <v>817</v>
      </c>
      <c r="XA169" t="s">
        <v>817</v>
      </c>
      <c r="XB169" t="s">
        <v>817</v>
      </c>
      <c r="XC169" t="s">
        <v>850</v>
      </c>
      <c r="XD169" t="s">
        <v>813</v>
      </c>
      <c r="XE169" t="s">
        <v>813</v>
      </c>
      <c r="XF169" t="s">
        <v>817</v>
      </c>
      <c r="XG169" t="s">
        <v>817</v>
      </c>
      <c r="XH169" t="s">
        <v>817</v>
      </c>
      <c r="XI169" t="s">
        <v>813</v>
      </c>
      <c r="XJ169" t="s">
        <v>817</v>
      </c>
      <c r="XK169" t="s">
        <v>817</v>
      </c>
      <c r="XL169" t="s">
        <v>817</v>
      </c>
      <c r="XM169" t="s">
        <v>817</v>
      </c>
      <c r="XN169" t="s">
        <v>817</v>
      </c>
      <c r="XO169" t="s">
        <v>817</v>
      </c>
      <c r="XP169" t="s">
        <v>817</v>
      </c>
      <c r="XQ169" t="s">
        <v>817</v>
      </c>
      <c r="XR169" t="s">
        <v>813</v>
      </c>
      <c r="XS169" t="s">
        <v>817</v>
      </c>
      <c r="XT169" t="s">
        <v>813</v>
      </c>
      <c r="XU169" t="s">
        <v>813</v>
      </c>
      <c r="XV169" t="s">
        <v>817</v>
      </c>
      <c r="XW169" t="s">
        <v>817</v>
      </c>
      <c r="XX169" t="s">
        <v>817</v>
      </c>
      <c r="XY169" t="s">
        <v>817</v>
      </c>
      <c r="XZ169" t="s">
        <v>817</v>
      </c>
      <c r="ZM169" t="s">
        <v>817</v>
      </c>
      <c r="ZN169" t="s">
        <v>817</v>
      </c>
      <c r="ZO169" t="s">
        <v>817</v>
      </c>
      <c r="ZP169" t="s">
        <v>817</v>
      </c>
      <c r="ZQ169" t="s">
        <v>817</v>
      </c>
      <c r="ZR169" t="s">
        <v>813</v>
      </c>
      <c r="ZS169" t="s">
        <v>813</v>
      </c>
      <c r="ZT169" t="s">
        <v>817</v>
      </c>
      <c r="ZU169" t="s">
        <v>817</v>
      </c>
      <c r="ZV169" t="s">
        <v>817</v>
      </c>
      <c r="ZW169" t="s">
        <v>813</v>
      </c>
      <c r="ZX169" t="s">
        <v>817</v>
      </c>
      <c r="ZY169" t="s">
        <v>817</v>
      </c>
      <c r="ZZ169" t="s">
        <v>817</v>
      </c>
      <c r="AAA169" t="s">
        <v>817</v>
      </c>
      <c r="AAB169" t="s">
        <v>817</v>
      </c>
      <c r="AAC169" t="s">
        <v>817</v>
      </c>
      <c r="AAD169" t="s">
        <v>817</v>
      </c>
      <c r="AAE169" t="s">
        <v>817</v>
      </c>
      <c r="AAF169" t="s">
        <v>817</v>
      </c>
      <c r="AAH169" t="s">
        <v>813</v>
      </c>
      <c r="AAI169" t="s">
        <v>817</v>
      </c>
      <c r="AAJ169" t="s">
        <v>813</v>
      </c>
      <c r="AAK169" t="s">
        <v>817</v>
      </c>
      <c r="AAL169" t="s">
        <v>817</v>
      </c>
      <c r="AAM169" t="s">
        <v>817</v>
      </c>
      <c r="AAN169" t="s">
        <v>817</v>
      </c>
      <c r="AAO169" t="s">
        <v>817</v>
      </c>
      <c r="AAP169" t="s">
        <v>817</v>
      </c>
      <c r="AAQ169" t="s">
        <v>817</v>
      </c>
      <c r="AAR169" t="s">
        <v>817</v>
      </c>
      <c r="AAS169" t="s">
        <v>817</v>
      </c>
      <c r="AAT169" t="s">
        <v>817</v>
      </c>
      <c r="AAV169" t="s">
        <v>817</v>
      </c>
      <c r="AAW169" t="s">
        <v>817</v>
      </c>
      <c r="AAX169" t="s">
        <v>817</v>
      </c>
      <c r="AAY169" t="s">
        <v>817</v>
      </c>
      <c r="AAZ169" t="s">
        <v>817</v>
      </c>
      <c r="ABA169" t="s">
        <v>817</v>
      </c>
      <c r="ABB169" t="s">
        <v>813</v>
      </c>
      <c r="ABC169" t="s">
        <v>817</v>
      </c>
      <c r="ABD169" t="s">
        <v>813</v>
      </c>
      <c r="ABE169" t="s">
        <v>817</v>
      </c>
      <c r="ABF169" t="s">
        <v>817</v>
      </c>
      <c r="ABG169" t="s">
        <v>817</v>
      </c>
      <c r="ABH169" t="s">
        <v>817</v>
      </c>
      <c r="ABI169" t="s">
        <v>817</v>
      </c>
      <c r="ABJ169" t="s">
        <v>817</v>
      </c>
      <c r="ABK169" t="s">
        <v>817</v>
      </c>
      <c r="ABL169" t="s">
        <v>813</v>
      </c>
      <c r="ABM169" t="s">
        <v>817</v>
      </c>
      <c r="ABN169" t="s">
        <v>817</v>
      </c>
      <c r="ABO169" t="s">
        <v>817</v>
      </c>
      <c r="ABP169" t="s">
        <v>813</v>
      </c>
      <c r="ABQ169" t="s">
        <v>817</v>
      </c>
      <c r="ABR169" t="s">
        <v>817</v>
      </c>
      <c r="ABS169" t="s">
        <v>817</v>
      </c>
      <c r="ABT169" t="s">
        <v>817</v>
      </c>
      <c r="ABU169" t="s">
        <v>817</v>
      </c>
      <c r="ABV169" t="s">
        <v>817</v>
      </c>
      <c r="ABW169" t="s">
        <v>813</v>
      </c>
      <c r="ABX169" t="s">
        <v>817</v>
      </c>
      <c r="ABY169" t="s">
        <v>813</v>
      </c>
      <c r="ABZ169" t="s">
        <v>817</v>
      </c>
      <c r="ACA169" t="s">
        <v>817</v>
      </c>
      <c r="ACB169" t="s">
        <v>813</v>
      </c>
      <c r="ACC169" t="s">
        <v>817</v>
      </c>
      <c r="ACD169" t="s">
        <v>817</v>
      </c>
      <c r="ACE169" t="s">
        <v>817</v>
      </c>
      <c r="ACF169" t="s">
        <v>817</v>
      </c>
      <c r="ACG169" t="s">
        <v>817</v>
      </c>
      <c r="ACH169" t="s">
        <v>817</v>
      </c>
      <c r="ACI169" t="s">
        <v>817</v>
      </c>
    </row>
    <row r="170" spans="1:763">
      <c r="A170" t="s">
        <v>1549</v>
      </c>
      <c r="B170" t="s">
        <v>1550</v>
      </c>
      <c r="C170" t="s">
        <v>1551</v>
      </c>
      <c r="D170" t="s">
        <v>873</v>
      </c>
      <c r="E170" t="s">
        <v>873</v>
      </c>
      <c r="P170" t="s">
        <v>1015</v>
      </c>
      <c r="Q170">
        <v>1.5359010936757009</v>
      </c>
      <c r="T170">
        <v>30</v>
      </c>
      <c r="V170" t="s">
        <v>813</v>
      </c>
      <c r="X170" t="s">
        <v>817</v>
      </c>
      <c r="Y170" t="s">
        <v>814</v>
      </c>
      <c r="Z170" t="s">
        <v>814</v>
      </c>
      <c r="AA170" t="s">
        <v>857</v>
      </c>
      <c r="AB170" t="s">
        <v>816</v>
      </c>
      <c r="AC170">
        <v>12</v>
      </c>
      <c r="AD170" t="s">
        <v>817</v>
      </c>
      <c r="AE170">
        <v>10</v>
      </c>
      <c r="AF170">
        <v>2</v>
      </c>
      <c r="AG170">
        <v>0</v>
      </c>
      <c r="AH170" t="s">
        <v>818</v>
      </c>
      <c r="AI170" t="s">
        <v>818</v>
      </c>
      <c r="AJ170" t="s">
        <v>818</v>
      </c>
      <c r="AK170" t="s">
        <v>818</v>
      </c>
      <c r="AL170" t="s">
        <v>818</v>
      </c>
      <c r="AM170" t="s">
        <v>818</v>
      </c>
      <c r="AN170" t="s">
        <v>818</v>
      </c>
      <c r="AO170" t="s">
        <v>818</v>
      </c>
      <c r="AP170" t="s">
        <v>818</v>
      </c>
      <c r="AQ170" t="s">
        <v>818</v>
      </c>
      <c r="AR170" t="s">
        <v>818</v>
      </c>
      <c r="AS170" t="s">
        <v>818</v>
      </c>
      <c r="AT170" t="s">
        <v>818</v>
      </c>
      <c r="AU170" t="s">
        <v>818</v>
      </c>
      <c r="AV170" t="s">
        <v>818</v>
      </c>
      <c r="AW170" t="s">
        <v>818</v>
      </c>
      <c r="AX170" t="s">
        <v>818</v>
      </c>
      <c r="AY170" t="s">
        <v>818</v>
      </c>
      <c r="AZ170" t="s">
        <v>818</v>
      </c>
      <c r="BA170" t="s">
        <v>818</v>
      </c>
      <c r="BB170" t="s">
        <v>818</v>
      </c>
      <c r="BC170" t="s">
        <v>818</v>
      </c>
      <c r="BD170" t="s">
        <v>818</v>
      </c>
      <c r="BE170" t="s">
        <v>818</v>
      </c>
      <c r="BF170" t="s">
        <v>818</v>
      </c>
      <c r="BG170" t="s">
        <v>818</v>
      </c>
      <c r="BH170" t="s">
        <v>818</v>
      </c>
      <c r="BI170" t="s">
        <v>818</v>
      </c>
      <c r="BJ170" t="s">
        <v>818</v>
      </c>
      <c r="BK170" t="s">
        <v>818</v>
      </c>
      <c r="BL170" t="s">
        <v>818</v>
      </c>
      <c r="BM170" t="s">
        <v>818</v>
      </c>
      <c r="BN170" t="s">
        <v>818</v>
      </c>
      <c r="BO170" t="s">
        <v>818</v>
      </c>
      <c r="BP170" t="s">
        <v>818</v>
      </c>
      <c r="BQ170" t="s">
        <v>818</v>
      </c>
      <c r="BR170" t="s">
        <v>818</v>
      </c>
      <c r="BS170" t="s">
        <v>818</v>
      </c>
      <c r="BT170" t="s">
        <v>818</v>
      </c>
      <c r="BU170" t="s">
        <v>818</v>
      </c>
      <c r="BV170" t="s">
        <v>818</v>
      </c>
      <c r="BW170" t="s">
        <v>818</v>
      </c>
      <c r="BX170" t="s">
        <v>818</v>
      </c>
      <c r="BY170" t="s">
        <v>818</v>
      </c>
      <c r="BZ170" t="s">
        <v>818</v>
      </c>
      <c r="CA170" t="s">
        <v>818</v>
      </c>
      <c r="CB170" t="s">
        <v>818</v>
      </c>
      <c r="CC170" t="s">
        <v>818</v>
      </c>
      <c r="CD170" t="s">
        <v>818</v>
      </c>
      <c r="CE170" t="s">
        <v>818</v>
      </c>
      <c r="CF170" t="s">
        <v>818</v>
      </c>
      <c r="CG170" t="s">
        <v>818</v>
      </c>
      <c r="CH170" t="s">
        <v>818</v>
      </c>
      <c r="CI170" t="s">
        <v>818</v>
      </c>
      <c r="CJ170" t="s">
        <v>818</v>
      </c>
      <c r="CK170" t="s">
        <v>818</v>
      </c>
      <c r="CL170" t="s">
        <v>818</v>
      </c>
      <c r="CM170" t="s">
        <v>818</v>
      </c>
      <c r="CN170" t="s">
        <v>818</v>
      </c>
      <c r="CO170" t="s">
        <v>818</v>
      </c>
      <c r="CP170" t="s">
        <v>818</v>
      </c>
      <c r="CQ170" t="s">
        <v>818</v>
      </c>
      <c r="CR170" t="s">
        <v>818</v>
      </c>
      <c r="CS170" t="s">
        <v>818</v>
      </c>
      <c r="CT170" t="s">
        <v>818</v>
      </c>
      <c r="CU170" t="s">
        <v>818</v>
      </c>
      <c r="CV170" t="s">
        <v>818</v>
      </c>
      <c r="CW170" t="s">
        <v>818</v>
      </c>
      <c r="CX170" t="s">
        <v>818</v>
      </c>
      <c r="CY170" t="s">
        <v>818</v>
      </c>
      <c r="CZ170" t="s">
        <v>818</v>
      </c>
      <c r="DA170" t="s">
        <v>818</v>
      </c>
      <c r="DB170" t="s">
        <v>818</v>
      </c>
      <c r="DC170" t="s">
        <v>818</v>
      </c>
      <c r="DD170" t="s">
        <v>818</v>
      </c>
      <c r="DE170" t="s">
        <v>818</v>
      </c>
      <c r="DF170" t="s">
        <v>818</v>
      </c>
      <c r="DG170" t="s">
        <v>818</v>
      </c>
      <c r="DH170" t="s">
        <v>818</v>
      </c>
      <c r="DI170" t="s">
        <v>818</v>
      </c>
      <c r="DJ170" t="s">
        <v>818</v>
      </c>
      <c r="DK170" t="s">
        <v>818</v>
      </c>
      <c r="DL170" t="s">
        <v>818</v>
      </c>
      <c r="DM170" t="s">
        <v>818</v>
      </c>
      <c r="DN170" t="s">
        <v>818</v>
      </c>
      <c r="DO170" t="s">
        <v>818</v>
      </c>
      <c r="DP170" t="s">
        <v>818</v>
      </c>
      <c r="DQ170" t="s">
        <v>818</v>
      </c>
      <c r="DR170" t="s">
        <v>818</v>
      </c>
      <c r="DS170" t="s">
        <v>818</v>
      </c>
      <c r="DT170" t="s">
        <v>818</v>
      </c>
      <c r="DU170" t="s">
        <v>818</v>
      </c>
      <c r="DV170" t="s">
        <v>818</v>
      </c>
      <c r="DW170" t="s">
        <v>818</v>
      </c>
      <c r="DX170" t="s">
        <v>818</v>
      </c>
      <c r="DY170" t="s">
        <v>818</v>
      </c>
      <c r="DZ170" t="s">
        <v>818</v>
      </c>
      <c r="EA170" t="s">
        <v>818</v>
      </c>
      <c r="EB170" t="s">
        <v>818</v>
      </c>
      <c r="EC170" t="s">
        <v>818</v>
      </c>
      <c r="ED170" t="s">
        <v>818</v>
      </c>
      <c r="EE170" t="s">
        <v>818</v>
      </c>
      <c r="EF170" t="s">
        <v>818</v>
      </c>
      <c r="EG170" t="s">
        <v>818</v>
      </c>
      <c r="EH170" t="s">
        <v>818</v>
      </c>
      <c r="EI170" t="s">
        <v>818</v>
      </c>
      <c r="EJ170" t="s">
        <v>818</v>
      </c>
      <c r="EK170" t="s">
        <v>818</v>
      </c>
      <c r="EL170" t="s">
        <v>818</v>
      </c>
      <c r="EM170" t="s">
        <v>818</v>
      </c>
      <c r="EN170" t="s">
        <v>818</v>
      </c>
      <c r="EO170" t="s">
        <v>818</v>
      </c>
      <c r="EP170" t="s">
        <v>818</v>
      </c>
      <c r="EQ170" t="s">
        <v>818</v>
      </c>
      <c r="ER170" t="s">
        <v>818</v>
      </c>
      <c r="ES170" t="s">
        <v>818</v>
      </c>
      <c r="ET170" t="s">
        <v>818</v>
      </c>
      <c r="EU170" t="s">
        <v>818</v>
      </c>
      <c r="EV170" t="s">
        <v>818</v>
      </c>
      <c r="EW170" t="s">
        <v>818</v>
      </c>
      <c r="EX170" t="s">
        <v>818</v>
      </c>
      <c r="EY170" t="s">
        <v>818</v>
      </c>
      <c r="EZ170" t="s">
        <v>818</v>
      </c>
      <c r="FA170" t="s">
        <v>818</v>
      </c>
      <c r="FB170" t="s">
        <v>818</v>
      </c>
      <c r="FC170" t="s">
        <v>818</v>
      </c>
      <c r="FD170" t="s">
        <v>818</v>
      </c>
      <c r="FE170" t="s">
        <v>818</v>
      </c>
      <c r="FF170" t="s">
        <v>818</v>
      </c>
      <c r="FG170" t="s">
        <v>818</v>
      </c>
      <c r="FH170" t="s">
        <v>818</v>
      </c>
      <c r="FI170" t="s">
        <v>818</v>
      </c>
      <c r="FJ170" t="s">
        <v>818</v>
      </c>
      <c r="FK170" t="s">
        <v>818</v>
      </c>
      <c r="FL170" t="s">
        <v>818</v>
      </c>
      <c r="FM170" t="s">
        <v>818</v>
      </c>
      <c r="FN170" t="s">
        <v>818</v>
      </c>
      <c r="FO170" t="s">
        <v>818</v>
      </c>
      <c r="FP170" t="s">
        <v>818</v>
      </c>
      <c r="FQ170" t="s">
        <v>818</v>
      </c>
      <c r="FR170" t="s">
        <v>818</v>
      </c>
      <c r="FS170" t="s">
        <v>818</v>
      </c>
      <c r="FT170" t="s">
        <v>818</v>
      </c>
      <c r="FU170" t="s">
        <v>818</v>
      </c>
      <c r="FV170" t="s">
        <v>818</v>
      </c>
      <c r="FW170" t="s">
        <v>818</v>
      </c>
      <c r="FX170" t="s">
        <v>818</v>
      </c>
      <c r="FY170" t="s">
        <v>818</v>
      </c>
      <c r="FZ170" t="s">
        <v>818</v>
      </c>
      <c r="GA170" t="s">
        <v>818</v>
      </c>
      <c r="GB170" t="s">
        <v>818</v>
      </c>
      <c r="GC170" t="s">
        <v>818</v>
      </c>
      <c r="GD170" t="s">
        <v>818</v>
      </c>
      <c r="GE170" t="s">
        <v>818</v>
      </c>
      <c r="GF170" t="s">
        <v>818</v>
      </c>
      <c r="GG170" t="s">
        <v>818</v>
      </c>
      <c r="GH170" t="s">
        <v>818</v>
      </c>
      <c r="GI170" t="s">
        <v>818</v>
      </c>
      <c r="GJ170" t="s">
        <v>818</v>
      </c>
      <c r="GK170" t="s">
        <v>818</v>
      </c>
      <c r="GL170" t="s">
        <v>818</v>
      </c>
      <c r="GM170" t="s">
        <v>818</v>
      </c>
      <c r="GN170" t="s">
        <v>818</v>
      </c>
      <c r="GO170" t="s">
        <v>818</v>
      </c>
      <c r="GP170" t="s">
        <v>818</v>
      </c>
      <c r="GQ170" t="s">
        <v>818</v>
      </c>
      <c r="GR170" t="s">
        <v>818</v>
      </c>
      <c r="GS170" t="s">
        <v>818</v>
      </c>
      <c r="GT170" t="s">
        <v>818</v>
      </c>
      <c r="GU170" t="s">
        <v>818</v>
      </c>
      <c r="GV170" t="s">
        <v>818</v>
      </c>
      <c r="GW170" t="s">
        <v>818</v>
      </c>
      <c r="GX170" t="s">
        <v>818</v>
      </c>
      <c r="GY170" t="s">
        <v>818</v>
      </c>
      <c r="GZ170" t="s">
        <v>818</v>
      </c>
      <c r="HA170" t="s">
        <v>818</v>
      </c>
      <c r="HB170" t="s">
        <v>818</v>
      </c>
      <c r="HC170" t="s">
        <v>818</v>
      </c>
      <c r="HD170" t="s">
        <v>818</v>
      </c>
      <c r="HE170" t="s">
        <v>818</v>
      </c>
      <c r="HF170" t="s">
        <v>818</v>
      </c>
      <c r="HG170" t="s">
        <v>818</v>
      </c>
      <c r="HH170" t="s">
        <v>818</v>
      </c>
      <c r="HI170" t="s">
        <v>818</v>
      </c>
      <c r="HJ170" t="s">
        <v>818</v>
      </c>
      <c r="HK170" t="s">
        <v>818</v>
      </c>
      <c r="HL170" t="s">
        <v>818</v>
      </c>
      <c r="HM170" t="s">
        <v>818</v>
      </c>
      <c r="HN170" t="s">
        <v>818</v>
      </c>
      <c r="HO170" t="s">
        <v>818</v>
      </c>
      <c r="HP170" t="s">
        <v>818</v>
      </c>
      <c r="HQ170" t="s">
        <v>818</v>
      </c>
      <c r="HR170" t="s">
        <v>818</v>
      </c>
      <c r="HS170" t="s">
        <v>818</v>
      </c>
      <c r="HT170" t="s">
        <v>818</v>
      </c>
      <c r="HU170" t="s">
        <v>818</v>
      </c>
      <c r="HV170" t="s">
        <v>818</v>
      </c>
      <c r="HW170" t="s">
        <v>818</v>
      </c>
      <c r="HX170" t="s">
        <v>818</v>
      </c>
      <c r="HY170" t="s">
        <v>818</v>
      </c>
      <c r="HZ170" t="s">
        <v>818</v>
      </c>
      <c r="IA170" t="s">
        <v>818</v>
      </c>
      <c r="IB170" t="s">
        <v>818</v>
      </c>
      <c r="IC170" t="s">
        <v>818</v>
      </c>
      <c r="ID170" t="s">
        <v>818</v>
      </c>
      <c r="IE170" t="s">
        <v>818</v>
      </c>
      <c r="IF170" t="s">
        <v>818</v>
      </c>
      <c r="IG170" t="s">
        <v>818</v>
      </c>
      <c r="IH170" t="s">
        <v>818</v>
      </c>
      <c r="II170" t="s">
        <v>818</v>
      </c>
      <c r="IJ170" t="s">
        <v>818</v>
      </c>
      <c r="IK170" t="s">
        <v>818</v>
      </c>
      <c r="IL170" t="s">
        <v>818</v>
      </c>
      <c r="IM170" t="s">
        <v>818</v>
      </c>
      <c r="IN170" t="s">
        <v>818</v>
      </c>
      <c r="IO170" t="s">
        <v>818</v>
      </c>
      <c r="IP170" t="s">
        <v>818</v>
      </c>
      <c r="IQ170" t="s">
        <v>818</v>
      </c>
      <c r="IR170" t="s">
        <v>818</v>
      </c>
      <c r="IS170" t="s">
        <v>818</v>
      </c>
      <c r="IT170" t="s">
        <v>818</v>
      </c>
      <c r="IU170" t="s">
        <v>818</v>
      </c>
      <c r="IV170" t="s">
        <v>818</v>
      </c>
      <c r="IW170" t="s">
        <v>818</v>
      </c>
      <c r="IX170" t="s">
        <v>818</v>
      </c>
      <c r="IY170" t="s">
        <v>818</v>
      </c>
      <c r="IZ170" t="s">
        <v>818</v>
      </c>
      <c r="JA170" t="s">
        <v>818</v>
      </c>
      <c r="JB170" t="s">
        <v>818</v>
      </c>
      <c r="JC170" t="s">
        <v>818</v>
      </c>
      <c r="JD170" t="s">
        <v>818</v>
      </c>
      <c r="JE170" t="s">
        <v>818</v>
      </c>
      <c r="JF170" t="s">
        <v>818</v>
      </c>
      <c r="JG170" t="s">
        <v>818</v>
      </c>
      <c r="JH170" t="s">
        <v>818</v>
      </c>
      <c r="JI170" t="s">
        <v>818</v>
      </c>
      <c r="JJ170" t="s">
        <v>818</v>
      </c>
      <c r="JK170" t="s">
        <v>818</v>
      </c>
      <c r="JL170" t="s">
        <v>818</v>
      </c>
      <c r="JM170" t="s">
        <v>818</v>
      </c>
      <c r="JN170" t="s">
        <v>818</v>
      </c>
      <c r="JO170" t="s">
        <v>818</v>
      </c>
      <c r="JP170" t="s">
        <v>818</v>
      </c>
      <c r="JQ170" t="s">
        <v>818</v>
      </c>
      <c r="JR170" t="s">
        <v>818</v>
      </c>
      <c r="JS170" t="s">
        <v>818</v>
      </c>
      <c r="JT170" t="s">
        <v>818</v>
      </c>
      <c r="JU170" t="s">
        <v>818</v>
      </c>
      <c r="JV170" t="s">
        <v>818</v>
      </c>
      <c r="JW170" t="s">
        <v>818</v>
      </c>
      <c r="JX170" t="s">
        <v>818</v>
      </c>
      <c r="JY170" t="s">
        <v>818</v>
      </c>
      <c r="JZ170" t="s">
        <v>818</v>
      </c>
      <c r="KA170" t="s">
        <v>818</v>
      </c>
      <c r="KB170" t="s">
        <v>818</v>
      </c>
      <c r="KC170" t="s">
        <v>818</v>
      </c>
      <c r="KD170" t="s">
        <v>818</v>
      </c>
      <c r="KE170" t="s">
        <v>818</v>
      </c>
      <c r="KF170">
        <v>12</v>
      </c>
      <c r="KG170">
        <v>0</v>
      </c>
      <c r="KH170">
        <v>0</v>
      </c>
      <c r="KI170">
        <v>1</v>
      </c>
      <c r="KJ170">
        <v>0</v>
      </c>
      <c r="KK170">
        <v>2</v>
      </c>
      <c r="KL170">
        <v>1</v>
      </c>
      <c r="KM170">
        <v>0</v>
      </c>
      <c r="KN170">
        <v>2</v>
      </c>
      <c r="KO170">
        <v>1</v>
      </c>
      <c r="KP170">
        <v>4</v>
      </c>
      <c r="KQ170">
        <v>3</v>
      </c>
      <c r="KR170">
        <v>0</v>
      </c>
      <c r="KS170">
        <v>1</v>
      </c>
      <c r="KT170">
        <v>1</v>
      </c>
      <c r="KU170">
        <v>2</v>
      </c>
      <c r="KV170">
        <v>0</v>
      </c>
      <c r="KW170">
        <v>0</v>
      </c>
      <c r="KX170">
        <v>1</v>
      </c>
      <c r="KY170">
        <v>0</v>
      </c>
      <c r="KZ170">
        <v>4</v>
      </c>
      <c r="LA170">
        <v>1</v>
      </c>
      <c r="LB170">
        <v>3</v>
      </c>
      <c r="LC170">
        <v>8</v>
      </c>
      <c r="LD170">
        <v>12</v>
      </c>
      <c r="LE170">
        <v>5</v>
      </c>
      <c r="LF170">
        <v>3</v>
      </c>
      <c r="LH170" t="s">
        <v>813</v>
      </c>
      <c r="LI170" t="s">
        <v>817</v>
      </c>
      <c r="LJ170" t="s">
        <v>813</v>
      </c>
      <c r="LK170" t="s">
        <v>813</v>
      </c>
      <c r="LL170" t="s">
        <v>817</v>
      </c>
      <c r="LM170" t="s">
        <v>817</v>
      </c>
      <c r="LN170" t="s">
        <v>813</v>
      </c>
      <c r="LO170" t="s">
        <v>817</v>
      </c>
      <c r="LQ170" t="s">
        <v>817</v>
      </c>
      <c r="LR170" t="s">
        <v>837</v>
      </c>
      <c r="LS170" t="s">
        <v>818</v>
      </c>
      <c r="LV170" t="s">
        <v>837</v>
      </c>
      <c r="LX170" t="s">
        <v>817</v>
      </c>
      <c r="MA170" t="s">
        <v>858</v>
      </c>
      <c r="MB170" t="s">
        <v>942</v>
      </c>
      <c r="MC170" t="s">
        <v>822</v>
      </c>
      <c r="MD170" t="s">
        <v>813</v>
      </c>
      <c r="MF170" t="s">
        <v>823</v>
      </c>
      <c r="MI170" t="s">
        <v>813</v>
      </c>
      <c r="MJ170" t="s">
        <v>888</v>
      </c>
      <c r="MU170" t="s">
        <v>813</v>
      </c>
      <c r="NC170" t="s">
        <v>817</v>
      </c>
      <c r="ND170" t="s">
        <v>817</v>
      </c>
      <c r="NE170" t="s">
        <v>813</v>
      </c>
      <c r="NR170" t="s">
        <v>813</v>
      </c>
      <c r="NS170" t="s">
        <v>813</v>
      </c>
      <c r="NT170" t="s">
        <v>848</v>
      </c>
      <c r="NU170" t="s">
        <v>1051</v>
      </c>
      <c r="NX170" t="s">
        <v>826</v>
      </c>
      <c r="NY170">
        <v>5</v>
      </c>
      <c r="NZ170" t="s">
        <v>903</v>
      </c>
      <c r="OP170" t="s">
        <v>817</v>
      </c>
      <c r="OQ170" t="s">
        <v>827</v>
      </c>
      <c r="OR170" t="s">
        <v>828</v>
      </c>
      <c r="OS170" t="s">
        <v>878</v>
      </c>
      <c r="OT170" t="s">
        <v>813</v>
      </c>
      <c r="OU170" t="s">
        <v>817</v>
      </c>
      <c r="OV170" t="s">
        <v>830</v>
      </c>
      <c r="OW170" t="s">
        <v>831</v>
      </c>
      <c r="OX170" t="s">
        <v>832</v>
      </c>
      <c r="OY170" t="s">
        <v>833</v>
      </c>
      <c r="OZ170" t="s">
        <v>928</v>
      </c>
      <c r="PA170" t="s">
        <v>817</v>
      </c>
      <c r="PB170" t="s">
        <v>817</v>
      </c>
      <c r="PC170" t="s">
        <v>817</v>
      </c>
      <c r="PD170" t="s">
        <v>817</v>
      </c>
      <c r="PE170" t="s">
        <v>817</v>
      </c>
      <c r="PF170" t="s">
        <v>813</v>
      </c>
      <c r="PG170" t="s">
        <v>817</v>
      </c>
      <c r="PH170" t="s">
        <v>817</v>
      </c>
      <c r="PI170" t="s">
        <v>817</v>
      </c>
      <c r="PJ170" t="s">
        <v>817</v>
      </c>
      <c r="PK170" t="s">
        <v>817</v>
      </c>
      <c r="PL170" t="s">
        <v>835</v>
      </c>
      <c r="PM170" t="s">
        <v>837</v>
      </c>
      <c r="PN170" t="s">
        <v>845</v>
      </c>
      <c r="PO170" t="s">
        <v>880</v>
      </c>
      <c r="PP170" t="s">
        <v>894</v>
      </c>
      <c r="PQ170" t="s">
        <v>813</v>
      </c>
      <c r="PR170" t="s">
        <v>813</v>
      </c>
      <c r="PS170" t="s">
        <v>817</v>
      </c>
      <c r="PT170" t="s">
        <v>817</v>
      </c>
      <c r="PU170" t="s">
        <v>817</v>
      </c>
      <c r="PV170" t="s">
        <v>817</v>
      </c>
      <c r="PW170" t="s">
        <v>817</v>
      </c>
      <c r="PX170" t="s">
        <v>817</v>
      </c>
      <c r="PY170" t="s">
        <v>817</v>
      </c>
      <c r="PZ170" t="s">
        <v>840</v>
      </c>
      <c r="QA170" t="s">
        <v>841</v>
      </c>
      <c r="QB170" t="s">
        <v>895</v>
      </c>
      <c r="QC170" t="s">
        <v>843</v>
      </c>
      <c r="QD170" t="s">
        <v>896</v>
      </c>
      <c r="QE170" t="s">
        <v>845</v>
      </c>
      <c r="QF170" t="s">
        <v>813</v>
      </c>
      <c r="QG170" t="s">
        <v>813</v>
      </c>
      <c r="QH170" t="s">
        <v>813</v>
      </c>
      <c r="QI170" t="s">
        <v>817</v>
      </c>
      <c r="QJ170" t="s">
        <v>817</v>
      </c>
      <c r="QK170" t="s">
        <v>813</v>
      </c>
      <c r="QL170" t="s">
        <v>817</v>
      </c>
      <c r="QM170" t="s">
        <v>817</v>
      </c>
      <c r="QN170" t="s">
        <v>817</v>
      </c>
      <c r="QO170" t="s">
        <v>817</v>
      </c>
      <c r="QP170" t="s">
        <v>817</v>
      </c>
      <c r="QQ170" t="s">
        <v>817</v>
      </c>
      <c r="QR170" t="s">
        <v>813</v>
      </c>
      <c r="QS170" t="s">
        <v>813</v>
      </c>
      <c r="QT170" t="s">
        <v>817</v>
      </c>
      <c r="QU170" t="s">
        <v>817</v>
      </c>
      <c r="QV170" t="s">
        <v>817</v>
      </c>
      <c r="QW170" t="s">
        <v>817</v>
      </c>
      <c r="QX170" t="s">
        <v>817</v>
      </c>
      <c r="QY170" t="s">
        <v>817</v>
      </c>
      <c r="QZ170" t="s">
        <v>817</v>
      </c>
      <c r="RA170" t="s">
        <v>817</v>
      </c>
      <c r="RB170" t="s">
        <v>817</v>
      </c>
      <c r="RC170" t="s">
        <v>817</v>
      </c>
      <c r="RD170" t="s">
        <v>817</v>
      </c>
      <c r="RE170" t="s">
        <v>817</v>
      </c>
      <c r="RF170" t="s">
        <v>817</v>
      </c>
      <c r="RG170" t="s">
        <v>817</v>
      </c>
      <c r="RH170" t="s">
        <v>817</v>
      </c>
      <c r="RI170" t="s">
        <v>817</v>
      </c>
      <c r="RJ170" t="s">
        <v>817</v>
      </c>
      <c r="RK170" t="s">
        <v>813</v>
      </c>
      <c r="RL170" t="s">
        <v>813</v>
      </c>
      <c r="RM170" t="s">
        <v>817</v>
      </c>
      <c r="RN170" t="s">
        <v>817</v>
      </c>
      <c r="RO170" t="s">
        <v>817</v>
      </c>
      <c r="RP170" t="s">
        <v>817</v>
      </c>
      <c r="RQ170" t="s">
        <v>817</v>
      </c>
      <c r="RR170" t="s">
        <v>817</v>
      </c>
      <c r="RS170" t="s">
        <v>817</v>
      </c>
      <c r="RT170" t="s">
        <v>817</v>
      </c>
      <c r="RU170" t="s">
        <v>817</v>
      </c>
      <c r="RV170" t="s">
        <v>817</v>
      </c>
      <c r="RW170" t="s">
        <v>817</v>
      </c>
      <c r="RX170" t="s">
        <v>837</v>
      </c>
      <c r="RY170" t="s">
        <v>999</v>
      </c>
      <c r="RZ170" t="s">
        <v>813</v>
      </c>
      <c r="SA170" t="s">
        <v>817</v>
      </c>
      <c r="SB170" t="s">
        <v>813</v>
      </c>
      <c r="SC170" t="s">
        <v>817</v>
      </c>
      <c r="SD170" t="s">
        <v>813</v>
      </c>
      <c r="SE170" t="s">
        <v>817</v>
      </c>
      <c r="SF170" t="s">
        <v>817</v>
      </c>
      <c r="SG170" t="s">
        <v>817</v>
      </c>
      <c r="SH170" t="s">
        <v>817</v>
      </c>
      <c r="SI170" t="s">
        <v>817</v>
      </c>
      <c r="SJ170" t="s">
        <v>817</v>
      </c>
      <c r="SK170" t="s">
        <v>817</v>
      </c>
      <c r="SL170" t="s">
        <v>817</v>
      </c>
      <c r="SM170" t="s">
        <v>817</v>
      </c>
      <c r="SN170" t="s">
        <v>817</v>
      </c>
      <c r="SO170" t="s">
        <v>817</v>
      </c>
      <c r="SP170" t="s">
        <v>817</v>
      </c>
      <c r="SQ170" t="s">
        <v>817</v>
      </c>
      <c r="SR170" t="s">
        <v>813</v>
      </c>
      <c r="SS170" t="s">
        <v>813</v>
      </c>
      <c r="ST170" t="s">
        <v>817</v>
      </c>
      <c r="SU170" t="s">
        <v>813</v>
      </c>
      <c r="SV170" t="s">
        <v>817</v>
      </c>
      <c r="SW170" t="s">
        <v>817</v>
      </c>
      <c r="SX170" t="s">
        <v>817</v>
      </c>
      <c r="SY170" t="s">
        <v>813</v>
      </c>
      <c r="SZ170" t="s">
        <v>813</v>
      </c>
      <c r="TA170" t="s">
        <v>817</v>
      </c>
      <c r="TB170" t="s">
        <v>813</v>
      </c>
      <c r="TC170" t="s">
        <v>817</v>
      </c>
      <c r="TD170" t="s">
        <v>817</v>
      </c>
      <c r="TE170" t="s">
        <v>817</v>
      </c>
      <c r="TF170" t="s">
        <v>817</v>
      </c>
      <c r="TG170" t="s">
        <v>817</v>
      </c>
      <c r="TH170" t="s">
        <v>817</v>
      </c>
      <c r="TI170" t="s">
        <v>817</v>
      </c>
      <c r="TJ170" t="s">
        <v>813</v>
      </c>
      <c r="TK170" t="s">
        <v>817</v>
      </c>
      <c r="TL170" t="s">
        <v>817</v>
      </c>
      <c r="TM170" t="s">
        <v>817</v>
      </c>
      <c r="TN170" t="s">
        <v>817</v>
      </c>
      <c r="TO170" t="s">
        <v>817</v>
      </c>
      <c r="TP170" t="s">
        <v>813</v>
      </c>
      <c r="TQ170" t="s">
        <v>817</v>
      </c>
      <c r="TR170" t="s">
        <v>817</v>
      </c>
      <c r="TS170" t="s">
        <v>817</v>
      </c>
      <c r="TT170" t="s">
        <v>817</v>
      </c>
      <c r="TU170" t="s">
        <v>817</v>
      </c>
      <c r="TV170" t="s">
        <v>817</v>
      </c>
      <c r="TW170" t="s">
        <v>817</v>
      </c>
      <c r="TY170" t="s">
        <v>817</v>
      </c>
      <c r="TZ170" t="s">
        <v>817</v>
      </c>
      <c r="UA170" t="s">
        <v>817</v>
      </c>
      <c r="UB170" t="s">
        <v>817</v>
      </c>
      <c r="UC170" t="s">
        <v>817</v>
      </c>
      <c r="UD170" t="s">
        <v>817</v>
      </c>
      <c r="UE170" t="s">
        <v>817</v>
      </c>
      <c r="UF170" t="s">
        <v>817</v>
      </c>
      <c r="UG170" t="s">
        <v>817</v>
      </c>
      <c r="UH170" t="s">
        <v>813</v>
      </c>
      <c r="UI170" t="s">
        <v>817</v>
      </c>
      <c r="UJ170" t="s">
        <v>817</v>
      </c>
      <c r="UK170" t="s">
        <v>817</v>
      </c>
      <c r="UL170" t="s">
        <v>817</v>
      </c>
      <c r="UM170" t="s">
        <v>817</v>
      </c>
      <c r="UN170" t="s">
        <v>817</v>
      </c>
      <c r="UO170" t="s">
        <v>813</v>
      </c>
      <c r="UP170" t="s">
        <v>813</v>
      </c>
      <c r="UQ170" t="s">
        <v>817</v>
      </c>
      <c r="UR170" t="s">
        <v>813</v>
      </c>
      <c r="US170" t="s">
        <v>817</v>
      </c>
      <c r="UT170" t="s">
        <v>813</v>
      </c>
      <c r="UU170" t="s">
        <v>817</v>
      </c>
      <c r="UV170" t="s">
        <v>817</v>
      </c>
      <c r="UW170" t="s">
        <v>817</v>
      </c>
      <c r="UX170" t="s">
        <v>817</v>
      </c>
      <c r="UY170" t="s">
        <v>817</v>
      </c>
      <c r="UZ170" t="s">
        <v>817</v>
      </c>
      <c r="VB170" t="s">
        <v>909</v>
      </c>
      <c r="VC170" t="s">
        <v>848</v>
      </c>
      <c r="VD170" t="s">
        <v>817</v>
      </c>
      <c r="VE170" t="s">
        <v>817</v>
      </c>
      <c r="VF170" t="s">
        <v>813</v>
      </c>
      <c r="VG170" t="s">
        <v>817</v>
      </c>
      <c r="VH170" t="s">
        <v>817</v>
      </c>
      <c r="VI170" t="s">
        <v>817</v>
      </c>
      <c r="VJ170" t="s">
        <v>817</v>
      </c>
      <c r="VK170" t="s">
        <v>817</v>
      </c>
      <c r="VL170" t="s">
        <v>817</v>
      </c>
      <c r="VM170" t="s">
        <v>817</v>
      </c>
      <c r="VN170" t="s">
        <v>817</v>
      </c>
      <c r="VO170" t="s">
        <v>817</v>
      </c>
      <c r="VP170" t="s">
        <v>817</v>
      </c>
      <c r="VQ170" t="s">
        <v>817</v>
      </c>
      <c r="VR170" t="s">
        <v>813</v>
      </c>
      <c r="VS170" t="s">
        <v>813</v>
      </c>
      <c r="VT170" t="s">
        <v>817</v>
      </c>
      <c r="VU170" t="s">
        <v>817</v>
      </c>
      <c r="VV170" t="s">
        <v>817</v>
      </c>
      <c r="VW170" t="s">
        <v>817</v>
      </c>
      <c r="VX170" t="s">
        <v>817</v>
      </c>
      <c r="VY170" t="s">
        <v>813</v>
      </c>
      <c r="VZ170" t="s">
        <v>817</v>
      </c>
      <c r="WA170" t="s">
        <v>817</v>
      </c>
      <c r="WJ170" t="s">
        <v>813</v>
      </c>
      <c r="WK170" t="s">
        <v>813</v>
      </c>
      <c r="WL170" t="s">
        <v>817</v>
      </c>
      <c r="WM170" t="s">
        <v>817</v>
      </c>
      <c r="WN170" t="s">
        <v>817</v>
      </c>
      <c r="WO170" t="s">
        <v>817</v>
      </c>
      <c r="WP170" t="s">
        <v>817</v>
      </c>
      <c r="WQ170" t="s">
        <v>817</v>
      </c>
      <c r="WR170" t="s">
        <v>817</v>
      </c>
      <c r="WS170" t="s">
        <v>891</v>
      </c>
      <c r="WU170" t="s">
        <v>817</v>
      </c>
      <c r="WV170" t="s">
        <v>817</v>
      </c>
      <c r="WW170" t="s">
        <v>817</v>
      </c>
      <c r="WX170" t="s">
        <v>817</v>
      </c>
      <c r="WY170" t="s">
        <v>813</v>
      </c>
      <c r="WZ170" t="s">
        <v>817</v>
      </c>
      <c r="XA170" t="s">
        <v>817</v>
      </c>
      <c r="XB170" t="s">
        <v>817</v>
      </c>
      <c r="XC170" t="s">
        <v>869</v>
      </c>
      <c r="XD170" t="s">
        <v>813</v>
      </c>
      <c r="XE170" t="s">
        <v>817</v>
      </c>
      <c r="XF170" t="s">
        <v>817</v>
      </c>
      <c r="XG170" t="s">
        <v>817</v>
      </c>
      <c r="XH170" t="s">
        <v>817</v>
      </c>
      <c r="XI170" t="s">
        <v>817</v>
      </c>
      <c r="XJ170" t="s">
        <v>817</v>
      </c>
      <c r="XK170" t="s">
        <v>817</v>
      </c>
      <c r="XL170" t="s">
        <v>817</v>
      </c>
      <c r="XM170" t="s">
        <v>817</v>
      </c>
      <c r="XN170" t="s">
        <v>817</v>
      </c>
      <c r="XO170" t="s">
        <v>817</v>
      </c>
      <c r="XP170" t="s">
        <v>817</v>
      </c>
      <c r="XQ170" t="s">
        <v>817</v>
      </c>
      <c r="XR170" t="s">
        <v>817</v>
      </c>
      <c r="XS170" t="s">
        <v>813</v>
      </c>
      <c r="XT170" t="s">
        <v>813</v>
      </c>
      <c r="XU170" t="s">
        <v>813</v>
      </c>
      <c r="XV170" t="s">
        <v>817</v>
      </c>
      <c r="XW170" t="s">
        <v>817</v>
      </c>
      <c r="XX170" t="s">
        <v>817</v>
      </c>
      <c r="XY170" t="s">
        <v>817</v>
      </c>
      <c r="XZ170" t="s">
        <v>817</v>
      </c>
      <c r="ZM170" t="s">
        <v>813</v>
      </c>
      <c r="ZN170" t="s">
        <v>817</v>
      </c>
      <c r="ZO170" t="s">
        <v>817</v>
      </c>
      <c r="ZP170" t="s">
        <v>817</v>
      </c>
      <c r="ZQ170" t="s">
        <v>817</v>
      </c>
      <c r="ZR170" t="s">
        <v>813</v>
      </c>
      <c r="ZS170" t="s">
        <v>817</v>
      </c>
      <c r="ZT170" t="s">
        <v>817</v>
      </c>
      <c r="ZU170" t="s">
        <v>817</v>
      </c>
      <c r="ZV170" t="s">
        <v>817</v>
      </c>
      <c r="ZW170" t="s">
        <v>817</v>
      </c>
      <c r="ZX170" t="s">
        <v>817</v>
      </c>
      <c r="ZY170" t="s">
        <v>817</v>
      </c>
      <c r="ZZ170" t="s">
        <v>817</v>
      </c>
      <c r="AAA170" t="s">
        <v>817</v>
      </c>
      <c r="AAB170" t="s">
        <v>817</v>
      </c>
      <c r="AAC170" t="s">
        <v>817</v>
      </c>
      <c r="AAD170" t="s">
        <v>817</v>
      </c>
      <c r="AAE170" t="s">
        <v>817</v>
      </c>
      <c r="AAF170" t="s">
        <v>817</v>
      </c>
      <c r="AAH170" t="s">
        <v>813</v>
      </c>
      <c r="AAI170" t="s">
        <v>817</v>
      </c>
      <c r="AAJ170" t="s">
        <v>813</v>
      </c>
      <c r="AAK170" t="s">
        <v>817</v>
      </c>
      <c r="AAL170" t="s">
        <v>817</v>
      </c>
      <c r="AAM170" t="s">
        <v>817</v>
      </c>
      <c r="AAN170" t="s">
        <v>817</v>
      </c>
      <c r="AAO170" t="s">
        <v>817</v>
      </c>
      <c r="AAP170" t="s">
        <v>817</v>
      </c>
      <c r="AAQ170" t="s">
        <v>817</v>
      </c>
      <c r="AAR170" t="s">
        <v>817</v>
      </c>
      <c r="AAS170" t="s">
        <v>817</v>
      </c>
      <c r="AAT170" t="s">
        <v>817</v>
      </c>
      <c r="AAV170" t="s">
        <v>817</v>
      </c>
      <c r="AAW170" t="s">
        <v>817</v>
      </c>
      <c r="AAX170" t="s">
        <v>817</v>
      </c>
      <c r="AAY170" t="s">
        <v>817</v>
      </c>
      <c r="AAZ170" t="s">
        <v>817</v>
      </c>
      <c r="ABA170" t="s">
        <v>813</v>
      </c>
      <c r="ABB170" t="s">
        <v>813</v>
      </c>
      <c r="ABC170" t="s">
        <v>817</v>
      </c>
      <c r="ABD170" t="s">
        <v>813</v>
      </c>
      <c r="ABE170" t="s">
        <v>817</v>
      </c>
      <c r="ABF170" t="s">
        <v>817</v>
      </c>
      <c r="ABG170" t="s">
        <v>817</v>
      </c>
      <c r="ABH170" t="s">
        <v>817</v>
      </c>
      <c r="ABI170" t="s">
        <v>817</v>
      </c>
      <c r="ABJ170" t="s">
        <v>817</v>
      </c>
      <c r="ABK170" t="s">
        <v>817</v>
      </c>
      <c r="ABL170" t="s">
        <v>817</v>
      </c>
      <c r="ABM170" t="s">
        <v>817</v>
      </c>
      <c r="ABN170" t="s">
        <v>817</v>
      </c>
      <c r="ABO170" t="s">
        <v>817</v>
      </c>
      <c r="ABP170" t="s">
        <v>817</v>
      </c>
      <c r="ABQ170" t="s">
        <v>817</v>
      </c>
      <c r="ABR170" t="s">
        <v>817</v>
      </c>
      <c r="ABS170" t="s">
        <v>817</v>
      </c>
      <c r="ABT170" t="s">
        <v>813</v>
      </c>
      <c r="ABU170" t="s">
        <v>817</v>
      </c>
      <c r="ABV170" t="s">
        <v>813</v>
      </c>
      <c r="ABW170" t="s">
        <v>813</v>
      </c>
      <c r="ABX170" t="s">
        <v>817</v>
      </c>
      <c r="ABY170" t="s">
        <v>817</v>
      </c>
      <c r="ABZ170" t="s">
        <v>817</v>
      </c>
      <c r="ACA170" t="s">
        <v>817</v>
      </c>
      <c r="ACB170" t="s">
        <v>817</v>
      </c>
      <c r="ACC170" t="s">
        <v>817</v>
      </c>
      <c r="ACD170" t="s">
        <v>817</v>
      </c>
      <c r="ACE170" t="s">
        <v>817</v>
      </c>
      <c r="ACF170" t="s">
        <v>817</v>
      </c>
      <c r="ACG170" t="s">
        <v>817</v>
      </c>
      <c r="ACH170" t="s">
        <v>817</v>
      </c>
      <c r="ACI170" t="s">
        <v>817</v>
      </c>
    </row>
    <row r="171" spans="1:763">
      <c r="A171" t="s">
        <v>1552</v>
      </c>
      <c r="B171" t="s">
        <v>1553</v>
      </c>
      <c r="C171" t="s">
        <v>1554</v>
      </c>
      <c r="D171" t="s">
        <v>932</v>
      </c>
      <c r="E171" t="s">
        <v>932</v>
      </c>
      <c r="P171" t="s">
        <v>812</v>
      </c>
      <c r="Q171">
        <v>0.874863865752458</v>
      </c>
      <c r="T171">
        <v>44</v>
      </c>
      <c r="V171" t="s">
        <v>813</v>
      </c>
      <c r="X171" t="s">
        <v>813</v>
      </c>
      <c r="Y171" t="s">
        <v>814</v>
      </c>
      <c r="Z171" t="s">
        <v>814</v>
      </c>
      <c r="AA171" t="s">
        <v>857</v>
      </c>
      <c r="AB171" t="s">
        <v>816</v>
      </c>
      <c r="AC171">
        <v>4</v>
      </c>
      <c r="AD171" t="s">
        <v>813</v>
      </c>
      <c r="AE171">
        <v>4</v>
      </c>
      <c r="AF171">
        <v>0</v>
      </c>
      <c r="AG171">
        <v>0</v>
      </c>
      <c r="AH171" t="s">
        <v>818</v>
      </c>
      <c r="AI171" t="s">
        <v>818</v>
      </c>
      <c r="AJ171" t="s">
        <v>818</v>
      </c>
      <c r="AK171" t="s">
        <v>818</v>
      </c>
      <c r="AL171" t="s">
        <v>818</v>
      </c>
      <c r="AM171" t="s">
        <v>818</v>
      </c>
      <c r="AN171" t="s">
        <v>818</v>
      </c>
      <c r="AO171" t="s">
        <v>818</v>
      </c>
      <c r="AP171" t="s">
        <v>818</v>
      </c>
      <c r="AQ171" t="s">
        <v>818</v>
      </c>
      <c r="AR171" t="s">
        <v>818</v>
      </c>
      <c r="AS171" t="s">
        <v>818</v>
      </c>
      <c r="AT171" t="s">
        <v>818</v>
      </c>
      <c r="AU171" t="s">
        <v>818</v>
      </c>
      <c r="AV171" t="s">
        <v>818</v>
      </c>
      <c r="AW171" t="s">
        <v>818</v>
      </c>
      <c r="AX171" t="s">
        <v>818</v>
      </c>
      <c r="AY171" t="s">
        <v>818</v>
      </c>
      <c r="AZ171" t="s">
        <v>818</v>
      </c>
      <c r="BA171" t="s">
        <v>818</v>
      </c>
      <c r="BB171" t="s">
        <v>818</v>
      </c>
      <c r="BC171" t="s">
        <v>818</v>
      </c>
      <c r="BD171" t="s">
        <v>818</v>
      </c>
      <c r="BE171" t="s">
        <v>818</v>
      </c>
      <c r="BF171" t="s">
        <v>818</v>
      </c>
      <c r="BG171" t="s">
        <v>818</v>
      </c>
      <c r="BH171" t="s">
        <v>818</v>
      </c>
      <c r="BI171" t="s">
        <v>818</v>
      </c>
      <c r="BJ171" t="s">
        <v>818</v>
      </c>
      <c r="BK171" t="s">
        <v>818</v>
      </c>
      <c r="BL171" t="s">
        <v>818</v>
      </c>
      <c r="BM171" t="s">
        <v>818</v>
      </c>
      <c r="BN171" t="s">
        <v>818</v>
      </c>
      <c r="BO171" t="s">
        <v>818</v>
      </c>
      <c r="BP171" t="s">
        <v>818</v>
      </c>
      <c r="BQ171" t="s">
        <v>818</v>
      </c>
      <c r="BR171" t="s">
        <v>818</v>
      </c>
      <c r="BS171" t="s">
        <v>818</v>
      </c>
      <c r="BT171" t="s">
        <v>818</v>
      </c>
      <c r="BU171" t="s">
        <v>818</v>
      </c>
      <c r="BV171" t="s">
        <v>818</v>
      </c>
      <c r="BW171" t="s">
        <v>818</v>
      </c>
      <c r="BX171" t="s">
        <v>818</v>
      </c>
      <c r="BY171" t="s">
        <v>818</v>
      </c>
      <c r="BZ171" t="s">
        <v>818</v>
      </c>
      <c r="CA171" t="s">
        <v>818</v>
      </c>
      <c r="CB171" t="s">
        <v>818</v>
      </c>
      <c r="CC171" t="s">
        <v>818</v>
      </c>
      <c r="CD171" t="s">
        <v>818</v>
      </c>
      <c r="CE171" t="s">
        <v>818</v>
      </c>
      <c r="CF171" t="s">
        <v>818</v>
      </c>
      <c r="CG171" t="s">
        <v>818</v>
      </c>
      <c r="CH171" t="s">
        <v>818</v>
      </c>
      <c r="CI171" t="s">
        <v>818</v>
      </c>
      <c r="CJ171" t="s">
        <v>818</v>
      </c>
      <c r="CK171" t="s">
        <v>818</v>
      </c>
      <c r="CL171" t="s">
        <v>818</v>
      </c>
      <c r="CM171" t="s">
        <v>818</v>
      </c>
      <c r="CN171" t="s">
        <v>818</v>
      </c>
      <c r="CO171" t="s">
        <v>818</v>
      </c>
      <c r="CP171" t="s">
        <v>818</v>
      </c>
      <c r="CQ171" t="s">
        <v>818</v>
      </c>
      <c r="CR171" t="s">
        <v>818</v>
      </c>
      <c r="CS171" t="s">
        <v>818</v>
      </c>
      <c r="CT171" t="s">
        <v>818</v>
      </c>
      <c r="CU171" t="s">
        <v>818</v>
      </c>
      <c r="CV171" t="s">
        <v>818</v>
      </c>
      <c r="CW171" t="s">
        <v>818</v>
      </c>
      <c r="CX171" t="s">
        <v>818</v>
      </c>
      <c r="CY171" t="s">
        <v>818</v>
      </c>
      <c r="CZ171" t="s">
        <v>818</v>
      </c>
      <c r="DA171" t="s">
        <v>818</v>
      </c>
      <c r="DB171" t="s">
        <v>818</v>
      </c>
      <c r="DC171" t="s">
        <v>818</v>
      </c>
      <c r="DD171" t="s">
        <v>818</v>
      </c>
      <c r="DE171" t="s">
        <v>818</v>
      </c>
      <c r="DF171" t="s">
        <v>818</v>
      </c>
      <c r="DG171" t="s">
        <v>818</v>
      </c>
      <c r="DH171" t="s">
        <v>818</v>
      </c>
      <c r="DI171" t="s">
        <v>818</v>
      </c>
      <c r="DJ171" t="s">
        <v>818</v>
      </c>
      <c r="DK171" t="s">
        <v>818</v>
      </c>
      <c r="DL171" t="s">
        <v>818</v>
      </c>
      <c r="DM171" t="s">
        <v>818</v>
      </c>
      <c r="DN171" t="s">
        <v>818</v>
      </c>
      <c r="DO171" t="s">
        <v>818</v>
      </c>
      <c r="DP171" t="s">
        <v>818</v>
      </c>
      <c r="DQ171" t="s">
        <v>818</v>
      </c>
      <c r="DR171" t="s">
        <v>818</v>
      </c>
      <c r="DS171" t="s">
        <v>818</v>
      </c>
      <c r="DT171" t="s">
        <v>818</v>
      </c>
      <c r="DU171" t="s">
        <v>818</v>
      </c>
      <c r="DV171" t="s">
        <v>818</v>
      </c>
      <c r="DW171" t="s">
        <v>818</v>
      </c>
      <c r="DX171" t="s">
        <v>818</v>
      </c>
      <c r="DY171" t="s">
        <v>818</v>
      </c>
      <c r="DZ171" t="s">
        <v>818</v>
      </c>
      <c r="EA171" t="s">
        <v>818</v>
      </c>
      <c r="EB171" t="s">
        <v>818</v>
      </c>
      <c r="EC171" t="s">
        <v>818</v>
      </c>
      <c r="ED171" t="s">
        <v>818</v>
      </c>
      <c r="EE171" t="s">
        <v>818</v>
      </c>
      <c r="EF171" t="s">
        <v>818</v>
      </c>
      <c r="EG171" t="s">
        <v>818</v>
      </c>
      <c r="EH171" t="s">
        <v>818</v>
      </c>
      <c r="EI171" t="s">
        <v>818</v>
      </c>
      <c r="EJ171" t="s">
        <v>818</v>
      </c>
      <c r="EK171" t="s">
        <v>818</v>
      </c>
      <c r="EL171" t="s">
        <v>818</v>
      </c>
      <c r="EM171" t="s">
        <v>818</v>
      </c>
      <c r="EN171" t="s">
        <v>818</v>
      </c>
      <c r="EO171" t="s">
        <v>818</v>
      </c>
      <c r="EP171" t="s">
        <v>818</v>
      </c>
      <c r="EQ171" t="s">
        <v>818</v>
      </c>
      <c r="ER171" t="s">
        <v>818</v>
      </c>
      <c r="ES171" t="s">
        <v>818</v>
      </c>
      <c r="ET171" t="s">
        <v>818</v>
      </c>
      <c r="EU171" t="s">
        <v>818</v>
      </c>
      <c r="EV171" t="s">
        <v>818</v>
      </c>
      <c r="EW171" t="s">
        <v>818</v>
      </c>
      <c r="EX171" t="s">
        <v>818</v>
      </c>
      <c r="EY171" t="s">
        <v>818</v>
      </c>
      <c r="EZ171" t="s">
        <v>818</v>
      </c>
      <c r="FA171" t="s">
        <v>818</v>
      </c>
      <c r="FB171" t="s">
        <v>818</v>
      </c>
      <c r="FC171" t="s">
        <v>818</v>
      </c>
      <c r="FD171" t="s">
        <v>818</v>
      </c>
      <c r="FE171" t="s">
        <v>818</v>
      </c>
      <c r="FF171" t="s">
        <v>818</v>
      </c>
      <c r="FG171" t="s">
        <v>818</v>
      </c>
      <c r="FH171" t="s">
        <v>818</v>
      </c>
      <c r="FI171" t="s">
        <v>818</v>
      </c>
      <c r="FJ171" t="s">
        <v>818</v>
      </c>
      <c r="FK171" t="s">
        <v>818</v>
      </c>
      <c r="FL171" t="s">
        <v>818</v>
      </c>
      <c r="FM171" t="s">
        <v>818</v>
      </c>
      <c r="FN171" t="s">
        <v>818</v>
      </c>
      <c r="FO171" t="s">
        <v>818</v>
      </c>
      <c r="FP171" t="s">
        <v>818</v>
      </c>
      <c r="FQ171" t="s">
        <v>818</v>
      </c>
      <c r="FR171" t="s">
        <v>818</v>
      </c>
      <c r="FS171" t="s">
        <v>818</v>
      </c>
      <c r="FT171" t="s">
        <v>818</v>
      </c>
      <c r="FU171" t="s">
        <v>818</v>
      </c>
      <c r="FV171" t="s">
        <v>818</v>
      </c>
      <c r="FW171" t="s">
        <v>818</v>
      </c>
      <c r="FX171" t="s">
        <v>818</v>
      </c>
      <c r="FY171" t="s">
        <v>818</v>
      </c>
      <c r="FZ171" t="s">
        <v>818</v>
      </c>
      <c r="GA171" t="s">
        <v>818</v>
      </c>
      <c r="GB171" t="s">
        <v>818</v>
      </c>
      <c r="GC171" t="s">
        <v>818</v>
      </c>
      <c r="GD171" t="s">
        <v>818</v>
      </c>
      <c r="GE171" t="s">
        <v>818</v>
      </c>
      <c r="GF171" t="s">
        <v>818</v>
      </c>
      <c r="GG171" t="s">
        <v>818</v>
      </c>
      <c r="GH171" t="s">
        <v>818</v>
      </c>
      <c r="GI171" t="s">
        <v>818</v>
      </c>
      <c r="GJ171" t="s">
        <v>818</v>
      </c>
      <c r="GK171" t="s">
        <v>818</v>
      </c>
      <c r="GL171" t="s">
        <v>818</v>
      </c>
      <c r="GM171" t="s">
        <v>818</v>
      </c>
      <c r="GN171" t="s">
        <v>818</v>
      </c>
      <c r="GO171" t="s">
        <v>818</v>
      </c>
      <c r="GP171" t="s">
        <v>818</v>
      </c>
      <c r="GQ171" t="s">
        <v>818</v>
      </c>
      <c r="GR171" t="s">
        <v>818</v>
      </c>
      <c r="GS171" t="s">
        <v>818</v>
      </c>
      <c r="GT171" t="s">
        <v>818</v>
      </c>
      <c r="GU171" t="s">
        <v>818</v>
      </c>
      <c r="GV171" t="s">
        <v>818</v>
      </c>
      <c r="GW171" t="s">
        <v>818</v>
      </c>
      <c r="GX171" t="s">
        <v>818</v>
      </c>
      <c r="GY171" t="s">
        <v>818</v>
      </c>
      <c r="GZ171" t="s">
        <v>818</v>
      </c>
      <c r="HA171" t="s">
        <v>818</v>
      </c>
      <c r="HB171" t="s">
        <v>818</v>
      </c>
      <c r="HC171" t="s">
        <v>818</v>
      </c>
      <c r="HD171" t="s">
        <v>818</v>
      </c>
      <c r="HE171" t="s">
        <v>818</v>
      </c>
      <c r="HF171" t="s">
        <v>818</v>
      </c>
      <c r="HG171" t="s">
        <v>818</v>
      </c>
      <c r="HH171" t="s">
        <v>818</v>
      </c>
      <c r="HI171" t="s">
        <v>818</v>
      </c>
      <c r="HJ171" t="s">
        <v>818</v>
      </c>
      <c r="HK171" t="s">
        <v>818</v>
      </c>
      <c r="HL171" t="s">
        <v>818</v>
      </c>
      <c r="HM171" t="s">
        <v>818</v>
      </c>
      <c r="HN171" t="s">
        <v>818</v>
      </c>
      <c r="HO171" t="s">
        <v>818</v>
      </c>
      <c r="HP171" t="s">
        <v>818</v>
      </c>
      <c r="HQ171" t="s">
        <v>818</v>
      </c>
      <c r="HR171" t="s">
        <v>818</v>
      </c>
      <c r="HS171" t="s">
        <v>818</v>
      </c>
      <c r="HT171" t="s">
        <v>818</v>
      </c>
      <c r="HU171" t="s">
        <v>818</v>
      </c>
      <c r="HV171" t="s">
        <v>818</v>
      </c>
      <c r="HW171" t="s">
        <v>818</v>
      </c>
      <c r="HX171" t="s">
        <v>818</v>
      </c>
      <c r="HY171" t="s">
        <v>818</v>
      </c>
      <c r="HZ171" t="s">
        <v>818</v>
      </c>
      <c r="IA171" t="s">
        <v>818</v>
      </c>
      <c r="IB171" t="s">
        <v>818</v>
      </c>
      <c r="IC171" t="s">
        <v>818</v>
      </c>
      <c r="ID171" t="s">
        <v>818</v>
      </c>
      <c r="IE171" t="s">
        <v>818</v>
      </c>
      <c r="IF171" t="s">
        <v>818</v>
      </c>
      <c r="IG171" t="s">
        <v>818</v>
      </c>
      <c r="IH171" t="s">
        <v>818</v>
      </c>
      <c r="II171" t="s">
        <v>818</v>
      </c>
      <c r="IJ171" t="s">
        <v>818</v>
      </c>
      <c r="IK171" t="s">
        <v>818</v>
      </c>
      <c r="IL171" t="s">
        <v>818</v>
      </c>
      <c r="IM171" t="s">
        <v>818</v>
      </c>
      <c r="IN171" t="s">
        <v>818</v>
      </c>
      <c r="IO171" t="s">
        <v>818</v>
      </c>
      <c r="IP171" t="s">
        <v>818</v>
      </c>
      <c r="IQ171" t="s">
        <v>818</v>
      </c>
      <c r="IR171" t="s">
        <v>818</v>
      </c>
      <c r="IS171" t="s">
        <v>818</v>
      </c>
      <c r="IT171" t="s">
        <v>818</v>
      </c>
      <c r="IU171" t="s">
        <v>818</v>
      </c>
      <c r="IV171" t="s">
        <v>818</v>
      </c>
      <c r="IW171" t="s">
        <v>818</v>
      </c>
      <c r="IX171" t="s">
        <v>818</v>
      </c>
      <c r="IY171" t="s">
        <v>818</v>
      </c>
      <c r="IZ171" t="s">
        <v>818</v>
      </c>
      <c r="JA171" t="s">
        <v>818</v>
      </c>
      <c r="JB171" t="s">
        <v>818</v>
      </c>
      <c r="JC171" t="s">
        <v>818</v>
      </c>
      <c r="JD171" t="s">
        <v>818</v>
      </c>
      <c r="JE171" t="s">
        <v>818</v>
      </c>
      <c r="JF171" t="s">
        <v>818</v>
      </c>
      <c r="JG171" t="s">
        <v>818</v>
      </c>
      <c r="JH171" t="s">
        <v>818</v>
      </c>
      <c r="JI171" t="s">
        <v>818</v>
      </c>
      <c r="JJ171" t="s">
        <v>818</v>
      </c>
      <c r="JK171" t="s">
        <v>818</v>
      </c>
      <c r="JL171" t="s">
        <v>818</v>
      </c>
      <c r="JM171" t="s">
        <v>818</v>
      </c>
      <c r="JN171" t="s">
        <v>818</v>
      </c>
      <c r="JO171" t="s">
        <v>818</v>
      </c>
      <c r="JP171" t="s">
        <v>818</v>
      </c>
      <c r="JQ171" t="s">
        <v>818</v>
      </c>
      <c r="JR171" t="s">
        <v>818</v>
      </c>
      <c r="JS171" t="s">
        <v>818</v>
      </c>
      <c r="JT171" t="s">
        <v>818</v>
      </c>
      <c r="JU171" t="s">
        <v>818</v>
      </c>
      <c r="JV171" t="s">
        <v>818</v>
      </c>
      <c r="JW171" t="s">
        <v>818</v>
      </c>
      <c r="JX171" t="s">
        <v>818</v>
      </c>
      <c r="JY171" t="s">
        <v>818</v>
      </c>
      <c r="JZ171" t="s">
        <v>818</v>
      </c>
      <c r="KA171" t="s">
        <v>818</v>
      </c>
      <c r="KB171" t="s">
        <v>818</v>
      </c>
      <c r="KC171" t="s">
        <v>818</v>
      </c>
      <c r="KD171" t="s">
        <v>818</v>
      </c>
      <c r="KE171" t="s">
        <v>818</v>
      </c>
      <c r="KF171">
        <v>4</v>
      </c>
      <c r="KG171">
        <v>0</v>
      </c>
      <c r="KH171">
        <v>0</v>
      </c>
      <c r="KI171">
        <v>0</v>
      </c>
      <c r="KJ171">
        <v>0</v>
      </c>
      <c r="KK171">
        <v>0</v>
      </c>
      <c r="KL171">
        <v>1</v>
      </c>
      <c r="KM171">
        <v>0</v>
      </c>
      <c r="KN171">
        <v>1</v>
      </c>
      <c r="KO171">
        <v>0</v>
      </c>
      <c r="KP171">
        <v>1</v>
      </c>
      <c r="KQ171">
        <v>1</v>
      </c>
      <c r="KR171">
        <v>0</v>
      </c>
      <c r="KS171">
        <v>0</v>
      </c>
      <c r="KT171">
        <v>0</v>
      </c>
      <c r="KU171">
        <v>0</v>
      </c>
      <c r="KV171">
        <v>0</v>
      </c>
      <c r="KW171">
        <v>2</v>
      </c>
      <c r="KX171">
        <v>0</v>
      </c>
      <c r="KY171">
        <v>0</v>
      </c>
      <c r="KZ171">
        <v>0</v>
      </c>
      <c r="LA171">
        <v>2</v>
      </c>
      <c r="LB171">
        <v>0</v>
      </c>
      <c r="LC171">
        <v>1</v>
      </c>
      <c r="LD171">
        <v>4</v>
      </c>
      <c r="LE171">
        <v>1</v>
      </c>
      <c r="LF171">
        <v>3</v>
      </c>
      <c r="LH171" t="s">
        <v>817</v>
      </c>
      <c r="LI171" t="s">
        <v>817</v>
      </c>
      <c r="LJ171" t="s">
        <v>817</v>
      </c>
      <c r="LK171" t="s">
        <v>817</v>
      </c>
      <c r="LL171" t="s">
        <v>817</v>
      </c>
      <c r="LM171" t="s">
        <v>817</v>
      </c>
      <c r="LO171" t="s">
        <v>813</v>
      </c>
      <c r="LP171" t="s">
        <v>813</v>
      </c>
      <c r="LQ171" t="s">
        <v>817</v>
      </c>
      <c r="LR171" t="s">
        <v>818</v>
      </c>
      <c r="LS171" t="s">
        <v>818</v>
      </c>
      <c r="LT171" t="s">
        <v>818</v>
      </c>
      <c r="LU171" t="s">
        <v>818</v>
      </c>
      <c r="LV171" t="s">
        <v>818</v>
      </c>
      <c r="LW171" t="s">
        <v>818</v>
      </c>
      <c r="LX171" t="s">
        <v>817</v>
      </c>
      <c r="MA171" t="s">
        <v>994</v>
      </c>
      <c r="MB171" t="s">
        <v>913</v>
      </c>
      <c r="MC171" t="s">
        <v>875</v>
      </c>
      <c r="MD171" t="s">
        <v>813</v>
      </c>
      <c r="MF171" t="s">
        <v>823</v>
      </c>
      <c r="MI171" t="s">
        <v>817</v>
      </c>
      <c r="MJ171" t="s">
        <v>824</v>
      </c>
      <c r="MK171" t="s">
        <v>817</v>
      </c>
      <c r="ML171" t="s">
        <v>817</v>
      </c>
      <c r="MM171" t="s">
        <v>817</v>
      </c>
      <c r="MN171" t="s">
        <v>817</v>
      </c>
      <c r="MO171" t="s">
        <v>817</v>
      </c>
      <c r="MP171" t="s">
        <v>817</v>
      </c>
      <c r="MQ171" t="s">
        <v>817</v>
      </c>
      <c r="MR171" t="s">
        <v>813</v>
      </c>
      <c r="MS171" t="s">
        <v>817</v>
      </c>
      <c r="MT171" t="s">
        <v>817</v>
      </c>
      <c r="MU171" t="s">
        <v>813</v>
      </c>
      <c r="NC171" t="s">
        <v>817</v>
      </c>
      <c r="ND171" t="s">
        <v>817</v>
      </c>
      <c r="NE171" t="s">
        <v>813</v>
      </c>
      <c r="NF171" t="s">
        <v>817</v>
      </c>
      <c r="NG171" t="s">
        <v>817</v>
      </c>
      <c r="NH171" t="s">
        <v>817</v>
      </c>
      <c r="NI171" t="s">
        <v>817</v>
      </c>
      <c r="NJ171" t="s">
        <v>817</v>
      </c>
      <c r="NK171" t="s">
        <v>817</v>
      </c>
      <c r="NL171" t="s">
        <v>813</v>
      </c>
      <c r="NM171" t="s">
        <v>817</v>
      </c>
      <c r="NN171" t="s">
        <v>817</v>
      </c>
      <c r="NO171" t="s">
        <v>817</v>
      </c>
      <c r="NP171" t="s">
        <v>817</v>
      </c>
      <c r="NQ171" t="s">
        <v>817</v>
      </c>
      <c r="NR171" t="s">
        <v>813</v>
      </c>
      <c r="NS171" t="s">
        <v>817</v>
      </c>
      <c r="NU171" t="s">
        <v>825</v>
      </c>
      <c r="NY171">
        <v>0</v>
      </c>
      <c r="OA171" t="s">
        <v>817</v>
      </c>
      <c r="OB171" t="s">
        <v>817</v>
      </c>
      <c r="OC171" t="s">
        <v>817</v>
      </c>
      <c r="OD171" t="s">
        <v>817</v>
      </c>
      <c r="OE171" t="s">
        <v>817</v>
      </c>
      <c r="OF171" t="s">
        <v>813</v>
      </c>
      <c r="OG171" t="s">
        <v>817</v>
      </c>
      <c r="OH171" t="s">
        <v>817</v>
      </c>
      <c r="OI171" t="s">
        <v>817</v>
      </c>
      <c r="OJ171" t="s">
        <v>817</v>
      </c>
      <c r="OK171" t="s">
        <v>817</v>
      </c>
      <c r="OL171" t="s">
        <v>817</v>
      </c>
      <c r="OM171" t="s">
        <v>817</v>
      </c>
      <c r="ON171" t="s">
        <v>817</v>
      </c>
      <c r="OP171" t="s">
        <v>817</v>
      </c>
      <c r="OQ171" t="s">
        <v>827</v>
      </c>
      <c r="OR171" t="s">
        <v>828</v>
      </c>
      <c r="OS171" t="s">
        <v>829</v>
      </c>
      <c r="OT171" t="s">
        <v>817</v>
      </c>
      <c r="OU171" t="s">
        <v>813</v>
      </c>
      <c r="OV171" t="s">
        <v>830</v>
      </c>
      <c r="OW171" t="s">
        <v>864</v>
      </c>
      <c r="OX171" t="s">
        <v>832</v>
      </c>
      <c r="OY171" t="s">
        <v>833</v>
      </c>
      <c r="OZ171" t="s">
        <v>849</v>
      </c>
      <c r="PA171" t="s">
        <v>817</v>
      </c>
      <c r="PB171" t="s">
        <v>817</v>
      </c>
      <c r="PC171" t="s">
        <v>817</v>
      </c>
      <c r="PD171" t="s">
        <v>817</v>
      </c>
      <c r="PE171" t="s">
        <v>817</v>
      </c>
      <c r="PF171" t="s">
        <v>817</v>
      </c>
      <c r="PG171" t="s">
        <v>817</v>
      </c>
      <c r="PH171" t="s">
        <v>813</v>
      </c>
      <c r="PI171" t="s">
        <v>817</v>
      </c>
      <c r="PJ171" t="s">
        <v>817</v>
      </c>
      <c r="PK171" t="s">
        <v>817</v>
      </c>
      <c r="PL171" t="s">
        <v>835</v>
      </c>
      <c r="PM171" t="s">
        <v>837</v>
      </c>
      <c r="PN171" t="s">
        <v>837</v>
      </c>
      <c r="PO171" t="s">
        <v>866</v>
      </c>
      <c r="PP171" t="s">
        <v>839</v>
      </c>
      <c r="PQ171" t="s">
        <v>813</v>
      </c>
      <c r="PR171" t="s">
        <v>813</v>
      </c>
      <c r="PS171" t="s">
        <v>817</v>
      </c>
      <c r="PT171" t="s">
        <v>817</v>
      </c>
      <c r="PU171" t="s">
        <v>817</v>
      </c>
      <c r="PV171" t="s">
        <v>817</v>
      </c>
      <c r="PW171" t="s">
        <v>817</v>
      </c>
      <c r="PX171" t="s">
        <v>817</v>
      </c>
      <c r="PY171" t="s">
        <v>817</v>
      </c>
      <c r="PZ171" t="s">
        <v>840</v>
      </c>
      <c r="QA171" t="s">
        <v>841</v>
      </c>
      <c r="QB171" t="s">
        <v>895</v>
      </c>
      <c r="QC171" t="s">
        <v>843</v>
      </c>
      <c r="QD171" t="s">
        <v>896</v>
      </c>
      <c r="QE171" t="s">
        <v>845</v>
      </c>
      <c r="QF171" t="s">
        <v>813</v>
      </c>
      <c r="QG171" t="s">
        <v>813</v>
      </c>
      <c r="QH171" t="s">
        <v>813</v>
      </c>
      <c r="QI171" t="s">
        <v>817</v>
      </c>
      <c r="QJ171" t="s">
        <v>817</v>
      </c>
      <c r="QK171" t="s">
        <v>813</v>
      </c>
      <c r="QL171" t="s">
        <v>817</v>
      </c>
      <c r="QM171" t="s">
        <v>817</v>
      </c>
      <c r="QN171" t="s">
        <v>817</v>
      </c>
      <c r="QO171" t="s">
        <v>817</v>
      </c>
      <c r="QP171" t="s">
        <v>817</v>
      </c>
      <c r="QQ171" t="s">
        <v>817</v>
      </c>
      <c r="QR171" t="s">
        <v>817</v>
      </c>
      <c r="QS171" t="s">
        <v>817</v>
      </c>
      <c r="QT171" t="s">
        <v>817</v>
      </c>
      <c r="QU171" t="s">
        <v>817</v>
      </c>
      <c r="QV171" t="s">
        <v>813</v>
      </c>
      <c r="QW171" t="s">
        <v>817</v>
      </c>
      <c r="QX171" t="s">
        <v>817</v>
      </c>
      <c r="QY171" t="s">
        <v>817</v>
      </c>
      <c r="QZ171" t="s">
        <v>817</v>
      </c>
      <c r="RA171" t="s">
        <v>817</v>
      </c>
      <c r="RB171" t="s">
        <v>817</v>
      </c>
      <c r="RC171" t="s">
        <v>817</v>
      </c>
      <c r="RD171" t="s">
        <v>817</v>
      </c>
      <c r="RE171" t="s">
        <v>817</v>
      </c>
      <c r="RF171" t="s">
        <v>817</v>
      </c>
      <c r="RG171" t="s">
        <v>817</v>
      </c>
      <c r="RH171" t="s">
        <v>817</v>
      </c>
      <c r="RI171" t="s">
        <v>817</v>
      </c>
      <c r="RJ171" t="s">
        <v>817</v>
      </c>
      <c r="RK171" t="s">
        <v>813</v>
      </c>
      <c r="RL171" t="s">
        <v>813</v>
      </c>
      <c r="RM171" t="s">
        <v>817</v>
      </c>
      <c r="RN171" t="s">
        <v>817</v>
      </c>
      <c r="RO171" t="s">
        <v>817</v>
      </c>
      <c r="RP171" t="s">
        <v>817</v>
      </c>
      <c r="RQ171" t="s">
        <v>817</v>
      </c>
      <c r="RR171" t="s">
        <v>817</v>
      </c>
      <c r="RS171" t="s">
        <v>817</v>
      </c>
      <c r="RT171" t="s">
        <v>817</v>
      </c>
      <c r="RU171" t="s">
        <v>817</v>
      </c>
      <c r="RV171" t="s">
        <v>817</v>
      </c>
      <c r="RW171" t="s">
        <v>817</v>
      </c>
      <c r="RX171" t="s">
        <v>837</v>
      </c>
      <c r="RY171" t="s">
        <v>846</v>
      </c>
      <c r="RZ171" t="s">
        <v>813</v>
      </c>
      <c r="SA171" t="s">
        <v>817</v>
      </c>
      <c r="SB171" t="s">
        <v>817</v>
      </c>
      <c r="SC171" t="s">
        <v>817</v>
      </c>
      <c r="SD171" t="s">
        <v>817</v>
      </c>
      <c r="SE171" t="s">
        <v>817</v>
      </c>
      <c r="SF171" t="s">
        <v>817</v>
      </c>
      <c r="SG171" t="s">
        <v>813</v>
      </c>
      <c r="SH171" t="s">
        <v>817</v>
      </c>
      <c r="SI171" t="s">
        <v>817</v>
      </c>
      <c r="SJ171" t="s">
        <v>817</v>
      </c>
      <c r="SK171" t="s">
        <v>817</v>
      </c>
      <c r="SL171" t="s">
        <v>817</v>
      </c>
      <c r="SM171" t="s">
        <v>817</v>
      </c>
      <c r="SN171" t="s">
        <v>817</v>
      </c>
      <c r="SO171" t="s">
        <v>817</v>
      </c>
      <c r="SP171" t="s">
        <v>817</v>
      </c>
      <c r="SQ171" t="s">
        <v>817</v>
      </c>
      <c r="SR171" t="s">
        <v>817</v>
      </c>
      <c r="SS171" t="s">
        <v>817</v>
      </c>
      <c r="ST171" t="s">
        <v>817</v>
      </c>
      <c r="SU171" t="s">
        <v>817</v>
      </c>
      <c r="SV171" t="s">
        <v>817</v>
      </c>
      <c r="SW171" t="s">
        <v>813</v>
      </c>
      <c r="SX171" t="s">
        <v>817</v>
      </c>
      <c r="SY171" t="s">
        <v>817</v>
      </c>
      <c r="SZ171" t="s">
        <v>817</v>
      </c>
      <c r="TA171" t="s">
        <v>817</v>
      </c>
      <c r="TB171" t="s">
        <v>817</v>
      </c>
      <c r="TC171" t="s">
        <v>817</v>
      </c>
      <c r="TD171" t="s">
        <v>817</v>
      </c>
      <c r="TE171" t="s">
        <v>817</v>
      </c>
      <c r="TF171" t="s">
        <v>817</v>
      </c>
      <c r="TG171" t="s">
        <v>817</v>
      </c>
      <c r="TH171" t="s">
        <v>817</v>
      </c>
      <c r="TI171" t="s">
        <v>817</v>
      </c>
      <c r="TJ171" t="s">
        <v>817</v>
      </c>
      <c r="TU171" t="s">
        <v>817</v>
      </c>
      <c r="TY171" t="s">
        <v>817</v>
      </c>
      <c r="TZ171" t="s">
        <v>817</v>
      </c>
      <c r="UA171" t="s">
        <v>817</v>
      </c>
      <c r="UB171" t="s">
        <v>817</v>
      </c>
      <c r="UC171" t="s">
        <v>817</v>
      </c>
      <c r="UD171" t="s">
        <v>817</v>
      </c>
      <c r="UE171" t="s">
        <v>817</v>
      </c>
      <c r="UF171" t="s">
        <v>817</v>
      </c>
      <c r="UG171" t="s">
        <v>817</v>
      </c>
      <c r="UH171" t="s">
        <v>817</v>
      </c>
      <c r="UI171" t="s">
        <v>817</v>
      </c>
      <c r="UJ171" t="s">
        <v>813</v>
      </c>
      <c r="UK171" t="s">
        <v>817</v>
      </c>
      <c r="UL171" t="s">
        <v>813</v>
      </c>
      <c r="UM171" t="s">
        <v>813</v>
      </c>
      <c r="UN171" t="s">
        <v>817</v>
      </c>
      <c r="UO171" t="s">
        <v>813</v>
      </c>
      <c r="UP171" t="s">
        <v>817</v>
      </c>
      <c r="UQ171" t="s">
        <v>817</v>
      </c>
      <c r="UR171" t="s">
        <v>817</v>
      </c>
      <c r="US171" t="s">
        <v>817</v>
      </c>
      <c r="UT171" t="s">
        <v>817</v>
      </c>
      <c r="UU171" t="s">
        <v>817</v>
      </c>
      <c r="UV171" t="s">
        <v>817</v>
      </c>
      <c r="UW171" t="s">
        <v>817</v>
      </c>
      <c r="UX171" t="s">
        <v>817</v>
      </c>
      <c r="UY171" t="s">
        <v>817</v>
      </c>
      <c r="UZ171" t="s">
        <v>817</v>
      </c>
      <c r="VB171" t="s">
        <v>909</v>
      </c>
      <c r="VC171" t="s">
        <v>848</v>
      </c>
      <c r="VD171" t="s">
        <v>817</v>
      </c>
      <c r="VE171" t="s">
        <v>813</v>
      </c>
      <c r="VF171" t="s">
        <v>817</v>
      </c>
      <c r="VG171" t="s">
        <v>817</v>
      </c>
      <c r="VH171" t="s">
        <v>817</v>
      </c>
      <c r="VI171" t="s">
        <v>817</v>
      </c>
      <c r="VJ171" t="s">
        <v>817</v>
      </c>
      <c r="VK171" t="s">
        <v>817</v>
      </c>
      <c r="VL171" t="s">
        <v>817</v>
      </c>
      <c r="VM171" t="s">
        <v>817</v>
      </c>
      <c r="VN171" t="s">
        <v>817</v>
      </c>
      <c r="VO171" t="s">
        <v>817</v>
      </c>
      <c r="VP171" t="s">
        <v>817</v>
      </c>
      <c r="VQ171" t="s">
        <v>817</v>
      </c>
      <c r="VY171" t="s">
        <v>817</v>
      </c>
      <c r="VZ171" t="s">
        <v>813</v>
      </c>
      <c r="WA171" t="s">
        <v>817</v>
      </c>
      <c r="WJ171" t="s">
        <v>817</v>
      </c>
      <c r="WK171" t="s">
        <v>813</v>
      </c>
      <c r="WL171" t="s">
        <v>817</v>
      </c>
      <c r="WM171" t="s">
        <v>817</v>
      </c>
      <c r="WN171" t="s">
        <v>817</v>
      </c>
      <c r="WO171" t="s">
        <v>817</v>
      </c>
      <c r="WP171" t="s">
        <v>817</v>
      </c>
      <c r="WQ171" t="s">
        <v>817</v>
      </c>
      <c r="WR171" t="s">
        <v>817</v>
      </c>
      <c r="WS171" t="s">
        <v>908</v>
      </c>
      <c r="WU171" t="s">
        <v>817</v>
      </c>
      <c r="WV171" t="s">
        <v>817</v>
      </c>
      <c r="WW171" t="s">
        <v>817</v>
      </c>
      <c r="WX171" t="s">
        <v>817</v>
      </c>
      <c r="WY171" t="s">
        <v>817</v>
      </c>
      <c r="WZ171" t="s">
        <v>813</v>
      </c>
      <c r="XA171" t="s">
        <v>817</v>
      </c>
      <c r="XB171" t="s">
        <v>817</v>
      </c>
      <c r="XC171" t="s">
        <v>869</v>
      </c>
      <c r="XD171" t="s">
        <v>813</v>
      </c>
      <c r="XE171" t="s">
        <v>817</v>
      </c>
      <c r="XF171" t="s">
        <v>817</v>
      </c>
      <c r="XG171" t="s">
        <v>817</v>
      </c>
      <c r="XH171" t="s">
        <v>817</v>
      </c>
      <c r="XI171" t="s">
        <v>817</v>
      </c>
      <c r="XJ171" t="s">
        <v>817</v>
      </c>
      <c r="XK171" t="s">
        <v>817</v>
      </c>
      <c r="XL171" t="s">
        <v>817</v>
      </c>
      <c r="XM171" t="s">
        <v>817</v>
      </c>
      <c r="XN171" t="s">
        <v>817</v>
      </c>
      <c r="XO171" t="s">
        <v>817</v>
      </c>
      <c r="XP171" t="s">
        <v>817</v>
      </c>
      <c r="XQ171" t="s">
        <v>817</v>
      </c>
      <c r="XR171" t="s">
        <v>817</v>
      </c>
      <c r="XS171" t="s">
        <v>813</v>
      </c>
      <c r="XT171" t="s">
        <v>817</v>
      </c>
      <c r="XU171" t="s">
        <v>817</v>
      </c>
      <c r="XV171" t="s">
        <v>817</v>
      </c>
      <c r="XW171" t="s">
        <v>817</v>
      </c>
      <c r="XX171" t="s">
        <v>817</v>
      </c>
      <c r="XY171" t="s">
        <v>817</v>
      </c>
      <c r="XZ171" t="s">
        <v>817</v>
      </c>
      <c r="ZM171" t="s">
        <v>817</v>
      </c>
      <c r="ZN171" t="s">
        <v>817</v>
      </c>
      <c r="ZO171" t="s">
        <v>817</v>
      </c>
      <c r="ZP171" t="s">
        <v>817</v>
      </c>
      <c r="ZQ171" t="s">
        <v>817</v>
      </c>
      <c r="ZR171" t="s">
        <v>813</v>
      </c>
      <c r="ZS171" t="s">
        <v>817</v>
      </c>
      <c r="ZT171" t="s">
        <v>817</v>
      </c>
      <c r="ZU171" t="s">
        <v>817</v>
      </c>
      <c r="ZV171" t="s">
        <v>817</v>
      </c>
      <c r="ZW171" t="s">
        <v>813</v>
      </c>
      <c r="ZX171" t="s">
        <v>817</v>
      </c>
      <c r="ZY171" t="s">
        <v>817</v>
      </c>
      <c r="ZZ171" t="s">
        <v>813</v>
      </c>
      <c r="AAA171" t="s">
        <v>817</v>
      </c>
      <c r="AAB171" t="s">
        <v>817</v>
      </c>
      <c r="AAC171" t="s">
        <v>817</v>
      </c>
      <c r="AAD171" t="s">
        <v>817</v>
      </c>
      <c r="AAE171" t="s">
        <v>817</v>
      </c>
      <c r="AAF171" t="s">
        <v>817</v>
      </c>
      <c r="AAH171" t="s">
        <v>813</v>
      </c>
      <c r="AAI171" t="s">
        <v>817</v>
      </c>
      <c r="AAJ171" t="s">
        <v>817</v>
      </c>
      <c r="AAK171" t="s">
        <v>813</v>
      </c>
      <c r="AAL171" t="s">
        <v>817</v>
      </c>
      <c r="AAM171" t="s">
        <v>817</v>
      </c>
      <c r="AAN171" t="s">
        <v>813</v>
      </c>
      <c r="AAO171" t="s">
        <v>817</v>
      </c>
      <c r="AAP171" t="s">
        <v>817</v>
      </c>
      <c r="AAQ171" t="s">
        <v>817</v>
      </c>
      <c r="AAR171" t="s">
        <v>817</v>
      </c>
      <c r="AAS171" t="s">
        <v>817</v>
      </c>
      <c r="AAT171" t="s">
        <v>817</v>
      </c>
      <c r="AAV171" t="s">
        <v>817</v>
      </c>
      <c r="AAW171" t="s">
        <v>817</v>
      </c>
      <c r="AAX171" t="s">
        <v>817</v>
      </c>
      <c r="AAY171" t="s">
        <v>817</v>
      </c>
      <c r="AAZ171" t="s">
        <v>817</v>
      </c>
      <c r="ABA171" t="s">
        <v>817</v>
      </c>
      <c r="ABB171" t="s">
        <v>813</v>
      </c>
      <c r="ABC171" t="s">
        <v>817</v>
      </c>
      <c r="ABD171" t="s">
        <v>817</v>
      </c>
      <c r="ABE171" t="s">
        <v>817</v>
      </c>
      <c r="ABF171" t="s">
        <v>817</v>
      </c>
      <c r="ABG171" t="s">
        <v>817</v>
      </c>
      <c r="ABH171" t="s">
        <v>817</v>
      </c>
      <c r="ABI171" t="s">
        <v>817</v>
      </c>
      <c r="ABJ171" t="s">
        <v>817</v>
      </c>
      <c r="ABK171" t="s">
        <v>813</v>
      </c>
      <c r="ABL171" t="s">
        <v>817</v>
      </c>
      <c r="ABM171" t="s">
        <v>817</v>
      </c>
      <c r="ABN171" t="s">
        <v>817</v>
      </c>
      <c r="ABO171" t="s">
        <v>817</v>
      </c>
      <c r="ABP171" t="s">
        <v>817</v>
      </c>
      <c r="ABQ171" t="s">
        <v>817</v>
      </c>
      <c r="ABR171" t="s">
        <v>817</v>
      </c>
      <c r="ABS171" t="s">
        <v>817</v>
      </c>
      <c r="ABT171" t="s">
        <v>817</v>
      </c>
      <c r="ABU171" t="s">
        <v>813</v>
      </c>
      <c r="ABV171" t="s">
        <v>817</v>
      </c>
      <c r="ABW171" t="s">
        <v>813</v>
      </c>
      <c r="ABX171" t="s">
        <v>817</v>
      </c>
      <c r="ABY171" t="s">
        <v>817</v>
      </c>
      <c r="ABZ171" t="s">
        <v>817</v>
      </c>
      <c r="ACA171" t="s">
        <v>817</v>
      </c>
      <c r="ACB171" t="s">
        <v>817</v>
      </c>
      <c r="ACC171" t="s">
        <v>817</v>
      </c>
      <c r="ACD171" t="s">
        <v>817</v>
      </c>
      <c r="ACE171" t="s">
        <v>817</v>
      </c>
      <c r="ACF171" t="s">
        <v>817</v>
      </c>
      <c r="ACG171" t="s">
        <v>817</v>
      </c>
      <c r="ACH171" t="s">
        <v>817</v>
      </c>
      <c r="ACI171" t="s">
        <v>817</v>
      </c>
    </row>
    <row r="172" spans="1:763">
      <c r="A172" t="s">
        <v>1555</v>
      </c>
      <c r="B172" t="s">
        <v>1556</v>
      </c>
      <c r="C172" t="s">
        <v>1557</v>
      </c>
      <c r="D172" t="s">
        <v>932</v>
      </c>
      <c r="E172" t="s">
        <v>932</v>
      </c>
      <c r="P172" t="s">
        <v>812</v>
      </c>
      <c r="Q172">
        <v>0.874863865752458</v>
      </c>
      <c r="T172">
        <v>29</v>
      </c>
      <c r="V172" t="s">
        <v>813</v>
      </c>
      <c r="X172" t="s">
        <v>813</v>
      </c>
      <c r="Y172" t="s">
        <v>856</v>
      </c>
      <c r="Z172" t="s">
        <v>856</v>
      </c>
      <c r="AA172" t="s">
        <v>857</v>
      </c>
      <c r="AB172" t="s">
        <v>816</v>
      </c>
      <c r="AC172">
        <v>2</v>
      </c>
      <c r="AD172" t="s">
        <v>817</v>
      </c>
      <c r="AE172">
        <v>2</v>
      </c>
      <c r="AF172">
        <v>0</v>
      </c>
      <c r="AG172">
        <v>0</v>
      </c>
      <c r="AH172" t="s">
        <v>818</v>
      </c>
      <c r="AI172" t="s">
        <v>818</v>
      </c>
      <c r="AJ172" t="s">
        <v>818</v>
      </c>
      <c r="AK172" t="s">
        <v>818</v>
      </c>
      <c r="AL172" t="s">
        <v>818</v>
      </c>
      <c r="AM172" t="s">
        <v>818</v>
      </c>
      <c r="AN172" t="s">
        <v>818</v>
      </c>
      <c r="AO172" t="s">
        <v>818</v>
      </c>
      <c r="AP172" t="s">
        <v>818</v>
      </c>
      <c r="AQ172" t="s">
        <v>818</v>
      </c>
      <c r="AR172" t="s">
        <v>818</v>
      </c>
      <c r="AS172" t="s">
        <v>818</v>
      </c>
      <c r="AT172" t="s">
        <v>818</v>
      </c>
      <c r="AU172" t="s">
        <v>818</v>
      </c>
      <c r="AV172" t="s">
        <v>818</v>
      </c>
      <c r="AW172" t="s">
        <v>818</v>
      </c>
      <c r="AX172" t="s">
        <v>818</v>
      </c>
      <c r="AY172" t="s">
        <v>818</v>
      </c>
      <c r="AZ172" t="s">
        <v>818</v>
      </c>
      <c r="BA172" t="s">
        <v>818</v>
      </c>
      <c r="BB172" t="s">
        <v>818</v>
      </c>
      <c r="BC172" t="s">
        <v>818</v>
      </c>
      <c r="BD172" t="s">
        <v>818</v>
      </c>
      <c r="BE172" t="s">
        <v>818</v>
      </c>
      <c r="BF172" t="s">
        <v>818</v>
      </c>
      <c r="BG172" t="s">
        <v>818</v>
      </c>
      <c r="BH172" t="s">
        <v>818</v>
      </c>
      <c r="BI172" t="s">
        <v>818</v>
      </c>
      <c r="BJ172" t="s">
        <v>818</v>
      </c>
      <c r="BK172" t="s">
        <v>818</v>
      </c>
      <c r="BL172" t="s">
        <v>818</v>
      </c>
      <c r="BM172" t="s">
        <v>818</v>
      </c>
      <c r="BN172" t="s">
        <v>818</v>
      </c>
      <c r="BO172" t="s">
        <v>818</v>
      </c>
      <c r="BP172" t="s">
        <v>818</v>
      </c>
      <c r="BQ172" t="s">
        <v>818</v>
      </c>
      <c r="BR172" t="s">
        <v>818</v>
      </c>
      <c r="BS172" t="s">
        <v>818</v>
      </c>
      <c r="BT172" t="s">
        <v>818</v>
      </c>
      <c r="BU172" t="s">
        <v>818</v>
      </c>
      <c r="BV172" t="s">
        <v>818</v>
      </c>
      <c r="BW172" t="s">
        <v>818</v>
      </c>
      <c r="BX172" t="s">
        <v>818</v>
      </c>
      <c r="BY172" t="s">
        <v>818</v>
      </c>
      <c r="BZ172" t="s">
        <v>818</v>
      </c>
      <c r="CA172" t="s">
        <v>818</v>
      </c>
      <c r="CB172" t="s">
        <v>818</v>
      </c>
      <c r="CC172" t="s">
        <v>818</v>
      </c>
      <c r="CD172" t="s">
        <v>818</v>
      </c>
      <c r="CE172" t="s">
        <v>818</v>
      </c>
      <c r="CF172" t="s">
        <v>818</v>
      </c>
      <c r="CG172" t="s">
        <v>818</v>
      </c>
      <c r="CH172" t="s">
        <v>818</v>
      </c>
      <c r="CI172" t="s">
        <v>818</v>
      </c>
      <c r="CJ172" t="s">
        <v>818</v>
      </c>
      <c r="CK172" t="s">
        <v>818</v>
      </c>
      <c r="CL172" t="s">
        <v>818</v>
      </c>
      <c r="CM172" t="s">
        <v>818</v>
      </c>
      <c r="CN172" t="s">
        <v>818</v>
      </c>
      <c r="CO172" t="s">
        <v>818</v>
      </c>
      <c r="CP172" t="s">
        <v>818</v>
      </c>
      <c r="CQ172" t="s">
        <v>818</v>
      </c>
      <c r="CR172" t="s">
        <v>818</v>
      </c>
      <c r="CS172" t="s">
        <v>818</v>
      </c>
      <c r="CT172" t="s">
        <v>818</v>
      </c>
      <c r="CU172" t="s">
        <v>818</v>
      </c>
      <c r="CV172" t="s">
        <v>818</v>
      </c>
      <c r="CW172" t="s">
        <v>818</v>
      </c>
      <c r="CX172" t="s">
        <v>818</v>
      </c>
      <c r="CY172" t="s">
        <v>818</v>
      </c>
      <c r="CZ172" t="s">
        <v>818</v>
      </c>
      <c r="DA172" t="s">
        <v>818</v>
      </c>
      <c r="DB172" t="s">
        <v>818</v>
      </c>
      <c r="DC172" t="s">
        <v>818</v>
      </c>
      <c r="DD172" t="s">
        <v>818</v>
      </c>
      <c r="DE172" t="s">
        <v>818</v>
      </c>
      <c r="DF172" t="s">
        <v>818</v>
      </c>
      <c r="DG172" t="s">
        <v>818</v>
      </c>
      <c r="DH172" t="s">
        <v>818</v>
      </c>
      <c r="DI172" t="s">
        <v>818</v>
      </c>
      <c r="DJ172" t="s">
        <v>818</v>
      </c>
      <c r="DK172" t="s">
        <v>818</v>
      </c>
      <c r="DL172" t="s">
        <v>818</v>
      </c>
      <c r="DM172" t="s">
        <v>818</v>
      </c>
      <c r="DN172" t="s">
        <v>818</v>
      </c>
      <c r="DO172" t="s">
        <v>818</v>
      </c>
      <c r="DP172" t="s">
        <v>818</v>
      </c>
      <c r="DQ172" t="s">
        <v>818</v>
      </c>
      <c r="DR172" t="s">
        <v>818</v>
      </c>
      <c r="DS172" t="s">
        <v>818</v>
      </c>
      <c r="DT172" t="s">
        <v>818</v>
      </c>
      <c r="DU172" t="s">
        <v>818</v>
      </c>
      <c r="DV172" t="s">
        <v>818</v>
      </c>
      <c r="DW172" t="s">
        <v>818</v>
      </c>
      <c r="DX172" t="s">
        <v>818</v>
      </c>
      <c r="DY172" t="s">
        <v>818</v>
      </c>
      <c r="DZ172" t="s">
        <v>818</v>
      </c>
      <c r="EA172" t="s">
        <v>818</v>
      </c>
      <c r="EB172" t="s">
        <v>818</v>
      </c>
      <c r="EC172" t="s">
        <v>818</v>
      </c>
      <c r="ED172" t="s">
        <v>818</v>
      </c>
      <c r="EE172" t="s">
        <v>818</v>
      </c>
      <c r="EF172" t="s">
        <v>818</v>
      </c>
      <c r="EG172" t="s">
        <v>818</v>
      </c>
      <c r="EH172" t="s">
        <v>818</v>
      </c>
      <c r="EI172" t="s">
        <v>818</v>
      </c>
      <c r="EJ172" t="s">
        <v>818</v>
      </c>
      <c r="EK172" t="s">
        <v>818</v>
      </c>
      <c r="EL172" t="s">
        <v>818</v>
      </c>
      <c r="EM172" t="s">
        <v>818</v>
      </c>
      <c r="EN172" t="s">
        <v>818</v>
      </c>
      <c r="EO172" t="s">
        <v>818</v>
      </c>
      <c r="EP172" t="s">
        <v>818</v>
      </c>
      <c r="EQ172" t="s">
        <v>818</v>
      </c>
      <c r="ER172" t="s">
        <v>818</v>
      </c>
      <c r="ES172" t="s">
        <v>818</v>
      </c>
      <c r="ET172" t="s">
        <v>818</v>
      </c>
      <c r="EU172" t="s">
        <v>818</v>
      </c>
      <c r="EV172" t="s">
        <v>818</v>
      </c>
      <c r="EW172" t="s">
        <v>818</v>
      </c>
      <c r="EX172" t="s">
        <v>818</v>
      </c>
      <c r="EY172" t="s">
        <v>818</v>
      </c>
      <c r="EZ172" t="s">
        <v>818</v>
      </c>
      <c r="FA172" t="s">
        <v>818</v>
      </c>
      <c r="FB172" t="s">
        <v>818</v>
      </c>
      <c r="FC172" t="s">
        <v>818</v>
      </c>
      <c r="FD172" t="s">
        <v>818</v>
      </c>
      <c r="FE172" t="s">
        <v>818</v>
      </c>
      <c r="FF172" t="s">
        <v>818</v>
      </c>
      <c r="FG172" t="s">
        <v>818</v>
      </c>
      <c r="FH172" t="s">
        <v>818</v>
      </c>
      <c r="FI172" t="s">
        <v>818</v>
      </c>
      <c r="FJ172" t="s">
        <v>818</v>
      </c>
      <c r="FK172" t="s">
        <v>818</v>
      </c>
      <c r="FL172" t="s">
        <v>818</v>
      </c>
      <c r="FM172" t="s">
        <v>818</v>
      </c>
      <c r="FN172" t="s">
        <v>818</v>
      </c>
      <c r="FO172" t="s">
        <v>818</v>
      </c>
      <c r="FP172" t="s">
        <v>818</v>
      </c>
      <c r="FQ172" t="s">
        <v>818</v>
      </c>
      <c r="FR172" t="s">
        <v>818</v>
      </c>
      <c r="FS172" t="s">
        <v>818</v>
      </c>
      <c r="FT172" t="s">
        <v>818</v>
      </c>
      <c r="FU172" t="s">
        <v>818</v>
      </c>
      <c r="FV172" t="s">
        <v>818</v>
      </c>
      <c r="FW172" t="s">
        <v>818</v>
      </c>
      <c r="FX172" t="s">
        <v>818</v>
      </c>
      <c r="FY172" t="s">
        <v>818</v>
      </c>
      <c r="FZ172" t="s">
        <v>818</v>
      </c>
      <c r="GA172" t="s">
        <v>818</v>
      </c>
      <c r="GB172" t="s">
        <v>818</v>
      </c>
      <c r="GC172" t="s">
        <v>818</v>
      </c>
      <c r="GD172" t="s">
        <v>818</v>
      </c>
      <c r="GE172" t="s">
        <v>818</v>
      </c>
      <c r="GF172" t="s">
        <v>818</v>
      </c>
      <c r="GG172" t="s">
        <v>818</v>
      </c>
      <c r="GH172" t="s">
        <v>818</v>
      </c>
      <c r="GI172" t="s">
        <v>818</v>
      </c>
      <c r="GJ172" t="s">
        <v>818</v>
      </c>
      <c r="GK172" t="s">
        <v>818</v>
      </c>
      <c r="GL172" t="s">
        <v>818</v>
      </c>
      <c r="GM172" t="s">
        <v>818</v>
      </c>
      <c r="GN172" t="s">
        <v>818</v>
      </c>
      <c r="GO172" t="s">
        <v>818</v>
      </c>
      <c r="GP172" t="s">
        <v>818</v>
      </c>
      <c r="GQ172" t="s">
        <v>818</v>
      </c>
      <c r="GR172" t="s">
        <v>818</v>
      </c>
      <c r="GS172" t="s">
        <v>818</v>
      </c>
      <c r="GT172" t="s">
        <v>818</v>
      </c>
      <c r="GU172" t="s">
        <v>818</v>
      </c>
      <c r="GV172" t="s">
        <v>818</v>
      </c>
      <c r="GW172" t="s">
        <v>818</v>
      </c>
      <c r="GX172" t="s">
        <v>818</v>
      </c>
      <c r="GY172" t="s">
        <v>818</v>
      </c>
      <c r="GZ172" t="s">
        <v>818</v>
      </c>
      <c r="HA172" t="s">
        <v>818</v>
      </c>
      <c r="HB172" t="s">
        <v>818</v>
      </c>
      <c r="HC172" t="s">
        <v>818</v>
      </c>
      <c r="HD172" t="s">
        <v>818</v>
      </c>
      <c r="HE172" t="s">
        <v>818</v>
      </c>
      <c r="HF172" t="s">
        <v>818</v>
      </c>
      <c r="HG172" t="s">
        <v>818</v>
      </c>
      <c r="HH172" t="s">
        <v>818</v>
      </c>
      <c r="HI172" t="s">
        <v>818</v>
      </c>
      <c r="HJ172" t="s">
        <v>818</v>
      </c>
      <c r="HK172" t="s">
        <v>818</v>
      </c>
      <c r="HL172" t="s">
        <v>818</v>
      </c>
      <c r="HM172" t="s">
        <v>818</v>
      </c>
      <c r="HN172" t="s">
        <v>818</v>
      </c>
      <c r="HO172" t="s">
        <v>818</v>
      </c>
      <c r="HP172" t="s">
        <v>818</v>
      </c>
      <c r="HQ172" t="s">
        <v>818</v>
      </c>
      <c r="HR172" t="s">
        <v>818</v>
      </c>
      <c r="HS172" t="s">
        <v>818</v>
      </c>
      <c r="HT172" t="s">
        <v>818</v>
      </c>
      <c r="HU172" t="s">
        <v>818</v>
      </c>
      <c r="HV172" t="s">
        <v>818</v>
      </c>
      <c r="HW172" t="s">
        <v>818</v>
      </c>
      <c r="HX172" t="s">
        <v>818</v>
      </c>
      <c r="HY172" t="s">
        <v>818</v>
      </c>
      <c r="HZ172" t="s">
        <v>818</v>
      </c>
      <c r="IA172" t="s">
        <v>818</v>
      </c>
      <c r="IB172" t="s">
        <v>818</v>
      </c>
      <c r="IC172" t="s">
        <v>818</v>
      </c>
      <c r="ID172" t="s">
        <v>818</v>
      </c>
      <c r="IE172" t="s">
        <v>818</v>
      </c>
      <c r="IF172" t="s">
        <v>818</v>
      </c>
      <c r="IG172" t="s">
        <v>818</v>
      </c>
      <c r="IH172" t="s">
        <v>818</v>
      </c>
      <c r="II172" t="s">
        <v>818</v>
      </c>
      <c r="IJ172" t="s">
        <v>818</v>
      </c>
      <c r="IK172" t="s">
        <v>818</v>
      </c>
      <c r="IL172" t="s">
        <v>818</v>
      </c>
      <c r="IM172" t="s">
        <v>818</v>
      </c>
      <c r="IN172" t="s">
        <v>818</v>
      </c>
      <c r="IO172" t="s">
        <v>818</v>
      </c>
      <c r="IP172" t="s">
        <v>818</v>
      </c>
      <c r="IQ172" t="s">
        <v>818</v>
      </c>
      <c r="IR172" t="s">
        <v>818</v>
      </c>
      <c r="IS172" t="s">
        <v>818</v>
      </c>
      <c r="IT172" t="s">
        <v>818</v>
      </c>
      <c r="IU172" t="s">
        <v>818</v>
      </c>
      <c r="IV172" t="s">
        <v>818</v>
      </c>
      <c r="IW172" t="s">
        <v>818</v>
      </c>
      <c r="IX172" t="s">
        <v>818</v>
      </c>
      <c r="IY172" t="s">
        <v>818</v>
      </c>
      <c r="IZ172" t="s">
        <v>818</v>
      </c>
      <c r="JA172" t="s">
        <v>818</v>
      </c>
      <c r="JB172" t="s">
        <v>818</v>
      </c>
      <c r="JC172" t="s">
        <v>818</v>
      </c>
      <c r="JD172" t="s">
        <v>818</v>
      </c>
      <c r="JE172" t="s">
        <v>818</v>
      </c>
      <c r="JF172" t="s">
        <v>818</v>
      </c>
      <c r="JG172" t="s">
        <v>818</v>
      </c>
      <c r="JH172" t="s">
        <v>818</v>
      </c>
      <c r="JI172" t="s">
        <v>818</v>
      </c>
      <c r="JJ172" t="s">
        <v>818</v>
      </c>
      <c r="JK172" t="s">
        <v>818</v>
      </c>
      <c r="JL172" t="s">
        <v>818</v>
      </c>
      <c r="JM172" t="s">
        <v>818</v>
      </c>
      <c r="JN172" t="s">
        <v>818</v>
      </c>
      <c r="JO172" t="s">
        <v>818</v>
      </c>
      <c r="JP172" t="s">
        <v>818</v>
      </c>
      <c r="JQ172" t="s">
        <v>818</v>
      </c>
      <c r="JR172" t="s">
        <v>818</v>
      </c>
      <c r="JS172" t="s">
        <v>818</v>
      </c>
      <c r="JT172" t="s">
        <v>818</v>
      </c>
      <c r="JU172" t="s">
        <v>818</v>
      </c>
      <c r="JV172" t="s">
        <v>818</v>
      </c>
      <c r="JW172" t="s">
        <v>818</v>
      </c>
      <c r="JX172" t="s">
        <v>818</v>
      </c>
      <c r="JY172" t="s">
        <v>818</v>
      </c>
      <c r="JZ172" t="s">
        <v>818</v>
      </c>
      <c r="KA172" t="s">
        <v>818</v>
      </c>
      <c r="KB172" t="s">
        <v>818</v>
      </c>
      <c r="KC172" t="s">
        <v>818</v>
      </c>
      <c r="KD172" t="s">
        <v>818</v>
      </c>
      <c r="KE172" t="s">
        <v>818</v>
      </c>
      <c r="KF172">
        <v>2</v>
      </c>
      <c r="KG172">
        <v>0</v>
      </c>
      <c r="KH172">
        <v>0</v>
      </c>
      <c r="KI172">
        <v>0</v>
      </c>
      <c r="KJ172">
        <v>0</v>
      </c>
      <c r="KK172">
        <v>0</v>
      </c>
      <c r="KL172">
        <v>0</v>
      </c>
      <c r="KM172">
        <v>0</v>
      </c>
      <c r="KN172">
        <v>0</v>
      </c>
      <c r="KO172">
        <v>0</v>
      </c>
      <c r="KP172">
        <v>0</v>
      </c>
      <c r="KQ172">
        <v>0</v>
      </c>
      <c r="KR172">
        <v>0</v>
      </c>
      <c r="KS172">
        <v>0</v>
      </c>
      <c r="KT172">
        <v>0</v>
      </c>
      <c r="KU172">
        <v>0</v>
      </c>
      <c r="KV172">
        <v>0</v>
      </c>
      <c r="KW172">
        <v>1</v>
      </c>
      <c r="KX172">
        <v>1</v>
      </c>
      <c r="KY172">
        <v>0</v>
      </c>
      <c r="KZ172">
        <v>0</v>
      </c>
      <c r="LA172">
        <v>2</v>
      </c>
      <c r="LB172">
        <v>0</v>
      </c>
      <c r="LC172">
        <v>0</v>
      </c>
      <c r="LD172">
        <v>2</v>
      </c>
      <c r="LE172">
        <v>0</v>
      </c>
      <c r="LF172">
        <v>2</v>
      </c>
      <c r="LH172" t="s">
        <v>817</v>
      </c>
      <c r="LI172" t="s">
        <v>817</v>
      </c>
      <c r="LJ172" t="s">
        <v>817</v>
      </c>
      <c r="LK172" t="s">
        <v>817</v>
      </c>
      <c r="LL172" t="s">
        <v>817</v>
      </c>
      <c r="LM172" t="s">
        <v>817</v>
      </c>
      <c r="LO172" t="s">
        <v>817</v>
      </c>
      <c r="LQ172" t="s">
        <v>817</v>
      </c>
      <c r="LX172" t="s">
        <v>817</v>
      </c>
      <c r="MA172" t="s">
        <v>858</v>
      </c>
      <c r="MB172" t="s">
        <v>913</v>
      </c>
      <c r="MC172" t="s">
        <v>875</v>
      </c>
      <c r="MD172" t="s">
        <v>813</v>
      </c>
      <c r="MF172" t="s">
        <v>1558</v>
      </c>
      <c r="MG172" t="s">
        <v>1559</v>
      </c>
      <c r="MI172" t="s">
        <v>817</v>
      </c>
      <c r="MU172" t="s">
        <v>817</v>
      </c>
      <c r="MV172" t="s">
        <v>817</v>
      </c>
      <c r="MW172" t="s">
        <v>817</v>
      </c>
      <c r="MX172" t="s">
        <v>817</v>
      </c>
      <c r="MY172" t="s">
        <v>817</v>
      </c>
      <c r="MZ172" t="s">
        <v>817</v>
      </c>
      <c r="NA172" t="s">
        <v>813</v>
      </c>
      <c r="NB172" t="s">
        <v>817</v>
      </c>
      <c r="NR172" t="s">
        <v>902</v>
      </c>
      <c r="NU172" t="s">
        <v>825</v>
      </c>
      <c r="NY172">
        <v>0</v>
      </c>
      <c r="OP172" t="s">
        <v>902</v>
      </c>
      <c r="OQ172" t="s">
        <v>827</v>
      </c>
      <c r="OR172" t="s">
        <v>863</v>
      </c>
      <c r="OS172" t="s">
        <v>904</v>
      </c>
      <c r="OT172" t="s">
        <v>813</v>
      </c>
      <c r="OU172" t="s">
        <v>817</v>
      </c>
      <c r="OV172" t="s">
        <v>830</v>
      </c>
      <c r="OW172" t="s">
        <v>864</v>
      </c>
      <c r="OX172" t="s">
        <v>832</v>
      </c>
      <c r="OY172" t="s">
        <v>833</v>
      </c>
      <c r="OZ172" t="s">
        <v>928</v>
      </c>
      <c r="PA172" t="s">
        <v>817</v>
      </c>
      <c r="PB172" t="s">
        <v>817</v>
      </c>
      <c r="PC172" t="s">
        <v>817</v>
      </c>
      <c r="PD172" t="s">
        <v>817</v>
      </c>
      <c r="PE172" t="s">
        <v>817</v>
      </c>
      <c r="PF172" t="s">
        <v>817</v>
      </c>
      <c r="PG172" t="s">
        <v>813</v>
      </c>
      <c r="PH172" t="s">
        <v>817</v>
      </c>
      <c r="PI172" t="s">
        <v>817</v>
      </c>
      <c r="PJ172" t="s">
        <v>817</v>
      </c>
      <c r="PK172" t="s">
        <v>817</v>
      </c>
      <c r="PL172" t="s">
        <v>835</v>
      </c>
      <c r="PM172" t="s">
        <v>845</v>
      </c>
      <c r="PN172" t="s">
        <v>845</v>
      </c>
      <c r="PO172" t="s">
        <v>893</v>
      </c>
      <c r="PP172" t="s">
        <v>867</v>
      </c>
      <c r="PQ172" t="s">
        <v>813</v>
      </c>
      <c r="PR172" t="s">
        <v>813</v>
      </c>
      <c r="PS172" t="s">
        <v>817</v>
      </c>
      <c r="PT172" t="s">
        <v>817</v>
      </c>
      <c r="PU172" t="s">
        <v>817</v>
      </c>
      <c r="PV172" t="s">
        <v>817</v>
      </c>
      <c r="PW172" t="s">
        <v>817</v>
      </c>
      <c r="PX172" t="s">
        <v>817</v>
      </c>
      <c r="PY172" t="s">
        <v>817</v>
      </c>
      <c r="PZ172" t="s">
        <v>840</v>
      </c>
      <c r="QA172" t="s">
        <v>841</v>
      </c>
      <c r="QB172" t="s">
        <v>895</v>
      </c>
      <c r="QC172" t="s">
        <v>972</v>
      </c>
      <c r="QD172" t="s">
        <v>844</v>
      </c>
      <c r="QE172" t="s">
        <v>845</v>
      </c>
      <c r="QF172" t="s">
        <v>813</v>
      </c>
      <c r="QG172" t="s">
        <v>813</v>
      </c>
      <c r="QH172" t="s">
        <v>813</v>
      </c>
      <c r="QI172" t="s">
        <v>817</v>
      </c>
      <c r="QJ172" t="s">
        <v>813</v>
      </c>
      <c r="QK172" t="s">
        <v>813</v>
      </c>
      <c r="QL172" t="s">
        <v>817</v>
      </c>
      <c r="QM172" t="s">
        <v>817</v>
      </c>
      <c r="QN172" t="s">
        <v>817</v>
      </c>
      <c r="QO172" t="s">
        <v>817</v>
      </c>
      <c r="QP172" t="s">
        <v>817</v>
      </c>
      <c r="QQ172" t="s">
        <v>817</v>
      </c>
      <c r="QR172" t="s">
        <v>868</v>
      </c>
      <c r="QS172" t="s">
        <v>813</v>
      </c>
      <c r="QT172" t="s">
        <v>817</v>
      </c>
      <c r="QU172" t="s">
        <v>817</v>
      </c>
      <c r="QV172" t="s">
        <v>817</v>
      </c>
      <c r="QW172" t="s">
        <v>817</v>
      </c>
      <c r="QX172" t="s">
        <v>817</v>
      </c>
      <c r="QY172" t="s">
        <v>817</v>
      </c>
      <c r="QZ172" t="s">
        <v>817</v>
      </c>
      <c r="RA172" t="s">
        <v>817</v>
      </c>
      <c r="RB172" t="s">
        <v>817</v>
      </c>
      <c r="RC172" t="s">
        <v>817</v>
      </c>
      <c r="RD172" t="s">
        <v>817</v>
      </c>
      <c r="RE172" t="s">
        <v>817</v>
      </c>
      <c r="RF172" t="s">
        <v>817</v>
      </c>
      <c r="RG172" t="s">
        <v>817</v>
      </c>
      <c r="RH172" t="s">
        <v>817</v>
      </c>
      <c r="RI172" t="s">
        <v>817</v>
      </c>
      <c r="RJ172" t="s">
        <v>817</v>
      </c>
      <c r="RK172" t="s">
        <v>813</v>
      </c>
      <c r="RL172" t="s">
        <v>813</v>
      </c>
      <c r="RM172" t="s">
        <v>817</v>
      </c>
      <c r="RN172" t="s">
        <v>817</v>
      </c>
      <c r="RO172" t="s">
        <v>817</v>
      </c>
      <c r="RP172" t="s">
        <v>817</v>
      </c>
      <c r="RQ172" t="s">
        <v>817</v>
      </c>
      <c r="RR172" t="s">
        <v>817</v>
      </c>
      <c r="RS172" t="s">
        <v>817</v>
      </c>
      <c r="RT172" t="s">
        <v>817</v>
      </c>
      <c r="RU172" t="s">
        <v>817</v>
      </c>
      <c r="RV172" t="s">
        <v>817</v>
      </c>
      <c r="RW172" t="s">
        <v>817</v>
      </c>
      <c r="RX172" t="s">
        <v>837</v>
      </c>
      <c r="RY172" t="s">
        <v>937</v>
      </c>
      <c r="RZ172" t="s">
        <v>813</v>
      </c>
      <c r="SA172" t="s">
        <v>902</v>
      </c>
      <c r="SB172" t="s">
        <v>817</v>
      </c>
      <c r="SC172" t="s">
        <v>817</v>
      </c>
      <c r="SD172" t="s">
        <v>817</v>
      </c>
      <c r="SE172" t="s">
        <v>817</v>
      </c>
      <c r="SF172" t="s">
        <v>817</v>
      </c>
      <c r="SG172" t="s">
        <v>817</v>
      </c>
      <c r="SH172" t="s">
        <v>817</v>
      </c>
      <c r="SI172" t="s">
        <v>817</v>
      </c>
      <c r="SJ172" t="s">
        <v>813</v>
      </c>
      <c r="SK172" t="s">
        <v>817</v>
      </c>
      <c r="SL172" t="s">
        <v>817</v>
      </c>
      <c r="SM172" t="s">
        <v>817</v>
      </c>
      <c r="SN172" t="s">
        <v>817</v>
      </c>
      <c r="SO172" t="s">
        <v>817</v>
      </c>
      <c r="SP172" t="s">
        <v>817</v>
      </c>
      <c r="SQ172" t="s">
        <v>813</v>
      </c>
      <c r="SR172" t="s">
        <v>817</v>
      </c>
      <c r="SS172" t="s">
        <v>817</v>
      </c>
      <c r="ST172" t="s">
        <v>817</v>
      </c>
      <c r="SU172" t="s">
        <v>817</v>
      </c>
      <c r="SV172" t="s">
        <v>817</v>
      </c>
      <c r="SW172" t="s">
        <v>817</v>
      </c>
      <c r="SX172" t="s">
        <v>817</v>
      </c>
      <c r="SY172" t="s">
        <v>817</v>
      </c>
      <c r="SZ172" t="s">
        <v>817</v>
      </c>
      <c r="TA172" t="s">
        <v>817</v>
      </c>
      <c r="TB172" t="s">
        <v>817</v>
      </c>
      <c r="TC172" t="s">
        <v>817</v>
      </c>
      <c r="TD172" t="s">
        <v>817</v>
      </c>
      <c r="TE172" t="s">
        <v>817</v>
      </c>
      <c r="TF172" t="s">
        <v>817</v>
      </c>
      <c r="TG172" t="s">
        <v>817</v>
      </c>
      <c r="TH172" t="s">
        <v>817</v>
      </c>
      <c r="TI172" t="s">
        <v>817</v>
      </c>
      <c r="TJ172" t="s">
        <v>813</v>
      </c>
      <c r="TK172" t="s">
        <v>817</v>
      </c>
      <c r="TL172" t="s">
        <v>817</v>
      </c>
      <c r="TM172" t="s">
        <v>817</v>
      </c>
      <c r="TN172" t="s">
        <v>817</v>
      </c>
      <c r="TO172" t="s">
        <v>813</v>
      </c>
      <c r="TP172" t="s">
        <v>817</v>
      </c>
      <c r="TQ172" t="s">
        <v>817</v>
      </c>
      <c r="TR172" t="s">
        <v>817</v>
      </c>
      <c r="TS172" t="s">
        <v>817</v>
      </c>
      <c r="TT172" t="s">
        <v>817</v>
      </c>
      <c r="TU172" t="s">
        <v>817</v>
      </c>
      <c r="TV172" t="s">
        <v>817</v>
      </c>
      <c r="TW172" t="s">
        <v>817</v>
      </c>
      <c r="TY172" t="s">
        <v>813</v>
      </c>
      <c r="TZ172" t="s">
        <v>817</v>
      </c>
      <c r="UA172" t="s">
        <v>817</v>
      </c>
      <c r="UB172" t="s">
        <v>817</v>
      </c>
      <c r="UC172" t="s">
        <v>817</v>
      </c>
      <c r="UD172" t="s">
        <v>817</v>
      </c>
      <c r="UE172" t="s">
        <v>817</v>
      </c>
      <c r="UF172" t="s">
        <v>817</v>
      </c>
      <c r="UG172" t="s">
        <v>817</v>
      </c>
      <c r="UH172" t="s">
        <v>817</v>
      </c>
      <c r="UI172" t="s">
        <v>817</v>
      </c>
      <c r="UJ172" t="s">
        <v>817</v>
      </c>
      <c r="UK172" t="s">
        <v>817</v>
      </c>
      <c r="UL172" t="s">
        <v>813</v>
      </c>
      <c r="UM172" t="s">
        <v>817</v>
      </c>
      <c r="UN172" t="s">
        <v>813</v>
      </c>
      <c r="UO172" t="s">
        <v>817</v>
      </c>
      <c r="UP172" t="s">
        <v>817</v>
      </c>
      <c r="UQ172" t="s">
        <v>817</v>
      </c>
      <c r="UR172" t="s">
        <v>817</v>
      </c>
      <c r="US172" t="s">
        <v>817</v>
      </c>
      <c r="UT172" t="s">
        <v>817</v>
      </c>
      <c r="UU172" t="s">
        <v>817</v>
      </c>
      <c r="UV172" t="s">
        <v>817</v>
      </c>
      <c r="UW172" t="s">
        <v>817</v>
      </c>
      <c r="UX172" t="s">
        <v>817</v>
      </c>
      <c r="UY172" t="s">
        <v>817</v>
      </c>
      <c r="UZ172" t="s">
        <v>817</v>
      </c>
      <c r="VB172" t="s">
        <v>909</v>
      </c>
      <c r="VC172" t="s">
        <v>848</v>
      </c>
      <c r="VD172" t="s">
        <v>813</v>
      </c>
      <c r="VE172" t="s">
        <v>817</v>
      </c>
      <c r="VF172" t="s">
        <v>817</v>
      </c>
      <c r="VG172" t="s">
        <v>817</v>
      </c>
      <c r="VH172" t="s">
        <v>817</v>
      </c>
      <c r="VI172" t="s">
        <v>817</v>
      </c>
      <c r="VJ172" t="s">
        <v>817</v>
      </c>
      <c r="VK172" t="s">
        <v>817</v>
      </c>
      <c r="VL172" t="s">
        <v>817</v>
      </c>
      <c r="VM172" t="s">
        <v>817</v>
      </c>
      <c r="VN172" t="s">
        <v>817</v>
      </c>
      <c r="VO172" t="s">
        <v>817</v>
      </c>
      <c r="VP172" t="s">
        <v>817</v>
      </c>
      <c r="VQ172" t="s">
        <v>817</v>
      </c>
      <c r="VY172" t="s">
        <v>813</v>
      </c>
      <c r="VZ172" t="s">
        <v>817</v>
      </c>
      <c r="WA172" t="s">
        <v>817</v>
      </c>
      <c r="WJ172" t="s">
        <v>813</v>
      </c>
      <c r="WK172" t="s">
        <v>813</v>
      </c>
      <c r="WL172" t="s">
        <v>817</v>
      </c>
      <c r="WM172" t="s">
        <v>817</v>
      </c>
      <c r="WN172" t="s">
        <v>817</v>
      </c>
      <c r="WO172" t="s">
        <v>817</v>
      </c>
      <c r="WP172" t="s">
        <v>817</v>
      </c>
      <c r="WQ172" t="s">
        <v>817</v>
      </c>
      <c r="WR172" t="s">
        <v>817</v>
      </c>
      <c r="WS172" t="s">
        <v>1011</v>
      </c>
      <c r="WU172" t="s">
        <v>817</v>
      </c>
      <c r="WV172" t="s">
        <v>817</v>
      </c>
      <c r="WW172" t="s">
        <v>817</v>
      </c>
      <c r="WX172" t="s">
        <v>817</v>
      </c>
      <c r="WY172" t="s">
        <v>817</v>
      </c>
      <c r="WZ172" t="s">
        <v>813</v>
      </c>
      <c r="XA172" t="s">
        <v>817</v>
      </c>
      <c r="XB172" t="s">
        <v>817</v>
      </c>
      <c r="XC172" t="s">
        <v>850</v>
      </c>
      <c r="XD172" t="s">
        <v>813</v>
      </c>
      <c r="XE172" t="s">
        <v>817</v>
      </c>
      <c r="XF172" t="s">
        <v>817</v>
      </c>
      <c r="XG172" t="s">
        <v>817</v>
      </c>
      <c r="XH172" t="s">
        <v>817</v>
      </c>
      <c r="XI172" t="s">
        <v>817</v>
      </c>
      <c r="XJ172" t="s">
        <v>813</v>
      </c>
      <c r="XK172" t="s">
        <v>817</v>
      </c>
      <c r="XL172" t="s">
        <v>817</v>
      </c>
      <c r="XM172" t="s">
        <v>817</v>
      </c>
      <c r="XN172" t="s">
        <v>817</v>
      </c>
      <c r="XO172" t="s">
        <v>817</v>
      </c>
      <c r="XP172" t="s">
        <v>817</v>
      </c>
      <c r="XQ172" t="s">
        <v>817</v>
      </c>
      <c r="XR172" t="s">
        <v>817</v>
      </c>
      <c r="XS172" t="s">
        <v>813</v>
      </c>
      <c r="XT172" t="s">
        <v>817</v>
      </c>
      <c r="XU172" t="s">
        <v>817</v>
      </c>
      <c r="XV172" t="s">
        <v>817</v>
      </c>
      <c r="XW172" t="s">
        <v>817</v>
      </c>
      <c r="XX172" t="s">
        <v>817</v>
      </c>
      <c r="XY172" t="s">
        <v>817</v>
      </c>
      <c r="XZ172" t="s">
        <v>817</v>
      </c>
      <c r="ZM172" t="s">
        <v>817</v>
      </c>
      <c r="ZN172" t="s">
        <v>817</v>
      </c>
      <c r="ZO172" t="s">
        <v>817</v>
      </c>
      <c r="ZP172" t="s">
        <v>817</v>
      </c>
      <c r="ZQ172" t="s">
        <v>813</v>
      </c>
      <c r="ZR172" t="s">
        <v>817</v>
      </c>
      <c r="ZS172" t="s">
        <v>817</v>
      </c>
      <c r="ZT172" t="s">
        <v>817</v>
      </c>
      <c r="ZU172" t="s">
        <v>817</v>
      </c>
      <c r="ZV172" t="s">
        <v>817</v>
      </c>
      <c r="ZW172" t="s">
        <v>817</v>
      </c>
      <c r="ZX172" t="s">
        <v>817</v>
      </c>
      <c r="ZY172" t="s">
        <v>817</v>
      </c>
      <c r="ZZ172" t="s">
        <v>817</v>
      </c>
      <c r="AAA172" t="s">
        <v>817</v>
      </c>
      <c r="AAB172" t="s">
        <v>817</v>
      </c>
      <c r="AAC172" t="s">
        <v>817</v>
      </c>
      <c r="AAD172" t="s">
        <v>817</v>
      </c>
      <c r="AAE172" t="s">
        <v>817</v>
      </c>
      <c r="AAF172" t="s">
        <v>817</v>
      </c>
      <c r="AAH172" t="s">
        <v>817</v>
      </c>
      <c r="AAI172" t="s">
        <v>817</v>
      </c>
      <c r="AAJ172" t="s">
        <v>817</v>
      </c>
      <c r="AAK172" t="s">
        <v>817</v>
      </c>
      <c r="AAL172" t="s">
        <v>813</v>
      </c>
      <c r="AAM172" t="s">
        <v>817</v>
      </c>
      <c r="AAN172" t="s">
        <v>817</v>
      </c>
      <c r="AAO172" t="s">
        <v>817</v>
      </c>
      <c r="AAP172" t="s">
        <v>817</v>
      </c>
      <c r="AAQ172" t="s">
        <v>817</v>
      </c>
      <c r="AAR172" t="s">
        <v>817</v>
      </c>
      <c r="AAS172" t="s">
        <v>813</v>
      </c>
      <c r="AAT172" t="s">
        <v>817</v>
      </c>
      <c r="AAV172" t="s">
        <v>817</v>
      </c>
      <c r="AAW172" t="s">
        <v>817</v>
      </c>
      <c r="AAX172" t="s">
        <v>817</v>
      </c>
      <c r="AAY172" t="s">
        <v>817</v>
      </c>
      <c r="AAZ172" t="s">
        <v>817</v>
      </c>
      <c r="ABA172" t="s">
        <v>817</v>
      </c>
      <c r="ABB172" t="s">
        <v>817</v>
      </c>
      <c r="ABC172" t="s">
        <v>817</v>
      </c>
      <c r="ABD172" t="s">
        <v>817</v>
      </c>
      <c r="ABE172" t="s">
        <v>817</v>
      </c>
      <c r="ABF172" t="s">
        <v>817</v>
      </c>
      <c r="ABG172" t="s">
        <v>817</v>
      </c>
      <c r="ABH172" t="s">
        <v>817</v>
      </c>
      <c r="ABI172" t="s">
        <v>817</v>
      </c>
      <c r="ABJ172" t="s">
        <v>817</v>
      </c>
      <c r="ABK172" t="s">
        <v>813</v>
      </c>
      <c r="ABL172" t="s">
        <v>817</v>
      </c>
      <c r="ABM172" t="s">
        <v>817</v>
      </c>
      <c r="ABN172" t="s">
        <v>817</v>
      </c>
      <c r="ABO172" t="s">
        <v>817</v>
      </c>
      <c r="ABP172" t="s">
        <v>817</v>
      </c>
      <c r="ABQ172" t="s">
        <v>817</v>
      </c>
      <c r="ABR172" t="s">
        <v>817</v>
      </c>
      <c r="ABS172" t="s">
        <v>817</v>
      </c>
      <c r="ABT172" t="s">
        <v>817</v>
      </c>
      <c r="ABU172" t="s">
        <v>817</v>
      </c>
      <c r="ABV172" t="s">
        <v>817</v>
      </c>
      <c r="ABW172" t="s">
        <v>817</v>
      </c>
      <c r="ABX172" t="s">
        <v>817</v>
      </c>
      <c r="ABY172" t="s">
        <v>817</v>
      </c>
      <c r="ABZ172" t="s">
        <v>817</v>
      </c>
      <c r="ACA172" t="s">
        <v>817</v>
      </c>
      <c r="ACB172" t="s">
        <v>813</v>
      </c>
      <c r="ACC172" t="s">
        <v>817</v>
      </c>
      <c r="ACD172" t="s">
        <v>817</v>
      </c>
      <c r="ACE172" t="s">
        <v>817</v>
      </c>
      <c r="ACF172" t="s">
        <v>817</v>
      </c>
      <c r="ACG172" t="s">
        <v>817</v>
      </c>
      <c r="ACH172" t="s">
        <v>817</v>
      </c>
      <c r="ACI172" t="s">
        <v>817</v>
      </c>
    </row>
    <row r="173" spans="1:763">
      <c r="A173" t="s">
        <v>1560</v>
      </c>
      <c r="B173" t="s">
        <v>1561</v>
      </c>
      <c r="C173" t="s">
        <v>1562</v>
      </c>
      <c r="D173" t="s">
        <v>932</v>
      </c>
      <c r="E173" t="s">
        <v>932</v>
      </c>
      <c r="P173" t="s">
        <v>812</v>
      </c>
      <c r="Q173">
        <v>0.874863865752458</v>
      </c>
      <c r="T173">
        <v>20</v>
      </c>
      <c r="V173" t="s">
        <v>813</v>
      </c>
      <c r="X173" t="s">
        <v>817</v>
      </c>
      <c r="Y173" t="s">
        <v>814</v>
      </c>
      <c r="Z173" t="s">
        <v>856</v>
      </c>
      <c r="AA173" t="s">
        <v>815</v>
      </c>
      <c r="AB173" t="s">
        <v>816</v>
      </c>
      <c r="AC173">
        <v>4</v>
      </c>
      <c r="AD173" t="s">
        <v>813</v>
      </c>
      <c r="AE173">
        <v>4</v>
      </c>
      <c r="AF173">
        <v>0</v>
      </c>
      <c r="AG173">
        <v>0</v>
      </c>
      <c r="AH173" t="s">
        <v>818</v>
      </c>
      <c r="AI173" t="s">
        <v>818</v>
      </c>
      <c r="AJ173" t="s">
        <v>818</v>
      </c>
      <c r="AK173" t="s">
        <v>818</v>
      </c>
      <c r="AL173" t="s">
        <v>818</v>
      </c>
      <c r="AM173" t="s">
        <v>818</v>
      </c>
      <c r="AN173" t="s">
        <v>818</v>
      </c>
      <c r="AO173" t="s">
        <v>818</v>
      </c>
      <c r="AP173" t="s">
        <v>818</v>
      </c>
      <c r="AQ173" t="s">
        <v>818</v>
      </c>
      <c r="AR173" t="s">
        <v>818</v>
      </c>
      <c r="AS173" t="s">
        <v>818</v>
      </c>
      <c r="AT173" t="s">
        <v>818</v>
      </c>
      <c r="AU173" t="s">
        <v>818</v>
      </c>
      <c r="AV173" t="s">
        <v>818</v>
      </c>
      <c r="AW173" t="s">
        <v>818</v>
      </c>
      <c r="AX173" t="s">
        <v>818</v>
      </c>
      <c r="AY173" t="s">
        <v>818</v>
      </c>
      <c r="AZ173" t="s">
        <v>818</v>
      </c>
      <c r="BA173" t="s">
        <v>818</v>
      </c>
      <c r="BB173" t="s">
        <v>818</v>
      </c>
      <c r="BC173" t="s">
        <v>818</v>
      </c>
      <c r="BD173" t="s">
        <v>818</v>
      </c>
      <c r="BE173" t="s">
        <v>818</v>
      </c>
      <c r="BF173" t="s">
        <v>818</v>
      </c>
      <c r="BG173" t="s">
        <v>818</v>
      </c>
      <c r="BH173" t="s">
        <v>818</v>
      </c>
      <c r="BI173" t="s">
        <v>818</v>
      </c>
      <c r="BJ173" t="s">
        <v>818</v>
      </c>
      <c r="BK173" t="s">
        <v>818</v>
      </c>
      <c r="BL173" t="s">
        <v>818</v>
      </c>
      <c r="BM173" t="s">
        <v>818</v>
      </c>
      <c r="BN173" t="s">
        <v>818</v>
      </c>
      <c r="BO173" t="s">
        <v>818</v>
      </c>
      <c r="BP173" t="s">
        <v>818</v>
      </c>
      <c r="BQ173" t="s">
        <v>818</v>
      </c>
      <c r="BR173" t="s">
        <v>818</v>
      </c>
      <c r="BS173" t="s">
        <v>818</v>
      </c>
      <c r="BT173" t="s">
        <v>818</v>
      </c>
      <c r="BU173" t="s">
        <v>818</v>
      </c>
      <c r="BV173" t="s">
        <v>818</v>
      </c>
      <c r="BW173" t="s">
        <v>818</v>
      </c>
      <c r="BX173" t="s">
        <v>818</v>
      </c>
      <c r="BY173" t="s">
        <v>818</v>
      </c>
      <c r="BZ173" t="s">
        <v>818</v>
      </c>
      <c r="CA173" t="s">
        <v>818</v>
      </c>
      <c r="CB173" t="s">
        <v>818</v>
      </c>
      <c r="CC173" t="s">
        <v>818</v>
      </c>
      <c r="CD173" t="s">
        <v>818</v>
      </c>
      <c r="CE173" t="s">
        <v>818</v>
      </c>
      <c r="CF173" t="s">
        <v>818</v>
      </c>
      <c r="CG173" t="s">
        <v>818</v>
      </c>
      <c r="CH173" t="s">
        <v>818</v>
      </c>
      <c r="CI173" t="s">
        <v>818</v>
      </c>
      <c r="CJ173" t="s">
        <v>818</v>
      </c>
      <c r="CK173" t="s">
        <v>818</v>
      </c>
      <c r="CL173" t="s">
        <v>818</v>
      </c>
      <c r="CM173" t="s">
        <v>818</v>
      </c>
      <c r="CN173" t="s">
        <v>818</v>
      </c>
      <c r="CO173" t="s">
        <v>818</v>
      </c>
      <c r="CP173" t="s">
        <v>818</v>
      </c>
      <c r="CQ173" t="s">
        <v>818</v>
      </c>
      <c r="CR173" t="s">
        <v>818</v>
      </c>
      <c r="CS173" t="s">
        <v>818</v>
      </c>
      <c r="CT173" t="s">
        <v>818</v>
      </c>
      <c r="CU173" t="s">
        <v>818</v>
      </c>
      <c r="CV173" t="s">
        <v>818</v>
      </c>
      <c r="CW173" t="s">
        <v>818</v>
      </c>
      <c r="CX173" t="s">
        <v>818</v>
      </c>
      <c r="CY173" t="s">
        <v>818</v>
      </c>
      <c r="CZ173" t="s">
        <v>818</v>
      </c>
      <c r="DA173" t="s">
        <v>818</v>
      </c>
      <c r="DB173" t="s">
        <v>818</v>
      </c>
      <c r="DC173" t="s">
        <v>818</v>
      </c>
      <c r="DD173" t="s">
        <v>818</v>
      </c>
      <c r="DE173" t="s">
        <v>818</v>
      </c>
      <c r="DF173" t="s">
        <v>818</v>
      </c>
      <c r="DG173" t="s">
        <v>818</v>
      </c>
      <c r="DH173" t="s">
        <v>818</v>
      </c>
      <c r="DI173" t="s">
        <v>818</v>
      </c>
      <c r="DJ173" t="s">
        <v>818</v>
      </c>
      <c r="DK173" t="s">
        <v>818</v>
      </c>
      <c r="DL173" t="s">
        <v>818</v>
      </c>
      <c r="DM173" t="s">
        <v>818</v>
      </c>
      <c r="DN173" t="s">
        <v>818</v>
      </c>
      <c r="DO173" t="s">
        <v>818</v>
      </c>
      <c r="DP173" t="s">
        <v>818</v>
      </c>
      <c r="DQ173" t="s">
        <v>818</v>
      </c>
      <c r="DR173" t="s">
        <v>818</v>
      </c>
      <c r="DS173" t="s">
        <v>818</v>
      </c>
      <c r="DT173" t="s">
        <v>818</v>
      </c>
      <c r="DU173" t="s">
        <v>818</v>
      </c>
      <c r="DV173" t="s">
        <v>818</v>
      </c>
      <c r="DW173" t="s">
        <v>818</v>
      </c>
      <c r="DX173" t="s">
        <v>818</v>
      </c>
      <c r="DY173" t="s">
        <v>818</v>
      </c>
      <c r="DZ173" t="s">
        <v>818</v>
      </c>
      <c r="EA173" t="s">
        <v>818</v>
      </c>
      <c r="EB173" t="s">
        <v>818</v>
      </c>
      <c r="EC173" t="s">
        <v>818</v>
      </c>
      <c r="ED173" t="s">
        <v>818</v>
      </c>
      <c r="EE173" t="s">
        <v>818</v>
      </c>
      <c r="EF173" t="s">
        <v>818</v>
      </c>
      <c r="EG173" t="s">
        <v>818</v>
      </c>
      <c r="EH173" t="s">
        <v>818</v>
      </c>
      <c r="EI173" t="s">
        <v>818</v>
      </c>
      <c r="EJ173" t="s">
        <v>818</v>
      </c>
      <c r="EK173" t="s">
        <v>818</v>
      </c>
      <c r="EL173" t="s">
        <v>818</v>
      </c>
      <c r="EM173" t="s">
        <v>818</v>
      </c>
      <c r="EN173" t="s">
        <v>818</v>
      </c>
      <c r="EO173" t="s">
        <v>818</v>
      </c>
      <c r="EP173" t="s">
        <v>818</v>
      </c>
      <c r="EQ173" t="s">
        <v>818</v>
      </c>
      <c r="ER173" t="s">
        <v>818</v>
      </c>
      <c r="ES173" t="s">
        <v>818</v>
      </c>
      <c r="ET173" t="s">
        <v>818</v>
      </c>
      <c r="EU173" t="s">
        <v>818</v>
      </c>
      <c r="EV173" t="s">
        <v>818</v>
      </c>
      <c r="EW173" t="s">
        <v>818</v>
      </c>
      <c r="EX173" t="s">
        <v>818</v>
      </c>
      <c r="EY173" t="s">
        <v>818</v>
      </c>
      <c r="EZ173" t="s">
        <v>818</v>
      </c>
      <c r="FA173" t="s">
        <v>818</v>
      </c>
      <c r="FB173" t="s">
        <v>818</v>
      </c>
      <c r="FC173" t="s">
        <v>818</v>
      </c>
      <c r="FD173" t="s">
        <v>818</v>
      </c>
      <c r="FE173" t="s">
        <v>818</v>
      </c>
      <c r="FF173" t="s">
        <v>818</v>
      </c>
      <c r="FG173" t="s">
        <v>818</v>
      </c>
      <c r="FH173" t="s">
        <v>818</v>
      </c>
      <c r="FI173" t="s">
        <v>818</v>
      </c>
      <c r="FJ173" t="s">
        <v>818</v>
      </c>
      <c r="FK173" t="s">
        <v>818</v>
      </c>
      <c r="FL173" t="s">
        <v>818</v>
      </c>
      <c r="FM173" t="s">
        <v>818</v>
      </c>
      <c r="FN173" t="s">
        <v>818</v>
      </c>
      <c r="FO173" t="s">
        <v>818</v>
      </c>
      <c r="FP173" t="s">
        <v>818</v>
      </c>
      <c r="FQ173" t="s">
        <v>818</v>
      </c>
      <c r="FR173" t="s">
        <v>818</v>
      </c>
      <c r="FS173" t="s">
        <v>818</v>
      </c>
      <c r="FT173" t="s">
        <v>818</v>
      </c>
      <c r="FU173" t="s">
        <v>818</v>
      </c>
      <c r="FV173" t="s">
        <v>818</v>
      </c>
      <c r="FW173" t="s">
        <v>818</v>
      </c>
      <c r="FX173" t="s">
        <v>818</v>
      </c>
      <c r="FY173" t="s">
        <v>818</v>
      </c>
      <c r="FZ173" t="s">
        <v>818</v>
      </c>
      <c r="GA173" t="s">
        <v>818</v>
      </c>
      <c r="GB173" t="s">
        <v>818</v>
      </c>
      <c r="GC173" t="s">
        <v>818</v>
      </c>
      <c r="GD173" t="s">
        <v>818</v>
      </c>
      <c r="GE173" t="s">
        <v>818</v>
      </c>
      <c r="GF173" t="s">
        <v>818</v>
      </c>
      <c r="GG173" t="s">
        <v>818</v>
      </c>
      <c r="GH173" t="s">
        <v>818</v>
      </c>
      <c r="GI173" t="s">
        <v>818</v>
      </c>
      <c r="GJ173" t="s">
        <v>818</v>
      </c>
      <c r="GK173" t="s">
        <v>818</v>
      </c>
      <c r="GL173" t="s">
        <v>818</v>
      </c>
      <c r="GM173" t="s">
        <v>818</v>
      </c>
      <c r="GN173" t="s">
        <v>818</v>
      </c>
      <c r="GO173" t="s">
        <v>818</v>
      </c>
      <c r="GP173" t="s">
        <v>818</v>
      </c>
      <c r="GQ173" t="s">
        <v>818</v>
      </c>
      <c r="GR173" t="s">
        <v>818</v>
      </c>
      <c r="GS173" t="s">
        <v>818</v>
      </c>
      <c r="GT173" t="s">
        <v>818</v>
      </c>
      <c r="GU173" t="s">
        <v>818</v>
      </c>
      <c r="GV173" t="s">
        <v>818</v>
      </c>
      <c r="GW173" t="s">
        <v>818</v>
      </c>
      <c r="GX173" t="s">
        <v>818</v>
      </c>
      <c r="GY173" t="s">
        <v>818</v>
      </c>
      <c r="GZ173" t="s">
        <v>818</v>
      </c>
      <c r="HA173" t="s">
        <v>818</v>
      </c>
      <c r="HB173" t="s">
        <v>818</v>
      </c>
      <c r="HC173" t="s">
        <v>818</v>
      </c>
      <c r="HD173" t="s">
        <v>818</v>
      </c>
      <c r="HE173" t="s">
        <v>818</v>
      </c>
      <c r="HF173" t="s">
        <v>818</v>
      </c>
      <c r="HG173" t="s">
        <v>818</v>
      </c>
      <c r="HH173" t="s">
        <v>818</v>
      </c>
      <c r="HI173" t="s">
        <v>818</v>
      </c>
      <c r="HJ173" t="s">
        <v>818</v>
      </c>
      <c r="HK173" t="s">
        <v>818</v>
      </c>
      <c r="HL173" t="s">
        <v>818</v>
      </c>
      <c r="HM173" t="s">
        <v>818</v>
      </c>
      <c r="HN173" t="s">
        <v>818</v>
      </c>
      <c r="HO173" t="s">
        <v>818</v>
      </c>
      <c r="HP173" t="s">
        <v>818</v>
      </c>
      <c r="HQ173" t="s">
        <v>818</v>
      </c>
      <c r="HR173" t="s">
        <v>818</v>
      </c>
      <c r="HS173" t="s">
        <v>818</v>
      </c>
      <c r="HT173" t="s">
        <v>818</v>
      </c>
      <c r="HU173" t="s">
        <v>818</v>
      </c>
      <c r="HV173" t="s">
        <v>818</v>
      </c>
      <c r="HW173" t="s">
        <v>818</v>
      </c>
      <c r="HX173" t="s">
        <v>818</v>
      </c>
      <c r="HY173" t="s">
        <v>818</v>
      </c>
      <c r="HZ173" t="s">
        <v>818</v>
      </c>
      <c r="IA173" t="s">
        <v>818</v>
      </c>
      <c r="IB173" t="s">
        <v>818</v>
      </c>
      <c r="IC173" t="s">
        <v>818</v>
      </c>
      <c r="ID173" t="s">
        <v>818</v>
      </c>
      <c r="IE173" t="s">
        <v>818</v>
      </c>
      <c r="IF173" t="s">
        <v>818</v>
      </c>
      <c r="IG173" t="s">
        <v>818</v>
      </c>
      <c r="IH173" t="s">
        <v>818</v>
      </c>
      <c r="II173" t="s">
        <v>818</v>
      </c>
      <c r="IJ173" t="s">
        <v>818</v>
      </c>
      <c r="IK173" t="s">
        <v>818</v>
      </c>
      <c r="IL173" t="s">
        <v>818</v>
      </c>
      <c r="IM173" t="s">
        <v>818</v>
      </c>
      <c r="IN173" t="s">
        <v>818</v>
      </c>
      <c r="IO173" t="s">
        <v>818</v>
      </c>
      <c r="IP173" t="s">
        <v>818</v>
      </c>
      <c r="IQ173" t="s">
        <v>818</v>
      </c>
      <c r="IR173" t="s">
        <v>818</v>
      </c>
      <c r="IS173" t="s">
        <v>818</v>
      </c>
      <c r="IT173" t="s">
        <v>818</v>
      </c>
      <c r="IU173" t="s">
        <v>818</v>
      </c>
      <c r="IV173" t="s">
        <v>818</v>
      </c>
      <c r="IW173" t="s">
        <v>818</v>
      </c>
      <c r="IX173" t="s">
        <v>818</v>
      </c>
      <c r="IY173" t="s">
        <v>818</v>
      </c>
      <c r="IZ173" t="s">
        <v>818</v>
      </c>
      <c r="JA173" t="s">
        <v>818</v>
      </c>
      <c r="JB173" t="s">
        <v>818</v>
      </c>
      <c r="JC173" t="s">
        <v>818</v>
      </c>
      <c r="JD173" t="s">
        <v>818</v>
      </c>
      <c r="JE173" t="s">
        <v>818</v>
      </c>
      <c r="JF173" t="s">
        <v>818</v>
      </c>
      <c r="JG173" t="s">
        <v>818</v>
      </c>
      <c r="JH173" t="s">
        <v>818</v>
      </c>
      <c r="JI173" t="s">
        <v>818</v>
      </c>
      <c r="JJ173" t="s">
        <v>818</v>
      </c>
      <c r="JK173" t="s">
        <v>818</v>
      </c>
      <c r="JL173" t="s">
        <v>818</v>
      </c>
      <c r="JM173" t="s">
        <v>818</v>
      </c>
      <c r="JN173" t="s">
        <v>818</v>
      </c>
      <c r="JO173" t="s">
        <v>818</v>
      </c>
      <c r="JP173" t="s">
        <v>818</v>
      </c>
      <c r="JQ173" t="s">
        <v>818</v>
      </c>
      <c r="JR173" t="s">
        <v>818</v>
      </c>
      <c r="JS173" t="s">
        <v>818</v>
      </c>
      <c r="JT173" t="s">
        <v>818</v>
      </c>
      <c r="JU173" t="s">
        <v>818</v>
      </c>
      <c r="JV173" t="s">
        <v>818</v>
      </c>
      <c r="JW173" t="s">
        <v>818</v>
      </c>
      <c r="JX173" t="s">
        <v>818</v>
      </c>
      <c r="JY173" t="s">
        <v>818</v>
      </c>
      <c r="JZ173" t="s">
        <v>818</v>
      </c>
      <c r="KA173" t="s">
        <v>818</v>
      </c>
      <c r="KB173" t="s">
        <v>818</v>
      </c>
      <c r="KC173" t="s">
        <v>818</v>
      </c>
      <c r="KD173" t="s">
        <v>818</v>
      </c>
      <c r="KE173" t="s">
        <v>818</v>
      </c>
      <c r="KF173">
        <v>4</v>
      </c>
      <c r="KG173">
        <v>0</v>
      </c>
      <c r="KH173">
        <v>0</v>
      </c>
      <c r="KI173">
        <v>1</v>
      </c>
      <c r="KJ173">
        <v>0</v>
      </c>
      <c r="KK173">
        <v>0</v>
      </c>
      <c r="KL173">
        <v>0</v>
      </c>
      <c r="KM173">
        <v>1</v>
      </c>
      <c r="KN173">
        <v>0</v>
      </c>
      <c r="KO173">
        <v>0</v>
      </c>
      <c r="KP173">
        <v>1</v>
      </c>
      <c r="KQ173">
        <v>1</v>
      </c>
      <c r="KR173">
        <v>0</v>
      </c>
      <c r="KS173">
        <v>0</v>
      </c>
      <c r="KT173">
        <v>0</v>
      </c>
      <c r="KU173">
        <v>0</v>
      </c>
      <c r="KV173">
        <v>0</v>
      </c>
      <c r="KW173">
        <v>2</v>
      </c>
      <c r="KX173">
        <v>0</v>
      </c>
      <c r="KY173">
        <v>0</v>
      </c>
      <c r="KZ173">
        <v>0</v>
      </c>
      <c r="LA173">
        <v>2</v>
      </c>
      <c r="LB173">
        <v>1</v>
      </c>
      <c r="LC173">
        <v>1</v>
      </c>
      <c r="LD173">
        <v>4</v>
      </c>
      <c r="LE173">
        <v>0</v>
      </c>
      <c r="LF173">
        <v>3</v>
      </c>
      <c r="LH173" t="s">
        <v>817</v>
      </c>
      <c r="LI173" t="s">
        <v>817</v>
      </c>
      <c r="LJ173" t="s">
        <v>817</v>
      </c>
      <c r="LK173" t="s">
        <v>817</v>
      </c>
      <c r="LL173" t="s">
        <v>817</v>
      </c>
      <c r="LM173" t="s">
        <v>817</v>
      </c>
      <c r="LO173" t="s">
        <v>817</v>
      </c>
      <c r="LQ173" t="s">
        <v>817</v>
      </c>
      <c r="LR173" t="s">
        <v>818</v>
      </c>
      <c r="LS173" t="s">
        <v>818</v>
      </c>
      <c r="LT173" t="s">
        <v>845</v>
      </c>
      <c r="LU173" t="s">
        <v>818</v>
      </c>
      <c r="LV173" t="s">
        <v>818</v>
      </c>
      <c r="LW173" t="s">
        <v>845</v>
      </c>
      <c r="LX173" t="s">
        <v>817</v>
      </c>
      <c r="MA173" t="s">
        <v>998</v>
      </c>
      <c r="MB173" t="s">
        <v>954</v>
      </c>
      <c r="MC173" t="s">
        <v>822</v>
      </c>
      <c r="MD173" t="s">
        <v>813</v>
      </c>
      <c r="MF173" t="s">
        <v>823</v>
      </c>
      <c r="MI173" t="s">
        <v>813</v>
      </c>
      <c r="MJ173" t="s">
        <v>902</v>
      </c>
      <c r="MU173" t="s">
        <v>813</v>
      </c>
      <c r="NC173" t="s">
        <v>817</v>
      </c>
      <c r="ND173" t="s">
        <v>817</v>
      </c>
      <c r="NE173" t="s">
        <v>813</v>
      </c>
      <c r="NF173" t="s">
        <v>817</v>
      </c>
      <c r="NG173" t="s">
        <v>817</v>
      </c>
      <c r="NH173" t="s">
        <v>817</v>
      </c>
      <c r="NI173" t="s">
        <v>817</v>
      </c>
      <c r="NJ173" t="s">
        <v>817</v>
      </c>
      <c r="NK173" t="s">
        <v>817</v>
      </c>
      <c r="NL173" t="s">
        <v>813</v>
      </c>
      <c r="NM173" t="s">
        <v>817</v>
      </c>
      <c r="NN173" t="s">
        <v>817</v>
      </c>
      <c r="NO173" t="s">
        <v>817</v>
      </c>
      <c r="NP173" t="s">
        <v>817</v>
      </c>
      <c r="NQ173" t="s">
        <v>817</v>
      </c>
      <c r="NR173" t="s">
        <v>813</v>
      </c>
      <c r="NS173" t="s">
        <v>817</v>
      </c>
      <c r="NU173" t="s">
        <v>825</v>
      </c>
      <c r="NX173" t="s">
        <v>826</v>
      </c>
      <c r="NY173">
        <v>0</v>
      </c>
      <c r="OP173" t="s">
        <v>817</v>
      </c>
      <c r="OQ173" t="s">
        <v>827</v>
      </c>
      <c r="OR173" t="s">
        <v>828</v>
      </c>
      <c r="OS173" t="s">
        <v>829</v>
      </c>
      <c r="OT173" t="s">
        <v>813</v>
      </c>
      <c r="OU173" t="s">
        <v>813</v>
      </c>
      <c r="OV173" t="s">
        <v>830</v>
      </c>
      <c r="OW173" t="s">
        <v>864</v>
      </c>
      <c r="OX173" t="s">
        <v>832</v>
      </c>
      <c r="OY173" t="s">
        <v>833</v>
      </c>
      <c r="OZ173" t="s">
        <v>928</v>
      </c>
      <c r="PA173" t="s">
        <v>813</v>
      </c>
      <c r="PB173" t="s">
        <v>813</v>
      </c>
      <c r="PC173" t="s">
        <v>817</v>
      </c>
      <c r="PD173" t="s">
        <v>817</v>
      </c>
      <c r="PE173" t="s">
        <v>817</v>
      </c>
      <c r="PF173" t="s">
        <v>817</v>
      </c>
      <c r="PG173" t="s">
        <v>817</v>
      </c>
      <c r="PH173" t="s">
        <v>817</v>
      </c>
      <c r="PI173" t="s">
        <v>817</v>
      </c>
      <c r="PJ173" t="s">
        <v>813</v>
      </c>
      <c r="PK173" t="s">
        <v>817</v>
      </c>
      <c r="PL173" t="s">
        <v>835</v>
      </c>
      <c r="PM173" t="s">
        <v>837</v>
      </c>
      <c r="PN173" t="s">
        <v>837</v>
      </c>
      <c r="PO173" t="s">
        <v>866</v>
      </c>
      <c r="PP173" t="s">
        <v>902</v>
      </c>
      <c r="PQ173" t="s">
        <v>813</v>
      </c>
      <c r="PR173" t="s">
        <v>813</v>
      </c>
      <c r="PS173" t="s">
        <v>817</v>
      </c>
      <c r="PT173" t="s">
        <v>817</v>
      </c>
      <c r="PU173" t="s">
        <v>817</v>
      </c>
      <c r="PV173" t="s">
        <v>817</v>
      </c>
      <c r="PW173" t="s">
        <v>817</v>
      </c>
      <c r="PX173" t="s">
        <v>817</v>
      </c>
      <c r="PY173" t="s">
        <v>817</v>
      </c>
      <c r="PZ173" t="s">
        <v>840</v>
      </c>
      <c r="QA173" t="s">
        <v>841</v>
      </c>
      <c r="QB173" t="s">
        <v>895</v>
      </c>
      <c r="QC173" t="s">
        <v>985</v>
      </c>
      <c r="QD173" t="s">
        <v>896</v>
      </c>
      <c r="QE173" t="s">
        <v>845</v>
      </c>
      <c r="QF173" t="s">
        <v>813</v>
      </c>
      <c r="QG173" t="s">
        <v>817</v>
      </c>
      <c r="QH173" t="s">
        <v>813</v>
      </c>
      <c r="QI173" t="s">
        <v>817</v>
      </c>
      <c r="QJ173" t="s">
        <v>813</v>
      </c>
      <c r="QK173" t="s">
        <v>813</v>
      </c>
      <c r="QL173" t="s">
        <v>817</v>
      </c>
      <c r="QM173" t="s">
        <v>817</v>
      </c>
      <c r="QN173" t="s">
        <v>817</v>
      </c>
      <c r="QO173" t="s">
        <v>817</v>
      </c>
      <c r="QP173" t="s">
        <v>817</v>
      </c>
      <c r="QQ173" t="s">
        <v>817</v>
      </c>
      <c r="QR173" t="s">
        <v>1563</v>
      </c>
      <c r="QS173" t="s">
        <v>813</v>
      </c>
      <c r="QT173" t="s">
        <v>817</v>
      </c>
      <c r="QU173" t="s">
        <v>817</v>
      </c>
      <c r="QV173" t="s">
        <v>817</v>
      </c>
      <c r="QW173" t="s">
        <v>817</v>
      </c>
      <c r="QX173" t="s">
        <v>817</v>
      </c>
      <c r="QY173" t="s">
        <v>817</v>
      </c>
      <c r="QZ173" t="s">
        <v>817</v>
      </c>
      <c r="RA173" t="s">
        <v>817</v>
      </c>
      <c r="RB173" t="s">
        <v>817</v>
      </c>
      <c r="RC173" t="s">
        <v>817</v>
      </c>
      <c r="RD173" t="s">
        <v>817</v>
      </c>
      <c r="RE173" t="s">
        <v>817</v>
      </c>
      <c r="RF173" t="s">
        <v>817</v>
      </c>
      <c r="RG173" t="s">
        <v>817</v>
      </c>
      <c r="RH173" t="s">
        <v>817</v>
      </c>
      <c r="RI173" t="s">
        <v>817</v>
      </c>
      <c r="RJ173" t="s">
        <v>817</v>
      </c>
      <c r="RK173" t="s">
        <v>813</v>
      </c>
      <c r="RL173" t="s">
        <v>813</v>
      </c>
      <c r="RM173" t="s">
        <v>817</v>
      </c>
      <c r="RN173" t="s">
        <v>817</v>
      </c>
      <c r="RO173" t="s">
        <v>817</v>
      </c>
      <c r="RP173" t="s">
        <v>817</v>
      </c>
      <c r="RQ173" t="s">
        <v>817</v>
      </c>
      <c r="RR173" t="s">
        <v>817</v>
      </c>
      <c r="RS173" t="s">
        <v>817</v>
      </c>
      <c r="RT173" t="s">
        <v>817</v>
      </c>
      <c r="RU173" t="s">
        <v>817</v>
      </c>
      <c r="RV173" t="s">
        <v>817</v>
      </c>
      <c r="RW173" t="s">
        <v>817</v>
      </c>
      <c r="RX173" t="s">
        <v>845</v>
      </c>
      <c r="RY173" t="s">
        <v>891</v>
      </c>
      <c r="RZ173" t="s">
        <v>813</v>
      </c>
      <c r="SA173" t="s">
        <v>817</v>
      </c>
      <c r="SB173" t="s">
        <v>813</v>
      </c>
      <c r="SC173" t="s">
        <v>817</v>
      </c>
      <c r="SD173" t="s">
        <v>817</v>
      </c>
      <c r="SE173" t="s">
        <v>817</v>
      </c>
      <c r="SF173" t="s">
        <v>817</v>
      </c>
      <c r="SG173" t="s">
        <v>817</v>
      </c>
      <c r="SH173" t="s">
        <v>813</v>
      </c>
      <c r="SI173" t="s">
        <v>817</v>
      </c>
      <c r="SJ173" t="s">
        <v>817</v>
      </c>
      <c r="SK173" t="s">
        <v>817</v>
      </c>
      <c r="SL173" t="s">
        <v>813</v>
      </c>
      <c r="SM173" t="s">
        <v>817</v>
      </c>
      <c r="SN173" t="s">
        <v>817</v>
      </c>
      <c r="SO173" t="s">
        <v>817</v>
      </c>
      <c r="SP173" t="s">
        <v>817</v>
      </c>
      <c r="SQ173" t="s">
        <v>817</v>
      </c>
      <c r="SR173" t="s">
        <v>817</v>
      </c>
      <c r="SS173" t="s">
        <v>817</v>
      </c>
      <c r="ST173" t="s">
        <v>817</v>
      </c>
      <c r="SU173" t="s">
        <v>817</v>
      </c>
      <c r="SV173" t="s">
        <v>817</v>
      </c>
      <c r="SW173" t="s">
        <v>813</v>
      </c>
      <c r="SX173" t="s">
        <v>817</v>
      </c>
      <c r="SY173" t="s">
        <v>813</v>
      </c>
      <c r="SZ173" t="s">
        <v>813</v>
      </c>
      <c r="TA173" t="s">
        <v>817</v>
      </c>
      <c r="TB173" t="s">
        <v>817</v>
      </c>
      <c r="TC173" t="s">
        <v>817</v>
      </c>
      <c r="TD173" t="s">
        <v>817</v>
      </c>
      <c r="TE173" t="s">
        <v>817</v>
      </c>
      <c r="TF173" t="s">
        <v>817</v>
      </c>
      <c r="TG173" t="s">
        <v>817</v>
      </c>
      <c r="TH173" t="s">
        <v>817</v>
      </c>
      <c r="TI173" t="s">
        <v>817</v>
      </c>
      <c r="TJ173" t="s">
        <v>813</v>
      </c>
      <c r="TK173" t="s">
        <v>817</v>
      </c>
      <c r="TL173" t="s">
        <v>817</v>
      </c>
      <c r="TM173" t="s">
        <v>817</v>
      </c>
      <c r="TN173" t="s">
        <v>817</v>
      </c>
      <c r="TO173" t="s">
        <v>813</v>
      </c>
      <c r="TP173" t="s">
        <v>817</v>
      </c>
      <c r="TQ173" t="s">
        <v>817</v>
      </c>
      <c r="TR173" t="s">
        <v>817</v>
      </c>
      <c r="TS173" t="s">
        <v>817</v>
      </c>
      <c r="TT173" t="s">
        <v>817</v>
      </c>
      <c r="TU173" t="s">
        <v>817</v>
      </c>
      <c r="TV173" t="s">
        <v>817</v>
      </c>
      <c r="TW173" t="s">
        <v>817</v>
      </c>
      <c r="TY173" t="s">
        <v>817</v>
      </c>
      <c r="TZ173" t="s">
        <v>817</v>
      </c>
      <c r="UA173" t="s">
        <v>817</v>
      </c>
      <c r="UB173" t="s">
        <v>817</v>
      </c>
      <c r="UC173" t="s">
        <v>817</v>
      </c>
      <c r="UD173" t="s">
        <v>817</v>
      </c>
      <c r="UE173" t="s">
        <v>817</v>
      </c>
      <c r="UF173" t="s">
        <v>817</v>
      </c>
      <c r="UG173" t="s">
        <v>817</v>
      </c>
      <c r="UH173" t="s">
        <v>813</v>
      </c>
      <c r="UI173" t="s">
        <v>817</v>
      </c>
      <c r="UJ173" t="s">
        <v>817</v>
      </c>
      <c r="UK173" t="s">
        <v>817</v>
      </c>
      <c r="UL173" t="s">
        <v>813</v>
      </c>
      <c r="UM173" t="s">
        <v>817</v>
      </c>
      <c r="UN173" t="s">
        <v>817</v>
      </c>
      <c r="UO173" t="s">
        <v>817</v>
      </c>
      <c r="UP173" t="s">
        <v>817</v>
      </c>
      <c r="UQ173" t="s">
        <v>817</v>
      </c>
      <c r="UR173" t="s">
        <v>813</v>
      </c>
      <c r="US173" t="s">
        <v>817</v>
      </c>
      <c r="UT173" t="s">
        <v>817</v>
      </c>
      <c r="UU173" t="s">
        <v>817</v>
      </c>
      <c r="UV173" t="s">
        <v>817</v>
      </c>
      <c r="UW173" t="s">
        <v>817</v>
      </c>
      <c r="UX173" t="s">
        <v>817</v>
      </c>
      <c r="UY173" t="s">
        <v>817</v>
      </c>
      <c r="UZ173" t="s">
        <v>817</v>
      </c>
      <c r="VB173" t="s">
        <v>847</v>
      </c>
      <c r="VC173" t="s">
        <v>848</v>
      </c>
      <c r="VD173" t="s">
        <v>817</v>
      </c>
      <c r="VE173" t="s">
        <v>817</v>
      </c>
      <c r="VF173" t="s">
        <v>813</v>
      </c>
      <c r="VG173" t="s">
        <v>817</v>
      </c>
      <c r="VH173" t="s">
        <v>817</v>
      </c>
      <c r="VI173" t="s">
        <v>817</v>
      </c>
      <c r="VJ173" t="s">
        <v>817</v>
      </c>
      <c r="VK173" t="s">
        <v>817</v>
      </c>
      <c r="VL173" t="s">
        <v>817</v>
      </c>
      <c r="VM173" t="s">
        <v>817</v>
      </c>
      <c r="VN173" t="s">
        <v>817</v>
      </c>
      <c r="VO173" t="s">
        <v>813</v>
      </c>
      <c r="VP173" t="s">
        <v>817</v>
      </c>
      <c r="VQ173" t="s">
        <v>817</v>
      </c>
      <c r="VY173" t="s">
        <v>813</v>
      </c>
      <c r="VZ173" t="s">
        <v>817</v>
      </c>
      <c r="WA173" t="s">
        <v>817</v>
      </c>
      <c r="WJ173" t="s">
        <v>817</v>
      </c>
      <c r="WK173" t="s">
        <v>813</v>
      </c>
      <c r="WL173" t="s">
        <v>817</v>
      </c>
      <c r="WM173" t="s">
        <v>817</v>
      </c>
      <c r="WN173" t="s">
        <v>817</v>
      </c>
      <c r="WO173" t="s">
        <v>817</v>
      </c>
      <c r="WP173" t="s">
        <v>817</v>
      </c>
      <c r="WQ173" t="s">
        <v>817</v>
      </c>
      <c r="WR173" t="s">
        <v>817</v>
      </c>
      <c r="WS173" t="s">
        <v>849</v>
      </c>
      <c r="WU173" t="s">
        <v>813</v>
      </c>
      <c r="WV173" t="s">
        <v>813</v>
      </c>
      <c r="WW173" t="s">
        <v>813</v>
      </c>
      <c r="WX173" t="s">
        <v>817</v>
      </c>
      <c r="WY173" t="s">
        <v>817</v>
      </c>
      <c r="WZ173" t="s">
        <v>817</v>
      </c>
      <c r="XA173" t="s">
        <v>817</v>
      </c>
      <c r="XB173" t="s">
        <v>817</v>
      </c>
      <c r="XC173" t="s">
        <v>869</v>
      </c>
      <c r="XD173" t="s">
        <v>813</v>
      </c>
      <c r="XE173" t="s">
        <v>817</v>
      </c>
      <c r="XF173" t="s">
        <v>817</v>
      </c>
      <c r="XG173" t="s">
        <v>817</v>
      </c>
      <c r="XH173" t="s">
        <v>817</v>
      </c>
      <c r="XI173" t="s">
        <v>817</v>
      </c>
      <c r="XJ173" t="s">
        <v>813</v>
      </c>
      <c r="XK173" t="s">
        <v>817</v>
      </c>
      <c r="XL173" t="s">
        <v>817</v>
      </c>
      <c r="XM173" t="s">
        <v>817</v>
      </c>
      <c r="XN173" t="s">
        <v>817</v>
      </c>
      <c r="XO173" t="s">
        <v>817</v>
      </c>
      <c r="XP173" t="s">
        <v>817</v>
      </c>
      <c r="XQ173" t="s">
        <v>817</v>
      </c>
      <c r="XR173" t="s">
        <v>817</v>
      </c>
      <c r="XS173" t="s">
        <v>813</v>
      </c>
      <c r="XT173" t="s">
        <v>813</v>
      </c>
      <c r="XU173" t="s">
        <v>817</v>
      </c>
      <c r="XV173" t="s">
        <v>817</v>
      </c>
      <c r="XW173" t="s">
        <v>817</v>
      </c>
      <c r="XX173" t="s">
        <v>817</v>
      </c>
      <c r="XY173" t="s">
        <v>817</v>
      </c>
      <c r="XZ173" t="s">
        <v>813</v>
      </c>
      <c r="YA173" t="s">
        <v>817</v>
      </c>
      <c r="YB173" t="s">
        <v>817</v>
      </c>
      <c r="YC173" t="s">
        <v>817</v>
      </c>
      <c r="YD173" t="s">
        <v>813</v>
      </c>
      <c r="YE173" t="s">
        <v>817</v>
      </c>
      <c r="YF173" t="s">
        <v>817</v>
      </c>
      <c r="YG173" t="s">
        <v>817</v>
      </c>
      <c r="YH173" t="s">
        <v>817</v>
      </c>
      <c r="YI173" t="s">
        <v>817</v>
      </c>
      <c r="YJ173" t="s">
        <v>817</v>
      </c>
      <c r="YK173" t="s">
        <v>817</v>
      </c>
      <c r="YL173" t="s">
        <v>817</v>
      </c>
      <c r="YM173" t="s">
        <v>817</v>
      </c>
      <c r="YN173" t="s">
        <v>813</v>
      </c>
      <c r="YO173" t="s">
        <v>817</v>
      </c>
      <c r="YP173" t="s">
        <v>817</v>
      </c>
      <c r="YQ173" t="s">
        <v>817</v>
      </c>
      <c r="YR173" t="s">
        <v>817</v>
      </c>
      <c r="YS173" t="s">
        <v>817</v>
      </c>
      <c r="YT173" t="s">
        <v>817</v>
      </c>
      <c r="YU173" t="s">
        <v>813</v>
      </c>
      <c r="YW173" t="s">
        <v>817</v>
      </c>
      <c r="ZM173" t="s">
        <v>817</v>
      </c>
      <c r="ZN173" t="s">
        <v>817</v>
      </c>
      <c r="ZO173" t="s">
        <v>817</v>
      </c>
      <c r="ZP173" t="s">
        <v>817</v>
      </c>
      <c r="ZQ173" t="s">
        <v>817</v>
      </c>
      <c r="ZR173" t="s">
        <v>813</v>
      </c>
      <c r="ZS173" t="s">
        <v>813</v>
      </c>
      <c r="ZT173" t="s">
        <v>817</v>
      </c>
      <c r="ZU173" t="s">
        <v>817</v>
      </c>
      <c r="ZV173" t="s">
        <v>817</v>
      </c>
      <c r="ZW173" t="s">
        <v>817</v>
      </c>
      <c r="ZX173" t="s">
        <v>817</v>
      </c>
      <c r="ZY173" t="s">
        <v>817</v>
      </c>
      <c r="ZZ173" t="s">
        <v>817</v>
      </c>
      <c r="AAA173" t="s">
        <v>817</v>
      </c>
      <c r="AAB173" t="s">
        <v>817</v>
      </c>
      <c r="AAC173" t="s">
        <v>817</v>
      </c>
      <c r="AAD173" t="s">
        <v>817</v>
      </c>
      <c r="AAE173" t="s">
        <v>817</v>
      </c>
      <c r="AAF173" t="s">
        <v>817</v>
      </c>
      <c r="AAH173" t="s">
        <v>813</v>
      </c>
      <c r="AAI173" t="s">
        <v>817</v>
      </c>
      <c r="AAJ173" t="s">
        <v>817</v>
      </c>
      <c r="AAK173" t="s">
        <v>817</v>
      </c>
      <c r="AAL173" t="s">
        <v>813</v>
      </c>
      <c r="AAM173" t="s">
        <v>817</v>
      </c>
      <c r="AAN173" t="s">
        <v>813</v>
      </c>
      <c r="AAO173" t="s">
        <v>817</v>
      </c>
      <c r="AAP173" t="s">
        <v>817</v>
      </c>
      <c r="AAQ173" t="s">
        <v>817</v>
      </c>
      <c r="AAR173" t="s">
        <v>817</v>
      </c>
      <c r="AAS173" t="s">
        <v>817</v>
      </c>
      <c r="AAT173" t="s">
        <v>817</v>
      </c>
      <c r="AAV173" t="s">
        <v>817</v>
      </c>
      <c r="AAW173" t="s">
        <v>817</v>
      </c>
      <c r="AAX173" t="s">
        <v>817</v>
      </c>
      <c r="AAY173" t="s">
        <v>817</v>
      </c>
      <c r="AAZ173" t="s">
        <v>817</v>
      </c>
      <c r="ABA173" t="s">
        <v>813</v>
      </c>
      <c r="ABB173" t="s">
        <v>817</v>
      </c>
      <c r="ABC173" t="s">
        <v>817</v>
      </c>
      <c r="ABD173" t="s">
        <v>817</v>
      </c>
      <c r="ABE173" t="s">
        <v>817</v>
      </c>
      <c r="ABF173" t="s">
        <v>817</v>
      </c>
      <c r="ABG173" t="s">
        <v>817</v>
      </c>
      <c r="ABH173" t="s">
        <v>817</v>
      </c>
      <c r="ABI173" t="s">
        <v>817</v>
      </c>
      <c r="ABJ173" t="s">
        <v>817</v>
      </c>
      <c r="ABK173" t="s">
        <v>817</v>
      </c>
      <c r="ABL173" t="s">
        <v>817</v>
      </c>
      <c r="ABM173" t="s">
        <v>817</v>
      </c>
      <c r="ABN173" t="s">
        <v>817</v>
      </c>
      <c r="ABO173" t="s">
        <v>817</v>
      </c>
      <c r="ABP173" t="s">
        <v>813</v>
      </c>
      <c r="ABQ173" t="s">
        <v>817</v>
      </c>
      <c r="ABR173" t="s">
        <v>817</v>
      </c>
      <c r="ABS173" t="s">
        <v>817</v>
      </c>
      <c r="ABT173" t="s">
        <v>817</v>
      </c>
      <c r="ABU173" t="s">
        <v>817</v>
      </c>
      <c r="ABV173" t="s">
        <v>817</v>
      </c>
      <c r="ABW173" t="s">
        <v>813</v>
      </c>
      <c r="ABX173" t="s">
        <v>817</v>
      </c>
      <c r="ABY173" t="s">
        <v>817</v>
      </c>
      <c r="ABZ173" t="s">
        <v>817</v>
      </c>
      <c r="ACA173" t="s">
        <v>817</v>
      </c>
      <c r="ACB173" t="s">
        <v>817</v>
      </c>
      <c r="ACC173" t="s">
        <v>817</v>
      </c>
      <c r="ACD173" t="s">
        <v>817</v>
      </c>
      <c r="ACE173" t="s">
        <v>817</v>
      </c>
      <c r="ACF173" t="s">
        <v>817</v>
      </c>
      <c r="ACG173" t="s">
        <v>817</v>
      </c>
      <c r="ACH173" t="s">
        <v>817</v>
      </c>
      <c r="ACI173" t="s">
        <v>817</v>
      </c>
    </row>
    <row r="174" spans="1:763">
      <c r="A174" t="s">
        <v>1564</v>
      </c>
      <c r="B174" t="s">
        <v>1565</v>
      </c>
      <c r="C174" t="s">
        <v>1566</v>
      </c>
      <c r="D174" t="s">
        <v>941</v>
      </c>
      <c r="E174" t="s">
        <v>941</v>
      </c>
      <c r="P174" t="s">
        <v>874</v>
      </c>
      <c r="Q174">
        <v>1.2475828181962281</v>
      </c>
      <c r="T174">
        <v>27</v>
      </c>
      <c r="V174" t="s">
        <v>813</v>
      </c>
      <c r="X174" t="s">
        <v>813</v>
      </c>
      <c r="Y174" t="s">
        <v>856</v>
      </c>
      <c r="Z174" t="s">
        <v>856</v>
      </c>
      <c r="AA174" t="s">
        <v>815</v>
      </c>
      <c r="AB174" t="s">
        <v>816</v>
      </c>
      <c r="AC174">
        <v>3</v>
      </c>
      <c r="AD174" t="s">
        <v>817</v>
      </c>
      <c r="AE174">
        <v>2</v>
      </c>
      <c r="AF174">
        <v>1</v>
      </c>
      <c r="AG174">
        <v>0</v>
      </c>
      <c r="AH174" t="s">
        <v>818</v>
      </c>
      <c r="AI174" t="s">
        <v>818</v>
      </c>
      <c r="AJ174" t="s">
        <v>818</v>
      </c>
      <c r="AK174" t="s">
        <v>818</v>
      </c>
      <c r="AL174" t="s">
        <v>818</v>
      </c>
      <c r="AM174" t="s">
        <v>818</v>
      </c>
      <c r="AN174" t="s">
        <v>818</v>
      </c>
      <c r="AO174" t="s">
        <v>818</v>
      </c>
      <c r="AP174" t="s">
        <v>818</v>
      </c>
      <c r="AQ174" t="s">
        <v>818</v>
      </c>
      <c r="AR174" t="s">
        <v>818</v>
      </c>
      <c r="AS174" t="s">
        <v>818</v>
      </c>
      <c r="AT174" t="s">
        <v>818</v>
      </c>
      <c r="AU174" t="s">
        <v>818</v>
      </c>
      <c r="AV174" t="s">
        <v>818</v>
      </c>
      <c r="AW174" t="s">
        <v>818</v>
      </c>
      <c r="AX174" t="s">
        <v>818</v>
      </c>
      <c r="AY174" t="s">
        <v>818</v>
      </c>
      <c r="AZ174" t="s">
        <v>818</v>
      </c>
      <c r="BA174" t="s">
        <v>818</v>
      </c>
      <c r="BB174" t="s">
        <v>818</v>
      </c>
      <c r="BC174" t="s">
        <v>818</v>
      </c>
      <c r="BD174" t="s">
        <v>818</v>
      </c>
      <c r="BE174" t="s">
        <v>818</v>
      </c>
      <c r="BF174" t="s">
        <v>818</v>
      </c>
      <c r="BG174" t="s">
        <v>818</v>
      </c>
      <c r="BH174" t="s">
        <v>818</v>
      </c>
      <c r="BI174" t="s">
        <v>818</v>
      </c>
      <c r="BJ174" t="s">
        <v>818</v>
      </c>
      <c r="BK174" t="s">
        <v>818</v>
      </c>
      <c r="BL174" t="s">
        <v>818</v>
      </c>
      <c r="BM174" t="s">
        <v>818</v>
      </c>
      <c r="BN174" t="s">
        <v>818</v>
      </c>
      <c r="BO174" t="s">
        <v>818</v>
      </c>
      <c r="BP174" t="s">
        <v>818</v>
      </c>
      <c r="BQ174" t="s">
        <v>818</v>
      </c>
      <c r="BR174" t="s">
        <v>818</v>
      </c>
      <c r="BS174" t="s">
        <v>818</v>
      </c>
      <c r="BT174" t="s">
        <v>818</v>
      </c>
      <c r="BU174" t="s">
        <v>818</v>
      </c>
      <c r="BV174" t="s">
        <v>818</v>
      </c>
      <c r="BW174" t="s">
        <v>818</v>
      </c>
      <c r="BX174" t="s">
        <v>818</v>
      </c>
      <c r="BY174" t="s">
        <v>818</v>
      </c>
      <c r="BZ174" t="s">
        <v>818</v>
      </c>
      <c r="CA174" t="s">
        <v>818</v>
      </c>
      <c r="CB174" t="s">
        <v>818</v>
      </c>
      <c r="CC174" t="s">
        <v>818</v>
      </c>
      <c r="CD174" t="s">
        <v>818</v>
      </c>
      <c r="CE174" t="s">
        <v>818</v>
      </c>
      <c r="CF174" t="s">
        <v>818</v>
      </c>
      <c r="CG174" t="s">
        <v>818</v>
      </c>
      <c r="CH174" t="s">
        <v>818</v>
      </c>
      <c r="CI174" t="s">
        <v>818</v>
      </c>
      <c r="CJ174" t="s">
        <v>818</v>
      </c>
      <c r="CK174" t="s">
        <v>818</v>
      </c>
      <c r="CL174" t="s">
        <v>818</v>
      </c>
      <c r="CM174" t="s">
        <v>818</v>
      </c>
      <c r="CN174" t="s">
        <v>818</v>
      </c>
      <c r="CO174" t="s">
        <v>818</v>
      </c>
      <c r="CP174" t="s">
        <v>818</v>
      </c>
      <c r="CQ174" t="s">
        <v>818</v>
      </c>
      <c r="CR174" t="s">
        <v>818</v>
      </c>
      <c r="CS174" t="s">
        <v>818</v>
      </c>
      <c r="CT174" t="s">
        <v>818</v>
      </c>
      <c r="CU174" t="s">
        <v>818</v>
      </c>
      <c r="CV174" t="s">
        <v>818</v>
      </c>
      <c r="CW174" t="s">
        <v>818</v>
      </c>
      <c r="CX174" t="s">
        <v>818</v>
      </c>
      <c r="CY174" t="s">
        <v>818</v>
      </c>
      <c r="CZ174" t="s">
        <v>818</v>
      </c>
      <c r="DA174" t="s">
        <v>818</v>
      </c>
      <c r="DB174" t="s">
        <v>818</v>
      </c>
      <c r="DC174" t="s">
        <v>818</v>
      </c>
      <c r="DD174" t="s">
        <v>818</v>
      </c>
      <c r="DE174" t="s">
        <v>818</v>
      </c>
      <c r="DF174" t="s">
        <v>818</v>
      </c>
      <c r="DG174" t="s">
        <v>818</v>
      </c>
      <c r="DH174" t="s">
        <v>818</v>
      </c>
      <c r="DI174" t="s">
        <v>818</v>
      </c>
      <c r="DJ174" t="s">
        <v>818</v>
      </c>
      <c r="DK174" t="s">
        <v>818</v>
      </c>
      <c r="DL174" t="s">
        <v>818</v>
      </c>
      <c r="DM174" t="s">
        <v>818</v>
      </c>
      <c r="DN174" t="s">
        <v>818</v>
      </c>
      <c r="DO174" t="s">
        <v>818</v>
      </c>
      <c r="DP174" t="s">
        <v>818</v>
      </c>
      <c r="DQ174" t="s">
        <v>818</v>
      </c>
      <c r="DR174" t="s">
        <v>818</v>
      </c>
      <c r="DS174" t="s">
        <v>818</v>
      </c>
      <c r="DT174" t="s">
        <v>818</v>
      </c>
      <c r="DU174" t="s">
        <v>818</v>
      </c>
      <c r="DV174" t="s">
        <v>818</v>
      </c>
      <c r="DW174" t="s">
        <v>818</v>
      </c>
      <c r="DX174" t="s">
        <v>818</v>
      </c>
      <c r="DY174" t="s">
        <v>818</v>
      </c>
      <c r="DZ174" t="s">
        <v>818</v>
      </c>
      <c r="EA174" t="s">
        <v>818</v>
      </c>
      <c r="EB174" t="s">
        <v>818</v>
      </c>
      <c r="EC174" t="s">
        <v>818</v>
      </c>
      <c r="ED174" t="s">
        <v>818</v>
      </c>
      <c r="EE174" t="s">
        <v>818</v>
      </c>
      <c r="EF174" t="s">
        <v>818</v>
      </c>
      <c r="EG174" t="s">
        <v>818</v>
      </c>
      <c r="EH174" t="s">
        <v>818</v>
      </c>
      <c r="EI174" t="s">
        <v>818</v>
      </c>
      <c r="EJ174" t="s">
        <v>818</v>
      </c>
      <c r="EK174" t="s">
        <v>818</v>
      </c>
      <c r="EL174" t="s">
        <v>818</v>
      </c>
      <c r="EM174" t="s">
        <v>818</v>
      </c>
      <c r="EN174" t="s">
        <v>818</v>
      </c>
      <c r="EO174" t="s">
        <v>818</v>
      </c>
      <c r="EP174" t="s">
        <v>818</v>
      </c>
      <c r="EQ174" t="s">
        <v>818</v>
      </c>
      <c r="ER174" t="s">
        <v>818</v>
      </c>
      <c r="ES174" t="s">
        <v>818</v>
      </c>
      <c r="ET174" t="s">
        <v>818</v>
      </c>
      <c r="EU174" t="s">
        <v>818</v>
      </c>
      <c r="EV174" t="s">
        <v>818</v>
      </c>
      <c r="EW174" t="s">
        <v>818</v>
      </c>
      <c r="EX174" t="s">
        <v>818</v>
      </c>
      <c r="EY174" t="s">
        <v>818</v>
      </c>
      <c r="EZ174" t="s">
        <v>818</v>
      </c>
      <c r="FA174" t="s">
        <v>818</v>
      </c>
      <c r="FB174" t="s">
        <v>818</v>
      </c>
      <c r="FC174" t="s">
        <v>818</v>
      </c>
      <c r="FD174" t="s">
        <v>818</v>
      </c>
      <c r="FE174" t="s">
        <v>818</v>
      </c>
      <c r="FF174" t="s">
        <v>818</v>
      </c>
      <c r="FG174" t="s">
        <v>818</v>
      </c>
      <c r="FH174" t="s">
        <v>818</v>
      </c>
      <c r="FI174" t="s">
        <v>818</v>
      </c>
      <c r="FJ174" t="s">
        <v>818</v>
      </c>
      <c r="FK174" t="s">
        <v>818</v>
      </c>
      <c r="FL174" t="s">
        <v>818</v>
      </c>
      <c r="FM174" t="s">
        <v>818</v>
      </c>
      <c r="FN174" t="s">
        <v>818</v>
      </c>
      <c r="FO174" t="s">
        <v>818</v>
      </c>
      <c r="FP174" t="s">
        <v>818</v>
      </c>
      <c r="FQ174" t="s">
        <v>818</v>
      </c>
      <c r="FR174" t="s">
        <v>818</v>
      </c>
      <c r="FS174" t="s">
        <v>818</v>
      </c>
      <c r="FT174" t="s">
        <v>818</v>
      </c>
      <c r="FU174" t="s">
        <v>818</v>
      </c>
      <c r="FV174" t="s">
        <v>818</v>
      </c>
      <c r="FW174" t="s">
        <v>818</v>
      </c>
      <c r="FX174" t="s">
        <v>818</v>
      </c>
      <c r="FY174" t="s">
        <v>818</v>
      </c>
      <c r="FZ174" t="s">
        <v>818</v>
      </c>
      <c r="GA174" t="s">
        <v>818</v>
      </c>
      <c r="GB174" t="s">
        <v>818</v>
      </c>
      <c r="GC174" t="s">
        <v>818</v>
      </c>
      <c r="GD174" t="s">
        <v>818</v>
      </c>
      <c r="GE174" t="s">
        <v>818</v>
      </c>
      <c r="GF174" t="s">
        <v>818</v>
      </c>
      <c r="GG174" t="s">
        <v>818</v>
      </c>
      <c r="GH174" t="s">
        <v>818</v>
      </c>
      <c r="GI174" t="s">
        <v>818</v>
      </c>
      <c r="GJ174" t="s">
        <v>818</v>
      </c>
      <c r="GK174" t="s">
        <v>818</v>
      </c>
      <c r="GL174" t="s">
        <v>818</v>
      </c>
      <c r="GM174" t="s">
        <v>818</v>
      </c>
      <c r="GN174" t="s">
        <v>818</v>
      </c>
      <c r="GO174" t="s">
        <v>818</v>
      </c>
      <c r="GP174" t="s">
        <v>818</v>
      </c>
      <c r="GQ174" t="s">
        <v>818</v>
      </c>
      <c r="GR174" t="s">
        <v>818</v>
      </c>
      <c r="GS174" t="s">
        <v>818</v>
      </c>
      <c r="GT174" t="s">
        <v>818</v>
      </c>
      <c r="GU174" t="s">
        <v>818</v>
      </c>
      <c r="GV174" t="s">
        <v>818</v>
      </c>
      <c r="GW174" t="s">
        <v>818</v>
      </c>
      <c r="GX174" t="s">
        <v>818</v>
      </c>
      <c r="GY174" t="s">
        <v>818</v>
      </c>
      <c r="GZ174" t="s">
        <v>818</v>
      </c>
      <c r="HA174" t="s">
        <v>818</v>
      </c>
      <c r="HB174" t="s">
        <v>818</v>
      </c>
      <c r="HC174" t="s">
        <v>818</v>
      </c>
      <c r="HD174" t="s">
        <v>818</v>
      </c>
      <c r="HE174" t="s">
        <v>818</v>
      </c>
      <c r="HF174" t="s">
        <v>818</v>
      </c>
      <c r="HG174" t="s">
        <v>818</v>
      </c>
      <c r="HH174" t="s">
        <v>818</v>
      </c>
      <c r="HI174" t="s">
        <v>818</v>
      </c>
      <c r="HJ174" t="s">
        <v>818</v>
      </c>
      <c r="HK174" t="s">
        <v>818</v>
      </c>
      <c r="HL174" t="s">
        <v>818</v>
      </c>
      <c r="HM174" t="s">
        <v>818</v>
      </c>
      <c r="HN174" t="s">
        <v>818</v>
      </c>
      <c r="HO174" t="s">
        <v>818</v>
      </c>
      <c r="HP174" t="s">
        <v>818</v>
      </c>
      <c r="HQ174" t="s">
        <v>818</v>
      </c>
      <c r="HR174" t="s">
        <v>818</v>
      </c>
      <c r="HS174" t="s">
        <v>818</v>
      </c>
      <c r="HT174" t="s">
        <v>818</v>
      </c>
      <c r="HU174" t="s">
        <v>818</v>
      </c>
      <c r="HV174" t="s">
        <v>818</v>
      </c>
      <c r="HW174" t="s">
        <v>818</v>
      </c>
      <c r="HX174" t="s">
        <v>818</v>
      </c>
      <c r="HY174" t="s">
        <v>818</v>
      </c>
      <c r="HZ174" t="s">
        <v>818</v>
      </c>
      <c r="IA174" t="s">
        <v>818</v>
      </c>
      <c r="IB174" t="s">
        <v>818</v>
      </c>
      <c r="IC174" t="s">
        <v>818</v>
      </c>
      <c r="ID174" t="s">
        <v>818</v>
      </c>
      <c r="IE174" t="s">
        <v>818</v>
      </c>
      <c r="IF174" t="s">
        <v>818</v>
      </c>
      <c r="IG174" t="s">
        <v>818</v>
      </c>
      <c r="IH174" t="s">
        <v>818</v>
      </c>
      <c r="II174" t="s">
        <v>818</v>
      </c>
      <c r="IJ174" t="s">
        <v>818</v>
      </c>
      <c r="IK174" t="s">
        <v>818</v>
      </c>
      <c r="IL174" t="s">
        <v>818</v>
      </c>
      <c r="IM174" t="s">
        <v>818</v>
      </c>
      <c r="IN174" t="s">
        <v>818</v>
      </c>
      <c r="IO174" t="s">
        <v>818</v>
      </c>
      <c r="IP174" t="s">
        <v>818</v>
      </c>
      <c r="IQ174" t="s">
        <v>818</v>
      </c>
      <c r="IR174" t="s">
        <v>818</v>
      </c>
      <c r="IS174" t="s">
        <v>818</v>
      </c>
      <c r="IT174" t="s">
        <v>818</v>
      </c>
      <c r="IU174" t="s">
        <v>818</v>
      </c>
      <c r="IV174" t="s">
        <v>818</v>
      </c>
      <c r="IW174" t="s">
        <v>818</v>
      </c>
      <c r="IX174" t="s">
        <v>818</v>
      </c>
      <c r="IY174" t="s">
        <v>818</v>
      </c>
      <c r="IZ174" t="s">
        <v>818</v>
      </c>
      <c r="JA174" t="s">
        <v>818</v>
      </c>
      <c r="JB174" t="s">
        <v>818</v>
      </c>
      <c r="JC174" t="s">
        <v>818</v>
      </c>
      <c r="JD174" t="s">
        <v>818</v>
      </c>
      <c r="JE174" t="s">
        <v>818</v>
      </c>
      <c r="JF174" t="s">
        <v>818</v>
      </c>
      <c r="JG174" t="s">
        <v>818</v>
      </c>
      <c r="JH174" t="s">
        <v>818</v>
      </c>
      <c r="JI174" t="s">
        <v>818</v>
      </c>
      <c r="JJ174" t="s">
        <v>818</v>
      </c>
      <c r="JK174" t="s">
        <v>818</v>
      </c>
      <c r="JL174" t="s">
        <v>818</v>
      </c>
      <c r="JM174" t="s">
        <v>818</v>
      </c>
      <c r="JN174" t="s">
        <v>818</v>
      </c>
      <c r="JO174" t="s">
        <v>818</v>
      </c>
      <c r="JP174" t="s">
        <v>818</v>
      </c>
      <c r="JQ174" t="s">
        <v>818</v>
      </c>
      <c r="JR174" t="s">
        <v>818</v>
      </c>
      <c r="JS174" t="s">
        <v>818</v>
      </c>
      <c r="JT174" t="s">
        <v>818</v>
      </c>
      <c r="JU174" t="s">
        <v>818</v>
      </c>
      <c r="JV174" t="s">
        <v>818</v>
      </c>
      <c r="JW174" t="s">
        <v>818</v>
      </c>
      <c r="JX174" t="s">
        <v>818</v>
      </c>
      <c r="JY174" t="s">
        <v>818</v>
      </c>
      <c r="JZ174" t="s">
        <v>818</v>
      </c>
      <c r="KA174" t="s">
        <v>818</v>
      </c>
      <c r="KB174" t="s">
        <v>818</v>
      </c>
      <c r="KC174" t="s">
        <v>818</v>
      </c>
      <c r="KD174" t="s">
        <v>818</v>
      </c>
      <c r="KE174" t="s">
        <v>818</v>
      </c>
      <c r="KF174">
        <v>3</v>
      </c>
      <c r="KG174">
        <v>0</v>
      </c>
      <c r="KH174">
        <v>0</v>
      </c>
      <c r="KI174">
        <v>0</v>
      </c>
      <c r="KJ174">
        <v>0</v>
      </c>
      <c r="KK174">
        <v>0</v>
      </c>
      <c r="KL174">
        <v>0</v>
      </c>
      <c r="KM174">
        <v>1</v>
      </c>
      <c r="KN174">
        <v>0</v>
      </c>
      <c r="KO174">
        <v>0</v>
      </c>
      <c r="KP174">
        <v>0</v>
      </c>
      <c r="KQ174">
        <v>1</v>
      </c>
      <c r="KR174">
        <v>0</v>
      </c>
      <c r="KS174">
        <v>0</v>
      </c>
      <c r="KT174">
        <v>1</v>
      </c>
      <c r="KU174">
        <v>0</v>
      </c>
      <c r="KV174">
        <v>0</v>
      </c>
      <c r="KW174">
        <v>0</v>
      </c>
      <c r="KX174">
        <v>1</v>
      </c>
      <c r="KY174">
        <v>0</v>
      </c>
      <c r="KZ174">
        <v>1</v>
      </c>
      <c r="LA174">
        <v>1</v>
      </c>
      <c r="LB174">
        <v>1</v>
      </c>
      <c r="LC174">
        <v>1</v>
      </c>
      <c r="LD174">
        <v>3</v>
      </c>
      <c r="LE174">
        <v>0</v>
      </c>
      <c r="LF174">
        <v>2</v>
      </c>
      <c r="LH174" t="s">
        <v>817</v>
      </c>
      <c r="LI174" t="s">
        <v>817</v>
      </c>
      <c r="LJ174" t="s">
        <v>817</v>
      </c>
      <c r="LK174" t="s">
        <v>817</v>
      </c>
      <c r="LL174" t="s">
        <v>817</v>
      </c>
      <c r="LM174" t="s">
        <v>817</v>
      </c>
      <c r="LO174" t="s">
        <v>817</v>
      </c>
      <c r="LQ174" t="s">
        <v>817</v>
      </c>
      <c r="LR174" t="s">
        <v>818</v>
      </c>
      <c r="LS174" t="s">
        <v>818</v>
      </c>
      <c r="LT174" t="s">
        <v>818</v>
      </c>
      <c r="LU174" t="s">
        <v>818</v>
      </c>
      <c r="LV174" t="s">
        <v>818</v>
      </c>
      <c r="LW174" t="s">
        <v>818</v>
      </c>
      <c r="LX174" t="s">
        <v>817</v>
      </c>
      <c r="MA174" t="s">
        <v>858</v>
      </c>
      <c r="MB174" t="s">
        <v>913</v>
      </c>
      <c r="MC174" t="s">
        <v>943</v>
      </c>
      <c r="MD174" t="s">
        <v>813</v>
      </c>
      <c r="MF174" t="s">
        <v>823</v>
      </c>
      <c r="MI174" t="s">
        <v>813</v>
      </c>
      <c r="MJ174" t="s">
        <v>824</v>
      </c>
      <c r="MK174" t="s">
        <v>813</v>
      </c>
      <c r="ML174" t="s">
        <v>817</v>
      </c>
      <c r="MM174" t="s">
        <v>817</v>
      </c>
      <c r="MN174" t="s">
        <v>817</v>
      </c>
      <c r="MO174" t="s">
        <v>817</v>
      </c>
      <c r="MP174" t="s">
        <v>817</v>
      </c>
      <c r="MQ174" t="s">
        <v>817</v>
      </c>
      <c r="MR174" t="s">
        <v>817</v>
      </c>
      <c r="MS174" t="s">
        <v>817</v>
      </c>
      <c r="MT174" t="s">
        <v>817</v>
      </c>
      <c r="MU174" t="s">
        <v>813</v>
      </c>
      <c r="NC174" t="s">
        <v>813</v>
      </c>
      <c r="ND174" t="s">
        <v>817</v>
      </c>
      <c r="NE174" t="s">
        <v>817</v>
      </c>
      <c r="NF174" t="s">
        <v>817</v>
      </c>
      <c r="NG174" t="s">
        <v>817</v>
      </c>
      <c r="NH174" t="s">
        <v>817</v>
      </c>
      <c r="NI174" t="s">
        <v>817</v>
      </c>
      <c r="NJ174" t="s">
        <v>813</v>
      </c>
      <c r="NK174" t="s">
        <v>817</v>
      </c>
      <c r="NL174" t="s">
        <v>817</v>
      </c>
      <c r="NM174" t="s">
        <v>817</v>
      </c>
      <c r="NN174" t="s">
        <v>817</v>
      </c>
      <c r="NO174" t="s">
        <v>817</v>
      </c>
      <c r="NP174" t="s">
        <v>817</v>
      </c>
      <c r="NQ174" t="s">
        <v>817</v>
      </c>
      <c r="NR174" t="s">
        <v>813</v>
      </c>
      <c r="NS174" t="s">
        <v>813</v>
      </c>
      <c r="NT174" t="s">
        <v>848</v>
      </c>
      <c r="NU174" t="s">
        <v>1010</v>
      </c>
      <c r="NX174" t="s">
        <v>826</v>
      </c>
      <c r="NY174">
        <v>0</v>
      </c>
      <c r="OP174" t="s">
        <v>817</v>
      </c>
      <c r="OQ174" t="s">
        <v>827</v>
      </c>
      <c r="OR174" t="s">
        <v>828</v>
      </c>
      <c r="OS174" t="s">
        <v>878</v>
      </c>
      <c r="OT174" t="s">
        <v>813</v>
      </c>
      <c r="OU174" t="s">
        <v>817</v>
      </c>
      <c r="OV174" t="s">
        <v>830</v>
      </c>
      <c r="OW174" t="s">
        <v>831</v>
      </c>
      <c r="OX174" t="s">
        <v>832</v>
      </c>
      <c r="OY174" t="s">
        <v>833</v>
      </c>
      <c r="OZ174" t="s">
        <v>1011</v>
      </c>
      <c r="PA174" t="s">
        <v>817</v>
      </c>
      <c r="PB174" t="s">
        <v>817</v>
      </c>
      <c r="PC174" t="s">
        <v>817</v>
      </c>
      <c r="PD174" t="s">
        <v>817</v>
      </c>
      <c r="PE174" t="s">
        <v>817</v>
      </c>
      <c r="PF174" t="s">
        <v>813</v>
      </c>
      <c r="PG174" t="s">
        <v>817</v>
      </c>
      <c r="PH174" t="s">
        <v>817</v>
      </c>
      <c r="PI174" t="s">
        <v>817</v>
      </c>
      <c r="PJ174" t="s">
        <v>817</v>
      </c>
      <c r="PK174" t="s">
        <v>817</v>
      </c>
      <c r="PL174" t="s">
        <v>835</v>
      </c>
      <c r="PM174" t="s">
        <v>845</v>
      </c>
      <c r="PN174" t="s">
        <v>845</v>
      </c>
      <c r="PO174" t="s">
        <v>866</v>
      </c>
      <c r="PP174" t="s">
        <v>894</v>
      </c>
      <c r="PQ174" t="s">
        <v>813</v>
      </c>
      <c r="PR174" t="s">
        <v>813</v>
      </c>
      <c r="PS174" t="s">
        <v>817</v>
      </c>
      <c r="PT174" t="s">
        <v>817</v>
      </c>
      <c r="PU174" t="s">
        <v>817</v>
      </c>
      <c r="PV174" t="s">
        <v>817</v>
      </c>
      <c r="PW174" t="s">
        <v>817</v>
      </c>
      <c r="PX174" t="s">
        <v>817</v>
      </c>
      <c r="PY174" t="s">
        <v>817</v>
      </c>
      <c r="PZ174" t="s">
        <v>840</v>
      </c>
      <c r="QA174" t="s">
        <v>841</v>
      </c>
      <c r="QB174" t="s">
        <v>895</v>
      </c>
      <c r="QC174" t="s">
        <v>843</v>
      </c>
      <c r="QD174" t="s">
        <v>896</v>
      </c>
      <c r="QE174" t="s">
        <v>845</v>
      </c>
      <c r="QF174" t="s">
        <v>813</v>
      </c>
      <c r="QG174" t="s">
        <v>817</v>
      </c>
      <c r="QH174" t="s">
        <v>813</v>
      </c>
      <c r="QI174" t="s">
        <v>817</v>
      </c>
      <c r="QJ174" t="s">
        <v>817</v>
      </c>
      <c r="QK174" t="s">
        <v>817</v>
      </c>
      <c r="QL174" t="s">
        <v>817</v>
      </c>
      <c r="QM174" t="s">
        <v>813</v>
      </c>
      <c r="QN174" t="s">
        <v>813</v>
      </c>
      <c r="QO174" t="s">
        <v>817</v>
      </c>
      <c r="QP174" t="s">
        <v>817</v>
      </c>
      <c r="QQ174" t="s">
        <v>817</v>
      </c>
      <c r="QR174" t="s">
        <v>813</v>
      </c>
      <c r="QS174" t="s">
        <v>813</v>
      </c>
      <c r="QT174" t="s">
        <v>817</v>
      </c>
      <c r="QU174" t="s">
        <v>817</v>
      </c>
      <c r="QV174" t="s">
        <v>817</v>
      </c>
      <c r="QW174" t="s">
        <v>817</v>
      </c>
      <c r="QX174" t="s">
        <v>817</v>
      </c>
      <c r="QY174" t="s">
        <v>817</v>
      </c>
      <c r="QZ174" t="s">
        <v>817</v>
      </c>
      <c r="RA174" t="s">
        <v>817</v>
      </c>
      <c r="RB174" t="s">
        <v>817</v>
      </c>
      <c r="RC174" t="s">
        <v>817</v>
      </c>
      <c r="RD174" t="s">
        <v>817</v>
      </c>
      <c r="RE174" t="s">
        <v>817</v>
      </c>
      <c r="RF174" t="s">
        <v>817</v>
      </c>
      <c r="RG174" t="s">
        <v>817</v>
      </c>
      <c r="RH174" t="s">
        <v>817</v>
      </c>
      <c r="RI174" t="s">
        <v>817</v>
      </c>
      <c r="RJ174" t="s">
        <v>817</v>
      </c>
      <c r="RK174" t="s">
        <v>813</v>
      </c>
      <c r="RL174" t="s">
        <v>813</v>
      </c>
      <c r="RM174" t="s">
        <v>817</v>
      </c>
      <c r="RN174" t="s">
        <v>817</v>
      </c>
      <c r="RO174" t="s">
        <v>817</v>
      </c>
      <c r="RP174" t="s">
        <v>817</v>
      </c>
      <c r="RQ174" t="s">
        <v>817</v>
      </c>
      <c r="RR174" t="s">
        <v>817</v>
      </c>
      <c r="RS174" t="s">
        <v>817</v>
      </c>
      <c r="RT174" t="s">
        <v>817</v>
      </c>
      <c r="RU174" t="s">
        <v>817</v>
      </c>
      <c r="RV174" t="s">
        <v>817</v>
      </c>
      <c r="RW174" t="s">
        <v>817</v>
      </c>
      <c r="RX174" t="s">
        <v>845</v>
      </c>
      <c r="RY174" t="s">
        <v>973</v>
      </c>
      <c r="RZ174" t="s">
        <v>813</v>
      </c>
      <c r="SA174" t="s">
        <v>817</v>
      </c>
      <c r="SB174" t="s">
        <v>817</v>
      </c>
      <c r="SC174" t="s">
        <v>817</v>
      </c>
      <c r="SD174" t="s">
        <v>817</v>
      </c>
      <c r="SE174" t="s">
        <v>817</v>
      </c>
      <c r="SF174" t="s">
        <v>817</v>
      </c>
      <c r="SG174" t="s">
        <v>817</v>
      </c>
      <c r="SH174" t="s">
        <v>817</v>
      </c>
      <c r="SI174" t="s">
        <v>813</v>
      </c>
      <c r="SJ174" t="s">
        <v>817</v>
      </c>
      <c r="SK174" t="s">
        <v>817</v>
      </c>
      <c r="SL174" t="s">
        <v>817</v>
      </c>
      <c r="SM174" t="s">
        <v>817</v>
      </c>
      <c r="SN174" t="s">
        <v>817</v>
      </c>
      <c r="SO174" t="s">
        <v>817</v>
      </c>
      <c r="SP174" t="s">
        <v>817</v>
      </c>
      <c r="SQ174" t="s">
        <v>817</v>
      </c>
      <c r="SR174" t="s">
        <v>817</v>
      </c>
      <c r="SS174" t="s">
        <v>817</v>
      </c>
      <c r="ST174" t="s">
        <v>817</v>
      </c>
      <c r="SU174" t="s">
        <v>817</v>
      </c>
      <c r="SV174" t="s">
        <v>817</v>
      </c>
      <c r="SW174" t="s">
        <v>813</v>
      </c>
      <c r="SX174" t="s">
        <v>817</v>
      </c>
      <c r="SY174" t="s">
        <v>817</v>
      </c>
      <c r="SZ174" t="s">
        <v>817</v>
      </c>
      <c r="TA174" t="s">
        <v>817</v>
      </c>
      <c r="TB174" t="s">
        <v>817</v>
      </c>
      <c r="TC174" t="s">
        <v>817</v>
      </c>
      <c r="TD174" t="s">
        <v>817</v>
      </c>
      <c r="TE174" t="s">
        <v>817</v>
      </c>
      <c r="TF174" t="s">
        <v>817</v>
      </c>
      <c r="TG174" t="s">
        <v>817</v>
      </c>
      <c r="TH174" t="s">
        <v>817</v>
      </c>
      <c r="TI174" t="s">
        <v>817</v>
      </c>
      <c r="TJ174" t="s">
        <v>813</v>
      </c>
      <c r="TK174" t="s">
        <v>817</v>
      </c>
      <c r="TL174" t="s">
        <v>817</v>
      </c>
      <c r="TM174" t="s">
        <v>813</v>
      </c>
      <c r="TN174" t="s">
        <v>817</v>
      </c>
      <c r="TO174" t="s">
        <v>813</v>
      </c>
      <c r="TP174" t="s">
        <v>817</v>
      </c>
      <c r="TQ174" t="s">
        <v>817</v>
      </c>
      <c r="TR174" t="s">
        <v>817</v>
      </c>
      <c r="TS174" t="s">
        <v>817</v>
      </c>
      <c r="TT174" t="s">
        <v>817</v>
      </c>
      <c r="TU174" t="s">
        <v>817</v>
      </c>
      <c r="TV174" t="s">
        <v>817</v>
      </c>
      <c r="TW174" t="s">
        <v>817</v>
      </c>
      <c r="TY174" t="s">
        <v>813</v>
      </c>
      <c r="TZ174" t="s">
        <v>817</v>
      </c>
      <c r="UA174" t="s">
        <v>817</v>
      </c>
      <c r="UB174" t="s">
        <v>817</v>
      </c>
      <c r="UC174" t="s">
        <v>813</v>
      </c>
      <c r="UD174" t="s">
        <v>817</v>
      </c>
      <c r="UE174" t="s">
        <v>817</v>
      </c>
      <c r="UF174" t="s">
        <v>817</v>
      </c>
      <c r="UG174" t="s">
        <v>817</v>
      </c>
      <c r="UH174" t="s">
        <v>817</v>
      </c>
      <c r="UI174" t="s">
        <v>817</v>
      </c>
      <c r="UJ174" t="s">
        <v>817</v>
      </c>
      <c r="UK174" t="s">
        <v>817</v>
      </c>
      <c r="UL174" t="s">
        <v>817</v>
      </c>
      <c r="UM174" t="s">
        <v>813</v>
      </c>
      <c r="UN174" t="s">
        <v>817</v>
      </c>
      <c r="UO174" t="s">
        <v>817</v>
      </c>
      <c r="UP174" t="s">
        <v>817</v>
      </c>
      <c r="UQ174" t="s">
        <v>817</v>
      </c>
      <c r="UR174" t="s">
        <v>817</v>
      </c>
      <c r="US174" t="s">
        <v>817</v>
      </c>
      <c r="UT174" t="s">
        <v>817</v>
      </c>
      <c r="UU174" t="s">
        <v>817</v>
      </c>
      <c r="UV174" t="s">
        <v>817</v>
      </c>
      <c r="UW174" t="s">
        <v>813</v>
      </c>
      <c r="UX174" t="s">
        <v>817</v>
      </c>
      <c r="UY174" t="s">
        <v>817</v>
      </c>
      <c r="UZ174" t="s">
        <v>817</v>
      </c>
      <c r="VD174" t="s">
        <v>813</v>
      </c>
      <c r="VE174" t="s">
        <v>817</v>
      </c>
      <c r="VF174" t="s">
        <v>817</v>
      </c>
      <c r="VG174" t="s">
        <v>817</v>
      </c>
      <c r="VH174" t="s">
        <v>817</v>
      </c>
      <c r="VI174" t="s">
        <v>817</v>
      </c>
      <c r="VJ174" t="s">
        <v>817</v>
      </c>
      <c r="VK174" t="s">
        <v>817</v>
      </c>
      <c r="VL174" t="s">
        <v>817</v>
      </c>
      <c r="VM174" t="s">
        <v>817</v>
      </c>
      <c r="VN174" t="s">
        <v>817</v>
      </c>
      <c r="VO174" t="s">
        <v>817</v>
      </c>
      <c r="VP174" t="s">
        <v>817</v>
      </c>
      <c r="VQ174" t="s">
        <v>817</v>
      </c>
      <c r="VY174" t="s">
        <v>817</v>
      </c>
      <c r="VZ174" t="s">
        <v>817</v>
      </c>
      <c r="WA174" t="s">
        <v>813</v>
      </c>
      <c r="WB174" t="s">
        <v>817</v>
      </c>
      <c r="WJ174" t="s">
        <v>813</v>
      </c>
      <c r="WK174" t="s">
        <v>813</v>
      </c>
      <c r="WL174" t="s">
        <v>817</v>
      </c>
      <c r="WM174" t="s">
        <v>817</v>
      </c>
      <c r="WN174" t="s">
        <v>817</v>
      </c>
      <c r="WO174" t="s">
        <v>817</v>
      </c>
      <c r="WP174" t="s">
        <v>817</v>
      </c>
      <c r="WQ174" t="s">
        <v>817</v>
      </c>
      <c r="WR174" t="s">
        <v>817</v>
      </c>
      <c r="WS174" t="s">
        <v>846</v>
      </c>
      <c r="WU174" t="s">
        <v>817</v>
      </c>
      <c r="WV174" t="s">
        <v>817</v>
      </c>
      <c r="WW174" t="s">
        <v>817</v>
      </c>
      <c r="WX174" t="s">
        <v>817</v>
      </c>
      <c r="WY174" t="s">
        <v>817</v>
      </c>
      <c r="WZ174" t="s">
        <v>813</v>
      </c>
      <c r="XA174" t="s">
        <v>817</v>
      </c>
      <c r="XB174" t="s">
        <v>817</v>
      </c>
      <c r="XC174" t="s">
        <v>850</v>
      </c>
      <c r="XD174" t="s">
        <v>813</v>
      </c>
      <c r="XE174" t="s">
        <v>817</v>
      </c>
      <c r="XF174" t="s">
        <v>817</v>
      </c>
      <c r="XG174" t="s">
        <v>817</v>
      </c>
      <c r="XH174" t="s">
        <v>817</v>
      </c>
      <c r="XI174" t="s">
        <v>817</v>
      </c>
      <c r="XJ174" t="s">
        <v>817</v>
      </c>
      <c r="XK174" t="s">
        <v>817</v>
      </c>
      <c r="XL174" t="s">
        <v>817</v>
      </c>
      <c r="XM174" t="s">
        <v>817</v>
      </c>
      <c r="XN174" t="s">
        <v>817</v>
      </c>
      <c r="XO174" t="s">
        <v>817</v>
      </c>
      <c r="XP174" t="s">
        <v>817</v>
      </c>
      <c r="XQ174" t="s">
        <v>817</v>
      </c>
      <c r="XR174" t="s">
        <v>817</v>
      </c>
      <c r="XS174" t="s">
        <v>813</v>
      </c>
      <c r="XT174" t="s">
        <v>817</v>
      </c>
      <c r="XU174" t="s">
        <v>813</v>
      </c>
      <c r="XV174" t="s">
        <v>817</v>
      </c>
      <c r="XW174" t="s">
        <v>817</v>
      </c>
      <c r="XX174" t="s">
        <v>817</v>
      </c>
      <c r="XY174" t="s">
        <v>817</v>
      </c>
      <c r="XZ174" t="s">
        <v>817</v>
      </c>
      <c r="ZM174" t="s">
        <v>817</v>
      </c>
      <c r="ZN174" t="s">
        <v>817</v>
      </c>
      <c r="ZO174" t="s">
        <v>817</v>
      </c>
      <c r="ZP174" t="s">
        <v>817</v>
      </c>
      <c r="ZQ174" t="s">
        <v>817</v>
      </c>
      <c r="ZR174" t="s">
        <v>813</v>
      </c>
      <c r="ZS174" t="s">
        <v>817</v>
      </c>
      <c r="ZT174" t="s">
        <v>817</v>
      </c>
      <c r="ZU174" t="s">
        <v>817</v>
      </c>
      <c r="ZV174" t="s">
        <v>813</v>
      </c>
      <c r="ZW174" t="s">
        <v>817</v>
      </c>
      <c r="ZX174" t="s">
        <v>817</v>
      </c>
      <c r="ZY174" t="s">
        <v>817</v>
      </c>
      <c r="ZZ174" t="s">
        <v>817</v>
      </c>
      <c r="AAA174" t="s">
        <v>813</v>
      </c>
      <c r="AAB174" t="s">
        <v>817</v>
      </c>
      <c r="AAC174" t="s">
        <v>817</v>
      </c>
      <c r="AAD174" t="s">
        <v>817</v>
      </c>
      <c r="AAE174" t="s">
        <v>817</v>
      </c>
      <c r="AAF174" t="s">
        <v>817</v>
      </c>
      <c r="AAH174" t="s">
        <v>813</v>
      </c>
      <c r="AAI174" t="s">
        <v>817</v>
      </c>
      <c r="AAJ174" t="s">
        <v>817</v>
      </c>
      <c r="AAK174" t="s">
        <v>817</v>
      </c>
      <c r="AAL174" t="s">
        <v>817</v>
      </c>
      <c r="AAM174" t="s">
        <v>817</v>
      </c>
      <c r="AAN174" t="s">
        <v>813</v>
      </c>
      <c r="AAO174" t="s">
        <v>817</v>
      </c>
      <c r="AAP174" t="s">
        <v>817</v>
      </c>
      <c r="AAQ174" t="s">
        <v>817</v>
      </c>
      <c r="AAR174" t="s">
        <v>817</v>
      </c>
      <c r="AAS174" t="s">
        <v>817</v>
      </c>
      <c r="AAT174" t="s">
        <v>817</v>
      </c>
      <c r="AAV174" t="s">
        <v>813</v>
      </c>
      <c r="AAW174" t="s">
        <v>817</v>
      </c>
      <c r="AAX174" t="s">
        <v>817</v>
      </c>
      <c r="AAY174" t="s">
        <v>817</v>
      </c>
      <c r="AAZ174" t="s">
        <v>817</v>
      </c>
      <c r="ABA174" t="s">
        <v>817</v>
      </c>
      <c r="ABB174" t="s">
        <v>813</v>
      </c>
      <c r="ABC174" t="s">
        <v>817</v>
      </c>
      <c r="ABD174" t="s">
        <v>817</v>
      </c>
      <c r="ABE174" t="s">
        <v>817</v>
      </c>
      <c r="ABF174" t="s">
        <v>817</v>
      </c>
      <c r="ABG174" t="s">
        <v>817</v>
      </c>
      <c r="ABH174" t="s">
        <v>817</v>
      </c>
      <c r="ABI174" t="s">
        <v>817</v>
      </c>
      <c r="ABJ174" t="s">
        <v>817</v>
      </c>
      <c r="ABK174" t="s">
        <v>817</v>
      </c>
      <c r="ABL174" t="s">
        <v>817</v>
      </c>
      <c r="ABM174" t="s">
        <v>817</v>
      </c>
      <c r="ABN174" t="s">
        <v>817</v>
      </c>
      <c r="ABO174" t="s">
        <v>817</v>
      </c>
      <c r="ABP174" t="s">
        <v>817</v>
      </c>
      <c r="ABQ174" t="s">
        <v>817</v>
      </c>
      <c r="ABR174" t="s">
        <v>817</v>
      </c>
      <c r="ABS174" t="s">
        <v>817</v>
      </c>
      <c r="ABT174" t="s">
        <v>817</v>
      </c>
      <c r="ABU174" t="s">
        <v>817</v>
      </c>
      <c r="ABV174" t="s">
        <v>817</v>
      </c>
      <c r="ABW174" t="s">
        <v>813</v>
      </c>
      <c r="ABX174" t="s">
        <v>817</v>
      </c>
      <c r="ABY174" t="s">
        <v>817</v>
      </c>
      <c r="ABZ174" t="s">
        <v>817</v>
      </c>
      <c r="ACA174" t="s">
        <v>817</v>
      </c>
      <c r="ACB174" t="s">
        <v>817</v>
      </c>
      <c r="ACC174" t="s">
        <v>817</v>
      </c>
      <c r="ACD174" t="s">
        <v>817</v>
      </c>
      <c r="ACE174" t="s">
        <v>817</v>
      </c>
      <c r="ACF174" t="s">
        <v>817</v>
      </c>
      <c r="ACG174" t="s">
        <v>817</v>
      </c>
      <c r="ACH174" t="s">
        <v>817</v>
      </c>
      <c r="ACI174" t="s">
        <v>817</v>
      </c>
    </row>
    <row r="175" spans="1:763">
      <c r="A175" t="s">
        <v>1567</v>
      </c>
      <c r="B175" t="s">
        <v>1568</v>
      </c>
      <c r="C175" t="s">
        <v>1569</v>
      </c>
      <c r="D175" t="s">
        <v>977</v>
      </c>
      <c r="E175" t="s">
        <v>977</v>
      </c>
      <c r="P175" t="s">
        <v>812</v>
      </c>
      <c r="Q175">
        <v>0.874863865752458</v>
      </c>
      <c r="T175">
        <v>29</v>
      </c>
      <c r="V175" t="s">
        <v>813</v>
      </c>
      <c r="X175" t="s">
        <v>813</v>
      </c>
      <c r="Y175" t="s">
        <v>856</v>
      </c>
      <c r="Z175" t="s">
        <v>856</v>
      </c>
      <c r="AA175" t="s">
        <v>857</v>
      </c>
      <c r="AB175" t="s">
        <v>816</v>
      </c>
      <c r="AC175">
        <v>5</v>
      </c>
      <c r="AD175" t="s">
        <v>813</v>
      </c>
      <c r="AE175">
        <v>4</v>
      </c>
      <c r="AF175">
        <v>1</v>
      </c>
      <c r="AG175">
        <v>0</v>
      </c>
      <c r="AH175" t="s">
        <v>818</v>
      </c>
      <c r="AI175" t="s">
        <v>818</v>
      </c>
      <c r="AJ175" t="s">
        <v>818</v>
      </c>
      <c r="AK175" t="s">
        <v>818</v>
      </c>
      <c r="AL175" t="s">
        <v>818</v>
      </c>
      <c r="AM175" t="s">
        <v>818</v>
      </c>
      <c r="AN175" t="s">
        <v>818</v>
      </c>
      <c r="AO175" t="s">
        <v>818</v>
      </c>
      <c r="AP175" t="s">
        <v>818</v>
      </c>
      <c r="AQ175" t="s">
        <v>818</v>
      </c>
      <c r="AR175" t="s">
        <v>818</v>
      </c>
      <c r="AS175" t="s">
        <v>818</v>
      </c>
      <c r="AT175" t="s">
        <v>818</v>
      </c>
      <c r="AU175" t="s">
        <v>818</v>
      </c>
      <c r="AV175" t="s">
        <v>818</v>
      </c>
      <c r="AW175" t="s">
        <v>818</v>
      </c>
      <c r="AX175" t="s">
        <v>818</v>
      </c>
      <c r="AY175" t="s">
        <v>818</v>
      </c>
      <c r="AZ175" t="s">
        <v>818</v>
      </c>
      <c r="BA175" t="s">
        <v>818</v>
      </c>
      <c r="BB175" t="s">
        <v>818</v>
      </c>
      <c r="BC175" t="s">
        <v>818</v>
      </c>
      <c r="BD175" t="s">
        <v>818</v>
      </c>
      <c r="BE175" t="s">
        <v>818</v>
      </c>
      <c r="BF175" t="s">
        <v>818</v>
      </c>
      <c r="BG175" t="s">
        <v>818</v>
      </c>
      <c r="BH175" t="s">
        <v>818</v>
      </c>
      <c r="BI175" t="s">
        <v>818</v>
      </c>
      <c r="BJ175" t="s">
        <v>818</v>
      </c>
      <c r="BK175" t="s">
        <v>818</v>
      </c>
      <c r="BL175" t="s">
        <v>818</v>
      </c>
      <c r="BM175" t="s">
        <v>818</v>
      </c>
      <c r="BN175" t="s">
        <v>818</v>
      </c>
      <c r="BO175" t="s">
        <v>818</v>
      </c>
      <c r="BP175" t="s">
        <v>818</v>
      </c>
      <c r="BQ175" t="s">
        <v>818</v>
      </c>
      <c r="BR175" t="s">
        <v>818</v>
      </c>
      <c r="BS175" t="s">
        <v>818</v>
      </c>
      <c r="BT175" t="s">
        <v>818</v>
      </c>
      <c r="BU175" t="s">
        <v>818</v>
      </c>
      <c r="BV175" t="s">
        <v>818</v>
      </c>
      <c r="BW175" t="s">
        <v>818</v>
      </c>
      <c r="BX175" t="s">
        <v>818</v>
      </c>
      <c r="BY175" t="s">
        <v>818</v>
      </c>
      <c r="BZ175" t="s">
        <v>818</v>
      </c>
      <c r="CA175" t="s">
        <v>818</v>
      </c>
      <c r="CB175" t="s">
        <v>818</v>
      </c>
      <c r="CC175" t="s">
        <v>818</v>
      </c>
      <c r="CD175" t="s">
        <v>818</v>
      </c>
      <c r="CE175" t="s">
        <v>818</v>
      </c>
      <c r="CF175" t="s">
        <v>818</v>
      </c>
      <c r="CG175" t="s">
        <v>818</v>
      </c>
      <c r="CH175" t="s">
        <v>818</v>
      </c>
      <c r="CI175" t="s">
        <v>818</v>
      </c>
      <c r="CJ175" t="s">
        <v>818</v>
      </c>
      <c r="CK175" t="s">
        <v>818</v>
      </c>
      <c r="CL175" t="s">
        <v>818</v>
      </c>
      <c r="CM175" t="s">
        <v>818</v>
      </c>
      <c r="CN175" t="s">
        <v>818</v>
      </c>
      <c r="CO175" t="s">
        <v>818</v>
      </c>
      <c r="CP175" t="s">
        <v>818</v>
      </c>
      <c r="CQ175" t="s">
        <v>818</v>
      </c>
      <c r="CR175" t="s">
        <v>818</v>
      </c>
      <c r="CS175" t="s">
        <v>818</v>
      </c>
      <c r="CT175" t="s">
        <v>818</v>
      </c>
      <c r="CU175" t="s">
        <v>818</v>
      </c>
      <c r="CV175" t="s">
        <v>818</v>
      </c>
      <c r="CW175" t="s">
        <v>818</v>
      </c>
      <c r="CX175" t="s">
        <v>818</v>
      </c>
      <c r="CY175" t="s">
        <v>818</v>
      </c>
      <c r="CZ175" t="s">
        <v>818</v>
      </c>
      <c r="DA175" t="s">
        <v>818</v>
      </c>
      <c r="DB175" t="s">
        <v>818</v>
      </c>
      <c r="DC175" t="s">
        <v>818</v>
      </c>
      <c r="DD175" t="s">
        <v>818</v>
      </c>
      <c r="DE175" t="s">
        <v>818</v>
      </c>
      <c r="DF175" t="s">
        <v>818</v>
      </c>
      <c r="DG175" t="s">
        <v>818</v>
      </c>
      <c r="DH175" t="s">
        <v>818</v>
      </c>
      <c r="DI175" t="s">
        <v>818</v>
      </c>
      <c r="DJ175" t="s">
        <v>818</v>
      </c>
      <c r="DK175" t="s">
        <v>818</v>
      </c>
      <c r="DL175" t="s">
        <v>818</v>
      </c>
      <c r="DM175" t="s">
        <v>818</v>
      </c>
      <c r="DN175" t="s">
        <v>818</v>
      </c>
      <c r="DO175" t="s">
        <v>818</v>
      </c>
      <c r="DP175" t="s">
        <v>818</v>
      </c>
      <c r="DQ175" t="s">
        <v>818</v>
      </c>
      <c r="DR175" t="s">
        <v>818</v>
      </c>
      <c r="DS175" t="s">
        <v>818</v>
      </c>
      <c r="DT175" t="s">
        <v>818</v>
      </c>
      <c r="DU175" t="s">
        <v>818</v>
      </c>
      <c r="DV175" t="s">
        <v>818</v>
      </c>
      <c r="DW175" t="s">
        <v>818</v>
      </c>
      <c r="DX175" t="s">
        <v>818</v>
      </c>
      <c r="DY175" t="s">
        <v>818</v>
      </c>
      <c r="DZ175" t="s">
        <v>818</v>
      </c>
      <c r="EA175" t="s">
        <v>818</v>
      </c>
      <c r="EB175" t="s">
        <v>818</v>
      </c>
      <c r="EC175" t="s">
        <v>818</v>
      </c>
      <c r="ED175" t="s">
        <v>818</v>
      </c>
      <c r="EE175" t="s">
        <v>818</v>
      </c>
      <c r="EF175" t="s">
        <v>818</v>
      </c>
      <c r="EG175" t="s">
        <v>818</v>
      </c>
      <c r="EH175" t="s">
        <v>818</v>
      </c>
      <c r="EI175" t="s">
        <v>818</v>
      </c>
      <c r="EJ175" t="s">
        <v>818</v>
      </c>
      <c r="EK175" t="s">
        <v>818</v>
      </c>
      <c r="EL175" t="s">
        <v>818</v>
      </c>
      <c r="EM175" t="s">
        <v>818</v>
      </c>
      <c r="EN175" t="s">
        <v>818</v>
      </c>
      <c r="EO175" t="s">
        <v>818</v>
      </c>
      <c r="EP175" t="s">
        <v>818</v>
      </c>
      <c r="EQ175" t="s">
        <v>818</v>
      </c>
      <c r="ER175" t="s">
        <v>818</v>
      </c>
      <c r="ES175" t="s">
        <v>818</v>
      </c>
      <c r="ET175" t="s">
        <v>818</v>
      </c>
      <c r="EU175" t="s">
        <v>818</v>
      </c>
      <c r="EV175" t="s">
        <v>818</v>
      </c>
      <c r="EW175" t="s">
        <v>818</v>
      </c>
      <c r="EX175" t="s">
        <v>818</v>
      </c>
      <c r="EY175" t="s">
        <v>818</v>
      </c>
      <c r="EZ175" t="s">
        <v>818</v>
      </c>
      <c r="FA175" t="s">
        <v>818</v>
      </c>
      <c r="FB175" t="s">
        <v>818</v>
      </c>
      <c r="FC175" t="s">
        <v>818</v>
      </c>
      <c r="FD175" t="s">
        <v>818</v>
      </c>
      <c r="FE175" t="s">
        <v>818</v>
      </c>
      <c r="FF175" t="s">
        <v>818</v>
      </c>
      <c r="FG175" t="s">
        <v>818</v>
      </c>
      <c r="FH175" t="s">
        <v>818</v>
      </c>
      <c r="FI175" t="s">
        <v>818</v>
      </c>
      <c r="FJ175" t="s">
        <v>818</v>
      </c>
      <c r="FK175" t="s">
        <v>818</v>
      </c>
      <c r="FL175" t="s">
        <v>818</v>
      </c>
      <c r="FM175" t="s">
        <v>818</v>
      </c>
      <c r="FN175" t="s">
        <v>818</v>
      </c>
      <c r="FO175" t="s">
        <v>818</v>
      </c>
      <c r="FP175" t="s">
        <v>818</v>
      </c>
      <c r="FQ175" t="s">
        <v>818</v>
      </c>
      <c r="FR175" t="s">
        <v>818</v>
      </c>
      <c r="FS175" t="s">
        <v>818</v>
      </c>
      <c r="FT175" t="s">
        <v>818</v>
      </c>
      <c r="FU175" t="s">
        <v>818</v>
      </c>
      <c r="FV175" t="s">
        <v>818</v>
      </c>
      <c r="FW175" t="s">
        <v>818</v>
      </c>
      <c r="FX175" t="s">
        <v>818</v>
      </c>
      <c r="FY175" t="s">
        <v>818</v>
      </c>
      <c r="FZ175" t="s">
        <v>818</v>
      </c>
      <c r="GA175" t="s">
        <v>818</v>
      </c>
      <c r="GB175" t="s">
        <v>818</v>
      </c>
      <c r="GC175" t="s">
        <v>818</v>
      </c>
      <c r="GD175" t="s">
        <v>818</v>
      </c>
      <c r="GE175" t="s">
        <v>818</v>
      </c>
      <c r="GF175" t="s">
        <v>818</v>
      </c>
      <c r="GG175" t="s">
        <v>818</v>
      </c>
      <c r="GH175" t="s">
        <v>818</v>
      </c>
      <c r="GI175" t="s">
        <v>818</v>
      </c>
      <c r="GJ175" t="s">
        <v>818</v>
      </c>
      <c r="GK175" t="s">
        <v>818</v>
      </c>
      <c r="GL175" t="s">
        <v>818</v>
      </c>
      <c r="GM175" t="s">
        <v>818</v>
      </c>
      <c r="GN175" t="s">
        <v>818</v>
      </c>
      <c r="GO175" t="s">
        <v>818</v>
      </c>
      <c r="GP175" t="s">
        <v>818</v>
      </c>
      <c r="GQ175" t="s">
        <v>818</v>
      </c>
      <c r="GR175" t="s">
        <v>818</v>
      </c>
      <c r="GS175" t="s">
        <v>818</v>
      </c>
      <c r="GT175" t="s">
        <v>818</v>
      </c>
      <c r="GU175" t="s">
        <v>818</v>
      </c>
      <c r="GV175" t="s">
        <v>818</v>
      </c>
      <c r="GW175" t="s">
        <v>818</v>
      </c>
      <c r="GX175" t="s">
        <v>818</v>
      </c>
      <c r="GY175" t="s">
        <v>818</v>
      </c>
      <c r="GZ175" t="s">
        <v>818</v>
      </c>
      <c r="HA175" t="s">
        <v>818</v>
      </c>
      <c r="HB175" t="s">
        <v>818</v>
      </c>
      <c r="HC175" t="s">
        <v>818</v>
      </c>
      <c r="HD175" t="s">
        <v>818</v>
      </c>
      <c r="HE175" t="s">
        <v>818</v>
      </c>
      <c r="HF175" t="s">
        <v>818</v>
      </c>
      <c r="HG175" t="s">
        <v>818</v>
      </c>
      <c r="HH175" t="s">
        <v>818</v>
      </c>
      <c r="HI175" t="s">
        <v>818</v>
      </c>
      <c r="HJ175" t="s">
        <v>818</v>
      </c>
      <c r="HK175" t="s">
        <v>818</v>
      </c>
      <c r="HL175" t="s">
        <v>818</v>
      </c>
      <c r="HM175" t="s">
        <v>818</v>
      </c>
      <c r="HN175" t="s">
        <v>818</v>
      </c>
      <c r="HO175" t="s">
        <v>818</v>
      </c>
      <c r="HP175" t="s">
        <v>818</v>
      </c>
      <c r="HQ175" t="s">
        <v>818</v>
      </c>
      <c r="HR175" t="s">
        <v>818</v>
      </c>
      <c r="HS175" t="s">
        <v>818</v>
      </c>
      <c r="HT175" t="s">
        <v>818</v>
      </c>
      <c r="HU175" t="s">
        <v>818</v>
      </c>
      <c r="HV175" t="s">
        <v>818</v>
      </c>
      <c r="HW175" t="s">
        <v>818</v>
      </c>
      <c r="HX175" t="s">
        <v>818</v>
      </c>
      <c r="HY175" t="s">
        <v>818</v>
      </c>
      <c r="HZ175" t="s">
        <v>818</v>
      </c>
      <c r="IA175" t="s">
        <v>818</v>
      </c>
      <c r="IB175" t="s">
        <v>818</v>
      </c>
      <c r="IC175" t="s">
        <v>818</v>
      </c>
      <c r="ID175" t="s">
        <v>818</v>
      </c>
      <c r="IE175" t="s">
        <v>818</v>
      </c>
      <c r="IF175" t="s">
        <v>818</v>
      </c>
      <c r="IG175" t="s">
        <v>818</v>
      </c>
      <c r="IH175" t="s">
        <v>818</v>
      </c>
      <c r="II175" t="s">
        <v>818</v>
      </c>
      <c r="IJ175" t="s">
        <v>818</v>
      </c>
      <c r="IK175" t="s">
        <v>818</v>
      </c>
      <c r="IL175" t="s">
        <v>818</v>
      </c>
      <c r="IM175" t="s">
        <v>818</v>
      </c>
      <c r="IN175" t="s">
        <v>818</v>
      </c>
      <c r="IO175" t="s">
        <v>818</v>
      </c>
      <c r="IP175" t="s">
        <v>818</v>
      </c>
      <c r="IQ175" t="s">
        <v>818</v>
      </c>
      <c r="IR175" t="s">
        <v>818</v>
      </c>
      <c r="IS175" t="s">
        <v>818</v>
      </c>
      <c r="IT175" t="s">
        <v>818</v>
      </c>
      <c r="IU175" t="s">
        <v>818</v>
      </c>
      <c r="IV175" t="s">
        <v>818</v>
      </c>
      <c r="IW175" t="s">
        <v>818</v>
      </c>
      <c r="IX175" t="s">
        <v>818</v>
      </c>
      <c r="IY175" t="s">
        <v>818</v>
      </c>
      <c r="IZ175" t="s">
        <v>818</v>
      </c>
      <c r="JA175" t="s">
        <v>818</v>
      </c>
      <c r="JB175" t="s">
        <v>818</v>
      </c>
      <c r="JC175" t="s">
        <v>818</v>
      </c>
      <c r="JD175" t="s">
        <v>818</v>
      </c>
      <c r="JE175" t="s">
        <v>818</v>
      </c>
      <c r="JF175" t="s">
        <v>818</v>
      </c>
      <c r="JG175" t="s">
        <v>818</v>
      </c>
      <c r="JH175" t="s">
        <v>818</v>
      </c>
      <c r="JI175" t="s">
        <v>818</v>
      </c>
      <c r="JJ175" t="s">
        <v>818</v>
      </c>
      <c r="JK175" t="s">
        <v>818</v>
      </c>
      <c r="JL175" t="s">
        <v>818</v>
      </c>
      <c r="JM175" t="s">
        <v>818</v>
      </c>
      <c r="JN175" t="s">
        <v>818</v>
      </c>
      <c r="JO175" t="s">
        <v>818</v>
      </c>
      <c r="JP175" t="s">
        <v>818</v>
      </c>
      <c r="JQ175" t="s">
        <v>818</v>
      </c>
      <c r="JR175" t="s">
        <v>818</v>
      </c>
      <c r="JS175" t="s">
        <v>818</v>
      </c>
      <c r="JT175" t="s">
        <v>818</v>
      </c>
      <c r="JU175" t="s">
        <v>818</v>
      </c>
      <c r="JV175" t="s">
        <v>818</v>
      </c>
      <c r="JW175" t="s">
        <v>818</v>
      </c>
      <c r="JX175" t="s">
        <v>818</v>
      </c>
      <c r="JY175" t="s">
        <v>818</v>
      </c>
      <c r="JZ175" t="s">
        <v>818</v>
      </c>
      <c r="KA175" t="s">
        <v>818</v>
      </c>
      <c r="KB175" t="s">
        <v>818</v>
      </c>
      <c r="KC175" t="s">
        <v>818</v>
      </c>
      <c r="KD175" t="s">
        <v>818</v>
      </c>
      <c r="KE175" t="s">
        <v>818</v>
      </c>
      <c r="KF175">
        <v>5</v>
      </c>
      <c r="KG175">
        <v>0</v>
      </c>
      <c r="KH175">
        <v>0</v>
      </c>
      <c r="KI175">
        <v>0</v>
      </c>
      <c r="KJ175">
        <v>0</v>
      </c>
      <c r="KK175">
        <v>0</v>
      </c>
      <c r="KL175">
        <v>0</v>
      </c>
      <c r="KM175">
        <v>1</v>
      </c>
      <c r="KN175">
        <v>1</v>
      </c>
      <c r="KO175">
        <v>0</v>
      </c>
      <c r="KP175">
        <v>0</v>
      </c>
      <c r="KQ175">
        <v>2</v>
      </c>
      <c r="KR175">
        <v>0</v>
      </c>
      <c r="KS175">
        <v>0</v>
      </c>
      <c r="KT175">
        <v>0</v>
      </c>
      <c r="KU175">
        <v>0</v>
      </c>
      <c r="KV175">
        <v>0</v>
      </c>
      <c r="KW175">
        <v>0</v>
      </c>
      <c r="KX175">
        <v>3</v>
      </c>
      <c r="KY175">
        <v>0</v>
      </c>
      <c r="KZ175">
        <v>0</v>
      </c>
      <c r="LA175">
        <v>3</v>
      </c>
      <c r="LB175">
        <v>0</v>
      </c>
      <c r="LC175">
        <v>0</v>
      </c>
      <c r="LD175">
        <v>5</v>
      </c>
      <c r="LE175">
        <v>0</v>
      </c>
      <c r="LF175">
        <v>5</v>
      </c>
      <c r="LH175" t="s">
        <v>817</v>
      </c>
      <c r="LI175" t="s">
        <v>817</v>
      </c>
      <c r="LJ175" t="s">
        <v>817</v>
      </c>
      <c r="LK175" t="s">
        <v>817</v>
      </c>
      <c r="LL175" t="s">
        <v>817</v>
      </c>
      <c r="LM175" t="s">
        <v>817</v>
      </c>
      <c r="LO175" t="s">
        <v>902</v>
      </c>
      <c r="LQ175" t="s">
        <v>817</v>
      </c>
      <c r="LR175" t="s">
        <v>818</v>
      </c>
      <c r="LV175" t="s">
        <v>818</v>
      </c>
      <c r="LX175" t="s">
        <v>817</v>
      </c>
      <c r="MA175" t="s">
        <v>858</v>
      </c>
      <c r="MB175" t="s">
        <v>887</v>
      </c>
      <c r="MC175" t="s">
        <v>875</v>
      </c>
      <c r="MD175" t="s">
        <v>813</v>
      </c>
      <c r="MF175" t="s">
        <v>823</v>
      </c>
      <c r="MI175" t="s">
        <v>813</v>
      </c>
      <c r="MJ175" t="s">
        <v>824</v>
      </c>
      <c r="MK175" t="s">
        <v>817</v>
      </c>
      <c r="ML175" t="s">
        <v>817</v>
      </c>
      <c r="MM175" t="s">
        <v>813</v>
      </c>
      <c r="MN175" t="s">
        <v>817</v>
      </c>
      <c r="MO175" t="s">
        <v>817</v>
      </c>
      <c r="MP175" t="s">
        <v>817</v>
      </c>
      <c r="MQ175" t="s">
        <v>817</v>
      </c>
      <c r="MR175" t="s">
        <v>817</v>
      </c>
      <c r="MS175" t="s">
        <v>817</v>
      </c>
      <c r="MT175" t="s">
        <v>817</v>
      </c>
      <c r="MU175" t="s">
        <v>817</v>
      </c>
      <c r="MV175" t="s">
        <v>817</v>
      </c>
      <c r="MW175" t="s">
        <v>813</v>
      </c>
      <c r="MX175" t="s">
        <v>817</v>
      </c>
      <c r="MY175" t="s">
        <v>817</v>
      </c>
      <c r="MZ175" t="s">
        <v>817</v>
      </c>
      <c r="NA175" t="s">
        <v>817</v>
      </c>
      <c r="NB175" t="s">
        <v>817</v>
      </c>
      <c r="NR175" t="s">
        <v>813</v>
      </c>
      <c r="NS175" t="s">
        <v>817</v>
      </c>
      <c r="NU175" t="s">
        <v>1010</v>
      </c>
      <c r="NY175">
        <v>0</v>
      </c>
      <c r="OP175" t="s">
        <v>817</v>
      </c>
      <c r="OQ175" t="s">
        <v>978</v>
      </c>
      <c r="OR175" t="s">
        <v>863</v>
      </c>
      <c r="OS175" t="s">
        <v>1020</v>
      </c>
      <c r="OT175" t="s">
        <v>817</v>
      </c>
      <c r="OU175" t="s">
        <v>817</v>
      </c>
      <c r="OV175" t="s">
        <v>830</v>
      </c>
      <c r="OW175" t="s">
        <v>831</v>
      </c>
      <c r="OX175" t="s">
        <v>832</v>
      </c>
      <c r="OY175" t="s">
        <v>833</v>
      </c>
      <c r="OZ175" t="s">
        <v>907</v>
      </c>
      <c r="PA175" t="s">
        <v>817</v>
      </c>
      <c r="PB175" t="s">
        <v>817</v>
      </c>
      <c r="PC175" t="s">
        <v>813</v>
      </c>
      <c r="PD175" t="s">
        <v>817</v>
      </c>
      <c r="PE175" t="s">
        <v>817</v>
      </c>
      <c r="PF175" t="s">
        <v>817</v>
      </c>
      <c r="PG175" t="s">
        <v>817</v>
      </c>
      <c r="PH175" t="s">
        <v>817</v>
      </c>
      <c r="PI175" t="s">
        <v>817</v>
      </c>
      <c r="PJ175" t="s">
        <v>817</v>
      </c>
      <c r="PK175" t="s">
        <v>817</v>
      </c>
      <c r="PL175" t="s">
        <v>835</v>
      </c>
      <c r="PM175" t="s">
        <v>879</v>
      </c>
      <c r="PN175" t="s">
        <v>837</v>
      </c>
      <c r="PO175" t="s">
        <v>880</v>
      </c>
      <c r="PP175" t="s">
        <v>839</v>
      </c>
      <c r="PQ175" t="s">
        <v>813</v>
      </c>
      <c r="PR175" t="s">
        <v>813</v>
      </c>
      <c r="PS175" t="s">
        <v>817</v>
      </c>
      <c r="PT175" t="s">
        <v>817</v>
      </c>
      <c r="PU175" t="s">
        <v>817</v>
      </c>
      <c r="PV175" t="s">
        <v>817</v>
      </c>
      <c r="PW175" t="s">
        <v>817</v>
      </c>
      <c r="PX175" t="s">
        <v>817</v>
      </c>
      <c r="PY175" t="s">
        <v>817</v>
      </c>
      <c r="PZ175" t="s">
        <v>840</v>
      </c>
      <c r="QD175" t="s">
        <v>844</v>
      </c>
      <c r="QE175" t="s">
        <v>845</v>
      </c>
      <c r="QF175" t="s">
        <v>813</v>
      </c>
      <c r="QG175" t="s">
        <v>813</v>
      </c>
      <c r="QH175" t="s">
        <v>813</v>
      </c>
      <c r="QI175" t="s">
        <v>817</v>
      </c>
      <c r="QJ175" t="s">
        <v>817</v>
      </c>
      <c r="QK175" t="s">
        <v>817</v>
      </c>
      <c r="QL175" t="s">
        <v>817</v>
      </c>
      <c r="QM175" t="s">
        <v>813</v>
      </c>
      <c r="QN175" t="s">
        <v>817</v>
      </c>
      <c r="QO175" t="s">
        <v>817</v>
      </c>
      <c r="QP175" t="s">
        <v>817</v>
      </c>
      <c r="QQ175" t="s">
        <v>817</v>
      </c>
      <c r="QR175" t="s">
        <v>813</v>
      </c>
      <c r="QS175" t="s">
        <v>817</v>
      </c>
      <c r="QT175" t="s">
        <v>813</v>
      </c>
      <c r="QU175" t="s">
        <v>813</v>
      </c>
      <c r="QV175" t="s">
        <v>813</v>
      </c>
      <c r="QW175" t="s">
        <v>813</v>
      </c>
      <c r="QX175" t="s">
        <v>813</v>
      </c>
      <c r="QY175" t="s">
        <v>817</v>
      </c>
      <c r="QZ175" t="s">
        <v>817</v>
      </c>
      <c r="RA175" t="s">
        <v>817</v>
      </c>
      <c r="RB175" t="s">
        <v>817</v>
      </c>
      <c r="RC175" t="s">
        <v>817</v>
      </c>
      <c r="RD175" t="s">
        <v>817</v>
      </c>
      <c r="RE175" t="s">
        <v>817</v>
      </c>
      <c r="RF175" t="s">
        <v>817</v>
      </c>
      <c r="RG175" t="s">
        <v>817</v>
      </c>
      <c r="RH175" t="s">
        <v>817</v>
      </c>
      <c r="RI175" t="s">
        <v>817</v>
      </c>
      <c r="RJ175" t="s">
        <v>817</v>
      </c>
      <c r="RK175" t="s">
        <v>813</v>
      </c>
      <c r="RL175" t="s">
        <v>813</v>
      </c>
      <c r="RM175" t="s">
        <v>813</v>
      </c>
      <c r="RN175" t="s">
        <v>817</v>
      </c>
      <c r="RO175" t="s">
        <v>817</v>
      </c>
      <c r="RP175" t="s">
        <v>817</v>
      </c>
      <c r="RQ175" t="s">
        <v>817</v>
      </c>
      <c r="RR175" t="s">
        <v>817</v>
      </c>
      <c r="RS175" t="s">
        <v>817</v>
      </c>
      <c r="RT175" t="s">
        <v>817</v>
      </c>
      <c r="RU175" t="s">
        <v>817</v>
      </c>
      <c r="RV175" t="s">
        <v>817</v>
      </c>
      <c r="RW175" t="s">
        <v>817</v>
      </c>
      <c r="RX175" t="s">
        <v>837</v>
      </c>
      <c r="RY175" t="s">
        <v>956</v>
      </c>
      <c r="RZ175" t="s">
        <v>813</v>
      </c>
      <c r="SA175" t="s">
        <v>902</v>
      </c>
      <c r="SB175" t="s">
        <v>813</v>
      </c>
      <c r="SC175" t="s">
        <v>817</v>
      </c>
      <c r="SD175" t="s">
        <v>817</v>
      </c>
      <c r="SE175" t="s">
        <v>817</v>
      </c>
      <c r="SF175" t="s">
        <v>813</v>
      </c>
      <c r="SG175" t="s">
        <v>817</v>
      </c>
      <c r="SH175" t="s">
        <v>813</v>
      </c>
      <c r="SI175" t="s">
        <v>817</v>
      </c>
      <c r="SJ175" t="s">
        <v>817</v>
      </c>
      <c r="SK175" t="s">
        <v>817</v>
      </c>
      <c r="SL175" t="s">
        <v>817</v>
      </c>
      <c r="SM175" t="s">
        <v>817</v>
      </c>
      <c r="SN175" t="s">
        <v>817</v>
      </c>
      <c r="SO175" t="s">
        <v>817</v>
      </c>
      <c r="SP175" t="s">
        <v>817</v>
      </c>
      <c r="SQ175" t="s">
        <v>817</v>
      </c>
      <c r="SR175" t="s">
        <v>817</v>
      </c>
      <c r="SS175" t="s">
        <v>817</v>
      </c>
      <c r="ST175" t="s">
        <v>817</v>
      </c>
      <c r="SU175" t="s">
        <v>817</v>
      </c>
      <c r="SV175" t="s">
        <v>817</v>
      </c>
      <c r="SW175" t="s">
        <v>817</v>
      </c>
      <c r="SX175" t="s">
        <v>813</v>
      </c>
      <c r="SY175" t="s">
        <v>817</v>
      </c>
      <c r="SZ175" t="s">
        <v>817</v>
      </c>
      <c r="TA175" t="s">
        <v>817</v>
      </c>
      <c r="TB175" t="s">
        <v>817</v>
      </c>
      <c r="TC175" t="s">
        <v>817</v>
      </c>
      <c r="TD175" t="s">
        <v>817</v>
      </c>
      <c r="TE175" t="s">
        <v>817</v>
      </c>
      <c r="TF175" t="s">
        <v>817</v>
      </c>
      <c r="TG175" t="s">
        <v>817</v>
      </c>
      <c r="TH175" t="s">
        <v>817</v>
      </c>
      <c r="TI175" t="s">
        <v>817</v>
      </c>
      <c r="TJ175" t="s">
        <v>813</v>
      </c>
      <c r="TK175" t="s">
        <v>817</v>
      </c>
      <c r="TL175" t="s">
        <v>817</v>
      </c>
      <c r="TM175" t="s">
        <v>817</v>
      </c>
      <c r="TN175" t="s">
        <v>817</v>
      </c>
      <c r="TO175" t="s">
        <v>813</v>
      </c>
      <c r="TP175" t="s">
        <v>817</v>
      </c>
      <c r="TQ175" t="s">
        <v>817</v>
      </c>
      <c r="TR175" t="s">
        <v>813</v>
      </c>
      <c r="TS175" t="s">
        <v>817</v>
      </c>
      <c r="TT175" t="s">
        <v>817</v>
      </c>
      <c r="TU175" t="s">
        <v>817</v>
      </c>
      <c r="TV175" t="s">
        <v>817</v>
      </c>
      <c r="TW175" t="s">
        <v>817</v>
      </c>
      <c r="TY175" t="s">
        <v>817</v>
      </c>
      <c r="TZ175" t="s">
        <v>817</v>
      </c>
      <c r="UA175" t="s">
        <v>817</v>
      </c>
      <c r="UB175" t="s">
        <v>817</v>
      </c>
      <c r="UC175" t="s">
        <v>817</v>
      </c>
      <c r="UD175" t="s">
        <v>817</v>
      </c>
      <c r="UE175" t="s">
        <v>817</v>
      </c>
      <c r="UF175" t="s">
        <v>817</v>
      </c>
      <c r="UG175" t="s">
        <v>817</v>
      </c>
      <c r="UH175" t="s">
        <v>817</v>
      </c>
      <c r="UI175" t="s">
        <v>813</v>
      </c>
      <c r="UJ175" t="s">
        <v>817</v>
      </c>
      <c r="UK175" t="s">
        <v>817</v>
      </c>
      <c r="UL175" t="s">
        <v>902</v>
      </c>
      <c r="UM175" t="s">
        <v>902</v>
      </c>
      <c r="UN175" t="s">
        <v>817</v>
      </c>
      <c r="UO175" t="s">
        <v>817</v>
      </c>
      <c r="UP175" t="s">
        <v>817</v>
      </c>
      <c r="UQ175" t="s">
        <v>817</v>
      </c>
      <c r="UR175" t="s">
        <v>817</v>
      </c>
      <c r="US175" t="s">
        <v>817</v>
      </c>
      <c r="UT175" t="s">
        <v>817</v>
      </c>
      <c r="UU175" t="s">
        <v>817</v>
      </c>
      <c r="UV175" t="s">
        <v>817</v>
      </c>
      <c r="UW175" t="s">
        <v>817</v>
      </c>
      <c r="UX175" t="s">
        <v>817</v>
      </c>
      <c r="UY175" t="s">
        <v>817</v>
      </c>
      <c r="UZ175" t="s">
        <v>813</v>
      </c>
      <c r="VA175" t="s">
        <v>1570</v>
      </c>
      <c r="VD175" t="s">
        <v>817</v>
      </c>
      <c r="VE175" t="s">
        <v>817</v>
      </c>
      <c r="VF175" t="s">
        <v>813</v>
      </c>
      <c r="VG175" t="s">
        <v>817</v>
      </c>
      <c r="VH175" t="s">
        <v>817</v>
      </c>
      <c r="VI175" t="s">
        <v>817</v>
      </c>
      <c r="VJ175" t="s">
        <v>817</v>
      </c>
      <c r="VK175" t="s">
        <v>817</v>
      </c>
      <c r="VL175" t="s">
        <v>817</v>
      </c>
      <c r="VM175" t="s">
        <v>817</v>
      </c>
      <c r="VN175" t="s">
        <v>813</v>
      </c>
      <c r="VO175" t="s">
        <v>817</v>
      </c>
      <c r="VP175" t="s">
        <v>817</v>
      </c>
      <c r="VQ175" t="s">
        <v>817</v>
      </c>
      <c r="VY175" t="s">
        <v>813</v>
      </c>
      <c r="VZ175" t="s">
        <v>817</v>
      </c>
      <c r="WA175" t="s">
        <v>813</v>
      </c>
      <c r="WB175" t="s">
        <v>817</v>
      </c>
      <c r="WJ175" t="s">
        <v>817</v>
      </c>
      <c r="WK175" t="s">
        <v>817</v>
      </c>
      <c r="WL175" t="s">
        <v>817</v>
      </c>
      <c r="WM175" t="s">
        <v>817</v>
      </c>
      <c r="WN175" t="s">
        <v>817</v>
      </c>
      <c r="WO175" t="s">
        <v>813</v>
      </c>
      <c r="WP175" t="s">
        <v>817</v>
      </c>
      <c r="WQ175" t="s">
        <v>817</v>
      </c>
      <c r="WR175" t="s">
        <v>817</v>
      </c>
      <c r="WS175" t="s">
        <v>834</v>
      </c>
      <c r="WU175" t="s">
        <v>813</v>
      </c>
      <c r="WV175" t="s">
        <v>813</v>
      </c>
      <c r="WW175" t="s">
        <v>813</v>
      </c>
      <c r="WX175" t="s">
        <v>817</v>
      </c>
      <c r="WY175" t="s">
        <v>817</v>
      </c>
      <c r="WZ175" t="s">
        <v>817</v>
      </c>
      <c r="XA175" t="s">
        <v>817</v>
      </c>
      <c r="XB175" t="s">
        <v>817</v>
      </c>
      <c r="XC175" t="s">
        <v>850</v>
      </c>
      <c r="XD175" t="s">
        <v>813</v>
      </c>
      <c r="XE175" t="s">
        <v>813</v>
      </c>
      <c r="XF175" t="s">
        <v>817</v>
      </c>
      <c r="XG175" t="s">
        <v>817</v>
      </c>
      <c r="XH175" t="s">
        <v>817</v>
      </c>
      <c r="XI175" t="s">
        <v>817</v>
      </c>
      <c r="XJ175" t="s">
        <v>817</v>
      </c>
      <c r="XK175" t="s">
        <v>817</v>
      </c>
      <c r="XL175" t="s">
        <v>817</v>
      </c>
      <c r="XM175" t="s">
        <v>817</v>
      </c>
      <c r="XN175" t="s">
        <v>817</v>
      </c>
      <c r="XO175" t="s">
        <v>817</v>
      </c>
      <c r="XP175" t="s">
        <v>817</v>
      </c>
      <c r="XQ175" t="s">
        <v>817</v>
      </c>
      <c r="XR175" t="s">
        <v>813</v>
      </c>
      <c r="XS175" t="s">
        <v>817</v>
      </c>
      <c r="XT175" t="s">
        <v>813</v>
      </c>
      <c r="XU175" t="s">
        <v>813</v>
      </c>
      <c r="XV175" t="s">
        <v>817</v>
      </c>
      <c r="XW175" t="s">
        <v>817</v>
      </c>
      <c r="XX175" t="s">
        <v>817</v>
      </c>
      <c r="XY175" t="s">
        <v>817</v>
      </c>
      <c r="XZ175" t="s">
        <v>817</v>
      </c>
      <c r="ZM175" t="s">
        <v>817</v>
      </c>
      <c r="ZN175" t="s">
        <v>817</v>
      </c>
      <c r="ZO175" t="s">
        <v>817</v>
      </c>
      <c r="ZP175" t="s">
        <v>817</v>
      </c>
      <c r="ZQ175" t="s">
        <v>817</v>
      </c>
      <c r="ZR175" t="s">
        <v>817</v>
      </c>
      <c r="ZS175" t="s">
        <v>813</v>
      </c>
      <c r="ZT175" t="s">
        <v>817</v>
      </c>
      <c r="ZU175" t="s">
        <v>817</v>
      </c>
      <c r="ZV175" t="s">
        <v>817</v>
      </c>
      <c r="ZW175" t="s">
        <v>817</v>
      </c>
      <c r="ZX175" t="s">
        <v>817</v>
      </c>
      <c r="ZY175" t="s">
        <v>817</v>
      </c>
      <c r="ZZ175" t="s">
        <v>817</v>
      </c>
      <c r="AAA175" t="s">
        <v>817</v>
      </c>
      <c r="AAB175" t="s">
        <v>817</v>
      </c>
      <c r="AAC175" t="s">
        <v>817</v>
      </c>
      <c r="AAD175" t="s">
        <v>817</v>
      </c>
      <c r="AAE175" t="s">
        <v>817</v>
      </c>
      <c r="AAF175" t="s">
        <v>817</v>
      </c>
      <c r="AAH175" t="s">
        <v>817</v>
      </c>
      <c r="AAI175" t="s">
        <v>817</v>
      </c>
      <c r="AAJ175" t="s">
        <v>813</v>
      </c>
      <c r="AAK175" t="s">
        <v>817</v>
      </c>
      <c r="AAL175" t="s">
        <v>817</v>
      </c>
      <c r="AAM175" t="s">
        <v>817</v>
      </c>
      <c r="AAN175" t="s">
        <v>817</v>
      </c>
      <c r="AAO175" t="s">
        <v>817</v>
      </c>
      <c r="AAP175" t="s">
        <v>817</v>
      </c>
      <c r="AAQ175" t="s">
        <v>817</v>
      </c>
      <c r="AAR175" t="s">
        <v>817</v>
      </c>
      <c r="AAS175" t="s">
        <v>813</v>
      </c>
      <c r="AAT175" t="s">
        <v>817</v>
      </c>
      <c r="AAV175" t="s">
        <v>817</v>
      </c>
      <c r="AAW175" t="s">
        <v>817</v>
      </c>
      <c r="AAX175" t="s">
        <v>817</v>
      </c>
      <c r="AAY175" t="s">
        <v>817</v>
      </c>
      <c r="AAZ175" t="s">
        <v>817</v>
      </c>
      <c r="ABA175" t="s">
        <v>813</v>
      </c>
      <c r="ABB175" t="s">
        <v>817</v>
      </c>
      <c r="ABC175" t="s">
        <v>817</v>
      </c>
      <c r="ABD175" t="s">
        <v>817</v>
      </c>
      <c r="ABE175" t="s">
        <v>817</v>
      </c>
      <c r="ABF175" t="s">
        <v>817</v>
      </c>
      <c r="ABG175" t="s">
        <v>817</v>
      </c>
      <c r="ABH175" t="s">
        <v>817</v>
      </c>
      <c r="ABI175" t="s">
        <v>817</v>
      </c>
      <c r="ABJ175" t="s">
        <v>817</v>
      </c>
      <c r="ABK175" t="s">
        <v>813</v>
      </c>
      <c r="ABL175" t="s">
        <v>817</v>
      </c>
      <c r="ABM175" t="s">
        <v>817</v>
      </c>
      <c r="ABN175" t="s">
        <v>817</v>
      </c>
      <c r="ABO175" t="s">
        <v>817</v>
      </c>
      <c r="ABP175" t="s">
        <v>817</v>
      </c>
      <c r="ABQ175" t="s">
        <v>813</v>
      </c>
      <c r="ABR175" t="s">
        <v>817</v>
      </c>
      <c r="ABS175" t="s">
        <v>817</v>
      </c>
      <c r="ABT175" t="s">
        <v>817</v>
      </c>
      <c r="ABU175" t="s">
        <v>817</v>
      </c>
      <c r="ABV175" t="s">
        <v>817</v>
      </c>
      <c r="ABW175" t="s">
        <v>817</v>
      </c>
      <c r="ABX175" t="s">
        <v>817</v>
      </c>
      <c r="ABY175" t="s">
        <v>817</v>
      </c>
      <c r="ABZ175" t="s">
        <v>817</v>
      </c>
      <c r="ACA175" t="s">
        <v>817</v>
      </c>
      <c r="ACB175" t="s">
        <v>817</v>
      </c>
      <c r="ACC175" t="s">
        <v>817</v>
      </c>
      <c r="ACD175" t="s">
        <v>817</v>
      </c>
      <c r="ACE175" t="s">
        <v>813</v>
      </c>
      <c r="ACF175" t="s">
        <v>817</v>
      </c>
      <c r="ACG175" t="s">
        <v>817</v>
      </c>
      <c r="ACH175" t="s">
        <v>817</v>
      </c>
      <c r="ACI175" t="s">
        <v>817</v>
      </c>
    </row>
    <row r="176" spans="1:763">
      <c r="A176" t="s">
        <v>1571</v>
      </c>
      <c r="B176" t="s">
        <v>1572</v>
      </c>
      <c r="C176" t="s">
        <v>1573</v>
      </c>
      <c r="D176" t="s">
        <v>941</v>
      </c>
      <c r="E176" t="s">
        <v>941</v>
      </c>
      <c r="P176" t="s">
        <v>874</v>
      </c>
      <c r="T176">
        <v>29</v>
      </c>
      <c r="V176" t="s">
        <v>813</v>
      </c>
      <c r="X176" t="s">
        <v>817</v>
      </c>
      <c r="Y176" t="s">
        <v>814</v>
      </c>
      <c r="Z176" t="s">
        <v>856</v>
      </c>
      <c r="AA176" t="s">
        <v>815</v>
      </c>
      <c r="AB176" t="s">
        <v>901</v>
      </c>
      <c r="AC176">
        <v>8</v>
      </c>
      <c r="AD176" t="s">
        <v>813</v>
      </c>
      <c r="AE176">
        <v>0</v>
      </c>
      <c r="AF176">
        <v>8</v>
      </c>
      <c r="AG176">
        <v>0</v>
      </c>
      <c r="AH176" t="s">
        <v>818</v>
      </c>
      <c r="AI176" t="s">
        <v>818</v>
      </c>
      <c r="AJ176" t="s">
        <v>818</v>
      </c>
      <c r="AK176" t="s">
        <v>818</v>
      </c>
      <c r="AL176" t="s">
        <v>818</v>
      </c>
      <c r="AM176" t="s">
        <v>818</v>
      </c>
      <c r="AN176" t="s">
        <v>818</v>
      </c>
      <c r="AO176" t="s">
        <v>818</v>
      </c>
      <c r="AP176" t="s">
        <v>818</v>
      </c>
      <c r="AQ176" t="s">
        <v>818</v>
      </c>
      <c r="AR176" t="s">
        <v>818</v>
      </c>
      <c r="AS176" t="s">
        <v>818</v>
      </c>
      <c r="AT176" t="s">
        <v>818</v>
      </c>
      <c r="AU176" t="s">
        <v>818</v>
      </c>
      <c r="AV176" t="s">
        <v>818</v>
      </c>
      <c r="AW176" t="s">
        <v>818</v>
      </c>
      <c r="AX176" t="s">
        <v>818</v>
      </c>
      <c r="AY176" t="s">
        <v>818</v>
      </c>
      <c r="AZ176" t="s">
        <v>818</v>
      </c>
      <c r="BA176" t="s">
        <v>818</v>
      </c>
      <c r="BB176" t="s">
        <v>818</v>
      </c>
      <c r="BC176" t="s">
        <v>818</v>
      </c>
      <c r="BD176" t="s">
        <v>818</v>
      </c>
      <c r="BE176" t="s">
        <v>818</v>
      </c>
      <c r="BF176" t="s">
        <v>818</v>
      </c>
      <c r="BG176" t="s">
        <v>818</v>
      </c>
      <c r="BH176" t="s">
        <v>818</v>
      </c>
      <c r="BI176" t="s">
        <v>818</v>
      </c>
      <c r="BJ176" t="s">
        <v>818</v>
      </c>
      <c r="BK176" t="s">
        <v>818</v>
      </c>
      <c r="BL176" t="s">
        <v>818</v>
      </c>
      <c r="BM176" t="s">
        <v>818</v>
      </c>
      <c r="BN176" t="s">
        <v>818</v>
      </c>
      <c r="BO176" t="s">
        <v>818</v>
      </c>
      <c r="BP176" t="s">
        <v>818</v>
      </c>
      <c r="BQ176" t="s">
        <v>818</v>
      </c>
      <c r="BR176" t="s">
        <v>818</v>
      </c>
      <c r="BS176" t="s">
        <v>818</v>
      </c>
      <c r="BT176" t="s">
        <v>818</v>
      </c>
      <c r="BU176" t="s">
        <v>818</v>
      </c>
      <c r="BV176" t="s">
        <v>818</v>
      </c>
      <c r="BW176" t="s">
        <v>818</v>
      </c>
      <c r="BX176" t="s">
        <v>818</v>
      </c>
      <c r="BY176" t="s">
        <v>818</v>
      </c>
      <c r="BZ176" t="s">
        <v>818</v>
      </c>
      <c r="CA176" t="s">
        <v>818</v>
      </c>
      <c r="CB176" t="s">
        <v>818</v>
      </c>
      <c r="CC176" t="s">
        <v>818</v>
      </c>
      <c r="CD176" t="s">
        <v>818</v>
      </c>
      <c r="CE176" t="s">
        <v>818</v>
      </c>
      <c r="CF176" t="s">
        <v>818</v>
      </c>
      <c r="CG176" t="s">
        <v>818</v>
      </c>
      <c r="CH176" t="s">
        <v>818</v>
      </c>
      <c r="CI176" t="s">
        <v>818</v>
      </c>
      <c r="CJ176" t="s">
        <v>818</v>
      </c>
      <c r="CK176" t="s">
        <v>818</v>
      </c>
      <c r="CL176" t="s">
        <v>818</v>
      </c>
      <c r="CM176" t="s">
        <v>818</v>
      </c>
      <c r="CN176" t="s">
        <v>818</v>
      </c>
      <c r="CO176" t="s">
        <v>818</v>
      </c>
      <c r="CP176" t="s">
        <v>818</v>
      </c>
      <c r="CQ176" t="s">
        <v>818</v>
      </c>
      <c r="CR176" t="s">
        <v>818</v>
      </c>
      <c r="CS176" t="s">
        <v>818</v>
      </c>
      <c r="CT176" t="s">
        <v>818</v>
      </c>
      <c r="CU176" t="s">
        <v>818</v>
      </c>
      <c r="CV176" t="s">
        <v>818</v>
      </c>
      <c r="CW176" t="s">
        <v>818</v>
      </c>
      <c r="CX176" t="s">
        <v>818</v>
      </c>
      <c r="CY176" t="s">
        <v>818</v>
      </c>
      <c r="CZ176" t="s">
        <v>818</v>
      </c>
      <c r="DA176" t="s">
        <v>818</v>
      </c>
      <c r="DB176" t="s">
        <v>818</v>
      </c>
      <c r="DC176" t="s">
        <v>818</v>
      </c>
      <c r="DD176" t="s">
        <v>818</v>
      </c>
      <c r="DE176" t="s">
        <v>818</v>
      </c>
      <c r="DF176" t="s">
        <v>818</v>
      </c>
      <c r="DG176" t="s">
        <v>818</v>
      </c>
      <c r="DH176" t="s">
        <v>818</v>
      </c>
      <c r="DI176" t="s">
        <v>818</v>
      </c>
      <c r="DJ176" t="s">
        <v>818</v>
      </c>
      <c r="DK176" t="s">
        <v>818</v>
      </c>
      <c r="DL176" t="s">
        <v>818</v>
      </c>
      <c r="DM176" t="s">
        <v>818</v>
      </c>
      <c r="DN176" t="s">
        <v>818</v>
      </c>
      <c r="DO176" t="s">
        <v>818</v>
      </c>
      <c r="DP176" t="s">
        <v>818</v>
      </c>
      <c r="DQ176" t="s">
        <v>818</v>
      </c>
      <c r="DR176" t="s">
        <v>818</v>
      </c>
      <c r="DS176" t="s">
        <v>818</v>
      </c>
      <c r="DT176" t="s">
        <v>818</v>
      </c>
      <c r="DU176" t="s">
        <v>818</v>
      </c>
      <c r="DV176" t="s">
        <v>818</v>
      </c>
      <c r="DW176" t="s">
        <v>818</v>
      </c>
      <c r="DX176" t="s">
        <v>818</v>
      </c>
      <c r="DY176" t="s">
        <v>818</v>
      </c>
      <c r="DZ176" t="s">
        <v>818</v>
      </c>
      <c r="EA176" t="s">
        <v>818</v>
      </c>
      <c r="EB176" t="s">
        <v>818</v>
      </c>
      <c r="EC176" t="s">
        <v>818</v>
      </c>
      <c r="ED176" t="s">
        <v>818</v>
      </c>
      <c r="EE176" t="s">
        <v>818</v>
      </c>
      <c r="EF176" t="s">
        <v>818</v>
      </c>
      <c r="EG176" t="s">
        <v>818</v>
      </c>
      <c r="EH176" t="s">
        <v>818</v>
      </c>
      <c r="EI176" t="s">
        <v>818</v>
      </c>
      <c r="EJ176" t="s">
        <v>818</v>
      </c>
      <c r="EK176" t="s">
        <v>818</v>
      </c>
      <c r="EL176" t="s">
        <v>818</v>
      </c>
      <c r="EM176" t="s">
        <v>818</v>
      </c>
      <c r="EN176" t="s">
        <v>818</v>
      </c>
      <c r="EO176" t="s">
        <v>818</v>
      </c>
      <c r="EP176" t="s">
        <v>818</v>
      </c>
      <c r="EQ176" t="s">
        <v>818</v>
      </c>
      <c r="ER176" t="s">
        <v>818</v>
      </c>
      <c r="ES176" t="s">
        <v>818</v>
      </c>
      <c r="ET176" t="s">
        <v>818</v>
      </c>
      <c r="EU176" t="s">
        <v>818</v>
      </c>
      <c r="EV176" t="s">
        <v>818</v>
      </c>
      <c r="EW176" t="s">
        <v>818</v>
      </c>
      <c r="EX176" t="s">
        <v>818</v>
      </c>
      <c r="EY176" t="s">
        <v>818</v>
      </c>
      <c r="EZ176" t="s">
        <v>818</v>
      </c>
      <c r="FA176" t="s">
        <v>818</v>
      </c>
      <c r="FB176" t="s">
        <v>818</v>
      </c>
      <c r="FC176" t="s">
        <v>818</v>
      </c>
      <c r="FD176" t="s">
        <v>818</v>
      </c>
      <c r="FE176" t="s">
        <v>818</v>
      </c>
      <c r="FF176" t="s">
        <v>818</v>
      </c>
      <c r="FG176" t="s">
        <v>818</v>
      </c>
      <c r="FH176" t="s">
        <v>818</v>
      </c>
      <c r="FI176" t="s">
        <v>818</v>
      </c>
      <c r="FJ176" t="s">
        <v>818</v>
      </c>
      <c r="FK176" t="s">
        <v>818</v>
      </c>
      <c r="FL176" t="s">
        <v>818</v>
      </c>
      <c r="FM176" t="s">
        <v>818</v>
      </c>
      <c r="FN176" t="s">
        <v>818</v>
      </c>
      <c r="FO176" t="s">
        <v>818</v>
      </c>
      <c r="FP176" t="s">
        <v>818</v>
      </c>
      <c r="FQ176" t="s">
        <v>818</v>
      </c>
      <c r="FR176" t="s">
        <v>818</v>
      </c>
      <c r="FS176" t="s">
        <v>818</v>
      </c>
      <c r="FT176" t="s">
        <v>818</v>
      </c>
      <c r="FU176" t="s">
        <v>818</v>
      </c>
      <c r="FV176" t="s">
        <v>818</v>
      </c>
      <c r="FW176" t="s">
        <v>818</v>
      </c>
      <c r="FX176" t="s">
        <v>818</v>
      </c>
      <c r="FY176" t="s">
        <v>818</v>
      </c>
      <c r="FZ176" t="s">
        <v>818</v>
      </c>
      <c r="GA176" t="s">
        <v>818</v>
      </c>
      <c r="GB176" t="s">
        <v>818</v>
      </c>
      <c r="GC176" t="s">
        <v>818</v>
      </c>
      <c r="GD176" t="s">
        <v>818</v>
      </c>
      <c r="GE176" t="s">
        <v>818</v>
      </c>
      <c r="GF176" t="s">
        <v>818</v>
      </c>
      <c r="GG176" t="s">
        <v>818</v>
      </c>
      <c r="GH176" t="s">
        <v>818</v>
      </c>
      <c r="GI176" t="s">
        <v>818</v>
      </c>
      <c r="GJ176" t="s">
        <v>818</v>
      </c>
      <c r="GK176" t="s">
        <v>818</v>
      </c>
      <c r="GL176" t="s">
        <v>818</v>
      </c>
      <c r="GM176" t="s">
        <v>818</v>
      </c>
      <c r="GN176" t="s">
        <v>818</v>
      </c>
      <c r="GO176" t="s">
        <v>818</v>
      </c>
      <c r="GP176" t="s">
        <v>818</v>
      </c>
      <c r="GQ176" t="s">
        <v>818</v>
      </c>
      <c r="GR176" t="s">
        <v>818</v>
      </c>
      <c r="GS176" t="s">
        <v>818</v>
      </c>
      <c r="GT176" t="s">
        <v>818</v>
      </c>
      <c r="GU176" t="s">
        <v>818</v>
      </c>
      <c r="GV176" t="s">
        <v>818</v>
      </c>
      <c r="GW176" t="s">
        <v>818</v>
      </c>
      <c r="GX176" t="s">
        <v>818</v>
      </c>
      <c r="GY176" t="s">
        <v>818</v>
      </c>
      <c r="GZ176" t="s">
        <v>818</v>
      </c>
      <c r="HA176" t="s">
        <v>818</v>
      </c>
      <c r="HB176" t="s">
        <v>818</v>
      </c>
      <c r="HC176" t="s">
        <v>818</v>
      </c>
      <c r="HD176" t="s">
        <v>818</v>
      </c>
      <c r="HE176" t="s">
        <v>818</v>
      </c>
      <c r="HF176" t="s">
        <v>818</v>
      </c>
      <c r="HG176" t="s">
        <v>818</v>
      </c>
      <c r="HH176" t="s">
        <v>818</v>
      </c>
      <c r="HI176" t="s">
        <v>818</v>
      </c>
      <c r="HJ176" t="s">
        <v>818</v>
      </c>
      <c r="HK176" t="s">
        <v>818</v>
      </c>
      <c r="HL176" t="s">
        <v>818</v>
      </c>
      <c r="HM176" t="s">
        <v>818</v>
      </c>
      <c r="HN176" t="s">
        <v>818</v>
      </c>
      <c r="HO176" t="s">
        <v>818</v>
      </c>
      <c r="HP176" t="s">
        <v>818</v>
      </c>
      <c r="HQ176" t="s">
        <v>818</v>
      </c>
      <c r="HR176" t="s">
        <v>818</v>
      </c>
      <c r="HS176" t="s">
        <v>818</v>
      </c>
      <c r="HT176" t="s">
        <v>818</v>
      </c>
      <c r="HU176" t="s">
        <v>818</v>
      </c>
      <c r="HV176" t="s">
        <v>818</v>
      </c>
      <c r="HW176" t="s">
        <v>818</v>
      </c>
      <c r="HX176" t="s">
        <v>818</v>
      </c>
      <c r="HY176" t="s">
        <v>818</v>
      </c>
      <c r="HZ176" t="s">
        <v>818</v>
      </c>
      <c r="IA176" t="s">
        <v>818</v>
      </c>
      <c r="IB176" t="s">
        <v>818</v>
      </c>
      <c r="IC176" t="s">
        <v>818</v>
      </c>
      <c r="ID176" t="s">
        <v>818</v>
      </c>
      <c r="IE176" t="s">
        <v>818</v>
      </c>
      <c r="IF176" t="s">
        <v>818</v>
      </c>
      <c r="IG176" t="s">
        <v>818</v>
      </c>
      <c r="IH176" t="s">
        <v>818</v>
      </c>
      <c r="II176" t="s">
        <v>818</v>
      </c>
      <c r="IJ176" t="s">
        <v>818</v>
      </c>
      <c r="IK176" t="s">
        <v>818</v>
      </c>
      <c r="IL176" t="s">
        <v>818</v>
      </c>
      <c r="IM176" t="s">
        <v>818</v>
      </c>
      <c r="IN176" t="s">
        <v>818</v>
      </c>
      <c r="IO176" t="s">
        <v>818</v>
      </c>
      <c r="IP176" t="s">
        <v>818</v>
      </c>
      <c r="IQ176" t="s">
        <v>818</v>
      </c>
      <c r="IR176" t="s">
        <v>818</v>
      </c>
      <c r="IS176" t="s">
        <v>818</v>
      </c>
      <c r="IT176" t="s">
        <v>818</v>
      </c>
      <c r="IU176" t="s">
        <v>818</v>
      </c>
      <c r="IV176" t="s">
        <v>818</v>
      </c>
      <c r="IW176" t="s">
        <v>818</v>
      </c>
      <c r="IX176" t="s">
        <v>818</v>
      </c>
      <c r="IY176" t="s">
        <v>818</v>
      </c>
      <c r="IZ176" t="s">
        <v>818</v>
      </c>
      <c r="JA176" t="s">
        <v>818</v>
      </c>
      <c r="JB176" t="s">
        <v>818</v>
      </c>
      <c r="JC176" t="s">
        <v>818</v>
      </c>
      <c r="JD176" t="s">
        <v>818</v>
      </c>
      <c r="JE176" t="s">
        <v>818</v>
      </c>
      <c r="JF176" t="s">
        <v>818</v>
      </c>
      <c r="JG176" t="s">
        <v>818</v>
      </c>
      <c r="JH176" t="s">
        <v>818</v>
      </c>
      <c r="JI176" t="s">
        <v>818</v>
      </c>
      <c r="JJ176" t="s">
        <v>818</v>
      </c>
      <c r="JK176" t="s">
        <v>818</v>
      </c>
      <c r="JL176" t="s">
        <v>818</v>
      </c>
      <c r="JM176" t="s">
        <v>818</v>
      </c>
      <c r="JN176" t="s">
        <v>818</v>
      </c>
      <c r="JO176" t="s">
        <v>818</v>
      </c>
      <c r="JP176" t="s">
        <v>818</v>
      </c>
      <c r="JQ176" t="s">
        <v>818</v>
      </c>
      <c r="JR176" t="s">
        <v>818</v>
      </c>
      <c r="JS176" t="s">
        <v>818</v>
      </c>
      <c r="JT176" t="s">
        <v>818</v>
      </c>
      <c r="JU176" t="s">
        <v>818</v>
      </c>
      <c r="JV176" t="s">
        <v>818</v>
      </c>
      <c r="JW176" t="s">
        <v>818</v>
      </c>
      <c r="JX176" t="s">
        <v>818</v>
      </c>
      <c r="JY176" t="s">
        <v>818</v>
      </c>
      <c r="JZ176" t="s">
        <v>818</v>
      </c>
      <c r="KA176" t="s">
        <v>818</v>
      </c>
      <c r="KB176" t="s">
        <v>818</v>
      </c>
      <c r="KC176" t="s">
        <v>818</v>
      </c>
      <c r="KD176" t="s">
        <v>818</v>
      </c>
      <c r="KE176" t="s">
        <v>818</v>
      </c>
      <c r="KF176">
        <v>8</v>
      </c>
      <c r="KG176">
        <v>0</v>
      </c>
      <c r="KH176">
        <v>0</v>
      </c>
      <c r="KI176">
        <v>1</v>
      </c>
      <c r="KJ176">
        <v>1</v>
      </c>
      <c r="KK176">
        <v>0</v>
      </c>
      <c r="KL176">
        <v>0</v>
      </c>
      <c r="KM176">
        <v>0</v>
      </c>
      <c r="KN176">
        <v>2</v>
      </c>
      <c r="KO176">
        <v>0</v>
      </c>
      <c r="KP176">
        <v>2</v>
      </c>
      <c r="KQ176">
        <v>2</v>
      </c>
      <c r="KR176">
        <v>0</v>
      </c>
      <c r="KS176">
        <v>0</v>
      </c>
      <c r="KT176">
        <v>1</v>
      </c>
      <c r="KU176">
        <v>0</v>
      </c>
      <c r="KV176">
        <v>0</v>
      </c>
      <c r="KW176">
        <v>0</v>
      </c>
      <c r="KX176">
        <v>3</v>
      </c>
      <c r="KY176">
        <v>0</v>
      </c>
      <c r="KZ176">
        <v>1</v>
      </c>
      <c r="LA176">
        <v>3</v>
      </c>
      <c r="LB176">
        <v>3</v>
      </c>
      <c r="LC176">
        <v>3</v>
      </c>
      <c r="LD176">
        <v>8</v>
      </c>
      <c r="LE176">
        <v>0</v>
      </c>
      <c r="LF176">
        <v>5</v>
      </c>
      <c r="LH176" t="s">
        <v>817</v>
      </c>
      <c r="LI176" t="s">
        <v>817</v>
      </c>
      <c r="LJ176" t="s">
        <v>817</v>
      </c>
      <c r="LK176" t="s">
        <v>817</v>
      </c>
      <c r="LL176" t="s">
        <v>817</v>
      </c>
      <c r="LM176" t="s">
        <v>817</v>
      </c>
      <c r="LO176" t="s">
        <v>817</v>
      </c>
      <c r="LQ176" t="s">
        <v>817</v>
      </c>
      <c r="LR176" t="s">
        <v>818</v>
      </c>
      <c r="LS176" t="s">
        <v>818</v>
      </c>
      <c r="LT176" t="s">
        <v>818</v>
      </c>
      <c r="LU176" t="s">
        <v>818</v>
      </c>
      <c r="LV176" t="s">
        <v>818</v>
      </c>
      <c r="LW176" t="s">
        <v>818</v>
      </c>
      <c r="LX176" t="s">
        <v>817</v>
      </c>
      <c r="MU176" t="s">
        <v>813</v>
      </c>
      <c r="NC176" t="s">
        <v>817</v>
      </c>
      <c r="ND176" t="s">
        <v>817</v>
      </c>
      <c r="NE176" t="s">
        <v>813</v>
      </c>
      <c r="NF176" t="s">
        <v>813</v>
      </c>
      <c r="NG176" t="s">
        <v>817</v>
      </c>
      <c r="NH176" t="s">
        <v>817</v>
      </c>
      <c r="NI176" t="s">
        <v>813</v>
      </c>
      <c r="NJ176" t="s">
        <v>817</v>
      </c>
      <c r="NK176" t="s">
        <v>817</v>
      </c>
      <c r="NL176" t="s">
        <v>817</v>
      </c>
      <c r="NM176" t="s">
        <v>817</v>
      </c>
      <c r="NN176" t="s">
        <v>813</v>
      </c>
      <c r="NO176" t="s">
        <v>817</v>
      </c>
      <c r="NP176" t="s">
        <v>817</v>
      </c>
      <c r="NQ176" t="s">
        <v>817</v>
      </c>
      <c r="NR176" t="s">
        <v>813</v>
      </c>
      <c r="NS176" t="s">
        <v>817</v>
      </c>
      <c r="NU176" t="s">
        <v>861</v>
      </c>
      <c r="NV176" t="s">
        <v>817</v>
      </c>
      <c r="NX176" t="s">
        <v>983</v>
      </c>
      <c r="NY176">
        <v>0</v>
      </c>
      <c r="OP176" t="s">
        <v>813</v>
      </c>
      <c r="OQ176" t="s">
        <v>827</v>
      </c>
      <c r="OR176" t="s">
        <v>828</v>
      </c>
      <c r="OS176" t="s">
        <v>829</v>
      </c>
      <c r="OT176" t="s">
        <v>813</v>
      </c>
      <c r="OU176" t="s">
        <v>813</v>
      </c>
      <c r="OV176" t="s">
        <v>1041</v>
      </c>
      <c r="PA176" t="s">
        <v>817</v>
      </c>
      <c r="PB176" t="s">
        <v>817</v>
      </c>
      <c r="PC176" t="s">
        <v>817</v>
      </c>
      <c r="PD176" t="s">
        <v>817</v>
      </c>
      <c r="PE176" t="s">
        <v>817</v>
      </c>
      <c r="PF176" t="s">
        <v>813</v>
      </c>
      <c r="PG176" t="s">
        <v>817</v>
      </c>
      <c r="PH176" t="s">
        <v>817</v>
      </c>
      <c r="PI176" t="s">
        <v>817</v>
      </c>
      <c r="PJ176" t="s">
        <v>817</v>
      </c>
      <c r="PL176" t="s">
        <v>835</v>
      </c>
      <c r="PM176" t="s">
        <v>1361</v>
      </c>
      <c r="PN176" t="s">
        <v>836</v>
      </c>
      <c r="PO176" t="s">
        <v>893</v>
      </c>
      <c r="PP176" t="s">
        <v>839</v>
      </c>
      <c r="PQ176" t="s">
        <v>813</v>
      </c>
      <c r="PR176" t="s">
        <v>813</v>
      </c>
      <c r="PS176" t="s">
        <v>817</v>
      </c>
      <c r="PT176" t="s">
        <v>813</v>
      </c>
      <c r="PU176" t="s">
        <v>817</v>
      </c>
      <c r="PV176" t="s">
        <v>817</v>
      </c>
      <c r="PW176" t="s">
        <v>817</v>
      </c>
      <c r="PX176" t="s">
        <v>817</v>
      </c>
      <c r="PY176" t="s">
        <v>817</v>
      </c>
      <c r="PZ176" t="s">
        <v>840</v>
      </c>
      <c r="QA176" t="s">
        <v>841</v>
      </c>
      <c r="QB176" t="s">
        <v>971</v>
      </c>
      <c r="QC176" t="s">
        <v>985</v>
      </c>
      <c r="QD176" t="s">
        <v>1006</v>
      </c>
      <c r="QE176" t="s">
        <v>879</v>
      </c>
      <c r="QF176" t="s">
        <v>813</v>
      </c>
      <c r="QG176" t="s">
        <v>813</v>
      </c>
      <c r="QH176" t="s">
        <v>813</v>
      </c>
      <c r="QI176" t="s">
        <v>813</v>
      </c>
      <c r="QJ176" t="s">
        <v>813</v>
      </c>
      <c r="QK176" t="s">
        <v>813</v>
      </c>
      <c r="QL176" t="s">
        <v>817</v>
      </c>
      <c r="QM176" t="s">
        <v>817</v>
      </c>
      <c r="QN176" t="s">
        <v>813</v>
      </c>
      <c r="QO176" t="s">
        <v>817</v>
      </c>
      <c r="QP176" t="s">
        <v>817</v>
      </c>
      <c r="QQ176" t="s">
        <v>817</v>
      </c>
      <c r="QR176" t="s">
        <v>813</v>
      </c>
      <c r="QS176" t="s">
        <v>817</v>
      </c>
      <c r="QT176" t="s">
        <v>817</v>
      </c>
      <c r="QU176" t="s">
        <v>813</v>
      </c>
      <c r="QV176" t="s">
        <v>817</v>
      </c>
      <c r="QW176" t="s">
        <v>817</v>
      </c>
      <c r="QX176" t="s">
        <v>817</v>
      </c>
      <c r="QY176" t="s">
        <v>817</v>
      </c>
      <c r="QZ176" t="s">
        <v>817</v>
      </c>
      <c r="RA176" t="s">
        <v>817</v>
      </c>
      <c r="RB176" t="s">
        <v>817</v>
      </c>
      <c r="RC176" t="s">
        <v>817</v>
      </c>
      <c r="RD176" t="s">
        <v>817</v>
      </c>
      <c r="RE176" t="s">
        <v>817</v>
      </c>
      <c r="RF176" t="s">
        <v>813</v>
      </c>
      <c r="RG176" t="s">
        <v>817</v>
      </c>
      <c r="RH176" t="s">
        <v>817</v>
      </c>
      <c r="RI176" t="s">
        <v>817</v>
      </c>
      <c r="RJ176" t="s">
        <v>817</v>
      </c>
      <c r="RK176" t="s">
        <v>813</v>
      </c>
      <c r="RL176" t="s">
        <v>817</v>
      </c>
      <c r="RM176" t="s">
        <v>813</v>
      </c>
      <c r="RN176" t="s">
        <v>813</v>
      </c>
      <c r="RO176" t="s">
        <v>817</v>
      </c>
      <c r="RP176" t="s">
        <v>817</v>
      </c>
      <c r="RQ176" t="s">
        <v>817</v>
      </c>
      <c r="RR176" t="s">
        <v>817</v>
      </c>
      <c r="RS176" t="s">
        <v>817</v>
      </c>
      <c r="RT176" t="s">
        <v>817</v>
      </c>
      <c r="RU176" t="s">
        <v>817</v>
      </c>
      <c r="RV176" t="s">
        <v>817</v>
      </c>
      <c r="RW176" t="s">
        <v>817</v>
      </c>
      <c r="RX176" t="s">
        <v>836</v>
      </c>
      <c r="RY176" t="s">
        <v>1574</v>
      </c>
      <c r="RZ176" t="s">
        <v>817</v>
      </c>
      <c r="SB176" t="s">
        <v>817</v>
      </c>
      <c r="SC176" t="s">
        <v>817</v>
      </c>
      <c r="SD176" t="s">
        <v>817</v>
      </c>
      <c r="SE176" t="s">
        <v>817</v>
      </c>
      <c r="SF176" t="s">
        <v>817</v>
      </c>
      <c r="SG176" t="s">
        <v>817</v>
      </c>
      <c r="SH176" t="s">
        <v>817</v>
      </c>
      <c r="SI176" t="s">
        <v>817</v>
      </c>
      <c r="SJ176" t="s">
        <v>813</v>
      </c>
      <c r="SK176" t="s">
        <v>817</v>
      </c>
      <c r="SL176" t="s">
        <v>817</v>
      </c>
      <c r="SM176" t="s">
        <v>817</v>
      </c>
      <c r="SN176" t="s">
        <v>817</v>
      </c>
      <c r="SO176" t="s">
        <v>817</v>
      </c>
      <c r="SP176" t="s">
        <v>817</v>
      </c>
      <c r="SQ176" t="s">
        <v>817</v>
      </c>
      <c r="SR176" t="s">
        <v>817</v>
      </c>
      <c r="SS176" t="s">
        <v>817</v>
      </c>
      <c r="ST176" t="s">
        <v>817</v>
      </c>
      <c r="SU176" t="s">
        <v>817</v>
      </c>
      <c r="SV176" t="s">
        <v>817</v>
      </c>
      <c r="SW176" t="s">
        <v>817</v>
      </c>
      <c r="SX176" t="s">
        <v>817</v>
      </c>
      <c r="SY176" t="s">
        <v>817</v>
      </c>
      <c r="SZ176" t="s">
        <v>817</v>
      </c>
      <c r="TA176" t="s">
        <v>817</v>
      </c>
      <c r="TB176" t="s">
        <v>817</v>
      </c>
      <c r="TC176" t="s">
        <v>817</v>
      </c>
      <c r="TD176" t="s">
        <v>817</v>
      </c>
      <c r="TE176" t="s">
        <v>817</v>
      </c>
      <c r="TF176" t="s">
        <v>813</v>
      </c>
      <c r="TG176" t="s">
        <v>817</v>
      </c>
      <c r="TH176" t="s">
        <v>817</v>
      </c>
      <c r="TI176" t="s">
        <v>817</v>
      </c>
      <c r="TU176" t="s">
        <v>817</v>
      </c>
      <c r="TY176" t="s">
        <v>813</v>
      </c>
      <c r="TZ176" t="s">
        <v>813</v>
      </c>
      <c r="UA176" t="s">
        <v>817</v>
      </c>
      <c r="UB176" t="s">
        <v>813</v>
      </c>
      <c r="UC176" t="s">
        <v>817</v>
      </c>
      <c r="UD176" t="s">
        <v>817</v>
      </c>
      <c r="UE176" t="s">
        <v>817</v>
      </c>
      <c r="UF176" t="s">
        <v>813</v>
      </c>
      <c r="UG176" t="s">
        <v>817</v>
      </c>
      <c r="UH176" t="s">
        <v>817</v>
      </c>
      <c r="UI176" t="s">
        <v>817</v>
      </c>
      <c r="UJ176" t="s">
        <v>817</v>
      </c>
      <c r="UK176" t="s">
        <v>817</v>
      </c>
      <c r="UL176" t="s">
        <v>813</v>
      </c>
      <c r="UM176" t="s">
        <v>813</v>
      </c>
      <c r="UN176" t="s">
        <v>817</v>
      </c>
      <c r="UO176" t="s">
        <v>817</v>
      </c>
      <c r="UP176" t="s">
        <v>813</v>
      </c>
      <c r="UQ176" t="s">
        <v>817</v>
      </c>
      <c r="UR176" t="s">
        <v>817</v>
      </c>
      <c r="US176" t="s">
        <v>817</v>
      </c>
      <c r="UT176" t="s">
        <v>817</v>
      </c>
      <c r="UU176" t="s">
        <v>817</v>
      </c>
      <c r="UV176" t="s">
        <v>813</v>
      </c>
      <c r="UW176" t="s">
        <v>817</v>
      </c>
      <c r="UX176" t="s">
        <v>817</v>
      </c>
      <c r="UY176" t="s">
        <v>817</v>
      </c>
      <c r="UZ176" t="s">
        <v>817</v>
      </c>
      <c r="VB176" t="s">
        <v>847</v>
      </c>
      <c r="VC176" t="s">
        <v>963</v>
      </c>
      <c r="VD176" t="s">
        <v>817</v>
      </c>
      <c r="VE176" t="s">
        <v>817</v>
      </c>
      <c r="VF176" t="s">
        <v>813</v>
      </c>
      <c r="VG176" t="s">
        <v>813</v>
      </c>
      <c r="VH176" t="s">
        <v>817</v>
      </c>
      <c r="VI176" t="s">
        <v>817</v>
      </c>
      <c r="VJ176" t="s">
        <v>817</v>
      </c>
      <c r="VK176" t="s">
        <v>817</v>
      </c>
      <c r="VL176" t="s">
        <v>817</v>
      </c>
      <c r="VM176" t="s">
        <v>817</v>
      </c>
      <c r="VN176" t="s">
        <v>817</v>
      </c>
      <c r="VO176" t="s">
        <v>817</v>
      </c>
      <c r="VP176" t="s">
        <v>817</v>
      </c>
      <c r="VQ176" t="s">
        <v>817</v>
      </c>
      <c r="VY176" t="s">
        <v>813</v>
      </c>
      <c r="VZ176" t="s">
        <v>817</v>
      </c>
      <c r="WA176" t="s">
        <v>813</v>
      </c>
      <c r="WB176" t="s">
        <v>813</v>
      </c>
      <c r="WC176" t="s">
        <v>817</v>
      </c>
      <c r="WD176" t="s">
        <v>817</v>
      </c>
      <c r="WE176" t="s">
        <v>813</v>
      </c>
      <c r="WF176" t="s">
        <v>817</v>
      </c>
      <c r="WG176" t="s">
        <v>813</v>
      </c>
      <c r="WH176" t="s">
        <v>817</v>
      </c>
      <c r="WI176" t="s">
        <v>817</v>
      </c>
      <c r="WJ176" t="s">
        <v>813</v>
      </c>
      <c r="WK176" t="s">
        <v>813</v>
      </c>
      <c r="WL176" t="s">
        <v>817</v>
      </c>
      <c r="WM176" t="s">
        <v>817</v>
      </c>
      <c r="WN176" t="s">
        <v>817</v>
      </c>
      <c r="WO176" t="s">
        <v>817</v>
      </c>
      <c r="WP176" t="s">
        <v>817</v>
      </c>
      <c r="WQ176" t="s">
        <v>817</v>
      </c>
      <c r="WR176" t="s">
        <v>817</v>
      </c>
      <c r="WS176" t="s">
        <v>1060</v>
      </c>
      <c r="WU176" t="s">
        <v>813</v>
      </c>
      <c r="WV176" t="s">
        <v>813</v>
      </c>
      <c r="WW176" t="s">
        <v>817</v>
      </c>
      <c r="WX176" t="s">
        <v>817</v>
      </c>
      <c r="WY176" t="s">
        <v>817</v>
      </c>
      <c r="WZ176" t="s">
        <v>817</v>
      </c>
      <c r="XA176" t="s">
        <v>817</v>
      </c>
      <c r="XB176" t="s">
        <v>817</v>
      </c>
      <c r="XC176" t="s">
        <v>850</v>
      </c>
      <c r="XD176" t="s">
        <v>813</v>
      </c>
      <c r="XE176" t="s">
        <v>817</v>
      </c>
      <c r="XF176" t="s">
        <v>817</v>
      </c>
      <c r="XG176" t="s">
        <v>817</v>
      </c>
      <c r="XH176" t="s">
        <v>817</v>
      </c>
      <c r="XI176" t="s">
        <v>817</v>
      </c>
      <c r="XJ176" t="s">
        <v>817</v>
      </c>
      <c r="XK176" t="s">
        <v>817</v>
      </c>
      <c r="XL176" t="s">
        <v>817</v>
      </c>
      <c r="XM176" t="s">
        <v>817</v>
      </c>
      <c r="XN176" t="s">
        <v>817</v>
      </c>
      <c r="XO176" t="s">
        <v>817</v>
      </c>
      <c r="XP176" t="s">
        <v>817</v>
      </c>
      <c r="XQ176" t="s">
        <v>817</v>
      </c>
      <c r="XR176" t="s">
        <v>817</v>
      </c>
      <c r="XS176" t="s">
        <v>817</v>
      </c>
      <c r="XT176" t="s">
        <v>817</v>
      </c>
      <c r="XU176" t="s">
        <v>817</v>
      </c>
      <c r="XV176" t="s">
        <v>817</v>
      </c>
      <c r="XW176" t="s">
        <v>813</v>
      </c>
      <c r="XX176" t="s">
        <v>817</v>
      </c>
      <c r="XY176" t="s">
        <v>817</v>
      </c>
      <c r="XZ176" t="s">
        <v>817</v>
      </c>
      <c r="ZM176" t="s">
        <v>817</v>
      </c>
      <c r="ZN176" t="s">
        <v>813</v>
      </c>
      <c r="ZO176" t="s">
        <v>817</v>
      </c>
      <c r="ZP176" t="s">
        <v>817</v>
      </c>
      <c r="ZQ176" t="s">
        <v>817</v>
      </c>
      <c r="ZR176" t="s">
        <v>813</v>
      </c>
      <c r="ZS176" t="s">
        <v>813</v>
      </c>
      <c r="ZT176" t="s">
        <v>817</v>
      </c>
      <c r="ZU176" t="s">
        <v>817</v>
      </c>
      <c r="ZV176" t="s">
        <v>817</v>
      </c>
      <c r="ZW176" t="s">
        <v>817</v>
      </c>
      <c r="ZX176" t="s">
        <v>817</v>
      </c>
      <c r="ZY176" t="s">
        <v>817</v>
      </c>
      <c r="ZZ176" t="s">
        <v>817</v>
      </c>
      <c r="AAA176" t="s">
        <v>817</v>
      </c>
      <c r="AAB176" t="s">
        <v>817</v>
      </c>
      <c r="AAC176" t="s">
        <v>817</v>
      </c>
      <c r="AAD176" t="s">
        <v>817</v>
      </c>
      <c r="AAE176" t="s">
        <v>817</v>
      </c>
      <c r="AAF176" t="s">
        <v>817</v>
      </c>
      <c r="AAH176" t="s">
        <v>813</v>
      </c>
      <c r="AAI176" t="s">
        <v>817</v>
      </c>
      <c r="AAJ176" t="s">
        <v>817</v>
      </c>
      <c r="AAK176" t="s">
        <v>817</v>
      </c>
      <c r="AAL176" t="s">
        <v>817</v>
      </c>
      <c r="AAM176" t="s">
        <v>817</v>
      </c>
      <c r="AAN176" t="s">
        <v>817</v>
      </c>
      <c r="AAO176" t="s">
        <v>817</v>
      </c>
      <c r="AAP176" t="s">
        <v>817</v>
      </c>
      <c r="AAQ176" t="s">
        <v>813</v>
      </c>
      <c r="AAR176" t="s">
        <v>817</v>
      </c>
      <c r="AAS176" t="s">
        <v>817</v>
      </c>
      <c r="AAT176" t="s">
        <v>817</v>
      </c>
      <c r="AAV176" t="s">
        <v>813</v>
      </c>
      <c r="AAW176" t="s">
        <v>817</v>
      </c>
      <c r="AAX176" t="s">
        <v>817</v>
      </c>
      <c r="AAY176" t="s">
        <v>817</v>
      </c>
      <c r="AAZ176" t="s">
        <v>817</v>
      </c>
      <c r="ABA176" t="s">
        <v>813</v>
      </c>
      <c r="ABB176" t="s">
        <v>813</v>
      </c>
      <c r="ABC176" t="s">
        <v>817</v>
      </c>
      <c r="ABD176" t="s">
        <v>817</v>
      </c>
      <c r="ABE176" t="s">
        <v>817</v>
      </c>
      <c r="ABF176" t="s">
        <v>817</v>
      </c>
      <c r="ABG176" t="s">
        <v>817</v>
      </c>
      <c r="ABH176" t="s">
        <v>817</v>
      </c>
      <c r="ABI176" t="s">
        <v>817</v>
      </c>
      <c r="ABJ176" t="s">
        <v>817</v>
      </c>
      <c r="ABK176" t="s">
        <v>817</v>
      </c>
      <c r="ABL176" t="s">
        <v>817</v>
      </c>
      <c r="ABM176" t="s">
        <v>817</v>
      </c>
      <c r="ABN176" t="s">
        <v>817</v>
      </c>
      <c r="ABO176" t="s">
        <v>817</v>
      </c>
      <c r="ABP176" t="s">
        <v>817</v>
      </c>
      <c r="ABQ176" t="s">
        <v>817</v>
      </c>
      <c r="ABR176" t="s">
        <v>817</v>
      </c>
      <c r="ABS176" t="s">
        <v>817</v>
      </c>
      <c r="ABT176" t="s">
        <v>817</v>
      </c>
      <c r="ABU176" t="s">
        <v>817</v>
      </c>
      <c r="ABV176" t="s">
        <v>813</v>
      </c>
      <c r="ABW176" t="s">
        <v>813</v>
      </c>
      <c r="ABX176" t="s">
        <v>817</v>
      </c>
      <c r="ABY176" t="s">
        <v>817</v>
      </c>
      <c r="ABZ176" t="s">
        <v>817</v>
      </c>
      <c r="ACA176" t="s">
        <v>817</v>
      </c>
      <c r="ACB176" t="s">
        <v>813</v>
      </c>
      <c r="ACC176" t="s">
        <v>817</v>
      </c>
      <c r="ACD176" t="s">
        <v>817</v>
      </c>
      <c r="ACE176" t="s">
        <v>817</v>
      </c>
      <c r="ACF176" t="s">
        <v>817</v>
      </c>
      <c r="ACG176" t="s">
        <v>817</v>
      </c>
      <c r="ACH176" t="s">
        <v>817</v>
      </c>
      <c r="ACI176" t="s">
        <v>817</v>
      </c>
    </row>
    <row r="177" spans="1:763">
      <c r="A177" t="s">
        <v>1575</v>
      </c>
      <c r="B177" t="s">
        <v>1576</v>
      </c>
      <c r="C177" t="s">
        <v>1577</v>
      </c>
      <c r="D177" t="s">
        <v>1389</v>
      </c>
      <c r="E177" t="s">
        <v>1389</v>
      </c>
      <c r="P177" t="s">
        <v>1015</v>
      </c>
      <c r="Q177">
        <v>1.5359010936757009</v>
      </c>
      <c r="T177">
        <v>41</v>
      </c>
      <c r="V177" t="s">
        <v>813</v>
      </c>
      <c r="X177" t="s">
        <v>813</v>
      </c>
      <c r="Y177" t="s">
        <v>814</v>
      </c>
      <c r="Z177" t="s">
        <v>814</v>
      </c>
      <c r="AA177" t="s">
        <v>1578</v>
      </c>
      <c r="AB177" t="s">
        <v>816</v>
      </c>
      <c r="AC177">
        <v>2</v>
      </c>
      <c r="AD177" t="s">
        <v>817</v>
      </c>
      <c r="AE177">
        <v>2</v>
      </c>
      <c r="AF177">
        <v>0</v>
      </c>
      <c r="AG177">
        <v>0</v>
      </c>
      <c r="AH177" t="s">
        <v>818</v>
      </c>
      <c r="AI177" t="s">
        <v>818</v>
      </c>
      <c r="AJ177" t="s">
        <v>818</v>
      </c>
      <c r="AK177" t="s">
        <v>818</v>
      </c>
      <c r="AL177" t="s">
        <v>818</v>
      </c>
      <c r="AM177" t="s">
        <v>818</v>
      </c>
      <c r="AN177" t="s">
        <v>818</v>
      </c>
      <c r="AO177" t="s">
        <v>818</v>
      </c>
      <c r="AP177" t="s">
        <v>818</v>
      </c>
      <c r="AQ177" t="s">
        <v>818</v>
      </c>
      <c r="AR177" t="s">
        <v>818</v>
      </c>
      <c r="AS177" t="s">
        <v>818</v>
      </c>
      <c r="AT177" t="s">
        <v>818</v>
      </c>
      <c r="AU177" t="s">
        <v>818</v>
      </c>
      <c r="AV177" t="s">
        <v>818</v>
      </c>
      <c r="AW177" t="s">
        <v>818</v>
      </c>
      <c r="AX177" t="s">
        <v>818</v>
      </c>
      <c r="AY177" t="s">
        <v>818</v>
      </c>
      <c r="AZ177" t="s">
        <v>818</v>
      </c>
      <c r="BA177" t="s">
        <v>818</v>
      </c>
      <c r="BB177" t="s">
        <v>818</v>
      </c>
      <c r="BC177" t="s">
        <v>818</v>
      </c>
      <c r="BD177" t="s">
        <v>818</v>
      </c>
      <c r="BE177" t="s">
        <v>818</v>
      </c>
      <c r="BF177" t="s">
        <v>818</v>
      </c>
      <c r="BG177" t="s">
        <v>818</v>
      </c>
      <c r="BH177" t="s">
        <v>818</v>
      </c>
      <c r="BI177" t="s">
        <v>818</v>
      </c>
      <c r="BJ177" t="s">
        <v>818</v>
      </c>
      <c r="BK177" t="s">
        <v>818</v>
      </c>
      <c r="BL177" t="s">
        <v>818</v>
      </c>
      <c r="BM177" t="s">
        <v>818</v>
      </c>
      <c r="BN177" t="s">
        <v>818</v>
      </c>
      <c r="BO177" t="s">
        <v>818</v>
      </c>
      <c r="BP177" t="s">
        <v>818</v>
      </c>
      <c r="BQ177" t="s">
        <v>818</v>
      </c>
      <c r="BR177" t="s">
        <v>818</v>
      </c>
      <c r="BS177" t="s">
        <v>818</v>
      </c>
      <c r="BT177" t="s">
        <v>818</v>
      </c>
      <c r="BU177" t="s">
        <v>818</v>
      </c>
      <c r="BV177" t="s">
        <v>818</v>
      </c>
      <c r="BW177" t="s">
        <v>818</v>
      </c>
      <c r="BX177" t="s">
        <v>818</v>
      </c>
      <c r="BY177" t="s">
        <v>818</v>
      </c>
      <c r="BZ177" t="s">
        <v>818</v>
      </c>
      <c r="CA177" t="s">
        <v>818</v>
      </c>
      <c r="CB177" t="s">
        <v>818</v>
      </c>
      <c r="CC177" t="s">
        <v>818</v>
      </c>
      <c r="CD177" t="s">
        <v>818</v>
      </c>
      <c r="CE177" t="s">
        <v>818</v>
      </c>
      <c r="CF177" t="s">
        <v>818</v>
      </c>
      <c r="CG177" t="s">
        <v>818</v>
      </c>
      <c r="CH177" t="s">
        <v>818</v>
      </c>
      <c r="CI177" t="s">
        <v>818</v>
      </c>
      <c r="CJ177" t="s">
        <v>818</v>
      </c>
      <c r="CK177" t="s">
        <v>818</v>
      </c>
      <c r="CL177" t="s">
        <v>818</v>
      </c>
      <c r="CM177" t="s">
        <v>818</v>
      </c>
      <c r="CN177" t="s">
        <v>818</v>
      </c>
      <c r="CO177" t="s">
        <v>818</v>
      </c>
      <c r="CP177" t="s">
        <v>818</v>
      </c>
      <c r="CQ177" t="s">
        <v>818</v>
      </c>
      <c r="CR177" t="s">
        <v>818</v>
      </c>
      <c r="CS177" t="s">
        <v>818</v>
      </c>
      <c r="CT177" t="s">
        <v>818</v>
      </c>
      <c r="CU177" t="s">
        <v>818</v>
      </c>
      <c r="CV177" t="s">
        <v>818</v>
      </c>
      <c r="CW177" t="s">
        <v>818</v>
      </c>
      <c r="CX177" t="s">
        <v>818</v>
      </c>
      <c r="CY177" t="s">
        <v>818</v>
      </c>
      <c r="CZ177" t="s">
        <v>818</v>
      </c>
      <c r="DA177" t="s">
        <v>818</v>
      </c>
      <c r="DB177" t="s">
        <v>818</v>
      </c>
      <c r="DC177" t="s">
        <v>818</v>
      </c>
      <c r="DD177" t="s">
        <v>818</v>
      </c>
      <c r="DE177" t="s">
        <v>818</v>
      </c>
      <c r="DF177" t="s">
        <v>818</v>
      </c>
      <c r="DG177" t="s">
        <v>818</v>
      </c>
      <c r="DH177" t="s">
        <v>818</v>
      </c>
      <c r="DI177" t="s">
        <v>818</v>
      </c>
      <c r="DJ177" t="s">
        <v>818</v>
      </c>
      <c r="DK177" t="s">
        <v>818</v>
      </c>
      <c r="DL177" t="s">
        <v>818</v>
      </c>
      <c r="DM177" t="s">
        <v>818</v>
      </c>
      <c r="DN177" t="s">
        <v>818</v>
      </c>
      <c r="DO177" t="s">
        <v>818</v>
      </c>
      <c r="DP177" t="s">
        <v>818</v>
      </c>
      <c r="DQ177" t="s">
        <v>818</v>
      </c>
      <c r="DR177" t="s">
        <v>818</v>
      </c>
      <c r="DS177" t="s">
        <v>818</v>
      </c>
      <c r="DT177" t="s">
        <v>818</v>
      </c>
      <c r="DU177" t="s">
        <v>818</v>
      </c>
      <c r="DV177" t="s">
        <v>818</v>
      </c>
      <c r="DW177" t="s">
        <v>818</v>
      </c>
      <c r="DX177" t="s">
        <v>818</v>
      </c>
      <c r="DY177" t="s">
        <v>818</v>
      </c>
      <c r="DZ177" t="s">
        <v>818</v>
      </c>
      <c r="EA177" t="s">
        <v>818</v>
      </c>
      <c r="EB177" t="s">
        <v>818</v>
      </c>
      <c r="EC177" t="s">
        <v>818</v>
      </c>
      <c r="ED177" t="s">
        <v>818</v>
      </c>
      <c r="EE177" t="s">
        <v>818</v>
      </c>
      <c r="EF177" t="s">
        <v>818</v>
      </c>
      <c r="EG177" t="s">
        <v>818</v>
      </c>
      <c r="EH177" t="s">
        <v>818</v>
      </c>
      <c r="EI177" t="s">
        <v>818</v>
      </c>
      <c r="EJ177" t="s">
        <v>818</v>
      </c>
      <c r="EK177" t="s">
        <v>818</v>
      </c>
      <c r="EL177" t="s">
        <v>818</v>
      </c>
      <c r="EM177" t="s">
        <v>818</v>
      </c>
      <c r="EN177" t="s">
        <v>818</v>
      </c>
      <c r="EO177" t="s">
        <v>818</v>
      </c>
      <c r="EP177" t="s">
        <v>818</v>
      </c>
      <c r="EQ177" t="s">
        <v>818</v>
      </c>
      <c r="ER177" t="s">
        <v>818</v>
      </c>
      <c r="ES177" t="s">
        <v>818</v>
      </c>
      <c r="ET177" t="s">
        <v>818</v>
      </c>
      <c r="EU177" t="s">
        <v>818</v>
      </c>
      <c r="EV177" t="s">
        <v>818</v>
      </c>
      <c r="EW177" t="s">
        <v>818</v>
      </c>
      <c r="EX177" t="s">
        <v>818</v>
      </c>
      <c r="EY177" t="s">
        <v>818</v>
      </c>
      <c r="EZ177" t="s">
        <v>818</v>
      </c>
      <c r="FA177" t="s">
        <v>818</v>
      </c>
      <c r="FB177" t="s">
        <v>818</v>
      </c>
      <c r="FC177" t="s">
        <v>818</v>
      </c>
      <c r="FD177" t="s">
        <v>818</v>
      </c>
      <c r="FE177" t="s">
        <v>818</v>
      </c>
      <c r="FF177" t="s">
        <v>818</v>
      </c>
      <c r="FG177" t="s">
        <v>818</v>
      </c>
      <c r="FH177" t="s">
        <v>818</v>
      </c>
      <c r="FI177" t="s">
        <v>818</v>
      </c>
      <c r="FJ177" t="s">
        <v>818</v>
      </c>
      <c r="FK177" t="s">
        <v>818</v>
      </c>
      <c r="FL177" t="s">
        <v>818</v>
      </c>
      <c r="FM177" t="s">
        <v>818</v>
      </c>
      <c r="FN177" t="s">
        <v>818</v>
      </c>
      <c r="FO177" t="s">
        <v>818</v>
      </c>
      <c r="FP177" t="s">
        <v>818</v>
      </c>
      <c r="FQ177" t="s">
        <v>818</v>
      </c>
      <c r="FR177" t="s">
        <v>818</v>
      </c>
      <c r="FS177" t="s">
        <v>818</v>
      </c>
      <c r="FT177" t="s">
        <v>818</v>
      </c>
      <c r="FU177" t="s">
        <v>818</v>
      </c>
      <c r="FV177" t="s">
        <v>818</v>
      </c>
      <c r="FW177" t="s">
        <v>818</v>
      </c>
      <c r="FX177" t="s">
        <v>818</v>
      </c>
      <c r="FY177" t="s">
        <v>818</v>
      </c>
      <c r="FZ177" t="s">
        <v>818</v>
      </c>
      <c r="GA177" t="s">
        <v>818</v>
      </c>
      <c r="GB177" t="s">
        <v>818</v>
      </c>
      <c r="GC177" t="s">
        <v>818</v>
      </c>
      <c r="GD177" t="s">
        <v>818</v>
      </c>
      <c r="GE177" t="s">
        <v>818</v>
      </c>
      <c r="GF177" t="s">
        <v>818</v>
      </c>
      <c r="GG177" t="s">
        <v>818</v>
      </c>
      <c r="GH177" t="s">
        <v>818</v>
      </c>
      <c r="GI177" t="s">
        <v>818</v>
      </c>
      <c r="GJ177" t="s">
        <v>818</v>
      </c>
      <c r="GK177" t="s">
        <v>818</v>
      </c>
      <c r="GL177" t="s">
        <v>818</v>
      </c>
      <c r="GM177" t="s">
        <v>818</v>
      </c>
      <c r="GN177" t="s">
        <v>818</v>
      </c>
      <c r="GO177" t="s">
        <v>818</v>
      </c>
      <c r="GP177" t="s">
        <v>818</v>
      </c>
      <c r="GQ177" t="s">
        <v>818</v>
      </c>
      <c r="GR177" t="s">
        <v>818</v>
      </c>
      <c r="GS177" t="s">
        <v>818</v>
      </c>
      <c r="GT177" t="s">
        <v>818</v>
      </c>
      <c r="GU177" t="s">
        <v>818</v>
      </c>
      <c r="GV177" t="s">
        <v>818</v>
      </c>
      <c r="GW177" t="s">
        <v>818</v>
      </c>
      <c r="GX177" t="s">
        <v>818</v>
      </c>
      <c r="GY177" t="s">
        <v>818</v>
      </c>
      <c r="GZ177" t="s">
        <v>818</v>
      </c>
      <c r="HA177" t="s">
        <v>818</v>
      </c>
      <c r="HB177" t="s">
        <v>818</v>
      </c>
      <c r="HC177" t="s">
        <v>818</v>
      </c>
      <c r="HD177" t="s">
        <v>818</v>
      </c>
      <c r="HE177" t="s">
        <v>818</v>
      </c>
      <c r="HF177" t="s">
        <v>818</v>
      </c>
      <c r="HG177" t="s">
        <v>818</v>
      </c>
      <c r="HH177" t="s">
        <v>818</v>
      </c>
      <c r="HI177" t="s">
        <v>818</v>
      </c>
      <c r="HJ177" t="s">
        <v>818</v>
      </c>
      <c r="HK177" t="s">
        <v>818</v>
      </c>
      <c r="HL177" t="s">
        <v>818</v>
      </c>
      <c r="HM177" t="s">
        <v>818</v>
      </c>
      <c r="HN177" t="s">
        <v>818</v>
      </c>
      <c r="HO177" t="s">
        <v>818</v>
      </c>
      <c r="HP177" t="s">
        <v>818</v>
      </c>
      <c r="HQ177" t="s">
        <v>818</v>
      </c>
      <c r="HR177" t="s">
        <v>818</v>
      </c>
      <c r="HS177" t="s">
        <v>818</v>
      </c>
      <c r="HT177" t="s">
        <v>818</v>
      </c>
      <c r="HU177" t="s">
        <v>818</v>
      </c>
      <c r="HV177" t="s">
        <v>818</v>
      </c>
      <c r="HW177" t="s">
        <v>818</v>
      </c>
      <c r="HX177" t="s">
        <v>818</v>
      </c>
      <c r="HY177" t="s">
        <v>818</v>
      </c>
      <c r="HZ177" t="s">
        <v>818</v>
      </c>
      <c r="IA177" t="s">
        <v>818</v>
      </c>
      <c r="IB177" t="s">
        <v>818</v>
      </c>
      <c r="IC177" t="s">
        <v>818</v>
      </c>
      <c r="ID177" t="s">
        <v>818</v>
      </c>
      <c r="IE177" t="s">
        <v>818</v>
      </c>
      <c r="IF177" t="s">
        <v>818</v>
      </c>
      <c r="IG177" t="s">
        <v>818</v>
      </c>
      <c r="IH177" t="s">
        <v>818</v>
      </c>
      <c r="II177" t="s">
        <v>818</v>
      </c>
      <c r="IJ177" t="s">
        <v>818</v>
      </c>
      <c r="IK177" t="s">
        <v>818</v>
      </c>
      <c r="IL177" t="s">
        <v>818</v>
      </c>
      <c r="IM177" t="s">
        <v>818</v>
      </c>
      <c r="IN177" t="s">
        <v>818</v>
      </c>
      <c r="IO177" t="s">
        <v>818</v>
      </c>
      <c r="IP177" t="s">
        <v>818</v>
      </c>
      <c r="IQ177" t="s">
        <v>818</v>
      </c>
      <c r="IR177" t="s">
        <v>818</v>
      </c>
      <c r="IS177" t="s">
        <v>818</v>
      </c>
      <c r="IT177" t="s">
        <v>818</v>
      </c>
      <c r="IU177" t="s">
        <v>818</v>
      </c>
      <c r="IV177" t="s">
        <v>818</v>
      </c>
      <c r="IW177" t="s">
        <v>818</v>
      </c>
      <c r="IX177" t="s">
        <v>818</v>
      </c>
      <c r="IY177" t="s">
        <v>818</v>
      </c>
      <c r="IZ177" t="s">
        <v>818</v>
      </c>
      <c r="JA177" t="s">
        <v>818</v>
      </c>
      <c r="JB177" t="s">
        <v>818</v>
      </c>
      <c r="JC177" t="s">
        <v>818</v>
      </c>
      <c r="JD177" t="s">
        <v>818</v>
      </c>
      <c r="JE177" t="s">
        <v>818</v>
      </c>
      <c r="JF177" t="s">
        <v>818</v>
      </c>
      <c r="JG177" t="s">
        <v>818</v>
      </c>
      <c r="JH177" t="s">
        <v>818</v>
      </c>
      <c r="JI177" t="s">
        <v>818</v>
      </c>
      <c r="JJ177" t="s">
        <v>818</v>
      </c>
      <c r="JK177" t="s">
        <v>818</v>
      </c>
      <c r="JL177" t="s">
        <v>818</v>
      </c>
      <c r="JM177" t="s">
        <v>818</v>
      </c>
      <c r="JN177" t="s">
        <v>818</v>
      </c>
      <c r="JO177" t="s">
        <v>818</v>
      </c>
      <c r="JP177" t="s">
        <v>818</v>
      </c>
      <c r="JQ177" t="s">
        <v>818</v>
      </c>
      <c r="JR177" t="s">
        <v>818</v>
      </c>
      <c r="JS177" t="s">
        <v>818</v>
      </c>
      <c r="JT177" t="s">
        <v>818</v>
      </c>
      <c r="JU177" t="s">
        <v>818</v>
      </c>
      <c r="JV177" t="s">
        <v>818</v>
      </c>
      <c r="JW177" t="s">
        <v>818</v>
      </c>
      <c r="JX177" t="s">
        <v>818</v>
      </c>
      <c r="JY177" t="s">
        <v>818</v>
      </c>
      <c r="JZ177" t="s">
        <v>818</v>
      </c>
      <c r="KA177" t="s">
        <v>818</v>
      </c>
      <c r="KB177" t="s">
        <v>818</v>
      </c>
      <c r="KC177" t="s">
        <v>818</v>
      </c>
      <c r="KD177" t="s">
        <v>818</v>
      </c>
      <c r="KE177" t="s">
        <v>818</v>
      </c>
      <c r="KF177">
        <v>2</v>
      </c>
      <c r="KG177">
        <v>0</v>
      </c>
      <c r="KH177">
        <v>0</v>
      </c>
      <c r="KI177">
        <v>0</v>
      </c>
      <c r="KJ177">
        <v>0</v>
      </c>
      <c r="KK177">
        <v>0</v>
      </c>
      <c r="KL177">
        <v>0</v>
      </c>
      <c r="KM177">
        <v>0</v>
      </c>
      <c r="KN177">
        <v>1</v>
      </c>
      <c r="KO177">
        <v>0</v>
      </c>
      <c r="KP177">
        <v>0</v>
      </c>
      <c r="KQ177">
        <v>1</v>
      </c>
      <c r="KR177">
        <v>0</v>
      </c>
      <c r="KS177">
        <v>0</v>
      </c>
      <c r="KT177">
        <v>0</v>
      </c>
      <c r="KU177">
        <v>1</v>
      </c>
      <c r="KV177">
        <v>0</v>
      </c>
      <c r="KW177">
        <v>0</v>
      </c>
      <c r="KX177">
        <v>0</v>
      </c>
      <c r="KY177">
        <v>0</v>
      </c>
      <c r="KZ177">
        <v>1</v>
      </c>
      <c r="LA177">
        <v>0</v>
      </c>
      <c r="LB177">
        <v>0</v>
      </c>
      <c r="LC177">
        <v>1</v>
      </c>
      <c r="LD177">
        <v>2</v>
      </c>
      <c r="LE177">
        <v>1</v>
      </c>
      <c r="LF177">
        <v>1</v>
      </c>
      <c r="LH177" t="s">
        <v>813</v>
      </c>
      <c r="LI177" t="s">
        <v>817</v>
      </c>
      <c r="LJ177" t="s">
        <v>817</v>
      </c>
      <c r="LK177" t="s">
        <v>817</v>
      </c>
      <c r="LL177" t="s">
        <v>817</v>
      </c>
      <c r="LM177" t="s">
        <v>817</v>
      </c>
      <c r="LN177" t="s">
        <v>813</v>
      </c>
      <c r="LO177" t="s">
        <v>813</v>
      </c>
      <c r="LP177" t="s">
        <v>813</v>
      </c>
      <c r="LQ177" t="s">
        <v>817</v>
      </c>
      <c r="LR177" t="s">
        <v>818</v>
      </c>
      <c r="LS177" t="s">
        <v>818</v>
      </c>
      <c r="LT177" t="s">
        <v>818</v>
      </c>
      <c r="LU177" t="s">
        <v>818</v>
      </c>
      <c r="LV177" t="s">
        <v>818</v>
      </c>
      <c r="LW177" t="s">
        <v>818</v>
      </c>
      <c r="LX177" t="s">
        <v>817</v>
      </c>
      <c r="MA177" t="s">
        <v>998</v>
      </c>
      <c r="MB177" t="s">
        <v>913</v>
      </c>
      <c r="MC177" t="s">
        <v>875</v>
      </c>
      <c r="MD177" t="s">
        <v>813</v>
      </c>
      <c r="MF177" t="s">
        <v>823</v>
      </c>
      <c r="MI177" t="s">
        <v>813</v>
      </c>
      <c r="MJ177" t="s">
        <v>824</v>
      </c>
      <c r="MK177" t="s">
        <v>813</v>
      </c>
      <c r="ML177" t="s">
        <v>817</v>
      </c>
      <c r="MM177" t="s">
        <v>813</v>
      </c>
      <c r="MN177" t="s">
        <v>817</v>
      </c>
      <c r="MO177" t="s">
        <v>817</v>
      </c>
      <c r="MP177" t="s">
        <v>817</v>
      </c>
      <c r="MQ177" t="s">
        <v>817</v>
      </c>
      <c r="MR177" t="s">
        <v>817</v>
      </c>
      <c r="MS177" t="s">
        <v>817</v>
      </c>
      <c r="MT177" t="s">
        <v>817</v>
      </c>
      <c r="MU177" t="s">
        <v>813</v>
      </c>
      <c r="NC177" t="s">
        <v>813</v>
      </c>
      <c r="ND177" t="s">
        <v>817</v>
      </c>
      <c r="NE177" t="s">
        <v>813</v>
      </c>
      <c r="NF177" t="s">
        <v>817</v>
      </c>
      <c r="NG177" t="s">
        <v>817</v>
      </c>
      <c r="NH177" t="s">
        <v>817</v>
      </c>
      <c r="NI177" t="s">
        <v>817</v>
      </c>
      <c r="NJ177" t="s">
        <v>813</v>
      </c>
      <c r="NK177" t="s">
        <v>817</v>
      </c>
      <c r="NL177" t="s">
        <v>817</v>
      </c>
      <c r="NM177" t="s">
        <v>817</v>
      </c>
      <c r="NN177" t="s">
        <v>817</v>
      </c>
      <c r="NO177" t="s">
        <v>817</v>
      </c>
      <c r="NP177" t="s">
        <v>817</v>
      </c>
      <c r="NQ177" t="s">
        <v>817</v>
      </c>
      <c r="NR177" t="s">
        <v>813</v>
      </c>
      <c r="NS177" t="s">
        <v>817</v>
      </c>
      <c r="NU177" t="s">
        <v>825</v>
      </c>
      <c r="NY177">
        <v>1</v>
      </c>
      <c r="NZ177" t="s">
        <v>889</v>
      </c>
      <c r="OP177" t="s">
        <v>817</v>
      </c>
      <c r="OQ177" t="s">
        <v>827</v>
      </c>
      <c r="OR177" t="s">
        <v>828</v>
      </c>
      <c r="OS177" t="s">
        <v>878</v>
      </c>
      <c r="OT177" t="s">
        <v>813</v>
      </c>
      <c r="OU177" t="s">
        <v>817</v>
      </c>
      <c r="OV177" t="s">
        <v>830</v>
      </c>
      <c r="OW177" t="s">
        <v>864</v>
      </c>
      <c r="OX177" t="s">
        <v>832</v>
      </c>
      <c r="OY177" t="s">
        <v>833</v>
      </c>
      <c r="OZ177" t="s">
        <v>849</v>
      </c>
      <c r="PA177" t="s">
        <v>813</v>
      </c>
      <c r="PB177" t="s">
        <v>813</v>
      </c>
      <c r="PC177" t="s">
        <v>817</v>
      </c>
      <c r="PD177" t="s">
        <v>817</v>
      </c>
      <c r="PE177" t="s">
        <v>813</v>
      </c>
      <c r="PF177" t="s">
        <v>817</v>
      </c>
      <c r="PG177" t="s">
        <v>817</v>
      </c>
      <c r="PH177" t="s">
        <v>817</v>
      </c>
      <c r="PI177" t="s">
        <v>817</v>
      </c>
      <c r="PJ177" t="s">
        <v>817</v>
      </c>
      <c r="PK177" t="s">
        <v>817</v>
      </c>
      <c r="PL177" t="s">
        <v>835</v>
      </c>
      <c r="PM177" t="s">
        <v>837</v>
      </c>
      <c r="PN177" t="s">
        <v>845</v>
      </c>
      <c r="PO177" t="s">
        <v>880</v>
      </c>
      <c r="PP177" t="s">
        <v>867</v>
      </c>
      <c r="PQ177" t="s">
        <v>813</v>
      </c>
      <c r="PR177" t="s">
        <v>813</v>
      </c>
      <c r="PS177" t="s">
        <v>817</v>
      </c>
      <c r="PT177" t="s">
        <v>817</v>
      </c>
      <c r="PU177" t="s">
        <v>817</v>
      </c>
      <c r="PV177" t="s">
        <v>817</v>
      </c>
      <c r="PW177" t="s">
        <v>817</v>
      </c>
      <c r="PX177" t="s">
        <v>817</v>
      </c>
      <c r="PY177" t="s">
        <v>817</v>
      </c>
      <c r="PZ177" t="s">
        <v>840</v>
      </c>
      <c r="QA177" t="s">
        <v>902</v>
      </c>
      <c r="QB177" t="s">
        <v>895</v>
      </c>
      <c r="QC177" t="s">
        <v>843</v>
      </c>
      <c r="QD177" t="s">
        <v>844</v>
      </c>
      <c r="QE177" t="s">
        <v>845</v>
      </c>
      <c r="QF177" t="s">
        <v>813</v>
      </c>
      <c r="QG177" t="s">
        <v>813</v>
      </c>
      <c r="QH177" t="s">
        <v>813</v>
      </c>
      <c r="QI177" t="s">
        <v>817</v>
      </c>
      <c r="QJ177" t="s">
        <v>813</v>
      </c>
      <c r="QK177" t="s">
        <v>813</v>
      </c>
      <c r="QL177" t="s">
        <v>817</v>
      </c>
      <c r="QM177" t="s">
        <v>817</v>
      </c>
      <c r="QN177" t="s">
        <v>817</v>
      </c>
      <c r="QO177" t="s">
        <v>817</v>
      </c>
      <c r="QP177" t="s">
        <v>817</v>
      </c>
      <c r="QQ177" t="s">
        <v>817</v>
      </c>
      <c r="QR177" t="s">
        <v>868</v>
      </c>
      <c r="QS177" t="s">
        <v>817</v>
      </c>
      <c r="QT177" t="s">
        <v>817</v>
      </c>
      <c r="QU177" t="s">
        <v>817</v>
      </c>
      <c r="QV177" t="s">
        <v>817</v>
      </c>
      <c r="QW177" t="s">
        <v>817</v>
      </c>
      <c r="QX177" t="s">
        <v>817</v>
      </c>
      <c r="QY177" t="s">
        <v>817</v>
      </c>
      <c r="QZ177" t="s">
        <v>813</v>
      </c>
      <c r="RA177" t="s">
        <v>813</v>
      </c>
      <c r="RB177" t="s">
        <v>817</v>
      </c>
      <c r="RC177" t="s">
        <v>817</v>
      </c>
      <c r="RD177" t="s">
        <v>817</v>
      </c>
      <c r="RE177" t="s">
        <v>817</v>
      </c>
      <c r="RF177" t="s">
        <v>817</v>
      </c>
      <c r="RG177" t="s">
        <v>817</v>
      </c>
      <c r="RH177" t="s">
        <v>817</v>
      </c>
      <c r="RI177" t="s">
        <v>817</v>
      </c>
      <c r="RJ177" t="s">
        <v>817</v>
      </c>
      <c r="RK177" t="s">
        <v>813</v>
      </c>
      <c r="RL177" t="s">
        <v>813</v>
      </c>
      <c r="RM177" t="s">
        <v>817</v>
      </c>
      <c r="RN177" t="s">
        <v>817</v>
      </c>
      <c r="RO177" t="s">
        <v>817</v>
      </c>
      <c r="RP177" t="s">
        <v>817</v>
      </c>
      <c r="RQ177" t="s">
        <v>817</v>
      </c>
      <c r="RR177" t="s">
        <v>817</v>
      </c>
      <c r="RS177" t="s">
        <v>817</v>
      </c>
      <c r="RT177" t="s">
        <v>817</v>
      </c>
      <c r="RU177" t="s">
        <v>817</v>
      </c>
      <c r="RV177" t="s">
        <v>817</v>
      </c>
      <c r="RW177" t="s">
        <v>817</v>
      </c>
      <c r="RX177" t="s">
        <v>845</v>
      </c>
      <c r="RY177" t="s">
        <v>1029</v>
      </c>
      <c r="RZ177" t="s">
        <v>813</v>
      </c>
      <c r="SA177" t="s">
        <v>817</v>
      </c>
      <c r="SB177" t="s">
        <v>817</v>
      </c>
      <c r="SC177" t="s">
        <v>817</v>
      </c>
      <c r="SD177" t="s">
        <v>817</v>
      </c>
      <c r="SE177" t="s">
        <v>817</v>
      </c>
      <c r="SF177" t="s">
        <v>817</v>
      </c>
      <c r="SG177" t="s">
        <v>817</v>
      </c>
      <c r="SH177" t="s">
        <v>817</v>
      </c>
      <c r="SI177" t="s">
        <v>817</v>
      </c>
      <c r="SJ177" t="s">
        <v>817</v>
      </c>
      <c r="SK177" t="s">
        <v>817</v>
      </c>
      <c r="SL177" t="s">
        <v>813</v>
      </c>
      <c r="SM177" t="s">
        <v>817</v>
      </c>
      <c r="SN177" t="s">
        <v>817</v>
      </c>
      <c r="SO177" t="s">
        <v>817</v>
      </c>
      <c r="SP177" t="s">
        <v>817</v>
      </c>
      <c r="SQ177" t="s">
        <v>817</v>
      </c>
      <c r="SR177" t="s">
        <v>817</v>
      </c>
      <c r="SS177" t="s">
        <v>817</v>
      </c>
      <c r="ST177" t="s">
        <v>817</v>
      </c>
      <c r="SU177" t="s">
        <v>817</v>
      </c>
      <c r="SV177" t="s">
        <v>817</v>
      </c>
      <c r="SW177" t="s">
        <v>817</v>
      </c>
      <c r="SX177" t="s">
        <v>817</v>
      </c>
      <c r="SY177" t="s">
        <v>817</v>
      </c>
      <c r="SZ177" t="s">
        <v>817</v>
      </c>
      <c r="TA177" t="s">
        <v>817</v>
      </c>
      <c r="TB177" t="s">
        <v>817</v>
      </c>
      <c r="TC177" t="s">
        <v>817</v>
      </c>
      <c r="TD177" t="s">
        <v>817</v>
      </c>
      <c r="TE177" t="s">
        <v>817</v>
      </c>
      <c r="TF177" t="s">
        <v>813</v>
      </c>
      <c r="TG177" t="s">
        <v>817</v>
      </c>
      <c r="TH177" t="s">
        <v>817</v>
      </c>
      <c r="TI177" t="s">
        <v>817</v>
      </c>
      <c r="TJ177" t="s">
        <v>817</v>
      </c>
      <c r="TU177" t="s">
        <v>817</v>
      </c>
      <c r="TY177" t="s">
        <v>817</v>
      </c>
      <c r="TZ177" t="s">
        <v>817</v>
      </c>
      <c r="UA177" t="s">
        <v>817</v>
      </c>
      <c r="UB177" t="s">
        <v>817</v>
      </c>
      <c r="UC177" t="s">
        <v>817</v>
      </c>
      <c r="UD177" t="s">
        <v>817</v>
      </c>
      <c r="UE177" t="s">
        <v>817</v>
      </c>
      <c r="UF177" t="s">
        <v>817</v>
      </c>
      <c r="UG177" t="s">
        <v>817</v>
      </c>
      <c r="UH177" t="s">
        <v>813</v>
      </c>
      <c r="UI177" t="s">
        <v>817</v>
      </c>
      <c r="UJ177" t="s">
        <v>817</v>
      </c>
      <c r="UK177" t="s">
        <v>817</v>
      </c>
      <c r="UL177" t="s">
        <v>817</v>
      </c>
      <c r="UM177" t="s">
        <v>817</v>
      </c>
      <c r="UN177" t="s">
        <v>817</v>
      </c>
      <c r="UO177" t="s">
        <v>813</v>
      </c>
      <c r="UP177" t="s">
        <v>817</v>
      </c>
      <c r="UQ177" t="s">
        <v>817</v>
      </c>
      <c r="UR177" t="s">
        <v>817</v>
      </c>
      <c r="US177" t="s">
        <v>817</v>
      </c>
      <c r="UT177" t="s">
        <v>817</v>
      </c>
      <c r="UU177" t="s">
        <v>817</v>
      </c>
      <c r="UV177" t="s">
        <v>813</v>
      </c>
      <c r="UW177" t="s">
        <v>817</v>
      </c>
      <c r="UX177" t="s">
        <v>817</v>
      </c>
      <c r="UY177" t="s">
        <v>817</v>
      </c>
      <c r="UZ177" t="s">
        <v>817</v>
      </c>
      <c r="VB177" t="s">
        <v>909</v>
      </c>
      <c r="VC177" t="s">
        <v>848</v>
      </c>
      <c r="VD177" t="s">
        <v>817</v>
      </c>
      <c r="VE177" t="s">
        <v>817</v>
      </c>
      <c r="VF177" t="s">
        <v>817</v>
      </c>
      <c r="VG177" t="s">
        <v>813</v>
      </c>
      <c r="VH177" t="s">
        <v>817</v>
      </c>
      <c r="VI177" t="s">
        <v>817</v>
      </c>
      <c r="VJ177" t="s">
        <v>817</v>
      </c>
      <c r="VK177" t="s">
        <v>817</v>
      </c>
      <c r="VL177" t="s">
        <v>817</v>
      </c>
      <c r="VM177" t="s">
        <v>817</v>
      </c>
      <c r="VN177" t="s">
        <v>817</v>
      </c>
      <c r="VO177" t="s">
        <v>813</v>
      </c>
      <c r="VP177" t="s">
        <v>817</v>
      </c>
      <c r="VQ177" t="s">
        <v>817</v>
      </c>
      <c r="VY177" t="s">
        <v>813</v>
      </c>
      <c r="VZ177" t="s">
        <v>817</v>
      </c>
      <c r="WA177" t="s">
        <v>817</v>
      </c>
      <c r="WJ177" t="s">
        <v>813</v>
      </c>
      <c r="WK177" t="s">
        <v>813</v>
      </c>
      <c r="WL177" t="s">
        <v>817</v>
      </c>
      <c r="WM177" t="s">
        <v>817</v>
      </c>
      <c r="WN177" t="s">
        <v>817</v>
      </c>
      <c r="WO177" t="s">
        <v>817</v>
      </c>
      <c r="WP177" t="s">
        <v>817</v>
      </c>
      <c r="WQ177" t="s">
        <v>817</v>
      </c>
      <c r="WR177" t="s">
        <v>817</v>
      </c>
      <c r="WS177" t="s">
        <v>1037</v>
      </c>
      <c r="WU177" t="s">
        <v>817</v>
      </c>
      <c r="WV177" t="s">
        <v>813</v>
      </c>
      <c r="WW177" t="s">
        <v>817</v>
      </c>
      <c r="WX177" t="s">
        <v>817</v>
      </c>
      <c r="WY177" t="s">
        <v>817</v>
      </c>
      <c r="WZ177" t="s">
        <v>817</v>
      </c>
      <c r="XA177" t="s">
        <v>817</v>
      </c>
      <c r="XB177" t="s">
        <v>817</v>
      </c>
      <c r="XC177" t="s">
        <v>850</v>
      </c>
      <c r="XD177" t="s">
        <v>813</v>
      </c>
      <c r="XE177" t="s">
        <v>817</v>
      </c>
      <c r="XF177" t="s">
        <v>817</v>
      </c>
      <c r="XG177" t="s">
        <v>817</v>
      </c>
      <c r="XH177" t="s">
        <v>817</v>
      </c>
      <c r="XI177" t="s">
        <v>817</v>
      </c>
      <c r="XJ177" t="s">
        <v>817</v>
      </c>
      <c r="XK177" t="s">
        <v>817</v>
      </c>
      <c r="XL177" t="s">
        <v>817</v>
      </c>
      <c r="XM177" t="s">
        <v>817</v>
      </c>
      <c r="XN177" t="s">
        <v>817</v>
      </c>
      <c r="XO177" t="s">
        <v>817</v>
      </c>
      <c r="XP177" t="s">
        <v>817</v>
      </c>
      <c r="XQ177" t="s">
        <v>817</v>
      </c>
      <c r="XR177" t="s">
        <v>817</v>
      </c>
      <c r="XS177" t="s">
        <v>817</v>
      </c>
      <c r="XT177" t="s">
        <v>817</v>
      </c>
      <c r="XU177" t="s">
        <v>817</v>
      </c>
      <c r="XV177" t="s">
        <v>817</v>
      </c>
      <c r="XW177" t="s">
        <v>813</v>
      </c>
      <c r="XX177" t="s">
        <v>817</v>
      </c>
      <c r="XY177" t="s">
        <v>817</v>
      </c>
      <c r="XZ177" t="s">
        <v>817</v>
      </c>
      <c r="ZM177" t="s">
        <v>817</v>
      </c>
      <c r="ZN177" t="s">
        <v>817</v>
      </c>
      <c r="ZO177" t="s">
        <v>817</v>
      </c>
      <c r="ZP177" t="s">
        <v>817</v>
      </c>
      <c r="ZQ177" t="s">
        <v>817</v>
      </c>
      <c r="ZR177" t="s">
        <v>817</v>
      </c>
      <c r="ZS177" t="s">
        <v>813</v>
      </c>
      <c r="ZT177" t="s">
        <v>817</v>
      </c>
      <c r="ZU177" t="s">
        <v>817</v>
      </c>
      <c r="ZV177" t="s">
        <v>817</v>
      </c>
      <c r="ZW177" t="s">
        <v>817</v>
      </c>
      <c r="ZX177" t="s">
        <v>817</v>
      </c>
      <c r="ZY177" t="s">
        <v>817</v>
      </c>
      <c r="ZZ177" t="s">
        <v>817</v>
      </c>
      <c r="AAA177" t="s">
        <v>817</v>
      </c>
      <c r="AAB177" t="s">
        <v>817</v>
      </c>
      <c r="AAC177" t="s">
        <v>813</v>
      </c>
      <c r="AAD177" t="s">
        <v>817</v>
      </c>
      <c r="AAE177" t="s">
        <v>817</v>
      </c>
      <c r="AAF177" t="s">
        <v>817</v>
      </c>
      <c r="AAH177" t="s">
        <v>817</v>
      </c>
      <c r="AAI177" t="s">
        <v>817</v>
      </c>
      <c r="AAJ177" t="s">
        <v>813</v>
      </c>
      <c r="AAK177" t="s">
        <v>817</v>
      </c>
      <c r="AAL177" t="s">
        <v>817</v>
      </c>
      <c r="AAM177" t="s">
        <v>817</v>
      </c>
      <c r="AAN177" t="s">
        <v>813</v>
      </c>
      <c r="AAO177" t="s">
        <v>817</v>
      </c>
      <c r="AAP177" t="s">
        <v>817</v>
      </c>
      <c r="AAQ177" t="s">
        <v>817</v>
      </c>
      <c r="AAR177" t="s">
        <v>817</v>
      </c>
      <c r="AAS177" t="s">
        <v>817</v>
      </c>
      <c r="AAT177" t="s">
        <v>817</v>
      </c>
      <c r="AAV177" t="s">
        <v>817</v>
      </c>
      <c r="AAW177" t="s">
        <v>817</v>
      </c>
      <c r="AAX177" t="s">
        <v>817</v>
      </c>
      <c r="AAY177" t="s">
        <v>817</v>
      </c>
      <c r="AAZ177" t="s">
        <v>817</v>
      </c>
      <c r="ABA177" t="s">
        <v>817</v>
      </c>
      <c r="ABB177" t="s">
        <v>817</v>
      </c>
      <c r="ABC177" t="s">
        <v>817</v>
      </c>
      <c r="ABD177" t="s">
        <v>817</v>
      </c>
      <c r="ABE177" t="s">
        <v>817</v>
      </c>
      <c r="ABF177" t="s">
        <v>817</v>
      </c>
      <c r="ABG177" t="s">
        <v>817</v>
      </c>
      <c r="ABH177" t="s">
        <v>817</v>
      </c>
      <c r="ABI177" t="s">
        <v>817</v>
      </c>
      <c r="ABJ177" t="s">
        <v>817</v>
      </c>
      <c r="ABK177" t="s">
        <v>817</v>
      </c>
      <c r="ABL177" t="s">
        <v>817</v>
      </c>
      <c r="ABM177" t="s">
        <v>813</v>
      </c>
      <c r="ABN177" t="s">
        <v>817</v>
      </c>
      <c r="ABO177" t="s">
        <v>817</v>
      </c>
      <c r="ABP177" t="s">
        <v>817</v>
      </c>
      <c r="ABQ177" t="s">
        <v>813</v>
      </c>
      <c r="ABR177" t="s">
        <v>817</v>
      </c>
      <c r="ABS177" t="s">
        <v>817</v>
      </c>
      <c r="ABT177" t="s">
        <v>817</v>
      </c>
      <c r="ABU177" t="s">
        <v>817</v>
      </c>
      <c r="ABV177" t="s">
        <v>817</v>
      </c>
      <c r="ABW177" t="s">
        <v>813</v>
      </c>
      <c r="ABX177" t="s">
        <v>817</v>
      </c>
      <c r="ABY177" t="s">
        <v>817</v>
      </c>
      <c r="ABZ177" t="s">
        <v>817</v>
      </c>
      <c r="ACA177" t="s">
        <v>817</v>
      </c>
      <c r="ACB177" t="s">
        <v>817</v>
      </c>
      <c r="ACC177" t="s">
        <v>817</v>
      </c>
      <c r="ACD177" t="s">
        <v>817</v>
      </c>
      <c r="ACE177" t="s">
        <v>817</v>
      </c>
      <c r="ACF177" t="s">
        <v>817</v>
      </c>
      <c r="ACG177" t="s">
        <v>817</v>
      </c>
      <c r="ACH177" t="s">
        <v>817</v>
      </c>
      <c r="ACI177" t="s">
        <v>817</v>
      </c>
    </row>
    <row r="178" spans="1:763">
      <c r="A178" t="s">
        <v>1579</v>
      </c>
      <c r="B178" t="s">
        <v>1580</v>
      </c>
      <c r="C178" t="s">
        <v>1581</v>
      </c>
      <c r="D178" t="s">
        <v>932</v>
      </c>
      <c r="E178" t="s">
        <v>932</v>
      </c>
      <c r="P178" t="s">
        <v>812</v>
      </c>
      <c r="Q178">
        <v>0.874863865752458</v>
      </c>
      <c r="T178">
        <v>22</v>
      </c>
      <c r="V178" t="s">
        <v>813</v>
      </c>
      <c r="X178" t="s">
        <v>813</v>
      </c>
      <c r="Y178" t="s">
        <v>814</v>
      </c>
      <c r="Z178" t="s">
        <v>814</v>
      </c>
      <c r="AA178" t="s">
        <v>815</v>
      </c>
      <c r="AB178" t="s">
        <v>816</v>
      </c>
      <c r="AC178">
        <v>10</v>
      </c>
      <c r="AD178" t="s">
        <v>813</v>
      </c>
      <c r="AE178">
        <v>10</v>
      </c>
      <c r="AF178">
        <v>0</v>
      </c>
      <c r="AG178">
        <v>0</v>
      </c>
      <c r="AH178" t="s">
        <v>818</v>
      </c>
      <c r="AI178" t="s">
        <v>818</v>
      </c>
      <c r="AJ178" t="s">
        <v>818</v>
      </c>
      <c r="AK178" t="s">
        <v>818</v>
      </c>
      <c r="AL178" t="s">
        <v>818</v>
      </c>
      <c r="AM178" t="s">
        <v>818</v>
      </c>
      <c r="AN178" t="s">
        <v>818</v>
      </c>
      <c r="AO178" t="s">
        <v>818</v>
      </c>
      <c r="AP178" t="s">
        <v>818</v>
      </c>
      <c r="AQ178" t="s">
        <v>818</v>
      </c>
      <c r="AR178" t="s">
        <v>818</v>
      </c>
      <c r="AS178" t="s">
        <v>818</v>
      </c>
      <c r="AT178" t="s">
        <v>818</v>
      </c>
      <c r="AU178" t="s">
        <v>818</v>
      </c>
      <c r="AV178" t="s">
        <v>818</v>
      </c>
      <c r="AW178" t="s">
        <v>818</v>
      </c>
      <c r="AX178" t="s">
        <v>818</v>
      </c>
      <c r="AY178" t="s">
        <v>818</v>
      </c>
      <c r="AZ178" t="s">
        <v>818</v>
      </c>
      <c r="BA178" t="s">
        <v>818</v>
      </c>
      <c r="BB178" t="s">
        <v>818</v>
      </c>
      <c r="BC178" t="s">
        <v>818</v>
      </c>
      <c r="BD178" t="s">
        <v>818</v>
      </c>
      <c r="BE178" t="s">
        <v>818</v>
      </c>
      <c r="BF178" t="s">
        <v>818</v>
      </c>
      <c r="BG178" t="s">
        <v>818</v>
      </c>
      <c r="BH178" t="s">
        <v>818</v>
      </c>
      <c r="BI178" t="s">
        <v>818</v>
      </c>
      <c r="BJ178" t="s">
        <v>818</v>
      </c>
      <c r="BK178" t="s">
        <v>818</v>
      </c>
      <c r="BL178" t="s">
        <v>818</v>
      </c>
      <c r="BM178" t="s">
        <v>818</v>
      </c>
      <c r="BN178" t="s">
        <v>818</v>
      </c>
      <c r="BO178" t="s">
        <v>818</v>
      </c>
      <c r="BP178" t="s">
        <v>818</v>
      </c>
      <c r="BQ178" t="s">
        <v>818</v>
      </c>
      <c r="BR178" t="s">
        <v>818</v>
      </c>
      <c r="BS178" t="s">
        <v>818</v>
      </c>
      <c r="BT178" t="s">
        <v>818</v>
      </c>
      <c r="BU178" t="s">
        <v>818</v>
      </c>
      <c r="BV178" t="s">
        <v>818</v>
      </c>
      <c r="BW178" t="s">
        <v>818</v>
      </c>
      <c r="BX178" t="s">
        <v>818</v>
      </c>
      <c r="BY178" t="s">
        <v>818</v>
      </c>
      <c r="BZ178" t="s">
        <v>818</v>
      </c>
      <c r="CA178" t="s">
        <v>818</v>
      </c>
      <c r="CB178" t="s">
        <v>818</v>
      </c>
      <c r="CC178" t="s">
        <v>818</v>
      </c>
      <c r="CD178" t="s">
        <v>818</v>
      </c>
      <c r="CE178" t="s">
        <v>818</v>
      </c>
      <c r="CF178" t="s">
        <v>818</v>
      </c>
      <c r="CG178" t="s">
        <v>818</v>
      </c>
      <c r="CH178" t="s">
        <v>818</v>
      </c>
      <c r="CI178" t="s">
        <v>818</v>
      </c>
      <c r="CJ178" t="s">
        <v>818</v>
      </c>
      <c r="CK178" t="s">
        <v>818</v>
      </c>
      <c r="CL178" t="s">
        <v>818</v>
      </c>
      <c r="CM178" t="s">
        <v>818</v>
      </c>
      <c r="CN178" t="s">
        <v>818</v>
      </c>
      <c r="CO178" t="s">
        <v>818</v>
      </c>
      <c r="CP178" t="s">
        <v>818</v>
      </c>
      <c r="CQ178" t="s">
        <v>818</v>
      </c>
      <c r="CR178" t="s">
        <v>818</v>
      </c>
      <c r="CS178" t="s">
        <v>818</v>
      </c>
      <c r="CT178" t="s">
        <v>818</v>
      </c>
      <c r="CU178" t="s">
        <v>818</v>
      </c>
      <c r="CV178" t="s">
        <v>818</v>
      </c>
      <c r="CW178" t="s">
        <v>818</v>
      </c>
      <c r="CX178" t="s">
        <v>818</v>
      </c>
      <c r="CY178" t="s">
        <v>818</v>
      </c>
      <c r="CZ178" t="s">
        <v>818</v>
      </c>
      <c r="DA178" t="s">
        <v>818</v>
      </c>
      <c r="DB178" t="s">
        <v>818</v>
      </c>
      <c r="DC178" t="s">
        <v>818</v>
      </c>
      <c r="DD178" t="s">
        <v>818</v>
      </c>
      <c r="DE178" t="s">
        <v>818</v>
      </c>
      <c r="DF178" t="s">
        <v>818</v>
      </c>
      <c r="DG178" t="s">
        <v>818</v>
      </c>
      <c r="DH178" t="s">
        <v>818</v>
      </c>
      <c r="DI178" t="s">
        <v>818</v>
      </c>
      <c r="DJ178" t="s">
        <v>818</v>
      </c>
      <c r="DK178" t="s">
        <v>818</v>
      </c>
      <c r="DL178" t="s">
        <v>818</v>
      </c>
      <c r="DM178" t="s">
        <v>818</v>
      </c>
      <c r="DN178" t="s">
        <v>818</v>
      </c>
      <c r="DO178" t="s">
        <v>818</v>
      </c>
      <c r="DP178" t="s">
        <v>818</v>
      </c>
      <c r="DQ178" t="s">
        <v>818</v>
      </c>
      <c r="DR178" t="s">
        <v>818</v>
      </c>
      <c r="DS178" t="s">
        <v>818</v>
      </c>
      <c r="DT178" t="s">
        <v>818</v>
      </c>
      <c r="DU178" t="s">
        <v>818</v>
      </c>
      <c r="DV178" t="s">
        <v>818</v>
      </c>
      <c r="DW178" t="s">
        <v>818</v>
      </c>
      <c r="DX178" t="s">
        <v>818</v>
      </c>
      <c r="DY178" t="s">
        <v>818</v>
      </c>
      <c r="DZ178" t="s">
        <v>818</v>
      </c>
      <c r="EA178" t="s">
        <v>818</v>
      </c>
      <c r="EB178" t="s">
        <v>818</v>
      </c>
      <c r="EC178" t="s">
        <v>818</v>
      </c>
      <c r="ED178" t="s">
        <v>818</v>
      </c>
      <c r="EE178" t="s">
        <v>818</v>
      </c>
      <c r="EF178" t="s">
        <v>818</v>
      </c>
      <c r="EG178" t="s">
        <v>818</v>
      </c>
      <c r="EH178" t="s">
        <v>818</v>
      </c>
      <c r="EI178" t="s">
        <v>818</v>
      </c>
      <c r="EJ178" t="s">
        <v>818</v>
      </c>
      <c r="EK178" t="s">
        <v>818</v>
      </c>
      <c r="EL178" t="s">
        <v>818</v>
      </c>
      <c r="EM178" t="s">
        <v>818</v>
      </c>
      <c r="EN178" t="s">
        <v>818</v>
      </c>
      <c r="EO178" t="s">
        <v>818</v>
      </c>
      <c r="EP178" t="s">
        <v>818</v>
      </c>
      <c r="EQ178" t="s">
        <v>818</v>
      </c>
      <c r="ER178" t="s">
        <v>818</v>
      </c>
      <c r="ES178" t="s">
        <v>818</v>
      </c>
      <c r="ET178" t="s">
        <v>818</v>
      </c>
      <c r="EU178" t="s">
        <v>818</v>
      </c>
      <c r="EV178" t="s">
        <v>818</v>
      </c>
      <c r="EW178" t="s">
        <v>818</v>
      </c>
      <c r="EX178" t="s">
        <v>818</v>
      </c>
      <c r="EY178" t="s">
        <v>818</v>
      </c>
      <c r="EZ178" t="s">
        <v>818</v>
      </c>
      <c r="FA178" t="s">
        <v>818</v>
      </c>
      <c r="FB178" t="s">
        <v>818</v>
      </c>
      <c r="FC178" t="s">
        <v>818</v>
      </c>
      <c r="FD178" t="s">
        <v>818</v>
      </c>
      <c r="FE178" t="s">
        <v>818</v>
      </c>
      <c r="FF178" t="s">
        <v>818</v>
      </c>
      <c r="FG178" t="s">
        <v>818</v>
      </c>
      <c r="FH178" t="s">
        <v>818</v>
      </c>
      <c r="FI178" t="s">
        <v>818</v>
      </c>
      <c r="FJ178" t="s">
        <v>818</v>
      </c>
      <c r="FK178" t="s">
        <v>818</v>
      </c>
      <c r="FL178" t="s">
        <v>818</v>
      </c>
      <c r="FM178" t="s">
        <v>818</v>
      </c>
      <c r="FN178" t="s">
        <v>818</v>
      </c>
      <c r="FO178" t="s">
        <v>818</v>
      </c>
      <c r="FP178" t="s">
        <v>818</v>
      </c>
      <c r="FQ178" t="s">
        <v>818</v>
      </c>
      <c r="FR178" t="s">
        <v>818</v>
      </c>
      <c r="FS178" t="s">
        <v>818</v>
      </c>
      <c r="FT178" t="s">
        <v>818</v>
      </c>
      <c r="FU178" t="s">
        <v>818</v>
      </c>
      <c r="FV178" t="s">
        <v>818</v>
      </c>
      <c r="FW178" t="s">
        <v>818</v>
      </c>
      <c r="FX178" t="s">
        <v>818</v>
      </c>
      <c r="FY178" t="s">
        <v>818</v>
      </c>
      <c r="FZ178" t="s">
        <v>818</v>
      </c>
      <c r="GA178" t="s">
        <v>818</v>
      </c>
      <c r="GB178" t="s">
        <v>818</v>
      </c>
      <c r="GC178" t="s">
        <v>818</v>
      </c>
      <c r="GD178" t="s">
        <v>818</v>
      </c>
      <c r="GE178" t="s">
        <v>818</v>
      </c>
      <c r="GF178" t="s">
        <v>818</v>
      </c>
      <c r="GG178" t="s">
        <v>818</v>
      </c>
      <c r="GH178" t="s">
        <v>818</v>
      </c>
      <c r="GI178" t="s">
        <v>818</v>
      </c>
      <c r="GJ178" t="s">
        <v>818</v>
      </c>
      <c r="GK178" t="s">
        <v>818</v>
      </c>
      <c r="GL178" t="s">
        <v>818</v>
      </c>
      <c r="GM178" t="s">
        <v>818</v>
      </c>
      <c r="GN178" t="s">
        <v>818</v>
      </c>
      <c r="GO178" t="s">
        <v>818</v>
      </c>
      <c r="GP178" t="s">
        <v>818</v>
      </c>
      <c r="GQ178" t="s">
        <v>818</v>
      </c>
      <c r="GR178" t="s">
        <v>818</v>
      </c>
      <c r="GS178" t="s">
        <v>818</v>
      </c>
      <c r="GT178" t="s">
        <v>818</v>
      </c>
      <c r="GU178" t="s">
        <v>818</v>
      </c>
      <c r="GV178" t="s">
        <v>818</v>
      </c>
      <c r="GW178" t="s">
        <v>818</v>
      </c>
      <c r="GX178" t="s">
        <v>818</v>
      </c>
      <c r="GY178" t="s">
        <v>818</v>
      </c>
      <c r="GZ178" t="s">
        <v>818</v>
      </c>
      <c r="HA178" t="s">
        <v>818</v>
      </c>
      <c r="HB178" t="s">
        <v>818</v>
      </c>
      <c r="HC178" t="s">
        <v>818</v>
      </c>
      <c r="HD178" t="s">
        <v>818</v>
      </c>
      <c r="HE178" t="s">
        <v>818</v>
      </c>
      <c r="HF178" t="s">
        <v>818</v>
      </c>
      <c r="HG178" t="s">
        <v>818</v>
      </c>
      <c r="HH178" t="s">
        <v>818</v>
      </c>
      <c r="HI178" t="s">
        <v>818</v>
      </c>
      <c r="HJ178" t="s">
        <v>818</v>
      </c>
      <c r="HK178" t="s">
        <v>818</v>
      </c>
      <c r="HL178" t="s">
        <v>818</v>
      </c>
      <c r="HM178" t="s">
        <v>818</v>
      </c>
      <c r="HN178" t="s">
        <v>818</v>
      </c>
      <c r="HO178" t="s">
        <v>818</v>
      </c>
      <c r="HP178" t="s">
        <v>818</v>
      </c>
      <c r="HQ178" t="s">
        <v>818</v>
      </c>
      <c r="HR178" t="s">
        <v>818</v>
      </c>
      <c r="HS178" t="s">
        <v>818</v>
      </c>
      <c r="HT178" t="s">
        <v>818</v>
      </c>
      <c r="HU178" t="s">
        <v>818</v>
      </c>
      <c r="HV178" t="s">
        <v>818</v>
      </c>
      <c r="HW178" t="s">
        <v>818</v>
      </c>
      <c r="HX178" t="s">
        <v>818</v>
      </c>
      <c r="HY178" t="s">
        <v>818</v>
      </c>
      <c r="HZ178" t="s">
        <v>818</v>
      </c>
      <c r="IA178" t="s">
        <v>818</v>
      </c>
      <c r="IB178" t="s">
        <v>818</v>
      </c>
      <c r="IC178" t="s">
        <v>818</v>
      </c>
      <c r="ID178" t="s">
        <v>818</v>
      </c>
      <c r="IE178" t="s">
        <v>818</v>
      </c>
      <c r="IF178" t="s">
        <v>818</v>
      </c>
      <c r="IG178" t="s">
        <v>818</v>
      </c>
      <c r="IH178" t="s">
        <v>818</v>
      </c>
      <c r="II178" t="s">
        <v>818</v>
      </c>
      <c r="IJ178" t="s">
        <v>818</v>
      </c>
      <c r="IK178" t="s">
        <v>818</v>
      </c>
      <c r="IL178" t="s">
        <v>818</v>
      </c>
      <c r="IM178" t="s">
        <v>818</v>
      </c>
      <c r="IN178" t="s">
        <v>818</v>
      </c>
      <c r="IO178" t="s">
        <v>818</v>
      </c>
      <c r="IP178" t="s">
        <v>818</v>
      </c>
      <c r="IQ178" t="s">
        <v>818</v>
      </c>
      <c r="IR178" t="s">
        <v>818</v>
      </c>
      <c r="IS178" t="s">
        <v>818</v>
      </c>
      <c r="IT178" t="s">
        <v>818</v>
      </c>
      <c r="IU178" t="s">
        <v>818</v>
      </c>
      <c r="IV178" t="s">
        <v>818</v>
      </c>
      <c r="IW178" t="s">
        <v>818</v>
      </c>
      <c r="IX178" t="s">
        <v>818</v>
      </c>
      <c r="IY178" t="s">
        <v>818</v>
      </c>
      <c r="IZ178" t="s">
        <v>818</v>
      </c>
      <c r="JA178" t="s">
        <v>818</v>
      </c>
      <c r="JB178" t="s">
        <v>818</v>
      </c>
      <c r="JC178" t="s">
        <v>818</v>
      </c>
      <c r="JD178" t="s">
        <v>818</v>
      </c>
      <c r="JE178" t="s">
        <v>818</v>
      </c>
      <c r="JF178" t="s">
        <v>818</v>
      </c>
      <c r="JG178" t="s">
        <v>818</v>
      </c>
      <c r="JH178" t="s">
        <v>818</v>
      </c>
      <c r="JI178" t="s">
        <v>818</v>
      </c>
      <c r="JJ178" t="s">
        <v>818</v>
      </c>
      <c r="JK178" t="s">
        <v>818</v>
      </c>
      <c r="JL178" t="s">
        <v>818</v>
      </c>
      <c r="JM178" t="s">
        <v>818</v>
      </c>
      <c r="JN178" t="s">
        <v>818</v>
      </c>
      <c r="JO178" t="s">
        <v>818</v>
      </c>
      <c r="JP178" t="s">
        <v>818</v>
      </c>
      <c r="JQ178" t="s">
        <v>818</v>
      </c>
      <c r="JR178" t="s">
        <v>818</v>
      </c>
      <c r="JS178" t="s">
        <v>818</v>
      </c>
      <c r="JT178" t="s">
        <v>818</v>
      </c>
      <c r="JU178" t="s">
        <v>818</v>
      </c>
      <c r="JV178" t="s">
        <v>818</v>
      </c>
      <c r="JW178" t="s">
        <v>818</v>
      </c>
      <c r="JX178" t="s">
        <v>818</v>
      </c>
      <c r="JY178" t="s">
        <v>818</v>
      </c>
      <c r="JZ178" t="s">
        <v>818</v>
      </c>
      <c r="KA178" t="s">
        <v>818</v>
      </c>
      <c r="KB178" t="s">
        <v>818</v>
      </c>
      <c r="KC178" t="s">
        <v>818</v>
      </c>
      <c r="KD178" t="s">
        <v>818</v>
      </c>
      <c r="KE178" t="s">
        <v>818</v>
      </c>
      <c r="KF178">
        <v>10</v>
      </c>
      <c r="KG178">
        <v>0</v>
      </c>
      <c r="KH178">
        <v>0</v>
      </c>
      <c r="KI178">
        <v>2</v>
      </c>
      <c r="KJ178">
        <v>0</v>
      </c>
      <c r="KK178">
        <v>1</v>
      </c>
      <c r="KL178">
        <v>0</v>
      </c>
      <c r="KM178">
        <v>1</v>
      </c>
      <c r="KN178">
        <v>2</v>
      </c>
      <c r="KO178">
        <v>0</v>
      </c>
      <c r="KP178">
        <v>3</v>
      </c>
      <c r="KQ178">
        <v>3</v>
      </c>
      <c r="KR178">
        <v>0</v>
      </c>
      <c r="KS178">
        <v>0</v>
      </c>
      <c r="KT178">
        <v>2</v>
      </c>
      <c r="KU178">
        <v>0</v>
      </c>
      <c r="KV178">
        <v>0</v>
      </c>
      <c r="KW178">
        <v>1</v>
      </c>
      <c r="KX178">
        <v>1</v>
      </c>
      <c r="KY178">
        <v>0</v>
      </c>
      <c r="KZ178">
        <v>2</v>
      </c>
      <c r="LA178">
        <v>2</v>
      </c>
      <c r="LB178">
        <v>4</v>
      </c>
      <c r="LC178">
        <v>5</v>
      </c>
      <c r="LD178">
        <v>10</v>
      </c>
      <c r="LE178">
        <v>1</v>
      </c>
      <c r="LF178">
        <v>5</v>
      </c>
      <c r="LH178" t="s">
        <v>813</v>
      </c>
      <c r="LI178" t="s">
        <v>817</v>
      </c>
      <c r="LJ178" t="s">
        <v>817</v>
      </c>
      <c r="LK178" t="s">
        <v>817</v>
      </c>
      <c r="LL178" t="s">
        <v>817</v>
      </c>
      <c r="LM178" t="s">
        <v>817</v>
      </c>
      <c r="LN178" t="s">
        <v>817</v>
      </c>
      <c r="LO178" t="s">
        <v>817</v>
      </c>
      <c r="LQ178" t="s">
        <v>817</v>
      </c>
      <c r="LR178" t="s">
        <v>845</v>
      </c>
      <c r="LS178" t="s">
        <v>818</v>
      </c>
      <c r="LT178" t="s">
        <v>818</v>
      </c>
      <c r="LU178" t="s">
        <v>818</v>
      </c>
      <c r="LV178" t="s">
        <v>845</v>
      </c>
      <c r="LW178" t="s">
        <v>818</v>
      </c>
      <c r="LX178" t="s">
        <v>817</v>
      </c>
      <c r="MA178" t="s">
        <v>994</v>
      </c>
      <c r="MB178" t="s">
        <v>913</v>
      </c>
      <c r="MC178" t="s">
        <v>875</v>
      </c>
      <c r="MD178" t="s">
        <v>813</v>
      </c>
      <c r="MF178" t="s">
        <v>823</v>
      </c>
      <c r="MI178" t="s">
        <v>813</v>
      </c>
      <c r="MJ178" t="s">
        <v>1139</v>
      </c>
      <c r="MU178" t="s">
        <v>817</v>
      </c>
      <c r="MV178" t="s">
        <v>817</v>
      </c>
      <c r="MW178" t="s">
        <v>817</v>
      </c>
      <c r="MX178" t="s">
        <v>817</v>
      </c>
      <c r="MY178" t="s">
        <v>813</v>
      </c>
      <c r="MZ178" t="s">
        <v>817</v>
      </c>
      <c r="NA178" t="s">
        <v>817</v>
      </c>
      <c r="NB178" t="s">
        <v>817</v>
      </c>
      <c r="NR178" t="s">
        <v>813</v>
      </c>
      <c r="NS178" t="s">
        <v>817</v>
      </c>
      <c r="NU178" t="s">
        <v>825</v>
      </c>
      <c r="NX178" t="s">
        <v>962</v>
      </c>
      <c r="NY178">
        <v>1</v>
      </c>
      <c r="NZ178" t="s">
        <v>877</v>
      </c>
      <c r="OP178" t="s">
        <v>817</v>
      </c>
      <c r="OQ178" t="s">
        <v>827</v>
      </c>
      <c r="OR178" t="s">
        <v>828</v>
      </c>
      <c r="OS178" t="s">
        <v>904</v>
      </c>
      <c r="OT178" t="s">
        <v>813</v>
      </c>
      <c r="OU178" t="s">
        <v>817</v>
      </c>
      <c r="OV178" t="s">
        <v>830</v>
      </c>
      <c r="OW178" t="s">
        <v>864</v>
      </c>
      <c r="OX178" t="s">
        <v>832</v>
      </c>
      <c r="OY178" t="s">
        <v>833</v>
      </c>
      <c r="OZ178" t="s">
        <v>908</v>
      </c>
      <c r="PA178" t="s">
        <v>817</v>
      </c>
      <c r="PB178" t="s">
        <v>817</v>
      </c>
      <c r="PC178" t="s">
        <v>817</v>
      </c>
      <c r="PD178" t="s">
        <v>817</v>
      </c>
      <c r="PE178" t="s">
        <v>817</v>
      </c>
      <c r="PF178" t="s">
        <v>813</v>
      </c>
      <c r="PG178" t="s">
        <v>817</v>
      </c>
      <c r="PH178" t="s">
        <v>817</v>
      </c>
      <c r="PI178" t="s">
        <v>817</v>
      </c>
      <c r="PJ178" t="s">
        <v>817</v>
      </c>
      <c r="PK178" t="s">
        <v>817</v>
      </c>
      <c r="PL178" t="s">
        <v>835</v>
      </c>
      <c r="PM178" t="s">
        <v>879</v>
      </c>
      <c r="PN178" t="s">
        <v>837</v>
      </c>
      <c r="PO178" t="s">
        <v>838</v>
      </c>
      <c r="PP178" t="s">
        <v>839</v>
      </c>
      <c r="PQ178" t="s">
        <v>813</v>
      </c>
      <c r="PR178" t="s">
        <v>813</v>
      </c>
      <c r="PS178" t="s">
        <v>817</v>
      </c>
      <c r="PT178" t="s">
        <v>817</v>
      </c>
      <c r="PU178" t="s">
        <v>817</v>
      </c>
      <c r="PV178" t="s">
        <v>817</v>
      </c>
      <c r="PW178" t="s">
        <v>817</v>
      </c>
      <c r="PX178" t="s">
        <v>817</v>
      </c>
      <c r="PY178" t="s">
        <v>817</v>
      </c>
      <c r="PZ178" t="s">
        <v>840</v>
      </c>
      <c r="QA178" t="s">
        <v>841</v>
      </c>
      <c r="QB178" t="s">
        <v>842</v>
      </c>
      <c r="QC178" t="s">
        <v>985</v>
      </c>
      <c r="QD178" t="s">
        <v>896</v>
      </c>
      <c r="QE178" t="s">
        <v>845</v>
      </c>
      <c r="QF178" t="s">
        <v>813</v>
      </c>
      <c r="QG178" t="s">
        <v>813</v>
      </c>
      <c r="QH178" t="s">
        <v>813</v>
      </c>
      <c r="QI178" t="s">
        <v>817</v>
      </c>
      <c r="QJ178" t="s">
        <v>817</v>
      </c>
      <c r="QK178" t="s">
        <v>813</v>
      </c>
      <c r="QL178" t="s">
        <v>817</v>
      </c>
      <c r="QM178" t="s">
        <v>813</v>
      </c>
      <c r="QN178" t="s">
        <v>817</v>
      </c>
      <c r="QO178" t="s">
        <v>817</v>
      </c>
      <c r="QP178" t="s">
        <v>817</v>
      </c>
      <c r="QQ178" t="s">
        <v>817</v>
      </c>
      <c r="QR178" t="s">
        <v>813</v>
      </c>
      <c r="QS178" t="s">
        <v>817</v>
      </c>
      <c r="QT178" t="s">
        <v>817</v>
      </c>
      <c r="QU178" t="s">
        <v>817</v>
      </c>
      <c r="QV178" t="s">
        <v>813</v>
      </c>
      <c r="QW178" t="s">
        <v>817</v>
      </c>
      <c r="QX178" t="s">
        <v>817</v>
      </c>
      <c r="QY178" t="s">
        <v>817</v>
      </c>
      <c r="QZ178" t="s">
        <v>817</v>
      </c>
      <c r="RA178" t="s">
        <v>817</v>
      </c>
      <c r="RB178" t="s">
        <v>817</v>
      </c>
      <c r="RC178" t="s">
        <v>817</v>
      </c>
      <c r="RD178" t="s">
        <v>817</v>
      </c>
      <c r="RE178" t="s">
        <v>817</v>
      </c>
      <c r="RF178" t="s">
        <v>817</v>
      </c>
      <c r="RG178" t="s">
        <v>817</v>
      </c>
      <c r="RH178" t="s">
        <v>817</v>
      </c>
      <c r="RI178" t="s">
        <v>817</v>
      </c>
      <c r="RJ178" t="s">
        <v>817</v>
      </c>
      <c r="RK178" t="s">
        <v>813</v>
      </c>
      <c r="RL178" t="s">
        <v>813</v>
      </c>
      <c r="RM178" t="s">
        <v>817</v>
      </c>
      <c r="RN178" t="s">
        <v>817</v>
      </c>
      <c r="RO178" t="s">
        <v>817</v>
      </c>
      <c r="RP178" t="s">
        <v>817</v>
      </c>
      <c r="RQ178" t="s">
        <v>817</v>
      </c>
      <c r="RR178" t="s">
        <v>817</v>
      </c>
      <c r="RS178" t="s">
        <v>817</v>
      </c>
      <c r="RT178" t="s">
        <v>817</v>
      </c>
      <c r="RU178" t="s">
        <v>817</v>
      </c>
      <c r="RV178" t="s">
        <v>817</v>
      </c>
      <c r="RW178" t="s">
        <v>817</v>
      </c>
      <c r="RX178" t="s">
        <v>836</v>
      </c>
      <c r="RY178" t="s">
        <v>1111</v>
      </c>
      <c r="RZ178" t="s">
        <v>817</v>
      </c>
      <c r="SB178" t="s">
        <v>817</v>
      </c>
      <c r="SC178" t="s">
        <v>813</v>
      </c>
      <c r="SD178" t="s">
        <v>817</v>
      </c>
      <c r="SE178" t="s">
        <v>817</v>
      </c>
      <c r="SF178" t="s">
        <v>813</v>
      </c>
      <c r="SG178" t="s">
        <v>817</v>
      </c>
      <c r="SH178" t="s">
        <v>817</v>
      </c>
      <c r="SI178" t="s">
        <v>817</v>
      </c>
      <c r="SJ178" t="s">
        <v>817</v>
      </c>
      <c r="SK178" t="s">
        <v>817</v>
      </c>
      <c r="SL178" t="s">
        <v>817</v>
      </c>
      <c r="SM178" t="s">
        <v>817</v>
      </c>
      <c r="SN178" t="s">
        <v>817</v>
      </c>
      <c r="SO178" t="s">
        <v>817</v>
      </c>
      <c r="SP178" t="s">
        <v>817</v>
      </c>
      <c r="SQ178" t="s">
        <v>817</v>
      </c>
      <c r="SR178" t="s">
        <v>817</v>
      </c>
      <c r="SS178" t="s">
        <v>817</v>
      </c>
      <c r="ST178" t="s">
        <v>817</v>
      </c>
      <c r="SU178" t="s">
        <v>817</v>
      </c>
      <c r="SV178" t="s">
        <v>817</v>
      </c>
      <c r="SW178" t="s">
        <v>817</v>
      </c>
      <c r="SX178" t="s">
        <v>817</v>
      </c>
      <c r="SY178" t="s">
        <v>817</v>
      </c>
      <c r="SZ178" t="s">
        <v>817</v>
      </c>
      <c r="TA178" t="s">
        <v>817</v>
      </c>
      <c r="TB178" t="s">
        <v>817</v>
      </c>
      <c r="TC178" t="s">
        <v>817</v>
      </c>
      <c r="TD178" t="s">
        <v>817</v>
      </c>
      <c r="TE178" t="s">
        <v>817</v>
      </c>
      <c r="TF178" t="s">
        <v>813</v>
      </c>
      <c r="TG178" t="s">
        <v>817</v>
      </c>
      <c r="TH178" t="s">
        <v>817</v>
      </c>
      <c r="TI178" t="s">
        <v>817</v>
      </c>
      <c r="TJ178" t="s">
        <v>813</v>
      </c>
      <c r="TK178" t="s">
        <v>817</v>
      </c>
      <c r="TL178" t="s">
        <v>817</v>
      </c>
      <c r="TM178" t="s">
        <v>817</v>
      </c>
      <c r="TN178" t="s">
        <v>817</v>
      </c>
      <c r="TO178" t="s">
        <v>817</v>
      </c>
      <c r="TP178" t="s">
        <v>817</v>
      </c>
      <c r="TQ178" t="s">
        <v>817</v>
      </c>
      <c r="TR178" t="s">
        <v>817</v>
      </c>
      <c r="TS178" t="s">
        <v>813</v>
      </c>
      <c r="TT178" t="s">
        <v>813</v>
      </c>
      <c r="TU178" t="s">
        <v>817</v>
      </c>
      <c r="TV178" t="s">
        <v>817</v>
      </c>
      <c r="TW178" t="s">
        <v>817</v>
      </c>
      <c r="TX178" t="s">
        <v>1582</v>
      </c>
      <c r="TY178" t="s">
        <v>817</v>
      </c>
      <c r="TZ178" t="s">
        <v>817</v>
      </c>
      <c r="UA178" t="s">
        <v>817</v>
      </c>
      <c r="UB178" t="s">
        <v>817</v>
      </c>
      <c r="UC178" t="s">
        <v>817</v>
      </c>
      <c r="UD178" t="s">
        <v>817</v>
      </c>
      <c r="UE178" t="s">
        <v>817</v>
      </c>
      <c r="UF178" t="s">
        <v>817</v>
      </c>
      <c r="UG178" t="s">
        <v>817</v>
      </c>
      <c r="UH178" t="s">
        <v>813</v>
      </c>
      <c r="UI178" t="s">
        <v>817</v>
      </c>
      <c r="UJ178" t="s">
        <v>817</v>
      </c>
      <c r="UK178" t="s">
        <v>817</v>
      </c>
      <c r="UL178" t="s">
        <v>817</v>
      </c>
      <c r="UM178" t="s">
        <v>817</v>
      </c>
      <c r="UN178" t="s">
        <v>817</v>
      </c>
      <c r="UO178" t="s">
        <v>817</v>
      </c>
      <c r="UP178" t="s">
        <v>817</v>
      </c>
      <c r="UQ178" t="s">
        <v>817</v>
      </c>
      <c r="UR178" t="s">
        <v>813</v>
      </c>
      <c r="US178" t="s">
        <v>817</v>
      </c>
      <c r="UT178" t="s">
        <v>817</v>
      </c>
      <c r="UU178" t="s">
        <v>817</v>
      </c>
      <c r="UV178" t="s">
        <v>817</v>
      </c>
      <c r="UW178" t="s">
        <v>817</v>
      </c>
      <c r="UX178" t="s">
        <v>817</v>
      </c>
      <c r="UY178" t="s">
        <v>817</v>
      </c>
      <c r="UZ178" t="s">
        <v>817</v>
      </c>
      <c r="VB178" t="s">
        <v>909</v>
      </c>
      <c r="VC178" t="s">
        <v>848</v>
      </c>
      <c r="VD178" t="s">
        <v>817</v>
      </c>
      <c r="VE178" t="s">
        <v>817</v>
      </c>
      <c r="VF178" t="s">
        <v>813</v>
      </c>
      <c r="VG178" t="s">
        <v>817</v>
      </c>
      <c r="VH178" t="s">
        <v>817</v>
      </c>
      <c r="VI178" t="s">
        <v>817</v>
      </c>
      <c r="VJ178" t="s">
        <v>817</v>
      </c>
      <c r="VK178" t="s">
        <v>817</v>
      </c>
      <c r="VL178" t="s">
        <v>817</v>
      </c>
      <c r="VM178" t="s">
        <v>817</v>
      </c>
      <c r="VN178" t="s">
        <v>817</v>
      </c>
      <c r="VO178" t="s">
        <v>817</v>
      </c>
      <c r="VP178" t="s">
        <v>817</v>
      </c>
      <c r="VQ178" t="s">
        <v>817</v>
      </c>
      <c r="VR178" t="s">
        <v>813</v>
      </c>
      <c r="VS178" t="s">
        <v>813</v>
      </c>
      <c r="VT178" t="s">
        <v>817</v>
      </c>
      <c r="VU178" t="s">
        <v>817</v>
      </c>
      <c r="VV178" t="s">
        <v>817</v>
      </c>
      <c r="VW178" t="s">
        <v>817</v>
      </c>
      <c r="VX178" t="s">
        <v>817</v>
      </c>
      <c r="VY178" t="s">
        <v>902</v>
      </c>
      <c r="VZ178" t="s">
        <v>813</v>
      </c>
      <c r="WA178" t="s">
        <v>817</v>
      </c>
      <c r="WJ178" t="s">
        <v>817</v>
      </c>
      <c r="WK178" t="s">
        <v>813</v>
      </c>
      <c r="WL178" t="s">
        <v>817</v>
      </c>
      <c r="WM178" t="s">
        <v>817</v>
      </c>
      <c r="WN178" t="s">
        <v>817</v>
      </c>
      <c r="WO178" t="s">
        <v>817</v>
      </c>
      <c r="WP178" t="s">
        <v>817</v>
      </c>
      <c r="WQ178" t="s">
        <v>817</v>
      </c>
      <c r="WR178" t="s">
        <v>817</v>
      </c>
      <c r="WS178" t="s">
        <v>1583</v>
      </c>
      <c r="WU178" t="s">
        <v>817</v>
      </c>
      <c r="WV178" t="s">
        <v>817</v>
      </c>
      <c r="WW178" t="s">
        <v>817</v>
      </c>
      <c r="WX178" t="s">
        <v>817</v>
      </c>
      <c r="WY178" t="s">
        <v>817</v>
      </c>
      <c r="WZ178" t="s">
        <v>813</v>
      </c>
      <c r="XA178" t="s">
        <v>817</v>
      </c>
      <c r="XB178" t="s">
        <v>817</v>
      </c>
      <c r="XC178" t="s">
        <v>850</v>
      </c>
      <c r="XD178" t="s">
        <v>813</v>
      </c>
      <c r="XE178" t="s">
        <v>817</v>
      </c>
      <c r="XF178" t="s">
        <v>817</v>
      </c>
      <c r="XG178" t="s">
        <v>817</v>
      </c>
      <c r="XH178" t="s">
        <v>817</v>
      </c>
      <c r="XI178" t="s">
        <v>817</v>
      </c>
      <c r="XJ178" t="s">
        <v>817</v>
      </c>
      <c r="XK178" t="s">
        <v>817</v>
      </c>
      <c r="XL178" t="s">
        <v>817</v>
      </c>
      <c r="XM178" t="s">
        <v>817</v>
      </c>
      <c r="XN178" t="s">
        <v>817</v>
      </c>
      <c r="XO178" t="s">
        <v>817</v>
      </c>
      <c r="XP178" t="s">
        <v>817</v>
      </c>
      <c r="XQ178" t="s">
        <v>817</v>
      </c>
      <c r="XR178" t="s">
        <v>817</v>
      </c>
      <c r="XS178" t="s">
        <v>817</v>
      </c>
      <c r="XT178" t="s">
        <v>817</v>
      </c>
      <c r="XU178" t="s">
        <v>817</v>
      </c>
      <c r="XV178" t="s">
        <v>817</v>
      </c>
      <c r="XW178" t="s">
        <v>813</v>
      </c>
      <c r="XX178" t="s">
        <v>817</v>
      </c>
      <c r="XY178" t="s">
        <v>817</v>
      </c>
      <c r="XZ178" t="s">
        <v>817</v>
      </c>
      <c r="ZM178" t="s">
        <v>817</v>
      </c>
      <c r="ZN178" t="s">
        <v>817</v>
      </c>
      <c r="ZO178" t="s">
        <v>817</v>
      </c>
      <c r="ZP178" t="s">
        <v>817</v>
      </c>
      <c r="ZQ178" t="s">
        <v>817</v>
      </c>
      <c r="ZR178" t="s">
        <v>813</v>
      </c>
      <c r="ZS178" t="s">
        <v>817</v>
      </c>
      <c r="ZT178" t="s">
        <v>817</v>
      </c>
      <c r="ZU178" t="s">
        <v>817</v>
      </c>
      <c r="ZV178" t="s">
        <v>817</v>
      </c>
      <c r="ZW178" t="s">
        <v>817</v>
      </c>
      <c r="ZX178" t="s">
        <v>817</v>
      </c>
      <c r="ZY178" t="s">
        <v>817</v>
      </c>
      <c r="ZZ178" t="s">
        <v>817</v>
      </c>
      <c r="AAA178" t="s">
        <v>817</v>
      </c>
      <c r="AAB178" t="s">
        <v>817</v>
      </c>
      <c r="AAC178" t="s">
        <v>813</v>
      </c>
      <c r="AAD178" t="s">
        <v>817</v>
      </c>
      <c r="AAE178" t="s">
        <v>817</v>
      </c>
      <c r="AAF178" t="s">
        <v>817</v>
      </c>
      <c r="AAH178" t="s">
        <v>817</v>
      </c>
      <c r="AAI178" t="s">
        <v>817</v>
      </c>
      <c r="AAJ178" t="s">
        <v>813</v>
      </c>
      <c r="AAK178" t="s">
        <v>817</v>
      </c>
      <c r="AAL178" t="s">
        <v>813</v>
      </c>
      <c r="AAM178" t="s">
        <v>817</v>
      </c>
      <c r="AAN178" t="s">
        <v>813</v>
      </c>
      <c r="AAO178" t="s">
        <v>817</v>
      </c>
      <c r="AAP178" t="s">
        <v>817</v>
      </c>
      <c r="AAQ178" t="s">
        <v>817</v>
      </c>
      <c r="AAR178" t="s">
        <v>817</v>
      </c>
      <c r="AAS178" t="s">
        <v>817</v>
      </c>
      <c r="AAT178" t="s">
        <v>817</v>
      </c>
      <c r="AAV178" t="s">
        <v>817</v>
      </c>
      <c r="AAW178" t="s">
        <v>817</v>
      </c>
      <c r="AAX178" t="s">
        <v>817</v>
      </c>
      <c r="AAY178" t="s">
        <v>817</v>
      </c>
      <c r="AAZ178" t="s">
        <v>817</v>
      </c>
      <c r="ABA178" t="s">
        <v>813</v>
      </c>
      <c r="ABB178" t="s">
        <v>813</v>
      </c>
      <c r="ABC178" t="s">
        <v>817</v>
      </c>
      <c r="ABD178" t="s">
        <v>813</v>
      </c>
      <c r="ABE178" t="s">
        <v>817</v>
      </c>
      <c r="ABF178" t="s">
        <v>817</v>
      </c>
      <c r="ABG178" t="s">
        <v>817</v>
      </c>
      <c r="ABH178" t="s">
        <v>817</v>
      </c>
      <c r="ABI178" t="s">
        <v>817</v>
      </c>
      <c r="ABJ178" t="s">
        <v>817</v>
      </c>
      <c r="ABK178" t="s">
        <v>817</v>
      </c>
      <c r="ABL178" t="s">
        <v>817</v>
      </c>
      <c r="ABM178" t="s">
        <v>817</v>
      </c>
      <c r="ABN178" t="s">
        <v>817</v>
      </c>
      <c r="ABO178" t="s">
        <v>817</v>
      </c>
      <c r="ABP178" t="s">
        <v>817</v>
      </c>
      <c r="ABQ178" t="s">
        <v>817</v>
      </c>
      <c r="ABR178" t="s">
        <v>817</v>
      </c>
      <c r="ABS178" t="s">
        <v>817</v>
      </c>
      <c r="ABT178" t="s">
        <v>817</v>
      </c>
      <c r="ABU178" t="s">
        <v>817</v>
      </c>
      <c r="ABV178" t="s">
        <v>817</v>
      </c>
      <c r="ABW178" t="s">
        <v>817</v>
      </c>
      <c r="ABX178" t="s">
        <v>817</v>
      </c>
      <c r="ABY178" t="s">
        <v>817</v>
      </c>
      <c r="ABZ178" t="s">
        <v>817</v>
      </c>
      <c r="ACA178" t="s">
        <v>817</v>
      </c>
      <c r="ACB178" t="s">
        <v>813</v>
      </c>
      <c r="ACC178" t="s">
        <v>817</v>
      </c>
      <c r="ACD178" t="s">
        <v>817</v>
      </c>
      <c r="ACE178" t="s">
        <v>817</v>
      </c>
      <c r="ACF178" t="s">
        <v>817</v>
      </c>
      <c r="ACG178" t="s">
        <v>817</v>
      </c>
      <c r="ACH178" t="s">
        <v>817</v>
      </c>
      <c r="ACI178" t="s">
        <v>817</v>
      </c>
    </row>
    <row r="179" spans="1:763">
      <c r="A179" t="s">
        <v>1584</v>
      </c>
      <c r="B179" t="s">
        <v>1585</v>
      </c>
      <c r="C179" t="s">
        <v>1586</v>
      </c>
      <c r="D179" t="s">
        <v>941</v>
      </c>
      <c r="E179" t="s">
        <v>941</v>
      </c>
      <c r="P179" t="s">
        <v>855</v>
      </c>
      <c r="T179">
        <v>56</v>
      </c>
      <c r="V179" t="s">
        <v>813</v>
      </c>
      <c r="X179" t="s">
        <v>813</v>
      </c>
      <c r="Y179" t="s">
        <v>856</v>
      </c>
      <c r="Z179" t="s">
        <v>856</v>
      </c>
      <c r="AA179" t="s">
        <v>857</v>
      </c>
      <c r="AB179" t="s">
        <v>901</v>
      </c>
      <c r="AC179">
        <v>3</v>
      </c>
      <c r="AD179" t="s">
        <v>817</v>
      </c>
      <c r="AE179">
        <v>0</v>
      </c>
      <c r="AF179">
        <v>3</v>
      </c>
      <c r="AG179">
        <v>0</v>
      </c>
      <c r="AH179" t="s">
        <v>818</v>
      </c>
      <c r="AI179" t="s">
        <v>818</v>
      </c>
      <c r="AJ179" t="s">
        <v>818</v>
      </c>
      <c r="AK179" t="s">
        <v>818</v>
      </c>
      <c r="AL179" t="s">
        <v>818</v>
      </c>
      <c r="AM179" t="s">
        <v>818</v>
      </c>
      <c r="AN179" t="s">
        <v>818</v>
      </c>
      <c r="AO179" t="s">
        <v>818</v>
      </c>
      <c r="AP179" t="s">
        <v>818</v>
      </c>
      <c r="AQ179" t="s">
        <v>818</v>
      </c>
      <c r="AR179" t="s">
        <v>818</v>
      </c>
      <c r="AS179" t="s">
        <v>818</v>
      </c>
      <c r="AT179" t="s">
        <v>818</v>
      </c>
      <c r="AU179" t="s">
        <v>818</v>
      </c>
      <c r="AV179" t="s">
        <v>818</v>
      </c>
      <c r="AW179" t="s">
        <v>818</v>
      </c>
      <c r="AX179" t="s">
        <v>818</v>
      </c>
      <c r="AY179" t="s">
        <v>818</v>
      </c>
      <c r="AZ179" t="s">
        <v>818</v>
      </c>
      <c r="BA179" t="s">
        <v>818</v>
      </c>
      <c r="BB179" t="s">
        <v>818</v>
      </c>
      <c r="BC179" t="s">
        <v>818</v>
      </c>
      <c r="BD179" t="s">
        <v>818</v>
      </c>
      <c r="BE179" t="s">
        <v>818</v>
      </c>
      <c r="BF179" t="s">
        <v>818</v>
      </c>
      <c r="BG179" t="s">
        <v>818</v>
      </c>
      <c r="BH179" t="s">
        <v>818</v>
      </c>
      <c r="BI179" t="s">
        <v>818</v>
      </c>
      <c r="BJ179" t="s">
        <v>818</v>
      </c>
      <c r="BK179" t="s">
        <v>818</v>
      </c>
      <c r="BL179" t="s">
        <v>818</v>
      </c>
      <c r="BM179" t="s">
        <v>818</v>
      </c>
      <c r="BN179" t="s">
        <v>818</v>
      </c>
      <c r="BO179" t="s">
        <v>818</v>
      </c>
      <c r="BP179" t="s">
        <v>818</v>
      </c>
      <c r="BQ179" t="s">
        <v>818</v>
      </c>
      <c r="BR179" t="s">
        <v>818</v>
      </c>
      <c r="BS179" t="s">
        <v>818</v>
      </c>
      <c r="BT179" t="s">
        <v>818</v>
      </c>
      <c r="BU179" t="s">
        <v>818</v>
      </c>
      <c r="BV179" t="s">
        <v>818</v>
      </c>
      <c r="BW179" t="s">
        <v>818</v>
      </c>
      <c r="BX179" t="s">
        <v>818</v>
      </c>
      <c r="BY179" t="s">
        <v>818</v>
      </c>
      <c r="BZ179" t="s">
        <v>818</v>
      </c>
      <c r="CA179" t="s">
        <v>818</v>
      </c>
      <c r="CB179" t="s">
        <v>818</v>
      </c>
      <c r="CC179" t="s">
        <v>818</v>
      </c>
      <c r="CD179" t="s">
        <v>818</v>
      </c>
      <c r="CE179" t="s">
        <v>818</v>
      </c>
      <c r="CF179" t="s">
        <v>818</v>
      </c>
      <c r="CG179" t="s">
        <v>818</v>
      </c>
      <c r="CH179" t="s">
        <v>818</v>
      </c>
      <c r="CI179" t="s">
        <v>818</v>
      </c>
      <c r="CJ179" t="s">
        <v>818</v>
      </c>
      <c r="CK179" t="s">
        <v>818</v>
      </c>
      <c r="CL179" t="s">
        <v>818</v>
      </c>
      <c r="CM179" t="s">
        <v>818</v>
      </c>
      <c r="CN179" t="s">
        <v>818</v>
      </c>
      <c r="CO179" t="s">
        <v>818</v>
      </c>
      <c r="CP179" t="s">
        <v>818</v>
      </c>
      <c r="CQ179" t="s">
        <v>818</v>
      </c>
      <c r="CR179" t="s">
        <v>818</v>
      </c>
      <c r="CS179" t="s">
        <v>818</v>
      </c>
      <c r="CT179" t="s">
        <v>818</v>
      </c>
      <c r="CU179" t="s">
        <v>818</v>
      </c>
      <c r="CV179" t="s">
        <v>818</v>
      </c>
      <c r="CW179" t="s">
        <v>818</v>
      </c>
      <c r="CX179" t="s">
        <v>818</v>
      </c>
      <c r="CY179" t="s">
        <v>818</v>
      </c>
      <c r="CZ179" t="s">
        <v>818</v>
      </c>
      <c r="DA179" t="s">
        <v>818</v>
      </c>
      <c r="DB179" t="s">
        <v>818</v>
      </c>
      <c r="DC179" t="s">
        <v>818</v>
      </c>
      <c r="DD179" t="s">
        <v>818</v>
      </c>
      <c r="DE179" t="s">
        <v>818</v>
      </c>
      <c r="DF179" t="s">
        <v>818</v>
      </c>
      <c r="DG179" t="s">
        <v>818</v>
      </c>
      <c r="DH179" t="s">
        <v>818</v>
      </c>
      <c r="DI179" t="s">
        <v>818</v>
      </c>
      <c r="DJ179" t="s">
        <v>818</v>
      </c>
      <c r="DK179" t="s">
        <v>818</v>
      </c>
      <c r="DL179" t="s">
        <v>818</v>
      </c>
      <c r="DM179" t="s">
        <v>818</v>
      </c>
      <c r="DN179" t="s">
        <v>818</v>
      </c>
      <c r="DO179" t="s">
        <v>818</v>
      </c>
      <c r="DP179" t="s">
        <v>818</v>
      </c>
      <c r="DQ179" t="s">
        <v>818</v>
      </c>
      <c r="DR179" t="s">
        <v>818</v>
      </c>
      <c r="DS179" t="s">
        <v>818</v>
      </c>
      <c r="DT179" t="s">
        <v>818</v>
      </c>
      <c r="DU179" t="s">
        <v>818</v>
      </c>
      <c r="DV179" t="s">
        <v>818</v>
      </c>
      <c r="DW179" t="s">
        <v>818</v>
      </c>
      <c r="DX179" t="s">
        <v>818</v>
      </c>
      <c r="DY179" t="s">
        <v>818</v>
      </c>
      <c r="DZ179" t="s">
        <v>818</v>
      </c>
      <c r="EA179" t="s">
        <v>818</v>
      </c>
      <c r="EB179" t="s">
        <v>818</v>
      </c>
      <c r="EC179" t="s">
        <v>818</v>
      </c>
      <c r="ED179" t="s">
        <v>818</v>
      </c>
      <c r="EE179" t="s">
        <v>818</v>
      </c>
      <c r="EF179" t="s">
        <v>818</v>
      </c>
      <c r="EG179" t="s">
        <v>818</v>
      </c>
      <c r="EH179" t="s">
        <v>818</v>
      </c>
      <c r="EI179" t="s">
        <v>818</v>
      </c>
      <c r="EJ179" t="s">
        <v>818</v>
      </c>
      <c r="EK179" t="s">
        <v>818</v>
      </c>
      <c r="EL179" t="s">
        <v>818</v>
      </c>
      <c r="EM179" t="s">
        <v>818</v>
      </c>
      <c r="EN179" t="s">
        <v>818</v>
      </c>
      <c r="EO179" t="s">
        <v>818</v>
      </c>
      <c r="EP179" t="s">
        <v>818</v>
      </c>
      <c r="EQ179" t="s">
        <v>818</v>
      </c>
      <c r="ER179" t="s">
        <v>818</v>
      </c>
      <c r="ES179" t="s">
        <v>818</v>
      </c>
      <c r="ET179" t="s">
        <v>818</v>
      </c>
      <c r="EU179" t="s">
        <v>818</v>
      </c>
      <c r="EV179" t="s">
        <v>818</v>
      </c>
      <c r="EW179" t="s">
        <v>818</v>
      </c>
      <c r="EX179" t="s">
        <v>818</v>
      </c>
      <c r="EY179" t="s">
        <v>818</v>
      </c>
      <c r="EZ179" t="s">
        <v>818</v>
      </c>
      <c r="FA179" t="s">
        <v>818</v>
      </c>
      <c r="FB179" t="s">
        <v>818</v>
      </c>
      <c r="FC179" t="s">
        <v>818</v>
      </c>
      <c r="FD179" t="s">
        <v>818</v>
      </c>
      <c r="FE179" t="s">
        <v>818</v>
      </c>
      <c r="FF179" t="s">
        <v>818</v>
      </c>
      <c r="FG179" t="s">
        <v>818</v>
      </c>
      <c r="FH179" t="s">
        <v>818</v>
      </c>
      <c r="FI179" t="s">
        <v>818</v>
      </c>
      <c r="FJ179" t="s">
        <v>818</v>
      </c>
      <c r="FK179" t="s">
        <v>818</v>
      </c>
      <c r="FL179" t="s">
        <v>818</v>
      </c>
      <c r="FM179" t="s">
        <v>818</v>
      </c>
      <c r="FN179" t="s">
        <v>818</v>
      </c>
      <c r="FO179" t="s">
        <v>818</v>
      </c>
      <c r="FP179" t="s">
        <v>818</v>
      </c>
      <c r="FQ179" t="s">
        <v>818</v>
      </c>
      <c r="FR179" t="s">
        <v>818</v>
      </c>
      <c r="FS179" t="s">
        <v>818</v>
      </c>
      <c r="FT179" t="s">
        <v>818</v>
      </c>
      <c r="FU179" t="s">
        <v>818</v>
      </c>
      <c r="FV179" t="s">
        <v>818</v>
      </c>
      <c r="FW179" t="s">
        <v>818</v>
      </c>
      <c r="FX179" t="s">
        <v>818</v>
      </c>
      <c r="FY179" t="s">
        <v>818</v>
      </c>
      <c r="FZ179" t="s">
        <v>818</v>
      </c>
      <c r="GA179" t="s">
        <v>818</v>
      </c>
      <c r="GB179" t="s">
        <v>818</v>
      </c>
      <c r="GC179" t="s">
        <v>818</v>
      </c>
      <c r="GD179" t="s">
        <v>818</v>
      </c>
      <c r="GE179" t="s">
        <v>818</v>
      </c>
      <c r="GF179" t="s">
        <v>818</v>
      </c>
      <c r="GG179" t="s">
        <v>818</v>
      </c>
      <c r="GH179" t="s">
        <v>818</v>
      </c>
      <c r="GI179" t="s">
        <v>818</v>
      </c>
      <c r="GJ179" t="s">
        <v>818</v>
      </c>
      <c r="GK179" t="s">
        <v>818</v>
      </c>
      <c r="GL179" t="s">
        <v>818</v>
      </c>
      <c r="GM179" t="s">
        <v>818</v>
      </c>
      <c r="GN179" t="s">
        <v>818</v>
      </c>
      <c r="GO179" t="s">
        <v>818</v>
      </c>
      <c r="GP179" t="s">
        <v>818</v>
      </c>
      <c r="GQ179" t="s">
        <v>818</v>
      </c>
      <c r="GR179" t="s">
        <v>818</v>
      </c>
      <c r="GS179" t="s">
        <v>818</v>
      </c>
      <c r="GT179" t="s">
        <v>818</v>
      </c>
      <c r="GU179" t="s">
        <v>818</v>
      </c>
      <c r="GV179" t="s">
        <v>818</v>
      </c>
      <c r="GW179" t="s">
        <v>818</v>
      </c>
      <c r="GX179" t="s">
        <v>818</v>
      </c>
      <c r="GY179" t="s">
        <v>818</v>
      </c>
      <c r="GZ179" t="s">
        <v>818</v>
      </c>
      <c r="HA179" t="s">
        <v>818</v>
      </c>
      <c r="HB179" t="s">
        <v>818</v>
      </c>
      <c r="HC179" t="s">
        <v>818</v>
      </c>
      <c r="HD179" t="s">
        <v>818</v>
      </c>
      <c r="HE179" t="s">
        <v>818</v>
      </c>
      <c r="HF179" t="s">
        <v>818</v>
      </c>
      <c r="HG179" t="s">
        <v>818</v>
      </c>
      <c r="HH179" t="s">
        <v>818</v>
      </c>
      <c r="HI179" t="s">
        <v>818</v>
      </c>
      <c r="HJ179" t="s">
        <v>818</v>
      </c>
      <c r="HK179" t="s">
        <v>818</v>
      </c>
      <c r="HL179" t="s">
        <v>818</v>
      </c>
      <c r="HM179" t="s">
        <v>818</v>
      </c>
      <c r="HN179" t="s">
        <v>818</v>
      </c>
      <c r="HO179" t="s">
        <v>818</v>
      </c>
      <c r="HP179" t="s">
        <v>818</v>
      </c>
      <c r="HQ179" t="s">
        <v>818</v>
      </c>
      <c r="HR179" t="s">
        <v>818</v>
      </c>
      <c r="HS179" t="s">
        <v>818</v>
      </c>
      <c r="HT179" t="s">
        <v>818</v>
      </c>
      <c r="HU179" t="s">
        <v>818</v>
      </c>
      <c r="HV179" t="s">
        <v>818</v>
      </c>
      <c r="HW179" t="s">
        <v>818</v>
      </c>
      <c r="HX179" t="s">
        <v>818</v>
      </c>
      <c r="HY179" t="s">
        <v>818</v>
      </c>
      <c r="HZ179" t="s">
        <v>818</v>
      </c>
      <c r="IA179" t="s">
        <v>818</v>
      </c>
      <c r="IB179" t="s">
        <v>818</v>
      </c>
      <c r="IC179" t="s">
        <v>818</v>
      </c>
      <c r="ID179" t="s">
        <v>818</v>
      </c>
      <c r="IE179" t="s">
        <v>818</v>
      </c>
      <c r="IF179" t="s">
        <v>818</v>
      </c>
      <c r="IG179" t="s">
        <v>818</v>
      </c>
      <c r="IH179" t="s">
        <v>818</v>
      </c>
      <c r="II179" t="s">
        <v>818</v>
      </c>
      <c r="IJ179" t="s">
        <v>818</v>
      </c>
      <c r="IK179" t="s">
        <v>818</v>
      </c>
      <c r="IL179" t="s">
        <v>818</v>
      </c>
      <c r="IM179" t="s">
        <v>818</v>
      </c>
      <c r="IN179" t="s">
        <v>818</v>
      </c>
      <c r="IO179" t="s">
        <v>818</v>
      </c>
      <c r="IP179" t="s">
        <v>818</v>
      </c>
      <c r="IQ179" t="s">
        <v>818</v>
      </c>
      <c r="IR179" t="s">
        <v>818</v>
      </c>
      <c r="IS179" t="s">
        <v>818</v>
      </c>
      <c r="IT179" t="s">
        <v>818</v>
      </c>
      <c r="IU179" t="s">
        <v>818</v>
      </c>
      <c r="IV179" t="s">
        <v>818</v>
      </c>
      <c r="IW179" t="s">
        <v>818</v>
      </c>
      <c r="IX179" t="s">
        <v>818</v>
      </c>
      <c r="IY179" t="s">
        <v>818</v>
      </c>
      <c r="IZ179" t="s">
        <v>818</v>
      </c>
      <c r="JA179" t="s">
        <v>818</v>
      </c>
      <c r="JB179" t="s">
        <v>818</v>
      </c>
      <c r="JC179" t="s">
        <v>818</v>
      </c>
      <c r="JD179" t="s">
        <v>818</v>
      </c>
      <c r="JE179" t="s">
        <v>818</v>
      </c>
      <c r="JF179" t="s">
        <v>818</v>
      </c>
      <c r="JG179" t="s">
        <v>818</v>
      </c>
      <c r="JH179" t="s">
        <v>818</v>
      </c>
      <c r="JI179" t="s">
        <v>818</v>
      </c>
      <c r="JJ179" t="s">
        <v>818</v>
      </c>
      <c r="JK179" t="s">
        <v>818</v>
      </c>
      <c r="JL179" t="s">
        <v>818</v>
      </c>
      <c r="JM179" t="s">
        <v>818</v>
      </c>
      <c r="JN179" t="s">
        <v>818</v>
      </c>
      <c r="JO179" t="s">
        <v>818</v>
      </c>
      <c r="JP179" t="s">
        <v>818</v>
      </c>
      <c r="JQ179" t="s">
        <v>818</v>
      </c>
      <c r="JR179" t="s">
        <v>818</v>
      </c>
      <c r="JS179" t="s">
        <v>818</v>
      </c>
      <c r="JT179" t="s">
        <v>818</v>
      </c>
      <c r="JU179" t="s">
        <v>818</v>
      </c>
      <c r="JV179" t="s">
        <v>818</v>
      </c>
      <c r="JW179" t="s">
        <v>818</v>
      </c>
      <c r="JX179" t="s">
        <v>818</v>
      </c>
      <c r="JY179" t="s">
        <v>818</v>
      </c>
      <c r="JZ179" t="s">
        <v>818</v>
      </c>
      <c r="KA179" t="s">
        <v>818</v>
      </c>
      <c r="KB179" t="s">
        <v>818</v>
      </c>
      <c r="KC179" t="s">
        <v>818</v>
      </c>
      <c r="KD179" t="s">
        <v>818</v>
      </c>
      <c r="KE179" t="s">
        <v>818</v>
      </c>
      <c r="KF179">
        <v>3</v>
      </c>
      <c r="KG179">
        <v>0</v>
      </c>
      <c r="KH179">
        <v>0</v>
      </c>
      <c r="KI179">
        <v>0</v>
      </c>
      <c r="KJ179">
        <v>0</v>
      </c>
      <c r="KK179">
        <v>0</v>
      </c>
      <c r="KL179">
        <v>0</v>
      </c>
      <c r="KM179">
        <v>0</v>
      </c>
      <c r="KN179">
        <v>0</v>
      </c>
      <c r="KO179">
        <v>0</v>
      </c>
      <c r="KP179">
        <v>0</v>
      </c>
      <c r="KQ179">
        <v>0</v>
      </c>
      <c r="KR179">
        <v>0</v>
      </c>
      <c r="KS179">
        <v>1</v>
      </c>
      <c r="KT179">
        <v>0</v>
      </c>
      <c r="KU179">
        <v>0</v>
      </c>
      <c r="KV179">
        <v>0</v>
      </c>
      <c r="KW179">
        <v>1</v>
      </c>
      <c r="KX179">
        <v>1</v>
      </c>
      <c r="KY179">
        <v>0</v>
      </c>
      <c r="KZ179">
        <v>1</v>
      </c>
      <c r="LA179">
        <v>2</v>
      </c>
      <c r="LB179">
        <v>1</v>
      </c>
      <c r="LC179">
        <v>1</v>
      </c>
      <c r="LD179">
        <v>3</v>
      </c>
      <c r="LE179">
        <v>0</v>
      </c>
      <c r="LF179">
        <v>2</v>
      </c>
      <c r="LH179" t="s">
        <v>817</v>
      </c>
      <c r="LI179" t="s">
        <v>817</v>
      </c>
      <c r="LJ179" t="s">
        <v>813</v>
      </c>
      <c r="LK179" t="s">
        <v>817</v>
      </c>
      <c r="LL179" t="s">
        <v>817</v>
      </c>
      <c r="LM179" t="s">
        <v>817</v>
      </c>
      <c r="LN179" t="s">
        <v>813</v>
      </c>
      <c r="LO179" t="s">
        <v>813</v>
      </c>
      <c r="LP179" t="s">
        <v>813</v>
      </c>
      <c r="LQ179" t="s">
        <v>817</v>
      </c>
      <c r="LV179" t="s">
        <v>818</v>
      </c>
      <c r="LX179" t="s">
        <v>817</v>
      </c>
      <c r="MU179" t="s">
        <v>817</v>
      </c>
      <c r="MV179" t="s">
        <v>813</v>
      </c>
      <c r="MW179" t="s">
        <v>813</v>
      </c>
      <c r="MX179" t="s">
        <v>817</v>
      </c>
      <c r="MY179" t="s">
        <v>817</v>
      </c>
      <c r="MZ179" t="s">
        <v>817</v>
      </c>
      <c r="NA179" t="s">
        <v>817</v>
      </c>
      <c r="NB179" t="s">
        <v>817</v>
      </c>
      <c r="NR179" t="s">
        <v>813</v>
      </c>
      <c r="NS179" t="s">
        <v>813</v>
      </c>
      <c r="NT179" t="s">
        <v>848</v>
      </c>
      <c r="NU179" t="s">
        <v>944</v>
      </c>
      <c r="NX179" t="s">
        <v>826</v>
      </c>
      <c r="NY179">
        <v>0</v>
      </c>
      <c r="OP179" t="s">
        <v>813</v>
      </c>
      <c r="OQ179" t="s">
        <v>978</v>
      </c>
      <c r="OR179" t="s">
        <v>863</v>
      </c>
      <c r="OS179" t="s">
        <v>829</v>
      </c>
      <c r="OT179" t="s">
        <v>813</v>
      </c>
      <c r="OU179" t="s">
        <v>817</v>
      </c>
      <c r="OV179" t="s">
        <v>830</v>
      </c>
      <c r="OW179" t="s">
        <v>831</v>
      </c>
      <c r="OX179" t="s">
        <v>832</v>
      </c>
      <c r="OY179" t="s">
        <v>833</v>
      </c>
      <c r="OZ179" t="s">
        <v>928</v>
      </c>
      <c r="PA179" t="s">
        <v>813</v>
      </c>
      <c r="PB179" t="s">
        <v>817</v>
      </c>
      <c r="PC179" t="s">
        <v>817</v>
      </c>
      <c r="PD179" t="s">
        <v>813</v>
      </c>
      <c r="PE179" t="s">
        <v>813</v>
      </c>
      <c r="PF179" t="s">
        <v>817</v>
      </c>
      <c r="PG179" t="s">
        <v>817</v>
      </c>
      <c r="PH179" t="s">
        <v>817</v>
      </c>
      <c r="PI179" t="s">
        <v>817</v>
      </c>
      <c r="PJ179" t="s">
        <v>817</v>
      </c>
      <c r="PK179" t="s">
        <v>817</v>
      </c>
      <c r="PL179" t="s">
        <v>835</v>
      </c>
      <c r="PM179" t="s">
        <v>837</v>
      </c>
      <c r="PN179" t="s">
        <v>845</v>
      </c>
      <c r="PO179" t="s">
        <v>880</v>
      </c>
      <c r="PP179" t="s">
        <v>894</v>
      </c>
      <c r="PQ179" t="s">
        <v>813</v>
      </c>
      <c r="PR179" t="s">
        <v>813</v>
      </c>
      <c r="PS179" t="s">
        <v>817</v>
      </c>
      <c r="PT179" t="s">
        <v>817</v>
      </c>
      <c r="PU179" t="s">
        <v>817</v>
      </c>
      <c r="PV179" t="s">
        <v>817</v>
      </c>
      <c r="PW179" t="s">
        <v>817</v>
      </c>
      <c r="PX179" t="s">
        <v>817</v>
      </c>
      <c r="PY179" t="s">
        <v>817</v>
      </c>
      <c r="PZ179" t="s">
        <v>840</v>
      </c>
      <c r="QA179" t="s">
        <v>841</v>
      </c>
      <c r="QB179" t="s">
        <v>895</v>
      </c>
      <c r="QC179" t="s">
        <v>985</v>
      </c>
      <c r="QD179" t="s">
        <v>844</v>
      </c>
      <c r="QE179" t="s">
        <v>845</v>
      </c>
      <c r="QF179" t="s">
        <v>813</v>
      </c>
      <c r="QG179" t="s">
        <v>817</v>
      </c>
      <c r="QH179" t="s">
        <v>813</v>
      </c>
      <c r="QI179" t="s">
        <v>813</v>
      </c>
      <c r="QJ179" t="s">
        <v>813</v>
      </c>
      <c r="QK179" t="s">
        <v>813</v>
      </c>
      <c r="QL179" t="s">
        <v>817</v>
      </c>
      <c r="QM179" t="s">
        <v>813</v>
      </c>
      <c r="QN179" t="s">
        <v>817</v>
      </c>
      <c r="QO179" t="s">
        <v>817</v>
      </c>
      <c r="QP179" t="s">
        <v>817</v>
      </c>
      <c r="QQ179" t="s">
        <v>817</v>
      </c>
      <c r="QR179" t="s">
        <v>868</v>
      </c>
      <c r="QS179" t="s">
        <v>817</v>
      </c>
      <c r="QT179" t="s">
        <v>817</v>
      </c>
      <c r="QU179" t="s">
        <v>817</v>
      </c>
      <c r="QV179" t="s">
        <v>817</v>
      </c>
      <c r="QW179" t="s">
        <v>817</v>
      </c>
      <c r="QX179" t="s">
        <v>817</v>
      </c>
      <c r="QY179" t="s">
        <v>817</v>
      </c>
      <c r="QZ179" t="s">
        <v>817</v>
      </c>
      <c r="RA179" t="s">
        <v>817</v>
      </c>
      <c r="RB179" t="s">
        <v>813</v>
      </c>
      <c r="RC179" t="s">
        <v>817</v>
      </c>
      <c r="RD179" t="s">
        <v>817</v>
      </c>
      <c r="RE179" t="s">
        <v>817</v>
      </c>
      <c r="RF179" t="s">
        <v>813</v>
      </c>
      <c r="RG179" t="s">
        <v>813</v>
      </c>
      <c r="RH179" t="s">
        <v>817</v>
      </c>
      <c r="RI179" t="s">
        <v>817</v>
      </c>
      <c r="RJ179" t="s">
        <v>817</v>
      </c>
      <c r="RK179" t="s">
        <v>817</v>
      </c>
      <c r="RZ179" t="s">
        <v>817</v>
      </c>
      <c r="SB179" t="s">
        <v>817</v>
      </c>
      <c r="SC179" t="s">
        <v>817</v>
      </c>
      <c r="SD179" t="s">
        <v>817</v>
      </c>
      <c r="SE179" t="s">
        <v>817</v>
      </c>
      <c r="SF179" t="s">
        <v>817</v>
      </c>
      <c r="SG179" t="s">
        <v>817</v>
      </c>
      <c r="SH179" t="s">
        <v>817</v>
      </c>
      <c r="SI179" t="s">
        <v>817</v>
      </c>
      <c r="SJ179" t="s">
        <v>813</v>
      </c>
      <c r="SK179" t="s">
        <v>817</v>
      </c>
      <c r="SL179" t="s">
        <v>817</v>
      </c>
      <c r="SM179" t="s">
        <v>817</v>
      </c>
      <c r="SN179" t="s">
        <v>817</v>
      </c>
      <c r="SO179" t="s">
        <v>817</v>
      </c>
      <c r="SP179" t="s">
        <v>817</v>
      </c>
      <c r="SQ179" t="s">
        <v>817</v>
      </c>
      <c r="SR179" t="s">
        <v>817</v>
      </c>
      <c r="SS179" t="s">
        <v>817</v>
      </c>
      <c r="ST179" t="s">
        <v>813</v>
      </c>
      <c r="SU179" t="s">
        <v>813</v>
      </c>
      <c r="SV179" t="s">
        <v>817</v>
      </c>
      <c r="SW179" t="s">
        <v>817</v>
      </c>
      <c r="SX179" t="s">
        <v>817</v>
      </c>
      <c r="SY179" t="s">
        <v>813</v>
      </c>
      <c r="SZ179" t="s">
        <v>817</v>
      </c>
      <c r="TA179" t="s">
        <v>817</v>
      </c>
      <c r="TB179" t="s">
        <v>817</v>
      </c>
      <c r="TC179" t="s">
        <v>817</v>
      </c>
      <c r="TD179" t="s">
        <v>817</v>
      </c>
      <c r="TE179" t="s">
        <v>817</v>
      </c>
      <c r="TF179" t="s">
        <v>817</v>
      </c>
      <c r="TG179" t="s">
        <v>817</v>
      </c>
      <c r="TH179" t="s">
        <v>817</v>
      </c>
      <c r="TI179" t="s">
        <v>817</v>
      </c>
      <c r="TU179" t="s">
        <v>817</v>
      </c>
      <c r="TY179" t="s">
        <v>813</v>
      </c>
      <c r="TZ179" t="s">
        <v>813</v>
      </c>
      <c r="UA179" t="s">
        <v>817</v>
      </c>
      <c r="UB179" t="s">
        <v>813</v>
      </c>
      <c r="UC179" t="s">
        <v>817</v>
      </c>
      <c r="UD179" t="s">
        <v>817</v>
      </c>
      <c r="UE179" t="s">
        <v>817</v>
      </c>
      <c r="UF179" t="s">
        <v>817</v>
      </c>
      <c r="UG179" t="s">
        <v>817</v>
      </c>
      <c r="UH179" t="s">
        <v>817</v>
      </c>
      <c r="UI179" t="s">
        <v>817</v>
      </c>
      <c r="UJ179" t="s">
        <v>817</v>
      </c>
      <c r="UK179" t="s">
        <v>817</v>
      </c>
      <c r="UL179" t="s">
        <v>813</v>
      </c>
      <c r="UM179" t="s">
        <v>813</v>
      </c>
      <c r="UN179" t="s">
        <v>813</v>
      </c>
      <c r="UO179" t="s">
        <v>813</v>
      </c>
      <c r="UP179" t="s">
        <v>817</v>
      </c>
      <c r="UQ179" t="s">
        <v>817</v>
      </c>
      <c r="UR179" t="s">
        <v>817</v>
      </c>
      <c r="US179" t="s">
        <v>817</v>
      </c>
      <c r="UT179" t="s">
        <v>817</v>
      </c>
      <c r="UU179" t="s">
        <v>817</v>
      </c>
      <c r="UV179" t="s">
        <v>813</v>
      </c>
      <c r="UW179" t="s">
        <v>817</v>
      </c>
      <c r="UX179" t="s">
        <v>817</v>
      </c>
      <c r="UY179" t="s">
        <v>817</v>
      </c>
      <c r="UZ179" t="s">
        <v>817</v>
      </c>
      <c r="VB179" t="s">
        <v>847</v>
      </c>
      <c r="VC179" t="s">
        <v>963</v>
      </c>
      <c r="VD179" t="s">
        <v>817</v>
      </c>
      <c r="VE179" t="s">
        <v>817</v>
      </c>
      <c r="VF179" t="s">
        <v>813</v>
      </c>
      <c r="VG179" t="s">
        <v>813</v>
      </c>
      <c r="VH179" t="s">
        <v>813</v>
      </c>
      <c r="VI179" t="s">
        <v>817</v>
      </c>
      <c r="VJ179" t="s">
        <v>817</v>
      </c>
      <c r="VK179" t="s">
        <v>817</v>
      </c>
      <c r="VL179" t="s">
        <v>817</v>
      </c>
      <c r="VM179" t="s">
        <v>817</v>
      </c>
      <c r="VN179" t="s">
        <v>817</v>
      </c>
      <c r="VO179" t="s">
        <v>817</v>
      </c>
      <c r="VP179" t="s">
        <v>817</v>
      </c>
      <c r="VQ179" t="s">
        <v>817</v>
      </c>
      <c r="VY179" t="s">
        <v>817</v>
      </c>
      <c r="VZ179" t="s">
        <v>817</v>
      </c>
      <c r="WA179" t="s">
        <v>817</v>
      </c>
      <c r="WJ179" t="s">
        <v>813</v>
      </c>
      <c r="WK179" t="s">
        <v>813</v>
      </c>
      <c r="WL179" t="s">
        <v>817</v>
      </c>
      <c r="WM179" t="s">
        <v>813</v>
      </c>
      <c r="WN179" t="s">
        <v>817</v>
      </c>
      <c r="WO179" t="s">
        <v>817</v>
      </c>
      <c r="WP179" t="s">
        <v>817</v>
      </c>
      <c r="WQ179" t="s">
        <v>817</v>
      </c>
      <c r="WR179" t="s">
        <v>817</v>
      </c>
      <c r="WS179" t="s">
        <v>849</v>
      </c>
      <c r="WU179" t="s">
        <v>813</v>
      </c>
      <c r="WV179" t="s">
        <v>813</v>
      </c>
      <c r="WW179" t="s">
        <v>817</v>
      </c>
      <c r="WX179" t="s">
        <v>817</v>
      </c>
      <c r="WY179" t="s">
        <v>817</v>
      </c>
      <c r="WZ179" t="s">
        <v>817</v>
      </c>
      <c r="XA179" t="s">
        <v>817</v>
      </c>
      <c r="XB179" t="s">
        <v>817</v>
      </c>
      <c r="XC179" t="s">
        <v>850</v>
      </c>
      <c r="XD179" t="s">
        <v>813</v>
      </c>
      <c r="XE179" t="s">
        <v>817</v>
      </c>
      <c r="XF179" t="s">
        <v>817</v>
      </c>
      <c r="XG179" t="s">
        <v>817</v>
      </c>
      <c r="XH179" t="s">
        <v>817</v>
      </c>
      <c r="XI179" t="s">
        <v>817</v>
      </c>
      <c r="XJ179" t="s">
        <v>817</v>
      </c>
      <c r="XK179" t="s">
        <v>817</v>
      </c>
      <c r="XL179" t="s">
        <v>817</v>
      </c>
      <c r="XM179" t="s">
        <v>813</v>
      </c>
      <c r="XN179" t="s">
        <v>817</v>
      </c>
      <c r="XO179" t="s">
        <v>817</v>
      </c>
      <c r="XP179" t="s">
        <v>817</v>
      </c>
      <c r="XQ179" t="s">
        <v>817</v>
      </c>
      <c r="XR179" t="s">
        <v>817</v>
      </c>
      <c r="XS179" t="s">
        <v>813</v>
      </c>
      <c r="XT179" t="s">
        <v>813</v>
      </c>
      <c r="XU179" t="s">
        <v>813</v>
      </c>
      <c r="XV179" t="s">
        <v>817</v>
      </c>
      <c r="XW179" t="s">
        <v>817</v>
      </c>
      <c r="XX179" t="s">
        <v>817</v>
      </c>
      <c r="XY179" t="s">
        <v>817</v>
      </c>
      <c r="XZ179" t="s">
        <v>817</v>
      </c>
      <c r="ZM179" t="s">
        <v>817</v>
      </c>
      <c r="ZN179" t="s">
        <v>817</v>
      </c>
      <c r="ZO179" t="s">
        <v>817</v>
      </c>
      <c r="ZP179" t="s">
        <v>817</v>
      </c>
      <c r="ZQ179" t="s">
        <v>813</v>
      </c>
      <c r="ZR179" t="s">
        <v>813</v>
      </c>
      <c r="ZS179" t="s">
        <v>813</v>
      </c>
      <c r="ZT179" t="s">
        <v>817</v>
      </c>
      <c r="ZU179" t="s">
        <v>817</v>
      </c>
      <c r="ZV179" t="s">
        <v>817</v>
      </c>
      <c r="ZW179" t="s">
        <v>817</v>
      </c>
      <c r="ZX179" t="s">
        <v>817</v>
      </c>
      <c r="ZY179" t="s">
        <v>817</v>
      </c>
      <c r="ZZ179" t="s">
        <v>817</v>
      </c>
      <c r="AAA179" t="s">
        <v>817</v>
      </c>
      <c r="AAB179" t="s">
        <v>817</v>
      </c>
      <c r="AAC179" t="s">
        <v>817</v>
      </c>
      <c r="AAD179" t="s">
        <v>817</v>
      </c>
      <c r="AAE179" t="s">
        <v>817</v>
      </c>
      <c r="AAF179" t="s">
        <v>817</v>
      </c>
      <c r="AAH179" t="s">
        <v>813</v>
      </c>
      <c r="AAI179" t="s">
        <v>817</v>
      </c>
      <c r="AAJ179" t="s">
        <v>817</v>
      </c>
      <c r="AAK179" t="s">
        <v>817</v>
      </c>
      <c r="AAL179" t="s">
        <v>813</v>
      </c>
      <c r="AAM179" t="s">
        <v>817</v>
      </c>
      <c r="AAN179" t="s">
        <v>813</v>
      </c>
      <c r="AAO179" t="s">
        <v>817</v>
      </c>
      <c r="AAP179" t="s">
        <v>817</v>
      </c>
      <c r="AAQ179" t="s">
        <v>817</v>
      </c>
      <c r="AAR179" t="s">
        <v>817</v>
      </c>
      <c r="AAS179" t="s">
        <v>817</v>
      </c>
      <c r="AAT179" t="s">
        <v>817</v>
      </c>
      <c r="AAV179" t="s">
        <v>813</v>
      </c>
      <c r="AAW179" t="s">
        <v>813</v>
      </c>
      <c r="AAX179" t="s">
        <v>817</v>
      </c>
      <c r="AAY179" t="s">
        <v>817</v>
      </c>
      <c r="AAZ179" t="s">
        <v>817</v>
      </c>
      <c r="ABA179" t="s">
        <v>817</v>
      </c>
      <c r="ABB179" t="s">
        <v>817</v>
      </c>
      <c r="ABC179" t="s">
        <v>817</v>
      </c>
      <c r="ABD179" t="s">
        <v>817</v>
      </c>
      <c r="ABE179" t="s">
        <v>817</v>
      </c>
      <c r="ABF179" t="s">
        <v>813</v>
      </c>
      <c r="ABG179" t="s">
        <v>817</v>
      </c>
      <c r="ABH179" t="s">
        <v>817</v>
      </c>
      <c r="ABI179" t="s">
        <v>817</v>
      </c>
      <c r="ABJ179" t="s">
        <v>817</v>
      </c>
      <c r="ABK179" t="s">
        <v>817</v>
      </c>
      <c r="ABL179" t="s">
        <v>817</v>
      </c>
      <c r="ABM179" t="s">
        <v>817</v>
      </c>
      <c r="ABN179" t="s">
        <v>817</v>
      </c>
      <c r="ABO179" t="s">
        <v>817</v>
      </c>
      <c r="ABP179" t="s">
        <v>817</v>
      </c>
      <c r="ABQ179" t="s">
        <v>817</v>
      </c>
      <c r="ABR179" t="s">
        <v>817</v>
      </c>
      <c r="ABS179" t="s">
        <v>817</v>
      </c>
      <c r="ABT179" t="s">
        <v>813</v>
      </c>
      <c r="ABU179" t="s">
        <v>817</v>
      </c>
      <c r="ABV179" t="s">
        <v>817</v>
      </c>
      <c r="ABW179" t="s">
        <v>817</v>
      </c>
      <c r="ABX179" t="s">
        <v>813</v>
      </c>
      <c r="ABY179" t="s">
        <v>817</v>
      </c>
      <c r="ABZ179" t="s">
        <v>817</v>
      </c>
      <c r="ACA179" t="s">
        <v>813</v>
      </c>
      <c r="ACB179" t="s">
        <v>817</v>
      </c>
      <c r="ACC179" t="s">
        <v>817</v>
      </c>
      <c r="ACD179" t="s">
        <v>817</v>
      </c>
      <c r="ACE179" t="s">
        <v>817</v>
      </c>
      <c r="ACF179" t="s">
        <v>817</v>
      </c>
      <c r="ACG179" t="s">
        <v>817</v>
      </c>
      <c r="ACH179" t="s">
        <v>817</v>
      </c>
      <c r="ACI179" t="s">
        <v>817</v>
      </c>
    </row>
    <row r="180" spans="1:763">
      <c r="A180" t="s">
        <v>1587</v>
      </c>
      <c r="B180" t="s">
        <v>1588</v>
      </c>
      <c r="C180" t="s">
        <v>1589</v>
      </c>
      <c r="D180" t="s">
        <v>1028</v>
      </c>
      <c r="E180" t="s">
        <v>1028</v>
      </c>
      <c r="P180" t="s">
        <v>1019</v>
      </c>
      <c r="Q180">
        <v>0.81147810819708099</v>
      </c>
      <c r="T180">
        <v>40</v>
      </c>
      <c r="V180" t="s">
        <v>813</v>
      </c>
      <c r="X180" t="s">
        <v>813</v>
      </c>
      <c r="Y180" t="s">
        <v>814</v>
      </c>
      <c r="Z180" t="s">
        <v>814</v>
      </c>
      <c r="AA180" t="s">
        <v>857</v>
      </c>
      <c r="AB180" t="s">
        <v>816</v>
      </c>
      <c r="AC180">
        <v>4</v>
      </c>
      <c r="AD180" t="s">
        <v>817</v>
      </c>
      <c r="AE180">
        <v>3</v>
      </c>
      <c r="AF180">
        <v>1</v>
      </c>
      <c r="AG180">
        <v>0</v>
      </c>
      <c r="AH180" t="s">
        <v>818</v>
      </c>
      <c r="AI180" t="s">
        <v>818</v>
      </c>
      <c r="AJ180" t="s">
        <v>818</v>
      </c>
      <c r="AK180" t="s">
        <v>818</v>
      </c>
      <c r="AL180" t="s">
        <v>818</v>
      </c>
      <c r="AM180" t="s">
        <v>818</v>
      </c>
      <c r="AN180" t="s">
        <v>818</v>
      </c>
      <c r="AO180" t="s">
        <v>818</v>
      </c>
      <c r="AP180" t="s">
        <v>818</v>
      </c>
      <c r="AQ180" t="s">
        <v>818</v>
      </c>
      <c r="AR180" t="s">
        <v>818</v>
      </c>
      <c r="AS180" t="s">
        <v>818</v>
      </c>
      <c r="AT180" t="s">
        <v>818</v>
      </c>
      <c r="AU180" t="s">
        <v>818</v>
      </c>
      <c r="AV180" t="s">
        <v>818</v>
      </c>
      <c r="AW180" t="s">
        <v>818</v>
      </c>
      <c r="AX180" t="s">
        <v>818</v>
      </c>
      <c r="AY180" t="s">
        <v>818</v>
      </c>
      <c r="AZ180" t="s">
        <v>818</v>
      </c>
      <c r="BA180" t="s">
        <v>818</v>
      </c>
      <c r="BB180" t="s">
        <v>818</v>
      </c>
      <c r="BC180" t="s">
        <v>818</v>
      </c>
      <c r="BD180" t="s">
        <v>818</v>
      </c>
      <c r="BE180" t="s">
        <v>818</v>
      </c>
      <c r="BF180" t="s">
        <v>818</v>
      </c>
      <c r="BG180" t="s">
        <v>818</v>
      </c>
      <c r="BH180" t="s">
        <v>818</v>
      </c>
      <c r="BI180" t="s">
        <v>818</v>
      </c>
      <c r="BJ180" t="s">
        <v>818</v>
      </c>
      <c r="BK180" t="s">
        <v>818</v>
      </c>
      <c r="BL180" t="s">
        <v>818</v>
      </c>
      <c r="BM180" t="s">
        <v>818</v>
      </c>
      <c r="BN180" t="s">
        <v>818</v>
      </c>
      <c r="BO180" t="s">
        <v>818</v>
      </c>
      <c r="BP180" t="s">
        <v>818</v>
      </c>
      <c r="BQ180" t="s">
        <v>818</v>
      </c>
      <c r="BR180" t="s">
        <v>818</v>
      </c>
      <c r="BS180" t="s">
        <v>818</v>
      </c>
      <c r="BT180" t="s">
        <v>818</v>
      </c>
      <c r="BU180" t="s">
        <v>818</v>
      </c>
      <c r="BV180" t="s">
        <v>818</v>
      </c>
      <c r="BW180" t="s">
        <v>818</v>
      </c>
      <c r="BX180" t="s">
        <v>818</v>
      </c>
      <c r="BY180" t="s">
        <v>818</v>
      </c>
      <c r="BZ180" t="s">
        <v>818</v>
      </c>
      <c r="CA180" t="s">
        <v>818</v>
      </c>
      <c r="CB180" t="s">
        <v>818</v>
      </c>
      <c r="CC180" t="s">
        <v>818</v>
      </c>
      <c r="CD180" t="s">
        <v>818</v>
      </c>
      <c r="CE180" t="s">
        <v>818</v>
      </c>
      <c r="CF180" t="s">
        <v>818</v>
      </c>
      <c r="CG180" t="s">
        <v>818</v>
      </c>
      <c r="CH180" t="s">
        <v>818</v>
      </c>
      <c r="CI180" t="s">
        <v>818</v>
      </c>
      <c r="CJ180" t="s">
        <v>818</v>
      </c>
      <c r="CK180" t="s">
        <v>818</v>
      </c>
      <c r="CL180" t="s">
        <v>818</v>
      </c>
      <c r="CM180" t="s">
        <v>818</v>
      </c>
      <c r="CN180" t="s">
        <v>818</v>
      </c>
      <c r="CO180" t="s">
        <v>818</v>
      </c>
      <c r="CP180" t="s">
        <v>818</v>
      </c>
      <c r="CQ180" t="s">
        <v>818</v>
      </c>
      <c r="CR180" t="s">
        <v>818</v>
      </c>
      <c r="CS180" t="s">
        <v>818</v>
      </c>
      <c r="CT180" t="s">
        <v>818</v>
      </c>
      <c r="CU180" t="s">
        <v>818</v>
      </c>
      <c r="CV180" t="s">
        <v>818</v>
      </c>
      <c r="CW180" t="s">
        <v>818</v>
      </c>
      <c r="CX180" t="s">
        <v>818</v>
      </c>
      <c r="CY180" t="s">
        <v>818</v>
      </c>
      <c r="CZ180" t="s">
        <v>818</v>
      </c>
      <c r="DA180" t="s">
        <v>818</v>
      </c>
      <c r="DB180" t="s">
        <v>818</v>
      </c>
      <c r="DC180" t="s">
        <v>818</v>
      </c>
      <c r="DD180" t="s">
        <v>818</v>
      </c>
      <c r="DE180" t="s">
        <v>818</v>
      </c>
      <c r="DF180" t="s">
        <v>818</v>
      </c>
      <c r="DG180" t="s">
        <v>818</v>
      </c>
      <c r="DH180" t="s">
        <v>818</v>
      </c>
      <c r="DI180" t="s">
        <v>818</v>
      </c>
      <c r="DJ180" t="s">
        <v>818</v>
      </c>
      <c r="DK180" t="s">
        <v>818</v>
      </c>
      <c r="DL180" t="s">
        <v>818</v>
      </c>
      <c r="DM180" t="s">
        <v>818</v>
      </c>
      <c r="DN180" t="s">
        <v>818</v>
      </c>
      <c r="DO180" t="s">
        <v>818</v>
      </c>
      <c r="DP180" t="s">
        <v>818</v>
      </c>
      <c r="DQ180" t="s">
        <v>818</v>
      </c>
      <c r="DR180" t="s">
        <v>818</v>
      </c>
      <c r="DS180" t="s">
        <v>818</v>
      </c>
      <c r="DT180" t="s">
        <v>818</v>
      </c>
      <c r="DU180" t="s">
        <v>818</v>
      </c>
      <c r="DV180" t="s">
        <v>818</v>
      </c>
      <c r="DW180" t="s">
        <v>818</v>
      </c>
      <c r="DX180" t="s">
        <v>818</v>
      </c>
      <c r="DY180" t="s">
        <v>818</v>
      </c>
      <c r="DZ180" t="s">
        <v>818</v>
      </c>
      <c r="EA180" t="s">
        <v>818</v>
      </c>
      <c r="EB180" t="s">
        <v>818</v>
      </c>
      <c r="EC180" t="s">
        <v>818</v>
      </c>
      <c r="ED180" t="s">
        <v>818</v>
      </c>
      <c r="EE180" t="s">
        <v>818</v>
      </c>
      <c r="EF180" t="s">
        <v>818</v>
      </c>
      <c r="EG180" t="s">
        <v>818</v>
      </c>
      <c r="EH180" t="s">
        <v>818</v>
      </c>
      <c r="EI180" t="s">
        <v>818</v>
      </c>
      <c r="EJ180" t="s">
        <v>818</v>
      </c>
      <c r="EK180" t="s">
        <v>818</v>
      </c>
      <c r="EL180" t="s">
        <v>818</v>
      </c>
      <c r="EM180" t="s">
        <v>818</v>
      </c>
      <c r="EN180" t="s">
        <v>818</v>
      </c>
      <c r="EO180" t="s">
        <v>818</v>
      </c>
      <c r="EP180" t="s">
        <v>818</v>
      </c>
      <c r="EQ180" t="s">
        <v>818</v>
      </c>
      <c r="ER180" t="s">
        <v>818</v>
      </c>
      <c r="ES180" t="s">
        <v>818</v>
      </c>
      <c r="ET180" t="s">
        <v>818</v>
      </c>
      <c r="EU180" t="s">
        <v>818</v>
      </c>
      <c r="EV180" t="s">
        <v>818</v>
      </c>
      <c r="EW180" t="s">
        <v>818</v>
      </c>
      <c r="EX180" t="s">
        <v>818</v>
      </c>
      <c r="EY180" t="s">
        <v>818</v>
      </c>
      <c r="EZ180" t="s">
        <v>818</v>
      </c>
      <c r="FA180" t="s">
        <v>818</v>
      </c>
      <c r="FB180" t="s">
        <v>818</v>
      </c>
      <c r="FC180" t="s">
        <v>818</v>
      </c>
      <c r="FD180" t="s">
        <v>818</v>
      </c>
      <c r="FE180" t="s">
        <v>818</v>
      </c>
      <c r="FF180" t="s">
        <v>818</v>
      </c>
      <c r="FG180" t="s">
        <v>818</v>
      </c>
      <c r="FH180" t="s">
        <v>818</v>
      </c>
      <c r="FI180" t="s">
        <v>818</v>
      </c>
      <c r="FJ180" t="s">
        <v>818</v>
      </c>
      <c r="FK180" t="s">
        <v>818</v>
      </c>
      <c r="FL180" t="s">
        <v>818</v>
      </c>
      <c r="FM180" t="s">
        <v>818</v>
      </c>
      <c r="FN180" t="s">
        <v>818</v>
      </c>
      <c r="FO180" t="s">
        <v>818</v>
      </c>
      <c r="FP180" t="s">
        <v>818</v>
      </c>
      <c r="FQ180" t="s">
        <v>818</v>
      </c>
      <c r="FR180" t="s">
        <v>818</v>
      </c>
      <c r="FS180" t="s">
        <v>818</v>
      </c>
      <c r="FT180" t="s">
        <v>818</v>
      </c>
      <c r="FU180" t="s">
        <v>818</v>
      </c>
      <c r="FV180" t="s">
        <v>818</v>
      </c>
      <c r="FW180" t="s">
        <v>818</v>
      </c>
      <c r="FX180" t="s">
        <v>818</v>
      </c>
      <c r="FY180" t="s">
        <v>818</v>
      </c>
      <c r="FZ180" t="s">
        <v>818</v>
      </c>
      <c r="GA180" t="s">
        <v>818</v>
      </c>
      <c r="GB180" t="s">
        <v>818</v>
      </c>
      <c r="GC180" t="s">
        <v>818</v>
      </c>
      <c r="GD180" t="s">
        <v>818</v>
      </c>
      <c r="GE180" t="s">
        <v>818</v>
      </c>
      <c r="GF180" t="s">
        <v>818</v>
      </c>
      <c r="GG180" t="s">
        <v>818</v>
      </c>
      <c r="GH180" t="s">
        <v>818</v>
      </c>
      <c r="GI180" t="s">
        <v>818</v>
      </c>
      <c r="GJ180" t="s">
        <v>818</v>
      </c>
      <c r="GK180" t="s">
        <v>818</v>
      </c>
      <c r="GL180" t="s">
        <v>818</v>
      </c>
      <c r="GM180" t="s">
        <v>818</v>
      </c>
      <c r="GN180" t="s">
        <v>818</v>
      </c>
      <c r="GO180" t="s">
        <v>818</v>
      </c>
      <c r="GP180" t="s">
        <v>818</v>
      </c>
      <c r="GQ180" t="s">
        <v>818</v>
      </c>
      <c r="GR180" t="s">
        <v>818</v>
      </c>
      <c r="GS180" t="s">
        <v>818</v>
      </c>
      <c r="GT180" t="s">
        <v>818</v>
      </c>
      <c r="GU180" t="s">
        <v>818</v>
      </c>
      <c r="GV180" t="s">
        <v>818</v>
      </c>
      <c r="GW180" t="s">
        <v>818</v>
      </c>
      <c r="GX180" t="s">
        <v>818</v>
      </c>
      <c r="GY180" t="s">
        <v>818</v>
      </c>
      <c r="GZ180" t="s">
        <v>818</v>
      </c>
      <c r="HA180" t="s">
        <v>818</v>
      </c>
      <c r="HB180" t="s">
        <v>818</v>
      </c>
      <c r="HC180" t="s">
        <v>818</v>
      </c>
      <c r="HD180" t="s">
        <v>818</v>
      </c>
      <c r="HE180" t="s">
        <v>818</v>
      </c>
      <c r="HF180" t="s">
        <v>818</v>
      </c>
      <c r="HG180" t="s">
        <v>818</v>
      </c>
      <c r="HH180" t="s">
        <v>818</v>
      </c>
      <c r="HI180" t="s">
        <v>818</v>
      </c>
      <c r="HJ180" t="s">
        <v>818</v>
      </c>
      <c r="HK180" t="s">
        <v>818</v>
      </c>
      <c r="HL180" t="s">
        <v>818</v>
      </c>
      <c r="HM180" t="s">
        <v>818</v>
      </c>
      <c r="HN180" t="s">
        <v>818</v>
      </c>
      <c r="HO180" t="s">
        <v>818</v>
      </c>
      <c r="HP180" t="s">
        <v>818</v>
      </c>
      <c r="HQ180" t="s">
        <v>818</v>
      </c>
      <c r="HR180" t="s">
        <v>818</v>
      </c>
      <c r="HS180" t="s">
        <v>818</v>
      </c>
      <c r="HT180" t="s">
        <v>818</v>
      </c>
      <c r="HU180" t="s">
        <v>818</v>
      </c>
      <c r="HV180" t="s">
        <v>818</v>
      </c>
      <c r="HW180" t="s">
        <v>818</v>
      </c>
      <c r="HX180" t="s">
        <v>818</v>
      </c>
      <c r="HY180" t="s">
        <v>818</v>
      </c>
      <c r="HZ180" t="s">
        <v>818</v>
      </c>
      <c r="IA180" t="s">
        <v>818</v>
      </c>
      <c r="IB180" t="s">
        <v>818</v>
      </c>
      <c r="IC180" t="s">
        <v>818</v>
      </c>
      <c r="ID180" t="s">
        <v>818</v>
      </c>
      <c r="IE180" t="s">
        <v>818</v>
      </c>
      <c r="IF180" t="s">
        <v>818</v>
      </c>
      <c r="IG180" t="s">
        <v>818</v>
      </c>
      <c r="IH180" t="s">
        <v>818</v>
      </c>
      <c r="II180" t="s">
        <v>818</v>
      </c>
      <c r="IJ180" t="s">
        <v>818</v>
      </c>
      <c r="IK180" t="s">
        <v>818</v>
      </c>
      <c r="IL180" t="s">
        <v>818</v>
      </c>
      <c r="IM180" t="s">
        <v>818</v>
      </c>
      <c r="IN180" t="s">
        <v>818</v>
      </c>
      <c r="IO180" t="s">
        <v>818</v>
      </c>
      <c r="IP180" t="s">
        <v>818</v>
      </c>
      <c r="IQ180" t="s">
        <v>818</v>
      </c>
      <c r="IR180" t="s">
        <v>818</v>
      </c>
      <c r="IS180" t="s">
        <v>818</v>
      </c>
      <c r="IT180" t="s">
        <v>818</v>
      </c>
      <c r="IU180" t="s">
        <v>818</v>
      </c>
      <c r="IV180" t="s">
        <v>818</v>
      </c>
      <c r="IW180" t="s">
        <v>818</v>
      </c>
      <c r="IX180" t="s">
        <v>818</v>
      </c>
      <c r="IY180" t="s">
        <v>818</v>
      </c>
      <c r="IZ180" t="s">
        <v>818</v>
      </c>
      <c r="JA180" t="s">
        <v>818</v>
      </c>
      <c r="JB180" t="s">
        <v>818</v>
      </c>
      <c r="JC180" t="s">
        <v>818</v>
      </c>
      <c r="JD180" t="s">
        <v>818</v>
      </c>
      <c r="JE180" t="s">
        <v>818</v>
      </c>
      <c r="JF180" t="s">
        <v>818</v>
      </c>
      <c r="JG180" t="s">
        <v>818</v>
      </c>
      <c r="JH180" t="s">
        <v>818</v>
      </c>
      <c r="JI180" t="s">
        <v>818</v>
      </c>
      <c r="JJ180" t="s">
        <v>818</v>
      </c>
      <c r="JK180" t="s">
        <v>818</v>
      </c>
      <c r="JL180" t="s">
        <v>818</v>
      </c>
      <c r="JM180" t="s">
        <v>818</v>
      </c>
      <c r="JN180" t="s">
        <v>818</v>
      </c>
      <c r="JO180" t="s">
        <v>818</v>
      </c>
      <c r="JP180" t="s">
        <v>818</v>
      </c>
      <c r="JQ180" t="s">
        <v>818</v>
      </c>
      <c r="JR180" t="s">
        <v>818</v>
      </c>
      <c r="JS180" t="s">
        <v>818</v>
      </c>
      <c r="JT180" t="s">
        <v>818</v>
      </c>
      <c r="JU180" t="s">
        <v>818</v>
      </c>
      <c r="JV180" t="s">
        <v>818</v>
      </c>
      <c r="JW180" t="s">
        <v>818</v>
      </c>
      <c r="JX180" t="s">
        <v>818</v>
      </c>
      <c r="JY180" t="s">
        <v>818</v>
      </c>
      <c r="JZ180" t="s">
        <v>818</v>
      </c>
      <c r="KA180" t="s">
        <v>818</v>
      </c>
      <c r="KB180" t="s">
        <v>818</v>
      </c>
      <c r="KC180" t="s">
        <v>818</v>
      </c>
      <c r="KD180" t="s">
        <v>818</v>
      </c>
      <c r="KE180" t="s">
        <v>818</v>
      </c>
      <c r="KF180">
        <v>4</v>
      </c>
      <c r="KG180">
        <v>0</v>
      </c>
      <c r="KH180">
        <v>0</v>
      </c>
      <c r="KI180">
        <v>0</v>
      </c>
      <c r="KJ180">
        <v>1</v>
      </c>
      <c r="KK180">
        <v>0</v>
      </c>
      <c r="KL180">
        <v>0</v>
      </c>
      <c r="KM180">
        <v>0</v>
      </c>
      <c r="KN180">
        <v>1</v>
      </c>
      <c r="KO180">
        <v>0</v>
      </c>
      <c r="KP180">
        <v>1</v>
      </c>
      <c r="KQ180">
        <v>1</v>
      </c>
      <c r="KR180">
        <v>0</v>
      </c>
      <c r="KS180">
        <v>0</v>
      </c>
      <c r="KT180">
        <v>0</v>
      </c>
      <c r="KU180">
        <v>1</v>
      </c>
      <c r="KV180">
        <v>0</v>
      </c>
      <c r="KW180">
        <v>1</v>
      </c>
      <c r="KX180">
        <v>0</v>
      </c>
      <c r="KY180">
        <v>0</v>
      </c>
      <c r="KZ180">
        <v>1</v>
      </c>
      <c r="LA180">
        <v>1</v>
      </c>
      <c r="LB180">
        <v>1</v>
      </c>
      <c r="LC180">
        <v>2</v>
      </c>
      <c r="LD180">
        <v>4</v>
      </c>
      <c r="LE180">
        <v>1</v>
      </c>
      <c r="LF180">
        <v>2</v>
      </c>
      <c r="LH180" t="s">
        <v>813</v>
      </c>
      <c r="LI180" t="s">
        <v>817</v>
      </c>
      <c r="LJ180" t="s">
        <v>817</v>
      </c>
      <c r="LK180" t="s">
        <v>817</v>
      </c>
      <c r="LL180" t="s">
        <v>817</v>
      </c>
      <c r="LM180" t="s">
        <v>817</v>
      </c>
      <c r="LN180" t="s">
        <v>813</v>
      </c>
      <c r="LO180" t="s">
        <v>817</v>
      </c>
      <c r="LQ180" t="s">
        <v>817</v>
      </c>
      <c r="LR180" t="s">
        <v>818</v>
      </c>
      <c r="LV180" t="s">
        <v>818</v>
      </c>
      <c r="LX180" t="s">
        <v>817</v>
      </c>
      <c r="MA180" t="s">
        <v>858</v>
      </c>
      <c r="MB180" t="s">
        <v>887</v>
      </c>
      <c r="MC180" t="s">
        <v>1223</v>
      </c>
      <c r="MD180" t="s">
        <v>813</v>
      </c>
      <c r="MF180" t="s">
        <v>823</v>
      </c>
      <c r="MI180" t="s">
        <v>813</v>
      </c>
      <c r="MJ180" t="s">
        <v>824</v>
      </c>
      <c r="MK180" t="s">
        <v>813</v>
      </c>
      <c r="ML180" t="s">
        <v>817</v>
      </c>
      <c r="MM180" t="s">
        <v>817</v>
      </c>
      <c r="MN180" t="s">
        <v>817</v>
      </c>
      <c r="MO180" t="s">
        <v>817</v>
      </c>
      <c r="MP180" t="s">
        <v>817</v>
      </c>
      <c r="MQ180" t="s">
        <v>817</v>
      </c>
      <c r="MR180" t="s">
        <v>817</v>
      </c>
      <c r="MS180" t="s">
        <v>817</v>
      </c>
      <c r="MT180" t="s">
        <v>817</v>
      </c>
      <c r="MU180" t="s">
        <v>817</v>
      </c>
      <c r="MV180" t="s">
        <v>817</v>
      </c>
      <c r="MW180" t="s">
        <v>817</v>
      </c>
      <c r="MX180" t="s">
        <v>817</v>
      </c>
      <c r="MY180" t="s">
        <v>817</v>
      </c>
      <c r="MZ180" t="s">
        <v>813</v>
      </c>
      <c r="NA180" t="s">
        <v>817</v>
      </c>
      <c r="NB180" t="s">
        <v>817</v>
      </c>
      <c r="NR180" t="s">
        <v>817</v>
      </c>
      <c r="NU180" t="s">
        <v>825</v>
      </c>
      <c r="NX180" t="s">
        <v>826</v>
      </c>
      <c r="NY180">
        <v>0</v>
      </c>
      <c r="OA180" t="s">
        <v>817</v>
      </c>
      <c r="OB180" t="s">
        <v>817</v>
      </c>
      <c r="OC180" t="s">
        <v>817</v>
      </c>
      <c r="OD180" t="s">
        <v>817</v>
      </c>
      <c r="OE180" t="s">
        <v>813</v>
      </c>
      <c r="OF180" t="s">
        <v>817</v>
      </c>
      <c r="OG180" t="s">
        <v>817</v>
      </c>
      <c r="OH180" t="s">
        <v>817</v>
      </c>
      <c r="OI180" t="s">
        <v>817</v>
      </c>
      <c r="OJ180" t="s">
        <v>817</v>
      </c>
      <c r="OK180" t="s">
        <v>817</v>
      </c>
      <c r="OL180" t="s">
        <v>817</v>
      </c>
      <c r="OM180" t="s">
        <v>817</v>
      </c>
      <c r="ON180" t="s">
        <v>817</v>
      </c>
      <c r="OP180" t="s">
        <v>813</v>
      </c>
      <c r="OQ180" t="s">
        <v>827</v>
      </c>
      <c r="OR180" t="s">
        <v>828</v>
      </c>
      <c r="OS180" t="s">
        <v>878</v>
      </c>
      <c r="OT180" t="s">
        <v>813</v>
      </c>
      <c r="OU180" t="s">
        <v>817</v>
      </c>
      <c r="OV180" t="s">
        <v>830</v>
      </c>
      <c r="OW180" t="s">
        <v>864</v>
      </c>
      <c r="OX180" t="s">
        <v>832</v>
      </c>
      <c r="OY180" t="s">
        <v>833</v>
      </c>
      <c r="OZ180" t="s">
        <v>908</v>
      </c>
      <c r="PA180" t="s">
        <v>817</v>
      </c>
      <c r="PB180" t="s">
        <v>813</v>
      </c>
      <c r="PC180" t="s">
        <v>813</v>
      </c>
      <c r="PD180" t="s">
        <v>817</v>
      </c>
      <c r="PE180" t="s">
        <v>813</v>
      </c>
      <c r="PF180" t="s">
        <v>817</v>
      </c>
      <c r="PG180" t="s">
        <v>817</v>
      </c>
      <c r="PH180" t="s">
        <v>817</v>
      </c>
      <c r="PI180" t="s">
        <v>817</v>
      </c>
      <c r="PJ180" t="s">
        <v>817</v>
      </c>
      <c r="PK180" t="s">
        <v>817</v>
      </c>
      <c r="PL180" t="s">
        <v>835</v>
      </c>
      <c r="PM180" t="s">
        <v>837</v>
      </c>
      <c r="PN180" t="s">
        <v>845</v>
      </c>
      <c r="PO180" t="s">
        <v>893</v>
      </c>
      <c r="PP180" t="s">
        <v>867</v>
      </c>
      <c r="PQ180" t="s">
        <v>813</v>
      </c>
      <c r="PR180" t="s">
        <v>813</v>
      </c>
      <c r="PS180" t="s">
        <v>817</v>
      </c>
      <c r="PT180" t="s">
        <v>817</v>
      </c>
      <c r="PU180" t="s">
        <v>817</v>
      </c>
      <c r="PV180" t="s">
        <v>817</v>
      </c>
      <c r="PW180" t="s">
        <v>817</v>
      </c>
      <c r="PX180" t="s">
        <v>817</v>
      </c>
      <c r="PY180" t="s">
        <v>817</v>
      </c>
      <c r="PZ180" t="s">
        <v>840</v>
      </c>
      <c r="QA180" t="s">
        <v>841</v>
      </c>
      <c r="QB180" t="s">
        <v>971</v>
      </c>
      <c r="QC180" t="s">
        <v>843</v>
      </c>
      <c r="QD180" t="s">
        <v>896</v>
      </c>
      <c r="QE180" t="s">
        <v>845</v>
      </c>
      <c r="QF180" t="s">
        <v>813</v>
      </c>
      <c r="QG180" t="s">
        <v>813</v>
      </c>
      <c r="QH180" t="s">
        <v>813</v>
      </c>
      <c r="QI180" t="s">
        <v>817</v>
      </c>
      <c r="QJ180" t="s">
        <v>817</v>
      </c>
      <c r="QK180" t="s">
        <v>817</v>
      </c>
      <c r="QL180" t="s">
        <v>817</v>
      </c>
      <c r="QM180" t="s">
        <v>813</v>
      </c>
      <c r="QN180" t="s">
        <v>817</v>
      </c>
      <c r="QO180" t="s">
        <v>817</v>
      </c>
      <c r="QP180" t="s">
        <v>817</v>
      </c>
      <c r="QQ180" t="s">
        <v>817</v>
      </c>
      <c r="QR180" t="s">
        <v>813</v>
      </c>
      <c r="QS180" t="s">
        <v>813</v>
      </c>
      <c r="QT180" t="s">
        <v>817</v>
      </c>
      <c r="QU180" t="s">
        <v>817</v>
      </c>
      <c r="QV180" t="s">
        <v>817</v>
      </c>
      <c r="QW180" t="s">
        <v>817</v>
      </c>
      <c r="QX180" t="s">
        <v>817</v>
      </c>
      <c r="QY180" t="s">
        <v>817</v>
      </c>
      <c r="QZ180" t="s">
        <v>817</v>
      </c>
      <c r="RA180" t="s">
        <v>817</v>
      </c>
      <c r="RB180" t="s">
        <v>817</v>
      </c>
      <c r="RC180" t="s">
        <v>817</v>
      </c>
      <c r="RD180" t="s">
        <v>817</v>
      </c>
      <c r="RE180" t="s">
        <v>817</v>
      </c>
      <c r="RF180" t="s">
        <v>817</v>
      </c>
      <c r="RG180" t="s">
        <v>817</v>
      </c>
      <c r="RH180" t="s">
        <v>817</v>
      </c>
      <c r="RI180" t="s">
        <v>817</v>
      </c>
      <c r="RJ180" t="s">
        <v>817</v>
      </c>
      <c r="RK180" t="s">
        <v>813</v>
      </c>
      <c r="RL180" t="s">
        <v>817</v>
      </c>
      <c r="RM180" t="s">
        <v>813</v>
      </c>
      <c r="RN180" t="s">
        <v>817</v>
      </c>
      <c r="RO180" t="s">
        <v>817</v>
      </c>
      <c r="RP180" t="s">
        <v>817</v>
      </c>
      <c r="RQ180" t="s">
        <v>817</v>
      </c>
      <c r="RR180" t="s">
        <v>817</v>
      </c>
      <c r="RS180" t="s">
        <v>817</v>
      </c>
      <c r="RT180" t="s">
        <v>817</v>
      </c>
      <c r="RU180" t="s">
        <v>817</v>
      </c>
      <c r="RV180" t="s">
        <v>817</v>
      </c>
      <c r="RW180" t="s">
        <v>817</v>
      </c>
      <c r="RX180" t="s">
        <v>845</v>
      </c>
      <c r="RY180" t="s">
        <v>949</v>
      </c>
      <c r="RZ180" t="s">
        <v>813</v>
      </c>
      <c r="SA180" t="s">
        <v>817</v>
      </c>
      <c r="SB180" t="s">
        <v>817</v>
      </c>
      <c r="SC180" t="s">
        <v>817</v>
      </c>
      <c r="SD180" t="s">
        <v>817</v>
      </c>
      <c r="SE180" t="s">
        <v>817</v>
      </c>
      <c r="SF180" t="s">
        <v>817</v>
      </c>
      <c r="SG180" t="s">
        <v>817</v>
      </c>
      <c r="SH180" t="s">
        <v>817</v>
      </c>
      <c r="SI180" t="s">
        <v>817</v>
      </c>
      <c r="SJ180" t="s">
        <v>813</v>
      </c>
      <c r="SK180" t="s">
        <v>817</v>
      </c>
      <c r="SL180" t="s">
        <v>817</v>
      </c>
      <c r="SM180" t="s">
        <v>817</v>
      </c>
      <c r="SN180" t="s">
        <v>817</v>
      </c>
      <c r="SO180" t="s">
        <v>817</v>
      </c>
      <c r="SP180" t="s">
        <v>817</v>
      </c>
      <c r="SQ180" t="s">
        <v>817</v>
      </c>
      <c r="SR180" t="s">
        <v>817</v>
      </c>
      <c r="SS180" t="s">
        <v>817</v>
      </c>
      <c r="ST180" t="s">
        <v>817</v>
      </c>
      <c r="SU180" t="s">
        <v>817</v>
      </c>
      <c r="SV180" t="s">
        <v>817</v>
      </c>
      <c r="SW180" t="s">
        <v>817</v>
      </c>
      <c r="SX180" t="s">
        <v>817</v>
      </c>
      <c r="SY180" t="s">
        <v>817</v>
      </c>
      <c r="SZ180" t="s">
        <v>817</v>
      </c>
      <c r="TA180" t="s">
        <v>817</v>
      </c>
      <c r="TB180" t="s">
        <v>817</v>
      </c>
      <c r="TC180" t="s">
        <v>817</v>
      </c>
      <c r="TD180" t="s">
        <v>817</v>
      </c>
      <c r="TE180" t="s">
        <v>817</v>
      </c>
      <c r="TF180" t="s">
        <v>813</v>
      </c>
      <c r="TG180" t="s">
        <v>817</v>
      </c>
      <c r="TH180" t="s">
        <v>817</v>
      </c>
      <c r="TI180" t="s">
        <v>817</v>
      </c>
      <c r="TJ180" t="s">
        <v>817</v>
      </c>
      <c r="TU180" t="s">
        <v>817</v>
      </c>
      <c r="TY180" t="s">
        <v>813</v>
      </c>
      <c r="TZ180" t="s">
        <v>817</v>
      </c>
      <c r="UA180" t="s">
        <v>817</v>
      </c>
      <c r="UB180" t="s">
        <v>817</v>
      </c>
      <c r="UC180" t="s">
        <v>817</v>
      </c>
      <c r="UD180" t="s">
        <v>817</v>
      </c>
      <c r="UE180" t="s">
        <v>813</v>
      </c>
      <c r="UF180" t="s">
        <v>817</v>
      </c>
      <c r="UG180" t="s">
        <v>817</v>
      </c>
      <c r="UH180" t="s">
        <v>817</v>
      </c>
      <c r="UI180" t="s">
        <v>817</v>
      </c>
      <c r="UJ180" t="s">
        <v>817</v>
      </c>
      <c r="UK180" t="s">
        <v>817</v>
      </c>
      <c r="UL180" t="s">
        <v>813</v>
      </c>
      <c r="UM180" t="s">
        <v>813</v>
      </c>
      <c r="UN180" t="s">
        <v>817</v>
      </c>
      <c r="UO180" t="s">
        <v>813</v>
      </c>
      <c r="UP180" t="s">
        <v>817</v>
      </c>
      <c r="UQ180" t="s">
        <v>817</v>
      </c>
      <c r="UR180" t="s">
        <v>813</v>
      </c>
      <c r="US180" t="s">
        <v>817</v>
      </c>
      <c r="UT180" t="s">
        <v>817</v>
      </c>
      <c r="UU180" t="s">
        <v>817</v>
      </c>
      <c r="UV180" t="s">
        <v>817</v>
      </c>
      <c r="UW180" t="s">
        <v>817</v>
      </c>
      <c r="UX180" t="s">
        <v>817</v>
      </c>
      <c r="UY180" t="s">
        <v>817</v>
      </c>
      <c r="UZ180" t="s">
        <v>817</v>
      </c>
      <c r="VB180" t="s">
        <v>909</v>
      </c>
      <c r="VC180" t="s">
        <v>848</v>
      </c>
      <c r="VD180" t="s">
        <v>813</v>
      </c>
      <c r="VE180" t="s">
        <v>817</v>
      </c>
      <c r="VF180" t="s">
        <v>817</v>
      </c>
      <c r="VG180" t="s">
        <v>817</v>
      </c>
      <c r="VH180" t="s">
        <v>817</v>
      </c>
      <c r="VI180" t="s">
        <v>817</v>
      </c>
      <c r="VJ180" t="s">
        <v>817</v>
      </c>
      <c r="VK180" t="s">
        <v>817</v>
      </c>
      <c r="VL180" t="s">
        <v>817</v>
      </c>
      <c r="VM180" t="s">
        <v>817</v>
      </c>
      <c r="VN180" t="s">
        <v>817</v>
      </c>
      <c r="VO180" t="s">
        <v>817</v>
      </c>
      <c r="VP180" t="s">
        <v>817</v>
      </c>
      <c r="VQ180" t="s">
        <v>817</v>
      </c>
      <c r="VY180" t="s">
        <v>817</v>
      </c>
      <c r="VZ180" t="s">
        <v>817</v>
      </c>
      <c r="WA180" t="s">
        <v>817</v>
      </c>
      <c r="WJ180" t="s">
        <v>813</v>
      </c>
      <c r="WK180" t="s">
        <v>813</v>
      </c>
      <c r="WL180" t="s">
        <v>817</v>
      </c>
      <c r="WM180" t="s">
        <v>817</v>
      </c>
      <c r="WN180" t="s">
        <v>817</v>
      </c>
      <c r="WO180" t="s">
        <v>817</v>
      </c>
      <c r="WP180" t="s">
        <v>817</v>
      </c>
      <c r="WQ180" t="s">
        <v>817</v>
      </c>
      <c r="WR180" t="s">
        <v>817</v>
      </c>
      <c r="WS180" t="s">
        <v>908</v>
      </c>
      <c r="WU180" t="s">
        <v>813</v>
      </c>
      <c r="WV180" t="s">
        <v>813</v>
      </c>
      <c r="WW180" t="s">
        <v>817</v>
      </c>
      <c r="WX180" t="s">
        <v>817</v>
      </c>
      <c r="WY180" t="s">
        <v>817</v>
      </c>
      <c r="WZ180" t="s">
        <v>817</v>
      </c>
      <c r="XA180" t="s">
        <v>817</v>
      </c>
      <c r="XB180" t="s">
        <v>817</v>
      </c>
      <c r="XC180" t="s">
        <v>850</v>
      </c>
      <c r="XD180" t="s">
        <v>813</v>
      </c>
      <c r="XE180" t="s">
        <v>817</v>
      </c>
      <c r="XF180" t="s">
        <v>817</v>
      </c>
      <c r="XG180" t="s">
        <v>817</v>
      </c>
      <c r="XH180" t="s">
        <v>817</v>
      </c>
      <c r="XI180" t="s">
        <v>817</v>
      </c>
      <c r="XJ180" t="s">
        <v>817</v>
      </c>
      <c r="XK180" t="s">
        <v>817</v>
      </c>
      <c r="XL180" t="s">
        <v>817</v>
      </c>
      <c r="XM180" t="s">
        <v>817</v>
      </c>
      <c r="XN180" t="s">
        <v>817</v>
      </c>
      <c r="XO180" t="s">
        <v>817</v>
      </c>
      <c r="XP180" t="s">
        <v>817</v>
      </c>
      <c r="XQ180" t="s">
        <v>817</v>
      </c>
      <c r="XR180" t="s">
        <v>817</v>
      </c>
      <c r="XS180" t="s">
        <v>817</v>
      </c>
      <c r="XT180" t="s">
        <v>817</v>
      </c>
      <c r="XU180" t="s">
        <v>817</v>
      </c>
      <c r="XV180" t="s">
        <v>813</v>
      </c>
      <c r="XW180" t="s">
        <v>817</v>
      </c>
      <c r="XX180" t="s">
        <v>817</v>
      </c>
      <c r="XY180" t="s">
        <v>817</v>
      </c>
      <c r="XZ180" t="s">
        <v>817</v>
      </c>
      <c r="ZM180" t="s">
        <v>813</v>
      </c>
      <c r="ZN180" t="s">
        <v>813</v>
      </c>
      <c r="ZO180" t="s">
        <v>813</v>
      </c>
      <c r="ZP180" t="s">
        <v>817</v>
      </c>
      <c r="ZQ180" t="s">
        <v>817</v>
      </c>
      <c r="ZR180" t="s">
        <v>817</v>
      </c>
      <c r="ZS180" t="s">
        <v>817</v>
      </c>
      <c r="ZT180" t="s">
        <v>817</v>
      </c>
      <c r="ZU180" t="s">
        <v>817</v>
      </c>
      <c r="ZV180" t="s">
        <v>817</v>
      </c>
      <c r="ZW180" t="s">
        <v>817</v>
      </c>
      <c r="ZX180" t="s">
        <v>817</v>
      </c>
      <c r="ZY180" t="s">
        <v>817</v>
      </c>
      <c r="ZZ180" t="s">
        <v>817</v>
      </c>
      <c r="AAA180" t="s">
        <v>817</v>
      </c>
      <c r="AAB180" t="s">
        <v>817</v>
      </c>
      <c r="AAC180" t="s">
        <v>817</v>
      </c>
      <c r="AAD180" t="s">
        <v>817</v>
      </c>
      <c r="AAE180" t="s">
        <v>817</v>
      </c>
      <c r="AAF180" t="s">
        <v>817</v>
      </c>
      <c r="AAH180" t="s">
        <v>817</v>
      </c>
      <c r="AAI180" t="s">
        <v>817</v>
      </c>
      <c r="AAJ180" t="s">
        <v>817</v>
      </c>
      <c r="AAK180" t="s">
        <v>817</v>
      </c>
      <c r="AAL180" t="s">
        <v>817</v>
      </c>
      <c r="AAM180" t="s">
        <v>817</v>
      </c>
      <c r="AAN180" t="s">
        <v>813</v>
      </c>
      <c r="AAO180" t="s">
        <v>817</v>
      </c>
      <c r="AAP180" t="s">
        <v>817</v>
      </c>
      <c r="AAQ180" t="s">
        <v>817</v>
      </c>
      <c r="AAR180" t="s">
        <v>817</v>
      </c>
      <c r="AAS180" t="s">
        <v>817</v>
      </c>
      <c r="AAT180" t="s">
        <v>817</v>
      </c>
      <c r="AAV180" t="s">
        <v>813</v>
      </c>
      <c r="AAW180" t="s">
        <v>817</v>
      </c>
      <c r="AAX180" t="s">
        <v>817</v>
      </c>
      <c r="AAY180" t="s">
        <v>817</v>
      </c>
      <c r="AAZ180" t="s">
        <v>817</v>
      </c>
      <c r="ABA180" t="s">
        <v>817</v>
      </c>
      <c r="ABB180" t="s">
        <v>813</v>
      </c>
      <c r="ABC180" t="s">
        <v>817</v>
      </c>
      <c r="ABD180" t="s">
        <v>817</v>
      </c>
      <c r="ABE180" t="s">
        <v>817</v>
      </c>
      <c r="ABF180" t="s">
        <v>817</v>
      </c>
      <c r="ABG180" t="s">
        <v>817</v>
      </c>
      <c r="ABH180" t="s">
        <v>817</v>
      </c>
      <c r="ABI180" t="s">
        <v>817</v>
      </c>
      <c r="ABJ180" t="s">
        <v>817</v>
      </c>
      <c r="ABK180" t="s">
        <v>817</v>
      </c>
      <c r="ABL180" t="s">
        <v>817</v>
      </c>
      <c r="ABM180" t="s">
        <v>817</v>
      </c>
      <c r="ABN180" t="s">
        <v>817</v>
      </c>
      <c r="ABO180" t="s">
        <v>817</v>
      </c>
      <c r="ABP180" t="s">
        <v>817</v>
      </c>
      <c r="ABQ180" t="s">
        <v>817</v>
      </c>
      <c r="ABR180" t="s">
        <v>817</v>
      </c>
      <c r="ABS180" t="s">
        <v>817</v>
      </c>
      <c r="ABT180" t="s">
        <v>817</v>
      </c>
      <c r="ABU180" t="s">
        <v>817</v>
      </c>
      <c r="ABV180" t="s">
        <v>817</v>
      </c>
      <c r="ABW180" t="s">
        <v>813</v>
      </c>
      <c r="ABX180" t="s">
        <v>817</v>
      </c>
      <c r="ABY180" t="s">
        <v>817</v>
      </c>
      <c r="ABZ180" t="s">
        <v>817</v>
      </c>
      <c r="ACA180" t="s">
        <v>817</v>
      </c>
      <c r="ACB180" t="s">
        <v>817</v>
      </c>
      <c r="ACC180" t="s">
        <v>817</v>
      </c>
      <c r="ACD180" t="s">
        <v>817</v>
      </c>
      <c r="ACE180" t="s">
        <v>817</v>
      </c>
      <c r="ACF180" t="s">
        <v>817</v>
      </c>
      <c r="ACG180" t="s">
        <v>817</v>
      </c>
      <c r="ACH180" t="s">
        <v>817</v>
      </c>
      <c r="ACI180" t="s">
        <v>817</v>
      </c>
    </row>
    <row r="181" spans="1:763">
      <c r="A181" t="s">
        <v>1590</v>
      </c>
      <c r="B181" t="s">
        <v>1591</v>
      </c>
      <c r="C181" t="s">
        <v>1592</v>
      </c>
      <c r="D181" t="s">
        <v>977</v>
      </c>
      <c r="E181" t="s">
        <v>977</v>
      </c>
      <c r="P181" t="s">
        <v>855</v>
      </c>
      <c r="Q181">
        <v>1.2198080885670051</v>
      </c>
      <c r="T181">
        <v>59</v>
      </c>
      <c r="V181" t="s">
        <v>813</v>
      </c>
      <c r="X181" t="s">
        <v>817</v>
      </c>
      <c r="Y181" t="s">
        <v>856</v>
      </c>
      <c r="Z181" t="s">
        <v>814</v>
      </c>
      <c r="AA181" t="s">
        <v>920</v>
      </c>
      <c r="AB181" t="s">
        <v>816</v>
      </c>
      <c r="AC181">
        <v>4</v>
      </c>
      <c r="AD181" t="s">
        <v>817</v>
      </c>
      <c r="AE181">
        <v>1</v>
      </c>
      <c r="AF181">
        <v>3</v>
      </c>
      <c r="AG181">
        <v>0</v>
      </c>
      <c r="AH181" t="s">
        <v>818</v>
      </c>
      <c r="AI181" t="s">
        <v>818</v>
      </c>
      <c r="AJ181" t="s">
        <v>818</v>
      </c>
      <c r="AK181" t="s">
        <v>818</v>
      </c>
      <c r="AL181" t="s">
        <v>818</v>
      </c>
      <c r="AM181" t="s">
        <v>818</v>
      </c>
      <c r="AN181" t="s">
        <v>818</v>
      </c>
      <c r="AO181" t="s">
        <v>818</v>
      </c>
      <c r="AP181" t="s">
        <v>818</v>
      </c>
      <c r="AQ181" t="s">
        <v>818</v>
      </c>
      <c r="AR181" t="s">
        <v>818</v>
      </c>
      <c r="AS181" t="s">
        <v>818</v>
      </c>
      <c r="AT181" t="s">
        <v>818</v>
      </c>
      <c r="AU181" t="s">
        <v>818</v>
      </c>
      <c r="AV181" t="s">
        <v>818</v>
      </c>
      <c r="AW181" t="s">
        <v>818</v>
      </c>
      <c r="AX181" t="s">
        <v>818</v>
      </c>
      <c r="AY181" t="s">
        <v>818</v>
      </c>
      <c r="AZ181" t="s">
        <v>818</v>
      </c>
      <c r="BA181" t="s">
        <v>818</v>
      </c>
      <c r="BB181" t="s">
        <v>818</v>
      </c>
      <c r="BC181" t="s">
        <v>818</v>
      </c>
      <c r="BD181" t="s">
        <v>818</v>
      </c>
      <c r="BE181" t="s">
        <v>818</v>
      </c>
      <c r="BF181" t="s">
        <v>818</v>
      </c>
      <c r="BG181" t="s">
        <v>818</v>
      </c>
      <c r="BH181" t="s">
        <v>818</v>
      </c>
      <c r="BI181" t="s">
        <v>818</v>
      </c>
      <c r="BJ181" t="s">
        <v>818</v>
      </c>
      <c r="BK181" t="s">
        <v>818</v>
      </c>
      <c r="BL181" t="s">
        <v>818</v>
      </c>
      <c r="BM181" t="s">
        <v>818</v>
      </c>
      <c r="BN181" t="s">
        <v>818</v>
      </c>
      <c r="BO181" t="s">
        <v>818</v>
      </c>
      <c r="BP181" t="s">
        <v>818</v>
      </c>
      <c r="BQ181" t="s">
        <v>818</v>
      </c>
      <c r="BR181" t="s">
        <v>818</v>
      </c>
      <c r="BS181" t="s">
        <v>818</v>
      </c>
      <c r="BT181" t="s">
        <v>818</v>
      </c>
      <c r="BU181" t="s">
        <v>818</v>
      </c>
      <c r="BV181" t="s">
        <v>818</v>
      </c>
      <c r="BW181" t="s">
        <v>818</v>
      </c>
      <c r="BX181" t="s">
        <v>818</v>
      </c>
      <c r="BY181" t="s">
        <v>818</v>
      </c>
      <c r="BZ181" t="s">
        <v>818</v>
      </c>
      <c r="CA181" t="s">
        <v>818</v>
      </c>
      <c r="CB181" t="s">
        <v>818</v>
      </c>
      <c r="CC181" t="s">
        <v>818</v>
      </c>
      <c r="CD181" t="s">
        <v>818</v>
      </c>
      <c r="CE181" t="s">
        <v>818</v>
      </c>
      <c r="CF181" t="s">
        <v>818</v>
      </c>
      <c r="CG181" t="s">
        <v>818</v>
      </c>
      <c r="CH181" t="s">
        <v>818</v>
      </c>
      <c r="CI181" t="s">
        <v>818</v>
      </c>
      <c r="CJ181" t="s">
        <v>818</v>
      </c>
      <c r="CK181" t="s">
        <v>818</v>
      </c>
      <c r="CL181" t="s">
        <v>818</v>
      </c>
      <c r="CM181" t="s">
        <v>818</v>
      </c>
      <c r="CN181" t="s">
        <v>818</v>
      </c>
      <c r="CO181" t="s">
        <v>818</v>
      </c>
      <c r="CP181" t="s">
        <v>818</v>
      </c>
      <c r="CQ181" t="s">
        <v>818</v>
      </c>
      <c r="CR181" t="s">
        <v>818</v>
      </c>
      <c r="CS181" t="s">
        <v>818</v>
      </c>
      <c r="CT181" t="s">
        <v>818</v>
      </c>
      <c r="CU181" t="s">
        <v>818</v>
      </c>
      <c r="CV181" t="s">
        <v>818</v>
      </c>
      <c r="CW181" t="s">
        <v>818</v>
      </c>
      <c r="CX181" t="s">
        <v>818</v>
      </c>
      <c r="CY181" t="s">
        <v>818</v>
      </c>
      <c r="CZ181" t="s">
        <v>818</v>
      </c>
      <c r="DA181" t="s">
        <v>818</v>
      </c>
      <c r="DB181" t="s">
        <v>818</v>
      </c>
      <c r="DC181" t="s">
        <v>818</v>
      </c>
      <c r="DD181" t="s">
        <v>818</v>
      </c>
      <c r="DE181" t="s">
        <v>818</v>
      </c>
      <c r="DF181" t="s">
        <v>818</v>
      </c>
      <c r="DG181" t="s">
        <v>818</v>
      </c>
      <c r="DH181" t="s">
        <v>818</v>
      </c>
      <c r="DI181" t="s">
        <v>818</v>
      </c>
      <c r="DJ181" t="s">
        <v>818</v>
      </c>
      <c r="DK181" t="s">
        <v>818</v>
      </c>
      <c r="DL181" t="s">
        <v>818</v>
      </c>
      <c r="DM181" t="s">
        <v>818</v>
      </c>
      <c r="DN181" t="s">
        <v>818</v>
      </c>
      <c r="DO181" t="s">
        <v>818</v>
      </c>
      <c r="DP181" t="s">
        <v>818</v>
      </c>
      <c r="DQ181" t="s">
        <v>818</v>
      </c>
      <c r="DR181" t="s">
        <v>818</v>
      </c>
      <c r="DS181" t="s">
        <v>818</v>
      </c>
      <c r="DT181" t="s">
        <v>818</v>
      </c>
      <c r="DU181" t="s">
        <v>818</v>
      </c>
      <c r="DV181" t="s">
        <v>818</v>
      </c>
      <c r="DW181" t="s">
        <v>818</v>
      </c>
      <c r="DX181" t="s">
        <v>818</v>
      </c>
      <c r="DY181" t="s">
        <v>818</v>
      </c>
      <c r="DZ181" t="s">
        <v>818</v>
      </c>
      <c r="EA181" t="s">
        <v>818</v>
      </c>
      <c r="EB181" t="s">
        <v>818</v>
      </c>
      <c r="EC181" t="s">
        <v>818</v>
      </c>
      <c r="ED181" t="s">
        <v>818</v>
      </c>
      <c r="EE181" t="s">
        <v>818</v>
      </c>
      <c r="EF181" t="s">
        <v>818</v>
      </c>
      <c r="EG181" t="s">
        <v>818</v>
      </c>
      <c r="EH181" t="s">
        <v>818</v>
      </c>
      <c r="EI181" t="s">
        <v>818</v>
      </c>
      <c r="EJ181" t="s">
        <v>818</v>
      </c>
      <c r="EK181" t="s">
        <v>818</v>
      </c>
      <c r="EL181" t="s">
        <v>818</v>
      </c>
      <c r="EM181" t="s">
        <v>818</v>
      </c>
      <c r="EN181" t="s">
        <v>818</v>
      </c>
      <c r="EO181" t="s">
        <v>818</v>
      </c>
      <c r="EP181" t="s">
        <v>818</v>
      </c>
      <c r="EQ181" t="s">
        <v>818</v>
      </c>
      <c r="ER181" t="s">
        <v>818</v>
      </c>
      <c r="ES181" t="s">
        <v>818</v>
      </c>
      <c r="ET181" t="s">
        <v>818</v>
      </c>
      <c r="EU181" t="s">
        <v>818</v>
      </c>
      <c r="EV181" t="s">
        <v>818</v>
      </c>
      <c r="EW181" t="s">
        <v>818</v>
      </c>
      <c r="EX181" t="s">
        <v>818</v>
      </c>
      <c r="EY181" t="s">
        <v>818</v>
      </c>
      <c r="EZ181" t="s">
        <v>818</v>
      </c>
      <c r="FA181" t="s">
        <v>818</v>
      </c>
      <c r="FB181" t="s">
        <v>818</v>
      </c>
      <c r="FC181" t="s">
        <v>818</v>
      </c>
      <c r="FD181" t="s">
        <v>818</v>
      </c>
      <c r="FE181" t="s">
        <v>818</v>
      </c>
      <c r="FF181" t="s">
        <v>818</v>
      </c>
      <c r="FG181" t="s">
        <v>818</v>
      </c>
      <c r="FH181" t="s">
        <v>818</v>
      </c>
      <c r="FI181" t="s">
        <v>818</v>
      </c>
      <c r="FJ181" t="s">
        <v>818</v>
      </c>
      <c r="FK181" t="s">
        <v>818</v>
      </c>
      <c r="FL181" t="s">
        <v>818</v>
      </c>
      <c r="FM181" t="s">
        <v>818</v>
      </c>
      <c r="FN181" t="s">
        <v>818</v>
      </c>
      <c r="FO181" t="s">
        <v>818</v>
      </c>
      <c r="FP181" t="s">
        <v>818</v>
      </c>
      <c r="FQ181" t="s">
        <v>818</v>
      </c>
      <c r="FR181" t="s">
        <v>818</v>
      </c>
      <c r="FS181" t="s">
        <v>818</v>
      </c>
      <c r="FT181" t="s">
        <v>818</v>
      </c>
      <c r="FU181" t="s">
        <v>818</v>
      </c>
      <c r="FV181" t="s">
        <v>818</v>
      </c>
      <c r="FW181" t="s">
        <v>818</v>
      </c>
      <c r="FX181" t="s">
        <v>818</v>
      </c>
      <c r="FY181" t="s">
        <v>818</v>
      </c>
      <c r="FZ181" t="s">
        <v>818</v>
      </c>
      <c r="GA181" t="s">
        <v>818</v>
      </c>
      <c r="GB181" t="s">
        <v>818</v>
      </c>
      <c r="GC181" t="s">
        <v>818</v>
      </c>
      <c r="GD181" t="s">
        <v>818</v>
      </c>
      <c r="GE181" t="s">
        <v>818</v>
      </c>
      <c r="GF181" t="s">
        <v>818</v>
      </c>
      <c r="GG181" t="s">
        <v>818</v>
      </c>
      <c r="GH181" t="s">
        <v>818</v>
      </c>
      <c r="GI181" t="s">
        <v>818</v>
      </c>
      <c r="GJ181" t="s">
        <v>818</v>
      </c>
      <c r="GK181" t="s">
        <v>818</v>
      </c>
      <c r="GL181" t="s">
        <v>818</v>
      </c>
      <c r="GM181" t="s">
        <v>818</v>
      </c>
      <c r="GN181" t="s">
        <v>818</v>
      </c>
      <c r="GO181" t="s">
        <v>818</v>
      </c>
      <c r="GP181" t="s">
        <v>818</v>
      </c>
      <c r="GQ181" t="s">
        <v>818</v>
      </c>
      <c r="GR181" t="s">
        <v>818</v>
      </c>
      <c r="GS181" t="s">
        <v>818</v>
      </c>
      <c r="GT181" t="s">
        <v>818</v>
      </c>
      <c r="GU181" t="s">
        <v>818</v>
      </c>
      <c r="GV181" t="s">
        <v>818</v>
      </c>
      <c r="GW181" t="s">
        <v>818</v>
      </c>
      <c r="GX181" t="s">
        <v>818</v>
      </c>
      <c r="GY181" t="s">
        <v>818</v>
      </c>
      <c r="GZ181" t="s">
        <v>818</v>
      </c>
      <c r="HA181" t="s">
        <v>818</v>
      </c>
      <c r="HB181" t="s">
        <v>818</v>
      </c>
      <c r="HC181" t="s">
        <v>818</v>
      </c>
      <c r="HD181" t="s">
        <v>818</v>
      </c>
      <c r="HE181" t="s">
        <v>818</v>
      </c>
      <c r="HF181" t="s">
        <v>818</v>
      </c>
      <c r="HG181" t="s">
        <v>818</v>
      </c>
      <c r="HH181" t="s">
        <v>818</v>
      </c>
      <c r="HI181" t="s">
        <v>818</v>
      </c>
      <c r="HJ181" t="s">
        <v>818</v>
      </c>
      <c r="HK181" t="s">
        <v>818</v>
      </c>
      <c r="HL181" t="s">
        <v>818</v>
      </c>
      <c r="HM181" t="s">
        <v>818</v>
      </c>
      <c r="HN181" t="s">
        <v>818</v>
      </c>
      <c r="HO181" t="s">
        <v>818</v>
      </c>
      <c r="HP181" t="s">
        <v>818</v>
      </c>
      <c r="HQ181" t="s">
        <v>818</v>
      </c>
      <c r="HR181" t="s">
        <v>818</v>
      </c>
      <c r="HS181" t="s">
        <v>818</v>
      </c>
      <c r="HT181" t="s">
        <v>818</v>
      </c>
      <c r="HU181" t="s">
        <v>818</v>
      </c>
      <c r="HV181" t="s">
        <v>818</v>
      </c>
      <c r="HW181" t="s">
        <v>818</v>
      </c>
      <c r="HX181" t="s">
        <v>818</v>
      </c>
      <c r="HY181" t="s">
        <v>818</v>
      </c>
      <c r="HZ181" t="s">
        <v>818</v>
      </c>
      <c r="IA181" t="s">
        <v>818</v>
      </c>
      <c r="IB181" t="s">
        <v>818</v>
      </c>
      <c r="IC181" t="s">
        <v>818</v>
      </c>
      <c r="ID181" t="s">
        <v>818</v>
      </c>
      <c r="IE181" t="s">
        <v>818</v>
      </c>
      <c r="IF181" t="s">
        <v>818</v>
      </c>
      <c r="IG181" t="s">
        <v>818</v>
      </c>
      <c r="IH181" t="s">
        <v>818</v>
      </c>
      <c r="II181" t="s">
        <v>818</v>
      </c>
      <c r="IJ181" t="s">
        <v>818</v>
      </c>
      <c r="IK181" t="s">
        <v>818</v>
      </c>
      <c r="IL181" t="s">
        <v>818</v>
      </c>
      <c r="IM181" t="s">
        <v>818</v>
      </c>
      <c r="IN181" t="s">
        <v>818</v>
      </c>
      <c r="IO181" t="s">
        <v>818</v>
      </c>
      <c r="IP181" t="s">
        <v>818</v>
      </c>
      <c r="IQ181" t="s">
        <v>818</v>
      </c>
      <c r="IR181" t="s">
        <v>818</v>
      </c>
      <c r="IS181" t="s">
        <v>818</v>
      </c>
      <c r="IT181" t="s">
        <v>818</v>
      </c>
      <c r="IU181" t="s">
        <v>818</v>
      </c>
      <c r="IV181" t="s">
        <v>818</v>
      </c>
      <c r="IW181" t="s">
        <v>818</v>
      </c>
      <c r="IX181" t="s">
        <v>818</v>
      </c>
      <c r="IY181" t="s">
        <v>818</v>
      </c>
      <c r="IZ181" t="s">
        <v>818</v>
      </c>
      <c r="JA181" t="s">
        <v>818</v>
      </c>
      <c r="JB181" t="s">
        <v>818</v>
      </c>
      <c r="JC181" t="s">
        <v>818</v>
      </c>
      <c r="JD181" t="s">
        <v>818</v>
      </c>
      <c r="JE181" t="s">
        <v>818</v>
      </c>
      <c r="JF181" t="s">
        <v>818</v>
      </c>
      <c r="JG181" t="s">
        <v>818</v>
      </c>
      <c r="JH181" t="s">
        <v>818</v>
      </c>
      <c r="JI181" t="s">
        <v>818</v>
      </c>
      <c r="JJ181" t="s">
        <v>818</v>
      </c>
      <c r="JK181" t="s">
        <v>818</v>
      </c>
      <c r="JL181" t="s">
        <v>818</v>
      </c>
      <c r="JM181" t="s">
        <v>818</v>
      </c>
      <c r="JN181" t="s">
        <v>818</v>
      </c>
      <c r="JO181" t="s">
        <v>818</v>
      </c>
      <c r="JP181" t="s">
        <v>818</v>
      </c>
      <c r="JQ181" t="s">
        <v>818</v>
      </c>
      <c r="JR181" t="s">
        <v>818</v>
      </c>
      <c r="JS181" t="s">
        <v>818</v>
      </c>
      <c r="JT181" t="s">
        <v>818</v>
      </c>
      <c r="JU181" t="s">
        <v>818</v>
      </c>
      <c r="JV181" t="s">
        <v>818</v>
      </c>
      <c r="JW181" t="s">
        <v>818</v>
      </c>
      <c r="JX181" t="s">
        <v>818</v>
      </c>
      <c r="JY181" t="s">
        <v>818</v>
      </c>
      <c r="JZ181" t="s">
        <v>818</v>
      </c>
      <c r="KA181" t="s">
        <v>818</v>
      </c>
      <c r="KB181" t="s">
        <v>818</v>
      </c>
      <c r="KC181" t="s">
        <v>818</v>
      </c>
      <c r="KD181" t="s">
        <v>818</v>
      </c>
      <c r="KE181" t="s">
        <v>818</v>
      </c>
      <c r="KF181">
        <v>4</v>
      </c>
      <c r="KG181">
        <v>0</v>
      </c>
      <c r="KH181">
        <v>0</v>
      </c>
      <c r="KI181">
        <v>0</v>
      </c>
      <c r="KJ181">
        <v>0</v>
      </c>
      <c r="KK181">
        <v>0</v>
      </c>
      <c r="KL181">
        <v>1</v>
      </c>
      <c r="KM181">
        <v>0</v>
      </c>
      <c r="KN181">
        <v>1</v>
      </c>
      <c r="KO181">
        <v>0</v>
      </c>
      <c r="KP181">
        <v>1</v>
      </c>
      <c r="KQ181">
        <v>1</v>
      </c>
      <c r="KR181">
        <v>0</v>
      </c>
      <c r="KS181">
        <v>0</v>
      </c>
      <c r="KT181">
        <v>0</v>
      </c>
      <c r="KU181">
        <v>0</v>
      </c>
      <c r="KV181">
        <v>1</v>
      </c>
      <c r="KW181">
        <v>0</v>
      </c>
      <c r="KX181">
        <v>1</v>
      </c>
      <c r="KY181">
        <v>0</v>
      </c>
      <c r="KZ181">
        <v>1</v>
      </c>
      <c r="LA181">
        <v>1</v>
      </c>
      <c r="LB181">
        <v>0</v>
      </c>
      <c r="LC181">
        <v>2</v>
      </c>
      <c r="LD181">
        <v>4</v>
      </c>
      <c r="LE181">
        <v>2</v>
      </c>
      <c r="LF181">
        <v>2</v>
      </c>
      <c r="LH181" t="s">
        <v>813</v>
      </c>
      <c r="LI181" t="s">
        <v>813</v>
      </c>
      <c r="LJ181" t="s">
        <v>817</v>
      </c>
      <c r="LK181" t="s">
        <v>817</v>
      </c>
      <c r="LL181" t="s">
        <v>817</v>
      </c>
      <c r="LM181" t="s">
        <v>817</v>
      </c>
      <c r="LN181" t="s">
        <v>813</v>
      </c>
      <c r="LO181" t="s">
        <v>817</v>
      </c>
      <c r="LQ181" t="s">
        <v>817</v>
      </c>
      <c r="LR181" t="s">
        <v>818</v>
      </c>
      <c r="LS181" t="s">
        <v>818</v>
      </c>
      <c r="LV181" t="s">
        <v>818</v>
      </c>
      <c r="LX181" t="s">
        <v>817</v>
      </c>
      <c r="MA181" t="s">
        <v>1593</v>
      </c>
      <c r="MB181" t="s">
        <v>821</v>
      </c>
      <c r="MC181" t="s">
        <v>943</v>
      </c>
      <c r="MD181" t="s">
        <v>813</v>
      </c>
      <c r="MF181" t="s">
        <v>823</v>
      </c>
      <c r="MI181" t="s">
        <v>817</v>
      </c>
      <c r="MJ181" t="s">
        <v>888</v>
      </c>
      <c r="ML181" t="s">
        <v>813</v>
      </c>
      <c r="MN181" t="s">
        <v>813</v>
      </c>
      <c r="MU181" t="s">
        <v>813</v>
      </c>
      <c r="NC181" t="s">
        <v>817</v>
      </c>
      <c r="ND181" t="s">
        <v>813</v>
      </c>
      <c r="NE181" t="s">
        <v>813</v>
      </c>
      <c r="NR181" t="s">
        <v>813</v>
      </c>
      <c r="NS181" t="s">
        <v>817</v>
      </c>
      <c r="NU181" t="s">
        <v>825</v>
      </c>
      <c r="NY181">
        <v>2</v>
      </c>
      <c r="NZ181" t="s">
        <v>877</v>
      </c>
      <c r="OP181" t="s">
        <v>813</v>
      </c>
      <c r="OQ181" t="s">
        <v>827</v>
      </c>
      <c r="OR181" t="s">
        <v>863</v>
      </c>
      <c r="OS181" t="s">
        <v>829</v>
      </c>
      <c r="OT181" t="s">
        <v>813</v>
      </c>
      <c r="OU181" t="s">
        <v>817</v>
      </c>
      <c r="OV181" t="s">
        <v>979</v>
      </c>
      <c r="PA181" t="s">
        <v>817</v>
      </c>
      <c r="PB181" t="s">
        <v>817</v>
      </c>
      <c r="PC181" t="s">
        <v>817</v>
      </c>
      <c r="PD181" t="s">
        <v>817</v>
      </c>
      <c r="PE181" t="s">
        <v>817</v>
      </c>
      <c r="PF181" t="s">
        <v>817</v>
      </c>
      <c r="PG181" t="s">
        <v>813</v>
      </c>
      <c r="PH181" t="s">
        <v>817</v>
      </c>
      <c r="PI181" t="s">
        <v>817</v>
      </c>
      <c r="PJ181" t="s">
        <v>817</v>
      </c>
      <c r="PL181" t="s">
        <v>835</v>
      </c>
      <c r="PM181" t="s">
        <v>892</v>
      </c>
      <c r="PO181" t="s">
        <v>893</v>
      </c>
      <c r="PP181" t="s">
        <v>839</v>
      </c>
      <c r="PQ181" t="s">
        <v>813</v>
      </c>
      <c r="PR181" t="s">
        <v>813</v>
      </c>
      <c r="PS181" t="s">
        <v>817</v>
      </c>
      <c r="PT181" t="s">
        <v>817</v>
      </c>
      <c r="PU181" t="s">
        <v>817</v>
      </c>
      <c r="PV181" t="s">
        <v>817</v>
      </c>
      <c r="PW181" t="s">
        <v>817</v>
      </c>
      <c r="PX181" t="s">
        <v>817</v>
      </c>
      <c r="PY181" t="s">
        <v>817</v>
      </c>
      <c r="PZ181" t="s">
        <v>840</v>
      </c>
      <c r="QD181" t="s">
        <v>844</v>
      </c>
      <c r="QE181" t="s">
        <v>845</v>
      </c>
      <c r="QF181" t="s">
        <v>813</v>
      </c>
      <c r="QG181" t="s">
        <v>813</v>
      </c>
      <c r="QH181" t="s">
        <v>813</v>
      </c>
      <c r="QI181" t="s">
        <v>813</v>
      </c>
      <c r="QJ181" t="s">
        <v>817</v>
      </c>
      <c r="QK181" t="s">
        <v>817</v>
      </c>
      <c r="QL181" t="s">
        <v>813</v>
      </c>
      <c r="QM181" t="s">
        <v>817</v>
      </c>
      <c r="QN181" t="s">
        <v>813</v>
      </c>
      <c r="QO181" t="s">
        <v>817</v>
      </c>
      <c r="QP181" t="s">
        <v>817</v>
      </c>
      <c r="QQ181" t="s">
        <v>817</v>
      </c>
      <c r="QR181" t="s">
        <v>813</v>
      </c>
      <c r="QS181" t="s">
        <v>813</v>
      </c>
      <c r="QT181" t="s">
        <v>817</v>
      </c>
      <c r="QU181" t="s">
        <v>817</v>
      </c>
      <c r="QV181" t="s">
        <v>817</v>
      </c>
      <c r="QW181" t="s">
        <v>817</v>
      </c>
      <c r="QX181" t="s">
        <v>817</v>
      </c>
      <c r="QY181" t="s">
        <v>817</v>
      </c>
      <c r="QZ181" t="s">
        <v>817</v>
      </c>
      <c r="RA181" t="s">
        <v>817</v>
      </c>
      <c r="RB181" t="s">
        <v>817</v>
      </c>
      <c r="RC181" t="s">
        <v>817</v>
      </c>
      <c r="RD181" t="s">
        <v>817</v>
      </c>
      <c r="RE181" t="s">
        <v>817</v>
      </c>
      <c r="RF181" t="s">
        <v>817</v>
      </c>
      <c r="RG181" t="s">
        <v>817</v>
      </c>
      <c r="RH181" t="s">
        <v>817</v>
      </c>
      <c r="RI181" t="s">
        <v>817</v>
      </c>
      <c r="RJ181" t="s">
        <v>817</v>
      </c>
      <c r="RK181" t="s">
        <v>813</v>
      </c>
      <c r="RL181" t="s">
        <v>817</v>
      </c>
      <c r="RM181" t="s">
        <v>817</v>
      </c>
      <c r="RN181" t="s">
        <v>817</v>
      </c>
      <c r="RO181" t="s">
        <v>813</v>
      </c>
      <c r="RP181" t="s">
        <v>817</v>
      </c>
      <c r="RQ181" t="s">
        <v>817</v>
      </c>
      <c r="RR181" t="s">
        <v>817</v>
      </c>
      <c r="RS181" t="s">
        <v>817</v>
      </c>
      <c r="RT181" t="s">
        <v>817</v>
      </c>
      <c r="RU181" t="s">
        <v>817</v>
      </c>
      <c r="RV181" t="s">
        <v>817</v>
      </c>
      <c r="RW181" t="s">
        <v>817</v>
      </c>
      <c r="RX181" t="s">
        <v>845</v>
      </c>
      <c r="RY181" t="s">
        <v>891</v>
      </c>
      <c r="RZ181" t="s">
        <v>813</v>
      </c>
      <c r="SA181" t="s">
        <v>817</v>
      </c>
      <c r="SB181" t="s">
        <v>817</v>
      </c>
      <c r="SC181" t="s">
        <v>817</v>
      </c>
      <c r="SD181" t="s">
        <v>817</v>
      </c>
      <c r="SE181" t="s">
        <v>817</v>
      </c>
      <c r="SF181" t="s">
        <v>817</v>
      </c>
      <c r="SG181" t="s">
        <v>817</v>
      </c>
      <c r="SH181" t="s">
        <v>817</v>
      </c>
      <c r="SI181" t="s">
        <v>817</v>
      </c>
      <c r="SJ181" t="s">
        <v>813</v>
      </c>
      <c r="SK181" t="s">
        <v>817</v>
      </c>
      <c r="SL181" t="s">
        <v>817</v>
      </c>
      <c r="SM181" t="s">
        <v>817</v>
      </c>
      <c r="SN181" t="s">
        <v>817</v>
      </c>
      <c r="SO181" t="s">
        <v>817</v>
      </c>
      <c r="SP181" t="s">
        <v>817</v>
      </c>
      <c r="SQ181" t="s">
        <v>817</v>
      </c>
      <c r="SR181" t="s">
        <v>817</v>
      </c>
      <c r="SS181" t="s">
        <v>817</v>
      </c>
      <c r="ST181" t="s">
        <v>817</v>
      </c>
      <c r="SU181" t="s">
        <v>817</v>
      </c>
      <c r="SV181" t="s">
        <v>817</v>
      </c>
      <c r="SW181" t="s">
        <v>817</v>
      </c>
      <c r="SX181" t="s">
        <v>813</v>
      </c>
      <c r="SY181" t="s">
        <v>817</v>
      </c>
      <c r="SZ181" t="s">
        <v>813</v>
      </c>
      <c r="TA181" t="s">
        <v>817</v>
      </c>
      <c r="TB181" t="s">
        <v>817</v>
      </c>
      <c r="TC181" t="s">
        <v>817</v>
      </c>
      <c r="TD181" t="s">
        <v>817</v>
      </c>
      <c r="TE181" t="s">
        <v>817</v>
      </c>
      <c r="TF181" t="s">
        <v>817</v>
      </c>
      <c r="TG181" t="s">
        <v>817</v>
      </c>
      <c r="TH181" t="s">
        <v>817</v>
      </c>
      <c r="TI181" t="s">
        <v>817</v>
      </c>
      <c r="TJ181" t="s">
        <v>817</v>
      </c>
      <c r="TU181" t="s">
        <v>817</v>
      </c>
      <c r="TY181" t="s">
        <v>813</v>
      </c>
      <c r="TZ181" t="s">
        <v>813</v>
      </c>
      <c r="UA181" t="s">
        <v>813</v>
      </c>
      <c r="UB181" t="s">
        <v>817</v>
      </c>
      <c r="UC181" t="s">
        <v>817</v>
      </c>
      <c r="UD181" t="s">
        <v>817</v>
      </c>
      <c r="UE181" t="s">
        <v>817</v>
      </c>
      <c r="UF181" t="s">
        <v>817</v>
      </c>
      <c r="UG181" t="s">
        <v>817</v>
      </c>
      <c r="UH181" t="s">
        <v>817</v>
      </c>
      <c r="UI181" t="s">
        <v>817</v>
      </c>
      <c r="UJ181" t="s">
        <v>817</v>
      </c>
      <c r="UK181" t="s">
        <v>817</v>
      </c>
      <c r="UL181" t="s">
        <v>813</v>
      </c>
      <c r="UM181" t="s">
        <v>817</v>
      </c>
      <c r="UN181" t="s">
        <v>813</v>
      </c>
      <c r="UO181" t="s">
        <v>817</v>
      </c>
      <c r="UP181" t="s">
        <v>817</v>
      </c>
      <c r="UQ181" t="s">
        <v>817</v>
      </c>
      <c r="UR181" t="s">
        <v>813</v>
      </c>
      <c r="US181" t="s">
        <v>817</v>
      </c>
      <c r="UT181" t="s">
        <v>813</v>
      </c>
      <c r="UU181" t="s">
        <v>817</v>
      </c>
      <c r="UV181" t="s">
        <v>817</v>
      </c>
      <c r="UW181" t="s">
        <v>817</v>
      </c>
      <c r="UX181" t="s">
        <v>817</v>
      </c>
      <c r="UY181" t="s">
        <v>817</v>
      </c>
      <c r="UZ181" t="s">
        <v>817</v>
      </c>
      <c r="VD181" t="s">
        <v>817</v>
      </c>
      <c r="VE181" t="s">
        <v>817</v>
      </c>
      <c r="VF181" t="s">
        <v>813</v>
      </c>
      <c r="VG181" t="s">
        <v>817</v>
      </c>
      <c r="VH181" t="s">
        <v>817</v>
      </c>
      <c r="VI181" t="s">
        <v>817</v>
      </c>
      <c r="VJ181" t="s">
        <v>817</v>
      </c>
      <c r="VK181" t="s">
        <v>817</v>
      </c>
      <c r="VL181" t="s">
        <v>817</v>
      </c>
      <c r="VM181" t="s">
        <v>817</v>
      </c>
      <c r="VN181" t="s">
        <v>817</v>
      </c>
      <c r="VO181" t="s">
        <v>817</v>
      </c>
      <c r="VP181" t="s">
        <v>817</v>
      </c>
      <c r="VQ181" t="s">
        <v>817</v>
      </c>
      <c r="VY181" t="s">
        <v>817</v>
      </c>
      <c r="VZ181" t="s">
        <v>813</v>
      </c>
      <c r="WA181" t="s">
        <v>817</v>
      </c>
      <c r="WJ181" t="s">
        <v>817</v>
      </c>
      <c r="WK181" t="s">
        <v>817</v>
      </c>
      <c r="WL181" t="s">
        <v>817</v>
      </c>
      <c r="WM181" t="s">
        <v>817</v>
      </c>
      <c r="WN181" t="s">
        <v>817</v>
      </c>
      <c r="WO181" t="s">
        <v>813</v>
      </c>
      <c r="WP181" t="s">
        <v>817</v>
      </c>
      <c r="WQ181" t="s">
        <v>817</v>
      </c>
      <c r="WR181" t="s">
        <v>817</v>
      </c>
      <c r="WS181" t="s">
        <v>908</v>
      </c>
      <c r="WU181" t="s">
        <v>817</v>
      </c>
      <c r="WV181" t="s">
        <v>817</v>
      </c>
      <c r="WW181" t="s">
        <v>817</v>
      </c>
      <c r="WX181" t="s">
        <v>817</v>
      </c>
      <c r="WY181" t="s">
        <v>817</v>
      </c>
      <c r="WZ181" t="s">
        <v>813</v>
      </c>
      <c r="XA181" t="s">
        <v>817</v>
      </c>
      <c r="XB181" t="s">
        <v>817</v>
      </c>
      <c r="XC181" t="s">
        <v>850</v>
      </c>
      <c r="XD181" t="s">
        <v>813</v>
      </c>
      <c r="XE181" t="s">
        <v>817</v>
      </c>
      <c r="XF181" t="s">
        <v>817</v>
      </c>
      <c r="XG181" t="s">
        <v>817</v>
      </c>
      <c r="XH181" t="s">
        <v>817</v>
      </c>
      <c r="XI181" t="s">
        <v>817</v>
      </c>
      <c r="XJ181" t="s">
        <v>817</v>
      </c>
      <c r="XK181" t="s">
        <v>817</v>
      </c>
      <c r="XL181" t="s">
        <v>817</v>
      </c>
      <c r="XM181" t="s">
        <v>817</v>
      </c>
      <c r="XN181" t="s">
        <v>817</v>
      </c>
      <c r="XO181" t="s">
        <v>817</v>
      </c>
      <c r="XP181" t="s">
        <v>817</v>
      </c>
      <c r="XQ181" t="s">
        <v>817</v>
      </c>
      <c r="XR181" t="s">
        <v>813</v>
      </c>
      <c r="XS181" t="s">
        <v>817</v>
      </c>
      <c r="XT181" t="s">
        <v>813</v>
      </c>
      <c r="XU181" t="s">
        <v>813</v>
      </c>
      <c r="XV181" t="s">
        <v>817</v>
      </c>
      <c r="XW181" t="s">
        <v>817</v>
      </c>
      <c r="XX181" t="s">
        <v>817</v>
      </c>
      <c r="XY181" t="s">
        <v>817</v>
      </c>
      <c r="XZ181" t="s">
        <v>817</v>
      </c>
      <c r="ZM181" t="s">
        <v>817</v>
      </c>
      <c r="ZN181" t="s">
        <v>817</v>
      </c>
      <c r="ZO181" t="s">
        <v>817</v>
      </c>
      <c r="ZP181" t="s">
        <v>817</v>
      </c>
      <c r="ZQ181" t="s">
        <v>813</v>
      </c>
      <c r="ZR181" t="s">
        <v>813</v>
      </c>
      <c r="ZS181" t="s">
        <v>817</v>
      </c>
      <c r="ZT181" t="s">
        <v>817</v>
      </c>
      <c r="ZU181" t="s">
        <v>817</v>
      </c>
      <c r="ZV181" t="s">
        <v>817</v>
      </c>
      <c r="ZW181" t="s">
        <v>817</v>
      </c>
      <c r="ZX181" t="s">
        <v>817</v>
      </c>
      <c r="ZY181" t="s">
        <v>817</v>
      </c>
      <c r="ZZ181" t="s">
        <v>813</v>
      </c>
      <c r="AAA181" t="s">
        <v>817</v>
      </c>
      <c r="AAB181" t="s">
        <v>817</v>
      </c>
      <c r="AAC181" t="s">
        <v>817</v>
      </c>
      <c r="AAD181" t="s">
        <v>817</v>
      </c>
      <c r="AAE181" t="s">
        <v>817</v>
      </c>
      <c r="AAF181" t="s">
        <v>817</v>
      </c>
      <c r="AAH181" t="s">
        <v>813</v>
      </c>
      <c r="AAI181" t="s">
        <v>817</v>
      </c>
      <c r="AAJ181" t="s">
        <v>813</v>
      </c>
      <c r="AAK181" t="s">
        <v>817</v>
      </c>
      <c r="AAL181" t="s">
        <v>817</v>
      </c>
      <c r="AAM181" t="s">
        <v>817</v>
      </c>
      <c r="AAN181" t="s">
        <v>817</v>
      </c>
      <c r="AAO181" t="s">
        <v>817</v>
      </c>
      <c r="AAP181" t="s">
        <v>817</v>
      </c>
      <c r="AAQ181" t="s">
        <v>817</v>
      </c>
      <c r="AAR181" t="s">
        <v>817</v>
      </c>
      <c r="AAS181" t="s">
        <v>817</v>
      </c>
      <c r="AAT181" t="s">
        <v>817</v>
      </c>
      <c r="AAV181" t="s">
        <v>817</v>
      </c>
      <c r="AAW181" t="s">
        <v>817</v>
      </c>
      <c r="AAX181" t="s">
        <v>817</v>
      </c>
      <c r="AAY181" t="s">
        <v>817</v>
      </c>
      <c r="AAZ181" t="s">
        <v>817</v>
      </c>
      <c r="ABA181" t="s">
        <v>817</v>
      </c>
      <c r="ABB181" t="s">
        <v>817</v>
      </c>
      <c r="ABC181" t="s">
        <v>817</v>
      </c>
      <c r="ABD181" t="s">
        <v>817</v>
      </c>
      <c r="ABE181" t="s">
        <v>817</v>
      </c>
      <c r="ABF181" t="s">
        <v>817</v>
      </c>
      <c r="ABG181" t="s">
        <v>817</v>
      </c>
      <c r="ABH181" t="s">
        <v>817</v>
      </c>
      <c r="ABI181" t="s">
        <v>817</v>
      </c>
      <c r="ABJ181" t="s">
        <v>817</v>
      </c>
      <c r="ABK181" t="s">
        <v>813</v>
      </c>
      <c r="ABL181" t="s">
        <v>817</v>
      </c>
      <c r="ABM181" t="s">
        <v>817</v>
      </c>
      <c r="ABN181" t="s">
        <v>813</v>
      </c>
      <c r="ABO181" t="s">
        <v>817</v>
      </c>
      <c r="ABP181" t="s">
        <v>817</v>
      </c>
      <c r="ABQ181" t="s">
        <v>817</v>
      </c>
      <c r="ABR181" t="s">
        <v>817</v>
      </c>
      <c r="ABS181" t="s">
        <v>817</v>
      </c>
      <c r="ABT181" t="s">
        <v>813</v>
      </c>
      <c r="ABU181" t="s">
        <v>817</v>
      </c>
      <c r="ABV181" t="s">
        <v>817</v>
      </c>
      <c r="ABW181" t="s">
        <v>817</v>
      </c>
      <c r="ABX181" t="s">
        <v>817</v>
      </c>
      <c r="ABY181" t="s">
        <v>817</v>
      </c>
      <c r="ABZ181" t="s">
        <v>817</v>
      </c>
      <c r="ACA181" t="s">
        <v>813</v>
      </c>
      <c r="ACB181" t="s">
        <v>817</v>
      </c>
      <c r="ACC181" t="s">
        <v>817</v>
      </c>
      <c r="ACD181" t="s">
        <v>817</v>
      </c>
      <c r="ACE181" t="s">
        <v>817</v>
      </c>
      <c r="ACF181" t="s">
        <v>817</v>
      </c>
      <c r="ACG181" t="s">
        <v>817</v>
      </c>
      <c r="ACH181" t="s">
        <v>817</v>
      </c>
      <c r="ACI181" t="s">
        <v>817</v>
      </c>
    </row>
    <row r="182" spans="1:763">
      <c r="A182" t="s">
        <v>1594</v>
      </c>
      <c r="B182" t="s">
        <v>1595</v>
      </c>
      <c r="C182" t="s">
        <v>1596</v>
      </c>
      <c r="D182" t="s">
        <v>1028</v>
      </c>
      <c r="E182" t="s">
        <v>1028</v>
      </c>
      <c r="P182" t="s">
        <v>886</v>
      </c>
      <c r="Q182">
        <v>0.64514064157430773</v>
      </c>
      <c r="T182">
        <v>25</v>
      </c>
      <c r="V182" t="s">
        <v>813</v>
      </c>
      <c r="X182" t="s">
        <v>817</v>
      </c>
      <c r="Y182" t="s">
        <v>814</v>
      </c>
      <c r="Z182" t="s">
        <v>856</v>
      </c>
      <c r="AA182" t="s">
        <v>815</v>
      </c>
      <c r="AB182" t="s">
        <v>816</v>
      </c>
      <c r="AC182">
        <v>3</v>
      </c>
      <c r="AD182" t="s">
        <v>813</v>
      </c>
      <c r="AE182">
        <v>3</v>
      </c>
      <c r="AF182">
        <v>0</v>
      </c>
      <c r="AG182">
        <v>0</v>
      </c>
      <c r="AH182" t="s">
        <v>818</v>
      </c>
      <c r="AI182" t="s">
        <v>818</v>
      </c>
      <c r="AJ182" t="s">
        <v>818</v>
      </c>
      <c r="AK182" t="s">
        <v>818</v>
      </c>
      <c r="AL182" t="s">
        <v>818</v>
      </c>
      <c r="AM182" t="s">
        <v>818</v>
      </c>
      <c r="AN182" t="s">
        <v>818</v>
      </c>
      <c r="AO182" t="s">
        <v>818</v>
      </c>
      <c r="AP182" t="s">
        <v>818</v>
      </c>
      <c r="AQ182" t="s">
        <v>818</v>
      </c>
      <c r="AR182" t="s">
        <v>818</v>
      </c>
      <c r="AS182" t="s">
        <v>818</v>
      </c>
      <c r="AT182" t="s">
        <v>818</v>
      </c>
      <c r="AU182" t="s">
        <v>818</v>
      </c>
      <c r="AV182" t="s">
        <v>818</v>
      </c>
      <c r="AW182" t="s">
        <v>818</v>
      </c>
      <c r="AX182" t="s">
        <v>818</v>
      </c>
      <c r="AY182" t="s">
        <v>818</v>
      </c>
      <c r="AZ182" t="s">
        <v>818</v>
      </c>
      <c r="BA182" t="s">
        <v>818</v>
      </c>
      <c r="BB182" t="s">
        <v>818</v>
      </c>
      <c r="BC182" t="s">
        <v>818</v>
      </c>
      <c r="BD182" t="s">
        <v>818</v>
      </c>
      <c r="BE182" t="s">
        <v>818</v>
      </c>
      <c r="BF182" t="s">
        <v>818</v>
      </c>
      <c r="BG182" t="s">
        <v>818</v>
      </c>
      <c r="BH182" t="s">
        <v>818</v>
      </c>
      <c r="BI182" t="s">
        <v>818</v>
      </c>
      <c r="BJ182" t="s">
        <v>818</v>
      </c>
      <c r="BK182" t="s">
        <v>818</v>
      </c>
      <c r="BL182" t="s">
        <v>818</v>
      </c>
      <c r="BM182" t="s">
        <v>818</v>
      </c>
      <c r="BN182" t="s">
        <v>818</v>
      </c>
      <c r="BO182" t="s">
        <v>818</v>
      </c>
      <c r="BP182" t="s">
        <v>818</v>
      </c>
      <c r="BQ182" t="s">
        <v>818</v>
      </c>
      <c r="BR182" t="s">
        <v>818</v>
      </c>
      <c r="BS182" t="s">
        <v>818</v>
      </c>
      <c r="BT182" t="s">
        <v>818</v>
      </c>
      <c r="BU182" t="s">
        <v>818</v>
      </c>
      <c r="BV182" t="s">
        <v>818</v>
      </c>
      <c r="BW182" t="s">
        <v>818</v>
      </c>
      <c r="BX182" t="s">
        <v>818</v>
      </c>
      <c r="BY182" t="s">
        <v>818</v>
      </c>
      <c r="BZ182" t="s">
        <v>818</v>
      </c>
      <c r="CA182" t="s">
        <v>818</v>
      </c>
      <c r="CB182" t="s">
        <v>818</v>
      </c>
      <c r="CC182" t="s">
        <v>818</v>
      </c>
      <c r="CD182" t="s">
        <v>818</v>
      </c>
      <c r="CE182" t="s">
        <v>818</v>
      </c>
      <c r="CF182" t="s">
        <v>818</v>
      </c>
      <c r="CG182" t="s">
        <v>818</v>
      </c>
      <c r="CH182" t="s">
        <v>818</v>
      </c>
      <c r="CI182" t="s">
        <v>818</v>
      </c>
      <c r="CJ182" t="s">
        <v>818</v>
      </c>
      <c r="CK182" t="s">
        <v>818</v>
      </c>
      <c r="CL182" t="s">
        <v>818</v>
      </c>
      <c r="CM182" t="s">
        <v>818</v>
      </c>
      <c r="CN182" t="s">
        <v>818</v>
      </c>
      <c r="CO182" t="s">
        <v>818</v>
      </c>
      <c r="CP182" t="s">
        <v>818</v>
      </c>
      <c r="CQ182" t="s">
        <v>818</v>
      </c>
      <c r="CR182" t="s">
        <v>818</v>
      </c>
      <c r="CS182" t="s">
        <v>818</v>
      </c>
      <c r="CT182" t="s">
        <v>818</v>
      </c>
      <c r="CU182" t="s">
        <v>818</v>
      </c>
      <c r="CV182" t="s">
        <v>818</v>
      </c>
      <c r="CW182" t="s">
        <v>818</v>
      </c>
      <c r="CX182" t="s">
        <v>818</v>
      </c>
      <c r="CY182" t="s">
        <v>818</v>
      </c>
      <c r="CZ182" t="s">
        <v>818</v>
      </c>
      <c r="DA182" t="s">
        <v>818</v>
      </c>
      <c r="DB182" t="s">
        <v>818</v>
      </c>
      <c r="DC182" t="s">
        <v>818</v>
      </c>
      <c r="DD182" t="s">
        <v>818</v>
      </c>
      <c r="DE182" t="s">
        <v>818</v>
      </c>
      <c r="DF182" t="s">
        <v>818</v>
      </c>
      <c r="DG182" t="s">
        <v>818</v>
      </c>
      <c r="DH182" t="s">
        <v>818</v>
      </c>
      <c r="DI182" t="s">
        <v>818</v>
      </c>
      <c r="DJ182" t="s">
        <v>818</v>
      </c>
      <c r="DK182" t="s">
        <v>818</v>
      </c>
      <c r="DL182" t="s">
        <v>818</v>
      </c>
      <c r="DM182" t="s">
        <v>818</v>
      </c>
      <c r="DN182" t="s">
        <v>818</v>
      </c>
      <c r="DO182" t="s">
        <v>818</v>
      </c>
      <c r="DP182" t="s">
        <v>818</v>
      </c>
      <c r="DQ182" t="s">
        <v>818</v>
      </c>
      <c r="DR182" t="s">
        <v>818</v>
      </c>
      <c r="DS182" t="s">
        <v>818</v>
      </c>
      <c r="DT182" t="s">
        <v>818</v>
      </c>
      <c r="DU182" t="s">
        <v>818</v>
      </c>
      <c r="DV182" t="s">
        <v>818</v>
      </c>
      <c r="DW182" t="s">
        <v>818</v>
      </c>
      <c r="DX182" t="s">
        <v>818</v>
      </c>
      <c r="DY182" t="s">
        <v>818</v>
      </c>
      <c r="DZ182" t="s">
        <v>818</v>
      </c>
      <c r="EA182" t="s">
        <v>818</v>
      </c>
      <c r="EB182" t="s">
        <v>818</v>
      </c>
      <c r="EC182" t="s">
        <v>818</v>
      </c>
      <c r="ED182" t="s">
        <v>818</v>
      </c>
      <c r="EE182" t="s">
        <v>818</v>
      </c>
      <c r="EF182" t="s">
        <v>818</v>
      </c>
      <c r="EG182" t="s">
        <v>818</v>
      </c>
      <c r="EH182" t="s">
        <v>818</v>
      </c>
      <c r="EI182" t="s">
        <v>818</v>
      </c>
      <c r="EJ182" t="s">
        <v>818</v>
      </c>
      <c r="EK182" t="s">
        <v>818</v>
      </c>
      <c r="EL182" t="s">
        <v>818</v>
      </c>
      <c r="EM182" t="s">
        <v>818</v>
      </c>
      <c r="EN182" t="s">
        <v>818</v>
      </c>
      <c r="EO182" t="s">
        <v>818</v>
      </c>
      <c r="EP182" t="s">
        <v>818</v>
      </c>
      <c r="EQ182" t="s">
        <v>818</v>
      </c>
      <c r="ER182" t="s">
        <v>818</v>
      </c>
      <c r="ES182" t="s">
        <v>818</v>
      </c>
      <c r="ET182" t="s">
        <v>818</v>
      </c>
      <c r="EU182" t="s">
        <v>818</v>
      </c>
      <c r="EV182" t="s">
        <v>818</v>
      </c>
      <c r="EW182" t="s">
        <v>818</v>
      </c>
      <c r="EX182" t="s">
        <v>818</v>
      </c>
      <c r="EY182" t="s">
        <v>818</v>
      </c>
      <c r="EZ182" t="s">
        <v>818</v>
      </c>
      <c r="FA182" t="s">
        <v>818</v>
      </c>
      <c r="FB182" t="s">
        <v>818</v>
      </c>
      <c r="FC182" t="s">
        <v>818</v>
      </c>
      <c r="FD182" t="s">
        <v>818</v>
      </c>
      <c r="FE182" t="s">
        <v>818</v>
      </c>
      <c r="FF182" t="s">
        <v>818</v>
      </c>
      <c r="FG182" t="s">
        <v>818</v>
      </c>
      <c r="FH182" t="s">
        <v>818</v>
      </c>
      <c r="FI182" t="s">
        <v>818</v>
      </c>
      <c r="FJ182" t="s">
        <v>818</v>
      </c>
      <c r="FK182" t="s">
        <v>818</v>
      </c>
      <c r="FL182" t="s">
        <v>818</v>
      </c>
      <c r="FM182" t="s">
        <v>818</v>
      </c>
      <c r="FN182" t="s">
        <v>818</v>
      </c>
      <c r="FO182" t="s">
        <v>818</v>
      </c>
      <c r="FP182" t="s">
        <v>818</v>
      </c>
      <c r="FQ182" t="s">
        <v>818</v>
      </c>
      <c r="FR182" t="s">
        <v>818</v>
      </c>
      <c r="FS182" t="s">
        <v>818</v>
      </c>
      <c r="FT182" t="s">
        <v>818</v>
      </c>
      <c r="FU182" t="s">
        <v>818</v>
      </c>
      <c r="FV182" t="s">
        <v>818</v>
      </c>
      <c r="FW182" t="s">
        <v>818</v>
      </c>
      <c r="FX182" t="s">
        <v>818</v>
      </c>
      <c r="FY182" t="s">
        <v>818</v>
      </c>
      <c r="FZ182" t="s">
        <v>818</v>
      </c>
      <c r="GA182" t="s">
        <v>818</v>
      </c>
      <c r="GB182" t="s">
        <v>818</v>
      </c>
      <c r="GC182" t="s">
        <v>818</v>
      </c>
      <c r="GD182" t="s">
        <v>818</v>
      </c>
      <c r="GE182" t="s">
        <v>818</v>
      </c>
      <c r="GF182" t="s">
        <v>818</v>
      </c>
      <c r="GG182" t="s">
        <v>818</v>
      </c>
      <c r="GH182" t="s">
        <v>818</v>
      </c>
      <c r="GI182" t="s">
        <v>818</v>
      </c>
      <c r="GJ182" t="s">
        <v>818</v>
      </c>
      <c r="GK182" t="s">
        <v>818</v>
      </c>
      <c r="GL182" t="s">
        <v>818</v>
      </c>
      <c r="GM182" t="s">
        <v>818</v>
      </c>
      <c r="GN182" t="s">
        <v>818</v>
      </c>
      <c r="GO182" t="s">
        <v>818</v>
      </c>
      <c r="GP182" t="s">
        <v>818</v>
      </c>
      <c r="GQ182" t="s">
        <v>818</v>
      </c>
      <c r="GR182" t="s">
        <v>818</v>
      </c>
      <c r="GS182" t="s">
        <v>818</v>
      </c>
      <c r="GT182" t="s">
        <v>818</v>
      </c>
      <c r="GU182" t="s">
        <v>818</v>
      </c>
      <c r="GV182" t="s">
        <v>818</v>
      </c>
      <c r="GW182" t="s">
        <v>818</v>
      </c>
      <c r="GX182" t="s">
        <v>818</v>
      </c>
      <c r="GY182" t="s">
        <v>818</v>
      </c>
      <c r="GZ182" t="s">
        <v>818</v>
      </c>
      <c r="HA182" t="s">
        <v>818</v>
      </c>
      <c r="HB182" t="s">
        <v>818</v>
      </c>
      <c r="HC182" t="s">
        <v>818</v>
      </c>
      <c r="HD182" t="s">
        <v>818</v>
      </c>
      <c r="HE182" t="s">
        <v>818</v>
      </c>
      <c r="HF182" t="s">
        <v>818</v>
      </c>
      <c r="HG182" t="s">
        <v>818</v>
      </c>
      <c r="HH182" t="s">
        <v>818</v>
      </c>
      <c r="HI182" t="s">
        <v>818</v>
      </c>
      <c r="HJ182" t="s">
        <v>818</v>
      </c>
      <c r="HK182" t="s">
        <v>818</v>
      </c>
      <c r="HL182" t="s">
        <v>818</v>
      </c>
      <c r="HM182" t="s">
        <v>818</v>
      </c>
      <c r="HN182" t="s">
        <v>818</v>
      </c>
      <c r="HO182" t="s">
        <v>818</v>
      </c>
      <c r="HP182" t="s">
        <v>818</v>
      </c>
      <c r="HQ182" t="s">
        <v>818</v>
      </c>
      <c r="HR182" t="s">
        <v>818</v>
      </c>
      <c r="HS182" t="s">
        <v>818</v>
      </c>
      <c r="HT182" t="s">
        <v>818</v>
      </c>
      <c r="HU182" t="s">
        <v>818</v>
      </c>
      <c r="HV182" t="s">
        <v>818</v>
      </c>
      <c r="HW182" t="s">
        <v>818</v>
      </c>
      <c r="HX182" t="s">
        <v>818</v>
      </c>
      <c r="HY182" t="s">
        <v>818</v>
      </c>
      <c r="HZ182" t="s">
        <v>818</v>
      </c>
      <c r="IA182" t="s">
        <v>818</v>
      </c>
      <c r="IB182" t="s">
        <v>818</v>
      </c>
      <c r="IC182" t="s">
        <v>818</v>
      </c>
      <c r="ID182" t="s">
        <v>818</v>
      </c>
      <c r="IE182" t="s">
        <v>818</v>
      </c>
      <c r="IF182" t="s">
        <v>818</v>
      </c>
      <c r="IG182" t="s">
        <v>818</v>
      </c>
      <c r="IH182" t="s">
        <v>818</v>
      </c>
      <c r="II182" t="s">
        <v>818</v>
      </c>
      <c r="IJ182" t="s">
        <v>818</v>
      </c>
      <c r="IK182" t="s">
        <v>818</v>
      </c>
      <c r="IL182" t="s">
        <v>818</v>
      </c>
      <c r="IM182" t="s">
        <v>818</v>
      </c>
      <c r="IN182" t="s">
        <v>818</v>
      </c>
      <c r="IO182" t="s">
        <v>818</v>
      </c>
      <c r="IP182" t="s">
        <v>818</v>
      </c>
      <c r="IQ182" t="s">
        <v>818</v>
      </c>
      <c r="IR182" t="s">
        <v>818</v>
      </c>
      <c r="IS182" t="s">
        <v>818</v>
      </c>
      <c r="IT182" t="s">
        <v>818</v>
      </c>
      <c r="IU182" t="s">
        <v>818</v>
      </c>
      <c r="IV182" t="s">
        <v>818</v>
      </c>
      <c r="IW182" t="s">
        <v>818</v>
      </c>
      <c r="IX182" t="s">
        <v>818</v>
      </c>
      <c r="IY182" t="s">
        <v>818</v>
      </c>
      <c r="IZ182" t="s">
        <v>818</v>
      </c>
      <c r="JA182" t="s">
        <v>818</v>
      </c>
      <c r="JB182" t="s">
        <v>818</v>
      </c>
      <c r="JC182" t="s">
        <v>818</v>
      </c>
      <c r="JD182" t="s">
        <v>818</v>
      </c>
      <c r="JE182" t="s">
        <v>818</v>
      </c>
      <c r="JF182" t="s">
        <v>818</v>
      </c>
      <c r="JG182" t="s">
        <v>818</v>
      </c>
      <c r="JH182" t="s">
        <v>818</v>
      </c>
      <c r="JI182" t="s">
        <v>818</v>
      </c>
      <c r="JJ182" t="s">
        <v>818</v>
      </c>
      <c r="JK182" t="s">
        <v>818</v>
      </c>
      <c r="JL182" t="s">
        <v>818</v>
      </c>
      <c r="JM182" t="s">
        <v>818</v>
      </c>
      <c r="JN182" t="s">
        <v>818</v>
      </c>
      <c r="JO182" t="s">
        <v>818</v>
      </c>
      <c r="JP182" t="s">
        <v>818</v>
      </c>
      <c r="JQ182" t="s">
        <v>818</v>
      </c>
      <c r="JR182" t="s">
        <v>818</v>
      </c>
      <c r="JS182" t="s">
        <v>818</v>
      </c>
      <c r="JT182" t="s">
        <v>818</v>
      </c>
      <c r="JU182" t="s">
        <v>818</v>
      </c>
      <c r="JV182" t="s">
        <v>818</v>
      </c>
      <c r="JW182" t="s">
        <v>818</v>
      </c>
      <c r="JX182" t="s">
        <v>818</v>
      </c>
      <c r="JY182" t="s">
        <v>818</v>
      </c>
      <c r="JZ182" t="s">
        <v>818</v>
      </c>
      <c r="KA182" t="s">
        <v>818</v>
      </c>
      <c r="KB182" t="s">
        <v>818</v>
      </c>
      <c r="KC182" t="s">
        <v>818</v>
      </c>
      <c r="KD182" t="s">
        <v>818</v>
      </c>
      <c r="KE182" t="s">
        <v>818</v>
      </c>
      <c r="KF182">
        <v>3</v>
      </c>
      <c r="KG182">
        <v>0</v>
      </c>
      <c r="KH182">
        <v>0</v>
      </c>
      <c r="KI182">
        <v>1</v>
      </c>
      <c r="KJ182">
        <v>0</v>
      </c>
      <c r="KK182">
        <v>0</v>
      </c>
      <c r="KL182">
        <v>0</v>
      </c>
      <c r="KM182">
        <v>1</v>
      </c>
      <c r="KN182">
        <v>0</v>
      </c>
      <c r="KO182">
        <v>0</v>
      </c>
      <c r="KP182">
        <v>1</v>
      </c>
      <c r="KQ182">
        <v>1</v>
      </c>
      <c r="KR182">
        <v>0</v>
      </c>
      <c r="KS182">
        <v>0</v>
      </c>
      <c r="KT182">
        <v>0</v>
      </c>
      <c r="KU182">
        <v>0</v>
      </c>
      <c r="KV182">
        <v>0</v>
      </c>
      <c r="KW182">
        <v>1</v>
      </c>
      <c r="KX182">
        <v>0</v>
      </c>
      <c r="KY182">
        <v>0</v>
      </c>
      <c r="KZ182">
        <v>0</v>
      </c>
      <c r="LA182">
        <v>1</v>
      </c>
      <c r="LB182">
        <v>1</v>
      </c>
      <c r="LC182">
        <v>1</v>
      </c>
      <c r="LD182">
        <v>3</v>
      </c>
      <c r="LE182">
        <v>0</v>
      </c>
      <c r="LF182">
        <v>2</v>
      </c>
      <c r="LH182" t="s">
        <v>817</v>
      </c>
      <c r="LI182" t="s">
        <v>817</v>
      </c>
      <c r="LJ182" t="s">
        <v>817</v>
      </c>
      <c r="LK182" t="s">
        <v>817</v>
      </c>
      <c r="LL182" t="s">
        <v>817</v>
      </c>
      <c r="LM182" t="s">
        <v>817</v>
      </c>
      <c r="LO182" t="s">
        <v>817</v>
      </c>
      <c r="LQ182" t="s">
        <v>817</v>
      </c>
      <c r="LR182" t="s">
        <v>818</v>
      </c>
      <c r="LV182" t="s">
        <v>818</v>
      </c>
      <c r="LX182" t="s">
        <v>817</v>
      </c>
      <c r="MA182" t="s">
        <v>858</v>
      </c>
      <c r="MB182" t="s">
        <v>913</v>
      </c>
      <c r="MC182" t="s">
        <v>875</v>
      </c>
      <c r="MD182" t="s">
        <v>813</v>
      </c>
      <c r="MF182" t="s">
        <v>823</v>
      </c>
      <c r="MI182" t="s">
        <v>813</v>
      </c>
      <c r="MJ182" t="s">
        <v>888</v>
      </c>
      <c r="MU182" t="s">
        <v>813</v>
      </c>
      <c r="NC182" t="s">
        <v>817</v>
      </c>
      <c r="ND182" t="s">
        <v>817</v>
      </c>
      <c r="NE182" t="s">
        <v>813</v>
      </c>
      <c r="NF182" t="s">
        <v>817</v>
      </c>
      <c r="NG182" t="s">
        <v>817</v>
      </c>
      <c r="NH182" t="s">
        <v>817</v>
      </c>
      <c r="NI182" t="s">
        <v>817</v>
      </c>
      <c r="NJ182" t="s">
        <v>817</v>
      </c>
      <c r="NK182" t="s">
        <v>817</v>
      </c>
      <c r="NL182" t="s">
        <v>813</v>
      </c>
      <c r="NM182" t="s">
        <v>817</v>
      </c>
      <c r="NN182" t="s">
        <v>817</v>
      </c>
      <c r="NO182" t="s">
        <v>817</v>
      </c>
      <c r="NP182" t="s">
        <v>817</v>
      </c>
      <c r="NQ182" t="s">
        <v>817</v>
      </c>
      <c r="NR182" t="s">
        <v>813</v>
      </c>
      <c r="NS182" t="s">
        <v>817</v>
      </c>
      <c r="NU182" t="s">
        <v>825</v>
      </c>
      <c r="NX182" t="s">
        <v>826</v>
      </c>
      <c r="NY182">
        <v>0</v>
      </c>
      <c r="OP182" t="s">
        <v>817</v>
      </c>
      <c r="OQ182" t="s">
        <v>827</v>
      </c>
      <c r="OR182" t="s">
        <v>863</v>
      </c>
      <c r="OS182" t="s">
        <v>829</v>
      </c>
      <c r="OT182" t="s">
        <v>813</v>
      </c>
      <c r="OU182" t="s">
        <v>817</v>
      </c>
      <c r="OV182" t="s">
        <v>830</v>
      </c>
      <c r="OW182" t="s">
        <v>864</v>
      </c>
      <c r="OX182" t="s">
        <v>832</v>
      </c>
      <c r="OY182" t="s">
        <v>833</v>
      </c>
      <c r="OZ182" t="s">
        <v>849</v>
      </c>
      <c r="PA182" t="s">
        <v>813</v>
      </c>
      <c r="PB182" t="s">
        <v>817</v>
      </c>
      <c r="PC182" t="s">
        <v>813</v>
      </c>
      <c r="PD182" t="s">
        <v>817</v>
      </c>
      <c r="PE182" t="s">
        <v>813</v>
      </c>
      <c r="PF182" t="s">
        <v>817</v>
      </c>
      <c r="PG182" t="s">
        <v>817</v>
      </c>
      <c r="PH182" t="s">
        <v>817</v>
      </c>
      <c r="PI182" t="s">
        <v>817</v>
      </c>
      <c r="PJ182" t="s">
        <v>817</v>
      </c>
      <c r="PK182" t="s">
        <v>817</v>
      </c>
      <c r="PL182" t="s">
        <v>835</v>
      </c>
      <c r="PM182" t="s">
        <v>879</v>
      </c>
      <c r="PN182" t="s">
        <v>845</v>
      </c>
      <c r="PO182" t="s">
        <v>893</v>
      </c>
      <c r="PP182" t="s">
        <v>867</v>
      </c>
      <c r="PQ182" t="s">
        <v>813</v>
      </c>
      <c r="PR182" t="s">
        <v>813</v>
      </c>
      <c r="PS182" t="s">
        <v>817</v>
      </c>
      <c r="PT182" t="s">
        <v>817</v>
      </c>
      <c r="PU182" t="s">
        <v>817</v>
      </c>
      <c r="PV182" t="s">
        <v>817</v>
      </c>
      <c r="PW182" t="s">
        <v>817</v>
      </c>
      <c r="PX182" t="s">
        <v>817</v>
      </c>
      <c r="PY182" t="s">
        <v>817</v>
      </c>
      <c r="PZ182" t="s">
        <v>840</v>
      </c>
      <c r="QA182" t="s">
        <v>841</v>
      </c>
      <c r="QB182" t="s">
        <v>895</v>
      </c>
      <c r="QC182" t="s">
        <v>985</v>
      </c>
      <c r="QD182" t="s">
        <v>844</v>
      </c>
      <c r="QE182" t="s">
        <v>845</v>
      </c>
      <c r="QF182" t="s">
        <v>813</v>
      </c>
      <c r="QG182" t="s">
        <v>813</v>
      </c>
      <c r="QH182" t="s">
        <v>813</v>
      </c>
      <c r="QI182" t="s">
        <v>817</v>
      </c>
      <c r="QJ182" t="s">
        <v>817</v>
      </c>
      <c r="QK182" t="s">
        <v>817</v>
      </c>
      <c r="QL182" t="s">
        <v>817</v>
      </c>
      <c r="QM182" t="s">
        <v>813</v>
      </c>
      <c r="QN182" t="s">
        <v>817</v>
      </c>
      <c r="QO182" t="s">
        <v>817</v>
      </c>
      <c r="QP182" t="s">
        <v>817</v>
      </c>
      <c r="QQ182" t="s">
        <v>817</v>
      </c>
      <c r="QR182" t="s">
        <v>813</v>
      </c>
      <c r="QS182" t="s">
        <v>817</v>
      </c>
      <c r="QT182" t="s">
        <v>817</v>
      </c>
      <c r="QU182" t="s">
        <v>817</v>
      </c>
      <c r="QV182" t="s">
        <v>813</v>
      </c>
      <c r="QW182" t="s">
        <v>813</v>
      </c>
      <c r="QX182" t="s">
        <v>813</v>
      </c>
      <c r="QY182" t="s">
        <v>817</v>
      </c>
      <c r="QZ182" t="s">
        <v>817</v>
      </c>
      <c r="RA182" t="s">
        <v>817</v>
      </c>
      <c r="RB182" t="s">
        <v>817</v>
      </c>
      <c r="RC182" t="s">
        <v>817</v>
      </c>
      <c r="RD182" t="s">
        <v>817</v>
      </c>
      <c r="RE182" t="s">
        <v>817</v>
      </c>
      <c r="RF182" t="s">
        <v>817</v>
      </c>
      <c r="RG182" t="s">
        <v>817</v>
      </c>
      <c r="RH182" t="s">
        <v>817</v>
      </c>
      <c r="RI182" t="s">
        <v>817</v>
      </c>
      <c r="RJ182" t="s">
        <v>817</v>
      </c>
      <c r="RK182" t="s">
        <v>813</v>
      </c>
      <c r="RL182" t="s">
        <v>813</v>
      </c>
      <c r="RM182" t="s">
        <v>817</v>
      </c>
      <c r="RN182" t="s">
        <v>817</v>
      </c>
      <c r="RO182" t="s">
        <v>817</v>
      </c>
      <c r="RP182" t="s">
        <v>817</v>
      </c>
      <c r="RQ182" t="s">
        <v>817</v>
      </c>
      <c r="RR182" t="s">
        <v>817</v>
      </c>
      <c r="RS182" t="s">
        <v>817</v>
      </c>
      <c r="RT182" t="s">
        <v>817</v>
      </c>
      <c r="RU182" t="s">
        <v>817</v>
      </c>
      <c r="RV182" t="s">
        <v>817</v>
      </c>
      <c r="RW182" t="s">
        <v>817</v>
      </c>
      <c r="RX182" t="s">
        <v>845</v>
      </c>
      <c r="RY182" t="s">
        <v>928</v>
      </c>
      <c r="RZ182" t="s">
        <v>813</v>
      </c>
      <c r="SA182" t="s">
        <v>817</v>
      </c>
      <c r="SB182" t="s">
        <v>817</v>
      </c>
      <c r="SC182" t="s">
        <v>817</v>
      </c>
      <c r="SD182" t="s">
        <v>817</v>
      </c>
      <c r="SE182" t="s">
        <v>817</v>
      </c>
      <c r="SF182" t="s">
        <v>813</v>
      </c>
      <c r="SG182" t="s">
        <v>813</v>
      </c>
      <c r="SH182" t="s">
        <v>813</v>
      </c>
      <c r="SI182" t="s">
        <v>813</v>
      </c>
      <c r="SJ182" t="s">
        <v>817</v>
      </c>
      <c r="SK182" t="s">
        <v>817</v>
      </c>
      <c r="SL182" t="s">
        <v>817</v>
      </c>
      <c r="SM182" t="s">
        <v>817</v>
      </c>
      <c r="SN182" t="s">
        <v>817</v>
      </c>
      <c r="SO182" t="s">
        <v>817</v>
      </c>
      <c r="SP182" t="s">
        <v>817</v>
      </c>
      <c r="SQ182" t="s">
        <v>817</v>
      </c>
      <c r="SR182" t="s">
        <v>813</v>
      </c>
      <c r="SS182" t="s">
        <v>817</v>
      </c>
      <c r="ST182" t="s">
        <v>817</v>
      </c>
      <c r="SU182" t="s">
        <v>813</v>
      </c>
      <c r="SV182" t="s">
        <v>817</v>
      </c>
      <c r="SW182" t="s">
        <v>813</v>
      </c>
      <c r="SX182" t="s">
        <v>817</v>
      </c>
      <c r="SY182" t="s">
        <v>813</v>
      </c>
      <c r="SZ182" t="s">
        <v>813</v>
      </c>
      <c r="TA182" t="s">
        <v>817</v>
      </c>
      <c r="TB182" t="s">
        <v>817</v>
      </c>
      <c r="TC182" t="s">
        <v>817</v>
      </c>
      <c r="TD182" t="s">
        <v>817</v>
      </c>
      <c r="TE182" t="s">
        <v>817</v>
      </c>
      <c r="TF182" t="s">
        <v>817</v>
      </c>
      <c r="TG182" t="s">
        <v>817</v>
      </c>
      <c r="TH182" t="s">
        <v>817</v>
      </c>
      <c r="TI182" t="s">
        <v>817</v>
      </c>
      <c r="TJ182" t="s">
        <v>813</v>
      </c>
      <c r="TK182" t="s">
        <v>817</v>
      </c>
      <c r="TL182" t="s">
        <v>817</v>
      </c>
      <c r="TM182" t="s">
        <v>817</v>
      </c>
      <c r="TN182" t="s">
        <v>813</v>
      </c>
      <c r="TO182" t="s">
        <v>817</v>
      </c>
      <c r="TP182" t="s">
        <v>817</v>
      </c>
      <c r="TQ182" t="s">
        <v>813</v>
      </c>
      <c r="TR182" t="s">
        <v>817</v>
      </c>
      <c r="TS182" t="s">
        <v>817</v>
      </c>
      <c r="TT182" t="s">
        <v>817</v>
      </c>
      <c r="TU182" t="s">
        <v>817</v>
      </c>
      <c r="TV182" t="s">
        <v>817</v>
      </c>
      <c r="TW182" t="s">
        <v>817</v>
      </c>
      <c r="TY182" t="s">
        <v>813</v>
      </c>
      <c r="TZ182" t="s">
        <v>813</v>
      </c>
      <c r="UA182" t="s">
        <v>817</v>
      </c>
      <c r="UB182" t="s">
        <v>817</v>
      </c>
      <c r="UC182" t="s">
        <v>817</v>
      </c>
      <c r="UD182" t="s">
        <v>817</v>
      </c>
      <c r="UE182" t="s">
        <v>817</v>
      </c>
      <c r="UF182" t="s">
        <v>817</v>
      </c>
      <c r="UG182" t="s">
        <v>817</v>
      </c>
      <c r="UH182" t="s">
        <v>817</v>
      </c>
      <c r="UI182" t="s">
        <v>817</v>
      </c>
      <c r="UJ182" t="s">
        <v>817</v>
      </c>
      <c r="UK182" t="s">
        <v>817</v>
      </c>
      <c r="UL182" t="s">
        <v>813</v>
      </c>
      <c r="UM182" t="s">
        <v>817</v>
      </c>
      <c r="UN182" t="s">
        <v>813</v>
      </c>
      <c r="UO182" t="s">
        <v>817</v>
      </c>
      <c r="UP182" t="s">
        <v>817</v>
      </c>
      <c r="UQ182" t="s">
        <v>817</v>
      </c>
      <c r="UR182" t="s">
        <v>813</v>
      </c>
      <c r="US182" t="s">
        <v>817</v>
      </c>
      <c r="UT182" t="s">
        <v>817</v>
      </c>
      <c r="UU182" t="s">
        <v>817</v>
      </c>
      <c r="UV182" t="s">
        <v>817</v>
      </c>
      <c r="UW182" t="s">
        <v>817</v>
      </c>
      <c r="UX182" t="s">
        <v>817</v>
      </c>
      <c r="UY182" t="s">
        <v>817</v>
      </c>
      <c r="UZ182" t="s">
        <v>817</v>
      </c>
      <c r="VB182" t="s">
        <v>909</v>
      </c>
      <c r="VC182" t="s">
        <v>963</v>
      </c>
      <c r="VD182" t="s">
        <v>817</v>
      </c>
      <c r="VE182" t="s">
        <v>817</v>
      </c>
      <c r="VF182" t="s">
        <v>813</v>
      </c>
      <c r="VG182" t="s">
        <v>813</v>
      </c>
      <c r="VH182" t="s">
        <v>817</v>
      </c>
      <c r="VI182" t="s">
        <v>817</v>
      </c>
      <c r="VJ182" t="s">
        <v>817</v>
      </c>
      <c r="VK182" t="s">
        <v>817</v>
      </c>
      <c r="VL182" t="s">
        <v>817</v>
      </c>
      <c r="VM182" t="s">
        <v>817</v>
      </c>
      <c r="VN182" t="s">
        <v>817</v>
      </c>
      <c r="VO182" t="s">
        <v>817</v>
      </c>
      <c r="VP182" t="s">
        <v>817</v>
      </c>
      <c r="VQ182" t="s">
        <v>817</v>
      </c>
      <c r="VY182" t="s">
        <v>813</v>
      </c>
      <c r="VZ182" t="s">
        <v>817</v>
      </c>
      <c r="WA182" t="s">
        <v>817</v>
      </c>
      <c r="WJ182" t="s">
        <v>817</v>
      </c>
      <c r="WK182" t="s">
        <v>817</v>
      </c>
      <c r="WL182" t="s">
        <v>817</v>
      </c>
      <c r="WM182" t="s">
        <v>817</v>
      </c>
      <c r="WN182" t="s">
        <v>817</v>
      </c>
      <c r="WO182" t="s">
        <v>813</v>
      </c>
      <c r="WP182" t="s">
        <v>817</v>
      </c>
      <c r="WQ182" t="s">
        <v>817</v>
      </c>
      <c r="WR182" t="s">
        <v>817</v>
      </c>
      <c r="WS182" t="s">
        <v>1011</v>
      </c>
      <c r="WU182" t="s">
        <v>817</v>
      </c>
      <c r="WV182" t="s">
        <v>817</v>
      </c>
      <c r="WW182" t="s">
        <v>817</v>
      </c>
      <c r="WX182" t="s">
        <v>817</v>
      </c>
      <c r="WY182" t="s">
        <v>817</v>
      </c>
      <c r="WZ182" t="s">
        <v>813</v>
      </c>
      <c r="XA182" t="s">
        <v>817</v>
      </c>
      <c r="XB182" t="s">
        <v>817</v>
      </c>
      <c r="XC182" t="s">
        <v>850</v>
      </c>
      <c r="XD182" t="s">
        <v>813</v>
      </c>
      <c r="XE182" t="s">
        <v>817</v>
      </c>
      <c r="XF182" t="s">
        <v>817</v>
      </c>
      <c r="XG182" t="s">
        <v>817</v>
      </c>
      <c r="XH182" t="s">
        <v>817</v>
      </c>
      <c r="XI182" t="s">
        <v>817</v>
      </c>
      <c r="XJ182" t="s">
        <v>817</v>
      </c>
      <c r="XK182" t="s">
        <v>817</v>
      </c>
      <c r="XL182" t="s">
        <v>817</v>
      </c>
      <c r="XM182" t="s">
        <v>813</v>
      </c>
      <c r="XN182" t="s">
        <v>817</v>
      </c>
      <c r="XO182" t="s">
        <v>817</v>
      </c>
      <c r="XP182" t="s">
        <v>817</v>
      </c>
      <c r="XQ182" t="s">
        <v>817</v>
      </c>
      <c r="XR182" t="s">
        <v>813</v>
      </c>
      <c r="XS182" t="s">
        <v>817</v>
      </c>
      <c r="XT182" t="s">
        <v>813</v>
      </c>
      <c r="XU182" t="s">
        <v>813</v>
      </c>
      <c r="XV182" t="s">
        <v>817</v>
      </c>
      <c r="XW182" t="s">
        <v>817</v>
      </c>
      <c r="XX182" t="s">
        <v>817</v>
      </c>
      <c r="XY182" t="s">
        <v>817</v>
      </c>
      <c r="XZ182" t="s">
        <v>817</v>
      </c>
      <c r="ZM182" t="s">
        <v>817</v>
      </c>
      <c r="ZN182" t="s">
        <v>817</v>
      </c>
      <c r="ZO182" t="s">
        <v>817</v>
      </c>
      <c r="ZP182" t="s">
        <v>817</v>
      </c>
      <c r="ZQ182" t="s">
        <v>813</v>
      </c>
      <c r="ZR182" t="s">
        <v>813</v>
      </c>
      <c r="ZS182" t="s">
        <v>817</v>
      </c>
      <c r="ZT182" t="s">
        <v>817</v>
      </c>
      <c r="ZU182" t="s">
        <v>817</v>
      </c>
      <c r="ZV182" t="s">
        <v>817</v>
      </c>
      <c r="ZW182" t="s">
        <v>817</v>
      </c>
      <c r="ZX182" t="s">
        <v>817</v>
      </c>
      <c r="ZY182" t="s">
        <v>817</v>
      </c>
      <c r="ZZ182" t="s">
        <v>817</v>
      </c>
      <c r="AAA182" t="s">
        <v>817</v>
      </c>
      <c r="AAB182" t="s">
        <v>817</v>
      </c>
      <c r="AAC182" t="s">
        <v>817</v>
      </c>
      <c r="AAD182" t="s">
        <v>817</v>
      </c>
      <c r="AAE182" t="s">
        <v>817</v>
      </c>
      <c r="AAF182" t="s">
        <v>817</v>
      </c>
      <c r="AAH182" t="s">
        <v>813</v>
      </c>
      <c r="AAI182" t="s">
        <v>817</v>
      </c>
      <c r="AAJ182" t="s">
        <v>817</v>
      </c>
      <c r="AAK182" t="s">
        <v>817</v>
      </c>
      <c r="AAL182" t="s">
        <v>813</v>
      </c>
      <c r="AAM182" t="s">
        <v>817</v>
      </c>
      <c r="AAN182" t="s">
        <v>817</v>
      </c>
      <c r="AAO182" t="s">
        <v>817</v>
      </c>
      <c r="AAP182" t="s">
        <v>817</v>
      </c>
      <c r="AAQ182" t="s">
        <v>817</v>
      </c>
      <c r="AAR182" t="s">
        <v>817</v>
      </c>
      <c r="AAS182" t="s">
        <v>817</v>
      </c>
      <c r="AAT182" t="s">
        <v>817</v>
      </c>
      <c r="AAV182" t="s">
        <v>817</v>
      </c>
      <c r="AAW182" t="s">
        <v>817</v>
      </c>
      <c r="AAX182" t="s">
        <v>817</v>
      </c>
      <c r="AAY182" t="s">
        <v>817</v>
      </c>
      <c r="AAZ182" t="s">
        <v>817</v>
      </c>
      <c r="ABA182" t="s">
        <v>813</v>
      </c>
      <c r="ABB182" t="s">
        <v>813</v>
      </c>
      <c r="ABC182" t="s">
        <v>817</v>
      </c>
      <c r="ABD182" t="s">
        <v>817</v>
      </c>
      <c r="ABE182" t="s">
        <v>817</v>
      </c>
      <c r="ABF182" t="s">
        <v>817</v>
      </c>
      <c r="ABG182" t="s">
        <v>817</v>
      </c>
      <c r="ABH182" t="s">
        <v>817</v>
      </c>
      <c r="ABI182" t="s">
        <v>817</v>
      </c>
      <c r="ABJ182" t="s">
        <v>817</v>
      </c>
      <c r="ABK182" t="s">
        <v>813</v>
      </c>
      <c r="ABL182" t="s">
        <v>817</v>
      </c>
      <c r="ABM182" t="s">
        <v>817</v>
      </c>
      <c r="ABN182" t="s">
        <v>817</v>
      </c>
      <c r="ABO182" t="s">
        <v>817</v>
      </c>
      <c r="ABP182" t="s">
        <v>817</v>
      </c>
      <c r="ABQ182" t="s">
        <v>817</v>
      </c>
      <c r="ABR182" t="s">
        <v>817</v>
      </c>
      <c r="ABS182" t="s">
        <v>817</v>
      </c>
      <c r="ABT182" t="s">
        <v>813</v>
      </c>
      <c r="ABU182" t="s">
        <v>817</v>
      </c>
      <c r="ABV182" t="s">
        <v>817</v>
      </c>
      <c r="ABW182" t="s">
        <v>817</v>
      </c>
      <c r="ABX182" t="s">
        <v>817</v>
      </c>
      <c r="ABY182" t="s">
        <v>817</v>
      </c>
      <c r="ABZ182" t="s">
        <v>817</v>
      </c>
      <c r="ACA182" t="s">
        <v>813</v>
      </c>
      <c r="ACB182" t="s">
        <v>817</v>
      </c>
      <c r="ACC182" t="s">
        <v>817</v>
      </c>
      <c r="ACD182" t="s">
        <v>817</v>
      </c>
      <c r="ACE182" t="s">
        <v>817</v>
      </c>
      <c r="ACF182" t="s">
        <v>817</v>
      </c>
      <c r="ACG182" t="s">
        <v>817</v>
      </c>
      <c r="ACH182" t="s">
        <v>817</v>
      </c>
      <c r="ACI182" t="s">
        <v>817</v>
      </c>
    </row>
    <row r="183" spans="1:763">
      <c r="A183" t="s">
        <v>1597</v>
      </c>
      <c r="B183" t="s">
        <v>1598</v>
      </c>
      <c r="C183" t="s">
        <v>1599</v>
      </c>
      <c r="D183" t="s">
        <v>941</v>
      </c>
      <c r="E183" t="s">
        <v>941</v>
      </c>
      <c r="P183" t="s">
        <v>855</v>
      </c>
      <c r="Q183">
        <v>1.2198080885670051</v>
      </c>
      <c r="T183">
        <v>25</v>
      </c>
      <c r="V183" t="s">
        <v>813</v>
      </c>
      <c r="X183" t="s">
        <v>813</v>
      </c>
      <c r="Y183" t="s">
        <v>814</v>
      </c>
      <c r="Z183" t="s">
        <v>814</v>
      </c>
      <c r="AA183" t="s">
        <v>920</v>
      </c>
      <c r="AB183" t="s">
        <v>816</v>
      </c>
      <c r="AC183">
        <v>7</v>
      </c>
      <c r="AD183" t="s">
        <v>813</v>
      </c>
      <c r="AE183">
        <v>7</v>
      </c>
      <c r="AF183">
        <v>0</v>
      </c>
      <c r="AG183">
        <v>0</v>
      </c>
      <c r="AH183" t="s">
        <v>818</v>
      </c>
      <c r="AI183" t="s">
        <v>818</v>
      </c>
      <c r="AJ183" t="s">
        <v>818</v>
      </c>
      <c r="AK183" t="s">
        <v>818</v>
      </c>
      <c r="AL183" t="s">
        <v>818</v>
      </c>
      <c r="AM183" t="s">
        <v>818</v>
      </c>
      <c r="AN183" t="s">
        <v>818</v>
      </c>
      <c r="AO183" t="s">
        <v>818</v>
      </c>
      <c r="AP183" t="s">
        <v>818</v>
      </c>
      <c r="AQ183" t="s">
        <v>818</v>
      </c>
      <c r="AR183" t="s">
        <v>818</v>
      </c>
      <c r="AS183" t="s">
        <v>818</v>
      </c>
      <c r="AT183" t="s">
        <v>818</v>
      </c>
      <c r="AU183" t="s">
        <v>818</v>
      </c>
      <c r="AV183" t="s">
        <v>818</v>
      </c>
      <c r="AW183" t="s">
        <v>818</v>
      </c>
      <c r="AX183" t="s">
        <v>818</v>
      </c>
      <c r="AY183" t="s">
        <v>818</v>
      </c>
      <c r="AZ183" t="s">
        <v>818</v>
      </c>
      <c r="BA183" t="s">
        <v>818</v>
      </c>
      <c r="BB183" t="s">
        <v>818</v>
      </c>
      <c r="BC183" t="s">
        <v>818</v>
      </c>
      <c r="BD183" t="s">
        <v>818</v>
      </c>
      <c r="BE183" t="s">
        <v>818</v>
      </c>
      <c r="BF183" t="s">
        <v>818</v>
      </c>
      <c r="BG183" t="s">
        <v>818</v>
      </c>
      <c r="BH183" t="s">
        <v>818</v>
      </c>
      <c r="BI183" t="s">
        <v>818</v>
      </c>
      <c r="BJ183" t="s">
        <v>818</v>
      </c>
      <c r="BK183" t="s">
        <v>818</v>
      </c>
      <c r="BL183" t="s">
        <v>818</v>
      </c>
      <c r="BM183" t="s">
        <v>818</v>
      </c>
      <c r="BN183" t="s">
        <v>818</v>
      </c>
      <c r="BO183" t="s">
        <v>818</v>
      </c>
      <c r="BP183" t="s">
        <v>818</v>
      </c>
      <c r="BQ183" t="s">
        <v>818</v>
      </c>
      <c r="BR183" t="s">
        <v>818</v>
      </c>
      <c r="BS183" t="s">
        <v>818</v>
      </c>
      <c r="BT183" t="s">
        <v>818</v>
      </c>
      <c r="BU183" t="s">
        <v>818</v>
      </c>
      <c r="BV183" t="s">
        <v>818</v>
      </c>
      <c r="BW183" t="s">
        <v>818</v>
      </c>
      <c r="BX183" t="s">
        <v>818</v>
      </c>
      <c r="BY183" t="s">
        <v>818</v>
      </c>
      <c r="BZ183" t="s">
        <v>818</v>
      </c>
      <c r="CA183" t="s">
        <v>818</v>
      </c>
      <c r="CB183" t="s">
        <v>818</v>
      </c>
      <c r="CC183" t="s">
        <v>818</v>
      </c>
      <c r="CD183" t="s">
        <v>818</v>
      </c>
      <c r="CE183" t="s">
        <v>818</v>
      </c>
      <c r="CF183" t="s">
        <v>818</v>
      </c>
      <c r="CG183" t="s">
        <v>818</v>
      </c>
      <c r="CH183" t="s">
        <v>818</v>
      </c>
      <c r="CI183" t="s">
        <v>818</v>
      </c>
      <c r="CJ183" t="s">
        <v>818</v>
      </c>
      <c r="CK183" t="s">
        <v>818</v>
      </c>
      <c r="CL183" t="s">
        <v>818</v>
      </c>
      <c r="CM183" t="s">
        <v>818</v>
      </c>
      <c r="CN183" t="s">
        <v>818</v>
      </c>
      <c r="CO183" t="s">
        <v>818</v>
      </c>
      <c r="CP183" t="s">
        <v>818</v>
      </c>
      <c r="CQ183" t="s">
        <v>818</v>
      </c>
      <c r="CR183" t="s">
        <v>818</v>
      </c>
      <c r="CS183" t="s">
        <v>818</v>
      </c>
      <c r="CT183" t="s">
        <v>818</v>
      </c>
      <c r="CU183" t="s">
        <v>818</v>
      </c>
      <c r="CV183" t="s">
        <v>818</v>
      </c>
      <c r="CW183" t="s">
        <v>818</v>
      </c>
      <c r="CX183" t="s">
        <v>818</v>
      </c>
      <c r="CY183" t="s">
        <v>818</v>
      </c>
      <c r="CZ183" t="s">
        <v>818</v>
      </c>
      <c r="DA183" t="s">
        <v>818</v>
      </c>
      <c r="DB183" t="s">
        <v>818</v>
      </c>
      <c r="DC183" t="s">
        <v>818</v>
      </c>
      <c r="DD183" t="s">
        <v>818</v>
      </c>
      <c r="DE183" t="s">
        <v>818</v>
      </c>
      <c r="DF183" t="s">
        <v>818</v>
      </c>
      <c r="DG183" t="s">
        <v>818</v>
      </c>
      <c r="DH183" t="s">
        <v>818</v>
      </c>
      <c r="DI183" t="s">
        <v>818</v>
      </c>
      <c r="DJ183" t="s">
        <v>818</v>
      </c>
      <c r="DK183" t="s">
        <v>818</v>
      </c>
      <c r="DL183" t="s">
        <v>818</v>
      </c>
      <c r="DM183" t="s">
        <v>818</v>
      </c>
      <c r="DN183" t="s">
        <v>818</v>
      </c>
      <c r="DO183" t="s">
        <v>818</v>
      </c>
      <c r="DP183" t="s">
        <v>818</v>
      </c>
      <c r="DQ183" t="s">
        <v>818</v>
      </c>
      <c r="DR183" t="s">
        <v>818</v>
      </c>
      <c r="DS183" t="s">
        <v>818</v>
      </c>
      <c r="DT183" t="s">
        <v>818</v>
      </c>
      <c r="DU183" t="s">
        <v>818</v>
      </c>
      <c r="DV183" t="s">
        <v>818</v>
      </c>
      <c r="DW183" t="s">
        <v>818</v>
      </c>
      <c r="DX183" t="s">
        <v>818</v>
      </c>
      <c r="DY183" t="s">
        <v>818</v>
      </c>
      <c r="DZ183" t="s">
        <v>818</v>
      </c>
      <c r="EA183" t="s">
        <v>818</v>
      </c>
      <c r="EB183" t="s">
        <v>818</v>
      </c>
      <c r="EC183" t="s">
        <v>818</v>
      </c>
      <c r="ED183" t="s">
        <v>818</v>
      </c>
      <c r="EE183" t="s">
        <v>818</v>
      </c>
      <c r="EF183" t="s">
        <v>818</v>
      </c>
      <c r="EG183" t="s">
        <v>818</v>
      </c>
      <c r="EH183" t="s">
        <v>818</v>
      </c>
      <c r="EI183" t="s">
        <v>818</v>
      </c>
      <c r="EJ183" t="s">
        <v>818</v>
      </c>
      <c r="EK183" t="s">
        <v>818</v>
      </c>
      <c r="EL183" t="s">
        <v>818</v>
      </c>
      <c r="EM183" t="s">
        <v>818</v>
      </c>
      <c r="EN183" t="s">
        <v>818</v>
      </c>
      <c r="EO183" t="s">
        <v>818</v>
      </c>
      <c r="EP183" t="s">
        <v>818</v>
      </c>
      <c r="EQ183" t="s">
        <v>818</v>
      </c>
      <c r="ER183" t="s">
        <v>818</v>
      </c>
      <c r="ES183" t="s">
        <v>818</v>
      </c>
      <c r="ET183" t="s">
        <v>818</v>
      </c>
      <c r="EU183" t="s">
        <v>818</v>
      </c>
      <c r="EV183" t="s">
        <v>818</v>
      </c>
      <c r="EW183" t="s">
        <v>818</v>
      </c>
      <c r="EX183" t="s">
        <v>818</v>
      </c>
      <c r="EY183" t="s">
        <v>818</v>
      </c>
      <c r="EZ183" t="s">
        <v>818</v>
      </c>
      <c r="FA183" t="s">
        <v>818</v>
      </c>
      <c r="FB183" t="s">
        <v>818</v>
      </c>
      <c r="FC183" t="s">
        <v>818</v>
      </c>
      <c r="FD183" t="s">
        <v>818</v>
      </c>
      <c r="FE183" t="s">
        <v>818</v>
      </c>
      <c r="FF183" t="s">
        <v>818</v>
      </c>
      <c r="FG183" t="s">
        <v>818</v>
      </c>
      <c r="FH183" t="s">
        <v>818</v>
      </c>
      <c r="FI183" t="s">
        <v>818</v>
      </c>
      <c r="FJ183" t="s">
        <v>818</v>
      </c>
      <c r="FK183" t="s">
        <v>818</v>
      </c>
      <c r="FL183" t="s">
        <v>818</v>
      </c>
      <c r="FM183" t="s">
        <v>818</v>
      </c>
      <c r="FN183" t="s">
        <v>818</v>
      </c>
      <c r="FO183" t="s">
        <v>818</v>
      </c>
      <c r="FP183" t="s">
        <v>818</v>
      </c>
      <c r="FQ183" t="s">
        <v>818</v>
      </c>
      <c r="FR183" t="s">
        <v>818</v>
      </c>
      <c r="FS183" t="s">
        <v>818</v>
      </c>
      <c r="FT183" t="s">
        <v>818</v>
      </c>
      <c r="FU183" t="s">
        <v>818</v>
      </c>
      <c r="FV183" t="s">
        <v>818</v>
      </c>
      <c r="FW183" t="s">
        <v>818</v>
      </c>
      <c r="FX183" t="s">
        <v>818</v>
      </c>
      <c r="FY183" t="s">
        <v>818</v>
      </c>
      <c r="FZ183" t="s">
        <v>818</v>
      </c>
      <c r="GA183" t="s">
        <v>818</v>
      </c>
      <c r="GB183" t="s">
        <v>818</v>
      </c>
      <c r="GC183" t="s">
        <v>818</v>
      </c>
      <c r="GD183" t="s">
        <v>818</v>
      </c>
      <c r="GE183" t="s">
        <v>818</v>
      </c>
      <c r="GF183" t="s">
        <v>818</v>
      </c>
      <c r="GG183" t="s">
        <v>818</v>
      </c>
      <c r="GH183" t="s">
        <v>818</v>
      </c>
      <c r="GI183" t="s">
        <v>818</v>
      </c>
      <c r="GJ183" t="s">
        <v>818</v>
      </c>
      <c r="GK183" t="s">
        <v>818</v>
      </c>
      <c r="GL183" t="s">
        <v>818</v>
      </c>
      <c r="GM183" t="s">
        <v>818</v>
      </c>
      <c r="GN183" t="s">
        <v>818</v>
      </c>
      <c r="GO183" t="s">
        <v>818</v>
      </c>
      <c r="GP183" t="s">
        <v>818</v>
      </c>
      <c r="GQ183" t="s">
        <v>818</v>
      </c>
      <c r="GR183" t="s">
        <v>818</v>
      </c>
      <c r="GS183" t="s">
        <v>818</v>
      </c>
      <c r="GT183" t="s">
        <v>818</v>
      </c>
      <c r="GU183" t="s">
        <v>818</v>
      </c>
      <c r="GV183" t="s">
        <v>818</v>
      </c>
      <c r="GW183" t="s">
        <v>818</v>
      </c>
      <c r="GX183" t="s">
        <v>818</v>
      </c>
      <c r="GY183" t="s">
        <v>818</v>
      </c>
      <c r="GZ183" t="s">
        <v>818</v>
      </c>
      <c r="HA183" t="s">
        <v>818</v>
      </c>
      <c r="HB183" t="s">
        <v>818</v>
      </c>
      <c r="HC183" t="s">
        <v>818</v>
      </c>
      <c r="HD183" t="s">
        <v>818</v>
      </c>
      <c r="HE183" t="s">
        <v>818</v>
      </c>
      <c r="HF183" t="s">
        <v>818</v>
      </c>
      <c r="HG183" t="s">
        <v>818</v>
      </c>
      <c r="HH183" t="s">
        <v>818</v>
      </c>
      <c r="HI183" t="s">
        <v>818</v>
      </c>
      <c r="HJ183" t="s">
        <v>818</v>
      </c>
      <c r="HK183" t="s">
        <v>818</v>
      </c>
      <c r="HL183" t="s">
        <v>818</v>
      </c>
      <c r="HM183" t="s">
        <v>818</v>
      </c>
      <c r="HN183" t="s">
        <v>818</v>
      </c>
      <c r="HO183" t="s">
        <v>818</v>
      </c>
      <c r="HP183" t="s">
        <v>818</v>
      </c>
      <c r="HQ183" t="s">
        <v>818</v>
      </c>
      <c r="HR183" t="s">
        <v>818</v>
      </c>
      <c r="HS183" t="s">
        <v>818</v>
      </c>
      <c r="HT183" t="s">
        <v>818</v>
      </c>
      <c r="HU183" t="s">
        <v>818</v>
      </c>
      <c r="HV183" t="s">
        <v>818</v>
      </c>
      <c r="HW183" t="s">
        <v>818</v>
      </c>
      <c r="HX183" t="s">
        <v>818</v>
      </c>
      <c r="HY183" t="s">
        <v>818</v>
      </c>
      <c r="HZ183" t="s">
        <v>818</v>
      </c>
      <c r="IA183" t="s">
        <v>818</v>
      </c>
      <c r="IB183" t="s">
        <v>818</v>
      </c>
      <c r="IC183" t="s">
        <v>818</v>
      </c>
      <c r="ID183" t="s">
        <v>818</v>
      </c>
      <c r="IE183" t="s">
        <v>818</v>
      </c>
      <c r="IF183" t="s">
        <v>818</v>
      </c>
      <c r="IG183" t="s">
        <v>818</v>
      </c>
      <c r="IH183" t="s">
        <v>818</v>
      </c>
      <c r="II183" t="s">
        <v>818</v>
      </c>
      <c r="IJ183" t="s">
        <v>818</v>
      </c>
      <c r="IK183" t="s">
        <v>818</v>
      </c>
      <c r="IL183" t="s">
        <v>818</v>
      </c>
      <c r="IM183" t="s">
        <v>818</v>
      </c>
      <c r="IN183" t="s">
        <v>818</v>
      </c>
      <c r="IO183" t="s">
        <v>818</v>
      </c>
      <c r="IP183" t="s">
        <v>818</v>
      </c>
      <c r="IQ183" t="s">
        <v>818</v>
      </c>
      <c r="IR183" t="s">
        <v>818</v>
      </c>
      <c r="IS183" t="s">
        <v>818</v>
      </c>
      <c r="IT183" t="s">
        <v>818</v>
      </c>
      <c r="IU183" t="s">
        <v>818</v>
      </c>
      <c r="IV183" t="s">
        <v>818</v>
      </c>
      <c r="IW183" t="s">
        <v>818</v>
      </c>
      <c r="IX183" t="s">
        <v>818</v>
      </c>
      <c r="IY183" t="s">
        <v>818</v>
      </c>
      <c r="IZ183" t="s">
        <v>818</v>
      </c>
      <c r="JA183" t="s">
        <v>818</v>
      </c>
      <c r="JB183" t="s">
        <v>818</v>
      </c>
      <c r="JC183" t="s">
        <v>818</v>
      </c>
      <c r="JD183" t="s">
        <v>818</v>
      </c>
      <c r="JE183" t="s">
        <v>818</v>
      </c>
      <c r="JF183" t="s">
        <v>818</v>
      </c>
      <c r="JG183" t="s">
        <v>818</v>
      </c>
      <c r="JH183" t="s">
        <v>818</v>
      </c>
      <c r="JI183" t="s">
        <v>818</v>
      </c>
      <c r="JJ183" t="s">
        <v>818</v>
      </c>
      <c r="JK183" t="s">
        <v>818</v>
      </c>
      <c r="JL183" t="s">
        <v>818</v>
      </c>
      <c r="JM183" t="s">
        <v>818</v>
      </c>
      <c r="JN183" t="s">
        <v>818</v>
      </c>
      <c r="JO183" t="s">
        <v>818</v>
      </c>
      <c r="JP183" t="s">
        <v>818</v>
      </c>
      <c r="JQ183" t="s">
        <v>818</v>
      </c>
      <c r="JR183" t="s">
        <v>818</v>
      </c>
      <c r="JS183" t="s">
        <v>818</v>
      </c>
      <c r="JT183" t="s">
        <v>818</v>
      </c>
      <c r="JU183" t="s">
        <v>818</v>
      </c>
      <c r="JV183" t="s">
        <v>818</v>
      </c>
      <c r="JW183" t="s">
        <v>818</v>
      </c>
      <c r="JX183" t="s">
        <v>818</v>
      </c>
      <c r="JY183" t="s">
        <v>818</v>
      </c>
      <c r="JZ183" t="s">
        <v>818</v>
      </c>
      <c r="KA183" t="s">
        <v>818</v>
      </c>
      <c r="KB183" t="s">
        <v>818</v>
      </c>
      <c r="KC183" t="s">
        <v>818</v>
      </c>
      <c r="KD183" t="s">
        <v>818</v>
      </c>
      <c r="KE183" t="s">
        <v>818</v>
      </c>
      <c r="KF183">
        <v>7</v>
      </c>
      <c r="KG183">
        <v>0</v>
      </c>
      <c r="KH183">
        <v>0</v>
      </c>
      <c r="KI183">
        <v>0</v>
      </c>
      <c r="KJ183">
        <v>0</v>
      </c>
      <c r="KK183">
        <v>0</v>
      </c>
      <c r="KL183">
        <v>2</v>
      </c>
      <c r="KM183">
        <v>1</v>
      </c>
      <c r="KN183">
        <v>1</v>
      </c>
      <c r="KO183">
        <v>0</v>
      </c>
      <c r="KP183">
        <v>2</v>
      </c>
      <c r="KQ183">
        <v>2</v>
      </c>
      <c r="KR183">
        <v>0</v>
      </c>
      <c r="KS183">
        <v>1</v>
      </c>
      <c r="KT183">
        <v>0</v>
      </c>
      <c r="KU183">
        <v>0</v>
      </c>
      <c r="KV183">
        <v>0</v>
      </c>
      <c r="KW183">
        <v>0</v>
      </c>
      <c r="KX183">
        <v>2</v>
      </c>
      <c r="KY183">
        <v>0</v>
      </c>
      <c r="KZ183">
        <v>1</v>
      </c>
      <c r="LA183">
        <v>2</v>
      </c>
      <c r="LB183">
        <v>1</v>
      </c>
      <c r="LC183">
        <v>3</v>
      </c>
      <c r="LD183">
        <v>7</v>
      </c>
      <c r="LE183">
        <v>2</v>
      </c>
      <c r="LF183">
        <v>4</v>
      </c>
      <c r="LH183" t="s">
        <v>817</v>
      </c>
      <c r="LI183" t="s">
        <v>817</v>
      </c>
      <c r="LJ183" t="s">
        <v>813</v>
      </c>
      <c r="LK183" t="s">
        <v>817</v>
      </c>
      <c r="LL183" t="s">
        <v>813</v>
      </c>
      <c r="LM183" t="s">
        <v>813</v>
      </c>
      <c r="LN183" t="s">
        <v>817</v>
      </c>
      <c r="LO183" t="s">
        <v>813</v>
      </c>
      <c r="LP183" t="s">
        <v>817</v>
      </c>
      <c r="LQ183" t="s">
        <v>813</v>
      </c>
      <c r="LR183" t="s">
        <v>818</v>
      </c>
      <c r="LS183" t="s">
        <v>818</v>
      </c>
      <c r="LV183" t="s">
        <v>818</v>
      </c>
      <c r="LX183" t="s">
        <v>817</v>
      </c>
      <c r="MA183" t="s">
        <v>858</v>
      </c>
      <c r="MB183" t="s">
        <v>913</v>
      </c>
      <c r="MC183" t="s">
        <v>989</v>
      </c>
      <c r="MD183" t="s">
        <v>813</v>
      </c>
      <c r="MF183" t="s">
        <v>823</v>
      </c>
      <c r="MI183" t="s">
        <v>813</v>
      </c>
      <c r="MJ183" t="s">
        <v>1139</v>
      </c>
      <c r="MU183" t="s">
        <v>813</v>
      </c>
      <c r="NC183" t="s">
        <v>813</v>
      </c>
      <c r="ND183" t="s">
        <v>817</v>
      </c>
      <c r="NE183" t="s">
        <v>813</v>
      </c>
      <c r="NF183" t="s">
        <v>817</v>
      </c>
      <c r="NG183" t="s">
        <v>817</v>
      </c>
      <c r="NH183" t="s">
        <v>813</v>
      </c>
      <c r="NI183" t="s">
        <v>813</v>
      </c>
      <c r="NJ183" t="s">
        <v>817</v>
      </c>
      <c r="NK183" t="s">
        <v>817</v>
      </c>
      <c r="NL183" t="s">
        <v>813</v>
      </c>
      <c r="NM183" t="s">
        <v>817</v>
      </c>
      <c r="NN183" t="s">
        <v>817</v>
      </c>
      <c r="NO183" t="s">
        <v>817</v>
      </c>
      <c r="NP183" t="s">
        <v>817</v>
      </c>
      <c r="NQ183" t="s">
        <v>817</v>
      </c>
      <c r="NR183" t="s">
        <v>817</v>
      </c>
      <c r="NU183" t="s">
        <v>1118</v>
      </c>
      <c r="NV183" t="s">
        <v>817</v>
      </c>
      <c r="NX183" t="s">
        <v>826</v>
      </c>
      <c r="NY183">
        <v>2</v>
      </c>
      <c r="NZ183" t="s">
        <v>889</v>
      </c>
      <c r="OP183" t="s">
        <v>817</v>
      </c>
      <c r="OQ183" t="s">
        <v>827</v>
      </c>
      <c r="OR183" t="s">
        <v>828</v>
      </c>
      <c r="OS183" t="s">
        <v>878</v>
      </c>
      <c r="OT183" t="s">
        <v>813</v>
      </c>
      <c r="OU183" t="s">
        <v>813</v>
      </c>
      <c r="OV183" t="s">
        <v>830</v>
      </c>
      <c r="OW183" t="s">
        <v>831</v>
      </c>
      <c r="OX183" t="s">
        <v>832</v>
      </c>
      <c r="OY183" t="s">
        <v>1256</v>
      </c>
      <c r="OZ183" t="s">
        <v>834</v>
      </c>
      <c r="PA183" t="s">
        <v>817</v>
      </c>
      <c r="PB183" t="s">
        <v>817</v>
      </c>
      <c r="PC183" t="s">
        <v>813</v>
      </c>
      <c r="PD183" t="s">
        <v>817</v>
      </c>
      <c r="PE183" t="s">
        <v>817</v>
      </c>
      <c r="PF183" t="s">
        <v>817</v>
      </c>
      <c r="PG183" t="s">
        <v>817</v>
      </c>
      <c r="PH183" t="s">
        <v>817</v>
      </c>
      <c r="PI183" t="s">
        <v>817</v>
      </c>
      <c r="PJ183" t="s">
        <v>817</v>
      </c>
      <c r="PK183" t="s">
        <v>817</v>
      </c>
      <c r="PL183" t="s">
        <v>835</v>
      </c>
      <c r="PM183" t="s">
        <v>1361</v>
      </c>
      <c r="PN183" t="s">
        <v>879</v>
      </c>
      <c r="PO183" t="s">
        <v>893</v>
      </c>
      <c r="PP183" t="s">
        <v>902</v>
      </c>
      <c r="PQ183" t="s">
        <v>813</v>
      </c>
      <c r="PR183" t="s">
        <v>813</v>
      </c>
      <c r="PS183" t="s">
        <v>813</v>
      </c>
      <c r="PT183" t="s">
        <v>817</v>
      </c>
      <c r="PU183" t="s">
        <v>817</v>
      </c>
      <c r="PV183" t="s">
        <v>817</v>
      </c>
      <c r="PW183" t="s">
        <v>817</v>
      </c>
      <c r="PX183" t="s">
        <v>817</v>
      </c>
      <c r="PY183" t="s">
        <v>817</v>
      </c>
      <c r="PZ183" t="s">
        <v>840</v>
      </c>
      <c r="QA183" t="s">
        <v>841</v>
      </c>
      <c r="QB183" t="s">
        <v>895</v>
      </c>
      <c r="QC183" t="s">
        <v>843</v>
      </c>
      <c r="QD183" t="s">
        <v>844</v>
      </c>
      <c r="QE183" t="s">
        <v>879</v>
      </c>
      <c r="QF183" t="s">
        <v>813</v>
      </c>
      <c r="QG183" t="s">
        <v>813</v>
      </c>
      <c r="QH183" t="s">
        <v>813</v>
      </c>
      <c r="QI183" t="s">
        <v>817</v>
      </c>
      <c r="QJ183" t="s">
        <v>813</v>
      </c>
      <c r="QK183" t="s">
        <v>813</v>
      </c>
      <c r="QL183" t="s">
        <v>817</v>
      </c>
      <c r="QM183" t="s">
        <v>817</v>
      </c>
      <c r="QN183" t="s">
        <v>817</v>
      </c>
      <c r="QO183" t="s">
        <v>817</v>
      </c>
      <c r="QP183" t="s">
        <v>817</v>
      </c>
      <c r="QQ183" t="s">
        <v>817</v>
      </c>
      <c r="QR183" t="s">
        <v>817</v>
      </c>
      <c r="QS183" t="s">
        <v>817</v>
      </c>
      <c r="QT183" t="s">
        <v>813</v>
      </c>
      <c r="QU183" t="s">
        <v>813</v>
      </c>
      <c r="QV183" t="s">
        <v>817</v>
      </c>
      <c r="QW183" t="s">
        <v>817</v>
      </c>
      <c r="QX183" t="s">
        <v>817</v>
      </c>
      <c r="QY183" t="s">
        <v>817</v>
      </c>
      <c r="QZ183" t="s">
        <v>813</v>
      </c>
      <c r="RA183" t="s">
        <v>813</v>
      </c>
      <c r="RB183" t="s">
        <v>817</v>
      </c>
      <c r="RC183" t="s">
        <v>817</v>
      </c>
      <c r="RD183" t="s">
        <v>817</v>
      </c>
      <c r="RE183" t="s">
        <v>817</v>
      </c>
      <c r="RF183" t="s">
        <v>817</v>
      </c>
      <c r="RG183" t="s">
        <v>817</v>
      </c>
      <c r="RH183" t="s">
        <v>817</v>
      </c>
      <c r="RI183" t="s">
        <v>817</v>
      </c>
      <c r="RJ183" t="s">
        <v>817</v>
      </c>
      <c r="RK183" t="s">
        <v>813</v>
      </c>
      <c r="RL183" t="s">
        <v>813</v>
      </c>
      <c r="RM183" t="s">
        <v>817</v>
      </c>
      <c r="RN183" t="s">
        <v>817</v>
      </c>
      <c r="RO183" t="s">
        <v>813</v>
      </c>
      <c r="RP183" t="s">
        <v>817</v>
      </c>
      <c r="RQ183" t="s">
        <v>817</v>
      </c>
      <c r="RR183" t="s">
        <v>817</v>
      </c>
      <c r="RS183" t="s">
        <v>817</v>
      </c>
      <c r="RT183" t="s">
        <v>817</v>
      </c>
      <c r="RU183" t="s">
        <v>817</v>
      </c>
      <c r="RV183" t="s">
        <v>817</v>
      </c>
      <c r="RW183" t="s">
        <v>817</v>
      </c>
      <c r="RX183" t="s">
        <v>879</v>
      </c>
      <c r="RY183" t="s">
        <v>1060</v>
      </c>
      <c r="RZ183" t="s">
        <v>817</v>
      </c>
      <c r="SB183" t="s">
        <v>817</v>
      </c>
      <c r="SC183" t="s">
        <v>817</v>
      </c>
      <c r="SD183" t="s">
        <v>817</v>
      </c>
      <c r="SE183" t="s">
        <v>817</v>
      </c>
      <c r="SF183" t="s">
        <v>817</v>
      </c>
      <c r="SG183" t="s">
        <v>817</v>
      </c>
      <c r="SH183" t="s">
        <v>817</v>
      </c>
      <c r="SI183" t="s">
        <v>817</v>
      </c>
      <c r="SJ183" t="s">
        <v>813</v>
      </c>
      <c r="SK183" t="s">
        <v>817</v>
      </c>
      <c r="SL183" t="s">
        <v>817</v>
      </c>
      <c r="SM183" t="s">
        <v>817</v>
      </c>
      <c r="SN183" t="s">
        <v>817</v>
      </c>
      <c r="SO183" t="s">
        <v>817</v>
      </c>
      <c r="SP183" t="s">
        <v>817</v>
      </c>
      <c r="SQ183" t="s">
        <v>813</v>
      </c>
      <c r="SR183" t="s">
        <v>817</v>
      </c>
      <c r="SS183" t="s">
        <v>817</v>
      </c>
      <c r="ST183" t="s">
        <v>817</v>
      </c>
      <c r="SU183" t="s">
        <v>817</v>
      </c>
      <c r="SV183" t="s">
        <v>817</v>
      </c>
      <c r="SW183" t="s">
        <v>817</v>
      </c>
      <c r="SX183" t="s">
        <v>817</v>
      </c>
      <c r="SY183" t="s">
        <v>817</v>
      </c>
      <c r="SZ183" t="s">
        <v>817</v>
      </c>
      <c r="TA183" t="s">
        <v>817</v>
      </c>
      <c r="TB183" t="s">
        <v>817</v>
      </c>
      <c r="TC183" t="s">
        <v>817</v>
      </c>
      <c r="TD183" t="s">
        <v>817</v>
      </c>
      <c r="TE183" t="s">
        <v>817</v>
      </c>
      <c r="TF183" t="s">
        <v>817</v>
      </c>
      <c r="TG183" t="s">
        <v>817</v>
      </c>
      <c r="TH183" t="s">
        <v>817</v>
      </c>
      <c r="TI183" t="s">
        <v>817</v>
      </c>
      <c r="TJ183" t="s">
        <v>817</v>
      </c>
      <c r="TU183" t="s">
        <v>817</v>
      </c>
      <c r="TY183" t="s">
        <v>813</v>
      </c>
      <c r="TZ183" t="s">
        <v>817</v>
      </c>
      <c r="UA183" t="s">
        <v>817</v>
      </c>
      <c r="UB183" t="s">
        <v>813</v>
      </c>
      <c r="UC183" t="s">
        <v>817</v>
      </c>
      <c r="UD183" t="s">
        <v>813</v>
      </c>
      <c r="UE183" t="s">
        <v>817</v>
      </c>
      <c r="UF183" t="s">
        <v>813</v>
      </c>
      <c r="UG183" t="s">
        <v>817</v>
      </c>
      <c r="UH183" t="s">
        <v>817</v>
      </c>
      <c r="UI183" t="s">
        <v>817</v>
      </c>
      <c r="UJ183" t="s">
        <v>817</v>
      </c>
      <c r="UK183" t="s">
        <v>817</v>
      </c>
      <c r="UL183" t="s">
        <v>813</v>
      </c>
      <c r="UM183" t="s">
        <v>817</v>
      </c>
      <c r="UN183" t="s">
        <v>817</v>
      </c>
      <c r="UO183" t="s">
        <v>817</v>
      </c>
      <c r="UP183" t="s">
        <v>817</v>
      </c>
      <c r="UQ183" t="s">
        <v>817</v>
      </c>
      <c r="UR183" t="s">
        <v>817</v>
      </c>
      <c r="US183" t="s">
        <v>817</v>
      </c>
      <c r="UT183" t="s">
        <v>817</v>
      </c>
      <c r="UU183" t="s">
        <v>817</v>
      </c>
      <c r="UV183" t="s">
        <v>817</v>
      </c>
      <c r="UW183" t="s">
        <v>813</v>
      </c>
      <c r="UX183" t="s">
        <v>817</v>
      </c>
      <c r="UY183" t="s">
        <v>817</v>
      </c>
      <c r="UZ183" t="s">
        <v>817</v>
      </c>
      <c r="VB183" t="s">
        <v>847</v>
      </c>
      <c r="VC183" t="s">
        <v>963</v>
      </c>
      <c r="VD183" t="s">
        <v>817</v>
      </c>
      <c r="VE183" t="s">
        <v>817</v>
      </c>
      <c r="VF183" t="s">
        <v>813</v>
      </c>
      <c r="VG183" t="s">
        <v>817</v>
      </c>
      <c r="VH183" t="s">
        <v>813</v>
      </c>
      <c r="VI183" t="s">
        <v>817</v>
      </c>
      <c r="VJ183" t="s">
        <v>813</v>
      </c>
      <c r="VK183" t="s">
        <v>813</v>
      </c>
      <c r="VL183" t="s">
        <v>817</v>
      </c>
      <c r="VM183" t="s">
        <v>817</v>
      </c>
      <c r="VN183" t="s">
        <v>817</v>
      </c>
      <c r="VO183" t="s">
        <v>817</v>
      </c>
      <c r="VP183" t="s">
        <v>817</v>
      </c>
      <c r="VQ183" t="s">
        <v>817</v>
      </c>
      <c r="VY183" t="s">
        <v>817</v>
      </c>
      <c r="VZ183" t="s">
        <v>817</v>
      </c>
      <c r="WA183" t="s">
        <v>817</v>
      </c>
      <c r="WJ183" t="s">
        <v>817</v>
      </c>
      <c r="WK183" t="s">
        <v>813</v>
      </c>
      <c r="WL183" t="s">
        <v>813</v>
      </c>
      <c r="WM183" t="s">
        <v>813</v>
      </c>
      <c r="WN183" t="s">
        <v>817</v>
      </c>
      <c r="WO183" t="s">
        <v>817</v>
      </c>
      <c r="WP183" t="s">
        <v>817</v>
      </c>
      <c r="WQ183" t="s">
        <v>817</v>
      </c>
      <c r="WR183" t="s">
        <v>817</v>
      </c>
      <c r="WS183" t="s">
        <v>999</v>
      </c>
      <c r="WU183" t="s">
        <v>817</v>
      </c>
      <c r="WV183" t="s">
        <v>813</v>
      </c>
      <c r="WW183" t="s">
        <v>813</v>
      </c>
      <c r="WX183" t="s">
        <v>817</v>
      </c>
      <c r="WY183" t="s">
        <v>817</v>
      </c>
      <c r="WZ183" t="s">
        <v>817</v>
      </c>
      <c r="XA183" t="s">
        <v>817</v>
      </c>
      <c r="XB183" t="s">
        <v>817</v>
      </c>
      <c r="XC183" t="s">
        <v>850</v>
      </c>
      <c r="XD183" t="s">
        <v>813</v>
      </c>
      <c r="XE183" t="s">
        <v>813</v>
      </c>
      <c r="XF183" t="s">
        <v>817</v>
      </c>
      <c r="XG183" t="s">
        <v>817</v>
      </c>
      <c r="XH183" t="s">
        <v>817</v>
      </c>
      <c r="XI183" t="s">
        <v>817</v>
      </c>
      <c r="XJ183" t="s">
        <v>817</v>
      </c>
      <c r="XK183" t="s">
        <v>817</v>
      </c>
      <c r="XL183" t="s">
        <v>817</v>
      </c>
      <c r="XM183" t="s">
        <v>817</v>
      </c>
      <c r="XN183" t="s">
        <v>813</v>
      </c>
      <c r="XO183" t="s">
        <v>817</v>
      </c>
      <c r="XP183" t="s">
        <v>817</v>
      </c>
      <c r="XQ183" t="s">
        <v>817</v>
      </c>
      <c r="XR183" t="s">
        <v>817</v>
      </c>
      <c r="XS183" t="s">
        <v>817</v>
      </c>
      <c r="XT183" t="s">
        <v>817</v>
      </c>
      <c r="XU183" t="s">
        <v>817</v>
      </c>
      <c r="XV183" t="s">
        <v>817</v>
      </c>
      <c r="XW183" t="s">
        <v>813</v>
      </c>
      <c r="XX183" t="s">
        <v>817</v>
      </c>
      <c r="XY183" t="s">
        <v>817</v>
      </c>
      <c r="XZ183" t="s">
        <v>817</v>
      </c>
      <c r="ZM183" t="s">
        <v>817</v>
      </c>
      <c r="ZN183" t="s">
        <v>817</v>
      </c>
      <c r="ZO183" t="s">
        <v>817</v>
      </c>
      <c r="ZP183" t="s">
        <v>817</v>
      </c>
      <c r="ZQ183" t="s">
        <v>817</v>
      </c>
      <c r="ZR183" t="s">
        <v>813</v>
      </c>
      <c r="ZS183" t="s">
        <v>813</v>
      </c>
      <c r="ZT183" t="s">
        <v>817</v>
      </c>
      <c r="ZU183" t="s">
        <v>813</v>
      </c>
      <c r="ZV183" t="s">
        <v>817</v>
      </c>
      <c r="ZW183" t="s">
        <v>817</v>
      </c>
      <c r="ZX183" t="s">
        <v>817</v>
      </c>
      <c r="ZY183" t="s">
        <v>817</v>
      </c>
      <c r="ZZ183" t="s">
        <v>817</v>
      </c>
      <c r="AAA183" t="s">
        <v>817</v>
      </c>
      <c r="AAB183" t="s">
        <v>817</v>
      </c>
      <c r="AAC183" t="s">
        <v>817</v>
      </c>
      <c r="AAD183" t="s">
        <v>817</v>
      </c>
      <c r="AAE183" t="s">
        <v>817</v>
      </c>
      <c r="AAF183" t="s">
        <v>817</v>
      </c>
      <c r="AAH183" t="s">
        <v>813</v>
      </c>
      <c r="AAI183" t="s">
        <v>817</v>
      </c>
      <c r="AAJ183" t="s">
        <v>817</v>
      </c>
      <c r="AAK183" t="s">
        <v>813</v>
      </c>
      <c r="AAL183" t="s">
        <v>817</v>
      </c>
      <c r="AAM183" t="s">
        <v>817</v>
      </c>
      <c r="AAN183" t="s">
        <v>817</v>
      </c>
      <c r="AAO183" t="s">
        <v>817</v>
      </c>
      <c r="AAP183" t="s">
        <v>817</v>
      </c>
      <c r="AAQ183" t="s">
        <v>817</v>
      </c>
      <c r="AAR183" t="s">
        <v>817</v>
      </c>
      <c r="AAS183" t="s">
        <v>817</v>
      </c>
      <c r="AAT183" t="s">
        <v>817</v>
      </c>
      <c r="AAV183" t="s">
        <v>817</v>
      </c>
      <c r="AAW183" t="s">
        <v>817</v>
      </c>
      <c r="AAX183" t="s">
        <v>817</v>
      </c>
      <c r="AAY183" t="s">
        <v>817</v>
      </c>
      <c r="AAZ183" t="s">
        <v>817</v>
      </c>
      <c r="ABA183" t="s">
        <v>817</v>
      </c>
      <c r="ABB183" t="s">
        <v>813</v>
      </c>
      <c r="ABC183" t="s">
        <v>817</v>
      </c>
      <c r="ABD183" t="s">
        <v>817</v>
      </c>
      <c r="ABE183" t="s">
        <v>817</v>
      </c>
      <c r="ABF183" t="s">
        <v>817</v>
      </c>
      <c r="ABG183" t="s">
        <v>817</v>
      </c>
      <c r="ABH183" t="s">
        <v>817</v>
      </c>
      <c r="ABI183" t="s">
        <v>817</v>
      </c>
      <c r="ABJ183" t="s">
        <v>817</v>
      </c>
      <c r="ABK183" t="s">
        <v>813</v>
      </c>
      <c r="ABL183" t="s">
        <v>817</v>
      </c>
      <c r="ABM183" t="s">
        <v>817</v>
      </c>
      <c r="ABN183" t="s">
        <v>813</v>
      </c>
      <c r="ABO183" t="s">
        <v>817</v>
      </c>
      <c r="ABP183" t="s">
        <v>817</v>
      </c>
      <c r="ABQ183" t="s">
        <v>817</v>
      </c>
      <c r="ABR183" t="s">
        <v>817</v>
      </c>
      <c r="ABS183" t="s">
        <v>817</v>
      </c>
      <c r="ABT183" t="s">
        <v>813</v>
      </c>
      <c r="ABU183" t="s">
        <v>817</v>
      </c>
      <c r="ABV183" t="s">
        <v>817</v>
      </c>
      <c r="ABW183" t="s">
        <v>813</v>
      </c>
      <c r="ABX183" t="s">
        <v>817</v>
      </c>
      <c r="ABY183" t="s">
        <v>817</v>
      </c>
      <c r="ABZ183" t="s">
        <v>817</v>
      </c>
      <c r="ACA183" t="s">
        <v>813</v>
      </c>
      <c r="ACB183" t="s">
        <v>817</v>
      </c>
      <c r="ACC183" t="s">
        <v>817</v>
      </c>
      <c r="ACD183" t="s">
        <v>817</v>
      </c>
      <c r="ACE183" t="s">
        <v>817</v>
      </c>
      <c r="ACF183" t="s">
        <v>817</v>
      </c>
      <c r="ACG183" t="s">
        <v>817</v>
      </c>
      <c r="ACH183" t="s">
        <v>817</v>
      </c>
      <c r="ACI183" t="s">
        <v>817</v>
      </c>
    </row>
    <row r="184" spans="1:763">
      <c r="A184" t="s">
        <v>1600</v>
      </c>
      <c r="B184" t="s">
        <v>1601</v>
      </c>
      <c r="C184" t="s">
        <v>1602</v>
      </c>
      <c r="D184" t="s">
        <v>873</v>
      </c>
      <c r="E184" t="s">
        <v>873</v>
      </c>
      <c r="P184" t="s">
        <v>1110</v>
      </c>
      <c r="T184">
        <v>21</v>
      </c>
      <c r="V184" t="s">
        <v>813</v>
      </c>
      <c r="X184" t="s">
        <v>817</v>
      </c>
      <c r="Y184" t="s">
        <v>856</v>
      </c>
      <c r="Z184" t="s">
        <v>814</v>
      </c>
      <c r="AA184" t="s">
        <v>1578</v>
      </c>
      <c r="AB184" t="s">
        <v>901</v>
      </c>
      <c r="AC184">
        <v>7</v>
      </c>
      <c r="AD184" t="s">
        <v>813</v>
      </c>
      <c r="AE184">
        <v>0</v>
      </c>
      <c r="AF184">
        <v>7</v>
      </c>
      <c r="AG184">
        <v>0</v>
      </c>
      <c r="AH184" t="s">
        <v>818</v>
      </c>
      <c r="AI184" t="s">
        <v>818</v>
      </c>
      <c r="AJ184" t="s">
        <v>818</v>
      </c>
      <c r="AK184" t="s">
        <v>818</v>
      </c>
      <c r="AL184" t="s">
        <v>818</v>
      </c>
      <c r="AM184" t="s">
        <v>818</v>
      </c>
      <c r="AN184" t="s">
        <v>818</v>
      </c>
      <c r="AO184" t="s">
        <v>818</v>
      </c>
      <c r="AP184" t="s">
        <v>818</v>
      </c>
      <c r="AQ184" t="s">
        <v>818</v>
      </c>
      <c r="AR184" t="s">
        <v>818</v>
      </c>
      <c r="AS184" t="s">
        <v>818</v>
      </c>
      <c r="AT184" t="s">
        <v>818</v>
      </c>
      <c r="AU184" t="s">
        <v>818</v>
      </c>
      <c r="AV184" t="s">
        <v>818</v>
      </c>
      <c r="AW184" t="s">
        <v>818</v>
      </c>
      <c r="AX184" t="s">
        <v>818</v>
      </c>
      <c r="AY184" t="s">
        <v>818</v>
      </c>
      <c r="AZ184" t="s">
        <v>818</v>
      </c>
      <c r="BA184" t="s">
        <v>818</v>
      </c>
      <c r="BB184" t="s">
        <v>818</v>
      </c>
      <c r="BC184" t="s">
        <v>818</v>
      </c>
      <c r="BD184" t="s">
        <v>818</v>
      </c>
      <c r="BE184" t="s">
        <v>818</v>
      </c>
      <c r="BF184" t="s">
        <v>818</v>
      </c>
      <c r="BG184" t="s">
        <v>818</v>
      </c>
      <c r="BH184" t="s">
        <v>818</v>
      </c>
      <c r="BI184" t="s">
        <v>818</v>
      </c>
      <c r="BJ184" t="s">
        <v>818</v>
      </c>
      <c r="BK184" t="s">
        <v>818</v>
      </c>
      <c r="BL184" t="s">
        <v>818</v>
      </c>
      <c r="BM184" t="s">
        <v>818</v>
      </c>
      <c r="BN184" t="s">
        <v>818</v>
      </c>
      <c r="BO184" t="s">
        <v>818</v>
      </c>
      <c r="BP184" t="s">
        <v>818</v>
      </c>
      <c r="BQ184" t="s">
        <v>818</v>
      </c>
      <c r="BR184" t="s">
        <v>818</v>
      </c>
      <c r="BS184" t="s">
        <v>818</v>
      </c>
      <c r="BT184" t="s">
        <v>818</v>
      </c>
      <c r="BU184" t="s">
        <v>818</v>
      </c>
      <c r="BV184" t="s">
        <v>818</v>
      </c>
      <c r="BW184" t="s">
        <v>818</v>
      </c>
      <c r="BX184" t="s">
        <v>818</v>
      </c>
      <c r="BY184" t="s">
        <v>818</v>
      </c>
      <c r="BZ184" t="s">
        <v>818</v>
      </c>
      <c r="CA184" t="s">
        <v>818</v>
      </c>
      <c r="CB184" t="s">
        <v>818</v>
      </c>
      <c r="CC184" t="s">
        <v>818</v>
      </c>
      <c r="CD184" t="s">
        <v>818</v>
      </c>
      <c r="CE184" t="s">
        <v>818</v>
      </c>
      <c r="CF184" t="s">
        <v>818</v>
      </c>
      <c r="CG184" t="s">
        <v>818</v>
      </c>
      <c r="CH184" t="s">
        <v>818</v>
      </c>
      <c r="CI184" t="s">
        <v>818</v>
      </c>
      <c r="CJ184" t="s">
        <v>818</v>
      </c>
      <c r="CK184" t="s">
        <v>818</v>
      </c>
      <c r="CL184" t="s">
        <v>818</v>
      </c>
      <c r="CM184" t="s">
        <v>818</v>
      </c>
      <c r="CN184" t="s">
        <v>818</v>
      </c>
      <c r="CO184" t="s">
        <v>818</v>
      </c>
      <c r="CP184" t="s">
        <v>818</v>
      </c>
      <c r="CQ184" t="s">
        <v>818</v>
      </c>
      <c r="CR184" t="s">
        <v>818</v>
      </c>
      <c r="CS184" t="s">
        <v>818</v>
      </c>
      <c r="CT184" t="s">
        <v>818</v>
      </c>
      <c r="CU184" t="s">
        <v>818</v>
      </c>
      <c r="CV184" t="s">
        <v>818</v>
      </c>
      <c r="CW184" t="s">
        <v>818</v>
      </c>
      <c r="CX184" t="s">
        <v>818</v>
      </c>
      <c r="CY184" t="s">
        <v>818</v>
      </c>
      <c r="CZ184" t="s">
        <v>818</v>
      </c>
      <c r="DA184" t="s">
        <v>818</v>
      </c>
      <c r="DB184" t="s">
        <v>818</v>
      </c>
      <c r="DC184" t="s">
        <v>818</v>
      </c>
      <c r="DD184" t="s">
        <v>818</v>
      </c>
      <c r="DE184" t="s">
        <v>818</v>
      </c>
      <c r="DF184" t="s">
        <v>818</v>
      </c>
      <c r="DG184" t="s">
        <v>818</v>
      </c>
      <c r="DH184" t="s">
        <v>818</v>
      </c>
      <c r="DI184" t="s">
        <v>818</v>
      </c>
      <c r="DJ184" t="s">
        <v>818</v>
      </c>
      <c r="DK184" t="s">
        <v>818</v>
      </c>
      <c r="DL184" t="s">
        <v>818</v>
      </c>
      <c r="DM184" t="s">
        <v>818</v>
      </c>
      <c r="DN184" t="s">
        <v>818</v>
      </c>
      <c r="DO184" t="s">
        <v>818</v>
      </c>
      <c r="DP184" t="s">
        <v>818</v>
      </c>
      <c r="DQ184" t="s">
        <v>818</v>
      </c>
      <c r="DR184" t="s">
        <v>818</v>
      </c>
      <c r="DS184" t="s">
        <v>818</v>
      </c>
      <c r="DT184" t="s">
        <v>818</v>
      </c>
      <c r="DU184" t="s">
        <v>818</v>
      </c>
      <c r="DV184" t="s">
        <v>818</v>
      </c>
      <c r="DW184" t="s">
        <v>818</v>
      </c>
      <c r="DX184" t="s">
        <v>818</v>
      </c>
      <c r="DY184" t="s">
        <v>818</v>
      </c>
      <c r="DZ184" t="s">
        <v>818</v>
      </c>
      <c r="EA184" t="s">
        <v>818</v>
      </c>
      <c r="EB184" t="s">
        <v>818</v>
      </c>
      <c r="EC184" t="s">
        <v>818</v>
      </c>
      <c r="ED184" t="s">
        <v>818</v>
      </c>
      <c r="EE184" t="s">
        <v>818</v>
      </c>
      <c r="EF184" t="s">
        <v>818</v>
      </c>
      <c r="EG184" t="s">
        <v>818</v>
      </c>
      <c r="EH184" t="s">
        <v>818</v>
      </c>
      <c r="EI184" t="s">
        <v>818</v>
      </c>
      <c r="EJ184" t="s">
        <v>818</v>
      </c>
      <c r="EK184" t="s">
        <v>818</v>
      </c>
      <c r="EL184" t="s">
        <v>818</v>
      </c>
      <c r="EM184" t="s">
        <v>818</v>
      </c>
      <c r="EN184" t="s">
        <v>818</v>
      </c>
      <c r="EO184" t="s">
        <v>818</v>
      </c>
      <c r="EP184" t="s">
        <v>818</v>
      </c>
      <c r="EQ184" t="s">
        <v>818</v>
      </c>
      <c r="ER184" t="s">
        <v>818</v>
      </c>
      <c r="ES184" t="s">
        <v>818</v>
      </c>
      <c r="ET184" t="s">
        <v>818</v>
      </c>
      <c r="EU184" t="s">
        <v>818</v>
      </c>
      <c r="EV184" t="s">
        <v>818</v>
      </c>
      <c r="EW184" t="s">
        <v>818</v>
      </c>
      <c r="EX184" t="s">
        <v>818</v>
      </c>
      <c r="EY184" t="s">
        <v>818</v>
      </c>
      <c r="EZ184" t="s">
        <v>818</v>
      </c>
      <c r="FA184" t="s">
        <v>818</v>
      </c>
      <c r="FB184" t="s">
        <v>818</v>
      </c>
      <c r="FC184" t="s">
        <v>818</v>
      </c>
      <c r="FD184" t="s">
        <v>818</v>
      </c>
      <c r="FE184" t="s">
        <v>818</v>
      </c>
      <c r="FF184" t="s">
        <v>818</v>
      </c>
      <c r="FG184" t="s">
        <v>818</v>
      </c>
      <c r="FH184" t="s">
        <v>818</v>
      </c>
      <c r="FI184" t="s">
        <v>818</v>
      </c>
      <c r="FJ184" t="s">
        <v>818</v>
      </c>
      <c r="FK184" t="s">
        <v>818</v>
      </c>
      <c r="FL184" t="s">
        <v>818</v>
      </c>
      <c r="FM184" t="s">
        <v>818</v>
      </c>
      <c r="FN184" t="s">
        <v>818</v>
      </c>
      <c r="FO184" t="s">
        <v>818</v>
      </c>
      <c r="FP184" t="s">
        <v>818</v>
      </c>
      <c r="FQ184" t="s">
        <v>818</v>
      </c>
      <c r="FR184" t="s">
        <v>818</v>
      </c>
      <c r="FS184" t="s">
        <v>818</v>
      </c>
      <c r="FT184" t="s">
        <v>818</v>
      </c>
      <c r="FU184" t="s">
        <v>818</v>
      </c>
      <c r="FV184" t="s">
        <v>818</v>
      </c>
      <c r="FW184" t="s">
        <v>818</v>
      </c>
      <c r="FX184" t="s">
        <v>818</v>
      </c>
      <c r="FY184" t="s">
        <v>818</v>
      </c>
      <c r="FZ184" t="s">
        <v>818</v>
      </c>
      <c r="GA184" t="s">
        <v>818</v>
      </c>
      <c r="GB184" t="s">
        <v>818</v>
      </c>
      <c r="GC184" t="s">
        <v>818</v>
      </c>
      <c r="GD184" t="s">
        <v>818</v>
      </c>
      <c r="GE184" t="s">
        <v>818</v>
      </c>
      <c r="GF184" t="s">
        <v>818</v>
      </c>
      <c r="GG184" t="s">
        <v>818</v>
      </c>
      <c r="GH184" t="s">
        <v>818</v>
      </c>
      <c r="GI184" t="s">
        <v>818</v>
      </c>
      <c r="GJ184" t="s">
        <v>818</v>
      </c>
      <c r="GK184" t="s">
        <v>818</v>
      </c>
      <c r="GL184" t="s">
        <v>818</v>
      </c>
      <c r="GM184" t="s">
        <v>818</v>
      </c>
      <c r="GN184" t="s">
        <v>818</v>
      </c>
      <c r="GO184" t="s">
        <v>818</v>
      </c>
      <c r="GP184" t="s">
        <v>818</v>
      </c>
      <c r="GQ184" t="s">
        <v>818</v>
      </c>
      <c r="GR184" t="s">
        <v>818</v>
      </c>
      <c r="GS184" t="s">
        <v>818</v>
      </c>
      <c r="GT184" t="s">
        <v>818</v>
      </c>
      <c r="GU184" t="s">
        <v>818</v>
      </c>
      <c r="GV184" t="s">
        <v>818</v>
      </c>
      <c r="GW184" t="s">
        <v>818</v>
      </c>
      <c r="GX184" t="s">
        <v>818</v>
      </c>
      <c r="GY184" t="s">
        <v>818</v>
      </c>
      <c r="GZ184" t="s">
        <v>818</v>
      </c>
      <c r="HA184" t="s">
        <v>818</v>
      </c>
      <c r="HB184" t="s">
        <v>818</v>
      </c>
      <c r="HC184" t="s">
        <v>818</v>
      </c>
      <c r="HD184" t="s">
        <v>818</v>
      </c>
      <c r="HE184" t="s">
        <v>818</v>
      </c>
      <c r="HF184" t="s">
        <v>818</v>
      </c>
      <c r="HG184" t="s">
        <v>818</v>
      </c>
      <c r="HH184" t="s">
        <v>818</v>
      </c>
      <c r="HI184" t="s">
        <v>818</v>
      </c>
      <c r="HJ184" t="s">
        <v>818</v>
      </c>
      <c r="HK184" t="s">
        <v>818</v>
      </c>
      <c r="HL184" t="s">
        <v>818</v>
      </c>
      <c r="HM184" t="s">
        <v>818</v>
      </c>
      <c r="HN184" t="s">
        <v>818</v>
      </c>
      <c r="HO184" t="s">
        <v>818</v>
      </c>
      <c r="HP184" t="s">
        <v>818</v>
      </c>
      <c r="HQ184" t="s">
        <v>818</v>
      </c>
      <c r="HR184" t="s">
        <v>818</v>
      </c>
      <c r="HS184" t="s">
        <v>818</v>
      </c>
      <c r="HT184" t="s">
        <v>818</v>
      </c>
      <c r="HU184" t="s">
        <v>818</v>
      </c>
      <c r="HV184" t="s">
        <v>818</v>
      </c>
      <c r="HW184" t="s">
        <v>818</v>
      </c>
      <c r="HX184" t="s">
        <v>818</v>
      </c>
      <c r="HY184" t="s">
        <v>818</v>
      </c>
      <c r="HZ184" t="s">
        <v>818</v>
      </c>
      <c r="IA184" t="s">
        <v>818</v>
      </c>
      <c r="IB184" t="s">
        <v>818</v>
      </c>
      <c r="IC184" t="s">
        <v>818</v>
      </c>
      <c r="ID184" t="s">
        <v>818</v>
      </c>
      <c r="IE184" t="s">
        <v>818</v>
      </c>
      <c r="IF184" t="s">
        <v>818</v>
      </c>
      <c r="IG184" t="s">
        <v>818</v>
      </c>
      <c r="IH184" t="s">
        <v>818</v>
      </c>
      <c r="II184" t="s">
        <v>818</v>
      </c>
      <c r="IJ184" t="s">
        <v>818</v>
      </c>
      <c r="IK184" t="s">
        <v>818</v>
      </c>
      <c r="IL184" t="s">
        <v>818</v>
      </c>
      <c r="IM184" t="s">
        <v>818</v>
      </c>
      <c r="IN184" t="s">
        <v>818</v>
      </c>
      <c r="IO184" t="s">
        <v>818</v>
      </c>
      <c r="IP184" t="s">
        <v>818</v>
      </c>
      <c r="IQ184" t="s">
        <v>818</v>
      </c>
      <c r="IR184" t="s">
        <v>818</v>
      </c>
      <c r="IS184" t="s">
        <v>818</v>
      </c>
      <c r="IT184" t="s">
        <v>818</v>
      </c>
      <c r="IU184" t="s">
        <v>818</v>
      </c>
      <c r="IV184" t="s">
        <v>818</v>
      </c>
      <c r="IW184" t="s">
        <v>818</v>
      </c>
      <c r="IX184" t="s">
        <v>818</v>
      </c>
      <c r="IY184" t="s">
        <v>818</v>
      </c>
      <c r="IZ184" t="s">
        <v>818</v>
      </c>
      <c r="JA184" t="s">
        <v>818</v>
      </c>
      <c r="JB184" t="s">
        <v>818</v>
      </c>
      <c r="JC184" t="s">
        <v>818</v>
      </c>
      <c r="JD184" t="s">
        <v>818</v>
      </c>
      <c r="JE184" t="s">
        <v>818</v>
      </c>
      <c r="JF184" t="s">
        <v>818</v>
      </c>
      <c r="JG184" t="s">
        <v>818</v>
      </c>
      <c r="JH184" t="s">
        <v>818</v>
      </c>
      <c r="JI184" t="s">
        <v>818</v>
      </c>
      <c r="JJ184" t="s">
        <v>818</v>
      </c>
      <c r="JK184" t="s">
        <v>818</v>
      </c>
      <c r="JL184" t="s">
        <v>818</v>
      </c>
      <c r="JM184" t="s">
        <v>818</v>
      </c>
      <c r="JN184" t="s">
        <v>818</v>
      </c>
      <c r="JO184" t="s">
        <v>818</v>
      </c>
      <c r="JP184" t="s">
        <v>818</v>
      </c>
      <c r="JQ184" t="s">
        <v>818</v>
      </c>
      <c r="JR184" t="s">
        <v>818</v>
      </c>
      <c r="JS184" t="s">
        <v>818</v>
      </c>
      <c r="JT184" t="s">
        <v>818</v>
      </c>
      <c r="JU184" t="s">
        <v>818</v>
      </c>
      <c r="JV184" t="s">
        <v>818</v>
      </c>
      <c r="JW184" t="s">
        <v>818</v>
      </c>
      <c r="JX184" t="s">
        <v>818</v>
      </c>
      <c r="JY184" t="s">
        <v>818</v>
      </c>
      <c r="JZ184" t="s">
        <v>818</v>
      </c>
      <c r="KA184" t="s">
        <v>818</v>
      </c>
      <c r="KB184" t="s">
        <v>818</v>
      </c>
      <c r="KC184" t="s">
        <v>818</v>
      </c>
      <c r="KD184" t="s">
        <v>818</v>
      </c>
      <c r="KE184" t="s">
        <v>818</v>
      </c>
      <c r="KF184">
        <v>7</v>
      </c>
      <c r="KG184">
        <v>0</v>
      </c>
      <c r="KH184">
        <v>0</v>
      </c>
      <c r="KI184">
        <v>0</v>
      </c>
      <c r="KJ184">
        <v>1</v>
      </c>
      <c r="KK184">
        <v>0</v>
      </c>
      <c r="KL184">
        <v>1</v>
      </c>
      <c r="KM184">
        <v>0</v>
      </c>
      <c r="KN184">
        <v>1</v>
      </c>
      <c r="KO184">
        <v>0</v>
      </c>
      <c r="KP184">
        <v>2</v>
      </c>
      <c r="KQ184">
        <v>1</v>
      </c>
      <c r="KR184">
        <v>0</v>
      </c>
      <c r="KS184">
        <v>0</v>
      </c>
      <c r="KT184">
        <v>0</v>
      </c>
      <c r="KU184">
        <v>2</v>
      </c>
      <c r="KV184">
        <v>0</v>
      </c>
      <c r="KW184">
        <v>1</v>
      </c>
      <c r="KX184">
        <v>1</v>
      </c>
      <c r="KY184">
        <v>0</v>
      </c>
      <c r="KZ184">
        <v>2</v>
      </c>
      <c r="LA184">
        <v>2</v>
      </c>
      <c r="LB184">
        <v>1</v>
      </c>
      <c r="LC184">
        <v>4</v>
      </c>
      <c r="LD184">
        <v>7</v>
      </c>
      <c r="LE184">
        <v>3</v>
      </c>
      <c r="LF184">
        <v>3</v>
      </c>
      <c r="LH184" t="s">
        <v>817</v>
      </c>
      <c r="LI184" t="s">
        <v>817</v>
      </c>
      <c r="LJ184" t="s">
        <v>817</v>
      </c>
      <c r="LK184" t="s">
        <v>817</v>
      </c>
      <c r="LL184" t="s">
        <v>817</v>
      </c>
      <c r="LM184" t="s">
        <v>817</v>
      </c>
      <c r="LO184" t="s">
        <v>817</v>
      </c>
      <c r="LQ184" t="s">
        <v>817</v>
      </c>
      <c r="LR184" t="s">
        <v>818</v>
      </c>
      <c r="LS184" t="s">
        <v>818</v>
      </c>
      <c r="LV184" t="s">
        <v>818</v>
      </c>
      <c r="LX184" t="s">
        <v>817</v>
      </c>
      <c r="MU184" t="s">
        <v>902</v>
      </c>
      <c r="NR184" t="s">
        <v>902</v>
      </c>
      <c r="NU184" t="s">
        <v>861</v>
      </c>
      <c r="NV184" t="s">
        <v>902</v>
      </c>
      <c r="NX184" t="s">
        <v>826</v>
      </c>
      <c r="NY184">
        <v>2</v>
      </c>
      <c r="NZ184" t="s">
        <v>889</v>
      </c>
      <c r="OP184" t="s">
        <v>817</v>
      </c>
      <c r="OQ184" t="s">
        <v>827</v>
      </c>
      <c r="OR184" t="s">
        <v>828</v>
      </c>
      <c r="OS184" t="s">
        <v>878</v>
      </c>
      <c r="OT184" t="s">
        <v>813</v>
      </c>
      <c r="OU184" t="s">
        <v>817</v>
      </c>
      <c r="OV184" t="s">
        <v>830</v>
      </c>
      <c r="OW184" t="s">
        <v>864</v>
      </c>
      <c r="OX184" t="s">
        <v>832</v>
      </c>
      <c r="OY184" t="s">
        <v>833</v>
      </c>
      <c r="OZ184" t="s">
        <v>956</v>
      </c>
      <c r="PA184" t="s">
        <v>813</v>
      </c>
      <c r="PB184" t="s">
        <v>817</v>
      </c>
      <c r="PC184" t="s">
        <v>817</v>
      </c>
      <c r="PD184" t="s">
        <v>817</v>
      </c>
      <c r="PE184" t="s">
        <v>817</v>
      </c>
      <c r="PF184" t="s">
        <v>817</v>
      </c>
      <c r="PG184" t="s">
        <v>817</v>
      </c>
      <c r="PH184" t="s">
        <v>817</v>
      </c>
      <c r="PI184" t="s">
        <v>817</v>
      </c>
      <c r="PJ184" t="s">
        <v>817</v>
      </c>
      <c r="PK184" t="s">
        <v>817</v>
      </c>
      <c r="PL184" t="s">
        <v>835</v>
      </c>
      <c r="PM184" t="s">
        <v>879</v>
      </c>
      <c r="PN184" t="s">
        <v>837</v>
      </c>
      <c r="PO184" t="s">
        <v>880</v>
      </c>
      <c r="PP184" t="s">
        <v>839</v>
      </c>
      <c r="PQ184" t="s">
        <v>813</v>
      </c>
      <c r="PR184" t="s">
        <v>813</v>
      </c>
      <c r="PS184" t="s">
        <v>817</v>
      </c>
      <c r="PT184" t="s">
        <v>817</v>
      </c>
      <c r="PU184" t="s">
        <v>817</v>
      </c>
      <c r="PV184" t="s">
        <v>817</v>
      </c>
      <c r="PW184" t="s">
        <v>817</v>
      </c>
      <c r="PX184" t="s">
        <v>817</v>
      </c>
      <c r="PY184" t="s">
        <v>817</v>
      </c>
      <c r="PZ184" t="s">
        <v>840</v>
      </c>
      <c r="QA184" t="s">
        <v>841</v>
      </c>
      <c r="QB184" t="s">
        <v>971</v>
      </c>
      <c r="QC184" t="s">
        <v>843</v>
      </c>
      <c r="QD184" t="s">
        <v>844</v>
      </c>
      <c r="QE184" t="s">
        <v>837</v>
      </c>
      <c r="QF184" t="s">
        <v>813</v>
      </c>
      <c r="QG184" t="s">
        <v>813</v>
      </c>
      <c r="QH184" t="s">
        <v>813</v>
      </c>
      <c r="QI184" t="s">
        <v>817</v>
      </c>
      <c r="QJ184" t="s">
        <v>813</v>
      </c>
      <c r="QK184" t="s">
        <v>813</v>
      </c>
      <c r="QL184" t="s">
        <v>817</v>
      </c>
      <c r="QM184" t="s">
        <v>817</v>
      </c>
      <c r="QN184" t="s">
        <v>817</v>
      </c>
      <c r="QO184" t="s">
        <v>817</v>
      </c>
      <c r="QP184" t="s">
        <v>817</v>
      </c>
      <c r="QQ184" t="s">
        <v>817</v>
      </c>
      <c r="QR184" t="s">
        <v>813</v>
      </c>
      <c r="QS184" t="s">
        <v>813</v>
      </c>
      <c r="QT184" t="s">
        <v>817</v>
      </c>
      <c r="QU184" t="s">
        <v>817</v>
      </c>
      <c r="QV184" t="s">
        <v>817</v>
      </c>
      <c r="QW184" t="s">
        <v>817</v>
      </c>
      <c r="QX184" t="s">
        <v>817</v>
      </c>
      <c r="QY184" t="s">
        <v>817</v>
      </c>
      <c r="QZ184" t="s">
        <v>817</v>
      </c>
      <c r="RA184" t="s">
        <v>817</v>
      </c>
      <c r="RB184" t="s">
        <v>817</v>
      </c>
      <c r="RC184" t="s">
        <v>817</v>
      </c>
      <c r="RD184" t="s">
        <v>817</v>
      </c>
      <c r="RE184" t="s">
        <v>817</v>
      </c>
      <c r="RF184" t="s">
        <v>817</v>
      </c>
      <c r="RG184" t="s">
        <v>817</v>
      </c>
      <c r="RH184" t="s">
        <v>817</v>
      </c>
      <c r="RI184" t="s">
        <v>817</v>
      </c>
      <c r="RJ184" t="s">
        <v>817</v>
      </c>
      <c r="RK184" t="s">
        <v>813</v>
      </c>
      <c r="RL184" t="s">
        <v>817</v>
      </c>
      <c r="RM184" t="s">
        <v>813</v>
      </c>
      <c r="RN184" t="s">
        <v>817</v>
      </c>
      <c r="RO184" t="s">
        <v>817</v>
      </c>
      <c r="RP184" t="s">
        <v>817</v>
      </c>
      <c r="RQ184" t="s">
        <v>817</v>
      </c>
      <c r="RR184" t="s">
        <v>817</v>
      </c>
      <c r="RS184" t="s">
        <v>817</v>
      </c>
      <c r="RT184" t="s">
        <v>817</v>
      </c>
      <c r="RU184" t="s">
        <v>817</v>
      </c>
      <c r="RV184" t="s">
        <v>817</v>
      </c>
      <c r="RW184" t="s">
        <v>817</v>
      </c>
      <c r="RX184" t="s">
        <v>879</v>
      </c>
      <c r="RY184" t="s">
        <v>902</v>
      </c>
      <c r="RZ184" t="s">
        <v>817</v>
      </c>
      <c r="SB184" t="s">
        <v>817</v>
      </c>
      <c r="SC184" t="s">
        <v>817</v>
      </c>
      <c r="SD184" t="s">
        <v>817</v>
      </c>
      <c r="SE184" t="s">
        <v>817</v>
      </c>
      <c r="SF184" t="s">
        <v>817</v>
      </c>
      <c r="SG184" t="s">
        <v>817</v>
      </c>
      <c r="SH184" t="s">
        <v>817</v>
      </c>
      <c r="SI184" t="s">
        <v>817</v>
      </c>
      <c r="SJ184" t="s">
        <v>817</v>
      </c>
      <c r="SK184" t="s">
        <v>817</v>
      </c>
      <c r="SL184" t="s">
        <v>817</v>
      </c>
      <c r="SM184" t="s">
        <v>817</v>
      </c>
      <c r="SN184" t="s">
        <v>813</v>
      </c>
      <c r="SO184" t="s">
        <v>817</v>
      </c>
      <c r="SP184" t="s">
        <v>817</v>
      </c>
      <c r="SQ184" t="s">
        <v>817</v>
      </c>
      <c r="SR184" t="s">
        <v>817</v>
      </c>
      <c r="SS184" t="s">
        <v>817</v>
      </c>
      <c r="ST184" t="s">
        <v>817</v>
      </c>
      <c r="SU184" t="s">
        <v>817</v>
      </c>
      <c r="SV184" t="s">
        <v>817</v>
      </c>
      <c r="SW184" t="s">
        <v>817</v>
      </c>
      <c r="SX184" t="s">
        <v>817</v>
      </c>
      <c r="SY184" t="s">
        <v>817</v>
      </c>
      <c r="SZ184" t="s">
        <v>817</v>
      </c>
      <c r="TA184" t="s">
        <v>817</v>
      </c>
      <c r="TB184" t="s">
        <v>817</v>
      </c>
      <c r="TC184" t="s">
        <v>817</v>
      </c>
      <c r="TD184" t="s">
        <v>817</v>
      </c>
      <c r="TE184" t="s">
        <v>817</v>
      </c>
      <c r="TF184" t="s">
        <v>813</v>
      </c>
      <c r="TG184" t="s">
        <v>817</v>
      </c>
      <c r="TH184" t="s">
        <v>817</v>
      </c>
      <c r="TI184" t="s">
        <v>817</v>
      </c>
      <c r="TU184" t="s">
        <v>817</v>
      </c>
      <c r="TY184" t="s">
        <v>817</v>
      </c>
      <c r="TZ184" t="s">
        <v>817</v>
      </c>
      <c r="UA184" t="s">
        <v>817</v>
      </c>
      <c r="UB184" t="s">
        <v>817</v>
      </c>
      <c r="UC184" t="s">
        <v>817</v>
      </c>
      <c r="UD184" t="s">
        <v>817</v>
      </c>
      <c r="UE184" t="s">
        <v>817</v>
      </c>
      <c r="UF184" t="s">
        <v>817</v>
      </c>
      <c r="UG184" t="s">
        <v>817</v>
      </c>
      <c r="UH184" t="s">
        <v>813</v>
      </c>
      <c r="UI184" t="s">
        <v>817</v>
      </c>
      <c r="UJ184" t="s">
        <v>817</v>
      </c>
      <c r="UK184" t="s">
        <v>817</v>
      </c>
      <c r="UL184" t="s">
        <v>817</v>
      </c>
      <c r="UM184" t="s">
        <v>813</v>
      </c>
      <c r="UN184" t="s">
        <v>817</v>
      </c>
      <c r="UO184" t="s">
        <v>817</v>
      </c>
      <c r="UP184" t="s">
        <v>817</v>
      </c>
      <c r="UQ184" t="s">
        <v>817</v>
      </c>
      <c r="UR184" t="s">
        <v>817</v>
      </c>
      <c r="US184" t="s">
        <v>817</v>
      </c>
      <c r="UT184" t="s">
        <v>817</v>
      </c>
      <c r="UU184" t="s">
        <v>817</v>
      </c>
      <c r="UV184" t="s">
        <v>817</v>
      </c>
      <c r="UW184" t="s">
        <v>813</v>
      </c>
      <c r="UX184" t="s">
        <v>817</v>
      </c>
      <c r="UY184" t="s">
        <v>817</v>
      </c>
      <c r="UZ184" t="s">
        <v>817</v>
      </c>
      <c r="VD184" t="s">
        <v>813</v>
      </c>
      <c r="VE184" t="s">
        <v>817</v>
      </c>
      <c r="VF184" t="s">
        <v>817</v>
      </c>
      <c r="VG184" t="s">
        <v>817</v>
      </c>
      <c r="VH184" t="s">
        <v>817</v>
      </c>
      <c r="VI184" t="s">
        <v>817</v>
      </c>
      <c r="VJ184" t="s">
        <v>817</v>
      </c>
      <c r="VK184" t="s">
        <v>817</v>
      </c>
      <c r="VL184" t="s">
        <v>817</v>
      </c>
      <c r="VM184" t="s">
        <v>817</v>
      </c>
      <c r="VN184" t="s">
        <v>817</v>
      </c>
      <c r="VO184" t="s">
        <v>817</v>
      </c>
      <c r="VP184" t="s">
        <v>817</v>
      </c>
      <c r="VQ184" t="s">
        <v>817</v>
      </c>
      <c r="VY184" t="s">
        <v>817</v>
      </c>
      <c r="VZ184" t="s">
        <v>813</v>
      </c>
      <c r="WA184" t="s">
        <v>817</v>
      </c>
      <c r="WJ184" t="s">
        <v>817</v>
      </c>
      <c r="WK184" t="s">
        <v>813</v>
      </c>
      <c r="WL184" t="s">
        <v>817</v>
      </c>
      <c r="WM184" t="s">
        <v>813</v>
      </c>
      <c r="WN184" t="s">
        <v>817</v>
      </c>
      <c r="WO184" t="s">
        <v>817</v>
      </c>
      <c r="WP184" t="s">
        <v>817</v>
      </c>
      <c r="WQ184" t="s">
        <v>817</v>
      </c>
      <c r="WR184" t="s">
        <v>817</v>
      </c>
      <c r="WS184" t="s">
        <v>834</v>
      </c>
      <c r="WU184" t="s">
        <v>817</v>
      </c>
      <c r="WV184" t="s">
        <v>817</v>
      </c>
      <c r="WW184" t="s">
        <v>817</v>
      </c>
      <c r="WX184" t="s">
        <v>817</v>
      </c>
      <c r="WY184" t="s">
        <v>817</v>
      </c>
      <c r="WZ184" t="s">
        <v>813</v>
      </c>
      <c r="XA184" t="s">
        <v>817</v>
      </c>
      <c r="XB184" t="s">
        <v>817</v>
      </c>
      <c r="XC184" t="s">
        <v>850</v>
      </c>
      <c r="XD184" t="s">
        <v>813</v>
      </c>
      <c r="XE184" t="s">
        <v>817</v>
      </c>
      <c r="XF184" t="s">
        <v>817</v>
      </c>
      <c r="XG184" t="s">
        <v>817</v>
      </c>
      <c r="XH184" t="s">
        <v>817</v>
      </c>
      <c r="XI184" t="s">
        <v>817</v>
      </c>
      <c r="XJ184" t="s">
        <v>817</v>
      </c>
      <c r="XK184" t="s">
        <v>817</v>
      </c>
      <c r="XL184" t="s">
        <v>817</v>
      </c>
      <c r="XM184" t="s">
        <v>817</v>
      </c>
      <c r="XN184" t="s">
        <v>817</v>
      </c>
      <c r="XO184" t="s">
        <v>817</v>
      </c>
      <c r="XP184" t="s">
        <v>817</v>
      </c>
      <c r="XQ184" t="s">
        <v>817</v>
      </c>
      <c r="XR184" t="s">
        <v>817</v>
      </c>
      <c r="XS184" t="s">
        <v>817</v>
      </c>
      <c r="XT184" t="s">
        <v>817</v>
      </c>
      <c r="XU184" t="s">
        <v>817</v>
      </c>
      <c r="XV184" t="s">
        <v>817</v>
      </c>
      <c r="XW184" t="s">
        <v>813</v>
      </c>
      <c r="XX184" t="s">
        <v>817</v>
      </c>
      <c r="XY184" t="s">
        <v>817</v>
      </c>
      <c r="XZ184" t="s">
        <v>817</v>
      </c>
      <c r="ZM184" t="s">
        <v>817</v>
      </c>
      <c r="ZN184" t="s">
        <v>817</v>
      </c>
      <c r="ZO184" t="s">
        <v>817</v>
      </c>
      <c r="ZP184" t="s">
        <v>817</v>
      </c>
      <c r="ZQ184" t="s">
        <v>817</v>
      </c>
      <c r="ZR184" t="s">
        <v>817</v>
      </c>
      <c r="ZS184" t="s">
        <v>817</v>
      </c>
      <c r="ZT184" t="s">
        <v>817</v>
      </c>
      <c r="ZU184" t="s">
        <v>817</v>
      </c>
      <c r="ZV184" t="s">
        <v>817</v>
      </c>
      <c r="ZW184" t="s">
        <v>817</v>
      </c>
      <c r="ZX184" t="s">
        <v>817</v>
      </c>
      <c r="ZY184" t="s">
        <v>817</v>
      </c>
      <c r="ZZ184" t="s">
        <v>817</v>
      </c>
      <c r="AAA184" t="s">
        <v>817</v>
      </c>
      <c r="AAB184" t="s">
        <v>813</v>
      </c>
      <c r="AAC184" t="s">
        <v>817</v>
      </c>
      <c r="AAD184" t="s">
        <v>817</v>
      </c>
      <c r="AAE184" t="s">
        <v>817</v>
      </c>
      <c r="AAF184" t="s">
        <v>817</v>
      </c>
      <c r="AAG184" t="s">
        <v>1528</v>
      </c>
      <c r="AAH184" t="s">
        <v>817</v>
      </c>
      <c r="AAI184" t="s">
        <v>817</v>
      </c>
      <c r="AAJ184" t="s">
        <v>817</v>
      </c>
      <c r="AAK184" t="s">
        <v>817</v>
      </c>
      <c r="AAL184" t="s">
        <v>817</v>
      </c>
      <c r="AAM184" t="s">
        <v>817</v>
      </c>
      <c r="AAN184" t="s">
        <v>817</v>
      </c>
      <c r="AAO184" t="s">
        <v>813</v>
      </c>
      <c r="AAP184" t="s">
        <v>817</v>
      </c>
      <c r="AAQ184" t="s">
        <v>817</v>
      </c>
      <c r="AAR184" t="s">
        <v>817</v>
      </c>
      <c r="AAS184" t="s">
        <v>817</v>
      </c>
      <c r="AAT184" t="s">
        <v>817</v>
      </c>
      <c r="AAV184" t="s">
        <v>817</v>
      </c>
      <c r="AAW184" t="s">
        <v>817</v>
      </c>
      <c r="AAX184" t="s">
        <v>817</v>
      </c>
      <c r="AAY184" t="s">
        <v>817</v>
      </c>
      <c r="AAZ184" t="s">
        <v>817</v>
      </c>
      <c r="ABA184" t="s">
        <v>813</v>
      </c>
      <c r="ABB184" t="s">
        <v>813</v>
      </c>
      <c r="ABC184" t="s">
        <v>817</v>
      </c>
      <c r="ABD184" t="s">
        <v>817</v>
      </c>
      <c r="ABE184" t="s">
        <v>817</v>
      </c>
      <c r="ABF184" t="s">
        <v>817</v>
      </c>
      <c r="ABG184" t="s">
        <v>817</v>
      </c>
      <c r="ABH184" t="s">
        <v>817</v>
      </c>
      <c r="ABI184" t="s">
        <v>817</v>
      </c>
      <c r="ABJ184" t="s">
        <v>817</v>
      </c>
      <c r="ABK184" t="s">
        <v>817</v>
      </c>
      <c r="ABL184" t="s">
        <v>817</v>
      </c>
      <c r="ABM184" t="s">
        <v>817</v>
      </c>
      <c r="ABN184" t="s">
        <v>817</v>
      </c>
      <c r="ABO184" t="s">
        <v>817</v>
      </c>
      <c r="ABP184" t="s">
        <v>817</v>
      </c>
      <c r="ABQ184" t="s">
        <v>817</v>
      </c>
      <c r="ABR184" t="s">
        <v>817</v>
      </c>
      <c r="ABS184" t="s">
        <v>817</v>
      </c>
      <c r="ABT184" t="s">
        <v>817</v>
      </c>
      <c r="ABU184" t="s">
        <v>817</v>
      </c>
      <c r="ABV184" t="s">
        <v>817</v>
      </c>
      <c r="ABW184" t="s">
        <v>813</v>
      </c>
      <c r="ABX184" t="s">
        <v>817</v>
      </c>
      <c r="ABY184" t="s">
        <v>817</v>
      </c>
      <c r="ABZ184" t="s">
        <v>817</v>
      </c>
      <c r="ACA184" t="s">
        <v>817</v>
      </c>
      <c r="ACB184" t="s">
        <v>817</v>
      </c>
      <c r="ACC184" t="s">
        <v>817</v>
      </c>
      <c r="ACD184" t="s">
        <v>817</v>
      </c>
      <c r="ACE184" t="s">
        <v>817</v>
      </c>
      <c r="ACF184" t="s">
        <v>817</v>
      </c>
      <c r="ACG184" t="s">
        <v>817</v>
      </c>
      <c r="ACH184" t="s">
        <v>817</v>
      </c>
      <c r="ACI184" t="s">
        <v>817</v>
      </c>
    </row>
    <row r="185" spans="1:763">
      <c r="A185" t="s">
        <v>1603</v>
      </c>
      <c r="B185" t="s">
        <v>1604</v>
      </c>
      <c r="C185" t="s">
        <v>1605</v>
      </c>
      <c r="D185" t="s">
        <v>1028</v>
      </c>
      <c r="E185" t="s">
        <v>1028</v>
      </c>
      <c r="P185" t="s">
        <v>886</v>
      </c>
      <c r="T185">
        <v>32</v>
      </c>
      <c r="V185" t="s">
        <v>813</v>
      </c>
      <c r="X185" t="s">
        <v>817</v>
      </c>
      <c r="Y185" t="s">
        <v>814</v>
      </c>
      <c r="Z185" t="s">
        <v>814</v>
      </c>
      <c r="AA185" t="s">
        <v>857</v>
      </c>
      <c r="AB185" t="s">
        <v>901</v>
      </c>
      <c r="AC185">
        <v>6</v>
      </c>
      <c r="AD185" t="s">
        <v>813</v>
      </c>
      <c r="AE185">
        <v>0</v>
      </c>
      <c r="AF185">
        <v>6</v>
      </c>
      <c r="AG185">
        <v>0</v>
      </c>
      <c r="AH185" t="s">
        <v>818</v>
      </c>
      <c r="AI185" t="s">
        <v>818</v>
      </c>
      <c r="AJ185" t="s">
        <v>818</v>
      </c>
      <c r="AK185" t="s">
        <v>818</v>
      </c>
      <c r="AL185" t="s">
        <v>818</v>
      </c>
      <c r="AM185" t="s">
        <v>818</v>
      </c>
      <c r="AN185" t="s">
        <v>818</v>
      </c>
      <c r="AO185" t="s">
        <v>818</v>
      </c>
      <c r="AP185" t="s">
        <v>818</v>
      </c>
      <c r="AQ185" t="s">
        <v>818</v>
      </c>
      <c r="AR185" t="s">
        <v>818</v>
      </c>
      <c r="AS185" t="s">
        <v>818</v>
      </c>
      <c r="AT185" t="s">
        <v>818</v>
      </c>
      <c r="AU185" t="s">
        <v>818</v>
      </c>
      <c r="AV185" t="s">
        <v>818</v>
      </c>
      <c r="AW185" t="s">
        <v>818</v>
      </c>
      <c r="AX185" t="s">
        <v>818</v>
      </c>
      <c r="AY185" t="s">
        <v>818</v>
      </c>
      <c r="AZ185" t="s">
        <v>818</v>
      </c>
      <c r="BA185" t="s">
        <v>818</v>
      </c>
      <c r="BB185" t="s">
        <v>818</v>
      </c>
      <c r="BC185" t="s">
        <v>818</v>
      </c>
      <c r="BD185" t="s">
        <v>818</v>
      </c>
      <c r="BE185" t="s">
        <v>818</v>
      </c>
      <c r="BF185" t="s">
        <v>818</v>
      </c>
      <c r="BG185" t="s">
        <v>818</v>
      </c>
      <c r="BH185" t="s">
        <v>818</v>
      </c>
      <c r="BI185" t="s">
        <v>818</v>
      </c>
      <c r="BJ185" t="s">
        <v>818</v>
      </c>
      <c r="BK185" t="s">
        <v>818</v>
      </c>
      <c r="BL185" t="s">
        <v>818</v>
      </c>
      <c r="BM185" t="s">
        <v>818</v>
      </c>
      <c r="BN185" t="s">
        <v>818</v>
      </c>
      <c r="BO185" t="s">
        <v>818</v>
      </c>
      <c r="BP185" t="s">
        <v>818</v>
      </c>
      <c r="BQ185" t="s">
        <v>818</v>
      </c>
      <c r="BR185" t="s">
        <v>818</v>
      </c>
      <c r="BS185" t="s">
        <v>818</v>
      </c>
      <c r="BT185" t="s">
        <v>818</v>
      </c>
      <c r="BU185" t="s">
        <v>818</v>
      </c>
      <c r="BV185" t="s">
        <v>818</v>
      </c>
      <c r="BW185" t="s">
        <v>818</v>
      </c>
      <c r="BX185" t="s">
        <v>818</v>
      </c>
      <c r="BY185" t="s">
        <v>818</v>
      </c>
      <c r="BZ185" t="s">
        <v>818</v>
      </c>
      <c r="CA185" t="s">
        <v>818</v>
      </c>
      <c r="CB185" t="s">
        <v>818</v>
      </c>
      <c r="CC185" t="s">
        <v>818</v>
      </c>
      <c r="CD185" t="s">
        <v>818</v>
      </c>
      <c r="CE185" t="s">
        <v>818</v>
      </c>
      <c r="CF185" t="s">
        <v>818</v>
      </c>
      <c r="CG185" t="s">
        <v>818</v>
      </c>
      <c r="CH185" t="s">
        <v>818</v>
      </c>
      <c r="CI185" t="s">
        <v>818</v>
      </c>
      <c r="CJ185" t="s">
        <v>818</v>
      </c>
      <c r="CK185" t="s">
        <v>818</v>
      </c>
      <c r="CL185" t="s">
        <v>818</v>
      </c>
      <c r="CM185" t="s">
        <v>818</v>
      </c>
      <c r="CN185" t="s">
        <v>818</v>
      </c>
      <c r="CO185" t="s">
        <v>818</v>
      </c>
      <c r="CP185" t="s">
        <v>818</v>
      </c>
      <c r="CQ185" t="s">
        <v>818</v>
      </c>
      <c r="CR185" t="s">
        <v>818</v>
      </c>
      <c r="CS185" t="s">
        <v>818</v>
      </c>
      <c r="CT185" t="s">
        <v>818</v>
      </c>
      <c r="CU185" t="s">
        <v>818</v>
      </c>
      <c r="CV185" t="s">
        <v>818</v>
      </c>
      <c r="CW185" t="s">
        <v>818</v>
      </c>
      <c r="CX185" t="s">
        <v>818</v>
      </c>
      <c r="CY185" t="s">
        <v>818</v>
      </c>
      <c r="CZ185" t="s">
        <v>818</v>
      </c>
      <c r="DA185" t="s">
        <v>818</v>
      </c>
      <c r="DB185" t="s">
        <v>818</v>
      </c>
      <c r="DC185" t="s">
        <v>818</v>
      </c>
      <c r="DD185" t="s">
        <v>818</v>
      </c>
      <c r="DE185" t="s">
        <v>818</v>
      </c>
      <c r="DF185" t="s">
        <v>818</v>
      </c>
      <c r="DG185" t="s">
        <v>818</v>
      </c>
      <c r="DH185" t="s">
        <v>818</v>
      </c>
      <c r="DI185" t="s">
        <v>818</v>
      </c>
      <c r="DJ185" t="s">
        <v>818</v>
      </c>
      <c r="DK185" t="s">
        <v>818</v>
      </c>
      <c r="DL185" t="s">
        <v>818</v>
      </c>
      <c r="DM185" t="s">
        <v>818</v>
      </c>
      <c r="DN185" t="s">
        <v>818</v>
      </c>
      <c r="DO185" t="s">
        <v>818</v>
      </c>
      <c r="DP185" t="s">
        <v>818</v>
      </c>
      <c r="DQ185" t="s">
        <v>818</v>
      </c>
      <c r="DR185" t="s">
        <v>818</v>
      </c>
      <c r="DS185" t="s">
        <v>818</v>
      </c>
      <c r="DT185" t="s">
        <v>818</v>
      </c>
      <c r="DU185" t="s">
        <v>818</v>
      </c>
      <c r="DV185" t="s">
        <v>818</v>
      </c>
      <c r="DW185" t="s">
        <v>818</v>
      </c>
      <c r="DX185" t="s">
        <v>818</v>
      </c>
      <c r="DY185" t="s">
        <v>818</v>
      </c>
      <c r="DZ185" t="s">
        <v>818</v>
      </c>
      <c r="EA185" t="s">
        <v>818</v>
      </c>
      <c r="EB185" t="s">
        <v>818</v>
      </c>
      <c r="EC185" t="s">
        <v>818</v>
      </c>
      <c r="ED185" t="s">
        <v>818</v>
      </c>
      <c r="EE185" t="s">
        <v>818</v>
      </c>
      <c r="EF185" t="s">
        <v>818</v>
      </c>
      <c r="EG185" t="s">
        <v>818</v>
      </c>
      <c r="EH185" t="s">
        <v>818</v>
      </c>
      <c r="EI185" t="s">
        <v>818</v>
      </c>
      <c r="EJ185" t="s">
        <v>818</v>
      </c>
      <c r="EK185" t="s">
        <v>818</v>
      </c>
      <c r="EL185" t="s">
        <v>818</v>
      </c>
      <c r="EM185" t="s">
        <v>818</v>
      </c>
      <c r="EN185" t="s">
        <v>818</v>
      </c>
      <c r="EO185" t="s">
        <v>818</v>
      </c>
      <c r="EP185" t="s">
        <v>818</v>
      </c>
      <c r="EQ185" t="s">
        <v>818</v>
      </c>
      <c r="ER185" t="s">
        <v>818</v>
      </c>
      <c r="ES185" t="s">
        <v>818</v>
      </c>
      <c r="ET185" t="s">
        <v>818</v>
      </c>
      <c r="EU185" t="s">
        <v>818</v>
      </c>
      <c r="EV185" t="s">
        <v>818</v>
      </c>
      <c r="EW185" t="s">
        <v>818</v>
      </c>
      <c r="EX185" t="s">
        <v>818</v>
      </c>
      <c r="EY185" t="s">
        <v>818</v>
      </c>
      <c r="EZ185" t="s">
        <v>818</v>
      </c>
      <c r="FA185" t="s">
        <v>818</v>
      </c>
      <c r="FB185" t="s">
        <v>818</v>
      </c>
      <c r="FC185" t="s">
        <v>818</v>
      </c>
      <c r="FD185" t="s">
        <v>818</v>
      </c>
      <c r="FE185" t="s">
        <v>818</v>
      </c>
      <c r="FF185" t="s">
        <v>818</v>
      </c>
      <c r="FG185" t="s">
        <v>818</v>
      </c>
      <c r="FH185" t="s">
        <v>818</v>
      </c>
      <c r="FI185" t="s">
        <v>818</v>
      </c>
      <c r="FJ185" t="s">
        <v>818</v>
      </c>
      <c r="FK185" t="s">
        <v>818</v>
      </c>
      <c r="FL185" t="s">
        <v>818</v>
      </c>
      <c r="FM185" t="s">
        <v>818</v>
      </c>
      <c r="FN185" t="s">
        <v>818</v>
      </c>
      <c r="FO185" t="s">
        <v>818</v>
      </c>
      <c r="FP185" t="s">
        <v>818</v>
      </c>
      <c r="FQ185" t="s">
        <v>818</v>
      </c>
      <c r="FR185" t="s">
        <v>818</v>
      </c>
      <c r="FS185" t="s">
        <v>818</v>
      </c>
      <c r="FT185" t="s">
        <v>818</v>
      </c>
      <c r="FU185" t="s">
        <v>818</v>
      </c>
      <c r="FV185" t="s">
        <v>818</v>
      </c>
      <c r="FW185" t="s">
        <v>818</v>
      </c>
      <c r="FX185" t="s">
        <v>818</v>
      </c>
      <c r="FY185" t="s">
        <v>818</v>
      </c>
      <c r="FZ185" t="s">
        <v>818</v>
      </c>
      <c r="GA185" t="s">
        <v>818</v>
      </c>
      <c r="GB185" t="s">
        <v>818</v>
      </c>
      <c r="GC185" t="s">
        <v>818</v>
      </c>
      <c r="GD185" t="s">
        <v>818</v>
      </c>
      <c r="GE185" t="s">
        <v>818</v>
      </c>
      <c r="GF185" t="s">
        <v>818</v>
      </c>
      <c r="GG185" t="s">
        <v>818</v>
      </c>
      <c r="GH185" t="s">
        <v>818</v>
      </c>
      <c r="GI185" t="s">
        <v>818</v>
      </c>
      <c r="GJ185" t="s">
        <v>818</v>
      </c>
      <c r="GK185" t="s">
        <v>818</v>
      </c>
      <c r="GL185" t="s">
        <v>818</v>
      </c>
      <c r="GM185" t="s">
        <v>818</v>
      </c>
      <c r="GN185" t="s">
        <v>818</v>
      </c>
      <c r="GO185" t="s">
        <v>818</v>
      </c>
      <c r="GP185" t="s">
        <v>818</v>
      </c>
      <c r="GQ185" t="s">
        <v>818</v>
      </c>
      <c r="GR185" t="s">
        <v>818</v>
      </c>
      <c r="GS185" t="s">
        <v>818</v>
      </c>
      <c r="GT185" t="s">
        <v>818</v>
      </c>
      <c r="GU185" t="s">
        <v>818</v>
      </c>
      <c r="GV185" t="s">
        <v>818</v>
      </c>
      <c r="GW185" t="s">
        <v>818</v>
      </c>
      <c r="GX185" t="s">
        <v>818</v>
      </c>
      <c r="GY185" t="s">
        <v>818</v>
      </c>
      <c r="GZ185" t="s">
        <v>818</v>
      </c>
      <c r="HA185" t="s">
        <v>818</v>
      </c>
      <c r="HB185" t="s">
        <v>818</v>
      </c>
      <c r="HC185" t="s">
        <v>818</v>
      </c>
      <c r="HD185" t="s">
        <v>818</v>
      </c>
      <c r="HE185" t="s">
        <v>818</v>
      </c>
      <c r="HF185" t="s">
        <v>818</v>
      </c>
      <c r="HG185" t="s">
        <v>818</v>
      </c>
      <c r="HH185" t="s">
        <v>818</v>
      </c>
      <c r="HI185" t="s">
        <v>818</v>
      </c>
      <c r="HJ185" t="s">
        <v>818</v>
      </c>
      <c r="HK185" t="s">
        <v>818</v>
      </c>
      <c r="HL185" t="s">
        <v>818</v>
      </c>
      <c r="HM185" t="s">
        <v>818</v>
      </c>
      <c r="HN185" t="s">
        <v>818</v>
      </c>
      <c r="HO185" t="s">
        <v>818</v>
      </c>
      <c r="HP185" t="s">
        <v>818</v>
      </c>
      <c r="HQ185" t="s">
        <v>818</v>
      </c>
      <c r="HR185" t="s">
        <v>818</v>
      </c>
      <c r="HS185" t="s">
        <v>818</v>
      </c>
      <c r="HT185" t="s">
        <v>818</v>
      </c>
      <c r="HU185" t="s">
        <v>818</v>
      </c>
      <c r="HV185" t="s">
        <v>818</v>
      </c>
      <c r="HW185" t="s">
        <v>818</v>
      </c>
      <c r="HX185" t="s">
        <v>818</v>
      </c>
      <c r="HY185" t="s">
        <v>818</v>
      </c>
      <c r="HZ185" t="s">
        <v>818</v>
      </c>
      <c r="IA185" t="s">
        <v>818</v>
      </c>
      <c r="IB185" t="s">
        <v>818</v>
      </c>
      <c r="IC185" t="s">
        <v>818</v>
      </c>
      <c r="ID185" t="s">
        <v>818</v>
      </c>
      <c r="IE185" t="s">
        <v>818</v>
      </c>
      <c r="IF185" t="s">
        <v>818</v>
      </c>
      <c r="IG185" t="s">
        <v>818</v>
      </c>
      <c r="IH185" t="s">
        <v>818</v>
      </c>
      <c r="II185" t="s">
        <v>818</v>
      </c>
      <c r="IJ185" t="s">
        <v>818</v>
      </c>
      <c r="IK185" t="s">
        <v>818</v>
      </c>
      <c r="IL185" t="s">
        <v>818</v>
      </c>
      <c r="IM185" t="s">
        <v>818</v>
      </c>
      <c r="IN185" t="s">
        <v>818</v>
      </c>
      <c r="IO185" t="s">
        <v>818</v>
      </c>
      <c r="IP185" t="s">
        <v>818</v>
      </c>
      <c r="IQ185" t="s">
        <v>818</v>
      </c>
      <c r="IR185" t="s">
        <v>818</v>
      </c>
      <c r="IS185" t="s">
        <v>818</v>
      </c>
      <c r="IT185" t="s">
        <v>818</v>
      </c>
      <c r="IU185" t="s">
        <v>818</v>
      </c>
      <c r="IV185" t="s">
        <v>818</v>
      </c>
      <c r="IW185" t="s">
        <v>818</v>
      </c>
      <c r="IX185" t="s">
        <v>818</v>
      </c>
      <c r="IY185" t="s">
        <v>818</v>
      </c>
      <c r="IZ185" t="s">
        <v>818</v>
      </c>
      <c r="JA185" t="s">
        <v>818</v>
      </c>
      <c r="JB185" t="s">
        <v>818</v>
      </c>
      <c r="JC185" t="s">
        <v>818</v>
      </c>
      <c r="JD185" t="s">
        <v>818</v>
      </c>
      <c r="JE185" t="s">
        <v>818</v>
      </c>
      <c r="JF185" t="s">
        <v>818</v>
      </c>
      <c r="JG185" t="s">
        <v>818</v>
      </c>
      <c r="JH185" t="s">
        <v>818</v>
      </c>
      <c r="JI185" t="s">
        <v>818</v>
      </c>
      <c r="JJ185" t="s">
        <v>818</v>
      </c>
      <c r="JK185" t="s">
        <v>818</v>
      </c>
      <c r="JL185" t="s">
        <v>818</v>
      </c>
      <c r="JM185" t="s">
        <v>818</v>
      </c>
      <c r="JN185" t="s">
        <v>818</v>
      </c>
      <c r="JO185" t="s">
        <v>818</v>
      </c>
      <c r="JP185" t="s">
        <v>818</v>
      </c>
      <c r="JQ185" t="s">
        <v>818</v>
      </c>
      <c r="JR185" t="s">
        <v>818</v>
      </c>
      <c r="JS185" t="s">
        <v>818</v>
      </c>
      <c r="JT185" t="s">
        <v>818</v>
      </c>
      <c r="JU185" t="s">
        <v>818</v>
      </c>
      <c r="JV185" t="s">
        <v>818</v>
      </c>
      <c r="JW185" t="s">
        <v>818</v>
      </c>
      <c r="JX185" t="s">
        <v>818</v>
      </c>
      <c r="JY185" t="s">
        <v>818</v>
      </c>
      <c r="JZ185" t="s">
        <v>818</v>
      </c>
      <c r="KA185" t="s">
        <v>818</v>
      </c>
      <c r="KB185" t="s">
        <v>818</v>
      </c>
      <c r="KC185" t="s">
        <v>818</v>
      </c>
      <c r="KD185" t="s">
        <v>818</v>
      </c>
      <c r="KE185" t="s">
        <v>818</v>
      </c>
      <c r="KF185">
        <v>6</v>
      </c>
      <c r="KG185">
        <v>0</v>
      </c>
      <c r="KH185">
        <v>0</v>
      </c>
      <c r="KI185">
        <v>0</v>
      </c>
      <c r="KJ185">
        <v>1</v>
      </c>
      <c r="KK185">
        <v>0</v>
      </c>
      <c r="KL185">
        <v>0</v>
      </c>
      <c r="KM185">
        <v>1</v>
      </c>
      <c r="KN185">
        <v>2</v>
      </c>
      <c r="KO185">
        <v>0</v>
      </c>
      <c r="KP185">
        <v>1</v>
      </c>
      <c r="KQ185">
        <v>3</v>
      </c>
      <c r="KR185">
        <v>1</v>
      </c>
      <c r="KS185">
        <v>0</v>
      </c>
      <c r="KT185">
        <v>0</v>
      </c>
      <c r="KU185">
        <v>0</v>
      </c>
      <c r="KV185">
        <v>0</v>
      </c>
      <c r="KW185">
        <v>1</v>
      </c>
      <c r="KX185">
        <v>0</v>
      </c>
      <c r="KY185">
        <v>0</v>
      </c>
      <c r="KZ185">
        <v>1</v>
      </c>
      <c r="LA185">
        <v>1</v>
      </c>
      <c r="LB185">
        <v>2</v>
      </c>
      <c r="LC185">
        <v>2</v>
      </c>
      <c r="LD185">
        <v>6</v>
      </c>
      <c r="LE185">
        <v>0</v>
      </c>
      <c r="LF185">
        <v>4</v>
      </c>
      <c r="LH185" t="s">
        <v>813</v>
      </c>
      <c r="LI185" t="s">
        <v>817</v>
      </c>
      <c r="LJ185" t="s">
        <v>817</v>
      </c>
      <c r="LK185" t="s">
        <v>817</v>
      </c>
      <c r="LL185" t="s">
        <v>817</v>
      </c>
      <c r="LM185" t="s">
        <v>817</v>
      </c>
      <c r="LN185" t="s">
        <v>813</v>
      </c>
      <c r="LO185" t="s">
        <v>813</v>
      </c>
      <c r="LP185" t="s">
        <v>813</v>
      </c>
      <c r="LQ185" t="s">
        <v>813</v>
      </c>
      <c r="LR185" t="s">
        <v>845</v>
      </c>
      <c r="LV185" t="s">
        <v>845</v>
      </c>
      <c r="LX185" t="s">
        <v>817</v>
      </c>
      <c r="MU185" t="s">
        <v>817</v>
      </c>
      <c r="MV185" t="s">
        <v>817</v>
      </c>
      <c r="MW185" t="s">
        <v>817</v>
      </c>
      <c r="MX185" t="s">
        <v>817</v>
      </c>
      <c r="MY185" t="s">
        <v>817</v>
      </c>
      <c r="MZ185" t="s">
        <v>813</v>
      </c>
      <c r="NA185" t="s">
        <v>817</v>
      </c>
      <c r="NB185" t="s">
        <v>817</v>
      </c>
      <c r="NR185" t="s">
        <v>813</v>
      </c>
      <c r="NS185" t="s">
        <v>817</v>
      </c>
      <c r="NU185" t="s">
        <v>825</v>
      </c>
      <c r="NX185" t="s">
        <v>826</v>
      </c>
      <c r="NY185">
        <v>0</v>
      </c>
      <c r="OP185" t="s">
        <v>813</v>
      </c>
      <c r="OQ185" t="s">
        <v>827</v>
      </c>
      <c r="OR185" t="s">
        <v>828</v>
      </c>
      <c r="OS185" t="s">
        <v>878</v>
      </c>
      <c r="OT185" t="s">
        <v>813</v>
      </c>
      <c r="OU185" t="s">
        <v>813</v>
      </c>
      <c r="OV185" t="s">
        <v>1004</v>
      </c>
      <c r="PA185" t="s">
        <v>817</v>
      </c>
      <c r="PB185" t="s">
        <v>817</v>
      </c>
      <c r="PC185" t="s">
        <v>817</v>
      </c>
      <c r="PD185" t="s">
        <v>817</v>
      </c>
      <c r="PE185" t="s">
        <v>817</v>
      </c>
      <c r="PF185" t="s">
        <v>813</v>
      </c>
      <c r="PG185" t="s">
        <v>817</v>
      </c>
      <c r="PH185" t="s">
        <v>817</v>
      </c>
      <c r="PI185" t="s">
        <v>817</v>
      </c>
      <c r="PJ185" t="s">
        <v>817</v>
      </c>
      <c r="PM185" t="s">
        <v>1057</v>
      </c>
      <c r="PN185" t="s">
        <v>836</v>
      </c>
      <c r="PO185" t="s">
        <v>838</v>
      </c>
      <c r="PP185" t="s">
        <v>839</v>
      </c>
      <c r="PQ185" t="s">
        <v>813</v>
      </c>
      <c r="PR185" t="s">
        <v>813</v>
      </c>
      <c r="PS185" t="s">
        <v>817</v>
      </c>
      <c r="PT185" t="s">
        <v>817</v>
      </c>
      <c r="PU185" t="s">
        <v>817</v>
      </c>
      <c r="PV185" t="s">
        <v>817</v>
      </c>
      <c r="PW185" t="s">
        <v>817</v>
      </c>
      <c r="PX185" t="s">
        <v>817</v>
      </c>
      <c r="PY185" t="s">
        <v>817</v>
      </c>
      <c r="PZ185" t="s">
        <v>840</v>
      </c>
      <c r="QA185" t="s">
        <v>841</v>
      </c>
      <c r="QB185" t="s">
        <v>971</v>
      </c>
      <c r="QC185" t="s">
        <v>843</v>
      </c>
      <c r="QD185" t="s">
        <v>896</v>
      </c>
      <c r="QE185" t="s">
        <v>879</v>
      </c>
      <c r="QF185" t="s">
        <v>813</v>
      </c>
      <c r="QG185" t="s">
        <v>813</v>
      </c>
      <c r="QH185" t="s">
        <v>813</v>
      </c>
      <c r="QI185" t="s">
        <v>817</v>
      </c>
      <c r="QJ185" t="s">
        <v>813</v>
      </c>
      <c r="QK185" t="s">
        <v>813</v>
      </c>
      <c r="QL185" t="s">
        <v>817</v>
      </c>
      <c r="QM185" t="s">
        <v>817</v>
      </c>
      <c r="QN185" t="s">
        <v>817</v>
      </c>
      <c r="QO185" t="s">
        <v>817</v>
      </c>
      <c r="QP185" t="s">
        <v>817</v>
      </c>
      <c r="QQ185" t="s">
        <v>817</v>
      </c>
      <c r="QR185" t="s">
        <v>813</v>
      </c>
      <c r="QS185" t="s">
        <v>813</v>
      </c>
      <c r="QT185" t="s">
        <v>817</v>
      </c>
      <c r="QU185" t="s">
        <v>817</v>
      </c>
      <c r="QV185" t="s">
        <v>817</v>
      </c>
      <c r="QW185" t="s">
        <v>817</v>
      </c>
      <c r="QX185" t="s">
        <v>817</v>
      </c>
      <c r="QY185" t="s">
        <v>817</v>
      </c>
      <c r="QZ185" t="s">
        <v>817</v>
      </c>
      <c r="RA185" t="s">
        <v>817</v>
      </c>
      <c r="RB185" t="s">
        <v>817</v>
      </c>
      <c r="RC185" t="s">
        <v>817</v>
      </c>
      <c r="RD185" t="s">
        <v>817</v>
      </c>
      <c r="RE185" t="s">
        <v>817</v>
      </c>
      <c r="RF185" t="s">
        <v>817</v>
      </c>
      <c r="RG185" t="s">
        <v>817</v>
      </c>
      <c r="RH185" t="s">
        <v>817</v>
      </c>
      <c r="RI185" t="s">
        <v>817</v>
      </c>
      <c r="RJ185" t="s">
        <v>817</v>
      </c>
      <c r="RK185" t="s">
        <v>813</v>
      </c>
      <c r="RL185" t="s">
        <v>817</v>
      </c>
      <c r="RM185" t="s">
        <v>813</v>
      </c>
      <c r="RN185" t="s">
        <v>813</v>
      </c>
      <c r="RO185" t="s">
        <v>817</v>
      </c>
      <c r="RP185" t="s">
        <v>817</v>
      </c>
      <c r="RQ185" t="s">
        <v>817</v>
      </c>
      <c r="RR185" t="s">
        <v>817</v>
      </c>
      <c r="RS185" t="s">
        <v>817</v>
      </c>
      <c r="RT185" t="s">
        <v>817</v>
      </c>
      <c r="RU185" t="s">
        <v>817</v>
      </c>
      <c r="RV185" t="s">
        <v>817</v>
      </c>
      <c r="RW185" t="s">
        <v>817</v>
      </c>
      <c r="RX185" t="s">
        <v>836</v>
      </c>
      <c r="RY185" t="s">
        <v>902</v>
      </c>
      <c r="RZ185" t="s">
        <v>813</v>
      </c>
      <c r="SA185" t="s">
        <v>813</v>
      </c>
      <c r="SB185" t="s">
        <v>817</v>
      </c>
      <c r="SC185" t="s">
        <v>817</v>
      </c>
      <c r="SD185" t="s">
        <v>817</v>
      </c>
      <c r="SE185" t="s">
        <v>817</v>
      </c>
      <c r="SF185" t="s">
        <v>817</v>
      </c>
      <c r="SG185" t="s">
        <v>817</v>
      </c>
      <c r="SH185" t="s">
        <v>817</v>
      </c>
      <c r="SI185" t="s">
        <v>817</v>
      </c>
      <c r="SJ185" t="s">
        <v>813</v>
      </c>
      <c r="SK185" t="s">
        <v>817</v>
      </c>
      <c r="SL185" t="s">
        <v>817</v>
      </c>
      <c r="SM185" t="s">
        <v>817</v>
      </c>
      <c r="SN185" t="s">
        <v>817</v>
      </c>
      <c r="SO185" t="s">
        <v>817</v>
      </c>
      <c r="SP185" t="s">
        <v>817</v>
      </c>
      <c r="SQ185" t="s">
        <v>817</v>
      </c>
      <c r="SR185" t="s">
        <v>817</v>
      </c>
      <c r="SS185" t="s">
        <v>817</v>
      </c>
      <c r="ST185" t="s">
        <v>817</v>
      </c>
      <c r="SU185" t="s">
        <v>817</v>
      </c>
      <c r="SV185" t="s">
        <v>817</v>
      </c>
      <c r="SW185" t="s">
        <v>817</v>
      </c>
      <c r="SX185" t="s">
        <v>817</v>
      </c>
      <c r="SY185" t="s">
        <v>817</v>
      </c>
      <c r="SZ185" t="s">
        <v>817</v>
      </c>
      <c r="TA185" t="s">
        <v>817</v>
      </c>
      <c r="TB185" t="s">
        <v>817</v>
      </c>
      <c r="TC185" t="s">
        <v>817</v>
      </c>
      <c r="TD185" t="s">
        <v>817</v>
      </c>
      <c r="TE185" t="s">
        <v>817</v>
      </c>
      <c r="TF185" t="s">
        <v>813</v>
      </c>
      <c r="TG185" t="s">
        <v>817</v>
      </c>
      <c r="TH185" t="s">
        <v>817</v>
      </c>
      <c r="TI185" t="s">
        <v>817</v>
      </c>
      <c r="TU185" t="s">
        <v>817</v>
      </c>
      <c r="TY185" t="s">
        <v>813</v>
      </c>
      <c r="TZ185" t="s">
        <v>817</v>
      </c>
      <c r="UA185" t="s">
        <v>817</v>
      </c>
      <c r="UB185" t="s">
        <v>817</v>
      </c>
      <c r="UC185" t="s">
        <v>817</v>
      </c>
      <c r="UD185" t="s">
        <v>817</v>
      </c>
      <c r="UE185" t="s">
        <v>817</v>
      </c>
      <c r="UF185" t="s">
        <v>817</v>
      </c>
      <c r="UG185" t="s">
        <v>817</v>
      </c>
      <c r="UH185" t="s">
        <v>817</v>
      </c>
      <c r="UI185" t="s">
        <v>817</v>
      </c>
      <c r="UJ185" t="s">
        <v>817</v>
      </c>
      <c r="UK185" t="s">
        <v>817</v>
      </c>
      <c r="UL185" t="s">
        <v>813</v>
      </c>
      <c r="UM185" t="s">
        <v>813</v>
      </c>
      <c r="UN185" t="s">
        <v>817</v>
      </c>
      <c r="UO185" t="s">
        <v>817</v>
      </c>
      <c r="UP185" t="s">
        <v>817</v>
      </c>
      <c r="UQ185" t="s">
        <v>817</v>
      </c>
      <c r="UR185" t="s">
        <v>817</v>
      </c>
      <c r="US185" t="s">
        <v>817</v>
      </c>
      <c r="UT185" t="s">
        <v>817</v>
      </c>
      <c r="UU185" t="s">
        <v>817</v>
      </c>
      <c r="UV185" t="s">
        <v>817</v>
      </c>
      <c r="UW185" t="s">
        <v>813</v>
      </c>
      <c r="UX185" t="s">
        <v>817</v>
      </c>
      <c r="UY185" t="s">
        <v>817</v>
      </c>
      <c r="UZ185" t="s">
        <v>817</v>
      </c>
      <c r="VD185" t="s">
        <v>813</v>
      </c>
      <c r="VE185" t="s">
        <v>817</v>
      </c>
      <c r="VF185" t="s">
        <v>817</v>
      </c>
      <c r="VG185" t="s">
        <v>817</v>
      </c>
      <c r="VH185" t="s">
        <v>817</v>
      </c>
      <c r="VI185" t="s">
        <v>817</v>
      </c>
      <c r="VJ185" t="s">
        <v>817</v>
      </c>
      <c r="VK185" t="s">
        <v>817</v>
      </c>
      <c r="VL185" t="s">
        <v>817</v>
      </c>
      <c r="VM185" t="s">
        <v>817</v>
      </c>
      <c r="VN185" t="s">
        <v>817</v>
      </c>
      <c r="VO185" t="s">
        <v>817</v>
      </c>
      <c r="VP185" t="s">
        <v>817</v>
      </c>
      <c r="VQ185" t="s">
        <v>817</v>
      </c>
      <c r="VR185" t="s">
        <v>813</v>
      </c>
      <c r="VS185" t="s">
        <v>817</v>
      </c>
      <c r="VT185" t="s">
        <v>817</v>
      </c>
      <c r="VU185" t="s">
        <v>813</v>
      </c>
      <c r="VV185" t="s">
        <v>817</v>
      </c>
      <c r="VW185" t="s">
        <v>817</v>
      </c>
      <c r="VX185" t="s">
        <v>817</v>
      </c>
      <c r="VY185" t="s">
        <v>813</v>
      </c>
      <c r="VZ185" t="s">
        <v>813</v>
      </c>
      <c r="WA185" t="s">
        <v>813</v>
      </c>
      <c r="WB185" t="s">
        <v>817</v>
      </c>
      <c r="WJ185" t="s">
        <v>813</v>
      </c>
      <c r="WK185" t="s">
        <v>813</v>
      </c>
      <c r="WL185" t="s">
        <v>817</v>
      </c>
      <c r="WM185" t="s">
        <v>817</v>
      </c>
      <c r="WN185" t="s">
        <v>817</v>
      </c>
      <c r="WO185" t="s">
        <v>817</v>
      </c>
      <c r="WP185" t="s">
        <v>817</v>
      </c>
      <c r="WQ185" t="s">
        <v>817</v>
      </c>
      <c r="WR185" t="s">
        <v>817</v>
      </c>
      <c r="WS185" t="s">
        <v>956</v>
      </c>
      <c r="WT185" t="s">
        <v>1103</v>
      </c>
      <c r="WU185" t="s">
        <v>817</v>
      </c>
      <c r="WV185" t="s">
        <v>817</v>
      </c>
      <c r="WW185" t="s">
        <v>813</v>
      </c>
      <c r="WX185" t="s">
        <v>817</v>
      </c>
      <c r="WY185" t="s">
        <v>817</v>
      </c>
      <c r="WZ185" t="s">
        <v>817</v>
      </c>
      <c r="XA185" t="s">
        <v>817</v>
      </c>
      <c r="XB185" t="s">
        <v>817</v>
      </c>
      <c r="XC185" t="s">
        <v>850</v>
      </c>
      <c r="XD185" t="s">
        <v>813</v>
      </c>
      <c r="XE185" t="s">
        <v>817</v>
      </c>
      <c r="XF185" t="s">
        <v>817</v>
      </c>
      <c r="XG185" t="s">
        <v>817</v>
      </c>
      <c r="XH185" t="s">
        <v>817</v>
      </c>
      <c r="XI185" t="s">
        <v>817</v>
      </c>
      <c r="XJ185" t="s">
        <v>817</v>
      </c>
      <c r="XK185" t="s">
        <v>817</v>
      </c>
      <c r="XL185" t="s">
        <v>817</v>
      </c>
      <c r="XM185" t="s">
        <v>817</v>
      </c>
      <c r="XN185" t="s">
        <v>813</v>
      </c>
      <c r="XO185" t="s">
        <v>817</v>
      </c>
      <c r="XP185" t="s">
        <v>817</v>
      </c>
      <c r="XQ185" t="s">
        <v>817</v>
      </c>
      <c r="XR185" t="s">
        <v>817</v>
      </c>
      <c r="XS185" t="s">
        <v>817</v>
      </c>
      <c r="XT185" t="s">
        <v>817</v>
      </c>
      <c r="XU185" t="s">
        <v>817</v>
      </c>
      <c r="XV185" t="s">
        <v>817</v>
      </c>
      <c r="XW185" t="s">
        <v>813</v>
      </c>
      <c r="XX185" t="s">
        <v>817</v>
      </c>
      <c r="XY185" t="s">
        <v>817</v>
      </c>
      <c r="XZ185" t="s">
        <v>817</v>
      </c>
      <c r="ZM185" t="s">
        <v>817</v>
      </c>
      <c r="ZN185" t="s">
        <v>817</v>
      </c>
      <c r="ZO185" t="s">
        <v>817</v>
      </c>
      <c r="ZP185" t="s">
        <v>817</v>
      </c>
      <c r="ZQ185" t="s">
        <v>817</v>
      </c>
      <c r="ZR185" t="s">
        <v>817</v>
      </c>
      <c r="ZS185" t="s">
        <v>817</v>
      </c>
      <c r="ZT185" t="s">
        <v>817</v>
      </c>
      <c r="ZU185" t="s">
        <v>817</v>
      </c>
      <c r="ZV185" t="s">
        <v>817</v>
      </c>
      <c r="ZW185" t="s">
        <v>817</v>
      </c>
      <c r="ZX185" t="s">
        <v>817</v>
      </c>
      <c r="ZY185" t="s">
        <v>817</v>
      </c>
      <c r="ZZ185" t="s">
        <v>817</v>
      </c>
      <c r="AAA185" t="s">
        <v>817</v>
      </c>
      <c r="AAB185" t="s">
        <v>817</v>
      </c>
      <c r="AAC185" t="s">
        <v>817</v>
      </c>
      <c r="AAD185" t="s">
        <v>813</v>
      </c>
      <c r="AAE185" t="s">
        <v>817</v>
      </c>
      <c r="AAF185" t="s">
        <v>817</v>
      </c>
      <c r="AAH185" t="s">
        <v>817</v>
      </c>
      <c r="AAI185" t="s">
        <v>817</v>
      </c>
      <c r="AAJ185" t="s">
        <v>817</v>
      </c>
      <c r="AAK185" t="s">
        <v>817</v>
      </c>
      <c r="AAL185" t="s">
        <v>813</v>
      </c>
      <c r="AAM185" t="s">
        <v>817</v>
      </c>
      <c r="AAN185" t="s">
        <v>817</v>
      </c>
      <c r="AAO185" t="s">
        <v>817</v>
      </c>
      <c r="AAP185" t="s">
        <v>817</v>
      </c>
      <c r="AAQ185" t="s">
        <v>817</v>
      </c>
      <c r="AAR185" t="s">
        <v>817</v>
      </c>
      <c r="AAS185" t="s">
        <v>817</v>
      </c>
      <c r="AAT185" t="s">
        <v>817</v>
      </c>
      <c r="AAV185" t="s">
        <v>813</v>
      </c>
      <c r="AAW185" t="s">
        <v>813</v>
      </c>
      <c r="AAX185" t="s">
        <v>817</v>
      </c>
      <c r="AAY185" t="s">
        <v>817</v>
      </c>
      <c r="AAZ185" t="s">
        <v>817</v>
      </c>
      <c r="ABA185" t="s">
        <v>813</v>
      </c>
      <c r="ABB185" t="s">
        <v>813</v>
      </c>
      <c r="ABC185" t="s">
        <v>817</v>
      </c>
      <c r="ABD185" t="s">
        <v>817</v>
      </c>
      <c r="ABE185" t="s">
        <v>817</v>
      </c>
      <c r="ABF185" t="s">
        <v>817</v>
      </c>
      <c r="ABG185" t="s">
        <v>817</v>
      </c>
      <c r="ABH185" t="s">
        <v>817</v>
      </c>
      <c r="ABI185" t="s">
        <v>817</v>
      </c>
      <c r="ABJ185" t="s">
        <v>817</v>
      </c>
      <c r="ABK185" t="s">
        <v>817</v>
      </c>
      <c r="ABL185" t="s">
        <v>817</v>
      </c>
      <c r="ABM185" t="s">
        <v>817</v>
      </c>
      <c r="ABN185" t="s">
        <v>817</v>
      </c>
      <c r="ABO185" t="s">
        <v>817</v>
      </c>
      <c r="ABP185" t="s">
        <v>817</v>
      </c>
      <c r="ABQ185" t="s">
        <v>817</v>
      </c>
      <c r="ABR185" t="s">
        <v>817</v>
      </c>
      <c r="ABS185" t="s">
        <v>817</v>
      </c>
      <c r="ABT185" t="s">
        <v>817</v>
      </c>
      <c r="ABU185" t="s">
        <v>817</v>
      </c>
      <c r="ABV185" t="s">
        <v>817</v>
      </c>
      <c r="ABW185" t="s">
        <v>817</v>
      </c>
      <c r="ABX185" t="s">
        <v>813</v>
      </c>
      <c r="ABY185" t="s">
        <v>817</v>
      </c>
      <c r="ABZ185" t="s">
        <v>817</v>
      </c>
      <c r="ACA185" t="s">
        <v>817</v>
      </c>
      <c r="ACB185" t="s">
        <v>817</v>
      </c>
      <c r="ACC185" t="s">
        <v>817</v>
      </c>
      <c r="ACD185" t="s">
        <v>817</v>
      </c>
      <c r="ACE185" t="s">
        <v>817</v>
      </c>
      <c r="ACF185" t="s">
        <v>817</v>
      </c>
      <c r="ACG185" t="s">
        <v>817</v>
      </c>
      <c r="ACH185" t="s">
        <v>817</v>
      </c>
      <c r="ACI185" t="s">
        <v>817</v>
      </c>
    </row>
    <row r="186" spans="1:763">
      <c r="A186" t="s">
        <v>1606</v>
      </c>
      <c r="B186" t="s">
        <v>1607</v>
      </c>
      <c r="C186" t="s">
        <v>1608</v>
      </c>
      <c r="D186" t="s">
        <v>873</v>
      </c>
      <c r="E186" t="s">
        <v>873</v>
      </c>
      <c r="P186" t="s">
        <v>812</v>
      </c>
      <c r="T186">
        <v>36</v>
      </c>
      <c r="V186" t="s">
        <v>813</v>
      </c>
      <c r="X186" t="s">
        <v>817</v>
      </c>
      <c r="Y186" t="s">
        <v>856</v>
      </c>
      <c r="Z186" t="s">
        <v>856</v>
      </c>
      <c r="AA186" t="s">
        <v>857</v>
      </c>
      <c r="AB186" t="s">
        <v>901</v>
      </c>
      <c r="AC186">
        <v>15</v>
      </c>
      <c r="AD186" t="s">
        <v>813</v>
      </c>
      <c r="AE186">
        <v>0</v>
      </c>
      <c r="AF186">
        <v>15</v>
      </c>
      <c r="AG186">
        <v>0</v>
      </c>
      <c r="AH186" t="s">
        <v>818</v>
      </c>
      <c r="AI186" t="s">
        <v>818</v>
      </c>
      <c r="AJ186" t="s">
        <v>818</v>
      </c>
      <c r="AK186" t="s">
        <v>818</v>
      </c>
      <c r="AL186" t="s">
        <v>818</v>
      </c>
      <c r="AM186" t="s">
        <v>818</v>
      </c>
      <c r="AN186" t="s">
        <v>818</v>
      </c>
      <c r="AO186" t="s">
        <v>818</v>
      </c>
      <c r="AP186" t="s">
        <v>818</v>
      </c>
      <c r="AQ186" t="s">
        <v>818</v>
      </c>
      <c r="AR186" t="s">
        <v>818</v>
      </c>
      <c r="AS186" t="s">
        <v>818</v>
      </c>
      <c r="AT186" t="s">
        <v>818</v>
      </c>
      <c r="AU186" t="s">
        <v>818</v>
      </c>
      <c r="AV186" t="s">
        <v>818</v>
      </c>
      <c r="AW186" t="s">
        <v>818</v>
      </c>
      <c r="AX186" t="s">
        <v>818</v>
      </c>
      <c r="AY186" t="s">
        <v>818</v>
      </c>
      <c r="AZ186" t="s">
        <v>818</v>
      </c>
      <c r="BA186" t="s">
        <v>818</v>
      </c>
      <c r="BB186" t="s">
        <v>818</v>
      </c>
      <c r="BC186" t="s">
        <v>818</v>
      </c>
      <c r="BD186" t="s">
        <v>818</v>
      </c>
      <c r="BE186" t="s">
        <v>818</v>
      </c>
      <c r="BF186" t="s">
        <v>818</v>
      </c>
      <c r="BG186" t="s">
        <v>818</v>
      </c>
      <c r="BH186" t="s">
        <v>818</v>
      </c>
      <c r="BI186" t="s">
        <v>818</v>
      </c>
      <c r="BJ186" t="s">
        <v>818</v>
      </c>
      <c r="BK186" t="s">
        <v>818</v>
      </c>
      <c r="BL186" t="s">
        <v>818</v>
      </c>
      <c r="BM186" t="s">
        <v>818</v>
      </c>
      <c r="BN186" t="s">
        <v>818</v>
      </c>
      <c r="BO186" t="s">
        <v>818</v>
      </c>
      <c r="BP186" t="s">
        <v>818</v>
      </c>
      <c r="BQ186" t="s">
        <v>818</v>
      </c>
      <c r="BR186" t="s">
        <v>818</v>
      </c>
      <c r="BS186" t="s">
        <v>818</v>
      </c>
      <c r="BT186" t="s">
        <v>818</v>
      </c>
      <c r="BU186" t="s">
        <v>818</v>
      </c>
      <c r="BV186" t="s">
        <v>818</v>
      </c>
      <c r="BW186" t="s">
        <v>818</v>
      </c>
      <c r="BX186" t="s">
        <v>818</v>
      </c>
      <c r="BY186" t="s">
        <v>818</v>
      </c>
      <c r="BZ186" t="s">
        <v>818</v>
      </c>
      <c r="CA186" t="s">
        <v>818</v>
      </c>
      <c r="CB186" t="s">
        <v>818</v>
      </c>
      <c r="CC186" t="s">
        <v>818</v>
      </c>
      <c r="CD186" t="s">
        <v>818</v>
      </c>
      <c r="CE186" t="s">
        <v>818</v>
      </c>
      <c r="CF186" t="s">
        <v>818</v>
      </c>
      <c r="CG186" t="s">
        <v>818</v>
      </c>
      <c r="CH186" t="s">
        <v>818</v>
      </c>
      <c r="CI186" t="s">
        <v>818</v>
      </c>
      <c r="CJ186" t="s">
        <v>818</v>
      </c>
      <c r="CK186" t="s">
        <v>818</v>
      </c>
      <c r="CL186" t="s">
        <v>818</v>
      </c>
      <c r="CM186" t="s">
        <v>818</v>
      </c>
      <c r="CN186" t="s">
        <v>818</v>
      </c>
      <c r="CO186" t="s">
        <v>818</v>
      </c>
      <c r="CP186" t="s">
        <v>818</v>
      </c>
      <c r="CQ186" t="s">
        <v>818</v>
      </c>
      <c r="CR186" t="s">
        <v>818</v>
      </c>
      <c r="CS186" t="s">
        <v>818</v>
      </c>
      <c r="CT186" t="s">
        <v>818</v>
      </c>
      <c r="CU186" t="s">
        <v>818</v>
      </c>
      <c r="CV186" t="s">
        <v>818</v>
      </c>
      <c r="CW186" t="s">
        <v>818</v>
      </c>
      <c r="CX186" t="s">
        <v>818</v>
      </c>
      <c r="CY186" t="s">
        <v>818</v>
      </c>
      <c r="CZ186" t="s">
        <v>818</v>
      </c>
      <c r="DA186" t="s">
        <v>818</v>
      </c>
      <c r="DB186" t="s">
        <v>818</v>
      </c>
      <c r="DC186" t="s">
        <v>818</v>
      </c>
      <c r="DD186" t="s">
        <v>818</v>
      </c>
      <c r="DE186" t="s">
        <v>818</v>
      </c>
      <c r="DF186" t="s">
        <v>818</v>
      </c>
      <c r="DG186" t="s">
        <v>818</v>
      </c>
      <c r="DH186" t="s">
        <v>818</v>
      </c>
      <c r="DI186" t="s">
        <v>818</v>
      </c>
      <c r="DJ186" t="s">
        <v>818</v>
      </c>
      <c r="DK186" t="s">
        <v>818</v>
      </c>
      <c r="DL186" t="s">
        <v>818</v>
      </c>
      <c r="DM186" t="s">
        <v>818</v>
      </c>
      <c r="DN186" t="s">
        <v>818</v>
      </c>
      <c r="DO186" t="s">
        <v>818</v>
      </c>
      <c r="DP186" t="s">
        <v>818</v>
      </c>
      <c r="DQ186" t="s">
        <v>818</v>
      </c>
      <c r="DR186" t="s">
        <v>818</v>
      </c>
      <c r="DS186" t="s">
        <v>818</v>
      </c>
      <c r="DT186" t="s">
        <v>818</v>
      </c>
      <c r="DU186" t="s">
        <v>818</v>
      </c>
      <c r="DV186" t="s">
        <v>818</v>
      </c>
      <c r="DW186" t="s">
        <v>818</v>
      </c>
      <c r="DX186" t="s">
        <v>818</v>
      </c>
      <c r="DY186" t="s">
        <v>818</v>
      </c>
      <c r="DZ186" t="s">
        <v>818</v>
      </c>
      <c r="EA186" t="s">
        <v>818</v>
      </c>
      <c r="EB186" t="s">
        <v>818</v>
      </c>
      <c r="EC186" t="s">
        <v>818</v>
      </c>
      <c r="ED186" t="s">
        <v>818</v>
      </c>
      <c r="EE186" t="s">
        <v>818</v>
      </c>
      <c r="EF186" t="s">
        <v>818</v>
      </c>
      <c r="EG186" t="s">
        <v>818</v>
      </c>
      <c r="EH186" t="s">
        <v>818</v>
      </c>
      <c r="EI186" t="s">
        <v>818</v>
      </c>
      <c r="EJ186" t="s">
        <v>818</v>
      </c>
      <c r="EK186" t="s">
        <v>818</v>
      </c>
      <c r="EL186" t="s">
        <v>818</v>
      </c>
      <c r="EM186" t="s">
        <v>818</v>
      </c>
      <c r="EN186" t="s">
        <v>818</v>
      </c>
      <c r="EO186" t="s">
        <v>818</v>
      </c>
      <c r="EP186" t="s">
        <v>818</v>
      </c>
      <c r="EQ186" t="s">
        <v>818</v>
      </c>
      <c r="ER186" t="s">
        <v>818</v>
      </c>
      <c r="ES186" t="s">
        <v>818</v>
      </c>
      <c r="ET186" t="s">
        <v>818</v>
      </c>
      <c r="EU186" t="s">
        <v>818</v>
      </c>
      <c r="EV186" t="s">
        <v>818</v>
      </c>
      <c r="EW186" t="s">
        <v>818</v>
      </c>
      <c r="EX186" t="s">
        <v>818</v>
      </c>
      <c r="EY186" t="s">
        <v>818</v>
      </c>
      <c r="EZ186" t="s">
        <v>818</v>
      </c>
      <c r="FA186" t="s">
        <v>818</v>
      </c>
      <c r="FB186" t="s">
        <v>818</v>
      </c>
      <c r="FC186" t="s">
        <v>818</v>
      </c>
      <c r="FD186" t="s">
        <v>818</v>
      </c>
      <c r="FE186" t="s">
        <v>818</v>
      </c>
      <c r="FF186" t="s">
        <v>818</v>
      </c>
      <c r="FG186" t="s">
        <v>818</v>
      </c>
      <c r="FH186" t="s">
        <v>818</v>
      </c>
      <c r="FI186" t="s">
        <v>818</v>
      </c>
      <c r="FJ186" t="s">
        <v>818</v>
      </c>
      <c r="FK186" t="s">
        <v>818</v>
      </c>
      <c r="FL186" t="s">
        <v>818</v>
      </c>
      <c r="FM186" t="s">
        <v>818</v>
      </c>
      <c r="FN186" t="s">
        <v>818</v>
      </c>
      <c r="FO186" t="s">
        <v>818</v>
      </c>
      <c r="FP186" t="s">
        <v>818</v>
      </c>
      <c r="FQ186" t="s">
        <v>818</v>
      </c>
      <c r="FR186" t="s">
        <v>818</v>
      </c>
      <c r="FS186" t="s">
        <v>818</v>
      </c>
      <c r="FT186" t="s">
        <v>818</v>
      </c>
      <c r="FU186" t="s">
        <v>818</v>
      </c>
      <c r="FV186" t="s">
        <v>818</v>
      </c>
      <c r="FW186" t="s">
        <v>818</v>
      </c>
      <c r="FX186" t="s">
        <v>818</v>
      </c>
      <c r="FY186" t="s">
        <v>818</v>
      </c>
      <c r="FZ186" t="s">
        <v>818</v>
      </c>
      <c r="GA186" t="s">
        <v>818</v>
      </c>
      <c r="GB186" t="s">
        <v>818</v>
      </c>
      <c r="GC186" t="s">
        <v>818</v>
      </c>
      <c r="GD186" t="s">
        <v>818</v>
      </c>
      <c r="GE186" t="s">
        <v>818</v>
      </c>
      <c r="GF186" t="s">
        <v>818</v>
      </c>
      <c r="GG186" t="s">
        <v>818</v>
      </c>
      <c r="GH186" t="s">
        <v>818</v>
      </c>
      <c r="GI186" t="s">
        <v>818</v>
      </c>
      <c r="GJ186" t="s">
        <v>818</v>
      </c>
      <c r="GK186" t="s">
        <v>818</v>
      </c>
      <c r="GL186" t="s">
        <v>818</v>
      </c>
      <c r="GM186" t="s">
        <v>818</v>
      </c>
      <c r="GN186" t="s">
        <v>818</v>
      </c>
      <c r="GO186" t="s">
        <v>818</v>
      </c>
      <c r="GP186" t="s">
        <v>818</v>
      </c>
      <c r="GQ186" t="s">
        <v>818</v>
      </c>
      <c r="GR186" t="s">
        <v>818</v>
      </c>
      <c r="GS186" t="s">
        <v>818</v>
      </c>
      <c r="GT186" t="s">
        <v>818</v>
      </c>
      <c r="GU186" t="s">
        <v>818</v>
      </c>
      <c r="GV186" t="s">
        <v>818</v>
      </c>
      <c r="GW186" t="s">
        <v>818</v>
      </c>
      <c r="GX186" t="s">
        <v>818</v>
      </c>
      <c r="GY186" t="s">
        <v>818</v>
      </c>
      <c r="GZ186" t="s">
        <v>818</v>
      </c>
      <c r="HA186" t="s">
        <v>818</v>
      </c>
      <c r="HB186" t="s">
        <v>818</v>
      </c>
      <c r="HC186" t="s">
        <v>818</v>
      </c>
      <c r="HD186" t="s">
        <v>818</v>
      </c>
      <c r="HE186" t="s">
        <v>818</v>
      </c>
      <c r="HF186" t="s">
        <v>818</v>
      </c>
      <c r="HG186" t="s">
        <v>818</v>
      </c>
      <c r="HH186" t="s">
        <v>818</v>
      </c>
      <c r="HI186" t="s">
        <v>818</v>
      </c>
      <c r="HJ186" t="s">
        <v>818</v>
      </c>
      <c r="HK186" t="s">
        <v>818</v>
      </c>
      <c r="HL186" t="s">
        <v>818</v>
      </c>
      <c r="HM186" t="s">
        <v>818</v>
      </c>
      <c r="HN186" t="s">
        <v>818</v>
      </c>
      <c r="HO186" t="s">
        <v>818</v>
      </c>
      <c r="HP186" t="s">
        <v>818</v>
      </c>
      <c r="HQ186" t="s">
        <v>818</v>
      </c>
      <c r="HR186" t="s">
        <v>818</v>
      </c>
      <c r="HS186" t="s">
        <v>818</v>
      </c>
      <c r="HT186" t="s">
        <v>818</v>
      </c>
      <c r="HU186" t="s">
        <v>818</v>
      </c>
      <c r="HV186" t="s">
        <v>818</v>
      </c>
      <c r="HW186" t="s">
        <v>818</v>
      </c>
      <c r="HX186" t="s">
        <v>818</v>
      </c>
      <c r="HY186" t="s">
        <v>818</v>
      </c>
      <c r="HZ186" t="s">
        <v>818</v>
      </c>
      <c r="IA186" t="s">
        <v>818</v>
      </c>
      <c r="IB186" t="s">
        <v>818</v>
      </c>
      <c r="IC186" t="s">
        <v>818</v>
      </c>
      <c r="ID186" t="s">
        <v>818</v>
      </c>
      <c r="IE186" t="s">
        <v>818</v>
      </c>
      <c r="IF186" t="s">
        <v>818</v>
      </c>
      <c r="IG186" t="s">
        <v>818</v>
      </c>
      <c r="IH186" t="s">
        <v>818</v>
      </c>
      <c r="II186" t="s">
        <v>818</v>
      </c>
      <c r="IJ186" t="s">
        <v>818</v>
      </c>
      <c r="IK186" t="s">
        <v>818</v>
      </c>
      <c r="IL186" t="s">
        <v>818</v>
      </c>
      <c r="IM186" t="s">
        <v>818</v>
      </c>
      <c r="IN186" t="s">
        <v>818</v>
      </c>
      <c r="IO186" t="s">
        <v>818</v>
      </c>
      <c r="IP186" t="s">
        <v>818</v>
      </c>
      <c r="IQ186" t="s">
        <v>818</v>
      </c>
      <c r="IR186" t="s">
        <v>818</v>
      </c>
      <c r="IS186" t="s">
        <v>818</v>
      </c>
      <c r="IT186" t="s">
        <v>818</v>
      </c>
      <c r="IU186" t="s">
        <v>818</v>
      </c>
      <c r="IV186" t="s">
        <v>818</v>
      </c>
      <c r="IW186" t="s">
        <v>818</v>
      </c>
      <c r="IX186" t="s">
        <v>818</v>
      </c>
      <c r="IY186" t="s">
        <v>818</v>
      </c>
      <c r="IZ186" t="s">
        <v>818</v>
      </c>
      <c r="JA186" t="s">
        <v>818</v>
      </c>
      <c r="JB186" t="s">
        <v>818</v>
      </c>
      <c r="JC186" t="s">
        <v>818</v>
      </c>
      <c r="JD186" t="s">
        <v>818</v>
      </c>
      <c r="JE186" t="s">
        <v>818</v>
      </c>
      <c r="JF186" t="s">
        <v>818</v>
      </c>
      <c r="JG186" t="s">
        <v>818</v>
      </c>
      <c r="JH186" t="s">
        <v>818</v>
      </c>
      <c r="JI186" t="s">
        <v>818</v>
      </c>
      <c r="JJ186" t="s">
        <v>818</v>
      </c>
      <c r="JK186" t="s">
        <v>818</v>
      </c>
      <c r="JL186" t="s">
        <v>818</v>
      </c>
      <c r="JM186" t="s">
        <v>818</v>
      </c>
      <c r="JN186" t="s">
        <v>818</v>
      </c>
      <c r="JO186" t="s">
        <v>818</v>
      </c>
      <c r="JP186" t="s">
        <v>818</v>
      </c>
      <c r="JQ186" t="s">
        <v>818</v>
      </c>
      <c r="JR186" t="s">
        <v>818</v>
      </c>
      <c r="JS186" t="s">
        <v>818</v>
      </c>
      <c r="JT186" t="s">
        <v>818</v>
      </c>
      <c r="JU186" t="s">
        <v>818</v>
      </c>
      <c r="JV186" t="s">
        <v>818</v>
      </c>
      <c r="JW186" t="s">
        <v>818</v>
      </c>
      <c r="JX186" t="s">
        <v>818</v>
      </c>
      <c r="JY186" t="s">
        <v>818</v>
      </c>
      <c r="JZ186" t="s">
        <v>818</v>
      </c>
      <c r="KA186" t="s">
        <v>818</v>
      </c>
      <c r="KB186" t="s">
        <v>818</v>
      </c>
      <c r="KC186" t="s">
        <v>818</v>
      </c>
      <c r="KD186" t="s">
        <v>818</v>
      </c>
      <c r="KE186" t="s">
        <v>818</v>
      </c>
      <c r="KF186">
        <v>15</v>
      </c>
      <c r="KG186">
        <v>0</v>
      </c>
      <c r="KH186">
        <v>0</v>
      </c>
      <c r="KI186">
        <v>0</v>
      </c>
      <c r="KJ186">
        <v>0</v>
      </c>
      <c r="KK186">
        <v>0</v>
      </c>
      <c r="KL186">
        <v>0</v>
      </c>
      <c r="KM186">
        <v>0</v>
      </c>
      <c r="KN186">
        <v>0</v>
      </c>
      <c r="KO186">
        <v>0</v>
      </c>
      <c r="KP186">
        <v>0</v>
      </c>
      <c r="KQ186">
        <v>0</v>
      </c>
      <c r="KR186">
        <v>0</v>
      </c>
      <c r="KS186">
        <v>0</v>
      </c>
      <c r="KT186">
        <v>0</v>
      </c>
      <c r="KU186">
        <v>0</v>
      </c>
      <c r="KV186">
        <v>2</v>
      </c>
      <c r="KW186">
        <v>3</v>
      </c>
      <c r="KX186">
        <v>10</v>
      </c>
      <c r="KY186">
        <v>0</v>
      </c>
      <c r="KZ186">
        <v>2</v>
      </c>
      <c r="LA186">
        <v>13</v>
      </c>
      <c r="LB186">
        <v>0</v>
      </c>
      <c r="LC186">
        <v>2</v>
      </c>
      <c r="LD186">
        <v>16</v>
      </c>
      <c r="LE186">
        <v>2</v>
      </c>
      <c r="LF186">
        <v>13</v>
      </c>
      <c r="LH186" t="s">
        <v>817</v>
      </c>
      <c r="LI186" t="s">
        <v>817</v>
      </c>
      <c r="LJ186" t="s">
        <v>813</v>
      </c>
      <c r="LK186" t="s">
        <v>813</v>
      </c>
      <c r="LL186" t="s">
        <v>813</v>
      </c>
      <c r="LM186" t="s">
        <v>813</v>
      </c>
      <c r="LN186" t="s">
        <v>817</v>
      </c>
      <c r="LO186" t="s">
        <v>813</v>
      </c>
      <c r="LP186" t="s">
        <v>817</v>
      </c>
      <c r="LQ186" t="s">
        <v>817</v>
      </c>
      <c r="LV186" t="s">
        <v>818</v>
      </c>
      <c r="LX186" t="s">
        <v>813</v>
      </c>
      <c r="LY186" t="s">
        <v>1034</v>
      </c>
      <c r="LZ186" t="s">
        <v>902</v>
      </c>
      <c r="MU186" t="s">
        <v>813</v>
      </c>
      <c r="NC186" t="s">
        <v>902</v>
      </c>
      <c r="ND186" t="s">
        <v>902</v>
      </c>
      <c r="NE186" t="s">
        <v>813</v>
      </c>
      <c r="NR186" t="s">
        <v>813</v>
      </c>
      <c r="NS186" t="s">
        <v>817</v>
      </c>
      <c r="NU186" t="s">
        <v>1051</v>
      </c>
      <c r="NY186">
        <v>0</v>
      </c>
      <c r="OA186" t="s">
        <v>817</v>
      </c>
      <c r="OB186" t="s">
        <v>817</v>
      </c>
      <c r="OC186" t="s">
        <v>817</v>
      </c>
      <c r="OD186" t="s">
        <v>817</v>
      </c>
      <c r="OE186" t="s">
        <v>817</v>
      </c>
      <c r="OF186" t="s">
        <v>817</v>
      </c>
      <c r="OG186" t="s">
        <v>817</v>
      </c>
      <c r="OH186" t="s">
        <v>817</v>
      </c>
      <c r="OI186" t="s">
        <v>817</v>
      </c>
      <c r="OJ186" t="s">
        <v>817</v>
      </c>
      <c r="OK186" t="s">
        <v>817</v>
      </c>
      <c r="OL186" t="s">
        <v>817</v>
      </c>
      <c r="OM186" t="s">
        <v>813</v>
      </c>
      <c r="ON186" t="s">
        <v>817</v>
      </c>
      <c r="OP186" t="s">
        <v>817</v>
      </c>
      <c r="OQ186" t="s">
        <v>827</v>
      </c>
      <c r="OR186" t="s">
        <v>863</v>
      </c>
      <c r="OS186" t="s">
        <v>878</v>
      </c>
      <c r="OT186" t="s">
        <v>817</v>
      </c>
      <c r="OU186" t="s">
        <v>817</v>
      </c>
      <c r="OV186" t="s">
        <v>1041</v>
      </c>
      <c r="PA186" t="s">
        <v>813</v>
      </c>
      <c r="PB186" t="s">
        <v>817</v>
      </c>
      <c r="PC186" t="s">
        <v>817</v>
      </c>
      <c r="PD186" t="s">
        <v>813</v>
      </c>
      <c r="PE186" t="s">
        <v>813</v>
      </c>
      <c r="PF186" t="s">
        <v>817</v>
      </c>
      <c r="PG186" t="s">
        <v>817</v>
      </c>
      <c r="PH186" t="s">
        <v>817</v>
      </c>
      <c r="PI186" t="s">
        <v>817</v>
      </c>
      <c r="PJ186" t="s">
        <v>817</v>
      </c>
      <c r="PL186" t="s">
        <v>835</v>
      </c>
      <c r="PM186" t="s">
        <v>1057</v>
      </c>
      <c r="PN186" t="s">
        <v>836</v>
      </c>
      <c r="PO186" t="s">
        <v>902</v>
      </c>
      <c r="PP186" t="s">
        <v>894</v>
      </c>
      <c r="PQ186" t="s">
        <v>813</v>
      </c>
      <c r="PR186" t="s">
        <v>817</v>
      </c>
      <c r="PS186" t="s">
        <v>817</v>
      </c>
      <c r="PT186" t="s">
        <v>813</v>
      </c>
      <c r="PU186" t="s">
        <v>817</v>
      </c>
      <c r="PV186" t="s">
        <v>817</v>
      </c>
      <c r="PW186" t="s">
        <v>817</v>
      </c>
      <c r="PX186" t="s">
        <v>817</v>
      </c>
      <c r="PY186" t="s">
        <v>817</v>
      </c>
      <c r="PZ186" t="s">
        <v>817</v>
      </c>
      <c r="QA186" t="s">
        <v>1101</v>
      </c>
      <c r="QB186" t="s">
        <v>895</v>
      </c>
      <c r="QC186" t="s">
        <v>843</v>
      </c>
      <c r="QD186" t="s">
        <v>1006</v>
      </c>
      <c r="QE186" t="s">
        <v>845</v>
      </c>
      <c r="QF186" t="s">
        <v>813</v>
      </c>
      <c r="QG186" t="s">
        <v>817</v>
      </c>
      <c r="QH186" t="s">
        <v>817</v>
      </c>
      <c r="QI186" t="s">
        <v>817</v>
      </c>
      <c r="QJ186" t="s">
        <v>817</v>
      </c>
      <c r="QK186" t="s">
        <v>813</v>
      </c>
      <c r="QL186" t="s">
        <v>817</v>
      </c>
      <c r="QM186" t="s">
        <v>817</v>
      </c>
      <c r="QN186" t="s">
        <v>817</v>
      </c>
      <c r="QO186" t="s">
        <v>817</v>
      </c>
      <c r="QP186" t="s">
        <v>817</v>
      </c>
      <c r="QQ186" t="s">
        <v>817</v>
      </c>
      <c r="QR186" t="s">
        <v>868</v>
      </c>
      <c r="QS186" t="s">
        <v>817</v>
      </c>
      <c r="QT186" t="s">
        <v>813</v>
      </c>
      <c r="QU186" t="s">
        <v>817</v>
      </c>
      <c r="QV186" t="s">
        <v>817</v>
      </c>
      <c r="QW186" t="s">
        <v>817</v>
      </c>
      <c r="QX186" t="s">
        <v>817</v>
      </c>
      <c r="QY186" t="s">
        <v>817</v>
      </c>
      <c r="QZ186" t="s">
        <v>817</v>
      </c>
      <c r="RA186" t="s">
        <v>817</v>
      </c>
      <c r="RB186" t="s">
        <v>817</v>
      </c>
      <c r="RC186" t="s">
        <v>817</v>
      </c>
      <c r="RD186" t="s">
        <v>817</v>
      </c>
      <c r="RE186" t="s">
        <v>817</v>
      </c>
      <c r="RF186" t="s">
        <v>817</v>
      </c>
      <c r="RG186" t="s">
        <v>817</v>
      </c>
      <c r="RH186" t="s">
        <v>817</v>
      </c>
      <c r="RI186" t="s">
        <v>817</v>
      </c>
      <c r="RJ186" t="s">
        <v>817</v>
      </c>
      <c r="RK186" t="s">
        <v>813</v>
      </c>
      <c r="RL186" t="s">
        <v>813</v>
      </c>
      <c r="RM186" t="s">
        <v>817</v>
      </c>
      <c r="RN186" t="s">
        <v>817</v>
      </c>
      <c r="RO186" t="s">
        <v>817</v>
      </c>
      <c r="RP186" t="s">
        <v>817</v>
      </c>
      <c r="RQ186" t="s">
        <v>817</v>
      </c>
      <c r="RR186" t="s">
        <v>817</v>
      </c>
      <c r="RS186" t="s">
        <v>817</v>
      </c>
      <c r="RT186" t="s">
        <v>817</v>
      </c>
      <c r="RU186" t="s">
        <v>817</v>
      </c>
      <c r="RV186" t="s">
        <v>817</v>
      </c>
      <c r="RW186" t="s">
        <v>817</v>
      </c>
      <c r="RX186" t="s">
        <v>1609</v>
      </c>
      <c r="RY186" t="s">
        <v>908</v>
      </c>
      <c r="RZ186" t="s">
        <v>813</v>
      </c>
      <c r="SA186" t="s">
        <v>817</v>
      </c>
      <c r="SB186" t="s">
        <v>817</v>
      </c>
      <c r="SC186" t="s">
        <v>817</v>
      </c>
      <c r="SD186" t="s">
        <v>817</v>
      </c>
      <c r="SE186" t="s">
        <v>817</v>
      </c>
      <c r="SF186" t="s">
        <v>817</v>
      </c>
      <c r="SG186" t="s">
        <v>817</v>
      </c>
      <c r="SH186" t="s">
        <v>817</v>
      </c>
      <c r="SI186" t="s">
        <v>813</v>
      </c>
      <c r="SJ186" t="s">
        <v>817</v>
      </c>
      <c r="SK186" t="s">
        <v>817</v>
      </c>
      <c r="SL186" t="s">
        <v>817</v>
      </c>
      <c r="SM186" t="s">
        <v>817</v>
      </c>
      <c r="SN186" t="s">
        <v>817</v>
      </c>
      <c r="SO186" t="s">
        <v>817</v>
      </c>
      <c r="SP186" t="s">
        <v>817</v>
      </c>
      <c r="SQ186" t="s">
        <v>817</v>
      </c>
      <c r="SR186" t="s">
        <v>817</v>
      </c>
      <c r="SS186" t="s">
        <v>813</v>
      </c>
      <c r="ST186" t="s">
        <v>813</v>
      </c>
      <c r="SU186" t="s">
        <v>817</v>
      </c>
      <c r="SV186" t="s">
        <v>817</v>
      </c>
      <c r="SW186" t="s">
        <v>817</v>
      </c>
      <c r="SX186" t="s">
        <v>817</v>
      </c>
      <c r="SY186" t="s">
        <v>813</v>
      </c>
      <c r="SZ186" t="s">
        <v>817</v>
      </c>
      <c r="TA186" t="s">
        <v>817</v>
      </c>
      <c r="TB186" t="s">
        <v>817</v>
      </c>
      <c r="TC186" t="s">
        <v>817</v>
      </c>
      <c r="TD186" t="s">
        <v>817</v>
      </c>
      <c r="TE186" t="s">
        <v>817</v>
      </c>
      <c r="TF186" t="s">
        <v>817</v>
      </c>
      <c r="TG186" t="s">
        <v>817</v>
      </c>
      <c r="TH186" t="s">
        <v>817</v>
      </c>
      <c r="TI186" t="s">
        <v>817</v>
      </c>
      <c r="TU186" t="s">
        <v>817</v>
      </c>
      <c r="TY186" t="s">
        <v>817</v>
      </c>
      <c r="TZ186" t="s">
        <v>817</v>
      </c>
      <c r="UA186" t="s">
        <v>817</v>
      </c>
      <c r="UB186" t="s">
        <v>817</v>
      </c>
      <c r="UC186" t="s">
        <v>817</v>
      </c>
      <c r="UD186" t="s">
        <v>817</v>
      </c>
      <c r="UE186" t="s">
        <v>817</v>
      </c>
      <c r="UF186" t="s">
        <v>817</v>
      </c>
      <c r="UG186" t="s">
        <v>817</v>
      </c>
      <c r="UH186" t="s">
        <v>813</v>
      </c>
      <c r="UI186" t="s">
        <v>817</v>
      </c>
      <c r="UJ186" t="s">
        <v>817</v>
      </c>
      <c r="UK186" t="s">
        <v>817</v>
      </c>
      <c r="UL186" t="s">
        <v>813</v>
      </c>
      <c r="UM186" t="s">
        <v>813</v>
      </c>
      <c r="UN186" t="s">
        <v>813</v>
      </c>
      <c r="UO186" t="s">
        <v>817</v>
      </c>
      <c r="UP186" t="s">
        <v>817</v>
      </c>
      <c r="UQ186" t="s">
        <v>817</v>
      </c>
      <c r="UR186" t="s">
        <v>817</v>
      </c>
      <c r="US186" t="s">
        <v>813</v>
      </c>
      <c r="UT186" t="s">
        <v>817</v>
      </c>
      <c r="UU186" t="s">
        <v>817</v>
      </c>
      <c r="UV186" t="s">
        <v>817</v>
      </c>
      <c r="UW186" t="s">
        <v>817</v>
      </c>
      <c r="UX186" t="s">
        <v>817</v>
      </c>
      <c r="UY186" t="s">
        <v>817</v>
      </c>
      <c r="UZ186" t="s">
        <v>817</v>
      </c>
      <c r="VB186" t="s">
        <v>909</v>
      </c>
      <c r="VC186" t="s">
        <v>990</v>
      </c>
      <c r="VD186" t="s">
        <v>817</v>
      </c>
      <c r="VE186" t="s">
        <v>817</v>
      </c>
      <c r="VF186" t="s">
        <v>813</v>
      </c>
      <c r="VG186" t="s">
        <v>817</v>
      </c>
      <c r="VH186" t="s">
        <v>817</v>
      </c>
      <c r="VI186" t="s">
        <v>817</v>
      </c>
      <c r="VJ186" t="s">
        <v>817</v>
      </c>
      <c r="VK186" t="s">
        <v>817</v>
      </c>
      <c r="VL186" t="s">
        <v>817</v>
      </c>
      <c r="VM186" t="s">
        <v>813</v>
      </c>
      <c r="VN186" t="s">
        <v>817</v>
      </c>
      <c r="VO186" t="s">
        <v>817</v>
      </c>
      <c r="VP186" t="s">
        <v>817</v>
      </c>
      <c r="VQ186" t="s">
        <v>817</v>
      </c>
      <c r="VY186" t="s">
        <v>813</v>
      </c>
      <c r="VZ186" t="s">
        <v>817</v>
      </c>
      <c r="WA186" t="s">
        <v>817</v>
      </c>
      <c r="WJ186" t="s">
        <v>813</v>
      </c>
      <c r="WK186" t="s">
        <v>813</v>
      </c>
      <c r="WL186" t="s">
        <v>817</v>
      </c>
      <c r="WM186" t="s">
        <v>817</v>
      </c>
      <c r="WN186" t="s">
        <v>817</v>
      </c>
      <c r="WO186" t="s">
        <v>817</v>
      </c>
      <c r="WP186" t="s">
        <v>817</v>
      </c>
      <c r="WQ186" t="s">
        <v>817</v>
      </c>
      <c r="WR186" t="s">
        <v>817</v>
      </c>
      <c r="WS186" t="s">
        <v>902</v>
      </c>
      <c r="WU186" t="s">
        <v>813</v>
      </c>
      <c r="WV186" t="s">
        <v>817</v>
      </c>
      <c r="WW186" t="s">
        <v>813</v>
      </c>
      <c r="WX186" t="s">
        <v>817</v>
      </c>
      <c r="WY186" t="s">
        <v>817</v>
      </c>
      <c r="WZ186" t="s">
        <v>817</v>
      </c>
      <c r="XA186" t="s">
        <v>817</v>
      </c>
      <c r="XB186" t="s">
        <v>817</v>
      </c>
      <c r="XC186" t="s">
        <v>850</v>
      </c>
      <c r="XD186" t="s">
        <v>817</v>
      </c>
      <c r="XE186" t="s">
        <v>817</v>
      </c>
      <c r="XF186" t="s">
        <v>817</v>
      </c>
      <c r="XG186" t="s">
        <v>817</v>
      </c>
      <c r="XH186" t="s">
        <v>817</v>
      </c>
      <c r="XI186" t="s">
        <v>817</v>
      </c>
      <c r="XJ186" t="s">
        <v>817</v>
      </c>
      <c r="XK186" t="s">
        <v>817</v>
      </c>
      <c r="XL186" t="s">
        <v>817</v>
      </c>
      <c r="XM186" t="s">
        <v>817</v>
      </c>
      <c r="XN186" t="s">
        <v>813</v>
      </c>
      <c r="XO186" t="s">
        <v>817</v>
      </c>
      <c r="XP186" t="s">
        <v>817</v>
      </c>
      <c r="XQ186" t="s">
        <v>817</v>
      </c>
      <c r="XR186" t="s">
        <v>817</v>
      </c>
      <c r="XS186" t="s">
        <v>817</v>
      </c>
      <c r="XT186" t="s">
        <v>817</v>
      </c>
      <c r="XU186" t="s">
        <v>817</v>
      </c>
      <c r="XV186" t="s">
        <v>817</v>
      </c>
      <c r="XW186" t="s">
        <v>813</v>
      </c>
      <c r="XX186" t="s">
        <v>817</v>
      </c>
      <c r="XY186" t="s">
        <v>817</v>
      </c>
      <c r="XZ186" t="s">
        <v>813</v>
      </c>
      <c r="YA186" t="s">
        <v>817</v>
      </c>
      <c r="YB186" t="s">
        <v>817</v>
      </c>
      <c r="YC186" t="s">
        <v>817</v>
      </c>
      <c r="YD186" t="s">
        <v>813</v>
      </c>
      <c r="YE186" t="s">
        <v>817</v>
      </c>
      <c r="YF186" t="s">
        <v>817</v>
      </c>
      <c r="YG186" t="s">
        <v>817</v>
      </c>
      <c r="YH186" t="s">
        <v>817</v>
      </c>
      <c r="YI186" t="s">
        <v>817</v>
      </c>
      <c r="YJ186" t="s">
        <v>817</v>
      </c>
      <c r="YK186" t="s">
        <v>817</v>
      </c>
      <c r="YL186" t="s">
        <v>817</v>
      </c>
      <c r="YM186" t="s">
        <v>817</v>
      </c>
      <c r="YN186" t="s">
        <v>817</v>
      </c>
      <c r="YO186" t="s">
        <v>813</v>
      </c>
      <c r="YP186" t="s">
        <v>813</v>
      </c>
      <c r="YQ186" t="s">
        <v>817</v>
      </c>
      <c r="YR186" t="s">
        <v>817</v>
      </c>
      <c r="YS186" t="s">
        <v>817</v>
      </c>
      <c r="YT186" t="s">
        <v>817</v>
      </c>
      <c r="YU186" t="s">
        <v>813</v>
      </c>
      <c r="YW186" t="s">
        <v>813</v>
      </c>
      <c r="YX186" t="s">
        <v>817</v>
      </c>
      <c r="YY186" t="s">
        <v>817</v>
      </c>
      <c r="YZ186" t="s">
        <v>817</v>
      </c>
      <c r="ZA186" t="s">
        <v>817</v>
      </c>
      <c r="ZB186" t="s">
        <v>817</v>
      </c>
      <c r="ZC186" t="s">
        <v>813</v>
      </c>
      <c r="ZD186" t="s">
        <v>817</v>
      </c>
      <c r="ZE186" t="s">
        <v>817</v>
      </c>
      <c r="ZF186" t="s">
        <v>813</v>
      </c>
      <c r="ZG186" t="s">
        <v>817</v>
      </c>
      <c r="ZH186" t="s">
        <v>817</v>
      </c>
      <c r="ZI186" t="s">
        <v>817</v>
      </c>
      <c r="ZJ186" t="s">
        <v>817</v>
      </c>
      <c r="ZK186" t="s">
        <v>817</v>
      </c>
      <c r="ZL186" t="s">
        <v>817</v>
      </c>
      <c r="ZM186" t="s">
        <v>817</v>
      </c>
      <c r="ZN186" t="s">
        <v>817</v>
      </c>
      <c r="ZO186" t="s">
        <v>817</v>
      </c>
      <c r="ZP186" t="s">
        <v>817</v>
      </c>
      <c r="ZQ186" t="s">
        <v>813</v>
      </c>
      <c r="ZR186" t="s">
        <v>817</v>
      </c>
      <c r="ZS186" t="s">
        <v>813</v>
      </c>
      <c r="ZT186" t="s">
        <v>817</v>
      </c>
      <c r="ZU186" t="s">
        <v>813</v>
      </c>
      <c r="ZV186" t="s">
        <v>817</v>
      </c>
      <c r="ZW186" t="s">
        <v>817</v>
      </c>
      <c r="ZX186" t="s">
        <v>817</v>
      </c>
      <c r="ZY186" t="s">
        <v>817</v>
      </c>
      <c r="ZZ186" t="s">
        <v>817</v>
      </c>
      <c r="AAA186" t="s">
        <v>817</v>
      </c>
      <c r="AAB186" t="s">
        <v>817</v>
      </c>
      <c r="AAC186" t="s">
        <v>817</v>
      </c>
      <c r="AAD186" t="s">
        <v>817</v>
      </c>
      <c r="AAE186" t="s">
        <v>817</v>
      </c>
      <c r="AAF186" t="s">
        <v>817</v>
      </c>
      <c r="AAH186" t="s">
        <v>813</v>
      </c>
      <c r="AAI186" t="s">
        <v>817</v>
      </c>
      <c r="AAJ186" t="s">
        <v>817</v>
      </c>
      <c r="AAK186" t="s">
        <v>817</v>
      </c>
      <c r="AAL186" t="s">
        <v>813</v>
      </c>
      <c r="AAM186" t="s">
        <v>817</v>
      </c>
      <c r="AAN186" t="s">
        <v>817</v>
      </c>
      <c r="AAO186" t="s">
        <v>817</v>
      </c>
      <c r="AAP186" t="s">
        <v>817</v>
      </c>
      <c r="AAQ186" t="s">
        <v>817</v>
      </c>
      <c r="AAR186" t="s">
        <v>817</v>
      </c>
      <c r="AAS186" t="s">
        <v>817</v>
      </c>
      <c r="AAT186" t="s">
        <v>817</v>
      </c>
      <c r="AAV186" t="s">
        <v>817</v>
      </c>
      <c r="AAW186" t="s">
        <v>817</v>
      </c>
      <c r="AAX186" t="s">
        <v>817</v>
      </c>
      <c r="AAY186" t="s">
        <v>817</v>
      </c>
      <c r="AAZ186" t="s">
        <v>817</v>
      </c>
      <c r="ABA186" t="s">
        <v>817</v>
      </c>
      <c r="ABB186" t="s">
        <v>813</v>
      </c>
      <c r="ABC186" t="s">
        <v>817</v>
      </c>
      <c r="ABD186" t="s">
        <v>817</v>
      </c>
      <c r="ABE186" t="s">
        <v>817</v>
      </c>
      <c r="ABF186" t="s">
        <v>817</v>
      </c>
      <c r="ABG186" t="s">
        <v>817</v>
      </c>
      <c r="ABH186" t="s">
        <v>817</v>
      </c>
      <c r="ABI186" t="s">
        <v>817</v>
      </c>
      <c r="ABJ186" t="s">
        <v>817</v>
      </c>
      <c r="ABK186" t="s">
        <v>817</v>
      </c>
      <c r="ABL186" t="s">
        <v>817</v>
      </c>
      <c r="ABM186" t="s">
        <v>817</v>
      </c>
      <c r="ABN186" t="s">
        <v>817</v>
      </c>
      <c r="ABO186" t="s">
        <v>817</v>
      </c>
      <c r="ABP186" t="s">
        <v>817</v>
      </c>
      <c r="ABQ186" t="s">
        <v>817</v>
      </c>
      <c r="ABR186" t="s">
        <v>817</v>
      </c>
      <c r="ABS186" t="s">
        <v>817</v>
      </c>
      <c r="ABT186" t="s">
        <v>817</v>
      </c>
      <c r="ABU186" t="s">
        <v>817</v>
      </c>
      <c r="ABV186" t="s">
        <v>817</v>
      </c>
      <c r="ABW186" t="s">
        <v>813</v>
      </c>
      <c r="ABX186" t="s">
        <v>817</v>
      </c>
      <c r="ABY186" t="s">
        <v>817</v>
      </c>
      <c r="ABZ186" t="s">
        <v>817</v>
      </c>
      <c r="ACA186" t="s">
        <v>817</v>
      </c>
      <c r="ACB186" t="s">
        <v>817</v>
      </c>
      <c r="ACC186" t="s">
        <v>817</v>
      </c>
      <c r="ACD186" t="s">
        <v>817</v>
      </c>
      <c r="ACE186" t="s">
        <v>817</v>
      </c>
      <c r="ACF186" t="s">
        <v>817</v>
      </c>
      <c r="ACG186" t="s">
        <v>817</v>
      </c>
      <c r="ACH186" t="s">
        <v>817</v>
      </c>
      <c r="ACI186" t="s">
        <v>817</v>
      </c>
    </row>
    <row r="187" spans="1:763">
      <c r="A187" t="s">
        <v>1610</v>
      </c>
      <c r="B187" t="s">
        <v>1611</v>
      </c>
      <c r="C187" t="s">
        <v>1612</v>
      </c>
      <c r="D187" t="s">
        <v>1389</v>
      </c>
      <c r="E187" t="s">
        <v>1389</v>
      </c>
      <c r="P187" t="s">
        <v>812</v>
      </c>
      <c r="Q187">
        <v>0.874863865752458</v>
      </c>
      <c r="T187">
        <v>18</v>
      </c>
      <c r="V187" t="s">
        <v>813</v>
      </c>
      <c r="X187" t="s">
        <v>817</v>
      </c>
      <c r="Y187" t="s">
        <v>814</v>
      </c>
      <c r="Z187" t="s">
        <v>856</v>
      </c>
      <c r="AA187" t="s">
        <v>815</v>
      </c>
      <c r="AB187" t="s">
        <v>816</v>
      </c>
      <c r="AC187">
        <v>4</v>
      </c>
      <c r="AD187" t="s">
        <v>813</v>
      </c>
      <c r="AE187">
        <v>3</v>
      </c>
      <c r="AF187">
        <v>1</v>
      </c>
      <c r="AG187">
        <v>0</v>
      </c>
      <c r="AH187" t="s">
        <v>818</v>
      </c>
      <c r="AI187" t="s">
        <v>818</v>
      </c>
      <c r="AJ187" t="s">
        <v>818</v>
      </c>
      <c r="AK187" t="s">
        <v>818</v>
      </c>
      <c r="AL187" t="s">
        <v>818</v>
      </c>
      <c r="AM187" t="s">
        <v>818</v>
      </c>
      <c r="AN187" t="s">
        <v>818</v>
      </c>
      <c r="AO187" t="s">
        <v>818</v>
      </c>
      <c r="AP187" t="s">
        <v>818</v>
      </c>
      <c r="AQ187" t="s">
        <v>818</v>
      </c>
      <c r="AR187" t="s">
        <v>818</v>
      </c>
      <c r="AS187" t="s">
        <v>818</v>
      </c>
      <c r="AT187" t="s">
        <v>818</v>
      </c>
      <c r="AU187" t="s">
        <v>818</v>
      </c>
      <c r="AV187" t="s">
        <v>818</v>
      </c>
      <c r="AW187" t="s">
        <v>818</v>
      </c>
      <c r="AX187" t="s">
        <v>818</v>
      </c>
      <c r="AY187" t="s">
        <v>818</v>
      </c>
      <c r="AZ187" t="s">
        <v>818</v>
      </c>
      <c r="BA187" t="s">
        <v>818</v>
      </c>
      <c r="BB187" t="s">
        <v>818</v>
      </c>
      <c r="BC187" t="s">
        <v>818</v>
      </c>
      <c r="BD187" t="s">
        <v>818</v>
      </c>
      <c r="BE187" t="s">
        <v>818</v>
      </c>
      <c r="BF187" t="s">
        <v>818</v>
      </c>
      <c r="BG187" t="s">
        <v>818</v>
      </c>
      <c r="BH187" t="s">
        <v>818</v>
      </c>
      <c r="BI187" t="s">
        <v>818</v>
      </c>
      <c r="BJ187" t="s">
        <v>818</v>
      </c>
      <c r="BK187" t="s">
        <v>818</v>
      </c>
      <c r="BL187" t="s">
        <v>818</v>
      </c>
      <c r="BM187" t="s">
        <v>818</v>
      </c>
      <c r="BN187" t="s">
        <v>818</v>
      </c>
      <c r="BO187" t="s">
        <v>818</v>
      </c>
      <c r="BP187" t="s">
        <v>818</v>
      </c>
      <c r="BQ187" t="s">
        <v>818</v>
      </c>
      <c r="BR187" t="s">
        <v>818</v>
      </c>
      <c r="BS187" t="s">
        <v>818</v>
      </c>
      <c r="BT187" t="s">
        <v>818</v>
      </c>
      <c r="BU187" t="s">
        <v>818</v>
      </c>
      <c r="BV187" t="s">
        <v>818</v>
      </c>
      <c r="BW187" t="s">
        <v>818</v>
      </c>
      <c r="BX187" t="s">
        <v>818</v>
      </c>
      <c r="BY187" t="s">
        <v>818</v>
      </c>
      <c r="BZ187" t="s">
        <v>818</v>
      </c>
      <c r="CA187" t="s">
        <v>818</v>
      </c>
      <c r="CB187" t="s">
        <v>818</v>
      </c>
      <c r="CC187" t="s">
        <v>818</v>
      </c>
      <c r="CD187" t="s">
        <v>818</v>
      </c>
      <c r="CE187" t="s">
        <v>818</v>
      </c>
      <c r="CF187" t="s">
        <v>818</v>
      </c>
      <c r="CG187" t="s">
        <v>818</v>
      </c>
      <c r="CH187" t="s">
        <v>818</v>
      </c>
      <c r="CI187" t="s">
        <v>818</v>
      </c>
      <c r="CJ187" t="s">
        <v>818</v>
      </c>
      <c r="CK187" t="s">
        <v>818</v>
      </c>
      <c r="CL187" t="s">
        <v>818</v>
      </c>
      <c r="CM187" t="s">
        <v>818</v>
      </c>
      <c r="CN187" t="s">
        <v>818</v>
      </c>
      <c r="CO187" t="s">
        <v>818</v>
      </c>
      <c r="CP187" t="s">
        <v>818</v>
      </c>
      <c r="CQ187" t="s">
        <v>818</v>
      </c>
      <c r="CR187" t="s">
        <v>818</v>
      </c>
      <c r="CS187" t="s">
        <v>818</v>
      </c>
      <c r="CT187" t="s">
        <v>818</v>
      </c>
      <c r="CU187" t="s">
        <v>818</v>
      </c>
      <c r="CV187" t="s">
        <v>818</v>
      </c>
      <c r="CW187" t="s">
        <v>818</v>
      </c>
      <c r="CX187" t="s">
        <v>818</v>
      </c>
      <c r="CY187" t="s">
        <v>818</v>
      </c>
      <c r="CZ187" t="s">
        <v>818</v>
      </c>
      <c r="DA187" t="s">
        <v>818</v>
      </c>
      <c r="DB187" t="s">
        <v>818</v>
      </c>
      <c r="DC187" t="s">
        <v>818</v>
      </c>
      <c r="DD187" t="s">
        <v>818</v>
      </c>
      <c r="DE187" t="s">
        <v>818</v>
      </c>
      <c r="DF187" t="s">
        <v>818</v>
      </c>
      <c r="DG187" t="s">
        <v>818</v>
      </c>
      <c r="DH187" t="s">
        <v>818</v>
      </c>
      <c r="DI187" t="s">
        <v>818</v>
      </c>
      <c r="DJ187" t="s">
        <v>818</v>
      </c>
      <c r="DK187" t="s">
        <v>818</v>
      </c>
      <c r="DL187" t="s">
        <v>818</v>
      </c>
      <c r="DM187" t="s">
        <v>818</v>
      </c>
      <c r="DN187" t="s">
        <v>818</v>
      </c>
      <c r="DO187" t="s">
        <v>818</v>
      </c>
      <c r="DP187" t="s">
        <v>818</v>
      </c>
      <c r="DQ187" t="s">
        <v>818</v>
      </c>
      <c r="DR187" t="s">
        <v>818</v>
      </c>
      <c r="DS187" t="s">
        <v>818</v>
      </c>
      <c r="DT187" t="s">
        <v>818</v>
      </c>
      <c r="DU187" t="s">
        <v>818</v>
      </c>
      <c r="DV187" t="s">
        <v>818</v>
      </c>
      <c r="DW187" t="s">
        <v>818</v>
      </c>
      <c r="DX187" t="s">
        <v>818</v>
      </c>
      <c r="DY187" t="s">
        <v>818</v>
      </c>
      <c r="DZ187" t="s">
        <v>818</v>
      </c>
      <c r="EA187" t="s">
        <v>818</v>
      </c>
      <c r="EB187" t="s">
        <v>818</v>
      </c>
      <c r="EC187" t="s">
        <v>818</v>
      </c>
      <c r="ED187" t="s">
        <v>818</v>
      </c>
      <c r="EE187" t="s">
        <v>818</v>
      </c>
      <c r="EF187" t="s">
        <v>818</v>
      </c>
      <c r="EG187" t="s">
        <v>818</v>
      </c>
      <c r="EH187" t="s">
        <v>818</v>
      </c>
      <c r="EI187" t="s">
        <v>818</v>
      </c>
      <c r="EJ187" t="s">
        <v>818</v>
      </c>
      <c r="EK187" t="s">
        <v>818</v>
      </c>
      <c r="EL187" t="s">
        <v>818</v>
      </c>
      <c r="EM187" t="s">
        <v>818</v>
      </c>
      <c r="EN187" t="s">
        <v>818</v>
      </c>
      <c r="EO187" t="s">
        <v>818</v>
      </c>
      <c r="EP187" t="s">
        <v>818</v>
      </c>
      <c r="EQ187" t="s">
        <v>818</v>
      </c>
      <c r="ER187" t="s">
        <v>818</v>
      </c>
      <c r="ES187" t="s">
        <v>818</v>
      </c>
      <c r="ET187" t="s">
        <v>818</v>
      </c>
      <c r="EU187" t="s">
        <v>818</v>
      </c>
      <c r="EV187" t="s">
        <v>818</v>
      </c>
      <c r="EW187" t="s">
        <v>818</v>
      </c>
      <c r="EX187" t="s">
        <v>818</v>
      </c>
      <c r="EY187" t="s">
        <v>818</v>
      </c>
      <c r="EZ187" t="s">
        <v>818</v>
      </c>
      <c r="FA187" t="s">
        <v>818</v>
      </c>
      <c r="FB187" t="s">
        <v>818</v>
      </c>
      <c r="FC187" t="s">
        <v>818</v>
      </c>
      <c r="FD187" t="s">
        <v>818</v>
      </c>
      <c r="FE187" t="s">
        <v>818</v>
      </c>
      <c r="FF187" t="s">
        <v>818</v>
      </c>
      <c r="FG187" t="s">
        <v>818</v>
      </c>
      <c r="FH187" t="s">
        <v>818</v>
      </c>
      <c r="FI187" t="s">
        <v>818</v>
      </c>
      <c r="FJ187" t="s">
        <v>818</v>
      </c>
      <c r="FK187" t="s">
        <v>818</v>
      </c>
      <c r="FL187" t="s">
        <v>818</v>
      </c>
      <c r="FM187" t="s">
        <v>818</v>
      </c>
      <c r="FN187" t="s">
        <v>818</v>
      </c>
      <c r="FO187" t="s">
        <v>818</v>
      </c>
      <c r="FP187" t="s">
        <v>818</v>
      </c>
      <c r="FQ187" t="s">
        <v>818</v>
      </c>
      <c r="FR187" t="s">
        <v>818</v>
      </c>
      <c r="FS187" t="s">
        <v>818</v>
      </c>
      <c r="FT187" t="s">
        <v>818</v>
      </c>
      <c r="FU187" t="s">
        <v>818</v>
      </c>
      <c r="FV187" t="s">
        <v>818</v>
      </c>
      <c r="FW187" t="s">
        <v>818</v>
      </c>
      <c r="FX187" t="s">
        <v>818</v>
      </c>
      <c r="FY187" t="s">
        <v>818</v>
      </c>
      <c r="FZ187" t="s">
        <v>818</v>
      </c>
      <c r="GA187" t="s">
        <v>818</v>
      </c>
      <c r="GB187" t="s">
        <v>818</v>
      </c>
      <c r="GC187" t="s">
        <v>818</v>
      </c>
      <c r="GD187" t="s">
        <v>818</v>
      </c>
      <c r="GE187" t="s">
        <v>818</v>
      </c>
      <c r="GF187" t="s">
        <v>818</v>
      </c>
      <c r="GG187" t="s">
        <v>818</v>
      </c>
      <c r="GH187" t="s">
        <v>818</v>
      </c>
      <c r="GI187" t="s">
        <v>818</v>
      </c>
      <c r="GJ187" t="s">
        <v>818</v>
      </c>
      <c r="GK187" t="s">
        <v>818</v>
      </c>
      <c r="GL187" t="s">
        <v>818</v>
      </c>
      <c r="GM187" t="s">
        <v>818</v>
      </c>
      <c r="GN187" t="s">
        <v>818</v>
      </c>
      <c r="GO187" t="s">
        <v>818</v>
      </c>
      <c r="GP187" t="s">
        <v>818</v>
      </c>
      <c r="GQ187" t="s">
        <v>818</v>
      </c>
      <c r="GR187" t="s">
        <v>818</v>
      </c>
      <c r="GS187" t="s">
        <v>818</v>
      </c>
      <c r="GT187" t="s">
        <v>818</v>
      </c>
      <c r="GU187" t="s">
        <v>818</v>
      </c>
      <c r="GV187" t="s">
        <v>818</v>
      </c>
      <c r="GW187" t="s">
        <v>818</v>
      </c>
      <c r="GX187" t="s">
        <v>818</v>
      </c>
      <c r="GY187" t="s">
        <v>818</v>
      </c>
      <c r="GZ187" t="s">
        <v>818</v>
      </c>
      <c r="HA187" t="s">
        <v>818</v>
      </c>
      <c r="HB187" t="s">
        <v>818</v>
      </c>
      <c r="HC187" t="s">
        <v>818</v>
      </c>
      <c r="HD187" t="s">
        <v>818</v>
      </c>
      <c r="HE187" t="s">
        <v>818</v>
      </c>
      <c r="HF187" t="s">
        <v>818</v>
      </c>
      <c r="HG187" t="s">
        <v>818</v>
      </c>
      <c r="HH187" t="s">
        <v>818</v>
      </c>
      <c r="HI187" t="s">
        <v>818</v>
      </c>
      <c r="HJ187" t="s">
        <v>818</v>
      </c>
      <c r="HK187" t="s">
        <v>818</v>
      </c>
      <c r="HL187" t="s">
        <v>818</v>
      </c>
      <c r="HM187" t="s">
        <v>818</v>
      </c>
      <c r="HN187" t="s">
        <v>818</v>
      </c>
      <c r="HO187" t="s">
        <v>818</v>
      </c>
      <c r="HP187" t="s">
        <v>818</v>
      </c>
      <c r="HQ187" t="s">
        <v>818</v>
      </c>
      <c r="HR187" t="s">
        <v>818</v>
      </c>
      <c r="HS187" t="s">
        <v>818</v>
      </c>
      <c r="HT187" t="s">
        <v>818</v>
      </c>
      <c r="HU187" t="s">
        <v>818</v>
      </c>
      <c r="HV187" t="s">
        <v>818</v>
      </c>
      <c r="HW187" t="s">
        <v>818</v>
      </c>
      <c r="HX187" t="s">
        <v>818</v>
      </c>
      <c r="HY187" t="s">
        <v>818</v>
      </c>
      <c r="HZ187" t="s">
        <v>818</v>
      </c>
      <c r="IA187" t="s">
        <v>818</v>
      </c>
      <c r="IB187" t="s">
        <v>818</v>
      </c>
      <c r="IC187" t="s">
        <v>818</v>
      </c>
      <c r="ID187" t="s">
        <v>818</v>
      </c>
      <c r="IE187" t="s">
        <v>818</v>
      </c>
      <c r="IF187" t="s">
        <v>818</v>
      </c>
      <c r="IG187" t="s">
        <v>818</v>
      </c>
      <c r="IH187" t="s">
        <v>818</v>
      </c>
      <c r="II187" t="s">
        <v>818</v>
      </c>
      <c r="IJ187" t="s">
        <v>818</v>
      </c>
      <c r="IK187" t="s">
        <v>818</v>
      </c>
      <c r="IL187" t="s">
        <v>818</v>
      </c>
      <c r="IM187" t="s">
        <v>818</v>
      </c>
      <c r="IN187" t="s">
        <v>818</v>
      </c>
      <c r="IO187" t="s">
        <v>818</v>
      </c>
      <c r="IP187" t="s">
        <v>818</v>
      </c>
      <c r="IQ187" t="s">
        <v>818</v>
      </c>
      <c r="IR187" t="s">
        <v>818</v>
      </c>
      <c r="IS187" t="s">
        <v>818</v>
      </c>
      <c r="IT187" t="s">
        <v>818</v>
      </c>
      <c r="IU187" t="s">
        <v>818</v>
      </c>
      <c r="IV187" t="s">
        <v>818</v>
      </c>
      <c r="IW187" t="s">
        <v>818</v>
      </c>
      <c r="IX187" t="s">
        <v>818</v>
      </c>
      <c r="IY187" t="s">
        <v>818</v>
      </c>
      <c r="IZ187" t="s">
        <v>818</v>
      </c>
      <c r="JA187" t="s">
        <v>818</v>
      </c>
      <c r="JB187" t="s">
        <v>818</v>
      </c>
      <c r="JC187" t="s">
        <v>818</v>
      </c>
      <c r="JD187" t="s">
        <v>818</v>
      </c>
      <c r="JE187" t="s">
        <v>818</v>
      </c>
      <c r="JF187" t="s">
        <v>818</v>
      </c>
      <c r="JG187" t="s">
        <v>818</v>
      </c>
      <c r="JH187" t="s">
        <v>818</v>
      </c>
      <c r="JI187" t="s">
        <v>818</v>
      </c>
      <c r="JJ187" t="s">
        <v>818</v>
      </c>
      <c r="JK187" t="s">
        <v>818</v>
      </c>
      <c r="JL187" t="s">
        <v>818</v>
      </c>
      <c r="JM187" t="s">
        <v>818</v>
      </c>
      <c r="JN187" t="s">
        <v>818</v>
      </c>
      <c r="JO187" t="s">
        <v>818</v>
      </c>
      <c r="JP187" t="s">
        <v>818</v>
      </c>
      <c r="JQ187" t="s">
        <v>818</v>
      </c>
      <c r="JR187" t="s">
        <v>818</v>
      </c>
      <c r="JS187" t="s">
        <v>818</v>
      </c>
      <c r="JT187" t="s">
        <v>818</v>
      </c>
      <c r="JU187" t="s">
        <v>818</v>
      </c>
      <c r="JV187" t="s">
        <v>818</v>
      </c>
      <c r="JW187" t="s">
        <v>818</v>
      </c>
      <c r="JX187" t="s">
        <v>818</v>
      </c>
      <c r="JY187" t="s">
        <v>818</v>
      </c>
      <c r="JZ187" t="s">
        <v>818</v>
      </c>
      <c r="KA187" t="s">
        <v>818</v>
      </c>
      <c r="KB187" t="s">
        <v>818</v>
      </c>
      <c r="KC187" t="s">
        <v>818</v>
      </c>
      <c r="KD187" t="s">
        <v>818</v>
      </c>
      <c r="KE187" t="s">
        <v>818</v>
      </c>
      <c r="KF187">
        <v>4</v>
      </c>
      <c r="KG187">
        <v>0</v>
      </c>
      <c r="KH187">
        <v>0</v>
      </c>
      <c r="KI187">
        <v>1</v>
      </c>
      <c r="KJ187">
        <v>0</v>
      </c>
      <c r="KK187">
        <v>0</v>
      </c>
      <c r="KL187">
        <v>0</v>
      </c>
      <c r="KM187">
        <v>1</v>
      </c>
      <c r="KN187">
        <v>1</v>
      </c>
      <c r="KO187">
        <v>0</v>
      </c>
      <c r="KP187">
        <v>1</v>
      </c>
      <c r="KQ187">
        <v>2</v>
      </c>
      <c r="KR187">
        <v>0</v>
      </c>
      <c r="KS187">
        <v>0</v>
      </c>
      <c r="KT187">
        <v>0</v>
      </c>
      <c r="KU187">
        <v>0</v>
      </c>
      <c r="KV187">
        <v>0</v>
      </c>
      <c r="KW187">
        <v>1</v>
      </c>
      <c r="KX187">
        <v>0</v>
      </c>
      <c r="KY187">
        <v>0</v>
      </c>
      <c r="KZ187">
        <v>0</v>
      </c>
      <c r="LA187">
        <v>1</v>
      </c>
      <c r="LB187">
        <v>1</v>
      </c>
      <c r="LC187">
        <v>1</v>
      </c>
      <c r="LD187">
        <v>4</v>
      </c>
      <c r="LE187">
        <v>0</v>
      </c>
      <c r="LF187">
        <v>3</v>
      </c>
      <c r="LH187" t="s">
        <v>817</v>
      </c>
      <c r="LI187" t="s">
        <v>817</v>
      </c>
      <c r="LJ187" t="s">
        <v>817</v>
      </c>
      <c r="LK187" t="s">
        <v>817</v>
      </c>
      <c r="LL187" t="s">
        <v>817</v>
      </c>
      <c r="LM187" t="s">
        <v>817</v>
      </c>
      <c r="LO187" t="s">
        <v>817</v>
      </c>
      <c r="LQ187" t="s">
        <v>817</v>
      </c>
      <c r="LR187" t="s">
        <v>845</v>
      </c>
      <c r="LS187" t="s">
        <v>818</v>
      </c>
      <c r="LT187" t="s">
        <v>818</v>
      </c>
      <c r="LU187" t="s">
        <v>818</v>
      </c>
      <c r="LV187" t="s">
        <v>845</v>
      </c>
      <c r="LW187" t="s">
        <v>818</v>
      </c>
      <c r="LX187" t="s">
        <v>817</v>
      </c>
      <c r="MA187" t="s">
        <v>1593</v>
      </c>
      <c r="MB187" t="s">
        <v>821</v>
      </c>
      <c r="MC187" t="s">
        <v>1223</v>
      </c>
      <c r="MD187" t="s">
        <v>813</v>
      </c>
      <c r="MF187" t="s">
        <v>1069</v>
      </c>
      <c r="MI187" t="s">
        <v>817</v>
      </c>
      <c r="MJ187" t="s">
        <v>824</v>
      </c>
      <c r="MK187" t="s">
        <v>813</v>
      </c>
      <c r="ML187" t="s">
        <v>817</v>
      </c>
      <c r="MM187" t="s">
        <v>817</v>
      </c>
      <c r="MN187" t="s">
        <v>817</v>
      </c>
      <c r="MO187" t="s">
        <v>817</v>
      </c>
      <c r="MP187" t="s">
        <v>817</v>
      </c>
      <c r="MQ187" t="s">
        <v>817</v>
      </c>
      <c r="MR187" t="s">
        <v>817</v>
      </c>
      <c r="MS187" t="s">
        <v>817</v>
      </c>
      <c r="MT187" t="s">
        <v>817</v>
      </c>
      <c r="MU187" t="s">
        <v>813</v>
      </c>
      <c r="NC187" t="s">
        <v>813</v>
      </c>
      <c r="ND187" t="s">
        <v>817</v>
      </c>
      <c r="NE187" t="s">
        <v>817</v>
      </c>
      <c r="NF187" t="s">
        <v>817</v>
      </c>
      <c r="NG187" t="s">
        <v>817</v>
      </c>
      <c r="NH187" t="s">
        <v>817</v>
      </c>
      <c r="NI187" t="s">
        <v>817</v>
      </c>
      <c r="NJ187" t="s">
        <v>817</v>
      </c>
      <c r="NK187" t="s">
        <v>817</v>
      </c>
      <c r="NL187" t="s">
        <v>817</v>
      </c>
      <c r="NM187" t="s">
        <v>817</v>
      </c>
      <c r="NN187" t="s">
        <v>817</v>
      </c>
      <c r="NO187" t="s">
        <v>813</v>
      </c>
      <c r="NP187" t="s">
        <v>817</v>
      </c>
      <c r="NQ187" t="s">
        <v>817</v>
      </c>
      <c r="NR187" t="s">
        <v>813</v>
      </c>
      <c r="NS187" t="s">
        <v>817</v>
      </c>
      <c r="NU187" t="s">
        <v>825</v>
      </c>
      <c r="NX187" t="s">
        <v>826</v>
      </c>
      <c r="NY187">
        <v>0</v>
      </c>
      <c r="OP187" t="s">
        <v>813</v>
      </c>
      <c r="OQ187" t="s">
        <v>827</v>
      </c>
      <c r="OR187" t="s">
        <v>863</v>
      </c>
      <c r="OS187" t="s">
        <v>878</v>
      </c>
      <c r="OT187" t="s">
        <v>813</v>
      </c>
      <c r="OU187" t="s">
        <v>817</v>
      </c>
      <c r="OV187" t="s">
        <v>830</v>
      </c>
      <c r="OW187" t="s">
        <v>831</v>
      </c>
      <c r="OX187" t="s">
        <v>832</v>
      </c>
      <c r="OY187" t="s">
        <v>833</v>
      </c>
      <c r="OZ187" t="s">
        <v>1011</v>
      </c>
      <c r="PA187" t="s">
        <v>817</v>
      </c>
      <c r="PB187" t="s">
        <v>813</v>
      </c>
      <c r="PC187" t="s">
        <v>817</v>
      </c>
      <c r="PD187" t="s">
        <v>817</v>
      </c>
      <c r="PE187" t="s">
        <v>817</v>
      </c>
      <c r="PF187" t="s">
        <v>817</v>
      </c>
      <c r="PG187" t="s">
        <v>817</v>
      </c>
      <c r="PH187" t="s">
        <v>817</v>
      </c>
      <c r="PI187" t="s">
        <v>817</v>
      </c>
      <c r="PJ187" t="s">
        <v>813</v>
      </c>
      <c r="PK187" t="s">
        <v>813</v>
      </c>
      <c r="PL187" t="s">
        <v>927</v>
      </c>
      <c r="PM187" t="s">
        <v>845</v>
      </c>
      <c r="PN187" t="s">
        <v>845</v>
      </c>
      <c r="PO187" t="s">
        <v>880</v>
      </c>
      <c r="PP187" t="s">
        <v>1141</v>
      </c>
      <c r="PQ187" t="s">
        <v>813</v>
      </c>
      <c r="PR187" t="s">
        <v>813</v>
      </c>
      <c r="PS187" t="s">
        <v>817</v>
      </c>
      <c r="PT187" t="s">
        <v>817</v>
      </c>
      <c r="PU187" t="s">
        <v>817</v>
      </c>
      <c r="PV187" t="s">
        <v>817</v>
      </c>
      <c r="PW187" t="s">
        <v>817</v>
      </c>
      <c r="PX187" t="s">
        <v>817</v>
      </c>
      <c r="PY187" t="s">
        <v>817</v>
      </c>
      <c r="PZ187" t="s">
        <v>840</v>
      </c>
      <c r="QA187" t="s">
        <v>841</v>
      </c>
      <c r="QB187" t="s">
        <v>895</v>
      </c>
      <c r="QC187" t="s">
        <v>843</v>
      </c>
      <c r="QD187" t="s">
        <v>844</v>
      </c>
      <c r="QE187" t="s">
        <v>845</v>
      </c>
      <c r="QF187" t="s">
        <v>813</v>
      </c>
      <c r="QG187" t="s">
        <v>813</v>
      </c>
      <c r="QH187" t="s">
        <v>813</v>
      </c>
      <c r="QI187" t="s">
        <v>817</v>
      </c>
      <c r="QJ187" t="s">
        <v>813</v>
      </c>
      <c r="QK187" t="s">
        <v>813</v>
      </c>
      <c r="QL187" t="s">
        <v>813</v>
      </c>
      <c r="QM187" t="s">
        <v>817</v>
      </c>
      <c r="QN187" t="s">
        <v>817</v>
      </c>
      <c r="QO187" t="s">
        <v>817</v>
      </c>
      <c r="QP187" t="s">
        <v>817</v>
      </c>
      <c r="QQ187" t="s">
        <v>817</v>
      </c>
      <c r="QR187" t="s">
        <v>868</v>
      </c>
      <c r="QS187" t="s">
        <v>817</v>
      </c>
      <c r="QT187" t="s">
        <v>817</v>
      </c>
      <c r="QU187" t="s">
        <v>817</v>
      </c>
      <c r="QV187" t="s">
        <v>813</v>
      </c>
      <c r="QW187" t="s">
        <v>817</v>
      </c>
      <c r="QX187" t="s">
        <v>813</v>
      </c>
      <c r="QY187" t="s">
        <v>813</v>
      </c>
      <c r="QZ187" t="s">
        <v>817</v>
      </c>
      <c r="RA187" t="s">
        <v>817</v>
      </c>
      <c r="RB187" t="s">
        <v>817</v>
      </c>
      <c r="RC187" t="s">
        <v>817</v>
      </c>
      <c r="RD187" t="s">
        <v>817</v>
      </c>
      <c r="RE187" t="s">
        <v>817</v>
      </c>
      <c r="RF187" t="s">
        <v>817</v>
      </c>
      <c r="RG187" t="s">
        <v>817</v>
      </c>
      <c r="RH187" t="s">
        <v>817</v>
      </c>
      <c r="RI187" t="s">
        <v>817</v>
      </c>
      <c r="RJ187" t="s">
        <v>817</v>
      </c>
      <c r="RK187" t="s">
        <v>813</v>
      </c>
      <c r="RL187" t="s">
        <v>813</v>
      </c>
      <c r="RM187" t="s">
        <v>817</v>
      </c>
      <c r="RN187" t="s">
        <v>817</v>
      </c>
      <c r="RO187" t="s">
        <v>817</v>
      </c>
      <c r="RP187" t="s">
        <v>817</v>
      </c>
      <c r="RQ187" t="s">
        <v>817</v>
      </c>
      <c r="RR187" t="s">
        <v>817</v>
      </c>
      <c r="RS187" t="s">
        <v>817</v>
      </c>
      <c r="RT187" t="s">
        <v>817</v>
      </c>
      <c r="RU187" t="s">
        <v>817</v>
      </c>
      <c r="RV187" t="s">
        <v>817</v>
      </c>
      <c r="RW187" t="s">
        <v>817</v>
      </c>
      <c r="RX187" t="s">
        <v>845</v>
      </c>
      <c r="RY187" t="s">
        <v>1111</v>
      </c>
      <c r="RZ187" t="s">
        <v>817</v>
      </c>
      <c r="SB187" t="s">
        <v>817</v>
      </c>
      <c r="SC187" t="s">
        <v>817</v>
      </c>
      <c r="SD187" t="s">
        <v>817</v>
      </c>
      <c r="SE187" t="s">
        <v>817</v>
      </c>
      <c r="SF187" t="s">
        <v>813</v>
      </c>
      <c r="SG187" t="s">
        <v>817</v>
      </c>
      <c r="SH187" t="s">
        <v>817</v>
      </c>
      <c r="SI187" t="s">
        <v>813</v>
      </c>
      <c r="SJ187" t="s">
        <v>817</v>
      </c>
      <c r="SK187" t="s">
        <v>817</v>
      </c>
      <c r="SL187" t="s">
        <v>817</v>
      </c>
      <c r="SM187" t="s">
        <v>817</v>
      </c>
      <c r="SN187" t="s">
        <v>817</v>
      </c>
      <c r="SO187" t="s">
        <v>817</v>
      </c>
      <c r="SP187" t="s">
        <v>817</v>
      </c>
      <c r="SQ187" t="s">
        <v>817</v>
      </c>
      <c r="SR187" t="s">
        <v>817</v>
      </c>
      <c r="SS187" t="s">
        <v>817</v>
      </c>
      <c r="ST187" t="s">
        <v>817</v>
      </c>
      <c r="SU187" t="s">
        <v>817</v>
      </c>
      <c r="SV187" t="s">
        <v>817</v>
      </c>
      <c r="SW187" t="s">
        <v>817</v>
      </c>
      <c r="SX187" t="s">
        <v>817</v>
      </c>
      <c r="SY187" t="s">
        <v>817</v>
      </c>
      <c r="SZ187" t="s">
        <v>817</v>
      </c>
      <c r="TA187" t="s">
        <v>817</v>
      </c>
      <c r="TB187" t="s">
        <v>817</v>
      </c>
      <c r="TC187" t="s">
        <v>817</v>
      </c>
      <c r="TD187" t="s">
        <v>817</v>
      </c>
      <c r="TE187" t="s">
        <v>817</v>
      </c>
      <c r="TF187" t="s">
        <v>813</v>
      </c>
      <c r="TG187" t="s">
        <v>817</v>
      </c>
      <c r="TH187" t="s">
        <v>817</v>
      </c>
      <c r="TI187" t="s">
        <v>817</v>
      </c>
      <c r="TJ187" t="s">
        <v>813</v>
      </c>
      <c r="TK187" t="s">
        <v>817</v>
      </c>
      <c r="TL187" t="s">
        <v>817</v>
      </c>
      <c r="TM187" t="s">
        <v>813</v>
      </c>
      <c r="TN187" t="s">
        <v>813</v>
      </c>
      <c r="TO187" t="s">
        <v>817</v>
      </c>
      <c r="TP187" t="s">
        <v>817</v>
      </c>
      <c r="TQ187" t="s">
        <v>817</v>
      </c>
      <c r="TR187" t="s">
        <v>817</v>
      </c>
      <c r="TS187" t="s">
        <v>817</v>
      </c>
      <c r="TT187" t="s">
        <v>817</v>
      </c>
      <c r="TU187" t="s">
        <v>817</v>
      </c>
      <c r="TV187" t="s">
        <v>817</v>
      </c>
      <c r="TW187" t="s">
        <v>817</v>
      </c>
      <c r="TY187" t="s">
        <v>813</v>
      </c>
      <c r="TZ187" t="s">
        <v>817</v>
      </c>
      <c r="UA187" t="s">
        <v>817</v>
      </c>
      <c r="UB187" t="s">
        <v>817</v>
      </c>
      <c r="UC187" t="s">
        <v>817</v>
      </c>
      <c r="UD187" t="s">
        <v>817</v>
      </c>
      <c r="UE187" t="s">
        <v>817</v>
      </c>
      <c r="UF187" t="s">
        <v>817</v>
      </c>
      <c r="UG187" t="s">
        <v>817</v>
      </c>
      <c r="UH187" t="s">
        <v>817</v>
      </c>
      <c r="UI187" t="s">
        <v>817</v>
      </c>
      <c r="UJ187" t="s">
        <v>817</v>
      </c>
      <c r="UK187" t="s">
        <v>817</v>
      </c>
      <c r="UL187" t="s">
        <v>817</v>
      </c>
      <c r="UM187" t="s">
        <v>817</v>
      </c>
      <c r="UN187" t="s">
        <v>817</v>
      </c>
      <c r="UO187" t="s">
        <v>817</v>
      </c>
      <c r="UP187" t="s">
        <v>817</v>
      </c>
      <c r="UQ187" t="s">
        <v>813</v>
      </c>
      <c r="UR187" t="s">
        <v>813</v>
      </c>
      <c r="US187" t="s">
        <v>817</v>
      </c>
      <c r="UT187" t="s">
        <v>817</v>
      </c>
      <c r="UU187" t="s">
        <v>817</v>
      </c>
      <c r="UV187" t="s">
        <v>817</v>
      </c>
      <c r="UW187" t="s">
        <v>817</v>
      </c>
      <c r="UX187" t="s">
        <v>817</v>
      </c>
      <c r="UY187" t="s">
        <v>817</v>
      </c>
      <c r="UZ187" t="s">
        <v>817</v>
      </c>
      <c r="VB187" t="s">
        <v>909</v>
      </c>
      <c r="VC187" t="s">
        <v>848</v>
      </c>
      <c r="VD187" t="s">
        <v>817</v>
      </c>
      <c r="VE187" t="s">
        <v>817</v>
      </c>
      <c r="VF187" t="s">
        <v>813</v>
      </c>
      <c r="VG187" t="s">
        <v>817</v>
      </c>
      <c r="VH187" t="s">
        <v>817</v>
      </c>
      <c r="VI187" t="s">
        <v>817</v>
      </c>
      <c r="VJ187" t="s">
        <v>817</v>
      </c>
      <c r="VK187" t="s">
        <v>817</v>
      </c>
      <c r="VL187" t="s">
        <v>817</v>
      </c>
      <c r="VM187" t="s">
        <v>817</v>
      </c>
      <c r="VN187" t="s">
        <v>817</v>
      </c>
      <c r="VO187" t="s">
        <v>817</v>
      </c>
      <c r="VP187" t="s">
        <v>817</v>
      </c>
      <c r="VQ187" t="s">
        <v>817</v>
      </c>
      <c r="VR187" t="s">
        <v>813</v>
      </c>
      <c r="VS187" t="s">
        <v>813</v>
      </c>
      <c r="VT187" t="s">
        <v>817</v>
      </c>
      <c r="VU187" t="s">
        <v>813</v>
      </c>
      <c r="VV187" t="s">
        <v>817</v>
      </c>
      <c r="VW187" t="s">
        <v>817</v>
      </c>
      <c r="VX187" t="s">
        <v>817</v>
      </c>
      <c r="VY187" t="s">
        <v>817</v>
      </c>
      <c r="VZ187" t="s">
        <v>813</v>
      </c>
      <c r="WA187" t="s">
        <v>813</v>
      </c>
      <c r="WB187" t="s">
        <v>817</v>
      </c>
      <c r="WJ187" t="s">
        <v>813</v>
      </c>
      <c r="WK187" t="s">
        <v>813</v>
      </c>
      <c r="WL187" t="s">
        <v>817</v>
      </c>
      <c r="WM187" t="s">
        <v>817</v>
      </c>
      <c r="WN187" t="s">
        <v>817</v>
      </c>
      <c r="WO187" t="s">
        <v>817</v>
      </c>
      <c r="WP187" t="s">
        <v>817</v>
      </c>
      <c r="WQ187" t="s">
        <v>817</v>
      </c>
      <c r="WR187" t="s">
        <v>817</v>
      </c>
      <c r="WS187" t="s">
        <v>928</v>
      </c>
      <c r="WU187" t="s">
        <v>817</v>
      </c>
      <c r="WV187" t="s">
        <v>817</v>
      </c>
      <c r="WW187" t="s">
        <v>817</v>
      </c>
      <c r="WX187" t="s">
        <v>817</v>
      </c>
      <c r="WY187" t="s">
        <v>813</v>
      </c>
      <c r="WZ187" t="s">
        <v>817</v>
      </c>
      <c r="XA187" t="s">
        <v>817</v>
      </c>
      <c r="XB187" t="s">
        <v>817</v>
      </c>
      <c r="XC187" t="s">
        <v>850</v>
      </c>
      <c r="XD187" t="s">
        <v>813</v>
      </c>
      <c r="XE187" t="s">
        <v>817</v>
      </c>
      <c r="XF187" t="s">
        <v>817</v>
      </c>
      <c r="XG187" t="s">
        <v>817</v>
      </c>
      <c r="XH187" t="s">
        <v>817</v>
      </c>
      <c r="XI187" t="s">
        <v>817</v>
      </c>
      <c r="XJ187" t="s">
        <v>817</v>
      </c>
      <c r="XK187" t="s">
        <v>817</v>
      </c>
      <c r="XL187" t="s">
        <v>817</v>
      </c>
      <c r="XM187" t="s">
        <v>817</v>
      </c>
      <c r="XN187" t="s">
        <v>813</v>
      </c>
      <c r="XO187" t="s">
        <v>817</v>
      </c>
      <c r="XP187" t="s">
        <v>817</v>
      </c>
      <c r="XQ187" t="s">
        <v>817</v>
      </c>
      <c r="XR187" t="s">
        <v>817</v>
      </c>
      <c r="XS187" t="s">
        <v>817</v>
      </c>
      <c r="XT187" t="s">
        <v>817</v>
      </c>
      <c r="XU187" t="s">
        <v>817</v>
      </c>
      <c r="XV187" t="s">
        <v>817</v>
      </c>
      <c r="XW187" t="s">
        <v>813</v>
      </c>
      <c r="XX187" t="s">
        <v>817</v>
      </c>
      <c r="XY187" t="s">
        <v>817</v>
      </c>
      <c r="XZ187" t="s">
        <v>817</v>
      </c>
      <c r="ZM187" t="s">
        <v>817</v>
      </c>
      <c r="ZN187" t="s">
        <v>817</v>
      </c>
      <c r="ZO187" t="s">
        <v>817</v>
      </c>
      <c r="ZP187" t="s">
        <v>817</v>
      </c>
      <c r="ZQ187" t="s">
        <v>817</v>
      </c>
      <c r="ZR187" t="s">
        <v>813</v>
      </c>
      <c r="ZS187" t="s">
        <v>817</v>
      </c>
      <c r="ZT187" t="s">
        <v>817</v>
      </c>
      <c r="ZU187" t="s">
        <v>817</v>
      </c>
      <c r="ZV187" t="s">
        <v>817</v>
      </c>
      <c r="ZW187" t="s">
        <v>817</v>
      </c>
      <c r="ZX187" t="s">
        <v>817</v>
      </c>
      <c r="ZY187" t="s">
        <v>817</v>
      </c>
      <c r="ZZ187" t="s">
        <v>817</v>
      </c>
      <c r="AAA187" t="s">
        <v>817</v>
      </c>
      <c r="AAB187" t="s">
        <v>817</v>
      </c>
      <c r="AAC187" t="s">
        <v>817</v>
      </c>
      <c r="AAD187" t="s">
        <v>817</v>
      </c>
      <c r="AAE187" t="s">
        <v>817</v>
      </c>
      <c r="AAF187" t="s">
        <v>817</v>
      </c>
      <c r="AAH187" t="s">
        <v>813</v>
      </c>
      <c r="AAI187" t="s">
        <v>817</v>
      </c>
      <c r="AAJ187" t="s">
        <v>817</v>
      </c>
      <c r="AAK187" t="s">
        <v>817</v>
      </c>
      <c r="AAL187" t="s">
        <v>817</v>
      </c>
      <c r="AAM187" t="s">
        <v>817</v>
      </c>
      <c r="AAN187" t="s">
        <v>813</v>
      </c>
      <c r="AAO187" t="s">
        <v>817</v>
      </c>
      <c r="AAP187" t="s">
        <v>817</v>
      </c>
      <c r="AAQ187" t="s">
        <v>817</v>
      </c>
      <c r="AAR187" t="s">
        <v>817</v>
      </c>
      <c r="AAS187" t="s">
        <v>817</v>
      </c>
      <c r="AAT187" t="s">
        <v>817</v>
      </c>
      <c r="AAV187" t="s">
        <v>817</v>
      </c>
      <c r="AAW187" t="s">
        <v>817</v>
      </c>
      <c r="AAX187" t="s">
        <v>817</v>
      </c>
      <c r="AAY187" t="s">
        <v>817</v>
      </c>
      <c r="AAZ187" t="s">
        <v>817</v>
      </c>
      <c r="ABA187" t="s">
        <v>817</v>
      </c>
      <c r="ABB187" t="s">
        <v>813</v>
      </c>
      <c r="ABC187" t="s">
        <v>817</v>
      </c>
      <c r="ABD187" t="s">
        <v>817</v>
      </c>
      <c r="ABE187" t="s">
        <v>817</v>
      </c>
      <c r="ABF187" t="s">
        <v>817</v>
      </c>
      <c r="ABG187" t="s">
        <v>817</v>
      </c>
      <c r="ABH187" t="s">
        <v>817</v>
      </c>
      <c r="ABI187" t="s">
        <v>817</v>
      </c>
      <c r="ABJ187" t="s">
        <v>817</v>
      </c>
      <c r="ABK187" t="s">
        <v>817</v>
      </c>
      <c r="ABL187" t="s">
        <v>817</v>
      </c>
      <c r="ABM187" t="s">
        <v>817</v>
      </c>
      <c r="ABN187" t="s">
        <v>817</v>
      </c>
      <c r="ABO187" t="s">
        <v>817</v>
      </c>
      <c r="ABP187" t="s">
        <v>817</v>
      </c>
      <c r="ABQ187" t="s">
        <v>817</v>
      </c>
      <c r="ABR187" t="s">
        <v>817</v>
      </c>
      <c r="ABS187" t="s">
        <v>817</v>
      </c>
      <c r="ABT187" t="s">
        <v>813</v>
      </c>
      <c r="ABU187" t="s">
        <v>817</v>
      </c>
      <c r="ABV187" t="s">
        <v>817</v>
      </c>
      <c r="ABW187" t="s">
        <v>813</v>
      </c>
      <c r="ABX187" t="s">
        <v>817</v>
      </c>
      <c r="ABY187" t="s">
        <v>817</v>
      </c>
      <c r="ABZ187" t="s">
        <v>817</v>
      </c>
      <c r="ACA187" t="s">
        <v>817</v>
      </c>
      <c r="ACB187" t="s">
        <v>817</v>
      </c>
      <c r="ACC187" t="s">
        <v>817</v>
      </c>
      <c r="ACD187" t="s">
        <v>817</v>
      </c>
      <c r="ACE187" t="s">
        <v>817</v>
      </c>
      <c r="ACF187" t="s">
        <v>817</v>
      </c>
      <c r="ACG187" t="s">
        <v>817</v>
      </c>
      <c r="ACH187" t="s">
        <v>817</v>
      </c>
      <c r="ACI187" t="s">
        <v>817</v>
      </c>
    </row>
    <row r="188" spans="1:763">
      <c r="A188" t="s">
        <v>1613</v>
      </c>
      <c r="B188" t="s">
        <v>1614</v>
      </c>
      <c r="C188" t="s">
        <v>1615</v>
      </c>
      <c r="D188" t="s">
        <v>854</v>
      </c>
      <c r="E188" t="s">
        <v>854</v>
      </c>
      <c r="P188" t="s">
        <v>855</v>
      </c>
      <c r="T188">
        <v>37</v>
      </c>
      <c r="V188" t="s">
        <v>813</v>
      </c>
      <c r="X188" t="s">
        <v>813</v>
      </c>
      <c r="Y188" t="s">
        <v>814</v>
      </c>
      <c r="Z188" t="s">
        <v>814</v>
      </c>
      <c r="AA188" t="s">
        <v>857</v>
      </c>
      <c r="AB188" t="s">
        <v>901</v>
      </c>
      <c r="AC188">
        <v>3</v>
      </c>
      <c r="AD188" t="s">
        <v>817</v>
      </c>
      <c r="AE188">
        <v>0</v>
      </c>
      <c r="AF188">
        <v>3</v>
      </c>
      <c r="AG188">
        <v>0</v>
      </c>
      <c r="AH188" t="s">
        <v>818</v>
      </c>
      <c r="AI188" t="s">
        <v>818</v>
      </c>
      <c r="AJ188" t="s">
        <v>818</v>
      </c>
      <c r="AK188" t="s">
        <v>818</v>
      </c>
      <c r="AL188" t="s">
        <v>818</v>
      </c>
      <c r="AM188" t="s">
        <v>818</v>
      </c>
      <c r="AN188" t="s">
        <v>818</v>
      </c>
      <c r="AO188" t="s">
        <v>818</v>
      </c>
      <c r="AP188" t="s">
        <v>818</v>
      </c>
      <c r="AQ188" t="s">
        <v>818</v>
      </c>
      <c r="AR188" t="s">
        <v>818</v>
      </c>
      <c r="AS188" t="s">
        <v>818</v>
      </c>
      <c r="AT188" t="s">
        <v>818</v>
      </c>
      <c r="AU188" t="s">
        <v>818</v>
      </c>
      <c r="AV188" t="s">
        <v>818</v>
      </c>
      <c r="AW188" t="s">
        <v>818</v>
      </c>
      <c r="AX188" t="s">
        <v>818</v>
      </c>
      <c r="AY188" t="s">
        <v>818</v>
      </c>
      <c r="AZ188" t="s">
        <v>818</v>
      </c>
      <c r="BA188" t="s">
        <v>818</v>
      </c>
      <c r="BB188" t="s">
        <v>818</v>
      </c>
      <c r="BC188" t="s">
        <v>818</v>
      </c>
      <c r="BD188" t="s">
        <v>818</v>
      </c>
      <c r="BE188" t="s">
        <v>818</v>
      </c>
      <c r="BF188" t="s">
        <v>818</v>
      </c>
      <c r="BG188" t="s">
        <v>818</v>
      </c>
      <c r="BH188" t="s">
        <v>818</v>
      </c>
      <c r="BI188" t="s">
        <v>818</v>
      </c>
      <c r="BJ188" t="s">
        <v>818</v>
      </c>
      <c r="BK188" t="s">
        <v>818</v>
      </c>
      <c r="BL188" t="s">
        <v>818</v>
      </c>
      <c r="BM188" t="s">
        <v>818</v>
      </c>
      <c r="BN188" t="s">
        <v>818</v>
      </c>
      <c r="BO188" t="s">
        <v>818</v>
      </c>
      <c r="BP188" t="s">
        <v>818</v>
      </c>
      <c r="BQ188" t="s">
        <v>818</v>
      </c>
      <c r="BR188" t="s">
        <v>818</v>
      </c>
      <c r="BS188" t="s">
        <v>818</v>
      </c>
      <c r="BT188" t="s">
        <v>818</v>
      </c>
      <c r="BU188" t="s">
        <v>818</v>
      </c>
      <c r="BV188" t="s">
        <v>818</v>
      </c>
      <c r="BW188" t="s">
        <v>818</v>
      </c>
      <c r="BX188" t="s">
        <v>818</v>
      </c>
      <c r="BY188" t="s">
        <v>818</v>
      </c>
      <c r="BZ188" t="s">
        <v>818</v>
      </c>
      <c r="CA188" t="s">
        <v>818</v>
      </c>
      <c r="CB188" t="s">
        <v>818</v>
      </c>
      <c r="CC188" t="s">
        <v>818</v>
      </c>
      <c r="CD188" t="s">
        <v>818</v>
      </c>
      <c r="CE188" t="s">
        <v>818</v>
      </c>
      <c r="CF188" t="s">
        <v>818</v>
      </c>
      <c r="CG188" t="s">
        <v>818</v>
      </c>
      <c r="CH188" t="s">
        <v>818</v>
      </c>
      <c r="CI188" t="s">
        <v>818</v>
      </c>
      <c r="CJ188" t="s">
        <v>818</v>
      </c>
      <c r="CK188" t="s">
        <v>818</v>
      </c>
      <c r="CL188" t="s">
        <v>818</v>
      </c>
      <c r="CM188" t="s">
        <v>818</v>
      </c>
      <c r="CN188" t="s">
        <v>818</v>
      </c>
      <c r="CO188" t="s">
        <v>818</v>
      </c>
      <c r="CP188" t="s">
        <v>818</v>
      </c>
      <c r="CQ188" t="s">
        <v>818</v>
      </c>
      <c r="CR188" t="s">
        <v>818</v>
      </c>
      <c r="CS188" t="s">
        <v>818</v>
      </c>
      <c r="CT188" t="s">
        <v>818</v>
      </c>
      <c r="CU188" t="s">
        <v>818</v>
      </c>
      <c r="CV188" t="s">
        <v>818</v>
      </c>
      <c r="CW188" t="s">
        <v>818</v>
      </c>
      <c r="CX188" t="s">
        <v>818</v>
      </c>
      <c r="CY188" t="s">
        <v>818</v>
      </c>
      <c r="CZ188" t="s">
        <v>818</v>
      </c>
      <c r="DA188" t="s">
        <v>818</v>
      </c>
      <c r="DB188" t="s">
        <v>818</v>
      </c>
      <c r="DC188" t="s">
        <v>818</v>
      </c>
      <c r="DD188" t="s">
        <v>818</v>
      </c>
      <c r="DE188" t="s">
        <v>818</v>
      </c>
      <c r="DF188" t="s">
        <v>818</v>
      </c>
      <c r="DG188" t="s">
        <v>818</v>
      </c>
      <c r="DH188" t="s">
        <v>818</v>
      </c>
      <c r="DI188" t="s">
        <v>818</v>
      </c>
      <c r="DJ188" t="s">
        <v>818</v>
      </c>
      <c r="DK188" t="s">
        <v>818</v>
      </c>
      <c r="DL188" t="s">
        <v>818</v>
      </c>
      <c r="DM188" t="s">
        <v>818</v>
      </c>
      <c r="DN188" t="s">
        <v>818</v>
      </c>
      <c r="DO188" t="s">
        <v>818</v>
      </c>
      <c r="DP188" t="s">
        <v>818</v>
      </c>
      <c r="DQ188" t="s">
        <v>818</v>
      </c>
      <c r="DR188" t="s">
        <v>818</v>
      </c>
      <c r="DS188" t="s">
        <v>818</v>
      </c>
      <c r="DT188" t="s">
        <v>818</v>
      </c>
      <c r="DU188" t="s">
        <v>818</v>
      </c>
      <c r="DV188" t="s">
        <v>818</v>
      </c>
      <c r="DW188" t="s">
        <v>818</v>
      </c>
      <c r="DX188" t="s">
        <v>818</v>
      </c>
      <c r="DY188" t="s">
        <v>818</v>
      </c>
      <c r="DZ188" t="s">
        <v>818</v>
      </c>
      <c r="EA188" t="s">
        <v>818</v>
      </c>
      <c r="EB188" t="s">
        <v>818</v>
      </c>
      <c r="EC188" t="s">
        <v>818</v>
      </c>
      <c r="ED188" t="s">
        <v>818</v>
      </c>
      <c r="EE188" t="s">
        <v>818</v>
      </c>
      <c r="EF188" t="s">
        <v>818</v>
      </c>
      <c r="EG188" t="s">
        <v>818</v>
      </c>
      <c r="EH188" t="s">
        <v>818</v>
      </c>
      <c r="EI188" t="s">
        <v>818</v>
      </c>
      <c r="EJ188" t="s">
        <v>818</v>
      </c>
      <c r="EK188" t="s">
        <v>818</v>
      </c>
      <c r="EL188" t="s">
        <v>818</v>
      </c>
      <c r="EM188" t="s">
        <v>818</v>
      </c>
      <c r="EN188" t="s">
        <v>818</v>
      </c>
      <c r="EO188" t="s">
        <v>818</v>
      </c>
      <c r="EP188" t="s">
        <v>818</v>
      </c>
      <c r="EQ188" t="s">
        <v>818</v>
      </c>
      <c r="ER188" t="s">
        <v>818</v>
      </c>
      <c r="ES188" t="s">
        <v>818</v>
      </c>
      <c r="ET188" t="s">
        <v>818</v>
      </c>
      <c r="EU188" t="s">
        <v>818</v>
      </c>
      <c r="EV188" t="s">
        <v>818</v>
      </c>
      <c r="EW188" t="s">
        <v>818</v>
      </c>
      <c r="EX188" t="s">
        <v>818</v>
      </c>
      <c r="EY188" t="s">
        <v>818</v>
      </c>
      <c r="EZ188" t="s">
        <v>818</v>
      </c>
      <c r="FA188" t="s">
        <v>818</v>
      </c>
      <c r="FB188" t="s">
        <v>818</v>
      </c>
      <c r="FC188" t="s">
        <v>818</v>
      </c>
      <c r="FD188" t="s">
        <v>818</v>
      </c>
      <c r="FE188" t="s">
        <v>818</v>
      </c>
      <c r="FF188" t="s">
        <v>818</v>
      </c>
      <c r="FG188" t="s">
        <v>818</v>
      </c>
      <c r="FH188" t="s">
        <v>818</v>
      </c>
      <c r="FI188" t="s">
        <v>818</v>
      </c>
      <c r="FJ188" t="s">
        <v>818</v>
      </c>
      <c r="FK188" t="s">
        <v>818</v>
      </c>
      <c r="FL188" t="s">
        <v>818</v>
      </c>
      <c r="FM188" t="s">
        <v>818</v>
      </c>
      <c r="FN188" t="s">
        <v>818</v>
      </c>
      <c r="FO188" t="s">
        <v>818</v>
      </c>
      <c r="FP188" t="s">
        <v>818</v>
      </c>
      <c r="FQ188" t="s">
        <v>818</v>
      </c>
      <c r="FR188" t="s">
        <v>818</v>
      </c>
      <c r="FS188" t="s">
        <v>818</v>
      </c>
      <c r="FT188" t="s">
        <v>818</v>
      </c>
      <c r="FU188" t="s">
        <v>818</v>
      </c>
      <c r="FV188" t="s">
        <v>818</v>
      </c>
      <c r="FW188" t="s">
        <v>818</v>
      </c>
      <c r="FX188" t="s">
        <v>818</v>
      </c>
      <c r="FY188" t="s">
        <v>818</v>
      </c>
      <c r="FZ188" t="s">
        <v>818</v>
      </c>
      <c r="GA188" t="s">
        <v>818</v>
      </c>
      <c r="GB188" t="s">
        <v>818</v>
      </c>
      <c r="GC188" t="s">
        <v>818</v>
      </c>
      <c r="GD188" t="s">
        <v>818</v>
      </c>
      <c r="GE188" t="s">
        <v>818</v>
      </c>
      <c r="GF188" t="s">
        <v>818</v>
      </c>
      <c r="GG188" t="s">
        <v>818</v>
      </c>
      <c r="GH188" t="s">
        <v>818</v>
      </c>
      <c r="GI188" t="s">
        <v>818</v>
      </c>
      <c r="GJ188" t="s">
        <v>818</v>
      </c>
      <c r="GK188" t="s">
        <v>818</v>
      </c>
      <c r="GL188" t="s">
        <v>818</v>
      </c>
      <c r="GM188" t="s">
        <v>818</v>
      </c>
      <c r="GN188" t="s">
        <v>818</v>
      </c>
      <c r="GO188" t="s">
        <v>818</v>
      </c>
      <c r="GP188" t="s">
        <v>818</v>
      </c>
      <c r="GQ188" t="s">
        <v>818</v>
      </c>
      <c r="GR188" t="s">
        <v>818</v>
      </c>
      <c r="GS188" t="s">
        <v>818</v>
      </c>
      <c r="GT188" t="s">
        <v>818</v>
      </c>
      <c r="GU188" t="s">
        <v>818</v>
      </c>
      <c r="GV188" t="s">
        <v>818</v>
      </c>
      <c r="GW188" t="s">
        <v>818</v>
      </c>
      <c r="GX188" t="s">
        <v>818</v>
      </c>
      <c r="GY188" t="s">
        <v>818</v>
      </c>
      <c r="GZ188" t="s">
        <v>818</v>
      </c>
      <c r="HA188" t="s">
        <v>818</v>
      </c>
      <c r="HB188" t="s">
        <v>818</v>
      </c>
      <c r="HC188" t="s">
        <v>818</v>
      </c>
      <c r="HD188" t="s">
        <v>818</v>
      </c>
      <c r="HE188" t="s">
        <v>818</v>
      </c>
      <c r="HF188" t="s">
        <v>818</v>
      </c>
      <c r="HG188" t="s">
        <v>818</v>
      </c>
      <c r="HH188" t="s">
        <v>818</v>
      </c>
      <c r="HI188" t="s">
        <v>818</v>
      </c>
      <c r="HJ188" t="s">
        <v>818</v>
      </c>
      <c r="HK188" t="s">
        <v>818</v>
      </c>
      <c r="HL188" t="s">
        <v>818</v>
      </c>
      <c r="HM188" t="s">
        <v>818</v>
      </c>
      <c r="HN188" t="s">
        <v>818</v>
      </c>
      <c r="HO188" t="s">
        <v>818</v>
      </c>
      <c r="HP188" t="s">
        <v>818</v>
      </c>
      <c r="HQ188" t="s">
        <v>818</v>
      </c>
      <c r="HR188" t="s">
        <v>818</v>
      </c>
      <c r="HS188" t="s">
        <v>818</v>
      </c>
      <c r="HT188" t="s">
        <v>818</v>
      </c>
      <c r="HU188" t="s">
        <v>818</v>
      </c>
      <c r="HV188" t="s">
        <v>818</v>
      </c>
      <c r="HW188" t="s">
        <v>818</v>
      </c>
      <c r="HX188" t="s">
        <v>818</v>
      </c>
      <c r="HY188" t="s">
        <v>818</v>
      </c>
      <c r="HZ188" t="s">
        <v>818</v>
      </c>
      <c r="IA188" t="s">
        <v>818</v>
      </c>
      <c r="IB188" t="s">
        <v>818</v>
      </c>
      <c r="IC188" t="s">
        <v>818</v>
      </c>
      <c r="ID188" t="s">
        <v>818</v>
      </c>
      <c r="IE188" t="s">
        <v>818</v>
      </c>
      <c r="IF188" t="s">
        <v>818</v>
      </c>
      <c r="IG188" t="s">
        <v>818</v>
      </c>
      <c r="IH188" t="s">
        <v>818</v>
      </c>
      <c r="II188" t="s">
        <v>818</v>
      </c>
      <c r="IJ188" t="s">
        <v>818</v>
      </c>
      <c r="IK188" t="s">
        <v>818</v>
      </c>
      <c r="IL188" t="s">
        <v>818</v>
      </c>
      <c r="IM188" t="s">
        <v>818</v>
      </c>
      <c r="IN188" t="s">
        <v>818</v>
      </c>
      <c r="IO188" t="s">
        <v>818</v>
      </c>
      <c r="IP188" t="s">
        <v>818</v>
      </c>
      <c r="IQ188" t="s">
        <v>818</v>
      </c>
      <c r="IR188" t="s">
        <v>818</v>
      </c>
      <c r="IS188" t="s">
        <v>818</v>
      </c>
      <c r="IT188" t="s">
        <v>818</v>
      </c>
      <c r="IU188" t="s">
        <v>818</v>
      </c>
      <c r="IV188" t="s">
        <v>818</v>
      </c>
      <c r="IW188" t="s">
        <v>818</v>
      </c>
      <c r="IX188" t="s">
        <v>818</v>
      </c>
      <c r="IY188" t="s">
        <v>818</v>
      </c>
      <c r="IZ188" t="s">
        <v>818</v>
      </c>
      <c r="JA188" t="s">
        <v>818</v>
      </c>
      <c r="JB188" t="s">
        <v>818</v>
      </c>
      <c r="JC188" t="s">
        <v>818</v>
      </c>
      <c r="JD188" t="s">
        <v>818</v>
      </c>
      <c r="JE188" t="s">
        <v>818</v>
      </c>
      <c r="JF188" t="s">
        <v>818</v>
      </c>
      <c r="JG188" t="s">
        <v>818</v>
      </c>
      <c r="JH188" t="s">
        <v>818</v>
      </c>
      <c r="JI188" t="s">
        <v>818</v>
      </c>
      <c r="JJ188" t="s">
        <v>818</v>
      </c>
      <c r="JK188" t="s">
        <v>818</v>
      </c>
      <c r="JL188" t="s">
        <v>818</v>
      </c>
      <c r="JM188" t="s">
        <v>818</v>
      </c>
      <c r="JN188" t="s">
        <v>818</v>
      </c>
      <c r="JO188" t="s">
        <v>818</v>
      </c>
      <c r="JP188" t="s">
        <v>818</v>
      </c>
      <c r="JQ188" t="s">
        <v>818</v>
      </c>
      <c r="JR188" t="s">
        <v>818</v>
      </c>
      <c r="JS188" t="s">
        <v>818</v>
      </c>
      <c r="JT188" t="s">
        <v>818</v>
      </c>
      <c r="JU188" t="s">
        <v>818</v>
      </c>
      <c r="JV188" t="s">
        <v>818</v>
      </c>
      <c r="JW188" t="s">
        <v>818</v>
      </c>
      <c r="JX188" t="s">
        <v>818</v>
      </c>
      <c r="JY188" t="s">
        <v>818</v>
      </c>
      <c r="JZ188" t="s">
        <v>818</v>
      </c>
      <c r="KA188" t="s">
        <v>818</v>
      </c>
      <c r="KB188" t="s">
        <v>818</v>
      </c>
      <c r="KC188" t="s">
        <v>818</v>
      </c>
      <c r="KD188" t="s">
        <v>818</v>
      </c>
      <c r="KE188" t="s">
        <v>818</v>
      </c>
      <c r="KF188">
        <v>3</v>
      </c>
      <c r="KG188">
        <v>0</v>
      </c>
      <c r="KH188">
        <v>0</v>
      </c>
      <c r="KI188">
        <v>0</v>
      </c>
      <c r="KJ188">
        <v>1</v>
      </c>
      <c r="KK188">
        <v>0</v>
      </c>
      <c r="KL188">
        <v>0</v>
      </c>
      <c r="KM188">
        <v>0</v>
      </c>
      <c r="KN188">
        <v>1</v>
      </c>
      <c r="KO188">
        <v>0</v>
      </c>
      <c r="KP188">
        <v>1</v>
      </c>
      <c r="KQ188">
        <v>1</v>
      </c>
      <c r="KR188">
        <v>0</v>
      </c>
      <c r="KS188">
        <v>0</v>
      </c>
      <c r="KT188">
        <v>0</v>
      </c>
      <c r="KU188">
        <v>0</v>
      </c>
      <c r="KV188">
        <v>0</v>
      </c>
      <c r="KW188">
        <v>0</v>
      </c>
      <c r="KX188">
        <v>1</v>
      </c>
      <c r="KY188">
        <v>0</v>
      </c>
      <c r="KZ188">
        <v>0</v>
      </c>
      <c r="LA188">
        <v>1</v>
      </c>
      <c r="LB188">
        <v>1</v>
      </c>
      <c r="LC188">
        <v>1</v>
      </c>
      <c r="LD188">
        <v>3</v>
      </c>
      <c r="LE188">
        <v>0</v>
      </c>
      <c r="LF188">
        <v>2</v>
      </c>
      <c r="LH188" t="s">
        <v>813</v>
      </c>
      <c r="LI188" t="s">
        <v>817</v>
      </c>
      <c r="LJ188" t="s">
        <v>817</v>
      </c>
      <c r="LK188" t="s">
        <v>817</v>
      </c>
      <c r="LL188" t="s">
        <v>817</v>
      </c>
      <c r="LM188" t="s">
        <v>817</v>
      </c>
      <c r="LN188" t="s">
        <v>817</v>
      </c>
      <c r="LO188" t="s">
        <v>813</v>
      </c>
      <c r="LP188" t="s">
        <v>813</v>
      </c>
      <c r="LQ188" t="s">
        <v>817</v>
      </c>
      <c r="LR188" t="s">
        <v>818</v>
      </c>
      <c r="LV188" t="s">
        <v>818</v>
      </c>
      <c r="LX188" t="s">
        <v>817</v>
      </c>
      <c r="MU188" t="s">
        <v>813</v>
      </c>
      <c r="NC188" t="s">
        <v>813</v>
      </c>
      <c r="ND188" t="s">
        <v>813</v>
      </c>
      <c r="NE188" t="s">
        <v>813</v>
      </c>
      <c r="NF188" t="s">
        <v>817</v>
      </c>
      <c r="NG188" t="s">
        <v>813</v>
      </c>
      <c r="NH188" t="s">
        <v>817</v>
      </c>
      <c r="NI188" t="s">
        <v>817</v>
      </c>
      <c r="NJ188" t="s">
        <v>817</v>
      </c>
      <c r="NK188" t="s">
        <v>817</v>
      </c>
      <c r="NL188" t="s">
        <v>817</v>
      </c>
      <c r="NM188" t="s">
        <v>813</v>
      </c>
      <c r="NN188" t="s">
        <v>817</v>
      </c>
      <c r="NO188" t="s">
        <v>817</v>
      </c>
      <c r="NP188" t="s">
        <v>817</v>
      </c>
      <c r="NQ188" t="s">
        <v>817</v>
      </c>
      <c r="NR188" t="s">
        <v>813</v>
      </c>
      <c r="NS188" t="s">
        <v>817</v>
      </c>
      <c r="NU188" t="s">
        <v>825</v>
      </c>
      <c r="NX188" t="s">
        <v>826</v>
      </c>
      <c r="NY188">
        <v>0</v>
      </c>
      <c r="OP188" t="s">
        <v>817</v>
      </c>
      <c r="OQ188" t="s">
        <v>827</v>
      </c>
      <c r="OR188" t="s">
        <v>828</v>
      </c>
      <c r="OS188" t="s">
        <v>878</v>
      </c>
      <c r="OT188" t="s">
        <v>813</v>
      </c>
      <c r="OU188" t="s">
        <v>813</v>
      </c>
      <c r="OV188" t="s">
        <v>830</v>
      </c>
      <c r="OW188" t="s">
        <v>831</v>
      </c>
      <c r="OX188" t="s">
        <v>832</v>
      </c>
      <c r="OY188" t="s">
        <v>833</v>
      </c>
      <c r="OZ188" t="s">
        <v>865</v>
      </c>
      <c r="PA188" t="s">
        <v>817</v>
      </c>
      <c r="PB188" t="s">
        <v>817</v>
      </c>
      <c r="PC188" t="s">
        <v>817</v>
      </c>
      <c r="PD188" t="s">
        <v>813</v>
      </c>
      <c r="PE188" t="s">
        <v>813</v>
      </c>
      <c r="PF188" t="s">
        <v>817</v>
      </c>
      <c r="PG188" t="s">
        <v>817</v>
      </c>
      <c r="PH188" t="s">
        <v>817</v>
      </c>
      <c r="PI188" t="s">
        <v>817</v>
      </c>
      <c r="PJ188" t="s">
        <v>817</v>
      </c>
      <c r="PK188" t="s">
        <v>817</v>
      </c>
      <c r="PL188" t="s">
        <v>835</v>
      </c>
      <c r="PM188" t="s">
        <v>837</v>
      </c>
      <c r="PO188" t="s">
        <v>838</v>
      </c>
      <c r="PP188" t="s">
        <v>839</v>
      </c>
      <c r="PQ188" t="s">
        <v>813</v>
      </c>
      <c r="PR188" t="s">
        <v>813</v>
      </c>
      <c r="PS188" t="s">
        <v>817</v>
      </c>
      <c r="PT188" t="s">
        <v>817</v>
      </c>
      <c r="PU188" t="s">
        <v>817</v>
      </c>
      <c r="PV188" t="s">
        <v>817</v>
      </c>
      <c r="PW188" t="s">
        <v>817</v>
      </c>
      <c r="PX188" t="s">
        <v>817</v>
      </c>
      <c r="PY188" t="s">
        <v>817</v>
      </c>
      <c r="PZ188" t="s">
        <v>840</v>
      </c>
      <c r="QD188" t="s">
        <v>844</v>
      </c>
      <c r="QE188" t="s">
        <v>845</v>
      </c>
      <c r="QF188" t="s">
        <v>813</v>
      </c>
      <c r="QG188" t="s">
        <v>817</v>
      </c>
      <c r="QH188" t="s">
        <v>813</v>
      </c>
      <c r="QI188" t="s">
        <v>813</v>
      </c>
      <c r="QJ188" t="s">
        <v>813</v>
      </c>
      <c r="QK188" t="s">
        <v>813</v>
      </c>
      <c r="QL188" t="s">
        <v>813</v>
      </c>
      <c r="QM188" t="s">
        <v>817</v>
      </c>
      <c r="QN188" t="s">
        <v>817</v>
      </c>
      <c r="QO188" t="s">
        <v>817</v>
      </c>
      <c r="QP188" t="s">
        <v>817</v>
      </c>
      <c r="QQ188" t="s">
        <v>817</v>
      </c>
      <c r="QR188" t="s">
        <v>813</v>
      </c>
      <c r="QS188" t="s">
        <v>817</v>
      </c>
      <c r="QT188" t="s">
        <v>817</v>
      </c>
      <c r="QU188" t="s">
        <v>817</v>
      </c>
      <c r="QV188" t="s">
        <v>817</v>
      </c>
      <c r="QW188" t="s">
        <v>813</v>
      </c>
      <c r="QX188" t="s">
        <v>817</v>
      </c>
      <c r="QY188" t="s">
        <v>817</v>
      </c>
      <c r="QZ188" t="s">
        <v>817</v>
      </c>
      <c r="RA188" t="s">
        <v>817</v>
      </c>
      <c r="RB188" t="s">
        <v>817</v>
      </c>
      <c r="RC188" t="s">
        <v>817</v>
      </c>
      <c r="RD188" t="s">
        <v>817</v>
      </c>
      <c r="RE188" t="s">
        <v>817</v>
      </c>
      <c r="RF188" t="s">
        <v>813</v>
      </c>
      <c r="RG188" t="s">
        <v>817</v>
      </c>
      <c r="RH188" t="s">
        <v>817</v>
      </c>
      <c r="RI188" t="s">
        <v>817</v>
      </c>
      <c r="RJ188" t="s">
        <v>817</v>
      </c>
      <c r="RK188" t="s">
        <v>813</v>
      </c>
      <c r="RL188" t="s">
        <v>817</v>
      </c>
      <c r="RM188" t="s">
        <v>817</v>
      </c>
      <c r="RN188" t="s">
        <v>817</v>
      </c>
      <c r="RO188" t="s">
        <v>813</v>
      </c>
      <c r="RP188" t="s">
        <v>817</v>
      </c>
      <c r="RQ188" t="s">
        <v>817</v>
      </c>
      <c r="RR188" t="s">
        <v>817</v>
      </c>
      <c r="RS188" t="s">
        <v>813</v>
      </c>
      <c r="RT188" t="s">
        <v>817</v>
      </c>
      <c r="RU188" t="s">
        <v>817</v>
      </c>
      <c r="RV188" t="s">
        <v>817</v>
      </c>
      <c r="RW188" t="s">
        <v>817</v>
      </c>
      <c r="RX188" t="s">
        <v>845</v>
      </c>
      <c r="RY188" t="s">
        <v>891</v>
      </c>
      <c r="RZ188" t="s">
        <v>817</v>
      </c>
      <c r="SB188" t="s">
        <v>817</v>
      </c>
      <c r="SC188" t="s">
        <v>817</v>
      </c>
      <c r="SD188" t="s">
        <v>817</v>
      </c>
      <c r="SE188" t="s">
        <v>817</v>
      </c>
      <c r="SF188" t="s">
        <v>817</v>
      </c>
      <c r="SG188" t="s">
        <v>813</v>
      </c>
      <c r="SH188" t="s">
        <v>817</v>
      </c>
      <c r="SI188" t="s">
        <v>813</v>
      </c>
      <c r="SJ188" t="s">
        <v>817</v>
      </c>
      <c r="SK188" t="s">
        <v>817</v>
      </c>
      <c r="SL188" t="s">
        <v>813</v>
      </c>
      <c r="SM188" t="s">
        <v>817</v>
      </c>
      <c r="SN188" t="s">
        <v>817</v>
      </c>
      <c r="SO188" t="s">
        <v>817</v>
      </c>
      <c r="SP188" t="s">
        <v>817</v>
      </c>
      <c r="SQ188" t="s">
        <v>817</v>
      </c>
      <c r="SR188" t="s">
        <v>817</v>
      </c>
      <c r="SS188" t="s">
        <v>817</v>
      </c>
      <c r="ST188" t="s">
        <v>817</v>
      </c>
      <c r="SU188" t="s">
        <v>813</v>
      </c>
      <c r="SV188" t="s">
        <v>817</v>
      </c>
      <c r="SW188" t="s">
        <v>817</v>
      </c>
      <c r="SX188" t="s">
        <v>817</v>
      </c>
      <c r="SY188" t="s">
        <v>817</v>
      </c>
      <c r="SZ188" t="s">
        <v>817</v>
      </c>
      <c r="TA188" t="s">
        <v>817</v>
      </c>
      <c r="TB188" t="s">
        <v>817</v>
      </c>
      <c r="TC188" t="s">
        <v>817</v>
      </c>
      <c r="TD188" t="s">
        <v>817</v>
      </c>
      <c r="TE188" t="s">
        <v>817</v>
      </c>
      <c r="TF188" t="s">
        <v>817</v>
      </c>
      <c r="TG188" t="s">
        <v>813</v>
      </c>
      <c r="TH188" t="s">
        <v>817</v>
      </c>
      <c r="TI188" t="s">
        <v>817</v>
      </c>
      <c r="TU188" t="s">
        <v>817</v>
      </c>
      <c r="TY188" t="s">
        <v>817</v>
      </c>
      <c r="TZ188" t="s">
        <v>817</v>
      </c>
      <c r="UA188" t="s">
        <v>817</v>
      </c>
      <c r="UB188" t="s">
        <v>817</v>
      </c>
      <c r="UC188" t="s">
        <v>817</v>
      </c>
      <c r="UD188" t="s">
        <v>817</v>
      </c>
      <c r="UE188" t="s">
        <v>817</v>
      </c>
      <c r="UF188" t="s">
        <v>817</v>
      </c>
      <c r="UG188" t="s">
        <v>817</v>
      </c>
      <c r="UH188" t="s">
        <v>813</v>
      </c>
      <c r="UI188" t="s">
        <v>817</v>
      </c>
      <c r="UJ188" t="s">
        <v>817</v>
      </c>
      <c r="UK188" t="s">
        <v>817</v>
      </c>
      <c r="UL188" t="s">
        <v>813</v>
      </c>
      <c r="UM188" t="s">
        <v>817</v>
      </c>
      <c r="UN188" t="s">
        <v>813</v>
      </c>
      <c r="UO188" t="s">
        <v>817</v>
      </c>
      <c r="UP188" t="s">
        <v>817</v>
      </c>
      <c r="UQ188" t="s">
        <v>817</v>
      </c>
      <c r="UR188" t="s">
        <v>817</v>
      </c>
      <c r="US188" t="s">
        <v>817</v>
      </c>
      <c r="UT188" t="s">
        <v>817</v>
      </c>
      <c r="UU188" t="s">
        <v>817</v>
      </c>
      <c r="UV188" t="s">
        <v>817</v>
      </c>
      <c r="UW188" t="s">
        <v>817</v>
      </c>
      <c r="UX188" t="s">
        <v>817</v>
      </c>
      <c r="UY188" t="s">
        <v>817</v>
      </c>
      <c r="UZ188" t="s">
        <v>817</v>
      </c>
      <c r="VD188" t="s">
        <v>817</v>
      </c>
      <c r="VE188" t="s">
        <v>817</v>
      </c>
      <c r="VF188" t="s">
        <v>813</v>
      </c>
      <c r="VG188" t="s">
        <v>817</v>
      </c>
      <c r="VH188" t="s">
        <v>817</v>
      </c>
      <c r="VI188" t="s">
        <v>817</v>
      </c>
      <c r="VJ188" t="s">
        <v>817</v>
      </c>
      <c r="VK188" t="s">
        <v>813</v>
      </c>
      <c r="VL188" t="s">
        <v>817</v>
      </c>
      <c r="VM188" t="s">
        <v>813</v>
      </c>
      <c r="VN188" t="s">
        <v>817</v>
      </c>
      <c r="VO188" t="s">
        <v>817</v>
      </c>
      <c r="VP188" t="s">
        <v>817</v>
      </c>
      <c r="VQ188" t="s">
        <v>817</v>
      </c>
      <c r="VY188" t="s">
        <v>817</v>
      </c>
      <c r="VZ188" t="s">
        <v>813</v>
      </c>
      <c r="WA188" t="s">
        <v>817</v>
      </c>
      <c r="WJ188" t="s">
        <v>813</v>
      </c>
      <c r="WK188" t="s">
        <v>813</v>
      </c>
      <c r="WL188" t="s">
        <v>813</v>
      </c>
      <c r="WM188" t="s">
        <v>817</v>
      </c>
      <c r="WN188" t="s">
        <v>817</v>
      </c>
      <c r="WO188" t="s">
        <v>817</v>
      </c>
      <c r="WP188" t="s">
        <v>817</v>
      </c>
      <c r="WQ188" t="s">
        <v>817</v>
      </c>
      <c r="WR188" t="s">
        <v>817</v>
      </c>
      <c r="WS188" t="s">
        <v>834</v>
      </c>
      <c r="WU188" t="s">
        <v>813</v>
      </c>
      <c r="WV188" t="s">
        <v>813</v>
      </c>
      <c r="WW188" t="s">
        <v>813</v>
      </c>
      <c r="WX188" t="s">
        <v>817</v>
      </c>
      <c r="WY188" t="s">
        <v>817</v>
      </c>
      <c r="WZ188" t="s">
        <v>817</v>
      </c>
      <c r="XA188" t="s">
        <v>817</v>
      </c>
      <c r="XB188" t="s">
        <v>817</v>
      </c>
      <c r="XC188" t="s">
        <v>850</v>
      </c>
      <c r="XD188" t="s">
        <v>813</v>
      </c>
      <c r="XE188" t="s">
        <v>817</v>
      </c>
      <c r="XF188" t="s">
        <v>817</v>
      </c>
      <c r="XG188" t="s">
        <v>813</v>
      </c>
      <c r="XH188" t="s">
        <v>817</v>
      </c>
      <c r="XI188" t="s">
        <v>817</v>
      </c>
      <c r="XJ188" t="s">
        <v>817</v>
      </c>
      <c r="XK188" t="s">
        <v>817</v>
      </c>
      <c r="XL188" t="s">
        <v>817</v>
      </c>
      <c r="XM188" t="s">
        <v>817</v>
      </c>
      <c r="XN188" t="s">
        <v>817</v>
      </c>
      <c r="XO188" t="s">
        <v>817</v>
      </c>
      <c r="XP188" t="s">
        <v>817</v>
      </c>
      <c r="XQ188" t="s">
        <v>817</v>
      </c>
      <c r="XR188" t="s">
        <v>817</v>
      </c>
      <c r="XS188" t="s">
        <v>813</v>
      </c>
      <c r="XT188" t="s">
        <v>817</v>
      </c>
      <c r="XU188" t="s">
        <v>817</v>
      </c>
      <c r="XV188" t="s">
        <v>817</v>
      </c>
      <c r="XW188" t="s">
        <v>817</v>
      </c>
      <c r="XX188" t="s">
        <v>817</v>
      </c>
      <c r="XY188" t="s">
        <v>817</v>
      </c>
      <c r="XZ188" t="s">
        <v>817</v>
      </c>
      <c r="ZM188" t="s">
        <v>817</v>
      </c>
      <c r="ZN188" t="s">
        <v>817</v>
      </c>
      <c r="ZO188" t="s">
        <v>817</v>
      </c>
      <c r="ZP188" t="s">
        <v>817</v>
      </c>
      <c r="ZQ188" t="s">
        <v>817</v>
      </c>
      <c r="ZR188" t="s">
        <v>813</v>
      </c>
      <c r="ZS188" t="s">
        <v>817</v>
      </c>
      <c r="ZT188" t="s">
        <v>817</v>
      </c>
      <c r="ZU188" t="s">
        <v>817</v>
      </c>
      <c r="ZV188" t="s">
        <v>817</v>
      </c>
      <c r="ZW188" t="s">
        <v>817</v>
      </c>
      <c r="ZX188" t="s">
        <v>817</v>
      </c>
      <c r="ZY188" t="s">
        <v>817</v>
      </c>
      <c r="ZZ188" t="s">
        <v>817</v>
      </c>
      <c r="AAA188" t="s">
        <v>813</v>
      </c>
      <c r="AAB188" t="s">
        <v>817</v>
      </c>
      <c r="AAC188" t="s">
        <v>813</v>
      </c>
      <c r="AAD188" t="s">
        <v>817</v>
      </c>
      <c r="AAE188" t="s">
        <v>817</v>
      </c>
      <c r="AAF188" t="s">
        <v>817</v>
      </c>
      <c r="AAH188" t="s">
        <v>813</v>
      </c>
      <c r="AAI188" t="s">
        <v>817</v>
      </c>
      <c r="AAJ188" t="s">
        <v>817</v>
      </c>
      <c r="AAK188" t="s">
        <v>817</v>
      </c>
      <c r="AAL188" t="s">
        <v>813</v>
      </c>
      <c r="AAM188" t="s">
        <v>817</v>
      </c>
      <c r="AAN188" t="s">
        <v>817</v>
      </c>
      <c r="AAO188" t="s">
        <v>817</v>
      </c>
      <c r="AAP188" t="s">
        <v>817</v>
      </c>
      <c r="AAQ188" t="s">
        <v>813</v>
      </c>
      <c r="AAR188" t="s">
        <v>817</v>
      </c>
      <c r="AAS188" t="s">
        <v>817</v>
      </c>
      <c r="AAT188" t="s">
        <v>817</v>
      </c>
      <c r="AAV188" t="s">
        <v>817</v>
      </c>
      <c r="AAW188" t="s">
        <v>817</v>
      </c>
      <c r="AAX188" t="s">
        <v>817</v>
      </c>
      <c r="AAY188" t="s">
        <v>817</v>
      </c>
      <c r="AAZ188" t="s">
        <v>817</v>
      </c>
      <c r="ABA188" t="s">
        <v>817</v>
      </c>
      <c r="ABB188" t="s">
        <v>813</v>
      </c>
      <c r="ABC188" t="s">
        <v>817</v>
      </c>
      <c r="ABD188" t="s">
        <v>813</v>
      </c>
      <c r="ABE188" t="s">
        <v>817</v>
      </c>
      <c r="ABF188" t="s">
        <v>817</v>
      </c>
      <c r="ABG188" t="s">
        <v>817</v>
      </c>
      <c r="ABH188" t="s">
        <v>817</v>
      </c>
      <c r="ABI188" t="s">
        <v>817</v>
      </c>
      <c r="ABJ188" t="s">
        <v>813</v>
      </c>
      <c r="ABK188" t="s">
        <v>817</v>
      </c>
      <c r="ABL188" t="s">
        <v>817</v>
      </c>
      <c r="ABM188" t="s">
        <v>817</v>
      </c>
      <c r="ABN188" t="s">
        <v>817</v>
      </c>
      <c r="ABO188" t="s">
        <v>817</v>
      </c>
      <c r="ABP188" t="s">
        <v>817</v>
      </c>
      <c r="ABQ188" t="s">
        <v>817</v>
      </c>
      <c r="ABR188" t="s">
        <v>817</v>
      </c>
      <c r="ABS188" t="s">
        <v>817</v>
      </c>
      <c r="ABT188" t="s">
        <v>817</v>
      </c>
      <c r="ABU188" t="s">
        <v>817</v>
      </c>
      <c r="ABV188" t="s">
        <v>813</v>
      </c>
      <c r="ABW188" t="s">
        <v>813</v>
      </c>
      <c r="ABX188" t="s">
        <v>813</v>
      </c>
      <c r="ABY188" t="s">
        <v>817</v>
      </c>
      <c r="ABZ188" t="s">
        <v>817</v>
      </c>
      <c r="ACA188" t="s">
        <v>817</v>
      </c>
      <c r="ACB188" t="s">
        <v>817</v>
      </c>
      <c r="ACC188" t="s">
        <v>817</v>
      </c>
      <c r="ACD188" t="s">
        <v>817</v>
      </c>
      <c r="ACE188" t="s">
        <v>817</v>
      </c>
      <c r="ACF188" t="s">
        <v>817</v>
      </c>
      <c r="ACG188" t="s">
        <v>817</v>
      </c>
      <c r="ACH188" t="s">
        <v>817</v>
      </c>
      <c r="ACI188" t="s">
        <v>817</v>
      </c>
    </row>
    <row r="189" spans="1:763">
      <c r="A189" t="s">
        <v>1616</v>
      </c>
      <c r="B189" t="s">
        <v>1617</v>
      </c>
      <c r="C189" t="s">
        <v>1618</v>
      </c>
      <c r="D189" t="s">
        <v>873</v>
      </c>
      <c r="E189" t="s">
        <v>873</v>
      </c>
      <c r="P189" t="s">
        <v>874</v>
      </c>
      <c r="Q189">
        <v>1.2475828181962281</v>
      </c>
      <c r="T189">
        <v>40</v>
      </c>
      <c r="V189" t="s">
        <v>813</v>
      </c>
      <c r="X189" t="s">
        <v>813</v>
      </c>
      <c r="Y189" t="s">
        <v>814</v>
      </c>
      <c r="Z189" t="s">
        <v>814</v>
      </c>
      <c r="AA189" t="s">
        <v>815</v>
      </c>
      <c r="AB189" t="s">
        <v>816</v>
      </c>
      <c r="AC189">
        <v>7</v>
      </c>
      <c r="AD189" t="s">
        <v>817</v>
      </c>
      <c r="AE189">
        <v>7</v>
      </c>
      <c r="AF189">
        <v>0</v>
      </c>
      <c r="AG189">
        <v>0</v>
      </c>
      <c r="AH189" t="s">
        <v>818</v>
      </c>
      <c r="AI189" t="s">
        <v>818</v>
      </c>
      <c r="AJ189" t="s">
        <v>818</v>
      </c>
      <c r="AK189" t="s">
        <v>818</v>
      </c>
      <c r="AL189" t="s">
        <v>818</v>
      </c>
      <c r="AM189" t="s">
        <v>818</v>
      </c>
      <c r="AN189" t="s">
        <v>818</v>
      </c>
      <c r="AO189" t="s">
        <v>818</v>
      </c>
      <c r="AP189" t="s">
        <v>818</v>
      </c>
      <c r="AQ189" t="s">
        <v>818</v>
      </c>
      <c r="AR189" t="s">
        <v>818</v>
      </c>
      <c r="AS189" t="s">
        <v>818</v>
      </c>
      <c r="AT189" t="s">
        <v>818</v>
      </c>
      <c r="AU189" t="s">
        <v>818</v>
      </c>
      <c r="AV189" t="s">
        <v>818</v>
      </c>
      <c r="AW189" t="s">
        <v>818</v>
      </c>
      <c r="AX189" t="s">
        <v>818</v>
      </c>
      <c r="AY189" t="s">
        <v>818</v>
      </c>
      <c r="AZ189" t="s">
        <v>818</v>
      </c>
      <c r="BA189" t="s">
        <v>818</v>
      </c>
      <c r="BB189" t="s">
        <v>818</v>
      </c>
      <c r="BC189" t="s">
        <v>818</v>
      </c>
      <c r="BD189" t="s">
        <v>818</v>
      </c>
      <c r="BE189" t="s">
        <v>818</v>
      </c>
      <c r="BF189" t="s">
        <v>818</v>
      </c>
      <c r="BG189" t="s">
        <v>818</v>
      </c>
      <c r="BH189" t="s">
        <v>818</v>
      </c>
      <c r="BI189" t="s">
        <v>818</v>
      </c>
      <c r="BJ189" t="s">
        <v>818</v>
      </c>
      <c r="BK189" t="s">
        <v>818</v>
      </c>
      <c r="BL189" t="s">
        <v>818</v>
      </c>
      <c r="BM189" t="s">
        <v>818</v>
      </c>
      <c r="BN189" t="s">
        <v>818</v>
      </c>
      <c r="BO189" t="s">
        <v>818</v>
      </c>
      <c r="BP189" t="s">
        <v>818</v>
      </c>
      <c r="BQ189" t="s">
        <v>818</v>
      </c>
      <c r="BR189" t="s">
        <v>818</v>
      </c>
      <c r="BS189" t="s">
        <v>818</v>
      </c>
      <c r="BT189" t="s">
        <v>818</v>
      </c>
      <c r="BU189" t="s">
        <v>818</v>
      </c>
      <c r="BV189" t="s">
        <v>818</v>
      </c>
      <c r="BW189" t="s">
        <v>818</v>
      </c>
      <c r="BX189" t="s">
        <v>818</v>
      </c>
      <c r="BY189" t="s">
        <v>818</v>
      </c>
      <c r="BZ189" t="s">
        <v>818</v>
      </c>
      <c r="CA189" t="s">
        <v>818</v>
      </c>
      <c r="CB189" t="s">
        <v>818</v>
      </c>
      <c r="CC189" t="s">
        <v>818</v>
      </c>
      <c r="CD189" t="s">
        <v>818</v>
      </c>
      <c r="CE189" t="s">
        <v>818</v>
      </c>
      <c r="CF189" t="s">
        <v>818</v>
      </c>
      <c r="CG189" t="s">
        <v>818</v>
      </c>
      <c r="CH189" t="s">
        <v>818</v>
      </c>
      <c r="CI189" t="s">
        <v>818</v>
      </c>
      <c r="CJ189" t="s">
        <v>818</v>
      </c>
      <c r="CK189" t="s">
        <v>818</v>
      </c>
      <c r="CL189" t="s">
        <v>818</v>
      </c>
      <c r="CM189" t="s">
        <v>818</v>
      </c>
      <c r="CN189" t="s">
        <v>818</v>
      </c>
      <c r="CO189" t="s">
        <v>818</v>
      </c>
      <c r="CP189" t="s">
        <v>818</v>
      </c>
      <c r="CQ189" t="s">
        <v>818</v>
      </c>
      <c r="CR189" t="s">
        <v>818</v>
      </c>
      <c r="CS189" t="s">
        <v>818</v>
      </c>
      <c r="CT189" t="s">
        <v>818</v>
      </c>
      <c r="CU189" t="s">
        <v>818</v>
      </c>
      <c r="CV189" t="s">
        <v>818</v>
      </c>
      <c r="CW189" t="s">
        <v>818</v>
      </c>
      <c r="CX189" t="s">
        <v>818</v>
      </c>
      <c r="CY189" t="s">
        <v>818</v>
      </c>
      <c r="CZ189" t="s">
        <v>818</v>
      </c>
      <c r="DA189" t="s">
        <v>818</v>
      </c>
      <c r="DB189" t="s">
        <v>818</v>
      </c>
      <c r="DC189" t="s">
        <v>818</v>
      </c>
      <c r="DD189" t="s">
        <v>818</v>
      </c>
      <c r="DE189" t="s">
        <v>818</v>
      </c>
      <c r="DF189" t="s">
        <v>818</v>
      </c>
      <c r="DG189" t="s">
        <v>818</v>
      </c>
      <c r="DH189" t="s">
        <v>818</v>
      </c>
      <c r="DI189" t="s">
        <v>818</v>
      </c>
      <c r="DJ189" t="s">
        <v>818</v>
      </c>
      <c r="DK189" t="s">
        <v>818</v>
      </c>
      <c r="DL189" t="s">
        <v>818</v>
      </c>
      <c r="DM189" t="s">
        <v>818</v>
      </c>
      <c r="DN189" t="s">
        <v>818</v>
      </c>
      <c r="DO189" t="s">
        <v>818</v>
      </c>
      <c r="DP189" t="s">
        <v>818</v>
      </c>
      <c r="DQ189" t="s">
        <v>818</v>
      </c>
      <c r="DR189" t="s">
        <v>818</v>
      </c>
      <c r="DS189" t="s">
        <v>818</v>
      </c>
      <c r="DT189" t="s">
        <v>818</v>
      </c>
      <c r="DU189" t="s">
        <v>818</v>
      </c>
      <c r="DV189" t="s">
        <v>818</v>
      </c>
      <c r="DW189" t="s">
        <v>818</v>
      </c>
      <c r="DX189" t="s">
        <v>818</v>
      </c>
      <c r="DY189" t="s">
        <v>818</v>
      </c>
      <c r="DZ189" t="s">
        <v>818</v>
      </c>
      <c r="EA189" t="s">
        <v>818</v>
      </c>
      <c r="EB189" t="s">
        <v>818</v>
      </c>
      <c r="EC189" t="s">
        <v>818</v>
      </c>
      <c r="ED189" t="s">
        <v>818</v>
      </c>
      <c r="EE189" t="s">
        <v>818</v>
      </c>
      <c r="EF189" t="s">
        <v>818</v>
      </c>
      <c r="EG189" t="s">
        <v>818</v>
      </c>
      <c r="EH189" t="s">
        <v>818</v>
      </c>
      <c r="EI189" t="s">
        <v>818</v>
      </c>
      <c r="EJ189" t="s">
        <v>818</v>
      </c>
      <c r="EK189" t="s">
        <v>818</v>
      </c>
      <c r="EL189" t="s">
        <v>818</v>
      </c>
      <c r="EM189" t="s">
        <v>818</v>
      </c>
      <c r="EN189" t="s">
        <v>818</v>
      </c>
      <c r="EO189" t="s">
        <v>818</v>
      </c>
      <c r="EP189" t="s">
        <v>818</v>
      </c>
      <c r="EQ189" t="s">
        <v>818</v>
      </c>
      <c r="ER189" t="s">
        <v>818</v>
      </c>
      <c r="ES189" t="s">
        <v>818</v>
      </c>
      <c r="ET189" t="s">
        <v>818</v>
      </c>
      <c r="EU189" t="s">
        <v>818</v>
      </c>
      <c r="EV189" t="s">
        <v>818</v>
      </c>
      <c r="EW189" t="s">
        <v>818</v>
      </c>
      <c r="EX189" t="s">
        <v>818</v>
      </c>
      <c r="EY189" t="s">
        <v>818</v>
      </c>
      <c r="EZ189" t="s">
        <v>818</v>
      </c>
      <c r="FA189" t="s">
        <v>818</v>
      </c>
      <c r="FB189" t="s">
        <v>818</v>
      </c>
      <c r="FC189" t="s">
        <v>818</v>
      </c>
      <c r="FD189" t="s">
        <v>818</v>
      </c>
      <c r="FE189" t="s">
        <v>818</v>
      </c>
      <c r="FF189" t="s">
        <v>818</v>
      </c>
      <c r="FG189" t="s">
        <v>818</v>
      </c>
      <c r="FH189" t="s">
        <v>818</v>
      </c>
      <c r="FI189" t="s">
        <v>818</v>
      </c>
      <c r="FJ189" t="s">
        <v>818</v>
      </c>
      <c r="FK189" t="s">
        <v>818</v>
      </c>
      <c r="FL189" t="s">
        <v>818</v>
      </c>
      <c r="FM189" t="s">
        <v>818</v>
      </c>
      <c r="FN189" t="s">
        <v>818</v>
      </c>
      <c r="FO189" t="s">
        <v>818</v>
      </c>
      <c r="FP189" t="s">
        <v>818</v>
      </c>
      <c r="FQ189" t="s">
        <v>818</v>
      </c>
      <c r="FR189" t="s">
        <v>818</v>
      </c>
      <c r="FS189" t="s">
        <v>818</v>
      </c>
      <c r="FT189" t="s">
        <v>818</v>
      </c>
      <c r="FU189" t="s">
        <v>818</v>
      </c>
      <c r="FV189" t="s">
        <v>818</v>
      </c>
      <c r="FW189" t="s">
        <v>818</v>
      </c>
      <c r="FX189" t="s">
        <v>818</v>
      </c>
      <c r="FY189" t="s">
        <v>818</v>
      </c>
      <c r="FZ189" t="s">
        <v>818</v>
      </c>
      <c r="GA189" t="s">
        <v>818</v>
      </c>
      <c r="GB189" t="s">
        <v>818</v>
      </c>
      <c r="GC189" t="s">
        <v>818</v>
      </c>
      <c r="GD189" t="s">
        <v>818</v>
      </c>
      <c r="GE189" t="s">
        <v>818</v>
      </c>
      <c r="GF189" t="s">
        <v>818</v>
      </c>
      <c r="GG189" t="s">
        <v>818</v>
      </c>
      <c r="GH189" t="s">
        <v>818</v>
      </c>
      <c r="GI189" t="s">
        <v>818</v>
      </c>
      <c r="GJ189" t="s">
        <v>818</v>
      </c>
      <c r="GK189" t="s">
        <v>818</v>
      </c>
      <c r="GL189" t="s">
        <v>818</v>
      </c>
      <c r="GM189" t="s">
        <v>818</v>
      </c>
      <c r="GN189" t="s">
        <v>818</v>
      </c>
      <c r="GO189" t="s">
        <v>818</v>
      </c>
      <c r="GP189" t="s">
        <v>818</v>
      </c>
      <c r="GQ189" t="s">
        <v>818</v>
      </c>
      <c r="GR189" t="s">
        <v>818</v>
      </c>
      <c r="GS189" t="s">
        <v>818</v>
      </c>
      <c r="GT189" t="s">
        <v>818</v>
      </c>
      <c r="GU189" t="s">
        <v>818</v>
      </c>
      <c r="GV189" t="s">
        <v>818</v>
      </c>
      <c r="GW189" t="s">
        <v>818</v>
      </c>
      <c r="GX189" t="s">
        <v>818</v>
      </c>
      <c r="GY189" t="s">
        <v>818</v>
      </c>
      <c r="GZ189" t="s">
        <v>818</v>
      </c>
      <c r="HA189" t="s">
        <v>818</v>
      </c>
      <c r="HB189" t="s">
        <v>818</v>
      </c>
      <c r="HC189" t="s">
        <v>818</v>
      </c>
      <c r="HD189" t="s">
        <v>818</v>
      </c>
      <c r="HE189" t="s">
        <v>818</v>
      </c>
      <c r="HF189" t="s">
        <v>818</v>
      </c>
      <c r="HG189" t="s">
        <v>818</v>
      </c>
      <c r="HH189" t="s">
        <v>818</v>
      </c>
      <c r="HI189" t="s">
        <v>818</v>
      </c>
      <c r="HJ189" t="s">
        <v>818</v>
      </c>
      <c r="HK189" t="s">
        <v>818</v>
      </c>
      <c r="HL189" t="s">
        <v>818</v>
      </c>
      <c r="HM189" t="s">
        <v>818</v>
      </c>
      <c r="HN189" t="s">
        <v>818</v>
      </c>
      <c r="HO189" t="s">
        <v>818</v>
      </c>
      <c r="HP189" t="s">
        <v>818</v>
      </c>
      <c r="HQ189" t="s">
        <v>818</v>
      </c>
      <c r="HR189" t="s">
        <v>818</v>
      </c>
      <c r="HS189" t="s">
        <v>818</v>
      </c>
      <c r="HT189" t="s">
        <v>818</v>
      </c>
      <c r="HU189" t="s">
        <v>818</v>
      </c>
      <c r="HV189" t="s">
        <v>818</v>
      </c>
      <c r="HW189" t="s">
        <v>818</v>
      </c>
      <c r="HX189" t="s">
        <v>818</v>
      </c>
      <c r="HY189" t="s">
        <v>818</v>
      </c>
      <c r="HZ189" t="s">
        <v>818</v>
      </c>
      <c r="IA189" t="s">
        <v>818</v>
      </c>
      <c r="IB189" t="s">
        <v>818</v>
      </c>
      <c r="IC189" t="s">
        <v>818</v>
      </c>
      <c r="ID189" t="s">
        <v>818</v>
      </c>
      <c r="IE189" t="s">
        <v>818</v>
      </c>
      <c r="IF189" t="s">
        <v>818</v>
      </c>
      <c r="IG189" t="s">
        <v>818</v>
      </c>
      <c r="IH189" t="s">
        <v>818</v>
      </c>
      <c r="II189" t="s">
        <v>818</v>
      </c>
      <c r="IJ189" t="s">
        <v>818</v>
      </c>
      <c r="IK189" t="s">
        <v>818</v>
      </c>
      <c r="IL189" t="s">
        <v>818</v>
      </c>
      <c r="IM189" t="s">
        <v>818</v>
      </c>
      <c r="IN189" t="s">
        <v>818</v>
      </c>
      <c r="IO189" t="s">
        <v>818</v>
      </c>
      <c r="IP189" t="s">
        <v>818</v>
      </c>
      <c r="IQ189" t="s">
        <v>818</v>
      </c>
      <c r="IR189" t="s">
        <v>818</v>
      </c>
      <c r="IS189" t="s">
        <v>818</v>
      </c>
      <c r="IT189" t="s">
        <v>818</v>
      </c>
      <c r="IU189" t="s">
        <v>818</v>
      </c>
      <c r="IV189" t="s">
        <v>818</v>
      </c>
      <c r="IW189" t="s">
        <v>818</v>
      </c>
      <c r="IX189" t="s">
        <v>818</v>
      </c>
      <c r="IY189" t="s">
        <v>818</v>
      </c>
      <c r="IZ189" t="s">
        <v>818</v>
      </c>
      <c r="JA189" t="s">
        <v>818</v>
      </c>
      <c r="JB189" t="s">
        <v>818</v>
      </c>
      <c r="JC189" t="s">
        <v>818</v>
      </c>
      <c r="JD189" t="s">
        <v>818</v>
      </c>
      <c r="JE189" t="s">
        <v>818</v>
      </c>
      <c r="JF189" t="s">
        <v>818</v>
      </c>
      <c r="JG189" t="s">
        <v>818</v>
      </c>
      <c r="JH189" t="s">
        <v>818</v>
      </c>
      <c r="JI189" t="s">
        <v>818</v>
      </c>
      <c r="JJ189" t="s">
        <v>818</v>
      </c>
      <c r="JK189" t="s">
        <v>818</v>
      </c>
      <c r="JL189" t="s">
        <v>818</v>
      </c>
      <c r="JM189" t="s">
        <v>818</v>
      </c>
      <c r="JN189" t="s">
        <v>818</v>
      </c>
      <c r="JO189" t="s">
        <v>818</v>
      </c>
      <c r="JP189" t="s">
        <v>818</v>
      </c>
      <c r="JQ189" t="s">
        <v>818</v>
      </c>
      <c r="JR189" t="s">
        <v>818</v>
      </c>
      <c r="JS189" t="s">
        <v>818</v>
      </c>
      <c r="JT189" t="s">
        <v>818</v>
      </c>
      <c r="JU189" t="s">
        <v>818</v>
      </c>
      <c r="JV189" t="s">
        <v>818</v>
      </c>
      <c r="JW189" t="s">
        <v>818</v>
      </c>
      <c r="JX189" t="s">
        <v>818</v>
      </c>
      <c r="JY189" t="s">
        <v>818</v>
      </c>
      <c r="JZ189" t="s">
        <v>818</v>
      </c>
      <c r="KA189" t="s">
        <v>818</v>
      </c>
      <c r="KB189" t="s">
        <v>818</v>
      </c>
      <c r="KC189" t="s">
        <v>818</v>
      </c>
      <c r="KD189" t="s">
        <v>818</v>
      </c>
      <c r="KE189" t="s">
        <v>818</v>
      </c>
      <c r="KF189">
        <v>7</v>
      </c>
      <c r="KG189">
        <v>0</v>
      </c>
      <c r="KH189">
        <v>0</v>
      </c>
      <c r="KI189">
        <v>0</v>
      </c>
      <c r="KJ189">
        <v>1</v>
      </c>
      <c r="KK189">
        <v>1</v>
      </c>
      <c r="KL189">
        <v>1</v>
      </c>
      <c r="KM189">
        <v>1</v>
      </c>
      <c r="KN189">
        <v>1</v>
      </c>
      <c r="KO189">
        <v>0</v>
      </c>
      <c r="KP189">
        <v>3</v>
      </c>
      <c r="KQ189">
        <v>2</v>
      </c>
      <c r="KR189">
        <v>0</v>
      </c>
      <c r="KS189">
        <v>0</v>
      </c>
      <c r="KT189">
        <v>0</v>
      </c>
      <c r="KU189">
        <v>0</v>
      </c>
      <c r="KV189">
        <v>0</v>
      </c>
      <c r="KW189">
        <v>1</v>
      </c>
      <c r="KX189">
        <v>1</v>
      </c>
      <c r="KY189">
        <v>0</v>
      </c>
      <c r="KZ189">
        <v>0</v>
      </c>
      <c r="LA189">
        <v>2</v>
      </c>
      <c r="LB189">
        <v>1</v>
      </c>
      <c r="LC189">
        <v>3</v>
      </c>
      <c r="LD189">
        <v>7</v>
      </c>
      <c r="LE189">
        <v>2</v>
      </c>
      <c r="LF189">
        <v>4</v>
      </c>
      <c r="LH189" t="s">
        <v>817</v>
      </c>
      <c r="LI189" t="s">
        <v>817</v>
      </c>
      <c r="LJ189" t="s">
        <v>817</v>
      </c>
      <c r="LK189" t="s">
        <v>817</v>
      </c>
      <c r="LL189" t="s">
        <v>817</v>
      </c>
      <c r="LM189" t="s">
        <v>817</v>
      </c>
      <c r="LO189" t="s">
        <v>813</v>
      </c>
      <c r="LP189" t="s">
        <v>813</v>
      </c>
      <c r="LQ189" t="s">
        <v>817</v>
      </c>
      <c r="LR189" t="s">
        <v>837</v>
      </c>
      <c r="LS189" t="s">
        <v>818</v>
      </c>
      <c r="LV189" t="s">
        <v>837</v>
      </c>
      <c r="LX189" t="s">
        <v>817</v>
      </c>
      <c r="MA189" t="s">
        <v>858</v>
      </c>
      <c r="MB189" t="s">
        <v>942</v>
      </c>
      <c r="MC189" t="s">
        <v>822</v>
      </c>
      <c r="MD189" t="s">
        <v>813</v>
      </c>
      <c r="MF189" t="s">
        <v>823</v>
      </c>
      <c r="MI189" t="s">
        <v>817</v>
      </c>
      <c r="MJ189" t="s">
        <v>1139</v>
      </c>
      <c r="MU189" t="s">
        <v>817</v>
      </c>
      <c r="MV189" t="s">
        <v>813</v>
      </c>
      <c r="MW189" t="s">
        <v>817</v>
      </c>
      <c r="MX189" t="s">
        <v>817</v>
      </c>
      <c r="MY189" t="s">
        <v>817</v>
      </c>
      <c r="MZ189" t="s">
        <v>817</v>
      </c>
      <c r="NA189" t="s">
        <v>817</v>
      </c>
      <c r="NB189" t="s">
        <v>817</v>
      </c>
      <c r="NR189" t="s">
        <v>817</v>
      </c>
      <c r="NU189" t="s">
        <v>1140</v>
      </c>
      <c r="NX189" t="s">
        <v>962</v>
      </c>
      <c r="NY189">
        <v>1</v>
      </c>
      <c r="NZ189" t="s">
        <v>877</v>
      </c>
      <c r="OP189" t="s">
        <v>817</v>
      </c>
      <c r="OQ189" t="s">
        <v>827</v>
      </c>
      <c r="OR189" t="s">
        <v>863</v>
      </c>
      <c r="OS189" t="s">
        <v>878</v>
      </c>
      <c r="OT189" t="s">
        <v>813</v>
      </c>
      <c r="OU189" t="s">
        <v>813</v>
      </c>
      <c r="OV189" t="s">
        <v>830</v>
      </c>
      <c r="OW189" t="s">
        <v>831</v>
      </c>
      <c r="OX189" t="s">
        <v>832</v>
      </c>
      <c r="OY189" t="s">
        <v>833</v>
      </c>
      <c r="OZ189" t="s">
        <v>834</v>
      </c>
      <c r="PA189" t="s">
        <v>813</v>
      </c>
      <c r="PB189" t="s">
        <v>813</v>
      </c>
      <c r="PC189" t="s">
        <v>813</v>
      </c>
      <c r="PD189" t="s">
        <v>817</v>
      </c>
      <c r="PE189" t="s">
        <v>817</v>
      </c>
      <c r="PF189" t="s">
        <v>817</v>
      </c>
      <c r="PG189" t="s">
        <v>817</v>
      </c>
      <c r="PH189" t="s">
        <v>817</v>
      </c>
      <c r="PI189" t="s">
        <v>817</v>
      </c>
      <c r="PJ189" t="s">
        <v>817</v>
      </c>
      <c r="PK189" t="s">
        <v>817</v>
      </c>
      <c r="PL189" t="s">
        <v>835</v>
      </c>
      <c r="PM189" t="s">
        <v>1057</v>
      </c>
      <c r="PN189" t="s">
        <v>836</v>
      </c>
      <c r="PO189" t="s">
        <v>838</v>
      </c>
      <c r="PP189" t="s">
        <v>867</v>
      </c>
      <c r="PQ189" t="s">
        <v>813</v>
      </c>
      <c r="PR189" t="s">
        <v>813</v>
      </c>
      <c r="PS189" t="s">
        <v>817</v>
      </c>
      <c r="PT189" t="s">
        <v>817</v>
      </c>
      <c r="PU189" t="s">
        <v>817</v>
      </c>
      <c r="PV189" t="s">
        <v>817</v>
      </c>
      <c r="PW189" t="s">
        <v>817</v>
      </c>
      <c r="PX189" t="s">
        <v>817</v>
      </c>
      <c r="PY189" t="s">
        <v>817</v>
      </c>
      <c r="PZ189" t="s">
        <v>840</v>
      </c>
      <c r="QA189" t="s">
        <v>841</v>
      </c>
      <c r="QB189" t="s">
        <v>895</v>
      </c>
      <c r="QC189" t="s">
        <v>843</v>
      </c>
      <c r="QD189" t="s">
        <v>844</v>
      </c>
      <c r="QE189" t="s">
        <v>845</v>
      </c>
      <c r="QF189" t="s">
        <v>813</v>
      </c>
      <c r="QG189" t="s">
        <v>813</v>
      </c>
      <c r="QH189" t="s">
        <v>813</v>
      </c>
      <c r="QI189" t="s">
        <v>817</v>
      </c>
      <c r="QJ189" t="s">
        <v>813</v>
      </c>
      <c r="QK189" t="s">
        <v>813</v>
      </c>
      <c r="QL189" t="s">
        <v>817</v>
      </c>
      <c r="QM189" t="s">
        <v>817</v>
      </c>
      <c r="QN189" t="s">
        <v>817</v>
      </c>
      <c r="QO189" t="s">
        <v>817</v>
      </c>
      <c r="QP189" t="s">
        <v>817</v>
      </c>
      <c r="QQ189" t="s">
        <v>817</v>
      </c>
      <c r="QR189" t="s">
        <v>813</v>
      </c>
      <c r="QS189" t="s">
        <v>817</v>
      </c>
      <c r="QT189" t="s">
        <v>817</v>
      </c>
      <c r="QU189" t="s">
        <v>813</v>
      </c>
      <c r="QV189" t="s">
        <v>813</v>
      </c>
      <c r="QW189" t="s">
        <v>813</v>
      </c>
      <c r="QX189" t="s">
        <v>813</v>
      </c>
      <c r="QY189" t="s">
        <v>817</v>
      </c>
      <c r="QZ189" t="s">
        <v>817</v>
      </c>
      <c r="RA189" t="s">
        <v>817</v>
      </c>
      <c r="RB189" t="s">
        <v>817</v>
      </c>
      <c r="RC189" t="s">
        <v>817</v>
      </c>
      <c r="RD189" t="s">
        <v>817</v>
      </c>
      <c r="RE189" t="s">
        <v>817</v>
      </c>
      <c r="RF189" t="s">
        <v>817</v>
      </c>
      <c r="RG189" t="s">
        <v>817</v>
      </c>
      <c r="RH189" t="s">
        <v>817</v>
      </c>
      <c r="RI189" t="s">
        <v>817</v>
      </c>
      <c r="RJ189" t="s">
        <v>817</v>
      </c>
      <c r="RK189" t="s">
        <v>813</v>
      </c>
      <c r="RL189" t="s">
        <v>813</v>
      </c>
      <c r="RM189" t="s">
        <v>817</v>
      </c>
      <c r="RN189" t="s">
        <v>817</v>
      </c>
      <c r="RO189" t="s">
        <v>817</v>
      </c>
      <c r="RP189" t="s">
        <v>817</v>
      </c>
      <c r="RQ189" t="s">
        <v>817</v>
      </c>
      <c r="RR189" t="s">
        <v>817</v>
      </c>
      <c r="RS189" t="s">
        <v>817</v>
      </c>
      <c r="RT189" t="s">
        <v>817</v>
      </c>
      <c r="RU189" t="s">
        <v>817</v>
      </c>
      <c r="RV189" t="s">
        <v>817</v>
      </c>
      <c r="RW189" t="s">
        <v>817</v>
      </c>
      <c r="RX189" t="s">
        <v>837</v>
      </c>
      <c r="RY189" t="s">
        <v>956</v>
      </c>
      <c r="RZ189" t="s">
        <v>813</v>
      </c>
      <c r="SA189" t="s">
        <v>817</v>
      </c>
      <c r="SB189" t="s">
        <v>813</v>
      </c>
      <c r="SC189" t="s">
        <v>817</v>
      </c>
      <c r="SD189" t="s">
        <v>813</v>
      </c>
      <c r="SE189" t="s">
        <v>817</v>
      </c>
      <c r="SF189" t="s">
        <v>817</v>
      </c>
      <c r="SG189" t="s">
        <v>813</v>
      </c>
      <c r="SH189" t="s">
        <v>817</v>
      </c>
      <c r="SI189" t="s">
        <v>813</v>
      </c>
      <c r="SJ189" t="s">
        <v>817</v>
      </c>
      <c r="SK189" t="s">
        <v>817</v>
      </c>
      <c r="SL189" t="s">
        <v>817</v>
      </c>
      <c r="SM189" t="s">
        <v>817</v>
      </c>
      <c r="SN189" t="s">
        <v>817</v>
      </c>
      <c r="SO189" t="s">
        <v>817</v>
      </c>
      <c r="SP189" t="s">
        <v>817</v>
      </c>
      <c r="SQ189" t="s">
        <v>817</v>
      </c>
      <c r="SR189" t="s">
        <v>817</v>
      </c>
      <c r="SS189" t="s">
        <v>813</v>
      </c>
      <c r="ST189" t="s">
        <v>817</v>
      </c>
      <c r="SU189" t="s">
        <v>813</v>
      </c>
      <c r="SV189" t="s">
        <v>817</v>
      </c>
      <c r="SW189" t="s">
        <v>817</v>
      </c>
      <c r="SX189" t="s">
        <v>817</v>
      </c>
      <c r="SY189" t="s">
        <v>817</v>
      </c>
      <c r="SZ189" t="s">
        <v>817</v>
      </c>
      <c r="TA189" t="s">
        <v>817</v>
      </c>
      <c r="TB189" t="s">
        <v>817</v>
      </c>
      <c r="TC189" t="s">
        <v>817</v>
      </c>
      <c r="TD189" t="s">
        <v>817</v>
      </c>
      <c r="TE189" t="s">
        <v>817</v>
      </c>
      <c r="TF189" t="s">
        <v>817</v>
      </c>
      <c r="TG189" t="s">
        <v>817</v>
      </c>
      <c r="TH189" t="s">
        <v>817</v>
      </c>
      <c r="TI189" t="s">
        <v>817</v>
      </c>
      <c r="TJ189" t="s">
        <v>817</v>
      </c>
      <c r="TU189" t="s">
        <v>817</v>
      </c>
      <c r="TY189" t="s">
        <v>817</v>
      </c>
      <c r="TZ189" t="s">
        <v>817</v>
      </c>
      <c r="UA189" t="s">
        <v>817</v>
      </c>
      <c r="UB189" t="s">
        <v>817</v>
      </c>
      <c r="UC189" t="s">
        <v>817</v>
      </c>
      <c r="UD189" t="s">
        <v>813</v>
      </c>
      <c r="UE189" t="s">
        <v>817</v>
      </c>
      <c r="UF189" t="s">
        <v>817</v>
      </c>
      <c r="UG189" t="s">
        <v>813</v>
      </c>
      <c r="UH189" t="s">
        <v>817</v>
      </c>
      <c r="UI189" t="s">
        <v>817</v>
      </c>
      <c r="UJ189" t="s">
        <v>817</v>
      </c>
      <c r="UK189" t="s">
        <v>817</v>
      </c>
      <c r="UL189" t="s">
        <v>813</v>
      </c>
      <c r="UM189" t="s">
        <v>817</v>
      </c>
      <c r="UN189" t="s">
        <v>813</v>
      </c>
      <c r="UO189" t="s">
        <v>813</v>
      </c>
      <c r="UP189" t="s">
        <v>813</v>
      </c>
      <c r="UQ189" t="s">
        <v>817</v>
      </c>
      <c r="UR189" t="s">
        <v>817</v>
      </c>
      <c r="US189" t="s">
        <v>817</v>
      </c>
      <c r="UT189" t="s">
        <v>817</v>
      </c>
      <c r="UU189" t="s">
        <v>817</v>
      </c>
      <c r="UV189" t="s">
        <v>817</v>
      </c>
      <c r="UW189" t="s">
        <v>817</v>
      </c>
      <c r="UX189" t="s">
        <v>817</v>
      </c>
      <c r="UY189" t="s">
        <v>817</v>
      </c>
      <c r="UZ189" t="s">
        <v>817</v>
      </c>
      <c r="VB189" t="s">
        <v>847</v>
      </c>
      <c r="VC189" t="s">
        <v>963</v>
      </c>
      <c r="VD189" t="s">
        <v>817</v>
      </c>
      <c r="VE189" t="s">
        <v>817</v>
      </c>
      <c r="VF189" t="s">
        <v>813</v>
      </c>
      <c r="VG189" t="s">
        <v>813</v>
      </c>
      <c r="VH189" t="s">
        <v>817</v>
      </c>
      <c r="VI189" t="s">
        <v>817</v>
      </c>
      <c r="VJ189" t="s">
        <v>813</v>
      </c>
      <c r="VK189" t="s">
        <v>817</v>
      </c>
      <c r="VL189" t="s">
        <v>817</v>
      </c>
      <c r="VM189" t="s">
        <v>817</v>
      </c>
      <c r="VN189" t="s">
        <v>817</v>
      </c>
      <c r="VO189" t="s">
        <v>817</v>
      </c>
      <c r="VP189" t="s">
        <v>817</v>
      </c>
      <c r="VQ189" t="s">
        <v>817</v>
      </c>
      <c r="VR189" t="s">
        <v>817</v>
      </c>
      <c r="VY189" t="s">
        <v>813</v>
      </c>
      <c r="VZ189" t="s">
        <v>817</v>
      </c>
      <c r="WA189" t="s">
        <v>817</v>
      </c>
      <c r="WJ189" t="s">
        <v>817</v>
      </c>
      <c r="WK189" t="s">
        <v>813</v>
      </c>
      <c r="WL189" t="s">
        <v>813</v>
      </c>
      <c r="WM189" t="s">
        <v>813</v>
      </c>
      <c r="WN189" t="s">
        <v>817</v>
      </c>
      <c r="WO189" t="s">
        <v>817</v>
      </c>
      <c r="WP189" t="s">
        <v>817</v>
      </c>
      <c r="WQ189" t="s">
        <v>817</v>
      </c>
      <c r="WR189" t="s">
        <v>817</v>
      </c>
      <c r="WS189" t="s">
        <v>897</v>
      </c>
      <c r="WU189" t="s">
        <v>817</v>
      </c>
      <c r="WV189" t="s">
        <v>817</v>
      </c>
      <c r="WW189" t="s">
        <v>817</v>
      </c>
      <c r="WX189" t="s">
        <v>817</v>
      </c>
      <c r="WY189" t="s">
        <v>817</v>
      </c>
      <c r="WZ189" t="s">
        <v>813</v>
      </c>
      <c r="XA189" t="s">
        <v>817</v>
      </c>
      <c r="XB189" t="s">
        <v>817</v>
      </c>
      <c r="XC189" t="s">
        <v>850</v>
      </c>
      <c r="XD189" t="s">
        <v>813</v>
      </c>
      <c r="XE189" t="s">
        <v>813</v>
      </c>
      <c r="XF189" t="s">
        <v>817</v>
      </c>
      <c r="XG189" t="s">
        <v>817</v>
      </c>
      <c r="XH189" t="s">
        <v>817</v>
      </c>
      <c r="XI189" t="s">
        <v>817</v>
      </c>
      <c r="XJ189" t="s">
        <v>817</v>
      </c>
      <c r="XK189" t="s">
        <v>817</v>
      </c>
      <c r="XL189" t="s">
        <v>813</v>
      </c>
      <c r="XM189" t="s">
        <v>817</v>
      </c>
      <c r="XN189" t="s">
        <v>817</v>
      </c>
      <c r="XO189" t="s">
        <v>817</v>
      </c>
      <c r="XP189" t="s">
        <v>817</v>
      </c>
      <c r="XQ189" t="s">
        <v>817</v>
      </c>
      <c r="XR189" t="s">
        <v>817</v>
      </c>
      <c r="XS189" t="s">
        <v>817</v>
      </c>
      <c r="XT189" t="s">
        <v>817</v>
      </c>
      <c r="XU189" t="s">
        <v>817</v>
      </c>
      <c r="XV189" t="s">
        <v>817</v>
      </c>
      <c r="XW189" t="s">
        <v>813</v>
      </c>
      <c r="XX189" t="s">
        <v>817</v>
      </c>
      <c r="XY189" t="s">
        <v>817</v>
      </c>
      <c r="XZ189" t="s">
        <v>813</v>
      </c>
      <c r="YA189" t="s">
        <v>817</v>
      </c>
      <c r="YB189" t="s">
        <v>813</v>
      </c>
      <c r="YC189" t="s">
        <v>817</v>
      </c>
      <c r="YD189" t="s">
        <v>813</v>
      </c>
      <c r="YE189" t="s">
        <v>817</v>
      </c>
      <c r="YF189" t="s">
        <v>817</v>
      </c>
      <c r="YG189" t="s">
        <v>817</v>
      </c>
      <c r="YH189" t="s">
        <v>817</v>
      </c>
      <c r="YI189" t="s">
        <v>817</v>
      </c>
      <c r="YJ189" t="s">
        <v>817</v>
      </c>
      <c r="YK189" t="s">
        <v>817</v>
      </c>
      <c r="YL189" t="s">
        <v>817</v>
      </c>
      <c r="YM189" t="s">
        <v>817</v>
      </c>
      <c r="YN189" t="s">
        <v>813</v>
      </c>
      <c r="YO189" t="s">
        <v>817</v>
      </c>
      <c r="YP189" t="s">
        <v>817</v>
      </c>
      <c r="YQ189" t="s">
        <v>817</v>
      </c>
      <c r="YR189" t="s">
        <v>817</v>
      </c>
      <c r="YS189" t="s">
        <v>817</v>
      </c>
      <c r="YT189" t="s">
        <v>817</v>
      </c>
      <c r="YU189" t="s">
        <v>813</v>
      </c>
      <c r="YW189" t="s">
        <v>813</v>
      </c>
      <c r="YX189" t="s">
        <v>817</v>
      </c>
      <c r="YY189" t="s">
        <v>817</v>
      </c>
      <c r="YZ189" t="s">
        <v>817</v>
      </c>
      <c r="ZA189" t="s">
        <v>817</v>
      </c>
      <c r="ZB189" t="s">
        <v>813</v>
      </c>
      <c r="ZC189" t="s">
        <v>813</v>
      </c>
      <c r="ZD189" t="s">
        <v>817</v>
      </c>
      <c r="ZE189" t="s">
        <v>817</v>
      </c>
      <c r="ZF189" t="s">
        <v>817</v>
      </c>
      <c r="ZG189" t="s">
        <v>817</v>
      </c>
      <c r="ZH189" t="s">
        <v>817</v>
      </c>
      <c r="ZI189" t="s">
        <v>817</v>
      </c>
      <c r="ZJ189" t="s">
        <v>817</v>
      </c>
      <c r="ZK189" t="s">
        <v>817</v>
      </c>
      <c r="ZL189" t="s">
        <v>817</v>
      </c>
      <c r="ZM189" t="s">
        <v>817</v>
      </c>
      <c r="ZN189" t="s">
        <v>813</v>
      </c>
      <c r="ZO189" t="s">
        <v>817</v>
      </c>
      <c r="ZP189" t="s">
        <v>817</v>
      </c>
      <c r="ZQ189" t="s">
        <v>817</v>
      </c>
      <c r="ZR189" t="s">
        <v>813</v>
      </c>
      <c r="ZS189" t="s">
        <v>813</v>
      </c>
      <c r="ZT189" t="s">
        <v>817</v>
      </c>
      <c r="ZU189" t="s">
        <v>817</v>
      </c>
      <c r="ZV189" t="s">
        <v>817</v>
      </c>
      <c r="ZW189" t="s">
        <v>817</v>
      </c>
      <c r="ZX189" t="s">
        <v>817</v>
      </c>
      <c r="ZY189" t="s">
        <v>817</v>
      </c>
      <c r="ZZ189" t="s">
        <v>817</v>
      </c>
      <c r="AAA189" t="s">
        <v>817</v>
      </c>
      <c r="AAB189" t="s">
        <v>817</v>
      </c>
      <c r="AAC189" t="s">
        <v>817</v>
      </c>
      <c r="AAD189" t="s">
        <v>817</v>
      </c>
      <c r="AAE189" t="s">
        <v>817</v>
      </c>
      <c r="AAF189" t="s">
        <v>817</v>
      </c>
      <c r="AAH189" t="s">
        <v>813</v>
      </c>
      <c r="AAI189" t="s">
        <v>817</v>
      </c>
      <c r="AAJ189" t="s">
        <v>813</v>
      </c>
      <c r="AAK189" t="s">
        <v>817</v>
      </c>
      <c r="AAL189" t="s">
        <v>817</v>
      </c>
      <c r="AAM189" t="s">
        <v>817</v>
      </c>
      <c r="AAN189" t="s">
        <v>817</v>
      </c>
      <c r="AAO189" t="s">
        <v>817</v>
      </c>
      <c r="AAP189" t="s">
        <v>817</v>
      </c>
      <c r="AAQ189" t="s">
        <v>817</v>
      </c>
      <c r="AAR189" t="s">
        <v>817</v>
      </c>
      <c r="AAS189" t="s">
        <v>817</v>
      </c>
      <c r="AAT189" t="s">
        <v>817</v>
      </c>
      <c r="AAV189" t="s">
        <v>817</v>
      </c>
      <c r="AAW189" t="s">
        <v>817</v>
      </c>
      <c r="AAX189" t="s">
        <v>817</v>
      </c>
      <c r="AAY189" t="s">
        <v>817</v>
      </c>
      <c r="AAZ189" t="s">
        <v>817</v>
      </c>
      <c r="ABA189" t="s">
        <v>813</v>
      </c>
      <c r="ABB189" t="s">
        <v>813</v>
      </c>
      <c r="ABC189" t="s">
        <v>817</v>
      </c>
      <c r="ABD189" t="s">
        <v>817</v>
      </c>
      <c r="ABE189" t="s">
        <v>817</v>
      </c>
      <c r="ABF189" t="s">
        <v>817</v>
      </c>
      <c r="ABG189" t="s">
        <v>817</v>
      </c>
      <c r="ABH189" t="s">
        <v>817</v>
      </c>
      <c r="ABI189" t="s">
        <v>817</v>
      </c>
      <c r="ABJ189" t="s">
        <v>817</v>
      </c>
      <c r="ABK189" t="s">
        <v>813</v>
      </c>
      <c r="ABL189" t="s">
        <v>817</v>
      </c>
      <c r="ABM189" t="s">
        <v>817</v>
      </c>
      <c r="ABN189" t="s">
        <v>817</v>
      </c>
      <c r="ABO189" t="s">
        <v>817</v>
      </c>
      <c r="ABP189" t="s">
        <v>817</v>
      </c>
      <c r="ABQ189" t="s">
        <v>817</v>
      </c>
      <c r="ABR189" t="s">
        <v>817</v>
      </c>
      <c r="ABS189" t="s">
        <v>817</v>
      </c>
      <c r="ABT189" t="s">
        <v>817</v>
      </c>
      <c r="ABU189" t="s">
        <v>817</v>
      </c>
      <c r="ABV189" t="s">
        <v>813</v>
      </c>
      <c r="ABW189" t="s">
        <v>813</v>
      </c>
      <c r="ABX189" t="s">
        <v>817</v>
      </c>
      <c r="ABY189" t="s">
        <v>817</v>
      </c>
      <c r="ABZ189" t="s">
        <v>817</v>
      </c>
      <c r="ACA189" t="s">
        <v>817</v>
      </c>
      <c r="ACB189" t="s">
        <v>817</v>
      </c>
      <c r="ACC189" t="s">
        <v>817</v>
      </c>
      <c r="ACD189" t="s">
        <v>817</v>
      </c>
      <c r="ACE189" t="s">
        <v>817</v>
      </c>
      <c r="ACF189" t="s">
        <v>817</v>
      </c>
      <c r="ACG189" t="s">
        <v>817</v>
      </c>
      <c r="ACH189" t="s">
        <v>817</v>
      </c>
      <c r="ACI189" t="s">
        <v>817</v>
      </c>
    </row>
    <row r="190" spans="1:763">
      <c r="A190" t="s">
        <v>1619</v>
      </c>
      <c r="B190" t="s">
        <v>1620</v>
      </c>
      <c r="C190" t="s">
        <v>1621</v>
      </c>
      <c r="D190" t="s">
        <v>811</v>
      </c>
      <c r="E190" t="s">
        <v>811</v>
      </c>
      <c r="P190" t="s">
        <v>812</v>
      </c>
      <c r="Q190">
        <v>0.874863865752458</v>
      </c>
      <c r="T190">
        <v>45</v>
      </c>
      <c r="V190" t="s">
        <v>813</v>
      </c>
      <c r="X190" t="s">
        <v>813</v>
      </c>
      <c r="Y190" t="s">
        <v>814</v>
      </c>
      <c r="Z190" t="s">
        <v>814</v>
      </c>
      <c r="AA190" t="s">
        <v>857</v>
      </c>
      <c r="AB190" t="s">
        <v>816</v>
      </c>
      <c r="AC190">
        <v>4</v>
      </c>
      <c r="AD190" t="s">
        <v>817</v>
      </c>
      <c r="AE190">
        <v>4</v>
      </c>
      <c r="AF190">
        <v>0</v>
      </c>
      <c r="AG190">
        <v>0</v>
      </c>
      <c r="AH190" t="s">
        <v>818</v>
      </c>
      <c r="AI190" t="s">
        <v>818</v>
      </c>
      <c r="AJ190" t="s">
        <v>818</v>
      </c>
      <c r="AK190" t="s">
        <v>818</v>
      </c>
      <c r="AL190" t="s">
        <v>818</v>
      </c>
      <c r="AM190" t="s">
        <v>818</v>
      </c>
      <c r="AN190" t="s">
        <v>818</v>
      </c>
      <c r="AO190" t="s">
        <v>818</v>
      </c>
      <c r="AP190" t="s">
        <v>818</v>
      </c>
      <c r="AQ190" t="s">
        <v>818</v>
      </c>
      <c r="AR190" t="s">
        <v>818</v>
      </c>
      <c r="AS190" t="s">
        <v>818</v>
      </c>
      <c r="AT190" t="s">
        <v>818</v>
      </c>
      <c r="AU190" t="s">
        <v>818</v>
      </c>
      <c r="AV190" t="s">
        <v>818</v>
      </c>
      <c r="AW190" t="s">
        <v>818</v>
      </c>
      <c r="AX190" t="s">
        <v>818</v>
      </c>
      <c r="AY190" t="s">
        <v>818</v>
      </c>
      <c r="AZ190" t="s">
        <v>818</v>
      </c>
      <c r="BA190" t="s">
        <v>818</v>
      </c>
      <c r="BB190" t="s">
        <v>818</v>
      </c>
      <c r="BC190" t="s">
        <v>818</v>
      </c>
      <c r="BD190" t="s">
        <v>818</v>
      </c>
      <c r="BE190" t="s">
        <v>818</v>
      </c>
      <c r="BF190" t="s">
        <v>818</v>
      </c>
      <c r="BG190" t="s">
        <v>818</v>
      </c>
      <c r="BH190" t="s">
        <v>818</v>
      </c>
      <c r="BI190" t="s">
        <v>818</v>
      </c>
      <c r="BJ190" t="s">
        <v>818</v>
      </c>
      <c r="BK190" t="s">
        <v>818</v>
      </c>
      <c r="BL190" t="s">
        <v>818</v>
      </c>
      <c r="BM190" t="s">
        <v>818</v>
      </c>
      <c r="BN190" t="s">
        <v>818</v>
      </c>
      <c r="BO190" t="s">
        <v>818</v>
      </c>
      <c r="BP190" t="s">
        <v>818</v>
      </c>
      <c r="BQ190" t="s">
        <v>818</v>
      </c>
      <c r="BR190" t="s">
        <v>818</v>
      </c>
      <c r="BS190" t="s">
        <v>818</v>
      </c>
      <c r="BT190" t="s">
        <v>818</v>
      </c>
      <c r="BU190" t="s">
        <v>818</v>
      </c>
      <c r="BV190" t="s">
        <v>818</v>
      </c>
      <c r="BW190" t="s">
        <v>818</v>
      </c>
      <c r="BX190" t="s">
        <v>818</v>
      </c>
      <c r="BY190" t="s">
        <v>818</v>
      </c>
      <c r="BZ190" t="s">
        <v>818</v>
      </c>
      <c r="CA190" t="s">
        <v>818</v>
      </c>
      <c r="CB190" t="s">
        <v>818</v>
      </c>
      <c r="CC190" t="s">
        <v>818</v>
      </c>
      <c r="CD190" t="s">
        <v>818</v>
      </c>
      <c r="CE190" t="s">
        <v>818</v>
      </c>
      <c r="CF190" t="s">
        <v>818</v>
      </c>
      <c r="CG190" t="s">
        <v>818</v>
      </c>
      <c r="CH190" t="s">
        <v>818</v>
      </c>
      <c r="CI190" t="s">
        <v>818</v>
      </c>
      <c r="CJ190" t="s">
        <v>818</v>
      </c>
      <c r="CK190" t="s">
        <v>818</v>
      </c>
      <c r="CL190" t="s">
        <v>818</v>
      </c>
      <c r="CM190" t="s">
        <v>818</v>
      </c>
      <c r="CN190" t="s">
        <v>818</v>
      </c>
      <c r="CO190" t="s">
        <v>818</v>
      </c>
      <c r="CP190" t="s">
        <v>818</v>
      </c>
      <c r="CQ190" t="s">
        <v>818</v>
      </c>
      <c r="CR190" t="s">
        <v>818</v>
      </c>
      <c r="CS190" t="s">
        <v>818</v>
      </c>
      <c r="CT190" t="s">
        <v>818</v>
      </c>
      <c r="CU190" t="s">
        <v>818</v>
      </c>
      <c r="CV190" t="s">
        <v>818</v>
      </c>
      <c r="CW190" t="s">
        <v>818</v>
      </c>
      <c r="CX190" t="s">
        <v>818</v>
      </c>
      <c r="CY190" t="s">
        <v>818</v>
      </c>
      <c r="CZ190" t="s">
        <v>818</v>
      </c>
      <c r="DA190" t="s">
        <v>818</v>
      </c>
      <c r="DB190" t="s">
        <v>818</v>
      </c>
      <c r="DC190" t="s">
        <v>818</v>
      </c>
      <c r="DD190" t="s">
        <v>818</v>
      </c>
      <c r="DE190" t="s">
        <v>818</v>
      </c>
      <c r="DF190" t="s">
        <v>818</v>
      </c>
      <c r="DG190" t="s">
        <v>818</v>
      </c>
      <c r="DH190" t="s">
        <v>818</v>
      </c>
      <c r="DI190" t="s">
        <v>818</v>
      </c>
      <c r="DJ190" t="s">
        <v>818</v>
      </c>
      <c r="DK190" t="s">
        <v>818</v>
      </c>
      <c r="DL190" t="s">
        <v>818</v>
      </c>
      <c r="DM190" t="s">
        <v>818</v>
      </c>
      <c r="DN190" t="s">
        <v>818</v>
      </c>
      <c r="DO190" t="s">
        <v>818</v>
      </c>
      <c r="DP190" t="s">
        <v>818</v>
      </c>
      <c r="DQ190" t="s">
        <v>818</v>
      </c>
      <c r="DR190" t="s">
        <v>818</v>
      </c>
      <c r="DS190" t="s">
        <v>818</v>
      </c>
      <c r="DT190" t="s">
        <v>818</v>
      </c>
      <c r="DU190" t="s">
        <v>818</v>
      </c>
      <c r="DV190" t="s">
        <v>818</v>
      </c>
      <c r="DW190" t="s">
        <v>818</v>
      </c>
      <c r="DX190" t="s">
        <v>818</v>
      </c>
      <c r="DY190" t="s">
        <v>818</v>
      </c>
      <c r="DZ190" t="s">
        <v>818</v>
      </c>
      <c r="EA190" t="s">
        <v>818</v>
      </c>
      <c r="EB190" t="s">
        <v>818</v>
      </c>
      <c r="EC190" t="s">
        <v>818</v>
      </c>
      <c r="ED190" t="s">
        <v>818</v>
      </c>
      <c r="EE190" t="s">
        <v>818</v>
      </c>
      <c r="EF190" t="s">
        <v>818</v>
      </c>
      <c r="EG190" t="s">
        <v>818</v>
      </c>
      <c r="EH190" t="s">
        <v>818</v>
      </c>
      <c r="EI190" t="s">
        <v>818</v>
      </c>
      <c r="EJ190" t="s">
        <v>818</v>
      </c>
      <c r="EK190" t="s">
        <v>818</v>
      </c>
      <c r="EL190" t="s">
        <v>818</v>
      </c>
      <c r="EM190" t="s">
        <v>818</v>
      </c>
      <c r="EN190" t="s">
        <v>818</v>
      </c>
      <c r="EO190" t="s">
        <v>818</v>
      </c>
      <c r="EP190" t="s">
        <v>818</v>
      </c>
      <c r="EQ190" t="s">
        <v>818</v>
      </c>
      <c r="ER190" t="s">
        <v>818</v>
      </c>
      <c r="ES190" t="s">
        <v>818</v>
      </c>
      <c r="ET190" t="s">
        <v>818</v>
      </c>
      <c r="EU190" t="s">
        <v>818</v>
      </c>
      <c r="EV190" t="s">
        <v>818</v>
      </c>
      <c r="EW190" t="s">
        <v>818</v>
      </c>
      <c r="EX190" t="s">
        <v>818</v>
      </c>
      <c r="EY190" t="s">
        <v>818</v>
      </c>
      <c r="EZ190" t="s">
        <v>818</v>
      </c>
      <c r="FA190" t="s">
        <v>818</v>
      </c>
      <c r="FB190" t="s">
        <v>818</v>
      </c>
      <c r="FC190" t="s">
        <v>818</v>
      </c>
      <c r="FD190" t="s">
        <v>818</v>
      </c>
      <c r="FE190" t="s">
        <v>818</v>
      </c>
      <c r="FF190" t="s">
        <v>818</v>
      </c>
      <c r="FG190" t="s">
        <v>818</v>
      </c>
      <c r="FH190" t="s">
        <v>818</v>
      </c>
      <c r="FI190" t="s">
        <v>818</v>
      </c>
      <c r="FJ190" t="s">
        <v>818</v>
      </c>
      <c r="FK190" t="s">
        <v>818</v>
      </c>
      <c r="FL190" t="s">
        <v>818</v>
      </c>
      <c r="FM190" t="s">
        <v>818</v>
      </c>
      <c r="FN190" t="s">
        <v>818</v>
      </c>
      <c r="FO190" t="s">
        <v>818</v>
      </c>
      <c r="FP190" t="s">
        <v>818</v>
      </c>
      <c r="FQ190" t="s">
        <v>818</v>
      </c>
      <c r="FR190" t="s">
        <v>818</v>
      </c>
      <c r="FS190" t="s">
        <v>818</v>
      </c>
      <c r="FT190" t="s">
        <v>818</v>
      </c>
      <c r="FU190" t="s">
        <v>818</v>
      </c>
      <c r="FV190" t="s">
        <v>818</v>
      </c>
      <c r="FW190" t="s">
        <v>818</v>
      </c>
      <c r="FX190" t="s">
        <v>818</v>
      </c>
      <c r="FY190" t="s">
        <v>818</v>
      </c>
      <c r="FZ190" t="s">
        <v>818</v>
      </c>
      <c r="GA190" t="s">
        <v>818</v>
      </c>
      <c r="GB190" t="s">
        <v>818</v>
      </c>
      <c r="GC190" t="s">
        <v>818</v>
      </c>
      <c r="GD190" t="s">
        <v>818</v>
      </c>
      <c r="GE190" t="s">
        <v>818</v>
      </c>
      <c r="GF190" t="s">
        <v>818</v>
      </c>
      <c r="GG190" t="s">
        <v>818</v>
      </c>
      <c r="GH190" t="s">
        <v>818</v>
      </c>
      <c r="GI190" t="s">
        <v>818</v>
      </c>
      <c r="GJ190" t="s">
        <v>818</v>
      </c>
      <c r="GK190" t="s">
        <v>818</v>
      </c>
      <c r="GL190" t="s">
        <v>818</v>
      </c>
      <c r="GM190" t="s">
        <v>818</v>
      </c>
      <c r="GN190" t="s">
        <v>818</v>
      </c>
      <c r="GO190" t="s">
        <v>818</v>
      </c>
      <c r="GP190" t="s">
        <v>818</v>
      </c>
      <c r="GQ190" t="s">
        <v>818</v>
      </c>
      <c r="GR190" t="s">
        <v>818</v>
      </c>
      <c r="GS190" t="s">
        <v>818</v>
      </c>
      <c r="GT190" t="s">
        <v>818</v>
      </c>
      <c r="GU190" t="s">
        <v>818</v>
      </c>
      <c r="GV190" t="s">
        <v>818</v>
      </c>
      <c r="GW190" t="s">
        <v>818</v>
      </c>
      <c r="GX190" t="s">
        <v>818</v>
      </c>
      <c r="GY190" t="s">
        <v>818</v>
      </c>
      <c r="GZ190" t="s">
        <v>818</v>
      </c>
      <c r="HA190" t="s">
        <v>818</v>
      </c>
      <c r="HB190" t="s">
        <v>818</v>
      </c>
      <c r="HC190" t="s">
        <v>818</v>
      </c>
      <c r="HD190" t="s">
        <v>818</v>
      </c>
      <c r="HE190" t="s">
        <v>818</v>
      </c>
      <c r="HF190" t="s">
        <v>818</v>
      </c>
      <c r="HG190" t="s">
        <v>818</v>
      </c>
      <c r="HH190" t="s">
        <v>818</v>
      </c>
      <c r="HI190" t="s">
        <v>818</v>
      </c>
      <c r="HJ190" t="s">
        <v>818</v>
      </c>
      <c r="HK190" t="s">
        <v>818</v>
      </c>
      <c r="HL190" t="s">
        <v>818</v>
      </c>
      <c r="HM190" t="s">
        <v>818</v>
      </c>
      <c r="HN190" t="s">
        <v>818</v>
      </c>
      <c r="HO190" t="s">
        <v>818</v>
      </c>
      <c r="HP190" t="s">
        <v>818</v>
      </c>
      <c r="HQ190" t="s">
        <v>818</v>
      </c>
      <c r="HR190" t="s">
        <v>818</v>
      </c>
      <c r="HS190" t="s">
        <v>818</v>
      </c>
      <c r="HT190" t="s">
        <v>818</v>
      </c>
      <c r="HU190" t="s">
        <v>818</v>
      </c>
      <c r="HV190" t="s">
        <v>818</v>
      </c>
      <c r="HW190" t="s">
        <v>818</v>
      </c>
      <c r="HX190" t="s">
        <v>818</v>
      </c>
      <c r="HY190" t="s">
        <v>818</v>
      </c>
      <c r="HZ190" t="s">
        <v>818</v>
      </c>
      <c r="IA190" t="s">
        <v>818</v>
      </c>
      <c r="IB190" t="s">
        <v>818</v>
      </c>
      <c r="IC190" t="s">
        <v>818</v>
      </c>
      <c r="ID190" t="s">
        <v>818</v>
      </c>
      <c r="IE190" t="s">
        <v>818</v>
      </c>
      <c r="IF190" t="s">
        <v>818</v>
      </c>
      <c r="IG190" t="s">
        <v>818</v>
      </c>
      <c r="IH190" t="s">
        <v>818</v>
      </c>
      <c r="II190" t="s">
        <v>818</v>
      </c>
      <c r="IJ190" t="s">
        <v>818</v>
      </c>
      <c r="IK190" t="s">
        <v>818</v>
      </c>
      <c r="IL190" t="s">
        <v>818</v>
      </c>
      <c r="IM190" t="s">
        <v>818</v>
      </c>
      <c r="IN190" t="s">
        <v>818</v>
      </c>
      <c r="IO190" t="s">
        <v>818</v>
      </c>
      <c r="IP190" t="s">
        <v>818</v>
      </c>
      <c r="IQ190" t="s">
        <v>818</v>
      </c>
      <c r="IR190" t="s">
        <v>818</v>
      </c>
      <c r="IS190" t="s">
        <v>818</v>
      </c>
      <c r="IT190" t="s">
        <v>818</v>
      </c>
      <c r="IU190" t="s">
        <v>818</v>
      </c>
      <c r="IV190" t="s">
        <v>818</v>
      </c>
      <c r="IW190" t="s">
        <v>818</v>
      </c>
      <c r="IX190" t="s">
        <v>818</v>
      </c>
      <c r="IY190" t="s">
        <v>818</v>
      </c>
      <c r="IZ190" t="s">
        <v>818</v>
      </c>
      <c r="JA190" t="s">
        <v>818</v>
      </c>
      <c r="JB190" t="s">
        <v>818</v>
      </c>
      <c r="JC190" t="s">
        <v>818</v>
      </c>
      <c r="JD190" t="s">
        <v>818</v>
      </c>
      <c r="JE190" t="s">
        <v>818</v>
      </c>
      <c r="JF190" t="s">
        <v>818</v>
      </c>
      <c r="JG190" t="s">
        <v>818</v>
      </c>
      <c r="JH190" t="s">
        <v>818</v>
      </c>
      <c r="JI190" t="s">
        <v>818</v>
      </c>
      <c r="JJ190" t="s">
        <v>818</v>
      </c>
      <c r="JK190" t="s">
        <v>818</v>
      </c>
      <c r="JL190" t="s">
        <v>818</v>
      </c>
      <c r="JM190" t="s">
        <v>818</v>
      </c>
      <c r="JN190" t="s">
        <v>818</v>
      </c>
      <c r="JO190" t="s">
        <v>818</v>
      </c>
      <c r="JP190" t="s">
        <v>818</v>
      </c>
      <c r="JQ190" t="s">
        <v>818</v>
      </c>
      <c r="JR190" t="s">
        <v>818</v>
      </c>
      <c r="JS190" t="s">
        <v>818</v>
      </c>
      <c r="JT190" t="s">
        <v>818</v>
      </c>
      <c r="JU190" t="s">
        <v>818</v>
      </c>
      <c r="JV190" t="s">
        <v>818</v>
      </c>
      <c r="JW190" t="s">
        <v>818</v>
      </c>
      <c r="JX190" t="s">
        <v>818</v>
      </c>
      <c r="JY190" t="s">
        <v>818</v>
      </c>
      <c r="JZ190" t="s">
        <v>818</v>
      </c>
      <c r="KA190" t="s">
        <v>818</v>
      </c>
      <c r="KB190" t="s">
        <v>818</v>
      </c>
      <c r="KC190" t="s">
        <v>818</v>
      </c>
      <c r="KD190" t="s">
        <v>818</v>
      </c>
      <c r="KE190" t="s">
        <v>818</v>
      </c>
      <c r="KF190">
        <v>4</v>
      </c>
      <c r="KG190">
        <v>0</v>
      </c>
      <c r="KH190">
        <v>1</v>
      </c>
      <c r="KI190">
        <v>0</v>
      </c>
      <c r="KJ190">
        <v>0</v>
      </c>
      <c r="KK190">
        <v>0</v>
      </c>
      <c r="KL190">
        <v>1</v>
      </c>
      <c r="KM190">
        <v>1</v>
      </c>
      <c r="KN190">
        <v>1</v>
      </c>
      <c r="KO190">
        <v>0</v>
      </c>
      <c r="KP190">
        <v>2</v>
      </c>
      <c r="KQ190">
        <v>2</v>
      </c>
      <c r="KR190">
        <v>0</v>
      </c>
      <c r="KS190">
        <v>0</v>
      </c>
      <c r="KT190">
        <v>0</v>
      </c>
      <c r="KU190">
        <v>0</v>
      </c>
      <c r="KV190">
        <v>0</v>
      </c>
      <c r="KW190">
        <v>0</v>
      </c>
      <c r="KX190">
        <v>0</v>
      </c>
      <c r="KY190">
        <v>0</v>
      </c>
      <c r="KZ190">
        <v>0</v>
      </c>
      <c r="LA190">
        <v>0</v>
      </c>
      <c r="LB190">
        <v>1</v>
      </c>
      <c r="LC190">
        <v>2</v>
      </c>
      <c r="LD190">
        <v>4</v>
      </c>
      <c r="LE190">
        <v>1</v>
      </c>
      <c r="LF190">
        <v>2</v>
      </c>
      <c r="LH190" t="s">
        <v>817</v>
      </c>
      <c r="LI190" t="s">
        <v>817</v>
      </c>
      <c r="LJ190" t="s">
        <v>817</v>
      </c>
      <c r="LK190" t="s">
        <v>817</v>
      </c>
      <c r="LL190" t="s">
        <v>817</v>
      </c>
      <c r="LM190" t="s">
        <v>817</v>
      </c>
      <c r="LO190" t="s">
        <v>813</v>
      </c>
      <c r="LP190" t="s">
        <v>813</v>
      </c>
      <c r="LQ190" t="s">
        <v>817</v>
      </c>
      <c r="LR190" t="s">
        <v>845</v>
      </c>
      <c r="LS190" t="s">
        <v>818</v>
      </c>
      <c r="LT190" t="s">
        <v>845</v>
      </c>
      <c r="LU190" t="s">
        <v>818</v>
      </c>
      <c r="LV190" t="s">
        <v>845</v>
      </c>
      <c r="LW190" t="s">
        <v>845</v>
      </c>
      <c r="LX190" t="s">
        <v>817</v>
      </c>
      <c r="MA190" t="s">
        <v>858</v>
      </c>
      <c r="MB190" t="s">
        <v>913</v>
      </c>
      <c r="MC190" t="s">
        <v>943</v>
      </c>
      <c r="MD190" t="s">
        <v>813</v>
      </c>
      <c r="MF190" t="s">
        <v>823</v>
      </c>
      <c r="MI190" t="s">
        <v>813</v>
      </c>
      <c r="MJ190" t="s">
        <v>824</v>
      </c>
      <c r="MK190" t="s">
        <v>817</v>
      </c>
      <c r="ML190" t="s">
        <v>817</v>
      </c>
      <c r="MM190" t="s">
        <v>813</v>
      </c>
      <c r="MN190" t="s">
        <v>817</v>
      </c>
      <c r="MO190" t="s">
        <v>817</v>
      </c>
      <c r="MP190" t="s">
        <v>817</v>
      </c>
      <c r="MQ190" t="s">
        <v>817</v>
      </c>
      <c r="MR190" t="s">
        <v>817</v>
      </c>
      <c r="MS190" t="s">
        <v>817</v>
      </c>
      <c r="MT190" t="s">
        <v>817</v>
      </c>
      <c r="MU190" t="s">
        <v>813</v>
      </c>
      <c r="NC190" t="s">
        <v>817</v>
      </c>
      <c r="ND190" t="s">
        <v>817</v>
      </c>
      <c r="NE190" t="s">
        <v>817</v>
      </c>
      <c r="NR190" t="s">
        <v>813</v>
      </c>
      <c r="NS190" t="s">
        <v>813</v>
      </c>
      <c r="NT190" t="s">
        <v>848</v>
      </c>
      <c r="NU190" t="s">
        <v>825</v>
      </c>
      <c r="NX190" t="s">
        <v>826</v>
      </c>
      <c r="NY190">
        <v>1</v>
      </c>
      <c r="NZ190" t="s">
        <v>903</v>
      </c>
      <c r="OP190" t="s">
        <v>813</v>
      </c>
      <c r="OQ190" t="s">
        <v>827</v>
      </c>
      <c r="OR190" t="s">
        <v>863</v>
      </c>
      <c r="OS190" t="s">
        <v>878</v>
      </c>
      <c r="OT190" t="s">
        <v>817</v>
      </c>
      <c r="OU190" t="s">
        <v>817</v>
      </c>
      <c r="OV190" t="s">
        <v>830</v>
      </c>
      <c r="OW190" t="s">
        <v>831</v>
      </c>
      <c r="OX190" t="s">
        <v>832</v>
      </c>
      <c r="OY190" t="s">
        <v>833</v>
      </c>
      <c r="OZ190" t="s">
        <v>908</v>
      </c>
      <c r="PA190" t="s">
        <v>817</v>
      </c>
      <c r="PB190" t="s">
        <v>817</v>
      </c>
      <c r="PC190" t="s">
        <v>817</v>
      </c>
      <c r="PD190" t="s">
        <v>817</v>
      </c>
      <c r="PE190" t="s">
        <v>817</v>
      </c>
      <c r="PF190" t="s">
        <v>813</v>
      </c>
      <c r="PG190" t="s">
        <v>817</v>
      </c>
      <c r="PH190" t="s">
        <v>817</v>
      </c>
      <c r="PI190" t="s">
        <v>817</v>
      </c>
      <c r="PJ190" t="s">
        <v>817</v>
      </c>
      <c r="PK190" t="s">
        <v>817</v>
      </c>
      <c r="PL190" t="s">
        <v>927</v>
      </c>
      <c r="PM190" t="s">
        <v>845</v>
      </c>
      <c r="PN190" t="s">
        <v>845</v>
      </c>
      <c r="PO190" t="s">
        <v>893</v>
      </c>
      <c r="PP190" t="s">
        <v>867</v>
      </c>
      <c r="PQ190" t="s">
        <v>813</v>
      </c>
      <c r="PR190" t="s">
        <v>813</v>
      </c>
      <c r="PS190" t="s">
        <v>817</v>
      </c>
      <c r="PT190" t="s">
        <v>817</v>
      </c>
      <c r="PU190" t="s">
        <v>817</v>
      </c>
      <c r="PV190" t="s">
        <v>817</v>
      </c>
      <c r="PW190" t="s">
        <v>817</v>
      </c>
      <c r="PX190" t="s">
        <v>817</v>
      </c>
      <c r="PY190" t="s">
        <v>817</v>
      </c>
      <c r="PZ190" t="s">
        <v>840</v>
      </c>
      <c r="QA190" t="s">
        <v>841</v>
      </c>
      <c r="QB190" t="s">
        <v>895</v>
      </c>
      <c r="QC190" t="s">
        <v>843</v>
      </c>
      <c r="QD190" t="s">
        <v>896</v>
      </c>
      <c r="QE190" t="s">
        <v>845</v>
      </c>
      <c r="QF190" t="s">
        <v>813</v>
      </c>
      <c r="QG190" t="s">
        <v>813</v>
      </c>
      <c r="QH190" t="s">
        <v>813</v>
      </c>
      <c r="QI190" t="s">
        <v>817</v>
      </c>
      <c r="QJ190" t="s">
        <v>817</v>
      </c>
      <c r="QK190" t="s">
        <v>817</v>
      </c>
      <c r="QL190" t="s">
        <v>817</v>
      </c>
      <c r="QM190" t="s">
        <v>813</v>
      </c>
      <c r="QN190" t="s">
        <v>817</v>
      </c>
      <c r="QO190" t="s">
        <v>817</v>
      </c>
      <c r="QP190" t="s">
        <v>817</v>
      </c>
      <c r="QQ190" t="s">
        <v>817</v>
      </c>
      <c r="QR190" t="s">
        <v>817</v>
      </c>
      <c r="QS190" t="s">
        <v>813</v>
      </c>
      <c r="QT190" t="s">
        <v>817</v>
      </c>
      <c r="QU190" t="s">
        <v>817</v>
      </c>
      <c r="QV190" t="s">
        <v>817</v>
      </c>
      <c r="QW190" t="s">
        <v>817</v>
      </c>
      <c r="QX190" t="s">
        <v>817</v>
      </c>
      <c r="QY190" t="s">
        <v>817</v>
      </c>
      <c r="QZ190" t="s">
        <v>817</v>
      </c>
      <c r="RA190" t="s">
        <v>817</v>
      </c>
      <c r="RB190" t="s">
        <v>817</v>
      </c>
      <c r="RC190" t="s">
        <v>817</v>
      </c>
      <c r="RD190" t="s">
        <v>817</v>
      </c>
      <c r="RE190" t="s">
        <v>817</v>
      </c>
      <c r="RF190" t="s">
        <v>817</v>
      </c>
      <c r="RG190" t="s">
        <v>817</v>
      </c>
      <c r="RH190" t="s">
        <v>817</v>
      </c>
      <c r="RI190" t="s">
        <v>817</v>
      </c>
      <c r="RJ190" t="s">
        <v>817</v>
      </c>
      <c r="RK190" t="s">
        <v>813</v>
      </c>
      <c r="RL190" t="s">
        <v>813</v>
      </c>
      <c r="RM190" t="s">
        <v>817</v>
      </c>
      <c r="RN190" t="s">
        <v>817</v>
      </c>
      <c r="RO190" t="s">
        <v>817</v>
      </c>
      <c r="RP190" t="s">
        <v>817</v>
      </c>
      <c r="RQ190" t="s">
        <v>817</v>
      </c>
      <c r="RR190" t="s">
        <v>817</v>
      </c>
      <c r="RS190" t="s">
        <v>817</v>
      </c>
      <c r="RT190" t="s">
        <v>817</v>
      </c>
      <c r="RU190" t="s">
        <v>817</v>
      </c>
      <c r="RV190" t="s">
        <v>817</v>
      </c>
      <c r="RW190" t="s">
        <v>817</v>
      </c>
      <c r="RX190" t="s">
        <v>845</v>
      </c>
      <c r="RY190" t="s">
        <v>834</v>
      </c>
      <c r="RZ190" t="s">
        <v>813</v>
      </c>
      <c r="SA190" t="s">
        <v>817</v>
      </c>
      <c r="SB190" t="s">
        <v>817</v>
      </c>
      <c r="SC190" t="s">
        <v>817</v>
      </c>
      <c r="SD190" t="s">
        <v>817</v>
      </c>
      <c r="SE190" t="s">
        <v>817</v>
      </c>
      <c r="SF190" t="s">
        <v>813</v>
      </c>
      <c r="SG190" t="s">
        <v>817</v>
      </c>
      <c r="SH190" t="s">
        <v>817</v>
      </c>
      <c r="SI190" t="s">
        <v>817</v>
      </c>
      <c r="SJ190" t="s">
        <v>817</v>
      </c>
      <c r="SK190" t="s">
        <v>817</v>
      </c>
      <c r="SL190" t="s">
        <v>817</v>
      </c>
      <c r="SM190" t="s">
        <v>817</v>
      </c>
      <c r="SN190" t="s">
        <v>817</v>
      </c>
      <c r="SO190" t="s">
        <v>817</v>
      </c>
      <c r="SP190" t="s">
        <v>817</v>
      </c>
      <c r="SQ190" t="s">
        <v>817</v>
      </c>
      <c r="SR190" t="s">
        <v>813</v>
      </c>
      <c r="SS190" t="s">
        <v>817</v>
      </c>
      <c r="ST190" t="s">
        <v>817</v>
      </c>
      <c r="SU190" t="s">
        <v>817</v>
      </c>
      <c r="SV190" t="s">
        <v>817</v>
      </c>
      <c r="SW190" t="s">
        <v>817</v>
      </c>
      <c r="SX190" t="s">
        <v>817</v>
      </c>
      <c r="SY190" t="s">
        <v>813</v>
      </c>
      <c r="SZ190" t="s">
        <v>813</v>
      </c>
      <c r="TA190" t="s">
        <v>817</v>
      </c>
      <c r="TB190" t="s">
        <v>817</v>
      </c>
      <c r="TC190" t="s">
        <v>817</v>
      </c>
      <c r="TD190" t="s">
        <v>817</v>
      </c>
      <c r="TE190" t="s">
        <v>817</v>
      </c>
      <c r="TF190" t="s">
        <v>817</v>
      </c>
      <c r="TG190" t="s">
        <v>817</v>
      </c>
      <c r="TH190" t="s">
        <v>817</v>
      </c>
      <c r="TI190" t="s">
        <v>817</v>
      </c>
      <c r="TJ190" t="s">
        <v>813</v>
      </c>
      <c r="TK190" t="s">
        <v>813</v>
      </c>
      <c r="TL190" t="s">
        <v>817</v>
      </c>
      <c r="TM190" t="s">
        <v>817</v>
      </c>
      <c r="TN190" t="s">
        <v>813</v>
      </c>
      <c r="TO190" t="s">
        <v>817</v>
      </c>
      <c r="TP190" t="s">
        <v>817</v>
      </c>
      <c r="TQ190" t="s">
        <v>817</v>
      </c>
      <c r="TR190" t="s">
        <v>817</v>
      </c>
      <c r="TS190" t="s">
        <v>817</v>
      </c>
      <c r="TT190" t="s">
        <v>817</v>
      </c>
      <c r="TU190" t="s">
        <v>817</v>
      </c>
      <c r="TV190" t="s">
        <v>817</v>
      </c>
      <c r="TW190" t="s">
        <v>817</v>
      </c>
      <c r="TY190" t="s">
        <v>813</v>
      </c>
      <c r="TZ190" t="s">
        <v>817</v>
      </c>
      <c r="UA190" t="s">
        <v>817</v>
      </c>
      <c r="UB190" t="s">
        <v>817</v>
      </c>
      <c r="UC190" t="s">
        <v>817</v>
      </c>
      <c r="UD190" t="s">
        <v>817</v>
      </c>
      <c r="UE190" t="s">
        <v>817</v>
      </c>
      <c r="UF190" t="s">
        <v>817</v>
      </c>
      <c r="UG190" t="s">
        <v>817</v>
      </c>
      <c r="UH190" t="s">
        <v>817</v>
      </c>
      <c r="UI190" t="s">
        <v>817</v>
      </c>
      <c r="UJ190" t="s">
        <v>817</v>
      </c>
      <c r="UK190" t="s">
        <v>817</v>
      </c>
      <c r="UL190" t="s">
        <v>817</v>
      </c>
      <c r="UM190" t="s">
        <v>813</v>
      </c>
      <c r="UN190" t="s">
        <v>817</v>
      </c>
      <c r="UO190" t="s">
        <v>813</v>
      </c>
      <c r="UP190" t="s">
        <v>817</v>
      </c>
      <c r="UQ190" t="s">
        <v>813</v>
      </c>
      <c r="UR190" t="s">
        <v>813</v>
      </c>
      <c r="US190" t="s">
        <v>817</v>
      </c>
      <c r="UT190" t="s">
        <v>817</v>
      </c>
      <c r="UU190" t="s">
        <v>813</v>
      </c>
      <c r="UV190" t="s">
        <v>817</v>
      </c>
      <c r="UW190" t="s">
        <v>817</v>
      </c>
      <c r="UX190" t="s">
        <v>817</v>
      </c>
      <c r="UY190" t="s">
        <v>817</v>
      </c>
      <c r="UZ190" t="s">
        <v>817</v>
      </c>
      <c r="VB190" t="s">
        <v>909</v>
      </c>
      <c r="VC190" t="s">
        <v>848</v>
      </c>
      <c r="VD190" t="s">
        <v>813</v>
      </c>
      <c r="VE190" t="s">
        <v>817</v>
      </c>
      <c r="VF190" t="s">
        <v>817</v>
      </c>
      <c r="VG190" t="s">
        <v>817</v>
      </c>
      <c r="VH190" t="s">
        <v>817</v>
      </c>
      <c r="VI190" t="s">
        <v>817</v>
      </c>
      <c r="VJ190" t="s">
        <v>817</v>
      </c>
      <c r="VK190" t="s">
        <v>817</v>
      </c>
      <c r="VL190" t="s">
        <v>817</v>
      </c>
      <c r="VM190" t="s">
        <v>817</v>
      </c>
      <c r="VN190" t="s">
        <v>817</v>
      </c>
      <c r="VO190" t="s">
        <v>817</v>
      </c>
      <c r="VP190" t="s">
        <v>817</v>
      </c>
      <c r="VQ190" t="s">
        <v>817</v>
      </c>
      <c r="VR190" t="s">
        <v>813</v>
      </c>
      <c r="VS190" t="s">
        <v>813</v>
      </c>
      <c r="VT190" t="s">
        <v>817</v>
      </c>
      <c r="VU190" t="s">
        <v>813</v>
      </c>
      <c r="VV190" t="s">
        <v>817</v>
      </c>
      <c r="VW190" t="s">
        <v>817</v>
      </c>
      <c r="VX190" t="s">
        <v>817</v>
      </c>
      <c r="VY190" t="s">
        <v>813</v>
      </c>
      <c r="VZ190" t="s">
        <v>813</v>
      </c>
      <c r="WA190" t="s">
        <v>813</v>
      </c>
      <c r="WB190" t="s">
        <v>817</v>
      </c>
      <c r="WJ190" t="s">
        <v>813</v>
      </c>
      <c r="WK190" t="s">
        <v>813</v>
      </c>
      <c r="WL190" t="s">
        <v>817</v>
      </c>
      <c r="WM190" t="s">
        <v>817</v>
      </c>
      <c r="WN190" t="s">
        <v>817</v>
      </c>
      <c r="WO190" t="s">
        <v>817</v>
      </c>
      <c r="WP190" t="s">
        <v>817</v>
      </c>
      <c r="WQ190" t="s">
        <v>817</v>
      </c>
      <c r="WR190" t="s">
        <v>817</v>
      </c>
      <c r="WS190" t="s">
        <v>1011</v>
      </c>
      <c r="WT190" t="s">
        <v>1103</v>
      </c>
      <c r="WU190" t="s">
        <v>813</v>
      </c>
      <c r="WV190" t="s">
        <v>817</v>
      </c>
      <c r="WW190" t="s">
        <v>813</v>
      </c>
      <c r="WX190" t="s">
        <v>817</v>
      </c>
      <c r="WY190" t="s">
        <v>813</v>
      </c>
      <c r="WZ190" t="s">
        <v>817</v>
      </c>
      <c r="XA190" t="s">
        <v>817</v>
      </c>
      <c r="XB190" t="s">
        <v>817</v>
      </c>
      <c r="XC190" t="s">
        <v>869</v>
      </c>
      <c r="XD190" t="s">
        <v>813</v>
      </c>
      <c r="XE190" t="s">
        <v>817</v>
      </c>
      <c r="XF190" t="s">
        <v>817</v>
      </c>
      <c r="XG190" t="s">
        <v>817</v>
      </c>
      <c r="XH190" t="s">
        <v>817</v>
      </c>
      <c r="XI190" t="s">
        <v>817</v>
      </c>
      <c r="XJ190" t="s">
        <v>817</v>
      </c>
      <c r="XK190" t="s">
        <v>817</v>
      </c>
      <c r="XL190" t="s">
        <v>817</v>
      </c>
      <c r="XM190" t="s">
        <v>813</v>
      </c>
      <c r="XN190" t="s">
        <v>817</v>
      </c>
      <c r="XO190" t="s">
        <v>817</v>
      </c>
      <c r="XP190" t="s">
        <v>817</v>
      </c>
      <c r="XQ190" t="s">
        <v>817</v>
      </c>
      <c r="XR190" t="s">
        <v>813</v>
      </c>
      <c r="XS190" t="s">
        <v>813</v>
      </c>
      <c r="XT190" t="s">
        <v>813</v>
      </c>
      <c r="XU190" t="s">
        <v>817</v>
      </c>
      <c r="XV190" t="s">
        <v>817</v>
      </c>
      <c r="XW190" t="s">
        <v>817</v>
      </c>
      <c r="XX190" t="s">
        <v>817</v>
      </c>
      <c r="XY190" t="s">
        <v>817</v>
      </c>
      <c r="XZ190" t="s">
        <v>817</v>
      </c>
      <c r="ZM190" t="s">
        <v>817</v>
      </c>
      <c r="ZN190" t="s">
        <v>817</v>
      </c>
      <c r="ZO190" t="s">
        <v>817</v>
      </c>
      <c r="ZP190" t="s">
        <v>817</v>
      </c>
      <c r="ZQ190" t="s">
        <v>817</v>
      </c>
      <c r="ZR190" t="s">
        <v>813</v>
      </c>
      <c r="ZS190" t="s">
        <v>817</v>
      </c>
      <c r="ZT190" t="s">
        <v>817</v>
      </c>
      <c r="ZU190" t="s">
        <v>817</v>
      </c>
      <c r="ZV190" t="s">
        <v>817</v>
      </c>
      <c r="ZW190" t="s">
        <v>817</v>
      </c>
      <c r="ZX190" t="s">
        <v>817</v>
      </c>
      <c r="ZY190" t="s">
        <v>817</v>
      </c>
      <c r="ZZ190" t="s">
        <v>817</v>
      </c>
      <c r="AAA190" t="s">
        <v>813</v>
      </c>
      <c r="AAB190" t="s">
        <v>817</v>
      </c>
      <c r="AAC190" t="s">
        <v>817</v>
      </c>
      <c r="AAD190" t="s">
        <v>817</v>
      </c>
      <c r="AAE190" t="s">
        <v>817</v>
      </c>
      <c r="AAF190" t="s">
        <v>817</v>
      </c>
      <c r="AAH190" t="s">
        <v>813</v>
      </c>
      <c r="AAI190" t="s">
        <v>817</v>
      </c>
      <c r="AAJ190" t="s">
        <v>817</v>
      </c>
      <c r="AAK190" t="s">
        <v>817</v>
      </c>
      <c r="AAL190" t="s">
        <v>817</v>
      </c>
      <c r="AAM190" t="s">
        <v>817</v>
      </c>
      <c r="AAN190" t="s">
        <v>817</v>
      </c>
      <c r="AAO190" t="s">
        <v>817</v>
      </c>
      <c r="AAP190" t="s">
        <v>817</v>
      </c>
      <c r="AAQ190" t="s">
        <v>817</v>
      </c>
      <c r="AAR190" t="s">
        <v>817</v>
      </c>
      <c r="AAS190" t="s">
        <v>813</v>
      </c>
      <c r="AAT190" t="s">
        <v>817</v>
      </c>
      <c r="AAV190" t="s">
        <v>817</v>
      </c>
      <c r="AAW190" t="s">
        <v>817</v>
      </c>
      <c r="AAX190" t="s">
        <v>817</v>
      </c>
      <c r="AAY190" t="s">
        <v>817</v>
      </c>
      <c r="AAZ190" t="s">
        <v>817</v>
      </c>
      <c r="ABA190" t="s">
        <v>813</v>
      </c>
      <c r="ABB190" t="s">
        <v>813</v>
      </c>
      <c r="ABC190" t="s">
        <v>817</v>
      </c>
      <c r="ABD190" t="s">
        <v>817</v>
      </c>
      <c r="ABE190" t="s">
        <v>817</v>
      </c>
      <c r="ABF190" t="s">
        <v>817</v>
      </c>
      <c r="ABG190" t="s">
        <v>817</v>
      </c>
      <c r="ABH190" t="s">
        <v>817</v>
      </c>
      <c r="ABI190" t="s">
        <v>817</v>
      </c>
      <c r="ABJ190" t="s">
        <v>817</v>
      </c>
      <c r="ABK190" t="s">
        <v>817</v>
      </c>
      <c r="ABL190" t="s">
        <v>817</v>
      </c>
      <c r="ABM190" t="s">
        <v>817</v>
      </c>
      <c r="ABN190" t="s">
        <v>817</v>
      </c>
      <c r="ABO190" t="s">
        <v>817</v>
      </c>
      <c r="ABP190" t="s">
        <v>817</v>
      </c>
      <c r="ABQ190" t="s">
        <v>817</v>
      </c>
      <c r="ABR190" t="s">
        <v>817</v>
      </c>
      <c r="ABS190" t="s">
        <v>817</v>
      </c>
      <c r="ABT190" t="s">
        <v>817</v>
      </c>
      <c r="ABU190" t="s">
        <v>817</v>
      </c>
      <c r="ABV190" t="s">
        <v>813</v>
      </c>
      <c r="ABW190" t="s">
        <v>813</v>
      </c>
      <c r="ABX190" t="s">
        <v>817</v>
      </c>
      <c r="ABY190" t="s">
        <v>817</v>
      </c>
      <c r="ABZ190" t="s">
        <v>817</v>
      </c>
      <c r="ACA190" t="s">
        <v>817</v>
      </c>
      <c r="ACB190" t="s">
        <v>817</v>
      </c>
      <c r="ACC190" t="s">
        <v>817</v>
      </c>
      <c r="ACD190" t="s">
        <v>817</v>
      </c>
      <c r="ACE190" t="s">
        <v>817</v>
      </c>
      <c r="ACF190" t="s">
        <v>817</v>
      </c>
      <c r="ACG190" t="s">
        <v>817</v>
      </c>
      <c r="ACH190" t="s">
        <v>817</v>
      </c>
      <c r="ACI190" t="s">
        <v>817</v>
      </c>
    </row>
    <row r="191" spans="1:763">
      <c r="A191" t="s">
        <v>1622</v>
      </c>
      <c r="B191" t="s">
        <v>1623</v>
      </c>
      <c r="C191" t="s">
        <v>1624</v>
      </c>
      <c r="D191" t="s">
        <v>977</v>
      </c>
      <c r="E191" t="s">
        <v>977</v>
      </c>
      <c r="P191" t="s">
        <v>855</v>
      </c>
      <c r="Q191">
        <v>1.2198080885670051</v>
      </c>
      <c r="T191">
        <v>29</v>
      </c>
      <c r="V191" t="s">
        <v>813</v>
      </c>
      <c r="X191" t="s">
        <v>817</v>
      </c>
      <c r="Y191" t="s">
        <v>814</v>
      </c>
      <c r="Z191" t="s">
        <v>856</v>
      </c>
      <c r="AA191" t="s">
        <v>815</v>
      </c>
      <c r="AB191" t="s">
        <v>816</v>
      </c>
      <c r="AC191">
        <v>4</v>
      </c>
      <c r="AD191" t="s">
        <v>817</v>
      </c>
      <c r="AE191">
        <v>4</v>
      </c>
      <c r="AF191">
        <v>0</v>
      </c>
      <c r="AG191">
        <v>0</v>
      </c>
      <c r="AH191" t="s">
        <v>818</v>
      </c>
      <c r="AI191" t="s">
        <v>818</v>
      </c>
      <c r="AJ191" t="s">
        <v>818</v>
      </c>
      <c r="AK191" t="s">
        <v>818</v>
      </c>
      <c r="AL191" t="s">
        <v>818</v>
      </c>
      <c r="AM191" t="s">
        <v>818</v>
      </c>
      <c r="AN191" t="s">
        <v>818</v>
      </c>
      <c r="AO191" t="s">
        <v>818</v>
      </c>
      <c r="AP191" t="s">
        <v>818</v>
      </c>
      <c r="AQ191" t="s">
        <v>818</v>
      </c>
      <c r="AR191" t="s">
        <v>818</v>
      </c>
      <c r="AS191" t="s">
        <v>818</v>
      </c>
      <c r="AT191" t="s">
        <v>818</v>
      </c>
      <c r="AU191" t="s">
        <v>818</v>
      </c>
      <c r="AV191" t="s">
        <v>818</v>
      </c>
      <c r="AW191" t="s">
        <v>818</v>
      </c>
      <c r="AX191" t="s">
        <v>818</v>
      </c>
      <c r="AY191" t="s">
        <v>818</v>
      </c>
      <c r="AZ191" t="s">
        <v>818</v>
      </c>
      <c r="BA191" t="s">
        <v>818</v>
      </c>
      <c r="BB191" t="s">
        <v>818</v>
      </c>
      <c r="BC191" t="s">
        <v>818</v>
      </c>
      <c r="BD191" t="s">
        <v>818</v>
      </c>
      <c r="BE191" t="s">
        <v>818</v>
      </c>
      <c r="BF191" t="s">
        <v>818</v>
      </c>
      <c r="BG191" t="s">
        <v>818</v>
      </c>
      <c r="BH191" t="s">
        <v>818</v>
      </c>
      <c r="BI191" t="s">
        <v>818</v>
      </c>
      <c r="BJ191" t="s">
        <v>818</v>
      </c>
      <c r="BK191" t="s">
        <v>818</v>
      </c>
      <c r="BL191" t="s">
        <v>818</v>
      </c>
      <c r="BM191" t="s">
        <v>818</v>
      </c>
      <c r="BN191" t="s">
        <v>818</v>
      </c>
      <c r="BO191" t="s">
        <v>818</v>
      </c>
      <c r="BP191" t="s">
        <v>818</v>
      </c>
      <c r="BQ191" t="s">
        <v>818</v>
      </c>
      <c r="BR191" t="s">
        <v>818</v>
      </c>
      <c r="BS191" t="s">
        <v>818</v>
      </c>
      <c r="BT191" t="s">
        <v>818</v>
      </c>
      <c r="BU191" t="s">
        <v>818</v>
      </c>
      <c r="BV191" t="s">
        <v>818</v>
      </c>
      <c r="BW191" t="s">
        <v>818</v>
      </c>
      <c r="BX191" t="s">
        <v>818</v>
      </c>
      <c r="BY191" t="s">
        <v>818</v>
      </c>
      <c r="BZ191" t="s">
        <v>818</v>
      </c>
      <c r="CA191" t="s">
        <v>818</v>
      </c>
      <c r="CB191" t="s">
        <v>818</v>
      </c>
      <c r="CC191" t="s">
        <v>818</v>
      </c>
      <c r="CD191" t="s">
        <v>818</v>
      </c>
      <c r="CE191" t="s">
        <v>818</v>
      </c>
      <c r="CF191" t="s">
        <v>818</v>
      </c>
      <c r="CG191" t="s">
        <v>818</v>
      </c>
      <c r="CH191" t="s">
        <v>818</v>
      </c>
      <c r="CI191" t="s">
        <v>818</v>
      </c>
      <c r="CJ191" t="s">
        <v>818</v>
      </c>
      <c r="CK191" t="s">
        <v>818</v>
      </c>
      <c r="CL191" t="s">
        <v>818</v>
      </c>
      <c r="CM191" t="s">
        <v>818</v>
      </c>
      <c r="CN191" t="s">
        <v>818</v>
      </c>
      <c r="CO191" t="s">
        <v>818</v>
      </c>
      <c r="CP191" t="s">
        <v>818</v>
      </c>
      <c r="CQ191" t="s">
        <v>818</v>
      </c>
      <c r="CR191" t="s">
        <v>818</v>
      </c>
      <c r="CS191" t="s">
        <v>818</v>
      </c>
      <c r="CT191" t="s">
        <v>818</v>
      </c>
      <c r="CU191" t="s">
        <v>818</v>
      </c>
      <c r="CV191" t="s">
        <v>818</v>
      </c>
      <c r="CW191" t="s">
        <v>818</v>
      </c>
      <c r="CX191" t="s">
        <v>818</v>
      </c>
      <c r="CY191" t="s">
        <v>818</v>
      </c>
      <c r="CZ191" t="s">
        <v>818</v>
      </c>
      <c r="DA191" t="s">
        <v>818</v>
      </c>
      <c r="DB191" t="s">
        <v>818</v>
      </c>
      <c r="DC191" t="s">
        <v>818</v>
      </c>
      <c r="DD191" t="s">
        <v>818</v>
      </c>
      <c r="DE191" t="s">
        <v>818</v>
      </c>
      <c r="DF191" t="s">
        <v>818</v>
      </c>
      <c r="DG191" t="s">
        <v>818</v>
      </c>
      <c r="DH191" t="s">
        <v>818</v>
      </c>
      <c r="DI191" t="s">
        <v>818</v>
      </c>
      <c r="DJ191" t="s">
        <v>818</v>
      </c>
      <c r="DK191" t="s">
        <v>818</v>
      </c>
      <c r="DL191" t="s">
        <v>818</v>
      </c>
      <c r="DM191" t="s">
        <v>818</v>
      </c>
      <c r="DN191" t="s">
        <v>818</v>
      </c>
      <c r="DO191" t="s">
        <v>818</v>
      </c>
      <c r="DP191" t="s">
        <v>818</v>
      </c>
      <c r="DQ191" t="s">
        <v>818</v>
      </c>
      <c r="DR191" t="s">
        <v>818</v>
      </c>
      <c r="DS191" t="s">
        <v>818</v>
      </c>
      <c r="DT191" t="s">
        <v>818</v>
      </c>
      <c r="DU191" t="s">
        <v>818</v>
      </c>
      <c r="DV191" t="s">
        <v>818</v>
      </c>
      <c r="DW191" t="s">
        <v>818</v>
      </c>
      <c r="DX191" t="s">
        <v>818</v>
      </c>
      <c r="DY191" t="s">
        <v>818</v>
      </c>
      <c r="DZ191" t="s">
        <v>818</v>
      </c>
      <c r="EA191" t="s">
        <v>818</v>
      </c>
      <c r="EB191" t="s">
        <v>818</v>
      </c>
      <c r="EC191" t="s">
        <v>818</v>
      </c>
      <c r="ED191" t="s">
        <v>818</v>
      </c>
      <c r="EE191" t="s">
        <v>818</v>
      </c>
      <c r="EF191" t="s">
        <v>818</v>
      </c>
      <c r="EG191" t="s">
        <v>818</v>
      </c>
      <c r="EH191" t="s">
        <v>818</v>
      </c>
      <c r="EI191" t="s">
        <v>818</v>
      </c>
      <c r="EJ191" t="s">
        <v>818</v>
      </c>
      <c r="EK191" t="s">
        <v>818</v>
      </c>
      <c r="EL191" t="s">
        <v>818</v>
      </c>
      <c r="EM191" t="s">
        <v>818</v>
      </c>
      <c r="EN191" t="s">
        <v>818</v>
      </c>
      <c r="EO191" t="s">
        <v>818</v>
      </c>
      <c r="EP191" t="s">
        <v>818</v>
      </c>
      <c r="EQ191" t="s">
        <v>818</v>
      </c>
      <c r="ER191" t="s">
        <v>818</v>
      </c>
      <c r="ES191" t="s">
        <v>818</v>
      </c>
      <c r="ET191" t="s">
        <v>818</v>
      </c>
      <c r="EU191" t="s">
        <v>818</v>
      </c>
      <c r="EV191" t="s">
        <v>818</v>
      </c>
      <c r="EW191" t="s">
        <v>818</v>
      </c>
      <c r="EX191" t="s">
        <v>818</v>
      </c>
      <c r="EY191" t="s">
        <v>818</v>
      </c>
      <c r="EZ191" t="s">
        <v>818</v>
      </c>
      <c r="FA191" t="s">
        <v>818</v>
      </c>
      <c r="FB191" t="s">
        <v>818</v>
      </c>
      <c r="FC191" t="s">
        <v>818</v>
      </c>
      <c r="FD191" t="s">
        <v>818</v>
      </c>
      <c r="FE191" t="s">
        <v>818</v>
      </c>
      <c r="FF191" t="s">
        <v>818</v>
      </c>
      <c r="FG191" t="s">
        <v>818</v>
      </c>
      <c r="FH191" t="s">
        <v>818</v>
      </c>
      <c r="FI191" t="s">
        <v>818</v>
      </c>
      <c r="FJ191" t="s">
        <v>818</v>
      </c>
      <c r="FK191" t="s">
        <v>818</v>
      </c>
      <c r="FL191" t="s">
        <v>818</v>
      </c>
      <c r="FM191" t="s">
        <v>818</v>
      </c>
      <c r="FN191" t="s">
        <v>818</v>
      </c>
      <c r="FO191" t="s">
        <v>818</v>
      </c>
      <c r="FP191" t="s">
        <v>818</v>
      </c>
      <c r="FQ191" t="s">
        <v>818</v>
      </c>
      <c r="FR191" t="s">
        <v>818</v>
      </c>
      <c r="FS191" t="s">
        <v>818</v>
      </c>
      <c r="FT191" t="s">
        <v>818</v>
      </c>
      <c r="FU191" t="s">
        <v>818</v>
      </c>
      <c r="FV191" t="s">
        <v>818</v>
      </c>
      <c r="FW191" t="s">
        <v>818</v>
      </c>
      <c r="FX191" t="s">
        <v>818</v>
      </c>
      <c r="FY191" t="s">
        <v>818</v>
      </c>
      <c r="FZ191" t="s">
        <v>818</v>
      </c>
      <c r="GA191" t="s">
        <v>818</v>
      </c>
      <c r="GB191" t="s">
        <v>818</v>
      </c>
      <c r="GC191" t="s">
        <v>818</v>
      </c>
      <c r="GD191" t="s">
        <v>818</v>
      </c>
      <c r="GE191" t="s">
        <v>818</v>
      </c>
      <c r="GF191" t="s">
        <v>818</v>
      </c>
      <c r="GG191" t="s">
        <v>818</v>
      </c>
      <c r="GH191" t="s">
        <v>818</v>
      </c>
      <c r="GI191" t="s">
        <v>818</v>
      </c>
      <c r="GJ191" t="s">
        <v>818</v>
      </c>
      <c r="GK191" t="s">
        <v>818</v>
      </c>
      <c r="GL191" t="s">
        <v>818</v>
      </c>
      <c r="GM191" t="s">
        <v>818</v>
      </c>
      <c r="GN191" t="s">
        <v>818</v>
      </c>
      <c r="GO191" t="s">
        <v>818</v>
      </c>
      <c r="GP191" t="s">
        <v>818</v>
      </c>
      <c r="GQ191" t="s">
        <v>818</v>
      </c>
      <c r="GR191" t="s">
        <v>818</v>
      </c>
      <c r="GS191" t="s">
        <v>818</v>
      </c>
      <c r="GT191" t="s">
        <v>818</v>
      </c>
      <c r="GU191" t="s">
        <v>818</v>
      </c>
      <c r="GV191" t="s">
        <v>818</v>
      </c>
      <c r="GW191" t="s">
        <v>818</v>
      </c>
      <c r="GX191" t="s">
        <v>818</v>
      </c>
      <c r="GY191" t="s">
        <v>818</v>
      </c>
      <c r="GZ191" t="s">
        <v>818</v>
      </c>
      <c r="HA191" t="s">
        <v>818</v>
      </c>
      <c r="HB191" t="s">
        <v>818</v>
      </c>
      <c r="HC191" t="s">
        <v>818</v>
      </c>
      <c r="HD191" t="s">
        <v>818</v>
      </c>
      <c r="HE191" t="s">
        <v>818</v>
      </c>
      <c r="HF191" t="s">
        <v>818</v>
      </c>
      <c r="HG191" t="s">
        <v>818</v>
      </c>
      <c r="HH191" t="s">
        <v>818</v>
      </c>
      <c r="HI191" t="s">
        <v>818</v>
      </c>
      <c r="HJ191" t="s">
        <v>818</v>
      </c>
      <c r="HK191" t="s">
        <v>818</v>
      </c>
      <c r="HL191" t="s">
        <v>818</v>
      </c>
      <c r="HM191" t="s">
        <v>818</v>
      </c>
      <c r="HN191" t="s">
        <v>818</v>
      </c>
      <c r="HO191" t="s">
        <v>818</v>
      </c>
      <c r="HP191" t="s">
        <v>818</v>
      </c>
      <c r="HQ191" t="s">
        <v>818</v>
      </c>
      <c r="HR191" t="s">
        <v>818</v>
      </c>
      <c r="HS191" t="s">
        <v>818</v>
      </c>
      <c r="HT191" t="s">
        <v>818</v>
      </c>
      <c r="HU191" t="s">
        <v>818</v>
      </c>
      <c r="HV191" t="s">
        <v>818</v>
      </c>
      <c r="HW191" t="s">
        <v>818</v>
      </c>
      <c r="HX191" t="s">
        <v>818</v>
      </c>
      <c r="HY191" t="s">
        <v>818</v>
      </c>
      <c r="HZ191" t="s">
        <v>818</v>
      </c>
      <c r="IA191" t="s">
        <v>818</v>
      </c>
      <c r="IB191" t="s">
        <v>818</v>
      </c>
      <c r="IC191" t="s">
        <v>818</v>
      </c>
      <c r="ID191" t="s">
        <v>818</v>
      </c>
      <c r="IE191" t="s">
        <v>818</v>
      </c>
      <c r="IF191" t="s">
        <v>818</v>
      </c>
      <c r="IG191" t="s">
        <v>818</v>
      </c>
      <c r="IH191" t="s">
        <v>818</v>
      </c>
      <c r="II191" t="s">
        <v>818</v>
      </c>
      <c r="IJ191" t="s">
        <v>818</v>
      </c>
      <c r="IK191" t="s">
        <v>818</v>
      </c>
      <c r="IL191" t="s">
        <v>818</v>
      </c>
      <c r="IM191" t="s">
        <v>818</v>
      </c>
      <c r="IN191" t="s">
        <v>818</v>
      </c>
      <c r="IO191" t="s">
        <v>818</v>
      </c>
      <c r="IP191" t="s">
        <v>818</v>
      </c>
      <c r="IQ191" t="s">
        <v>818</v>
      </c>
      <c r="IR191" t="s">
        <v>818</v>
      </c>
      <c r="IS191" t="s">
        <v>818</v>
      </c>
      <c r="IT191" t="s">
        <v>818</v>
      </c>
      <c r="IU191" t="s">
        <v>818</v>
      </c>
      <c r="IV191" t="s">
        <v>818</v>
      </c>
      <c r="IW191" t="s">
        <v>818</v>
      </c>
      <c r="IX191" t="s">
        <v>818</v>
      </c>
      <c r="IY191" t="s">
        <v>818</v>
      </c>
      <c r="IZ191" t="s">
        <v>818</v>
      </c>
      <c r="JA191" t="s">
        <v>818</v>
      </c>
      <c r="JB191" t="s">
        <v>818</v>
      </c>
      <c r="JC191" t="s">
        <v>818</v>
      </c>
      <c r="JD191" t="s">
        <v>818</v>
      </c>
      <c r="JE191" t="s">
        <v>818</v>
      </c>
      <c r="JF191" t="s">
        <v>818</v>
      </c>
      <c r="JG191" t="s">
        <v>818</v>
      </c>
      <c r="JH191" t="s">
        <v>818</v>
      </c>
      <c r="JI191" t="s">
        <v>818</v>
      </c>
      <c r="JJ191" t="s">
        <v>818</v>
      </c>
      <c r="JK191" t="s">
        <v>818</v>
      </c>
      <c r="JL191" t="s">
        <v>818</v>
      </c>
      <c r="JM191" t="s">
        <v>818</v>
      </c>
      <c r="JN191" t="s">
        <v>818</v>
      </c>
      <c r="JO191" t="s">
        <v>818</v>
      </c>
      <c r="JP191" t="s">
        <v>818</v>
      </c>
      <c r="JQ191" t="s">
        <v>818</v>
      </c>
      <c r="JR191" t="s">
        <v>818</v>
      </c>
      <c r="JS191" t="s">
        <v>818</v>
      </c>
      <c r="JT191" t="s">
        <v>818</v>
      </c>
      <c r="JU191" t="s">
        <v>818</v>
      </c>
      <c r="JV191" t="s">
        <v>818</v>
      </c>
      <c r="JW191" t="s">
        <v>818</v>
      </c>
      <c r="JX191" t="s">
        <v>818</v>
      </c>
      <c r="JY191" t="s">
        <v>818</v>
      </c>
      <c r="JZ191" t="s">
        <v>818</v>
      </c>
      <c r="KA191" t="s">
        <v>818</v>
      </c>
      <c r="KB191" t="s">
        <v>818</v>
      </c>
      <c r="KC191" t="s">
        <v>818</v>
      </c>
      <c r="KD191" t="s">
        <v>818</v>
      </c>
      <c r="KE191" t="s">
        <v>818</v>
      </c>
      <c r="KF191">
        <v>4</v>
      </c>
      <c r="KG191">
        <v>0</v>
      </c>
      <c r="KH191">
        <v>0</v>
      </c>
      <c r="KI191">
        <v>0</v>
      </c>
      <c r="KJ191">
        <v>1</v>
      </c>
      <c r="KK191">
        <v>1</v>
      </c>
      <c r="KL191">
        <v>0</v>
      </c>
      <c r="KM191">
        <v>0</v>
      </c>
      <c r="KN191">
        <v>1</v>
      </c>
      <c r="KO191">
        <v>0</v>
      </c>
      <c r="KP191">
        <v>2</v>
      </c>
      <c r="KQ191">
        <v>1</v>
      </c>
      <c r="KR191">
        <v>0</v>
      </c>
      <c r="KS191">
        <v>0</v>
      </c>
      <c r="KT191">
        <v>0</v>
      </c>
      <c r="KU191">
        <v>0</v>
      </c>
      <c r="KV191">
        <v>0</v>
      </c>
      <c r="KW191">
        <v>0</v>
      </c>
      <c r="KX191">
        <v>1</v>
      </c>
      <c r="KY191">
        <v>0</v>
      </c>
      <c r="KZ191">
        <v>0</v>
      </c>
      <c r="LA191">
        <v>1</v>
      </c>
      <c r="LB191">
        <v>1</v>
      </c>
      <c r="LC191">
        <v>2</v>
      </c>
      <c r="LD191">
        <v>4</v>
      </c>
      <c r="LE191">
        <v>1</v>
      </c>
      <c r="LF191">
        <v>2</v>
      </c>
      <c r="LH191" t="s">
        <v>813</v>
      </c>
      <c r="LI191" t="s">
        <v>817</v>
      </c>
      <c r="LJ191" t="s">
        <v>817</v>
      </c>
      <c r="LK191" t="s">
        <v>817</v>
      </c>
      <c r="LL191" t="s">
        <v>817</v>
      </c>
      <c r="LM191" t="s">
        <v>817</v>
      </c>
      <c r="LN191" t="s">
        <v>817</v>
      </c>
      <c r="LO191" t="s">
        <v>817</v>
      </c>
      <c r="LQ191" t="s">
        <v>817</v>
      </c>
      <c r="LR191" t="s">
        <v>818</v>
      </c>
      <c r="LV191" t="s">
        <v>818</v>
      </c>
      <c r="LX191" t="s">
        <v>817</v>
      </c>
      <c r="MA191" t="s">
        <v>820</v>
      </c>
      <c r="MB191" t="s">
        <v>821</v>
      </c>
      <c r="MC191" t="s">
        <v>875</v>
      </c>
      <c r="MD191" t="s">
        <v>813</v>
      </c>
      <c r="MF191" t="s">
        <v>823</v>
      </c>
      <c r="MI191" t="s">
        <v>817</v>
      </c>
      <c r="MJ191" t="s">
        <v>860</v>
      </c>
      <c r="MU191" t="s">
        <v>813</v>
      </c>
      <c r="NC191" t="s">
        <v>813</v>
      </c>
      <c r="ND191" t="s">
        <v>817</v>
      </c>
      <c r="NE191" t="s">
        <v>813</v>
      </c>
      <c r="NR191" t="s">
        <v>813</v>
      </c>
      <c r="NS191" t="s">
        <v>817</v>
      </c>
      <c r="NU191" t="s">
        <v>825</v>
      </c>
      <c r="NX191" t="s">
        <v>983</v>
      </c>
      <c r="NY191">
        <v>1</v>
      </c>
      <c r="NZ191" t="s">
        <v>889</v>
      </c>
      <c r="OP191" t="s">
        <v>817</v>
      </c>
      <c r="OQ191" t="s">
        <v>827</v>
      </c>
      <c r="OR191" t="s">
        <v>828</v>
      </c>
      <c r="OS191" t="s">
        <v>878</v>
      </c>
      <c r="OT191" t="s">
        <v>813</v>
      </c>
      <c r="OU191" t="s">
        <v>817</v>
      </c>
      <c r="OV191" t="s">
        <v>830</v>
      </c>
      <c r="OW191" t="s">
        <v>905</v>
      </c>
      <c r="OX191" t="s">
        <v>955</v>
      </c>
      <c r="OY191" t="s">
        <v>833</v>
      </c>
      <c r="OZ191" t="s">
        <v>865</v>
      </c>
      <c r="PA191" t="s">
        <v>817</v>
      </c>
      <c r="PB191" t="s">
        <v>817</v>
      </c>
      <c r="PC191" t="s">
        <v>817</v>
      </c>
      <c r="PD191" t="s">
        <v>817</v>
      </c>
      <c r="PE191" t="s">
        <v>817</v>
      </c>
      <c r="PF191" t="s">
        <v>817</v>
      </c>
      <c r="PG191" t="s">
        <v>813</v>
      </c>
      <c r="PH191" t="s">
        <v>817</v>
      </c>
      <c r="PI191" t="s">
        <v>817</v>
      </c>
      <c r="PJ191" t="s">
        <v>817</v>
      </c>
      <c r="PK191" t="s">
        <v>817</v>
      </c>
      <c r="PL191" t="s">
        <v>835</v>
      </c>
      <c r="PM191" t="s">
        <v>837</v>
      </c>
      <c r="PO191" t="s">
        <v>880</v>
      </c>
      <c r="PP191" t="s">
        <v>839</v>
      </c>
      <c r="PQ191" t="s">
        <v>813</v>
      </c>
      <c r="PR191" t="s">
        <v>813</v>
      </c>
      <c r="PS191" t="s">
        <v>817</v>
      </c>
      <c r="PT191" t="s">
        <v>817</v>
      </c>
      <c r="PU191" t="s">
        <v>817</v>
      </c>
      <c r="PV191" t="s">
        <v>817</v>
      </c>
      <c r="PW191" t="s">
        <v>817</v>
      </c>
      <c r="PX191" t="s">
        <v>817</v>
      </c>
      <c r="PY191" t="s">
        <v>817</v>
      </c>
      <c r="PZ191" t="s">
        <v>840</v>
      </c>
      <c r="QD191" t="s">
        <v>844</v>
      </c>
      <c r="QE191" t="s">
        <v>845</v>
      </c>
      <c r="QF191" t="s">
        <v>813</v>
      </c>
      <c r="QG191" t="s">
        <v>813</v>
      </c>
      <c r="QH191" t="s">
        <v>813</v>
      </c>
      <c r="QI191" t="s">
        <v>817</v>
      </c>
      <c r="QJ191" t="s">
        <v>813</v>
      </c>
      <c r="QK191" t="s">
        <v>813</v>
      </c>
      <c r="QL191" t="s">
        <v>817</v>
      </c>
      <c r="QM191" t="s">
        <v>817</v>
      </c>
      <c r="QN191" t="s">
        <v>817</v>
      </c>
      <c r="QO191" t="s">
        <v>817</v>
      </c>
      <c r="QP191" t="s">
        <v>817</v>
      </c>
      <c r="QQ191" t="s">
        <v>817</v>
      </c>
      <c r="QR191" t="s">
        <v>813</v>
      </c>
      <c r="QS191" t="s">
        <v>813</v>
      </c>
      <c r="QT191" t="s">
        <v>817</v>
      </c>
      <c r="QU191" t="s">
        <v>817</v>
      </c>
      <c r="QV191" t="s">
        <v>817</v>
      </c>
      <c r="QW191" t="s">
        <v>817</v>
      </c>
      <c r="QX191" t="s">
        <v>817</v>
      </c>
      <c r="QY191" t="s">
        <v>817</v>
      </c>
      <c r="QZ191" t="s">
        <v>817</v>
      </c>
      <c r="RA191" t="s">
        <v>817</v>
      </c>
      <c r="RB191" t="s">
        <v>817</v>
      </c>
      <c r="RC191" t="s">
        <v>817</v>
      </c>
      <c r="RD191" t="s">
        <v>817</v>
      </c>
      <c r="RE191" t="s">
        <v>817</v>
      </c>
      <c r="RF191" t="s">
        <v>817</v>
      </c>
      <c r="RG191" t="s">
        <v>817</v>
      </c>
      <c r="RH191" t="s">
        <v>817</v>
      </c>
      <c r="RI191" t="s">
        <v>817</v>
      </c>
      <c r="RJ191" t="s">
        <v>817</v>
      </c>
      <c r="RK191" t="s">
        <v>813</v>
      </c>
      <c r="RL191" t="s">
        <v>817</v>
      </c>
      <c r="RM191" t="s">
        <v>813</v>
      </c>
      <c r="RN191" t="s">
        <v>817</v>
      </c>
      <c r="RO191" t="s">
        <v>817</v>
      </c>
      <c r="RP191" t="s">
        <v>817</v>
      </c>
      <c r="RQ191" t="s">
        <v>817</v>
      </c>
      <c r="RR191" t="s">
        <v>817</v>
      </c>
      <c r="RS191" t="s">
        <v>817</v>
      </c>
      <c r="RT191" t="s">
        <v>817</v>
      </c>
      <c r="RU191" t="s">
        <v>817</v>
      </c>
      <c r="RV191" t="s">
        <v>817</v>
      </c>
      <c r="RW191" t="s">
        <v>817</v>
      </c>
      <c r="RX191" t="s">
        <v>845</v>
      </c>
      <c r="RY191" t="s">
        <v>846</v>
      </c>
      <c r="RZ191" t="s">
        <v>813</v>
      </c>
      <c r="SA191" t="s">
        <v>902</v>
      </c>
      <c r="SB191" t="s">
        <v>817</v>
      </c>
      <c r="SC191" t="s">
        <v>817</v>
      </c>
      <c r="SD191" t="s">
        <v>813</v>
      </c>
      <c r="SE191" t="s">
        <v>817</v>
      </c>
      <c r="SF191" t="s">
        <v>817</v>
      </c>
      <c r="SG191" t="s">
        <v>817</v>
      </c>
      <c r="SH191" t="s">
        <v>817</v>
      </c>
      <c r="SI191" t="s">
        <v>817</v>
      </c>
      <c r="SJ191" t="s">
        <v>817</v>
      </c>
      <c r="SK191" t="s">
        <v>817</v>
      </c>
      <c r="SL191" t="s">
        <v>817</v>
      </c>
      <c r="SM191" t="s">
        <v>817</v>
      </c>
      <c r="SN191" t="s">
        <v>817</v>
      </c>
      <c r="SO191" t="s">
        <v>817</v>
      </c>
      <c r="SP191" t="s">
        <v>817</v>
      </c>
      <c r="SQ191" t="s">
        <v>817</v>
      </c>
      <c r="SR191" t="s">
        <v>817</v>
      </c>
      <c r="SS191" t="s">
        <v>817</v>
      </c>
      <c r="ST191" t="s">
        <v>817</v>
      </c>
      <c r="SU191" t="s">
        <v>817</v>
      </c>
      <c r="SV191" t="s">
        <v>817</v>
      </c>
      <c r="SW191" t="s">
        <v>813</v>
      </c>
      <c r="SX191" t="s">
        <v>813</v>
      </c>
      <c r="SY191" t="s">
        <v>817</v>
      </c>
      <c r="SZ191" t="s">
        <v>813</v>
      </c>
      <c r="TA191" t="s">
        <v>817</v>
      </c>
      <c r="TB191" t="s">
        <v>817</v>
      </c>
      <c r="TC191" t="s">
        <v>817</v>
      </c>
      <c r="TD191" t="s">
        <v>817</v>
      </c>
      <c r="TE191" t="s">
        <v>817</v>
      </c>
      <c r="TF191" t="s">
        <v>817</v>
      </c>
      <c r="TG191" t="s">
        <v>817</v>
      </c>
      <c r="TH191" t="s">
        <v>817</v>
      </c>
      <c r="TI191" t="s">
        <v>817</v>
      </c>
      <c r="TJ191" t="s">
        <v>817</v>
      </c>
      <c r="TU191" t="s">
        <v>817</v>
      </c>
      <c r="TY191" t="s">
        <v>817</v>
      </c>
      <c r="TZ191" t="s">
        <v>817</v>
      </c>
      <c r="UA191" t="s">
        <v>817</v>
      </c>
      <c r="UB191" t="s">
        <v>817</v>
      </c>
      <c r="UC191" t="s">
        <v>817</v>
      </c>
      <c r="UD191" t="s">
        <v>817</v>
      </c>
      <c r="UE191" t="s">
        <v>817</v>
      </c>
      <c r="UF191" t="s">
        <v>817</v>
      </c>
      <c r="UG191" t="s">
        <v>817</v>
      </c>
      <c r="UH191" t="s">
        <v>813</v>
      </c>
      <c r="UI191" t="s">
        <v>817</v>
      </c>
      <c r="UJ191" t="s">
        <v>817</v>
      </c>
      <c r="UK191" t="s">
        <v>817</v>
      </c>
      <c r="UL191" t="s">
        <v>813</v>
      </c>
      <c r="UM191" t="s">
        <v>817</v>
      </c>
      <c r="UN191" t="s">
        <v>817</v>
      </c>
      <c r="UO191" t="s">
        <v>817</v>
      </c>
      <c r="UP191" t="s">
        <v>817</v>
      </c>
      <c r="UQ191" t="s">
        <v>817</v>
      </c>
      <c r="UR191" t="s">
        <v>817</v>
      </c>
      <c r="US191" t="s">
        <v>817</v>
      </c>
      <c r="UT191" t="s">
        <v>817</v>
      </c>
      <c r="UU191" t="s">
        <v>817</v>
      </c>
      <c r="UV191" t="s">
        <v>817</v>
      </c>
      <c r="UW191" t="s">
        <v>813</v>
      </c>
      <c r="UX191" t="s">
        <v>817</v>
      </c>
      <c r="UY191" t="s">
        <v>817</v>
      </c>
      <c r="UZ191" t="s">
        <v>817</v>
      </c>
      <c r="VD191" t="s">
        <v>813</v>
      </c>
      <c r="VE191" t="s">
        <v>817</v>
      </c>
      <c r="VF191" t="s">
        <v>817</v>
      </c>
      <c r="VG191" t="s">
        <v>817</v>
      </c>
      <c r="VH191" t="s">
        <v>817</v>
      </c>
      <c r="VI191" t="s">
        <v>817</v>
      </c>
      <c r="VJ191" t="s">
        <v>817</v>
      </c>
      <c r="VK191" t="s">
        <v>817</v>
      </c>
      <c r="VL191" t="s">
        <v>817</v>
      </c>
      <c r="VM191" t="s">
        <v>817</v>
      </c>
      <c r="VN191" t="s">
        <v>817</v>
      </c>
      <c r="VO191" t="s">
        <v>817</v>
      </c>
      <c r="VP191" t="s">
        <v>817</v>
      </c>
      <c r="VQ191" t="s">
        <v>817</v>
      </c>
      <c r="VY191" t="s">
        <v>817</v>
      </c>
      <c r="VZ191" t="s">
        <v>817</v>
      </c>
      <c r="WA191" t="s">
        <v>817</v>
      </c>
      <c r="WJ191" t="s">
        <v>817</v>
      </c>
      <c r="WK191" t="s">
        <v>813</v>
      </c>
      <c r="WL191" t="s">
        <v>817</v>
      </c>
      <c r="WM191" t="s">
        <v>817</v>
      </c>
      <c r="WN191" t="s">
        <v>817</v>
      </c>
      <c r="WO191" t="s">
        <v>817</v>
      </c>
      <c r="WP191" t="s">
        <v>817</v>
      </c>
      <c r="WQ191" t="s">
        <v>817</v>
      </c>
      <c r="WR191" t="s">
        <v>817</v>
      </c>
      <c r="WS191" t="s">
        <v>891</v>
      </c>
      <c r="WU191" t="s">
        <v>817</v>
      </c>
      <c r="WV191" t="s">
        <v>817</v>
      </c>
      <c r="WW191" t="s">
        <v>817</v>
      </c>
      <c r="WX191" t="s">
        <v>817</v>
      </c>
      <c r="WY191" t="s">
        <v>817</v>
      </c>
      <c r="WZ191" t="s">
        <v>813</v>
      </c>
      <c r="XA191" t="s">
        <v>817</v>
      </c>
      <c r="XB191" t="s">
        <v>817</v>
      </c>
      <c r="XC191" t="s">
        <v>869</v>
      </c>
      <c r="XD191" t="s">
        <v>817</v>
      </c>
      <c r="XE191" t="s">
        <v>813</v>
      </c>
      <c r="XF191" t="s">
        <v>817</v>
      </c>
      <c r="XG191" t="s">
        <v>817</v>
      </c>
      <c r="XH191" t="s">
        <v>817</v>
      </c>
      <c r="XI191" t="s">
        <v>817</v>
      </c>
      <c r="XJ191" t="s">
        <v>813</v>
      </c>
      <c r="XK191" t="s">
        <v>817</v>
      </c>
      <c r="XL191" t="s">
        <v>817</v>
      </c>
      <c r="XM191" t="s">
        <v>817</v>
      </c>
      <c r="XN191" t="s">
        <v>817</v>
      </c>
      <c r="XO191" t="s">
        <v>817</v>
      </c>
      <c r="XP191" t="s">
        <v>817</v>
      </c>
      <c r="XQ191" t="s">
        <v>817</v>
      </c>
      <c r="XR191" t="s">
        <v>813</v>
      </c>
      <c r="XS191" t="s">
        <v>817</v>
      </c>
      <c r="XT191" t="s">
        <v>813</v>
      </c>
      <c r="XU191" t="s">
        <v>813</v>
      </c>
      <c r="XV191" t="s">
        <v>817</v>
      </c>
      <c r="XW191" t="s">
        <v>817</v>
      </c>
      <c r="XX191" t="s">
        <v>817</v>
      </c>
      <c r="XY191" t="s">
        <v>817</v>
      </c>
      <c r="XZ191" t="s">
        <v>817</v>
      </c>
      <c r="ZM191" t="s">
        <v>817</v>
      </c>
      <c r="ZN191" t="s">
        <v>817</v>
      </c>
      <c r="ZO191" t="s">
        <v>817</v>
      </c>
      <c r="ZP191" t="s">
        <v>817</v>
      </c>
      <c r="ZQ191" t="s">
        <v>813</v>
      </c>
      <c r="ZR191" t="s">
        <v>817</v>
      </c>
      <c r="ZS191" t="s">
        <v>817</v>
      </c>
      <c r="ZT191" t="s">
        <v>817</v>
      </c>
      <c r="ZU191" t="s">
        <v>817</v>
      </c>
      <c r="ZV191" t="s">
        <v>813</v>
      </c>
      <c r="ZW191" t="s">
        <v>817</v>
      </c>
      <c r="ZX191" t="s">
        <v>817</v>
      </c>
      <c r="ZY191" t="s">
        <v>817</v>
      </c>
      <c r="ZZ191" t="s">
        <v>817</v>
      </c>
      <c r="AAA191" t="s">
        <v>817</v>
      </c>
      <c r="AAB191" t="s">
        <v>817</v>
      </c>
      <c r="AAC191" t="s">
        <v>817</v>
      </c>
      <c r="AAD191" t="s">
        <v>817</v>
      </c>
      <c r="AAE191" t="s">
        <v>817</v>
      </c>
      <c r="AAF191" t="s">
        <v>817</v>
      </c>
      <c r="AAH191" t="s">
        <v>817</v>
      </c>
      <c r="AAI191" t="s">
        <v>817</v>
      </c>
      <c r="AAJ191" t="s">
        <v>817</v>
      </c>
      <c r="AAK191" t="s">
        <v>817</v>
      </c>
      <c r="AAL191" t="s">
        <v>817</v>
      </c>
      <c r="AAM191" t="s">
        <v>817</v>
      </c>
      <c r="AAN191" t="s">
        <v>813</v>
      </c>
      <c r="AAO191" t="s">
        <v>817</v>
      </c>
      <c r="AAP191" t="s">
        <v>817</v>
      </c>
      <c r="AAQ191" t="s">
        <v>817</v>
      </c>
      <c r="AAR191" t="s">
        <v>817</v>
      </c>
      <c r="AAS191" t="s">
        <v>817</v>
      </c>
      <c r="AAT191" t="s">
        <v>817</v>
      </c>
      <c r="AAV191" t="s">
        <v>817</v>
      </c>
      <c r="AAW191" t="s">
        <v>817</v>
      </c>
      <c r="AAX191" t="s">
        <v>817</v>
      </c>
      <c r="AAY191" t="s">
        <v>817</v>
      </c>
      <c r="AAZ191" t="s">
        <v>817</v>
      </c>
      <c r="ABA191" t="s">
        <v>813</v>
      </c>
      <c r="ABB191" t="s">
        <v>813</v>
      </c>
      <c r="ABC191" t="s">
        <v>817</v>
      </c>
      <c r="ABD191" t="s">
        <v>817</v>
      </c>
      <c r="ABE191" t="s">
        <v>817</v>
      </c>
      <c r="ABF191" t="s">
        <v>817</v>
      </c>
      <c r="ABG191" t="s">
        <v>817</v>
      </c>
      <c r="ABH191" t="s">
        <v>817</v>
      </c>
      <c r="ABI191" t="s">
        <v>817</v>
      </c>
      <c r="ABJ191" t="s">
        <v>817</v>
      </c>
      <c r="ABK191" t="s">
        <v>817</v>
      </c>
      <c r="ABL191" t="s">
        <v>817</v>
      </c>
      <c r="ABM191" t="s">
        <v>817</v>
      </c>
      <c r="ABN191" t="s">
        <v>817</v>
      </c>
      <c r="ABO191" t="s">
        <v>817</v>
      </c>
      <c r="ABP191" t="s">
        <v>817</v>
      </c>
      <c r="ABQ191" t="s">
        <v>813</v>
      </c>
      <c r="ABR191" t="s">
        <v>817</v>
      </c>
      <c r="ABS191" t="s">
        <v>817</v>
      </c>
      <c r="ABT191" t="s">
        <v>817</v>
      </c>
      <c r="ABU191" t="s">
        <v>817</v>
      </c>
      <c r="ABV191" t="s">
        <v>817</v>
      </c>
      <c r="ABW191" t="s">
        <v>817</v>
      </c>
      <c r="ABX191" t="s">
        <v>813</v>
      </c>
      <c r="ABY191" t="s">
        <v>817</v>
      </c>
      <c r="ABZ191" t="s">
        <v>817</v>
      </c>
      <c r="ACA191" t="s">
        <v>817</v>
      </c>
      <c r="ACB191" t="s">
        <v>817</v>
      </c>
      <c r="ACC191" t="s">
        <v>817</v>
      </c>
      <c r="ACD191" t="s">
        <v>817</v>
      </c>
      <c r="ACE191" t="s">
        <v>817</v>
      </c>
      <c r="ACF191" t="s">
        <v>817</v>
      </c>
      <c r="ACG191" t="s">
        <v>817</v>
      </c>
      <c r="ACH191" t="s">
        <v>817</v>
      </c>
      <c r="ACI191" t="s">
        <v>817</v>
      </c>
    </row>
    <row r="192" spans="1:763">
      <c r="A192" t="s">
        <v>1625</v>
      </c>
      <c r="B192" t="s">
        <v>1626</v>
      </c>
      <c r="C192" t="s">
        <v>1627</v>
      </c>
      <c r="D192" t="s">
        <v>967</v>
      </c>
      <c r="E192" t="s">
        <v>967</v>
      </c>
      <c r="P192" t="s">
        <v>886</v>
      </c>
      <c r="Q192">
        <v>0.64514064157430773</v>
      </c>
      <c r="T192">
        <v>32</v>
      </c>
      <c r="V192" t="s">
        <v>813</v>
      </c>
      <c r="X192" t="s">
        <v>813</v>
      </c>
      <c r="Y192" t="s">
        <v>814</v>
      </c>
      <c r="Z192" t="s">
        <v>814</v>
      </c>
      <c r="AA192" t="s">
        <v>857</v>
      </c>
      <c r="AB192" t="s">
        <v>816</v>
      </c>
      <c r="AC192">
        <v>4</v>
      </c>
      <c r="AD192" t="s">
        <v>817</v>
      </c>
      <c r="AE192">
        <v>4</v>
      </c>
      <c r="AF192">
        <v>0</v>
      </c>
      <c r="AG192">
        <v>0</v>
      </c>
      <c r="AH192" t="s">
        <v>818</v>
      </c>
      <c r="AI192" t="s">
        <v>818</v>
      </c>
      <c r="AJ192" t="s">
        <v>818</v>
      </c>
      <c r="AK192" t="s">
        <v>818</v>
      </c>
      <c r="AL192" t="s">
        <v>818</v>
      </c>
      <c r="AM192" t="s">
        <v>818</v>
      </c>
      <c r="AN192" t="s">
        <v>818</v>
      </c>
      <c r="AO192" t="s">
        <v>818</v>
      </c>
      <c r="AP192" t="s">
        <v>818</v>
      </c>
      <c r="AQ192" t="s">
        <v>818</v>
      </c>
      <c r="AR192" t="s">
        <v>818</v>
      </c>
      <c r="AS192" t="s">
        <v>818</v>
      </c>
      <c r="AT192" t="s">
        <v>818</v>
      </c>
      <c r="AU192" t="s">
        <v>818</v>
      </c>
      <c r="AV192" t="s">
        <v>818</v>
      </c>
      <c r="AW192" t="s">
        <v>818</v>
      </c>
      <c r="AX192" t="s">
        <v>818</v>
      </c>
      <c r="AY192" t="s">
        <v>818</v>
      </c>
      <c r="AZ192" t="s">
        <v>818</v>
      </c>
      <c r="BA192" t="s">
        <v>818</v>
      </c>
      <c r="BB192" t="s">
        <v>818</v>
      </c>
      <c r="BC192" t="s">
        <v>818</v>
      </c>
      <c r="BD192" t="s">
        <v>818</v>
      </c>
      <c r="BE192" t="s">
        <v>818</v>
      </c>
      <c r="BF192" t="s">
        <v>818</v>
      </c>
      <c r="BG192" t="s">
        <v>818</v>
      </c>
      <c r="BH192" t="s">
        <v>818</v>
      </c>
      <c r="BI192" t="s">
        <v>818</v>
      </c>
      <c r="BJ192" t="s">
        <v>818</v>
      </c>
      <c r="BK192" t="s">
        <v>818</v>
      </c>
      <c r="BL192" t="s">
        <v>818</v>
      </c>
      <c r="BM192" t="s">
        <v>818</v>
      </c>
      <c r="BN192" t="s">
        <v>818</v>
      </c>
      <c r="BO192" t="s">
        <v>818</v>
      </c>
      <c r="BP192" t="s">
        <v>818</v>
      </c>
      <c r="BQ192" t="s">
        <v>818</v>
      </c>
      <c r="BR192" t="s">
        <v>818</v>
      </c>
      <c r="BS192" t="s">
        <v>818</v>
      </c>
      <c r="BT192" t="s">
        <v>818</v>
      </c>
      <c r="BU192" t="s">
        <v>818</v>
      </c>
      <c r="BV192" t="s">
        <v>818</v>
      </c>
      <c r="BW192" t="s">
        <v>818</v>
      </c>
      <c r="BX192" t="s">
        <v>818</v>
      </c>
      <c r="BY192" t="s">
        <v>818</v>
      </c>
      <c r="BZ192" t="s">
        <v>818</v>
      </c>
      <c r="CA192" t="s">
        <v>818</v>
      </c>
      <c r="CB192" t="s">
        <v>818</v>
      </c>
      <c r="CC192" t="s">
        <v>818</v>
      </c>
      <c r="CD192" t="s">
        <v>818</v>
      </c>
      <c r="CE192" t="s">
        <v>818</v>
      </c>
      <c r="CF192" t="s">
        <v>818</v>
      </c>
      <c r="CG192" t="s">
        <v>818</v>
      </c>
      <c r="CH192" t="s">
        <v>818</v>
      </c>
      <c r="CI192" t="s">
        <v>818</v>
      </c>
      <c r="CJ192" t="s">
        <v>818</v>
      </c>
      <c r="CK192" t="s">
        <v>818</v>
      </c>
      <c r="CL192" t="s">
        <v>818</v>
      </c>
      <c r="CM192" t="s">
        <v>818</v>
      </c>
      <c r="CN192" t="s">
        <v>818</v>
      </c>
      <c r="CO192" t="s">
        <v>818</v>
      </c>
      <c r="CP192" t="s">
        <v>818</v>
      </c>
      <c r="CQ192" t="s">
        <v>818</v>
      </c>
      <c r="CR192" t="s">
        <v>818</v>
      </c>
      <c r="CS192" t="s">
        <v>818</v>
      </c>
      <c r="CT192" t="s">
        <v>818</v>
      </c>
      <c r="CU192" t="s">
        <v>818</v>
      </c>
      <c r="CV192" t="s">
        <v>818</v>
      </c>
      <c r="CW192" t="s">
        <v>818</v>
      </c>
      <c r="CX192" t="s">
        <v>818</v>
      </c>
      <c r="CY192" t="s">
        <v>818</v>
      </c>
      <c r="CZ192" t="s">
        <v>818</v>
      </c>
      <c r="DA192" t="s">
        <v>818</v>
      </c>
      <c r="DB192" t="s">
        <v>818</v>
      </c>
      <c r="DC192" t="s">
        <v>818</v>
      </c>
      <c r="DD192" t="s">
        <v>818</v>
      </c>
      <c r="DE192" t="s">
        <v>818</v>
      </c>
      <c r="DF192" t="s">
        <v>818</v>
      </c>
      <c r="DG192" t="s">
        <v>818</v>
      </c>
      <c r="DH192" t="s">
        <v>818</v>
      </c>
      <c r="DI192" t="s">
        <v>818</v>
      </c>
      <c r="DJ192" t="s">
        <v>818</v>
      </c>
      <c r="DK192" t="s">
        <v>818</v>
      </c>
      <c r="DL192" t="s">
        <v>818</v>
      </c>
      <c r="DM192" t="s">
        <v>818</v>
      </c>
      <c r="DN192" t="s">
        <v>818</v>
      </c>
      <c r="DO192" t="s">
        <v>818</v>
      </c>
      <c r="DP192" t="s">
        <v>818</v>
      </c>
      <c r="DQ192" t="s">
        <v>818</v>
      </c>
      <c r="DR192" t="s">
        <v>818</v>
      </c>
      <c r="DS192" t="s">
        <v>818</v>
      </c>
      <c r="DT192" t="s">
        <v>818</v>
      </c>
      <c r="DU192" t="s">
        <v>818</v>
      </c>
      <c r="DV192" t="s">
        <v>818</v>
      </c>
      <c r="DW192" t="s">
        <v>818</v>
      </c>
      <c r="DX192" t="s">
        <v>818</v>
      </c>
      <c r="DY192" t="s">
        <v>818</v>
      </c>
      <c r="DZ192" t="s">
        <v>818</v>
      </c>
      <c r="EA192" t="s">
        <v>818</v>
      </c>
      <c r="EB192" t="s">
        <v>818</v>
      </c>
      <c r="EC192" t="s">
        <v>818</v>
      </c>
      <c r="ED192" t="s">
        <v>818</v>
      </c>
      <c r="EE192" t="s">
        <v>818</v>
      </c>
      <c r="EF192" t="s">
        <v>818</v>
      </c>
      <c r="EG192" t="s">
        <v>818</v>
      </c>
      <c r="EH192" t="s">
        <v>818</v>
      </c>
      <c r="EI192" t="s">
        <v>818</v>
      </c>
      <c r="EJ192" t="s">
        <v>818</v>
      </c>
      <c r="EK192" t="s">
        <v>818</v>
      </c>
      <c r="EL192" t="s">
        <v>818</v>
      </c>
      <c r="EM192" t="s">
        <v>818</v>
      </c>
      <c r="EN192" t="s">
        <v>818</v>
      </c>
      <c r="EO192" t="s">
        <v>818</v>
      </c>
      <c r="EP192" t="s">
        <v>818</v>
      </c>
      <c r="EQ192" t="s">
        <v>818</v>
      </c>
      <c r="ER192" t="s">
        <v>818</v>
      </c>
      <c r="ES192" t="s">
        <v>818</v>
      </c>
      <c r="ET192" t="s">
        <v>818</v>
      </c>
      <c r="EU192" t="s">
        <v>818</v>
      </c>
      <c r="EV192" t="s">
        <v>818</v>
      </c>
      <c r="EW192" t="s">
        <v>818</v>
      </c>
      <c r="EX192" t="s">
        <v>818</v>
      </c>
      <c r="EY192" t="s">
        <v>818</v>
      </c>
      <c r="EZ192" t="s">
        <v>818</v>
      </c>
      <c r="FA192" t="s">
        <v>818</v>
      </c>
      <c r="FB192" t="s">
        <v>818</v>
      </c>
      <c r="FC192" t="s">
        <v>818</v>
      </c>
      <c r="FD192" t="s">
        <v>818</v>
      </c>
      <c r="FE192" t="s">
        <v>818</v>
      </c>
      <c r="FF192" t="s">
        <v>818</v>
      </c>
      <c r="FG192" t="s">
        <v>818</v>
      </c>
      <c r="FH192" t="s">
        <v>818</v>
      </c>
      <c r="FI192" t="s">
        <v>818</v>
      </c>
      <c r="FJ192" t="s">
        <v>818</v>
      </c>
      <c r="FK192" t="s">
        <v>818</v>
      </c>
      <c r="FL192" t="s">
        <v>818</v>
      </c>
      <c r="FM192" t="s">
        <v>818</v>
      </c>
      <c r="FN192" t="s">
        <v>818</v>
      </c>
      <c r="FO192" t="s">
        <v>818</v>
      </c>
      <c r="FP192" t="s">
        <v>818</v>
      </c>
      <c r="FQ192" t="s">
        <v>818</v>
      </c>
      <c r="FR192" t="s">
        <v>818</v>
      </c>
      <c r="FS192" t="s">
        <v>818</v>
      </c>
      <c r="FT192" t="s">
        <v>818</v>
      </c>
      <c r="FU192" t="s">
        <v>818</v>
      </c>
      <c r="FV192" t="s">
        <v>818</v>
      </c>
      <c r="FW192" t="s">
        <v>818</v>
      </c>
      <c r="FX192" t="s">
        <v>818</v>
      </c>
      <c r="FY192" t="s">
        <v>818</v>
      </c>
      <c r="FZ192" t="s">
        <v>818</v>
      </c>
      <c r="GA192" t="s">
        <v>818</v>
      </c>
      <c r="GB192" t="s">
        <v>818</v>
      </c>
      <c r="GC192" t="s">
        <v>818</v>
      </c>
      <c r="GD192" t="s">
        <v>818</v>
      </c>
      <c r="GE192" t="s">
        <v>818</v>
      </c>
      <c r="GF192" t="s">
        <v>818</v>
      </c>
      <c r="GG192" t="s">
        <v>818</v>
      </c>
      <c r="GH192" t="s">
        <v>818</v>
      </c>
      <c r="GI192" t="s">
        <v>818</v>
      </c>
      <c r="GJ192" t="s">
        <v>818</v>
      </c>
      <c r="GK192" t="s">
        <v>818</v>
      </c>
      <c r="GL192" t="s">
        <v>818</v>
      </c>
      <c r="GM192" t="s">
        <v>818</v>
      </c>
      <c r="GN192" t="s">
        <v>818</v>
      </c>
      <c r="GO192" t="s">
        <v>818</v>
      </c>
      <c r="GP192" t="s">
        <v>818</v>
      </c>
      <c r="GQ192" t="s">
        <v>818</v>
      </c>
      <c r="GR192" t="s">
        <v>818</v>
      </c>
      <c r="GS192" t="s">
        <v>818</v>
      </c>
      <c r="GT192" t="s">
        <v>818</v>
      </c>
      <c r="GU192" t="s">
        <v>818</v>
      </c>
      <c r="GV192" t="s">
        <v>818</v>
      </c>
      <c r="GW192" t="s">
        <v>818</v>
      </c>
      <c r="GX192" t="s">
        <v>818</v>
      </c>
      <c r="GY192" t="s">
        <v>818</v>
      </c>
      <c r="GZ192" t="s">
        <v>818</v>
      </c>
      <c r="HA192" t="s">
        <v>818</v>
      </c>
      <c r="HB192" t="s">
        <v>818</v>
      </c>
      <c r="HC192" t="s">
        <v>818</v>
      </c>
      <c r="HD192" t="s">
        <v>818</v>
      </c>
      <c r="HE192" t="s">
        <v>818</v>
      </c>
      <c r="HF192" t="s">
        <v>818</v>
      </c>
      <c r="HG192" t="s">
        <v>818</v>
      </c>
      <c r="HH192" t="s">
        <v>818</v>
      </c>
      <c r="HI192" t="s">
        <v>818</v>
      </c>
      <c r="HJ192" t="s">
        <v>818</v>
      </c>
      <c r="HK192" t="s">
        <v>818</v>
      </c>
      <c r="HL192" t="s">
        <v>818</v>
      </c>
      <c r="HM192" t="s">
        <v>818</v>
      </c>
      <c r="HN192" t="s">
        <v>818</v>
      </c>
      <c r="HO192" t="s">
        <v>818</v>
      </c>
      <c r="HP192" t="s">
        <v>818</v>
      </c>
      <c r="HQ192" t="s">
        <v>818</v>
      </c>
      <c r="HR192" t="s">
        <v>818</v>
      </c>
      <c r="HS192" t="s">
        <v>818</v>
      </c>
      <c r="HT192" t="s">
        <v>818</v>
      </c>
      <c r="HU192" t="s">
        <v>818</v>
      </c>
      <c r="HV192" t="s">
        <v>818</v>
      </c>
      <c r="HW192" t="s">
        <v>818</v>
      </c>
      <c r="HX192" t="s">
        <v>818</v>
      </c>
      <c r="HY192" t="s">
        <v>818</v>
      </c>
      <c r="HZ192" t="s">
        <v>818</v>
      </c>
      <c r="IA192" t="s">
        <v>818</v>
      </c>
      <c r="IB192" t="s">
        <v>818</v>
      </c>
      <c r="IC192" t="s">
        <v>818</v>
      </c>
      <c r="ID192" t="s">
        <v>818</v>
      </c>
      <c r="IE192" t="s">
        <v>818</v>
      </c>
      <c r="IF192" t="s">
        <v>818</v>
      </c>
      <c r="IG192" t="s">
        <v>818</v>
      </c>
      <c r="IH192" t="s">
        <v>818</v>
      </c>
      <c r="II192" t="s">
        <v>818</v>
      </c>
      <c r="IJ192" t="s">
        <v>818</v>
      </c>
      <c r="IK192" t="s">
        <v>818</v>
      </c>
      <c r="IL192" t="s">
        <v>818</v>
      </c>
      <c r="IM192" t="s">
        <v>818</v>
      </c>
      <c r="IN192" t="s">
        <v>818</v>
      </c>
      <c r="IO192" t="s">
        <v>818</v>
      </c>
      <c r="IP192" t="s">
        <v>818</v>
      </c>
      <c r="IQ192" t="s">
        <v>818</v>
      </c>
      <c r="IR192" t="s">
        <v>818</v>
      </c>
      <c r="IS192" t="s">
        <v>818</v>
      </c>
      <c r="IT192" t="s">
        <v>818</v>
      </c>
      <c r="IU192" t="s">
        <v>818</v>
      </c>
      <c r="IV192" t="s">
        <v>818</v>
      </c>
      <c r="IW192" t="s">
        <v>818</v>
      </c>
      <c r="IX192" t="s">
        <v>818</v>
      </c>
      <c r="IY192" t="s">
        <v>818</v>
      </c>
      <c r="IZ192" t="s">
        <v>818</v>
      </c>
      <c r="JA192" t="s">
        <v>818</v>
      </c>
      <c r="JB192" t="s">
        <v>818</v>
      </c>
      <c r="JC192" t="s">
        <v>818</v>
      </c>
      <c r="JD192" t="s">
        <v>818</v>
      </c>
      <c r="JE192" t="s">
        <v>818</v>
      </c>
      <c r="JF192" t="s">
        <v>818</v>
      </c>
      <c r="JG192" t="s">
        <v>818</v>
      </c>
      <c r="JH192" t="s">
        <v>818</v>
      </c>
      <c r="JI192" t="s">
        <v>818</v>
      </c>
      <c r="JJ192" t="s">
        <v>818</v>
      </c>
      <c r="JK192" t="s">
        <v>818</v>
      </c>
      <c r="JL192" t="s">
        <v>818</v>
      </c>
      <c r="JM192" t="s">
        <v>818</v>
      </c>
      <c r="JN192" t="s">
        <v>818</v>
      </c>
      <c r="JO192" t="s">
        <v>818</v>
      </c>
      <c r="JP192" t="s">
        <v>818</v>
      </c>
      <c r="JQ192" t="s">
        <v>818</v>
      </c>
      <c r="JR192" t="s">
        <v>818</v>
      </c>
      <c r="JS192" t="s">
        <v>818</v>
      </c>
      <c r="JT192" t="s">
        <v>818</v>
      </c>
      <c r="JU192" t="s">
        <v>818</v>
      </c>
      <c r="JV192" t="s">
        <v>818</v>
      </c>
      <c r="JW192" t="s">
        <v>818</v>
      </c>
      <c r="JX192" t="s">
        <v>818</v>
      </c>
      <c r="JY192" t="s">
        <v>818</v>
      </c>
      <c r="JZ192" t="s">
        <v>818</v>
      </c>
      <c r="KA192" t="s">
        <v>818</v>
      </c>
      <c r="KB192" t="s">
        <v>818</v>
      </c>
      <c r="KC192" t="s">
        <v>818</v>
      </c>
      <c r="KD192" t="s">
        <v>818</v>
      </c>
      <c r="KE192" t="s">
        <v>818</v>
      </c>
      <c r="KF192">
        <v>4</v>
      </c>
      <c r="KG192">
        <v>0</v>
      </c>
      <c r="KH192">
        <v>0</v>
      </c>
      <c r="KI192">
        <v>0</v>
      </c>
      <c r="KJ192">
        <v>0</v>
      </c>
      <c r="KK192">
        <v>1</v>
      </c>
      <c r="KL192">
        <v>0</v>
      </c>
      <c r="KM192">
        <v>0</v>
      </c>
      <c r="KN192">
        <v>1</v>
      </c>
      <c r="KO192">
        <v>0</v>
      </c>
      <c r="KP192">
        <v>1</v>
      </c>
      <c r="KQ192">
        <v>1</v>
      </c>
      <c r="KR192">
        <v>0</v>
      </c>
      <c r="KS192">
        <v>0</v>
      </c>
      <c r="KT192">
        <v>1</v>
      </c>
      <c r="KU192">
        <v>0</v>
      </c>
      <c r="KV192">
        <v>1</v>
      </c>
      <c r="KW192">
        <v>0</v>
      </c>
      <c r="KX192">
        <v>0</v>
      </c>
      <c r="KY192">
        <v>0</v>
      </c>
      <c r="KZ192">
        <v>2</v>
      </c>
      <c r="LA192">
        <v>0</v>
      </c>
      <c r="LB192">
        <v>1</v>
      </c>
      <c r="LC192">
        <v>3</v>
      </c>
      <c r="LD192">
        <v>4</v>
      </c>
      <c r="LE192">
        <v>2</v>
      </c>
      <c r="LF192">
        <v>1</v>
      </c>
      <c r="LH192" t="s">
        <v>817</v>
      </c>
      <c r="LI192" t="s">
        <v>817</v>
      </c>
      <c r="LJ192" t="s">
        <v>813</v>
      </c>
      <c r="LK192" t="s">
        <v>817</v>
      </c>
      <c r="LL192" t="s">
        <v>817</v>
      </c>
      <c r="LM192" t="s">
        <v>817</v>
      </c>
      <c r="LN192" t="s">
        <v>813</v>
      </c>
      <c r="LO192" t="s">
        <v>817</v>
      </c>
      <c r="LQ192" t="s">
        <v>817</v>
      </c>
      <c r="LR192" t="s">
        <v>818</v>
      </c>
      <c r="LS192" t="s">
        <v>818</v>
      </c>
      <c r="LT192" t="s">
        <v>818</v>
      </c>
      <c r="LU192" t="s">
        <v>818</v>
      </c>
      <c r="LV192" t="s">
        <v>818</v>
      </c>
      <c r="LW192" t="s">
        <v>818</v>
      </c>
      <c r="LX192" t="s">
        <v>817</v>
      </c>
      <c r="MA192" t="s">
        <v>820</v>
      </c>
      <c r="MB192" t="s">
        <v>913</v>
      </c>
      <c r="MC192" t="s">
        <v>822</v>
      </c>
      <c r="MD192" t="s">
        <v>813</v>
      </c>
      <c r="MF192" t="s">
        <v>823</v>
      </c>
      <c r="MI192" t="s">
        <v>817</v>
      </c>
      <c r="MJ192" t="s">
        <v>824</v>
      </c>
      <c r="MK192" t="s">
        <v>813</v>
      </c>
      <c r="ML192" t="s">
        <v>813</v>
      </c>
      <c r="MM192" t="s">
        <v>817</v>
      </c>
      <c r="MN192" t="s">
        <v>817</v>
      </c>
      <c r="MO192" t="s">
        <v>817</v>
      </c>
      <c r="MP192" t="s">
        <v>817</v>
      </c>
      <c r="MQ192" t="s">
        <v>817</v>
      </c>
      <c r="MR192" t="s">
        <v>817</v>
      </c>
      <c r="MS192" t="s">
        <v>817</v>
      </c>
      <c r="MT192" t="s">
        <v>817</v>
      </c>
      <c r="MU192" t="s">
        <v>817</v>
      </c>
      <c r="MV192" t="s">
        <v>813</v>
      </c>
      <c r="MW192" t="s">
        <v>813</v>
      </c>
      <c r="MX192" t="s">
        <v>817</v>
      </c>
      <c r="MY192" t="s">
        <v>817</v>
      </c>
      <c r="MZ192" t="s">
        <v>817</v>
      </c>
      <c r="NA192" t="s">
        <v>817</v>
      </c>
      <c r="NB192" t="s">
        <v>817</v>
      </c>
      <c r="NR192" t="s">
        <v>817</v>
      </c>
      <c r="NU192" t="s">
        <v>825</v>
      </c>
      <c r="NX192" t="s">
        <v>826</v>
      </c>
      <c r="NY192">
        <v>2</v>
      </c>
      <c r="NZ192" t="s">
        <v>889</v>
      </c>
      <c r="OP192" t="s">
        <v>817</v>
      </c>
      <c r="OQ192" t="s">
        <v>827</v>
      </c>
      <c r="OR192" t="s">
        <v>828</v>
      </c>
      <c r="OS192" t="s">
        <v>878</v>
      </c>
      <c r="OT192" t="s">
        <v>813</v>
      </c>
      <c r="OU192" t="s">
        <v>817</v>
      </c>
      <c r="OV192" t="s">
        <v>830</v>
      </c>
      <c r="OW192" t="s">
        <v>864</v>
      </c>
      <c r="OX192" t="s">
        <v>832</v>
      </c>
      <c r="OY192" t="s">
        <v>833</v>
      </c>
      <c r="OZ192" t="s">
        <v>908</v>
      </c>
      <c r="PA192" t="s">
        <v>813</v>
      </c>
      <c r="PB192" t="s">
        <v>817</v>
      </c>
      <c r="PC192" t="s">
        <v>817</v>
      </c>
      <c r="PD192" t="s">
        <v>817</v>
      </c>
      <c r="PE192" t="s">
        <v>817</v>
      </c>
      <c r="PF192" t="s">
        <v>813</v>
      </c>
      <c r="PG192" t="s">
        <v>817</v>
      </c>
      <c r="PH192" t="s">
        <v>817</v>
      </c>
      <c r="PI192" t="s">
        <v>817</v>
      </c>
      <c r="PJ192" t="s">
        <v>817</v>
      </c>
      <c r="PK192" t="s">
        <v>817</v>
      </c>
      <c r="PL192" t="s">
        <v>835</v>
      </c>
      <c r="PM192" t="s">
        <v>845</v>
      </c>
      <c r="PN192" t="s">
        <v>845</v>
      </c>
      <c r="PO192" t="s">
        <v>838</v>
      </c>
      <c r="PP192" t="s">
        <v>867</v>
      </c>
      <c r="PQ192" t="s">
        <v>813</v>
      </c>
      <c r="PR192" t="s">
        <v>813</v>
      </c>
      <c r="PS192" t="s">
        <v>817</v>
      </c>
      <c r="PT192" t="s">
        <v>817</v>
      </c>
      <c r="PU192" t="s">
        <v>817</v>
      </c>
      <c r="PV192" t="s">
        <v>817</v>
      </c>
      <c r="PW192" t="s">
        <v>817</v>
      </c>
      <c r="PX192" t="s">
        <v>817</v>
      </c>
      <c r="PY192" t="s">
        <v>817</v>
      </c>
      <c r="PZ192" t="s">
        <v>840</v>
      </c>
      <c r="QA192" t="s">
        <v>841</v>
      </c>
      <c r="QB192" t="s">
        <v>895</v>
      </c>
      <c r="QC192" t="s">
        <v>985</v>
      </c>
      <c r="QD192" t="s">
        <v>902</v>
      </c>
      <c r="QE192" t="s">
        <v>845</v>
      </c>
      <c r="QF192" t="s">
        <v>813</v>
      </c>
      <c r="QG192" t="s">
        <v>813</v>
      </c>
      <c r="QH192" t="s">
        <v>813</v>
      </c>
      <c r="QI192" t="s">
        <v>817</v>
      </c>
      <c r="QJ192" t="s">
        <v>817</v>
      </c>
      <c r="QK192" t="s">
        <v>813</v>
      </c>
      <c r="QL192" t="s">
        <v>817</v>
      </c>
      <c r="QM192" t="s">
        <v>817</v>
      </c>
      <c r="QN192" t="s">
        <v>817</v>
      </c>
      <c r="QO192" t="s">
        <v>817</v>
      </c>
      <c r="QP192" t="s">
        <v>817</v>
      </c>
      <c r="QQ192" t="s">
        <v>817</v>
      </c>
      <c r="QR192" t="s">
        <v>1563</v>
      </c>
      <c r="QS192" t="s">
        <v>813</v>
      </c>
      <c r="QT192" t="s">
        <v>817</v>
      </c>
      <c r="QU192" t="s">
        <v>817</v>
      </c>
      <c r="QV192" t="s">
        <v>817</v>
      </c>
      <c r="QW192" t="s">
        <v>817</v>
      </c>
      <c r="QX192" t="s">
        <v>817</v>
      </c>
      <c r="QY192" t="s">
        <v>817</v>
      </c>
      <c r="QZ192" t="s">
        <v>817</v>
      </c>
      <c r="RA192" t="s">
        <v>817</v>
      </c>
      <c r="RB192" t="s">
        <v>817</v>
      </c>
      <c r="RC192" t="s">
        <v>817</v>
      </c>
      <c r="RD192" t="s">
        <v>817</v>
      </c>
      <c r="RE192" t="s">
        <v>817</v>
      </c>
      <c r="RF192" t="s">
        <v>817</v>
      </c>
      <c r="RG192" t="s">
        <v>817</v>
      </c>
      <c r="RH192" t="s">
        <v>817</v>
      </c>
      <c r="RI192" t="s">
        <v>817</v>
      </c>
      <c r="RJ192" t="s">
        <v>817</v>
      </c>
      <c r="RK192" t="s">
        <v>817</v>
      </c>
      <c r="RZ192" t="s">
        <v>813</v>
      </c>
      <c r="SA192" t="s">
        <v>817</v>
      </c>
      <c r="SB192" t="s">
        <v>817</v>
      </c>
      <c r="SC192" t="s">
        <v>813</v>
      </c>
      <c r="SD192" t="s">
        <v>813</v>
      </c>
      <c r="SE192" t="s">
        <v>817</v>
      </c>
      <c r="SF192" t="s">
        <v>813</v>
      </c>
      <c r="SG192" t="s">
        <v>817</v>
      </c>
      <c r="SH192" t="s">
        <v>817</v>
      </c>
      <c r="SI192" t="s">
        <v>817</v>
      </c>
      <c r="SJ192" t="s">
        <v>817</v>
      </c>
      <c r="SK192" t="s">
        <v>817</v>
      </c>
      <c r="SL192" t="s">
        <v>817</v>
      </c>
      <c r="SM192" t="s">
        <v>817</v>
      </c>
      <c r="SN192" t="s">
        <v>817</v>
      </c>
      <c r="SO192" t="s">
        <v>817</v>
      </c>
      <c r="SP192" t="s">
        <v>817</v>
      </c>
      <c r="SQ192" t="s">
        <v>817</v>
      </c>
      <c r="SR192" t="s">
        <v>817</v>
      </c>
      <c r="SS192" t="s">
        <v>813</v>
      </c>
      <c r="ST192" t="s">
        <v>817</v>
      </c>
      <c r="SU192" t="s">
        <v>817</v>
      </c>
      <c r="SV192" t="s">
        <v>817</v>
      </c>
      <c r="SW192" t="s">
        <v>817</v>
      </c>
      <c r="SX192" t="s">
        <v>817</v>
      </c>
      <c r="SY192" t="s">
        <v>817</v>
      </c>
      <c r="SZ192" t="s">
        <v>817</v>
      </c>
      <c r="TA192" t="s">
        <v>817</v>
      </c>
      <c r="TB192" t="s">
        <v>817</v>
      </c>
      <c r="TC192" t="s">
        <v>817</v>
      </c>
      <c r="TD192" t="s">
        <v>817</v>
      </c>
      <c r="TE192" t="s">
        <v>817</v>
      </c>
      <c r="TF192" t="s">
        <v>817</v>
      </c>
      <c r="TG192" t="s">
        <v>817</v>
      </c>
      <c r="TH192" t="s">
        <v>817</v>
      </c>
      <c r="TI192" t="s">
        <v>817</v>
      </c>
      <c r="TJ192" t="s">
        <v>817</v>
      </c>
      <c r="TU192" t="s">
        <v>817</v>
      </c>
      <c r="TY192" t="s">
        <v>817</v>
      </c>
      <c r="TZ192" t="s">
        <v>817</v>
      </c>
      <c r="UA192" t="s">
        <v>817</v>
      </c>
      <c r="UB192" t="s">
        <v>817</v>
      </c>
      <c r="UC192" t="s">
        <v>817</v>
      </c>
      <c r="UD192" t="s">
        <v>817</v>
      </c>
      <c r="UE192" t="s">
        <v>817</v>
      </c>
      <c r="UF192" t="s">
        <v>817</v>
      </c>
      <c r="UG192" t="s">
        <v>817</v>
      </c>
      <c r="UH192" t="s">
        <v>813</v>
      </c>
      <c r="UI192" t="s">
        <v>817</v>
      </c>
      <c r="UJ192" t="s">
        <v>817</v>
      </c>
      <c r="UK192" t="s">
        <v>817</v>
      </c>
      <c r="UL192" t="s">
        <v>817</v>
      </c>
      <c r="UM192" t="s">
        <v>817</v>
      </c>
      <c r="UN192" t="s">
        <v>813</v>
      </c>
      <c r="UO192" t="s">
        <v>817</v>
      </c>
      <c r="UP192" t="s">
        <v>817</v>
      </c>
      <c r="UQ192" t="s">
        <v>817</v>
      </c>
      <c r="UR192" t="s">
        <v>813</v>
      </c>
      <c r="US192" t="s">
        <v>817</v>
      </c>
      <c r="UT192" t="s">
        <v>817</v>
      </c>
      <c r="UU192" t="s">
        <v>817</v>
      </c>
      <c r="UV192" t="s">
        <v>817</v>
      </c>
      <c r="UW192" t="s">
        <v>817</v>
      </c>
      <c r="UX192" t="s">
        <v>817</v>
      </c>
      <c r="UY192" t="s">
        <v>817</v>
      </c>
      <c r="UZ192" t="s">
        <v>817</v>
      </c>
      <c r="VB192" t="s">
        <v>847</v>
      </c>
      <c r="VC192" t="s">
        <v>848</v>
      </c>
      <c r="VD192" t="s">
        <v>817</v>
      </c>
      <c r="VE192" t="s">
        <v>817</v>
      </c>
      <c r="VF192" t="s">
        <v>813</v>
      </c>
      <c r="VG192" t="s">
        <v>813</v>
      </c>
      <c r="VH192" t="s">
        <v>817</v>
      </c>
      <c r="VI192" t="s">
        <v>817</v>
      </c>
      <c r="VJ192" t="s">
        <v>817</v>
      </c>
      <c r="VK192" t="s">
        <v>817</v>
      </c>
      <c r="VL192" t="s">
        <v>817</v>
      </c>
      <c r="VM192" t="s">
        <v>817</v>
      </c>
      <c r="VN192" t="s">
        <v>817</v>
      </c>
      <c r="VO192" t="s">
        <v>813</v>
      </c>
      <c r="VP192" t="s">
        <v>817</v>
      </c>
      <c r="VQ192" t="s">
        <v>817</v>
      </c>
      <c r="VY192" t="s">
        <v>813</v>
      </c>
      <c r="VZ192" t="s">
        <v>817</v>
      </c>
      <c r="WA192" t="s">
        <v>817</v>
      </c>
      <c r="WJ192" t="s">
        <v>813</v>
      </c>
      <c r="WK192" t="s">
        <v>813</v>
      </c>
      <c r="WL192" t="s">
        <v>817</v>
      </c>
      <c r="WM192" t="s">
        <v>817</v>
      </c>
      <c r="WN192" t="s">
        <v>817</v>
      </c>
      <c r="WO192" t="s">
        <v>817</v>
      </c>
      <c r="WP192" t="s">
        <v>817</v>
      </c>
      <c r="WQ192" t="s">
        <v>817</v>
      </c>
      <c r="WR192" t="s">
        <v>817</v>
      </c>
      <c r="WS192" t="s">
        <v>902</v>
      </c>
      <c r="WU192" t="s">
        <v>817</v>
      </c>
      <c r="WV192" t="s">
        <v>817</v>
      </c>
      <c r="WW192" t="s">
        <v>817</v>
      </c>
      <c r="WX192" t="s">
        <v>817</v>
      </c>
      <c r="WY192" t="s">
        <v>817</v>
      </c>
      <c r="WZ192" t="s">
        <v>813</v>
      </c>
      <c r="XA192" t="s">
        <v>817</v>
      </c>
      <c r="XB192" t="s">
        <v>817</v>
      </c>
      <c r="XC192" t="s">
        <v>869</v>
      </c>
      <c r="XD192" t="s">
        <v>817</v>
      </c>
      <c r="XE192" t="s">
        <v>817</v>
      </c>
      <c r="XF192" t="s">
        <v>817</v>
      </c>
      <c r="XG192" t="s">
        <v>817</v>
      </c>
      <c r="XH192" t="s">
        <v>817</v>
      </c>
      <c r="XI192" t="s">
        <v>817</v>
      </c>
      <c r="XJ192" t="s">
        <v>813</v>
      </c>
      <c r="XK192" t="s">
        <v>817</v>
      </c>
      <c r="XL192" t="s">
        <v>817</v>
      </c>
      <c r="XM192" t="s">
        <v>817</v>
      </c>
      <c r="XN192" t="s">
        <v>813</v>
      </c>
      <c r="XO192" t="s">
        <v>817</v>
      </c>
      <c r="XP192" t="s">
        <v>817</v>
      </c>
      <c r="XQ192" t="s">
        <v>817</v>
      </c>
      <c r="XR192" t="s">
        <v>817</v>
      </c>
      <c r="XS192" t="s">
        <v>817</v>
      </c>
      <c r="XT192" t="s">
        <v>817</v>
      </c>
      <c r="XU192" t="s">
        <v>817</v>
      </c>
      <c r="XV192" t="s">
        <v>813</v>
      </c>
      <c r="XW192" t="s">
        <v>817</v>
      </c>
      <c r="XX192" t="s">
        <v>817</v>
      </c>
      <c r="XY192" t="s">
        <v>817</v>
      </c>
      <c r="XZ192" t="s">
        <v>817</v>
      </c>
      <c r="ZM192" t="s">
        <v>817</v>
      </c>
      <c r="ZN192" t="s">
        <v>817</v>
      </c>
      <c r="ZO192" t="s">
        <v>817</v>
      </c>
      <c r="ZP192" t="s">
        <v>817</v>
      </c>
      <c r="ZQ192" t="s">
        <v>817</v>
      </c>
      <c r="ZR192" t="s">
        <v>813</v>
      </c>
      <c r="ZS192" t="s">
        <v>813</v>
      </c>
      <c r="ZT192" t="s">
        <v>817</v>
      </c>
      <c r="ZU192" t="s">
        <v>817</v>
      </c>
      <c r="ZV192" t="s">
        <v>817</v>
      </c>
      <c r="ZW192" t="s">
        <v>817</v>
      </c>
      <c r="ZX192" t="s">
        <v>817</v>
      </c>
      <c r="ZY192" t="s">
        <v>817</v>
      </c>
      <c r="ZZ192" t="s">
        <v>817</v>
      </c>
      <c r="AAA192" t="s">
        <v>817</v>
      </c>
      <c r="AAB192" t="s">
        <v>817</v>
      </c>
      <c r="AAC192" t="s">
        <v>813</v>
      </c>
      <c r="AAD192" t="s">
        <v>817</v>
      </c>
      <c r="AAE192" t="s">
        <v>817</v>
      </c>
      <c r="AAF192" t="s">
        <v>817</v>
      </c>
      <c r="AAH192" t="s">
        <v>813</v>
      </c>
      <c r="AAI192" t="s">
        <v>817</v>
      </c>
      <c r="AAJ192" t="s">
        <v>817</v>
      </c>
      <c r="AAK192" t="s">
        <v>817</v>
      </c>
      <c r="AAL192" t="s">
        <v>817</v>
      </c>
      <c r="AAM192" t="s">
        <v>817</v>
      </c>
      <c r="AAN192" t="s">
        <v>813</v>
      </c>
      <c r="AAO192" t="s">
        <v>817</v>
      </c>
      <c r="AAP192" t="s">
        <v>817</v>
      </c>
      <c r="AAQ192" t="s">
        <v>817</v>
      </c>
      <c r="AAR192" t="s">
        <v>817</v>
      </c>
      <c r="AAS192" t="s">
        <v>817</v>
      </c>
      <c r="AAT192" t="s">
        <v>817</v>
      </c>
      <c r="AAV192" t="s">
        <v>813</v>
      </c>
      <c r="AAW192" t="s">
        <v>817</v>
      </c>
      <c r="AAX192" t="s">
        <v>817</v>
      </c>
      <c r="AAY192" t="s">
        <v>817</v>
      </c>
      <c r="AAZ192" t="s">
        <v>817</v>
      </c>
      <c r="ABA192" t="s">
        <v>817</v>
      </c>
      <c r="ABB192" t="s">
        <v>817</v>
      </c>
      <c r="ABC192" t="s">
        <v>817</v>
      </c>
      <c r="ABD192" t="s">
        <v>817</v>
      </c>
      <c r="ABE192" t="s">
        <v>817</v>
      </c>
      <c r="ABF192" t="s">
        <v>817</v>
      </c>
      <c r="ABG192" t="s">
        <v>817</v>
      </c>
      <c r="ABH192" t="s">
        <v>817</v>
      </c>
      <c r="ABI192" t="s">
        <v>817</v>
      </c>
      <c r="ABJ192" t="s">
        <v>817</v>
      </c>
      <c r="ABK192" t="s">
        <v>817</v>
      </c>
      <c r="ABL192" t="s">
        <v>817</v>
      </c>
      <c r="ABM192" t="s">
        <v>817</v>
      </c>
      <c r="ABN192" t="s">
        <v>817</v>
      </c>
      <c r="ABO192" t="s">
        <v>817</v>
      </c>
      <c r="ABP192" t="s">
        <v>817</v>
      </c>
      <c r="ABQ192" t="s">
        <v>817</v>
      </c>
      <c r="ABR192" t="s">
        <v>817</v>
      </c>
      <c r="ABS192" t="s">
        <v>817</v>
      </c>
      <c r="ABT192" t="s">
        <v>817</v>
      </c>
      <c r="ABU192" t="s">
        <v>817</v>
      </c>
      <c r="ABV192" t="s">
        <v>817</v>
      </c>
      <c r="ABW192" t="s">
        <v>817</v>
      </c>
      <c r="ABX192" t="s">
        <v>817</v>
      </c>
      <c r="ABY192" t="s">
        <v>813</v>
      </c>
      <c r="ABZ192" t="s">
        <v>817</v>
      </c>
      <c r="ACA192" t="s">
        <v>817</v>
      </c>
      <c r="ACB192" t="s">
        <v>817</v>
      </c>
      <c r="ACC192" t="s">
        <v>817</v>
      </c>
      <c r="ACD192" t="s">
        <v>817</v>
      </c>
      <c r="ACE192" t="s">
        <v>817</v>
      </c>
      <c r="ACF192" t="s">
        <v>817</v>
      </c>
      <c r="ACG192" t="s">
        <v>817</v>
      </c>
      <c r="ACH192" t="s">
        <v>817</v>
      </c>
      <c r="ACI192" t="s">
        <v>817</v>
      </c>
    </row>
    <row r="193" spans="1:763">
      <c r="A193" t="s">
        <v>1628</v>
      </c>
      <c r="B193" t="s">
        <v>1629</v>
      </c>
      <c r="C193" t="s">
        <v>1630</v>
      </c>
      <c r="D193" t="s">
        <v>873</v>
      </c>
      <c r="E193" t="s">
        <v>873</v>
      </c>
      <c r="P193" t="s">
        <v>812</v>
      </c>
      <c r="Q193">
        <v>0.874863865752458</v>
      </c>
      <c r="T193">
        <v>44</v>
      </c>
      <c r="V193" t="s">
        <v>813</v>
      </c>
      <c r="X193" t="s">
        <v>813</v>
      </c>
      <c r="Y193" t="s">
        <v>814</v>
      </c>
      <c r="Z193" t="s">
        <v>814</v>
      </c>
      <c r="AA193" t="s">
        <v>857</v>
      </c>
      <c r="AB193" t="s">
        <v>816</v>
      </c>
      <c r="AC193">
        <v>6</v>
      </c>
      <c r="AD193" t="s">
        <v>817</v>
      </c>
      <c r="AE193">
        <v>5</v>
      </c>
      <c r="AF193">
        <v>1</v>
      </c>
      <c r="AG193">
        <v>0</v>
      </c>
      <c r="AH193" t="s">
        <v>818</v>
      </c>
      <c r="AI193" t="s">
        <v>818</v>
      </c>
      <c r="AJ193" t="s">
        <v>818</v>
      </c>
      <c r="AK193" t="s">
        <v>818</v>
      </c>
      <c r="AL193" t="s">
        <v>818</v>
      </c>
      <c r="AM193" t="s">
        <v>818</v>
      </c>
      <c r="AN193" t="s">
        <v>818</v>
      </c>
      <c r="AO193" t="s">
        <v>818</v>
      </c>
      <c r="AP193" t="s">
        <v>818</v>
      </c>
      <c r="AQ193" t="s">
        <v>818</v>
      </c>
      <c r="AR193" t="s">
        <v>818</v>
      </c>
      <c r="AS193" t="s">
        <v>818</v>
      </c>
      <c r="AT193" t="s">
        <v>818</v>
      </c>
      <c r="AU193" t="s">
        <v>818</v>
      </c>
      <c r="AV193" t="s">
        <v>818</v>
      </c>
      <c r="AW193" t="s">
        <v>818</v>
      </c>
      <c r="AX193" t="s">
        <v>818</v>
      </c>
      <c r="AY193" t="s">
        <v>818</v>
      </c>
      <c r="AZ193" t="s">
        <v>818</v>
      </c>
      <c r="BA193" t="s">
        <v>818</v>
      </c>
      <c r="BB193" t="s">
        <v>818</v>
      </c>
      <c r="BC193" t="s">
        <v>818</v>
      </c>
      <c r="BD193" t="s">
        <v>818</v>
      </c>
      <c r="BE193" t="s">
        <v>818</v>
      </c>
      <c r="BF193" t="s">
        <v>818</v>
      </c>
      <c r="BG193" t="s">
        <v>818</v>
      </c>
      <c r="BH193" t="s">
        <v>818</v>
      </c>
      <c r="BI193" t="s">
        <v>818</v>
      </c>
      <c r="BJ193" t="s">
        <v>818</v>
      </c>
      <c r="BK193" t="s">
        <v>818</v>
      </c>
      <c r="BL193" t="s">
        <v>818</v>
      </c>
      <c r="BM193" t="s">
        <v>818</v>
      </c>
      <c r="BN193" t="s">
        <v>818</v>
      </c>
      <c r="BO193" t="s">
        <v>818</v>
      </c>
      <c r="BP193" t="s">
        <v>818</v>
      </c>
      <c r="BQ193" t="s">
        <v>818</v>
      </c>
      <c r="BR193" t="s">
        <v>818</v>
      </c>
      <c r="BS193" t="s">
        <v>818</v>
      </c>
      <c r="BT193" t="s">
        <v>818</v>
      </c>
      <c r="BU193" t="s">
        <v>818</v>
      </c>
      <c r="BV193" t="s">
        <v>818</v>
      </c>
      <c r="BW193" t="s">
        <v>818</v>
      </c>
      <c r="BX193" t="s">
        <v>818</v>
      </c>
      <c r="BY193" t="s">
        <v>818</v>
      </c>
      <c r="BZ193" t="s">
        <v>818</v>
      </c>
      <c r="CA193" t="s">
        <v>818</v>
      </c>
      <c r="CB193" t="s">
        <v>818</v>
      </c>
      <c r="CC193" t="s">
        <v>818</v>
      </c>
      <c r="CD193" t="s">
        <v>818</v>
      </c>
      <c r="CE193" t="s">
        <v>818</v>
      </c>
      <c r="CF193" t="s">
        <v>818</v>
      </c>
      <c r="CG193" t="s">
        <v>818</v>
      </c>
      <c r="CH193" t="s">
        <v>818</v>
      </c>
      <c r="CI193" t="s">
        <v>818</v>
      </c>
      <c r="CJ193" t="s">
        <v>818</v>
      </c>
      <c r="CK193" t="s">
        <v>818</v>
      </c>
      <c r="CL193" t="s">
        <v>818</v>
      </c>
      <c r="CM193" t="s">
        <v>818</v>
      </c>
      <c r="CN193" t="s">
        <v>818</v>
      </c>
      <c r="CO193" t="s">
        <v>818</v>
      </c>
      <c r="CP193" t="s">
        <v>818</v>
      </c>
      <c r="CQ193" t="s">
        <v>818</v>
      </c>
      <c r="CR193" t="s">
        <v>818</v>
      </c>
      <c r="CS193" t="s">
        <v>818</v>
      </c>
      <c r="CT193" t="s">
        <v>818</v>
      </c>
      <c r="CU193" t="s">
        <v>818</v>
      </c>
      <c r="CV193" t="s">
        <v>818</v>
      </c>
      <c r="CW193" t="s">
        <v>818</v>
      </c>
      <c r="CX193" t="s">
        <v>818</v>
      </c>
      <c r="CY193" t="s">
        <v>818</v>
      </c>
      <c r="CZ193" t="s">
        <v>818</v>
      </c>
      <c r="DA193" t="s">
        <v>818</v>
      </c>
      <c r="DB193" t="s">
        <v>818</v>
      </c>
      <c r="DC193" t="s">
        <v>818</v>
      </c>
      <c r="DD193" t="s">
        <v>818</v>
      </c>
      <c r="DE193" t="s">
        <v>818</v>
      </c>
      <c r="DF193" t="s">
        <v>818</v>
      </c>
      <c r="DG193" t="s">
        <v>818</v>
      </c>
      <c r="DH193" t="s">
        <v>818</v>
      </c>
      <c r="DI193" t="s">
        <v>818</v>
      </c>
      <c r="DJ193" t="s">
        <v>818</v>
      </c>
      <c r="DK193" t="s">
        <v>818</v>
      </c>
      <c r="DL193" t="s">
        <v>818</v>
      </c>
      <c r="DM193" t="s">
        <v>818</v>
      </c>
      <c r="DN193" t="s">
        <v>818</v>
      </c>
      <c r="DO193" t="s">
        <v>818</v>
      </c>
      <c r="DP193" t="s">
        <v>818</v>
      </c>
      <c r="DQ193" t="s">
        <v>818</v>
      </c>
      <c r="DR193" t="s">
        <v>818</v>
      </c>
      <c r="DS193" t="s">
        <v>818</v>
      </c>
      <c r="DT193" t="s">
        <v>818</v>
      </c>
      <c r="DU193" t="s">
        <v>818</v>
      </c>
      <c r="DV193" t="s">
        <v>818</v>
      </c>
      <c r="DW193" t="s">
        <v>818</v>
      </c>
      <c r="DX193" t="s">
        <v>818</v>
      </c>
      <c r="DY193" t="s">
        <v>818</v>
      </c>
      <c r="DZ193" t="s">
        <v>818</v>
      </c>
      <c r="EA193" t="s">
        <v>818</v>
      </c>
      <c r="EB193" t="s">
        <v>818</v>
      </c>
      <c r="EC193" t="s">
        <v>818</v>
      </c>
      <c r="ED193" t="s">
        <v>818</v>
      </c>
      <c r="EE193" t="s">
        <v>818</v>
      </c>
      <c r="EF193" t="s">
        <v>818</v>
      </c>
      <c r="EG193" t="s">
        <v>818</v>
      </c>
      <c r="EH193" t="s">
        <v>818</v>
      </c>
      <c r="EI193" t="s">
        <v>818</v>
      </c>
      <c r="EJ193" t="s">
        <v>818</v>
      </c>
      <c r="EK193" t="s">
        <v>818</v>
      </c>
      <c r="EL193" t="s">
        <v>818</v>
      </c>
      <c r="EM193" t="s">
        <v>818</v>
      </c>
      <c r="EN193" t="s">
        <v>818</v>
      </c>
      <c r="EO193" t="s">
        <v>818</v>
      </c>
      <c r="EP193" t="s">
        <v>818</v>
      </c>
      <c r="EQ193" t="s">
        <v>818</v>
      </c>
      <c r="ER193" t="s">
        <v>818</v>
      </c>
      <c r="ES193" t="s">
        <v>818</v>
      </c>
      <c r="ET193" t="s">
        <v>818</v>
      </c>
      <c r="EU193" t="s">
        <v>818</v>
      </c>
      <c r="EV193" t="s">
        <v>818</v>
      </c>
      <c r="EW193" t="s">
        <v>818</v>
      </c>
      <c r="EX193" t="s">
        <v>818</v>
      </c>
      <c r="EY193" t="s">
        <v>818</v>
      </c>
      <c r="EZ193" t="s">
        <v>818</v>
      </c>
      <c r="FA193" t="s">
        <v>818</v>
      </c>
      <c r="FB193" t="s">
        <v>818</v>
      </c>
      <c r="FC193" t="s">
        <v>818</v>
      </c>
      <c r="FD193" t="s">
        <v>818</v>
      </c>
      <c r="FE193" t="s">
        <v>818</v>
      </c>
      <c r="FF193" t="s">
        <v>818</v>
      </c>
      <c r="FG193" t="s">
        <v>818</v>
      </c>
      <c r="FH193" t="s">
        <v>818</v>
      </c>
      <c r="FI193" t="s">
        <v>818</v>
      </c>
      <c r="FJ193" t="s">
        <v>818</v>
      </c>
      <c r="FK193" t="s">
        <v>818</v>
      </c>
      <c r="FL193" t="s">
        <v>818</v>
      </c>
      <c r="FM193" t="s">
        <v>818</v>
      </c>
      <c r="FN193" t="s">
        <v>818</v>
      </c>
      <c r="FO193" t="s">
        <v>818</v>
      </c>
      <c r="FP193" t="s">
        <v>818</v>
      </c>
      <c r="FQ193" t="s">
        <v>818</v>
      </c>
      <c r="FR193" t="s">
        <v>818</v>
      </c>
      <c r="FS193" t="s">
        <v>818</v>
      </c>
      <c r="FT193" t="s">
        <v>818</v>
      </c>
      <c r="FU193" t="s">
        <v>818</v>
      </c>
      <c r="FV193" t="s">
        <v>818</v>
      </c>
      <c r="FW193" t="s">
        <v>818</v>
      </c>
      <c r="FX193" t="s">
        <v>818</v>
      </c>
      <c r="FY193" t="s">
        <v>818</v>
      </c>
      <c r="FZ193" t="s">
        <v>818</v>
      </c>
      <c r="GA193" t="s">
        <v>818</v>
      </c>
      <c r="GB193" t="s">
        <v>818</v>
      </c>
      <c r="GC193" t="s">
        <v>818</v>
      </c>
      <c r="GD193" t="s">
        <v>818</v>
      </c>
      <c r="GE193" t="s">
        <v>818</v>
      </c>
      <c r="GF193" t="s">
        <v>818</v>
      </c>
      <c r="GG193" t="s">
        <v>818</v>
      </c>
      <c r="GH193" t="s">
        <v>818</v>
      </c>
      <c r="GI193" t="s">
        <v>818</v>
      </c>
      <c r="GJ193" t="s">
        <v>818</v>
      </c>
      <c r="GK193" t="s">
        <v>818</v>
      </c>
      <c r="GL193" t="s">
        <v>818</v>
      </c>
      <c r="GM193" t="s">
        <v>818</v>
      </c>
      <c r="GN193" t="s">
        <v>818</v>
      </c>
      <c r="GO193" t="s">
        <v>818</v>
      </c>
      <c r="GP193" t="s">
        <v>818</v>
      </c>
      <c r="GQ193" t="s">
        <v>818</v>
      </c>
      <c r="GR193" t="s">
        <v>818</v>
      </c>
      <c r="GS193" t="s">
        <v>818</v>
      </c>
      <c r="GT193" t="s">
        <v>818</v>
      </c>
      <c r="GU193" t="s">
        <v>818</v>
      </c>
      <c r="GV193" t="s">
        <v>818</v>
      </c>
      <c r="GW193" t="s">
        <v>818</v>
      </c>
      <c r="GX193" t="s">
        <v>818</v>
      </c>
      <c r="GY193" t="s">
        <v>818</v>
      </c>
      <c r="GZ193" t="s">
        <v>818</v>
      </c>
      <c r="HA193" t="s">
        <v>818</v>
      </c>
      <c r="HB193" t="s">
        <v>818</v>
      </c>
      <c r="HC193" t="s">
        <v>818</v>
      </c>
      <c r="HD193" t="s">
        <v>818</v>
      </c>
      <c r="HE193" t="s">
        <v>818</v>
      </c>
      <c r="HF193" t="s">
        <v>818</v>
      </c>
      <c r="HG193" t="s">
        <v>818</v>
      </c>
      <c r="HH193" t="s">
        <v>818</v>
      </c>
      <c r="HI193" t="s">
        <v>818</v>
      </c>
      <c r="HJ193" t="s">
        <v>818</v>
      </c>
      <c r="HK193" t="s">
        <v>818</v>
      </c>
      <c r="HL193" t="s">
        <v>818</v>
      </c>
      <c r="HM193" t="s">
        <v>818</v>
      </c>
      <c r="HN193" t="s">
        <v>818</v>
      </c>
      <c r="HO193" t="s">
        <v>818</v>
      </c>
      <c r="HP193" t="s">
        <v>818</v>
      </c>
      <c r="HQ193" t="s">
        <v>818</v>
      </c>
      <c r="HR193" t="s">
        <v>818</v>
      </c>
      <c r="HS193" t="s">
        <v>818</v>
      </c>
      <c r="HT193" t="s">
        <v>818</v>
      </c>
      <c r="HU193" t="s">
        <v>818</v>
      </c>
      <c r="HV193" t="s">
        <v>818</v>
      </c>
      <c r="HW193" t="s">
        <v>818</v>
      </c>
      <c r="HX193" t="s">
        <v>818</v>
      </c>
      <c r="HY193" t="s">
        <v>818</v>
      </c>
      <c r="HZ193" t="s">
        <v>818</v>
      </c>
      <c r="IA193" t="s">
        <v>818</v>
      </c>
      <c r="IB193" t="s">
        <v>818</v>
      </c>
      <c r="IC193" t="s">
        <v>818</v>
      </c>
      <c r="ID193" t="s">
        <v>818</v>
      </c>
      <c r="IE193" t="s">
        <v>818</v>
      </c>
      <c r="IF193" t="s">
        <v>818</v>
      </c>
      <c r="IG193" t="s">
        <v>818</v>
      </c>
      <c r="IH193" t="s">
        <v>818</v>
      </c>
      <c r="II193" t="s">
        <v>818</v>
      </c>
      <c r="IJ193" t="s">
        <v>818</v>
      </c>
      <c r="IK193" t="s">
        <v>818</v>
      </c>
      <c r="IL193" t="s">
        <v>818</v>
      </c>
      <c r="IM193" t="s">
        <v>818</v>
      </c>
      <c r="IN193" t="s">
        <v>818</v>
      </c>
      <c r="IO193" t="s">
        <v>818</v>
      </c>
      <c r="IP193" t="s">
        <v>818</v>
      </c>
      <c r="IQ193" t="s">
        <v>818</v>
      </c>
      <c r="IR193" t="s">
        <v>818</v>
      </c>
      <c r="IS193" t="s">
        <v>818</v>
      </c>
      <c r="IT193" t="s">
        <v>818</v>
      </c>
      <c r="IU193" t="s">
        <v>818</v>
      </c>
      <c r="IV193" t="s">
        <v>818</v>
      </c>
      <c r="IW193" t="s">
        <v>818</v>
      </c>
      <c r="IX193" t="s">
        <v>818</v>
      </c>
      <c r="IY193" t="s">
        <v>818</v>
      </c>
      <c r="IZ193" t="s">
        <v>818</v>
      </c>
      <c r="JA193" t="s">
        <v>818</v>
      </c>
      <c r="JB193" t="s">
        <v>818</v>
      </c>
      <c r="JC193" t="s">
        <v>818</v>
      </c>
      <c r="JD193" t="s">
        <v>818</v>
      </c>
      <c r="JE193" t="s">
        <v>818</v>
      </c>
      <c r="JF193" t="s">
        <v>818</v>
      </c>
      <c r="JG193" t="s">
        <v>818</v>
      </c>
      <c r="JH193" t="s">
        <v>818</v>
      </c>
      <c r="JI193" t="s">
        <v>818</v>
      </c>
      <c r="JJ193" t="s">
        <v>818</v>
      </c>
      <c r="JK193" t="s">
        <v>818</v>
      </c>
      <c r="JL193" t="s">
        <v>818</v>
      </c>
      <c r="JM193" t="s">
        <v>818</v>
      </c>
      <c r="JN193" t="s">
        <v>818</v>
      </c>
      <c r="JO193" t="s">
        <v>818</v>
      </c>
      <c r="JP193" t="s">
        <v>818</v>
      </c>
      <c r="JQ193" t="s">
        <v>818</v>
      </c>
      <c r="JR193" t="s">
        <v>818</v>
      </c>
      <c r="JS193" t="s">
        <v>818</v>
      </c>
      <c r="JT193" t="s">
        <v>818</v>
      </c>
      <c r="JU193" t="s">
        <v>818</v>
      </c>
      <c r="JV193" t="s">
        <v>818</v>
      </c>
      <c r="JW193" t="s">
        <v>818</v>
      </c>
      <c r="JX193" t="s">
        <v>818</v>
      </c>
      <c r="JY193" t="s">
        <v>818</v>
      </c>
      <c r="JZ193" t="s">
        <v>818</v>
      </c>
      <c r="KA193" t="s">
        <v>818</v>
      </c>
      <c r="KB193" t="s">
        <v>818</v>
      </c>
      <c r="KC193" t="s">
        <v>818</v>
      </c>
      <c r="KD193" t="s">
        <v>818</v>
      </c>
      <c r="KE193" t="s">
        <v>818</v>
      </c>
      <c r="KF193">
        <v>6</v>
      </c>
      <c r="KG193">
        <v>0</v>
      </c>
      <c r="KH193">
        <v>0</v>
      </c>
      <c r="KI193">
        <v>0</v>
      </c>
      <c r="KJ193">
        <v>0</v>
      </c>
      <c r="KK193">
        <v>0</v>
      </c>
      <c r="KL193">
        <v>0</v>
      </c>
      <c r="KM193">
        <v>1</v>
      </c>
      <c r="KN193">
        <v>1</v>
      </c>
      <c r="KO193">
        <v>0</v>
      </c>
      <c r="KP193">
        <v>0</v>
      </c>
      <c r="KQ193">
        <v>2</v>
      </c>
      <c r="KR193">
        <v>0</v>
      </c>
      <c r="KS193">
        <v>1</v>
      </c>
      <c r="KT193">
        <v>1</v>
      </c>
      <c r="KU193">
        <v>0</v>
      </c>
      <c r="KV193">
        <v>1</v>
      </c>
      <c r="KW193">
        <v>1</v>
      </c>
      <c r="KX193">
        <v>0</v>
      </c>
      <c r="KY193">
        <v>0</v>
      </c>
      <c r="KZ193">
        <v>3</v>
      </c>
      <c r="LA193">
        <v>1</v>
      </c>
      <c r="LB193">
        <v>2</v>
      </c>
      <c r="LC193">
        <v>3</v>
      </c>
      <c r="LD193">
        <v>6</v>
      </c>
      <c r="LE193">
        <v>1</v>
      </c>
      <c r="LF193">
        <v>3</v>
      </c>
      <c r="LH193" t="s">
        <v>817</v>
      </c>
      <c r="LI193" t="s">
        <v>817</v>
      </c>
      <c r="LJ193" t="s">
        <v>817</v>
      </c>
      <c r="LK193" t="s">
        <v>817</v>
      </c>
      <c r="LL193" t="s">
        <v>817</v>
      </c>
      <c r="LM193" t="s">
        <v>817</v>
      </c>
      <c r="LO193" t="s">
        <v>817</v>
      </c>
      <c r="LQ193" t="s">
        <v>817</v>
      </c>
      <c r="LR193" t="s">
        <v>837</v>
      </c>
      <c r="LV193" t="s">
        <v>837</v>
      </c>
      <c r="LX193" t="s">
        <v>817</v>
      </c>
      <c r="MA193" t="s">
        <v>858</v>
      </c>
      <c r="MB193" t="s">
        <v>913</v>
      </c>
      <c r="MC193" t="s">
        <v>822</v>
      </c>
      <c r="MD193" t="s">
        <v>813</v>
      </c>
      <c r="MF193" t="s">
        <v>823</v>
      </c>
      <c r="MI193" t="s">
        <v>813</v>
      </c>
      <c r="MJ193" t="s">
        <v>824</v>
      </c>
      <c r="MK193" t="s">
        <v>813</v>
      </c>
      <c r="ML193" t="s">
        <v>813</v>
      </c>
      <c r="MM193" t="s">
        <v>817</v>
      </c>
      <c r="MN193" t="s">
        <v>817</v>
      </c>
      <c r="MO193" t="s">
        <v>817</v>
      </c>
      <c r="MP193" t="s">
        <v>813</v>
      </c>
      <c r="MQ193" t="s">
        <v>817</v>
      </c>
      <c r="MR193" t="s">
        <v>817</v>
      </c>
      <c r="MS193" t="s">
        <v>817</v>
      </c>
      <c r="MT193" t="s">
        <v>817</v>
      </c>
      <c r="MU193" t="s">
        <v>813</v>
      </c>
      <c r="NC193" t="s">
        <v>813</v>
      </c>
      <c r="ND193" t="s">
        <v>817</v>
      </c>
      <c r="NE193" t="s">
        <v>817</v>
      </c>
      <c r="NR193" t="s">
        <v>817</v>
      </c>
      <c r="NU193" t="s">
        <v>1118</v>
      </c>
      <c r="NV193" t="s">
        <v>817</v>
      </c>
      <c r="NX193" t="s">
        <v>1274</v>
      </c>
      <c r="NY193">
        <v>1</v>
      </c>
      <c r="NZ193" t="s">
        <v>877</v>
      </c>
      <c r="OP193" t="s">
        <v>902</v>
      </c>
      <c r="OQ193" t="s">
        <v>827</v>
      </c>
      <c r="OR193" t="s">
        <v>828</v>
      </c>
      <c r="OS193" t="s">
        <v>878</v>
      </c>
      <c r="OT193" t="s">
        <v>817</v>
      </c>
      <c r="OU193" t="s">
        <v>813</v>
      </c>
      <c r="OV193" t="s">
        <v>830</v>
      </c>
      <c r="OW193" t="s">
        <v>905</v>
      </c>
      <c r="OX193" t="s">
        <v>923</v>
      </c>
      <c r="OY193" t="s">
        <v>833</v>
      </c>
      <c r="OZ193" t="s">
        <v>834</v>
      </c>
      <c r="PA193" t="s">
        <v>817</v>
      </c>
      <c r="PB193" t="s">
        <v>817</v>
      </c>
      <c r="PC193" t="s">
        <v>817</v>
      </c>
      <c r="PD193" t="s">
        <v>817</v>
      </c>
      <c r="PE193" t="s">
        <v>817</v>
      </c>
      <c r="PF193" t="s">
        <v>813</v>
      </c>
      <c r="PG193" t="s">
        <v>817</v>
      </c>
      <c r="PH193" t="s">
        <v>817</v>
      </c>
      <c r="PI193" t="s">
        <v>817</v>
      </c>
      <c r="PJ193" t="s">
        <v>817</v>
      </c>
      <c r="PK193" t="s">
        <v>813</v>
      </c>
      <c r="PL193" t="s">
        <v>835</v>
      </c>
      <c r="PM193" t="s">
        <v>892</v>
      </c>
      <c r="PN193" t="s">
        <v>879</v>
      </c>
      <c r="PO193" t="s">
        <v>893</v>
      </c>
      <c r="PP193" t="s">
        <v>894</v>
      </c>
      <c r="PQ193" t="s">
        <v>813</v>
      </c>
      <c r="PR193" t="s">
        <v>813</v>
      </c>
      <c r="PS193" t="s">
        <v>813</v>
      </c>
      <c r="PT193" t="s">
        <v>813</v>
      </c>
      <c r="PU193" t="s">
        <v>817</v>
      </c>
      <c r="PV193" t="s">
        <v>817</v>
      </c>
      <c r="PW193" t="s">
        <v>817</v>
      </c>
      <c r="PX193" t="s">
        <v>817</v>
      </c>
      <c r="PY193" t="s">
        <v>817</v>
      </c>
      <c r="PZ193" t="s">
        <v>840</v>
      </c>
      <c r="QA193" t="s">
        <v>841</v>
      </c>
      <c r="QB193" t="s">
        <v>895</v>
      </c>
      <c r="QC193" t="s">
        <v>972</v>
      </c>
      <c r="QD193" t="s">
        <v>1042</v>
      </c>
      <c r="QE193" t="s">
        <v>845</v>
      </c>
      <c r="QF193" t="s">
        <v>813</v>
      </c>
      <c r="QG193" t="s">
        <v>813</v>
      </c>
      <c r="QH193" t="s">
        <v>813</v>
      </c>
      <c r="QI193" t="s">
        <v>817</v>
      </c>
      <c r="QJ193" t="s">
        <v>813</v>
      </c>
      <c r="QK193" t="s">
        <v>813</v>
      </c>
      <c r="QL193" t="s">
        <v>817</v>
      </c>
      <c r="QM193" t="s">
        <v>817</v>
      </c>
      <c r="QN193" t="s">
        <v>817</v>
      </c>
      <c r="QO193" t="s">
        <v>813</v>
      </c>
      <c r="QP193" t="s">
        <v>817</v>
      </c>
      <c r="QQ193" t="s">
        <v>817</v>
      </c>
      <c r="QR193" t="s">
        <v>817</v>
      </c>
      <c r="QS193" t="s">
        <v>817</v>
      </c>
      <c r="QT193" t="s">
        <v>813</v>
      </c>
      <c r="QU193" t="s">
        <v>813</v>
      </c>
      <c r="QV193" t="s">
        <v>813</v>
      </c>
      <c r="QW193" t="s">
        <v>817</v>
      </c>
      <c r="QX193" t="s">
        <v>813</v>
      </c>
      <c r="QY193" t="s">
        <v>817</v>
      </c>
      <c r="QZ193" t="s">
        <v>817</v>
      </c>
      <c r="RA193" t="s">
        <v>817</v>
      </c>
      <c r="RB193" t="s">
        <v>817</v>
      </c>
      <c r="RC193" t="s">
        <v>817</v>
      </c>
      <c r="RD193" t="s">
        <v>817</v>
      </c>
      <c r="RE193" t="s">
        <v>817</v>
      </c>
      <c r="RF193" t="s">
        <v>817</v>
      </c>
      <c r="RG193" t="s">
        <v>817</v>
      </c>
      <c r="RH193" t="s">
        <v>817</v>
      </c>
      <c r="RI193" t="s">
        <v>817</v>
      </c>
      <c r="RJ193" t="s">
        <v>817</v>
      </c>
      <c r="RK193" t="s">
        <v>813</v>
      </c>
      <c r="RL193" t="s">
        <v>813</v>
      </c>
      <c r="RM193" t="s">
        <v>817</v>
      </c>
      <c r="RN193" t="s">
        <v>817</v>
      </c>
      <c r="RO193" t="s">
        <v>817</v>
      </c>
      <c r="RP193" t="s">
        <v>817</v>
      </c>
      <c r="RQ193" t="s">
        <v>817</v>
      </c>
      <c r="RR193" t="s">
        <v>817</v>
      </c>
      <c r="RS193" t="s">
        <v>813</v>
      </c>
      <c r="RT193" t="s">
        <v>817</v>
      </c>
      <c r="RU193" t="s">
        <v>817</v>
      </c>
      <c r="RV193" t="s">
        <v>817</v>
      </c>
      <c r="RW193" t="s">
        <v>817</v>
      </c>
      <c r="RX193" t="s">
        <v>845</v>
      </c>
      <c r="RY193" t="s">
        <v>956</v>
      </c>
      <c r="RZ193" t="s">
        <v>817</v>
      </c>
      <c r="SB193" t="s">
        <v>813</v>
      </c>
      <c r="SC193" t="s">
        <v>817</v>
      </c>
      <c r="SD193" t="s">
        <v>813</v>
      </c>
      <c r="SE193" t="s">
        <v>817</v>
      </c>
      <c r="SF193" t="s">
        <v>817</v>
      </c>
      <c r="SG193" t="s">
        <v>813</v>
      </c>
      <c r="SH193" t="s">
        <v>817</v>
      </c>
      <c r="SI193" t="s">
        <v>813</v>
      </c>
      <c r="SJ193" t="s">
        <v>817</v>
      </c>
      <c r="SK193" t="s">
        <v>817</v>
      </c>
      <c r="SL193" t="s">
        <v>817</v>
      </c>
      <c r="SM193" t="s">
        <v>817</v>
      </c>
      <c r="SN193" t="s">
        <v>817</v>
      </c>
      <c r="SO193" t="s">
        <v>817</v>
      </c>
      <c r="SP193" t="s">
        <v>817</v>
      </c>
      <c r="SQ193" t="s">
        <v>817</v>
      </c>
      <c r="SR193" t="s">
        <v>813</v>
      </c>
      <c r="SS193" t="s">
        <v>817</v>
      </c>
      <c r="ST193" t="s">
        <v>817</v>
      </c>
      <c r="SU193" t="s">
        <v>813</v>
      </c>
      <c r="SV193" t="s">
        <v>813</v>
      </c>
      <c r="SW193" t="s">
        <v>817</v>
      </c>
      <c r="SX193" t="s">
        <v>817</v>
      </c>
      <c r="SY193" t="s">
        <v>813</v>
      </c>
      <c r="SZ193" t="s">
        <v>817</v>
      </c>
      <c r="TA193" t="s">
        <v>817</v>
      </c>
      <c r="TB193" t="s">
        <v>817</v>
      </c>
      <c r="TC193" t="s">
        <v>817</v>
      </c>
      <c r="TD193" t="s">
        <v>817</v>
      </c>
      <c r="TE193" t="s">
        <v>817</v>
      </c>
      <c r="TF193" t="s">
        <v>817</v>
      </c>
      <c r="TG193" t="s">
        <v>817</v>
      </c>
      <c r="TH193" t="s">
        <v>817</v>
      </c>
      <c r="TI193" t="s">
        <v>817</v>
      </c>
      <c r="TJ193" t="s">
        <v>817</v>
      </c>
      <c r="TU193" t="s">
        <v>817</v>
      </c>
      <c r="TY193" t="s">
        <v>813</v>
      </c>
      <c r="TZ193" t="s">
        <v>817</v>
      </c>
      <c r="UA193" t="s">
        <v>817</v>
      </c>
      <c r="UB193" t="s">
        <v>817</v>
      </c>
      <c r="UC193" t="s">
        <v>817</v>
      </c>
      <c r="UD193" t="s">
        <v>817</v>
      </c>
      <c r="UE193" t="s">
        <v>817</v>
      </c>
      <c r="UF193" t="s">
        <v>817</v>
      </c>
      <c r="UG193" t="s">
        <v>817</v>
      </c>
      <c r="UH193" t="s">
        <v>817</v>
      </c>
      <c r="UI193" t="s">
        <v>817</v>
      </c>
      <c r="UJ193" t="s">
        <v>817</v>
      </c>
      <c r="UK193" t="s">
        <v>817</v>
      </c>
      <c r="UL193" t="s">
        <v>817</v>
      </c>
      <c r="UM193" t="s">
        <v>817</v>
      </c>
      <c r="UN193" t="s">
        <v>813</v>
      </c>
      <c r="UO193" t="s">
        <v>817</v>
      </c>
      <c r="UP193" t="s">
        <v>817</v>
      </c>
      <c r="UQ193" t="s">
        <v>813</v>
      </c>
      <c r="UR193" t="s">
        <v>817</v>
      </c>
      <c r="US193" t="s">
        <v>817</v>
      </c>
      <c r="UT193" t="s">
        <v>817</v>
      </c>
      <c r="UU193" t="s">
        <v>817</v>
      </c>
      <c r="UV193" t="s">
        <v>817</v>
      </c>
      <c r="UW193" t="s">
        <v>817</v>
      </c>
      <c r="UX193" t="s">
        <v>817</v>
      </c>
      <c r="UY193" t="s">
        <v>817</v>
      </c>
      <c r="UZ193" t="s">
        <v>817</v>
      </c>
      <c r="VB193" t="s">
        <v>847</v>
      </c>
      <c r="VC193" t="s">
        <v>963</v>
      </c>
      <c r="VD193" t="s">
        <v>817</v>
      </c>
      <c r="VE193" t="s">
        <v>817</v>
      </c>
      <c r="VF193" t="s">
        <v>813</v>
      </c>
      <c r="VG193" t="s">
        <v>813</v>
      </c>
      <c r="VH193" t="s">
        <v>817</v>
      </c>
      <c r="VI193" t="s">
        <v>817</v>
      </c>
      <c r="VJ193" t="s">
        <v>813</v>
      </c>
      <c r="VK193" t="s">
        <v>817</v>
      </c>
      <c r="VL193" t="s">
        <v>817</v>
      </c>
      <c r="VM193" t="s">
        <v>817</v>
      </c>
      <c r="VN193" t="s">
        <v>817</v>
      </c>
      <c r="VO193" t="s">
        <v>817</v>
      </c>
      <c r="VP193" t="s">
        <v>817</v>
      </c>
      <c r="VQ193" t="s">
        <v>817</v>
      </c>
      <c r="VR193" t="s">
        <v>817</v>
      </c>
      <c r="VY193" t="s">
        <v>813</v>
      </c>
      <c r="VZ193" t="s">
        <v>813</v>
      </c>
      <c r="WA193" t="s">
        <v>817</v>
      </c>
      <c r="WJ193" t="s">
        <v>813</v>
      </c>
      <c r="WK193" t="s">
        <v>813</v>
      </c>
      <c r="WL193" t="s">
        <v>813</v>
      </c>
      <c r="WM193" t="s">
        <v>817</v>
      </c>
      <c r="WN193" t="s">
        <v>817</v>
      </c>
      <c r="WO193" t="s">
        <v>817</v>
      </c>
      <c r="WP193" t="s">
        <v>817</v>
      </c>
      <c r="WQ193" t="s">
        <v>817</v>
      </c>
      <c r="WR193" t="s">
        <v>817</v>
      </c>
      <c r="WS193" t="s">
        <v>891</v>
      </c>
      <c r="WU193" t="s">
        <v>813</v>
      </c>
      <c r="WV193" t="s">
        <v>817</v>
      </c>
      <c r="WW193" t="s">
        <v>813</v>
      </c>
      <c r="WX193" t="s">
        <v>817</v>
      </c>
      <c r="WY193" t="s">
        <v>817</v>
      </c>
      <c r="WZ193" t="s">
        <v>817</v>
      </c>
      <c r="XA193" t="s">
        <v>817</v>
      </c>
      <c r="XB193" t="s">
        <v>817</v>
      </c>
      <c r="XC193" t="s">
        <v>869</v>
      </c>
      <c r="XD193" t="s">
        <v>813</v>
      </c>
      <c r="XE193" t="s">
        <v>817</v>
      </c>
      <c r="XF193" t="s">
        <v>813</v>
      </c>
      <c r="XG193" t="s">
        <v>817</v>
      </c>
      <c r="XH193" t="s">
        <v>817</v>
      </c>
      <c r="XI193" t="s">
        <v>817</v>
      </c>
      <c r="XJ193" t="s">
        <v>817</v>
      </c>
      <c r="XK193" t="s">
        <v>817</v>
      </c>
      <c r="XL193" t="s">
        <v>817</v>
      </c>
      <c r="XM193" t="s">
        <v>813</v>
      </c>
      <c r="XN193" t="s">
        <v>817</v>
      </c>
      <c r="XO193" t="s">
        <v>817</v>
      </c>
      <c r="XP193" t="s">
        <v>817</v>
      </c>
      <c r="XQ193" t="s">
        <v>817</v>
      </c>
      <c r="XR193" t="s">
        <v>813</v>
      </c>
      <c r="XS193" t="s">
        <v>817</v>
      </c>
      <c r="XT193" t="s">
        <v>813</v>
      </c>
      <c r="XU193" t="s">
        <v>813</v>
      </c>
      <c r="XV193" t="s">
        <v>817</v>
      </c>
      <c r="XW193" t="s">
        <v>817</v>
      </c>
      <c r="XX193" t="s">
        <v>817</v>
      </c>
      <c r="XY193" t="s">
        <v>817</v>
      </c>
      <c r="XZ193" t="s">
        <v>817</v>
      </c>
      <c r="ZM193" t="s">
        <v>817</v>
      </c>
      <c r="ZN193" t="s">
        <v>817</v>
      </c>
      <c r="ZO193" t="s">
        <v>817</v>
      </c>
      <c r="ZP193" t="s">
        <v>817</v>
      </c>
      <c r="ZQ193" t="s">
        <v>817</v>
      </c>
      <c r="ZR193" t="s">
        <v>813</v>
      </c>
      <c r="ZS193" t="s">
        <v>813</v>
      </c>
      <c r="ZT193" t="s">
        <v>817</v>
      </c>
      <c r="ZU193" t="s">
        <v>817</v>
      </c>
      <c r="ZV193" t="s">
        <v>817</v>
      </c>
      <c r="ZW193" t="s">
        <v>817</v>
      </c>
      <c r="ZX193" t="s">
        <v>817</v>
      </c>
      <c r="ZY193" t="s">
        <v>817</v>
      </c>
      <c r="ZZ193" t="s">
        <v>817</v>
      </c>
      <c r="AAA193" t="s">
        <v>813</v>
      </c>
      <c r="AAB193" t="s">
        <v>817</v>
      </c>
      <c r="AAC193" t="s">
        <v>817</v>
      </c>
      <c r="AAD193" t="s">
        <v>817</v>
      </c>
      <c r="AAE193" t="s">
        <v>817</v>
      </c>
      <c r="AAF193" t="s">
        <v>817</v>
      </c>
      <c r="AAH193" t="s">
        <v>817</v>
      </c>
      <c r="AAI193" t="s">
        <v>813</v>
      </c>
      <c r="AAJ193" t="s">
        <v>813</v>
      </c>
      <c r="AAK193" t="s">
        <v>817</v>
      </c>
      <c r="AAL193" t="s">
        <v>817</v>
      </c>
      <c r="AAM193" t="s">
        <v>817</v>
      </c>
      <c r="AAN193" t="s">
        <v>817</v>
      </c>
      <c r="AAO193" t="s">
        <v>817</v>
      </c>
      <c r="AAP193" t="s">
        <v>817</v>
      </c>
      <c r="AAQ193" t="s">
        <v>817</v>
      </c>
      <c r="AAR193" t="s">
        <v>817</v>
      </c>
      <c r="AAS193" t="s">
        <v>817</v>
      </c>
      <c r="AAT193" t="s">
        <v>817</v>
      </c>
      <c r="AAV193" t="s">
        <v>813</v>
      </c>
      <c r="AAW193" t="s">
        <v>817</v>
      </c>
      <c r="AAX193" t="s">
        <v>817</v>
      </c>
      <c r="AAY193" t="s">
        <v>817</v>
      </c>
      <c r="AAZ193" t="s">
        <v>817</v>
      </c>
      <c r="ABA193" t="s">
        <v>817</v>
      </c>
      <c r="ABB193" t="s">
        <v>813</v>
      </c>
      <c r="ABC193" t="s">
        <v>817</v>
      </c>
      <c r="ABD193" t="s">
        <v>817</v>
      </c>
      <c r="ABE193" t="s">
        <v>817</v>
      </c>
      <c r="ABF193" t="s">
        <v>817</v>
      </c>
      <c r="ABG193" t="s">
        <v>817</v>
      </c>
      <c r="ABH193" t="s">
        <v>817</v>
      </c>
      <c r="ABI193" t="s">
        <v>817</v>
      </c>
      <c r="ABJ193" t="s">
        <v>817</v>
      </c>
      <c r="ABK193" t="s">
        <v>813</v>
      </c>
      <c r="ABL193" t="s">
        <v>817</v>
      </c>
      <c r="ABM193" t="s">
        <v>817</v>
      </c>
      <c r="ABN193" t="s">
        <v>813</v>
      </c>
      <c r="ABO193" t="s">
        <v>817</v>
      </c>
      <c r="ABP193" t="s">
        <v>817</v>
      </c>
      <c r="ABQ193" t="s">
        <v>817</v>
      </c>
      <c r="ABR193" t="s">
        <v>817</v>
      </c>
      <c r="ABS193" t="s">
        <v>817</v>
      </c>
      <c r="ABT193" t="s">
        <v>813</v>
      </c>
      <c r="ABU193" t="s">
        <v>817</v>
      </c>
      <c r="ABV193" t="s">
        <v>817</v>
      </c>
      <c r="ABW193" t="s">
        <v>813</v>
      </c>
      <c r="ABX193" t="s">
        <v>817</v>
      </c>
      <c r="ABY193" t="s">
        <v>817</v>
      </c>
      <c r="ABZ193" t="s">
        <v>817</v>
      </c>
      <c r="ACA193" t="s">
        <v>813</v>
      </c>
      <c r="ACB193" t="s">
        <v>817</v>
      </c>
      <c r="ACC193" t="s">
        <v>817</v>
      </c>
      <c r="ACD193" t="s">
        <v>817</v>
      </c>
      <c r="ACE193" t="s">
        <v>817</v>
      </c>
      <c r="ACF193" t="s">
        <v>817</v>
      </c>
      <c r="ACG193" t="s">
        <v>817</v>
      </c>
      <c r="ACH193" t="s">
        <v>817</v>
      </c>
      <c r="ACI193" t="s">
        <v>817</v>
      </c>
    </row>
    <row r="194" spans="1:763">
      <c r="A194" t="s">
        <v>1631</v>
      </c>
      <c r="B194" t="s">
        <v>1632</v>
      </c>
      <c r="C194" t="s">
        <v>1633</v>
      </c>
      <c r="D194" t="s">
        <v>967</v>
      </c>
      <c r="E194" t="s">
        <v>967</v>
      </c>
      <c r="P194" t="s">
        <v>1019</v>
      </c>
      <c r="Q194">
        <v>0.81147810819708099</v>
      </c>
      <c r="T194">
        <v>50</v>
      </c>
      <c r="V194" t="s">
        <v>813</v>
      </c>
      <c r="X194" t="s">
        <v>813</v>
      </c>
      <c r="Y194" t="s">
        <v>856</v>
      </c>
      <c r="Z194" t="s">
        <v>856</v>
      </c>
      <c r="AA194" t="s">
        <v>920</v>
      </c>
      <c r="AB194" t="s">
        <v>816</v>
      </c>
      <c r="AC194">
        <v>7</v>
      </c>
      <c r="AD194" t="s">
        <v>817</v>
      </c>
      <c r="AE194">
        <v>7</v>
      </c>
      <c r="AF194">
        <v>0</v>
      </c>
      <c r="AG194">
        <v>0</v>
      </c>
      <c r="AH194" t="s">
        <v>818</v>
      </c>
      <c r="AI194" t="s">
        <v>818</v>
      </c>
      <c r="AJ194" t="s">
        <v>818</v>
      </c>
      <c r="AK194" t="s">
        <v>818</v>
      </c>
      <c r="AL194" t="s">
        <v>818</v>
      </c>
      <c r="AM194" t="s">
        <v>818</v>
      </c>
      <c r="AN194" t="s">
        <v>818</v>
      </c>
      <c r="AO194" t="s">
        <v>818</v>
      </c>
      <c r="AP194" t="s">
        <v>818</v>
      </c>
      <c r="AQ194" t="s">
        <v>818</v>
      </c>
      <c r="AR194" t="s">
        <v>818</v>
      </c>
      <c r="AS194" t="s">
        <v>818</v>
      </c>
      <c r="AT194" t="s">
        <v>818</v>
      </c>
      <c r="AU194" t="s">
        <v>818</v>
      </c>
      <c r="AV194" t="s">
        <v>818</v>
      </c>
      <c r="AW194" t="s">
        <v>818</v>
      </c>
      <c r="AX194" t="s">
        <v>818</v>
      </c>
      <c r="AY194" t="s">
        <v>818</v>
      </c>
      <c r="AZ194" t="s">
        <v>818</v>
      </c>
      <c r="BA194" t="s">
        <v>818</v>
      </c>
      <c r="BB194" t="s">
        <v>818</v>
      </c>
      <c r="BC194" t="s">
        <v>818</v>
      </c>
      <c r="BD194" t="s">
        <v>818</v>
      </c>
      <c r="BE194" t="s">
        <v>818</v>
      </c>
      <c r="BF194" t="s">
        <v>818</v>
      </c>
      <c r="BG194" t="s">
        <v>818</v>
      </c>
      <c r="BH194" t="s">
        <v>818</v>
      </c>
      <c r="BI194" t="s">
        <v>818</v>
      </c>
      <c r="BJ194" t="s">
        <v>818</v>
      </c>
      <c r="BK194" t="s">
        <v>818</v>
      </c>
      <c r="BL194" t="s">
        <v>818</v>
      </c>
      <c r="BM194" t="s">
        <v>818</v>
      </c>
      <c r="BN194" t="s">
        <v>818</v>
      </c>
      <c r="BO194" t="s">
        <v>818</v>
      </c>
      <c r="BP194" t="s">
        <v>818</v>
      </c>
      <c r="BQ194" t="s">
        <v>818</v>
      </c>
      <c r="BR194" t="s">
        <v>818</v>
      </c>
      <c r="BS194" t="s">
        <v>818</v>
      </c>
      <c r="BT194" t="s">
        <v>818</v>
      </c>
      <c r="BU194" t="s">
        <v>818</v>
      </c>
      <c r="BV194" t="s">
        <v>818</v>
      </c>
      <c r="BW194" t="s">
        <v>818</v>
      </c>
      <c r="BX194" t="s">
        <v>818</v>
      </c>
      <c r="BY194" t="s">
        <v>818</v>
      </c>
      <c r="BZ194" t="s">
        <v>818</v>
      </c>
      <c r="CA194" t="s">
        <v>818</v>
      </c>
      <c r="CB194" t="s">
        <v>818</v>
      </c>
      <c r="CC194" t="s">
        <v>818</v>
      </c>
      <c r="CD194" t="s">
        <v>818</v>
      </c>
      <c r="CE194" t="s">
        <v>818</v>
      </c>
      <c r="CF194" t="s">
        <v>818</v>
      </c>
      <c r="CG194" t="s">
        <v>818</v>
      </c>
      <c r="CH194" t="s">
        <v>818</v>
      </c>
      <c r="CI194" t="s">
        <v>818</v>
      </c>
      <c r="CJ194" t="s">
        <v>818</v>
      </c>
      <c r="CK194" t="s">
        <v>818</v>
      </c>
      <c r="CL194" t="s">
        <v>818</v>
      </c>
      <c r="CM194" t="s">
        <v>818</v>
      </c>
      <c r="CN194" t="s">
        <v>818</v>
      </c>
      <c r="CO194" t="s">
        <v>818</v>
      </c>
      <c r="CP194" t="s">
        <v>818</v>
      </c>
      <c r="CQ194" t="s">
        <v>818</v>
      </c>
      <c r="CR194" t="s">
        <v>818</v>
      </c>
      <c r="CS194" t="s">
        <v>818</v>
      </c>
      <c r="CT194" t="s">
        <v>818</v>
      </c>
      <c r="CU194" t="s">
        <v>818</v>
      </c>
      <c r="CV194" t="s">
        <v>818</v>
      </c>
      <c r="CW194" t="s">
        <v>818</v>
      </c>
      <c r="CX194" t="s">
        <v>818</v>
      </c>
      <c r="CY194" t="s">
        <v>818</v>
      </c>
      <c r="CZ194" t="s">
        <v>818</v>
      </c>
      <c r="DA194" t="s">
        <v>818</v>
      </c>
      <c r="DB194" t="s">
        <v>818</v>
      </c>
      <c r="DC194" t="s">
        <v>818</v>
      </c>
      <c r="DD194" t="s">
        <v>818</v>
      </c>
      <c r="DE194" t="s">
        <v>818</v>
      </c>
      <c r="DF194" t="s">
        <v>818</v>
      </c>
      <c r="DG194" t="s">
        <v>818</v>
      </c>
      <c r="DH194" t="s">
        <v>818</v>
      </c>
      <c r="DI194" t="s">
        <v>818</v>
      </c>
      <c r="DJ194" t="s">
        <v>818</v>
      </c>
      <c r="DK194" t="s">
        <v>818</v>
      </c>
      <c r="DL194" t="s">
        <v>818</v>
      </c>
      <c r="DM194" t="s">
        <v>818</v>
      </c>
      <c r="DN194" t="s">
        <v>818</v>
      </c>
      <c r="DO194" t="s">
        <v>818</v>
      </c>
      <c r="DP194" t="s">
        <v>818</v>
      </c>
      <c r="DQ194" t="s">
        <v>818</v>
      </c>
      <c r="DR194" t="s">
        <v>818</v>
      </c>
      <c r="DS194" t="s">
        <v>818</v>
      </c>
      <c r="DT194" t="s">
        <v>818</v>
      </c>
      <c r="DU194" t="s">
        <v>818</v>
      </c>
      <c r="DV194" t="s">
        <v>818</v>
      </c>
      <c r="DW194" t="s">
        <v>818</v>
      </c>
      <c r="DX194" t="s">
        <v>818</v>
      </c>
      <c r="DY194" t="s">
        <v>818</v>
      </c>
      <c r="DZ194" t="s">
        <v>818</v>
      </c>
      <c r="EA194" t="s">
        <v>818</v>
      </c>
      <c r="EB194" t="s">
        <v>818</v>
      </c>
      <c r="EC194" t="s">
        <v>818</v>
      </c>
      <c r="ED194" t="s">
        <v>818</v>
      </c>
      <c r="EE194" t="s">
        <v>818</v>
      </c>
      <c r="EF194" t="s">
        <v>818</v>
      </c>
      <c r="EG194" t="s">
        <v>818</v>
      </c>
      <c r="EH194" t="s">
        <v>818</v>
      </c>
      <c r="EI194" t="s">
        <v>818</v>
      </c>
      <c r="EJ194" t="s">
        <v>818</v>
      </c>
      <c r="EK194" t="s">
        <v>818</v>
      </c>
      <c r="EL194" t="s">
        <v>818</v>
      </c>
      <c r="EM194" t="s">
        <v>818</v>
      </c>
      <c r="EN194" t="s">
        <v>818</v>
      </c>
      <c r="EO194" t="s">
        <v>818</v>
      </c>
      <c r="EP194" t="s">
        <v>818</v>
      </c>
      <c r="EQ194" t="s">
        <v>818</v>
      </c>
      <c r="ER194" t="s">
        <v>818</v>
      </c>
      <c r="ES194" t="s">
        <v>818</v>
      </c>
      <c r="ET194" t="s">
        <v>818</v>
      </c>
      <c r="EU194" t="s">
        <v>818</v>
      </c>
      <c r="EV194" t="s">
        <v>818</v>
      </c>
      <c r="EW194" t="s">
        <v>818</v>
      </c>
      <c r="EX194" t="s">
        <v>818</v>
      </c>
      <c r="EY194" t="s">
        <v>818</v>
      </c>
      <c r="EZ194" t="s">
        <v>818</v>
      </c>
      <c r="FA194" t="s">
        <v>818</v>
      </c>
      <c r="FB194" t="s">
        <v>818</v>
      </c>
      <c r="FC194" t="s">
        <v>818</v>
      </c>
      <c r="FD194" t="s">
        <v>818</v>
      </c>
      <c r="FE194" t="s">
        <v>818</v>
      </c>
      <c r="FF194" t="s">
        <v>818</v>
      </c>
      <c r="FG194" t="s">
        <v>818</v>
      </c>
      <c r="FH194" t="s">
        <v>818</v>
      </c>
      <c r="FI194" t="s">
        <v>818</v>
      </c>
      <c r="FJ194" t="s">
        <v>818</v>
      </c>
      <c r="FK194" t="s">
        <v>818</v>
      </c>
      <c r="FL194" t="s">
        <v>818</v>
      </c>
      <c r="FM194" t="s">
        <v>818</v>
      </c>
      <c r="FN194" t="s">
        <v>818</v>
      </c>
      <c r="FO194" t="s">
        <v>818</v>
      </c>
      <c r="FP194" t="s">
        <v>818</v>
      </c>
      <c r="FQ194" t="s">
        <v>818</v>
      </c>
      <c r="FR194" t="s">
        <v>818</v>
      </c>
      <c r="FS194" t="s">
        <v>818</v>
      </c>
      <c r="FT194" t="s">
        <v>818</v>
      </c>
      <c r="FU194" t="s">
        <v>818</v>
      </c>
      <c r="FV194" t="s">
        <v>818</v>
      </c>
      <c r="FW194" t="s">
        <v>818</v>
      </c>
      <c r="FX194" t="s">
        <v>818</v>
      </c>
      <c r="FY194" t="s">
        <v>818</v>
      </c>
      <c r="FZ194" t="s">
        <v>818</v>
      </c>
      <c r="GA194" t="s">
        <v>818</v>
      </c>
      <c r="GB194" t="s">
        <v>818</v>
      </c>
      <c r="GC194" t="s">
        <v>818</v>
      </c>
      <c r="GD194" t="s">
        <v>818</v>
      </c>
      <c r="GE194" t="s">
        <v>818</v>
      </c>
      <c r="GF194" t="s">
        <v>818</v>
      </c>
      <c r="GG194" t="s">
        <v>818</v>
      </c>
      <c r="GH194" t="s">
        <v>818</v>
      </c>
      <c r="GI194" t="s">
        <v>818</v>
      </c>
      <c r="GJ194" t="s">
        <v>818</v>
      </c>
      <c r="GK194" t="s">
        <v>818</v>
      </c>
      <c r="GL194" t="s">
        <v>818</v>
      </c>
      <c r="GM194" t="s">
        <v>818</v>
      </c>
      <c r="GN194" t="s">
        <v>818</v>
      </c>
      <c r="GO194" t="s">
        <v>818</v>
      </c>
      <c r="GP194" t="s">
        <v>818</v>
      </c>
      <c r="GQ194" t="s">
        <v>818</v>
      </c>
      <c r="GR194" t="s">
        <v>818</v>
      </c>
      <c r="GS194" t="s">
        <v>818</v>
      </c>
      <c r="GT194" t="s">
        <v>818</v>
      </c>
      <c r="GU194" t="s">
        <v>818</v>
      </c>
      <c r="GV194" t="s">
        <v>818</v>
      </c>
      <c r="GW194" t="s">
        <v>818</v>
      </c>
      <c r="GX194" t="s">
        <v>818</v>
      </c>
      <c r="GY194" t="s">
        <v>818</v>
      </c>
      <c r="GZ194" t="s">
        <v>818</v>
      </c>
      <c r="HA194" t="s">
        <v>818</v>
      </c>
      <c r="HB194" t="s">
        <v>818</v>
      </c>
      <c r="HC194" t="s">
        <v>818</v>
      </c>
      <c r="HD194" t="s">
        <v>818</v>
      </c>
      <c r="HE194" t="s">
        <v>818</v>
      </c>
      <c r="HF194" t="s">
        <v>818</v>
      </c>
      <c r="HG194" t="s">
        <v>818</v>
      </c>
      <c r="HH194" t="s">
        <v>818</v>
      </c>
      <c r="HI194" t="s">
        <v>818</v>
      </c>
      <c r="HJ194" t="s">
        <v>818</v>
      </c>
      <c r="HK194" t="s">
        <v>818</v>
      </c>
      <c r="HL194" t="s">
        <v>818</v>
      </c>
      <c r="HM194" t="s">
        <v>818</v>
      </c>
      <c r="HN194" t="s">
        <v>818</v>
      </c>
      <c r="HO194" t="s">
        <v>818</v>
      </c>
      <c r="HP194" t="s">
        <v>818</v>
      </c>
      <c r="HQ194" t="s">
        <v>818</v>
      </c>
      <c r="HR194" t="s">
        <v>818</v>
      </c>
      <c r="HS194" t="s">
        <v>818</v>
      </c>
      <c r="HT194" t="s">
        <v>818</v>
      </c>
      <c r="HU194" t="s">
        <v>818</v>
      </c>
      <c r="HV194" t="s">
        <v>818</v>
      </c>
      <c r="HW194" t="s">
        <v>818</v>
      </c>
      <c r="HX194" t="s">
        <v>818</v>
      </c>
      <c r="HY194" t="s">
        <v>818</v>
      </c>
      <c r="HZ194" t="s">
        <v>818</v>
      </c>
      <c r="IA194" t="s">
        <v>818</v>
      </c>
      <c r="IB194" t="s">
        <v>818</v>
      </c>
      <c r="IC194" t="s">
        <v>818</v>
      </c>
      <c r="ID194" t="s">
        <v>818</v>
      </c>
      <c r="IE194" t="s">
        <v>818</v>
      </c>
      <c r="IF194" t="s">
        <v>818</v>
      </c>
      <c r="IG194" t="s">
        <v>818</v>
      </c>
      <c r="IH194" t="s">
        <v>818</v>
      </c>
      <c r="II194" t="s">
        <v>818</v>
      </c>
      <c r="IJ194" t="s">
        <v>818</v>
      </c>
      <c r="IK194" t="s">
        <v>818</v>
      </c>
      <c r="IL194" t="s">
        <v>818</v>
      </c>
      <c r="IM194" t="s">
        <v>818</v>
      </c>
      <c r="IN194" t="s">
        <v>818</v>
      </c>
      <c r="IO194" t="s">
        <v>818</v>
      </c>
      <c r="IP194" t="s">
        <v>818</v>
      </c>
      <c r="IQ194" t="s">
        <v>818</v>
      </c>
      <c r="IR194" t="s">
        <v>818</v>
      </c>
      <c r="IS194" t="s">
        <v>818</v>
      </c>
      <c r="IT194" t="s">
        <v>818</v>
      </c>
      <c r="IU194" t="s">
        <v>818</v>
      </c>
      <c r="IV194" t="s">
        <v>818</v>
      </c>
      <c r="IW194" t="s">
        <v>818</v>
      </c>
      <c r="IX194" t="s">
        <v>818</v>
      </c>
      <c r="IY194" t="s">
        <v>818</v>
      </c>
      <c r="IZ194" t="s">
        <v>818</v>
      </c>
      <c r="JA194" t="s">
        <v>818</v>
      </c>
      <c r="JB194" t="s">
        <v>818</v>
      </c>
      <c r="JC194" t="s">
        <v>818</v>
      </c>
      <c r="JD194" t="s">
        <v>818</v>
      </c>
      <c r="JE194" t="s">
        <v>818</v>
      </c>
      <c r="JF194" t="s">
        <v>818</v>
      </c>
      <c r="JG194" t="s">
        <v>818</v>
      </c>
      <c r="JH194" t="s">
        <v>818</v>
      </c>
      <c r="JI194" t="s">
        <v>818</v>
      </c>
      <c r="JJ194" t="s">
        <v>818</v>
      </c>
      <c r="JK194" t="s">
        <v>818</v>
      </c>
      <c r="JL194" t="s">
        <v>818</v>
      </c>
      <c r="JM194" t="s">
        <v>818</v>
      </c>
      <c r="JN194" t="s">
        <v>818</v>
      </c>
      <c r="JO194" t="s">
        <v>818</v>
      </c>
      <c r="JP194" t="s">
        <v>818</v>
      </c>
      <c r="JQ194" t="s">
        <v>818</v>
      </c>
      <c r="JR194" t="s">
        <v>818</v>
      </c>
      <c r="JS194" t="s">
        <v>818</v>
      </c>
      <c r="JT194" t="s">
        <v>818</v>
      </c>
      <c r="JU194" t="s">
        <v>818</v>
      </c>
      <c r="JV194" t="s">
        <v>818</v>
      </c>
      <c r="JW194" t="s">
        <v>818</v>
      </c>
      <c r="JX194" t="s">
        <v>818</v>
      </c>
      <c r="JY194" t="s">
        <v>818</v>
      </c>
      <c r="JZ194" t="s">
        <v>818</v>
      </c>
      <c r="KA194" t="s">
        <v>818</v>
      </c>
      <c r="KB194" t="s">
        <v>818</v>
      </c>
      <c r="KC194" t="s">
        <v>818</v>
      </c>
      <c r="KD194" t="s">
        <v>818</v>
      </c>
      <c r="KE194" t="s">
        <v>818</v>
      </c>
      <c r="KF194">
        <v>7</v>
      </c>
      <c r="KG194">
        <v>0</v>
      </c>
      <c r="KH194">
        <v>0</v>
      </c>
      <c r="KI194">
        <v>0</v>
      </c>
      <c r="KJ194">
        <v>0</v>
      </c>
      <c r="KK194">
        <v>0</v>
      </c>
      <c r="KL194">
        <v>0</v>
      </c>
      <c r="KM194">
        <v>2</v>
      </c>
      <c r="KN194">
        <v>1</v>
      </c>
      <c r="KO194">
        <v>0</v>
      </c>
      <c r="KP194">
        <v>0</v>
      </c>
      <c r="KQ194">
        <v>3</v>
      </c>
      <c r="KR194">
        <v>0</v>
      </c>
      <c r="KS194">
        <v>0</v>
      </c>
      <c r="KT194">
        <v>0</v>
      </c>
      <c r="KU194">
        <v>0</v>
      </c>
      <c r="KV194">
        <v>1</v>
      </c>
      <c r="KW194">
        <v>2</v>
      </c>
      <c r="KX194">
        <v>1</v>
      </c>
      <c r="KY194">
        <v>0</v>
      </c>
      <c r="KZ194">
        <v>1</v>
      </c>
      <c r="LA194">
        <v>3</v>
      </c>
      <c r="LB194">
        <v>0</v>
      </c>
      <c r="LC194">
        <v>1</v>
      </c>
      <c r="LD194">
        <v>7</v>
      </c>
      <c r="LE194">
        <v>1</v>
      </c>
      <c r="LF194">
        <v>6</v>
      </c>
      <c r="LH194" t="s">
        <v>813</v>
      </c>
      <c r="LI194" t="s">
        <v>817</v>
      </c>
      <c r="LJ194" t="s">
        <v>817</v>
      </c>
      <c r="LK194" t="s">
        <v>817</v>
      </c>
      <c r="LL194" t="s">
        <v>817</v>
      </c>
      <c r="LM194" t="s">
        <v>817</v>
      </c>
      <c r="LN194" t="s">
        <v>817</v>
      </c>
      <c r="LO194" t="s">
        <v>817</v>
      </c>
      <c r="LQ194" t="s">
        <v>817</v>
      </c>
      <c r="LR194" t="s">
        <v>818</v>
      </c>
      <c r="LS194" t="s">
        <v>818</v>
      </c>
      <c r="LT194" t="s">
        <v>818</v>
      </c>
      <c r="LU194" t="s">
        <v>818</v>
      </c>
      <c r="LV194" t="s">
        <v>818</v>
      </c>
      <c r="LW194" t="s">
        <v>818</v>
      </c>
      <c r="LX194" t="s">
        <v>817</v>
      </c>
      <c r="MA194" t="s">
        <v>998</v>
      </c>
      <c r="MB194" t="s">
        <v>1634</v>
      </c>
      <c r="MC194" t="s">
        <v>943</v>
      </c>
      <c r="MD194" t="s">
        <v>813</v>
      </c>
      <c r="MF194" t="s">
        <v>823</v>
      </c>
      <c r="MI194" t="s">
        <v>813</v>
      </c>
      <c r="MJ194" t="s">
        <v>824</v>
      </c>
      <c r="MK194" t="s">
        <v>813</v>
      </c>
      <c r="ML194" t="s">
        <v>813</v>
      </c>
      <c r="MM194" t="s">
        <v>813</v>
      </c>
      <c r="MN194" t="s">
        <v>817</v>
      </c>
      <c r="MO194" t="s">
        <v>817</v>
      </c>
      <c r="MP194" t="s">
        <v>817</v>
      </c>
      <c r="MQ194" t="s">
        <v>817</v>
      </c>
      <c r="MR194" t="s">
        <v>817</v>
      </c>
      <c r="MS194" t="s">
        <v>817</v>
      </c>
      <c r="MT194" t="s">
        <v>817</v>
      </c>
      <c r="MU194" t="s">
        <v>817</v>
      </c>
      <c r="MV194" t="s">
        <v>817</v>
      </c>
      <c r="MW194" t="s">
        <v>813</v>
      </c>
      <c r="MX194" t="s">
        <v>817</v>
      </c>
      <c r="MY194" t="s">
        <v>817</v>
      </c>
      <c r="MZ194" t="s">
        <v>817</v>
      </c>
      <c r="NA194" t="s">
        <v>817</v>
      </c>
      <c r="NB194" t="s">
        <v>817</v>
      </c>
      <c r="NR194" t="s">
        <v>817</v>
      </c>
      <c r="NU194" t="s">
        <v>1118</v>
      </c>
      <c r="NV194" t="s">
        <v>813</v>
      </c>
      <c r="NW194" t="s">
        <v>862</v>
      </c>
      <c r="NY194">
        <v>1</v>
      </c>
      <c r="NZ194" t="s">
        <v>889</v>
      </c>
      <c r="OP194" t="s">
        <v>813</v>
      </c>
      <c r="OQ194" t="s">
        <v>827</v>
      </c>
      <c r="OR194" t="s">
        <v>828</v>
      </c>
      <c r="OS194" t="s">
        <v>904</v>
      </c>
      <c r="OT194" t="s">
        <v>813</v>
      </c>
      <c r="OU194" t="s">
        <v>817</v>
      </c>
      <c r="OV194" t="s">
        <v>830</v>
      </c>
      <c r="OW194" t="s">
        <v>905</v>
      </c>
      <c r="OX194" t="s">
        <v>832</v>
      </c>
      <c r="OY194" t="s">
        <v>833</v>
      </c>
      <c r="OZ194" t="s">
        <v>908</v>
      </c>
      <c r="PA194" t="s">
        <v>813</v>
      </c>
      <c r="PB194" t="s">
        <v>817</v>
      </c>
      <c r="PC194" t="s">
        <v>817</v>
      </c>
      <c r="PD194" t="s">
        <v>817</v>
      </c>
      <c r="PE194" t="s">
        <v>813</v>
      </c>
      <c r="PF194" t="s">
        <v>817</v>
      </c>
      <c r="PG194" t="s">
        <v>817</v>
      </c>
      <c r="PH194" t="s">
        <v>817</v>
      </c>
      <c r="PI194" t="s">
        <v>817</v>
      </c>
      <c r="PJ194" t="s">
        <v>817</v>
      </c>
      <c r="PK194" t="s">
        <v>817</v>
      </c>
      <c r="PL194" t="s">
        <v>835</v>
      </c>
      <c r="PM194" t="s">
        <v>836</v>
      </c>
      <c r="PN194" t="s">
        <v>837</v>
      </c>
      <c r="PO194" t="s">
        <v>880</v>
      </c>
      <c r="PP194" t="s">
        <v>839</v>
      </c>
      <c r="PQ194" t="s">
        <v>813</v>
      </c>
      <c r="PR194" t="s">
        <v>813</v>
      </c>
      <c r="PS194" t="s">
        <v>817</v>
      </c>
      <c r="PT194" t="s">
        <v>817</v>
      </c>
      <c r="PU194" t="s">
        <v>817</v>
      </c>
      <c r="PV194" t="s">
        <v>817</v>
      </c>
      <c r="PW194" t="s">
        <v>817</v>
      </c>
      <c r="PX194" t="s">
        <v>817</v>
      </c>
      <c r="PY194" t="s">
        <v>817</v>
      </c>
      <c r="PZ194" t="s">
        <v>840</v>
      </c>
      <c r="QA194" t="s">
        <v>841</v>
      </c>
      <c r="QB194" t="s">
        <v>895</v>
      </c>
      <c r="QC194" t="s">
        <v>972</v>
      </c>
      <c r="QD194" t="s">
        <v>844</v>
      </c>
      <c r="QE194" t="s">
        <v>845</v>
      </c>
      <c r="QF194" t="s">
        <v>813</v>
      </c>
      <c r="QG194" t="s">
        <v>813</v>
      </c>
      <c r="QH194" t="s">
        <v>813</v>
      </c>
      <c r="QI194" t="s">
        <v>813</v>
      </c>
      <c r="QJ194" t="s">
        <v>813</v>
      </c>
      <c r="QK194" t="s">
        <v>817</v>
      </c>
      <c r="QL194" t="s">
        <v>817</v>
      </c>
      <c r="QM194" t="s">
        <v>813</v>
      </c>
      <c r="QN194" t="s">
        <v>817</v>
      </c>
      <c r="QO194" t="s">
        <v>817</v>
      </c>
      <c r="QP194" t="s">
        <v>817</v>
      </c>
      <c r="QQ194" t="s">
        <v>817</v>
      </c>
      <c r="QR194" t="s">
        <v>813</v>
      </c>
      <c r="QS194" t="s">
        <v>813</v>
      </c>
      <c r="QT194" t="s">
        <v>817</v>
      </c>
      <c r="QU194" t="s">
        <v>817</v>
      </c>
      <c r="QV194" t="s">
        <v>817</v>
      </c>
      <c r="QW194" t="s">
        <v>817</v>
      </c>
      <c r="QX194" t="s">
        <v>817</v>
      </c>
      <c r="QY194" t="s">
        <v>817</v>
      </c>
      <c r="QZ194" t="s">
        <v>817</v>
      </c>
      <c r="RA194" t="s">
        <v>817</v>
      </c>
      <c r="RB194" t="s">
        <v>817</v>
      </c>
      <c r="RC194" t="s">
        <v>817</v>
      </c>
      <c r="RD194" t="s">
        <v>817</v>
      </c>
      <c r="RE194" t="s">
        <v>817</v>
      </c>
      <c r="RF194" t="s">
        <v>817</v>
      </c>
      <c r="RG194" t="s">
        <v>817</v>
      </c>
      <c r="RH194" t="s">
        <v>817</v>
      </c>
      <c r="RI194" t="s">
        <v>817</v>
      </c>
      <c r="RJ194" t="s">
        <v>817</v>
      </c>
      <c r="RK194" t="s">
        <v>813</v>
      </c>
      <c r="RL194" t="s">
        <v>813</v>
      </c>
      <c r="RM194" t="s">
        <v>813</v>
      </c>
      <c r="RN194" t="s">
        <v>813</v>
      </c>
      <c r="RO194" t="s">
        <v>817</v>
      </c>
      <c r="RP194" t="s">
        <v>817</v>
      </c>
      <c r="RQ194" t="s">
        <v>817</v>
      </c>
      <c r="RR194" t="s">
        <v>817</v>
      </c>
      <c r="RS194" t="s">
        <v>817</v>
      </c>
      <c r="RT194" t="s">
        <v>817</v>
      </c>
      <c r="RU194" t="s">
        <v>817</v>
      </c>
      <c r="RV194" t="s">
        <v>817</v>
      </c>
      <c r="RW194" t="s">
        <v>817</v>
      </c>
      <c r="RX194" t="s">
        <v>836</v>
      </c>
      <c r="RY194" t="s">
        <v>1635</v>
      </c>
      <c r="RZ194" t="s">
        <v>813</v>
      </c>
      <c r="SA194" t="s">
        <v>813</v>
      </c>
      <c r="SB194" t="s">
        <v>817</v>
      </c>
      <c r="SC194" t="s">
        <v>817</v>
      </c>
      <c r="SD194" t="s">
        <v>817</v>
      </c>
      <c r="SE194" t="s">
        <v>817</v>
      </c>
      <c r="SF194" t="s">
        <v>817</v>
      </c>
      <c r="SG194" t="s">
        <v>817</v>
      </c>
      <c r="SH194" t="s">
        <v>817</v>
      </c>
      <c r="SI194" t="s">
        <v>813</v>
      </c>
      <c r="SJ194" t="s">
        <v>817</v>
      </c>
      <c r="SK194" t="s">
        <v>817</v>
      </c>
      <c r="SL194" t="s">
        <v>817</v>
      </c>
      <c r="SM194" t="s">
        <v>817</v>
      </c>
      <c r="SN194" t="s">
        <v>817</v>
      </c>
      <c r="SO194" t="s">
        <v>817</v>
      </c>
      <c r="SP194" t="s">
        <v>817</v>
      </c>
      <c r="SQ194" t="s">
        <v>817</v>
      </c>
      <c r="SR194" t="s">
        <v>817</v>
      </c>
      <c r="SS194" t="s">
        <v>817</v>
      </c>
      <c r="ST194" t="s">
        <v>817</v>
      </c>
      <c r="SU194" t="s">
        <v>817</v>
      </c>
      <c r="SV194" t="s">
        <v>817</v>
      </c>
      <c r="SW194" t="s">
        <v>817</v>
      </c>
      <c r="SX194" t="s">
        <v>817</v>
      </c>
      <c r="SY194" t="s">
        <v>817</v>
      </c>
      <c r="SZ194" t="s">
        <v>817</v>
      </c>
      <c r="TA194" t="s">
        <v>817</v>
      </c>
      <c r="TB194" t="s">
        <v>817</v>
      </c>
      <c r="TC194" t="s">
        <v>817</v>
      </c>
      <c r="TD194" t="s">
        <v>817</v>
      </c>
      <c r="TE194" t="s">
        <v>817</v>
      </c>
      <c r="TF194" t="s">
        <v>813</v>
      </c>
      <c r="TG194" t="s">
        <v>817</v>
      </c>
      <c r="TH194" t="s">
        <v>817</v>
      </c>
      <c r="TI194" t="s">
        <v>817</v>
      </c>
      <c r="TJ194" t="s">
        <v>813</v>
      </c>
      <c r="TK194" t="s">
        <v>817</v>
      </c>
      <c r="TL194" t="s">
        <v>817</v>
      </c>
      <c r="TM194" t="s">
        <v>813</v>
      </c>
      <c r="TN194" t="s">
        <v>813</v>
      </c>
      <c r="TO194" t="s">
        <v>817</v>
      </c>
      <c r="TP194" t="s">
        <v>817</v>
      </c>
      <c r="TQ194" t="s">
        <v>813</v>
      </c>
      <c r="TR194" t="s">
        <v>817</v>
      </c>
      <c r="TS194" t="s">
        <v>817</v>
      </c>
      <c r="TT194" t="s">
        <v>817</v>
      </c>
      <c r="TU194" t="s">
        <v>817</v>
      </c>
      <c r="TV194" t="s">
        <v>817</v>
      </c>
      <c r="TW194" t="s">
        <v>817</v>
      </c>
      <c r="TY194" t="s">
        <v>817</v>
      </c>
      <c r="TZ194" t="s">
        <v>817</v>
      </c>
      <c r="UA194" t="s">
        <v>817</v>
      </c>
      <c r="UB194" t="s">
        <v>817</v>
      </c>
      <c r="UC194" t="s">
        <v>817</v>
      </c>
      <c r="UD194" t="s">
        <v>817</v>
      </c>
      <c r="UE194" t="s">
        <v>817</v>
      </c>
      <c r="UF194" t="s">
        <v>817</v>
      </c>
      <c r="UG194" t="s">
        <v>817</v>
      </c>
      <c r="UH194" t="s">
        <v>813</v>
      </c>
      <c r="UI194" t="s">
        <v>817</v>
      </c>
      <c r="UJ194" t="s">
        <v>817</v>
      </c>
      <c r="UK194" t="s">
        <v>817</v>
      </c>
      <c r="UL194" t="s">
        <v>817</v>
      </c>
      <c r="UM194" t="s">
        <v>817</v>
      </c>
      <c r="UN194" t="s">
        <v>813</v>
      </c>
      <c r="UO194" t="s">
        <v>817</v>
      </c>
      <c r="UP194" t="s">
        <v>813</v>
      </c>
      <c r="UQ194" t="s">
        <v>817</v>
      </c>
      <c r="UR194" t="s">
        <v>817</v>
      </c>
      <c r="US194" t="s">
        <v>817</v>
      </c>
      <c r="UT194" t="s">
        <v>813</v>
      </c>
      <c r="UU194" t="s">
        <v>817</v>
      </c>
      <c r="UV194" t="s">
        <v>817</v>
      </c>
      <c r="UW194" t="s">
        <v>817</v>
      </c>
      <c r="UX194" t="s">
        <v>817</v>
      </c>
      <c r="UY194" t="s">
        <v>817</v>
      </c>
      <c r="UZ194" t="s">
        <v>817</v>
      </c>
      <c r="VB194" t="s">
        <v>847</v>
      </c>
      <c r="VC194" t="s">
        <v>990</v>
      </c>
      <c r="VD194" t="s">
        <v>817</v>
      </c>
      <c r="VE194" t="s">
        <v>817</v>
      </c>
      <c r="VF194" t="s">
        <v>813</v>
      </c>
      <c r="VG194" t="s">
        <v>813</v>
      </c>
      <c r="VH194" t="s">
        <v>817</v>
      </c>
      <c r="VI194" t="s">
        <v>817</v>
      </c>
      <c r="VJ194" t="s">
        <v>817</v>
      </c>
      <c r="VK194" t="s">
        <v>817</v>
      </c>
      <c r="VL194" t="s">
        <v>817</v>
      </c>
      <c r="VM194" t="s">
        <v>817</v>
      </c>
      <c r="VN194" t="s">
        <v>817</v>
      </c>
      <c r="VO194" t="s">
        <v>817</v>
      </c>
      <c r="VP194" t="s">
        <v>817</v>
      </c>
      <c r="VQ194" t="s">
        <v>817</v>
      </c>
      <c r="VY194" t="s">
        <v>817</v>
      </c>
      <c r="VZ194" t="s">
        <v>817</v>
      </c>
      <c r="WA194" t="s">
        <v>817</v>
      </c>
      <c r="WJ194" t="s">
        <v>817</v>
      </c>
      <c r="WK194" t="s">
        <v>813</v>
      </c>
      <c r="WL194" t="s">
        <v>817</v>
      </c>
      <c r="WM194" t="s">
        <v>813</v>
      </c>
      <c r="WN194" t="s">
        <v>813</v>
      </c>
      <c r="WO194" t="s">
        <v>817</v>
      </c>
      <c r="WP194" t="s">
        <v>817</v>
      </c>
      <c r="WQ194" t="s">
        <v>817</v>
      </c>
      <c r="WR194" t="s">
        <v>817</v>
      </c>
      <c r="WS194" t="s">
        <v>1125</v>
      </c>
      <c r="WU194" t="s">
        <v>817</v>
      </c>
      <c r="WV194" t="s">
        <v>817</v>
      </c>
      <c r="WW194" t="s">
        <v>817</v>
      </c>
      <c r="WX194" t="s">
        <v>817</v>
      </c>
      <c r="WY194" t="s">
        <v>817</v>
      </c>
      <c r="WZ194" t="s">
        <v>813</v>
      </c>
      <c r="XA194" t="s">
        <v>817</v>
      </c>
      <c r="XB194" t="s">
        <v>817</v>
      </c>
      <c r="XC194" t="s">
        <v>869</v>
      </c>
      <c r="XD194" t="s">
        <v>813</v>
      </c>
      <c r="XE194" t="s">
        <v>817</v>
      </c>
      <c r="XF194" t="s">
        <v>817</v>
      </c>
      <c r="XG194" t="s">
        <v>817</v>
      </c>
      <c r="XH194" t="s">
        <v>817</v>
      </c>
      <c r="XI194" t="s">
        <v>817</v>
      </c>
      <c r="XJ194" t="s">
        <v>817</v>
      </c>
      <c r="XK194" t="s">
        <v>817</v>
      </c>
      <c r="XL194" t="s">
        <v>817</v>
      </c>
      <c r="XM194" t="s">
        <v>817</v>
      </c>
      <c r="XN194" t="s">
        <v>817</v>
      </c>
      <c r="XO194" t="s">
        <v>817</v>
      </c>
      <c r="XP194" t="s">
        <v>817</v>
      </c>
      <c r="XQ194" t="s">
        <v>817</v>
      </c>
      <c r="XR194" t="s">
        <v>817</v>
      </c>
      <c r="XS194" t="s">
        <v>817</v>
      </c>
      <c r="XT194" t="s">
        <v>817</v>
      </c>
      <c r="XU194" t="s">
        <v>817</v>
      </c>
      <c r="XV194" t="s">
        <v>817</v>
      </c>
      <c r="XW194" t="s">
        <v>813</v>
      </c>
      <c r="XX194" t="s">
        <v>817</v>
      </c>
      <c r="XY194" t="s">
        <v>817</v>
      </c>
      <c r="XZ194" t="s">
        <v>817</v>
      </c>
      <c r="ZM194" t="s">
        <v>817</v>
      </c>
      <c r="ZN194" t="s">
        <v>817</v>
      </c>
      <c r="ZO194" t="s">
        <v>817</v>
      </c>
      <c r="ZP194" t="s">
        <v>817</v>
      </c>
      <c r="ZQ194" t="s">
        <v>817</v>
      </c>
      <c r="ZR194" t="s">
        <v>813</v>
      </c>
      <c r="ZS194" t="s">
        <v>813</v>
      </c>
      <c r="ZT194" t="s">
        <v>817</v>
      </c>
      <c r="ZU194" t="s">
        <v>817</v>
      </c>
      <c r="ZV194" t="s">
        <v>817</v>
      </c>
      <c r="ZW194" t="s">
        <v>817</v>
      </c>
      <c r="ZX194" t="s">
        <v>817</v>
      </c>
      <c r="ZY194" t="s">
        <v>817</v>
      </c>
      <c r="ZZ194" t="s">
        <v>817</v>
      </c>
      <c r="AAA194" t="s">
        <v>813</v>
      </c>
      <c r="AAB194" t="s">
        <v>817</v>
      </c>
      <c r="AAC194" t="s">
        <v>817</v>
      </c>
      <c r="AAD194" t="s">
        <v>817</v>
      </c>
      <c r="AAE194" t="s">
        <v>817</v>
      </c>
      <c r="AAF194" t="s">
        <v>817</v>
      </c>
      <c r="AAH194" t="s">
        <v>813</v>
      </c>
      <c r="AAI194" t="s">
        <v>817</v>
      </c>
      <c r="AAJ194" t="s">
        <v>817</v>
      </c>
      <c r="AAK194" t="s">
        <v>817</v>
      </c>
      <c r="AAL194" t="s">
        <v>817</v>
      </c>
      <c r="AAM194" t="s">
        <v>817</v>
      </c>
      <c r="AAN194" t="s">
        <v>813</v>
      </c>
      <c r="AAO194" t="s">
        <v>817</v>
      </c>
      <c r="AAP194" t="s">
        <v>817</v>
      </c>
      <c r="AAQ194" t="s">
        <v>817</v>
      </c>
      <c r="AAR194" t="s">
        <v>817</v>
      </c>
      <c r="AAS194" t="s">
        <v>817</v>
      </c>
      <c r="AAT194" t="s">
        <v>813</v>
      </c>
      <c r="AAV194" t="s">
        <v>817</v>
      </c>
      <c r="AAW194" t="s">
        <v>817</v>
      </c>
      <c r="AAX194" t="s">
        <v>817</v>
      </c>
      <c r="AAY194" t="s">
        <v>817</v>
      </c>
      <c r="AAZ194" t="s">
        <v>817</v>
      </c>
      <c r="ABA194" t="s">
        <v>813</v>
      </c>
      <c r="ABB194" t="s">
        <v>813</v>
      </c>
      <c r="ABC194" t="s">
        <v>817</v>
      </c>
      <c r="ABD194" t="s">
        <v>817</v>
      </c>
      <c r="ABE194" t="s">
        <v>817</v>
      </c>
      <c r="ABF194" t="s">
        <v>817</v>
      </c>
      <c r="ABG194" t="s">
        <v>817</v>
      </c>
      <c r="ABH194" t="s">
        <v>817</v>
      </c>
      <c r="ABI194" t="s">
        <v>817</v>
      </c>
      <c r="ABJ194" t="s">
        <v>817</v>
      </c>
      <c r="ABK194" t="s">
        <v>813</v>
      </c>
      <c r="ABL194" t="s">
        <v>817</v>
      </c>
      <c r="ABM194" t="s">
        <v>817</v>
      </c>
      <c r="ABN194" t="s">
        <v>817</v>
      </c>
      <c r="ABO194" t="s">
        <v>817</v>
      </c>
      <c r="ABP194" t="s">
        <v>817</v>
      </c>
      <c r="ABQ194" t="s">
        <v>817</v>
      </c>
      <c r="ABR194" t="s">
        <v>817</v>
      </c>
      <c r="ABS194" t="s">
        <v>817</v>
      </c>
      <c r="ABT194" t="s">
        <v>813</v>
      </c>
      <c r="ABU194" t="s">
        <v>817</v>
      </c>
      <c r="ABV194" t="s">
        <v>817</v>
      </c>
      <c r="ABW194" t="s">
        <v>813</v>
      </c>
      <c r="ABX194" t="s">
        <v>817</v>
      </c>
      <c r="ABY194" t="s">
        <v>817</v>
      </c>
      <c r="ABZ194" t="s">
        <v>817</v>
      </c>
      <c r="ACA194" t="s">
        <v>817</v>
      </c>
      <c r="ACB194" t="s">
        <v>813</v>
      </c>
      <c r="ACC194" t="s">
        <v>817</v>
      </c>
      <c r="ACD194" t="s">
        <v>817</v>
      </c>
      <c r="ACE194" t="s">
        <v>817</v>
      </c>
      <c r="ACF194" t="s">
        <v>817</v>
      </c>
      <c r="ACG194" t="s">
        <v>817</v>
      </c>
      <c r="ACH194" t="s">
        <v>817</v>
      </c>
      <c r="ACI194" t="s">
        <v>817</v>
      </c>
    </row>
    <row r="195" spans="1:763">
      <c r="A195" t="s">
        <v>1636</v>
      </c>
      <c r="B195" t="s">
        <v>1637</v>
      </c>
      <c r="C195" t="s">
        <v>1638</v>
      </c>
      <c r="D195" t="s">
        <v>854</v>
      </c>
      <c r="E195" t="s">
        <v>854</v>
      </c>
      <c r="P195" t="s">
        <v>855</v>
      </c>
      <c r="T195">
        <v>53</v>
      </c>
      <c r="V195" t="s">
        <v>813</v>
      </c>
      <c r="X195" t="s">
        <v>813</v>
      </c>
      <c r="Y195" t="s">
        <v>814</v>
      </c>
      <c r="Z195" t="s">
        <v>814</v>
      </c>
      <c r="AA195" t="s">
        <v>920</v>
      </c>
      <c r="AB195" t="s">
        <v>901</v>
      </c>
      <c r="AC195">
        <v>2</v>
      </c>
      <c r="AD195" t="s">
        <v>813</v>
      </c>
      <c r="AE195">
        <v>0</v>
      </c>
      <c r="AF195">
        <v>2</v>
      </c>
      <c r="AG195">
        <v>0</v>
      </c>
      <c r="AH195" t="s">
        <v>818</v>
      </c>
      <c r="AI195" t="s">
        <v>818</v>
      </c>
      <c r="AJ195" t="s">
        <v>818</v>
      </c>
      <c r="AK195" t="s">
        <v>818</v>
      </c>
      <c r="AL195" t="s">
        <v>818</v>
      </c>
      <c r="AM195" t="s">
        <v>818</v>
      </c>
      <c r="AN195" t="s">
        <v>818</v>
      </c>
      <c r="AO195" t="s">
        <v>818</v>
      </c>
      <c r="AP195" t="s">
        <v>818</v>
      </c>
      <c r="AQ195" t="s">
        <v>818</v>
      </c>
      <c r="AR195" t="s">
        <v>818</v>
      </c>
      <c r="AS195" t="s">
        <v>818</v>
      </c>
      <c r="AT195" t="s">
        <v>818</v>
      </c>
      <c r="AU195" t="s">
        <v>818</v>
      </c>
      <c r="AV195" t="s">
        <v>818</v>
      </c>
      <c r="AW195" t="s">
        <v>818</v>
      </c>
      <c r="AX195" t="s">
        <v>818</v>
      </c>
      <c r="AY195" t="s">
        <v>818</v>
      </c>
      <c r="AZ195" t="s">
        <v>818</v>
      </c>
      <c r="BA195" t="s">
        <v>818</v>
      </c>
      <c r="BB195" t="s">
        <v>818</v>
      </c>
      <c r="BC195" t="s">
        <v>818</v>
      </c>
      <c r="BD195" t="s">
        <v>818</v>
      </c>
      <c r="BE195" t="s">
        <v>818</v>
      </c>
      <c r="BF195" t="s">
        <v>818</v>
      </c>
      <c r="BG195" t="s">
        <v>818</v>
      </c>
      <c r="BH195" t="s">
        <v>818</v>
      </c>
      <c r="BI195" t="s">
        <v>818</v>
      </c>
      <c r="BJ195" t="s">
        <v>818</v>
      </c>
      <c r="BK195" t="s">
        <v>818</v>
      </c>
      <c r="BL195" t="s">
        <v>818</v>
      </c>
      <c r="BM195" t="s">
        <v>818</v>
      </c>
      <c r="BN195" t="s">
        <v>818</v>
      </c>
      <c r="BO195" t="s">
        <v>818</v>
      </c>
      <c r="BP195" t="s">
        <v>818</v>
      </c>
      <c r="BQ195" t="s">
        <v>818</v>
      </c>
      <c r="BR195" t="s">
        <v>818</v>
      </c>
      <c r="BS195" t="s">
        <v>818</v>
      </c>
      <c r="BT195" t="s">
        <v>818</v>
      </c>
      <c r="BU195" t="s">
        <v>818</v>
      </c>
      <c r="BV195" t="s">
        <v>818</v>
      </c>
      <c r="BW195" t="s">
        <v>818</v>
      </c>
      <c r="BX195" t="s">
        <v>818</v>
      </c>
      <c r="BY195" t="s">
        <v>818</v>
      </c>
      <c r="BZ195" t="s">
        <v>818</v>
      </c>
      <c r="CA195" t="s">
        <v>818</v>
      </c>
      <c r="CB195" t="s">
        <v>818</v>
      </c>
      <c r="CC195" t="s">
        <v>818</v>
      </c>
      <c r="CD195" t="s">
        <v>818</v>
      </c>
      <c r="CE195" t="s">
        <v>818</v>
      </c>
      <c r="CF195" t="s">
        <v>818</v>
      </c>
      <c r="CG195" t="s">
        <v>818</v>
      </c>
      <c r="CH195" t="s">
        <v>818</v>
      </c>
      <c r="CI195" t="s">
        <v>818</v>
      </c>
      <c r="CJ195" t="s">
        <v>818</v>
      </c>
      <c r="CK195" t="s">
        <v>818</v>
      </c>
      <c r="CL195" t="s">
        <v>818</v>
      </c>
      <c r="CM195" t="s">
        <v>818</v>
      </c>
      <c r="CN195" t="s">
        <v>818</v>
      </c>
      <c r="CO195" t="s">
        <v>818</v>
      </c>
      <c r="CP195" t="s">
        <v>818</v>
      </c>
      <c r="CQ195" t="s">
        <v>818</v>
      </c>
      <c r="CR195" t="s">
        <v>818</v>
      </c>
      <c r="CS195" t="s">
        <v>818</v>
      </c>
      <c r="CT195" t="s">
        <v>818</v>
      </c>
      <c r="CU195" t="s">
        <v>818</v>
      </c>
      <c r="CV195" t="s">
        <v>818</v>
      </c>
      <c r="CW195" t="s">
        <v>818</v>
      </c>
      <c r="CX195" t="s">
        <v>818</v>
      </c>
      <c r="CY195" t="s">
        <v>818</v>
      </c>
      <c r="CZ195" t="s">
        <v>818</v>
      </c>
      <c r="DA195" t="s">
        <v>818</v>
      </c>
      <c r="DB195" t="s">
        <v>818</v>
      </c>
      <c r="DC195" t="s">
        <v>818</v>
      </c>
      <c r="DD195" t="s">
        <v>818</v>
      </c>
      <c r="DE195" t="s">
        <v>818</v>
      </c>
      <c r="DF195" t="s">
        <v>818</v>
      </c>
      <c r="DG195" t="s">
        <v>818</v>
      </c>
      <c r="DH195" t="s">
        <v>818</v>
      </c>
      <c r="DI195" t="s">
        <v>818</v>
      </c>
      <c r="DJ195" t="s">
        <v>818</v>
      </c>
      <c r="DK195" t="s">
        <v>818</v>
      </c>
      <c r="DL195" t="s">
        <v>818</v>
      </c>
      <c r="DM195" t="s">
        <v>818</v>
      </c>
      <c r="DN195" t="s">
        <v>818</v>
      </c>
      <c r="DO195" t="s">
        <v>818</v>
      </c>
      <c r="DP195" t="s">
        <v>818</v>
      </c>
      <c r="DQ195" t="s">
        <v>818</v>
      </c>
      <c r="DR195" t="s">
        <v>818</v>
      </c>
      <c r="DS195" t="s">
        <v>818</v>
      </c>
      <c r="DT195" t="s">
        <v>818</v>
      </c>
      <c r="DU195" t="s">
        <v>818</v>
      </c>
      <c r="DV195" t="s">
        <v>818</v>
      </c>
      <c r="DW195" t="s">
        <v>818</v>
      </c>
      <c r="DX195" t="s">
        <v>818</v>
      </c>
      <c r="DY195" t="s">
        <v>818</v>
      </c>
      <c r="DZ195" t="s">
        <v>818</v>
      </c>
      <c r="EA195" t="s">
        <v>818</v>
      </c>
      <c r="EB195" t="s">
        <v>818</v>
      </c>
      <c r="EC195" t="s">
        <v>818</v>
      </c>
      <c r="ED195" t="s">
        <v>818</v>
      </c>
      <c r="EE195" t="s">
        <v>818</v>
      </c>
      <c r="EF195" t="s">
        <v>818</v>
      </c>
      <c r="EG195" t="s">
        <v>818</v>
      </c>
      <c r="EH195" t="s">
        <v>818</v>
      </c>
      <c r="EI195" t="s">
        <v>818</v>
      </c>
      <c r="EJ195" t="s">
        <v>818</v>
      </c>
      <c r="EK195" t="s">
        <v>818</v>
      </c>
      <c r="EL195" t="s">
        <v>818</v>
      </c>
      <c r="EM195" t="s">
        <v>818</v>
      </c>
      <c r="EN195" t="s">
        <v>818</v>
      </c>
      <c r="EO195" t="s">
        <v>818</v>
      </c>
      <c r="EP195" t="s">
        <v>818</v>
      </c>
      <c r="EQ195" t="s">
        <v>818</v>
      </c>
      <c r="ER195" t="s">
        <v>818</v>
      </c>
      <c r="ES195" t="s">
        <v>818</v>
      </c>
      <c r="ET195" t="s">
        <v>818</v>
      </c>
      <c r="EU195" t="s">
        <v>818</v>
      </c>
      <c r="EV195" t="s">
        <v>818</v>
      </c>
      <c r="EW195" t="s">
        <v>818</v>
      </c>
      <c r="EX195" t="s">
        <v>818</v>
      </c>
      <c r="EY195" t="s">
        <v>818</v>
      </c>
      <c r="EZ195" t="s">
        <v>818</v>
      </c>
      <c r="FA195" t="s">
        <v>818</v>
      </c>
      <c r="FB195" t="s">
        <v>818</v>
      </c>
      <c r="FC195" t="s">
        <v>818</v>
      </c>
      <c r="FD195" t="s">
        <v>818</v>
      </c>
      <c r="FE195" t="s">
        <v>818</v>
      </c>
      <c r="FF195" t="s">
        <v>818</v>
      </c>
      <c r="FG195" t="s">
        <v>818</v>
      </c>
      <c r="FH195" t="s">
        <v>818</v>
      </c>
      <c r="FI195" t="s">
        <v>818</v>
      </c>
      <c r="FJ195" t="s">
        <v>818</v>
      </c>
      <c r="FK195" t="s">
        <v>818</v>
      </c>
      <c r="FL195" t="s">
        <v>818</v>
      </c>
      <c r="FM195" t="s">
        <v>818</v>
      </c>
      <c r="FN195" t="s">
        <v>818</v>
      </c>
      <c r="FO195" t="s">
        <v>818</v>
      </c>
      <c r="FP195" t="s">
        <v>818</v>
      </c>
      <c r="FQ195" t="s">
        <v>818</v>
      </c>
      <c r="FR195" t="s">
        <v>818</v>
      </c>
      <c r="FS195" t="s">
        <v>818</v>
      </c>
      <c r="FT195" t="s">
        <v>818</v>
      </c>
      <c r="FU195" t="s">
        <v>818</v>
      </c>
      <c r="FV195" t="s">
        <v>818</v>
      </c>
      <c r="FW195" t="s">
        <v>818</v>
      </c>
      <c r="FX195" t="s">
        <v>818</v>
      </c>
      <c r="FY195" t="s">
        <v>818</v>
      </c>
      <c r="FZ195" t="s">
        <v>818</v>
      </c>
      <c r="GA195" t="s">
        <v>818</v>
      </c>
      <c r="GB195" t="s">
        <v>818</v>
      </c>
      <c r="GC195" t="s">
        <v>818</v>
      </c>
      <c r="GD195" t="s">
        <v>818</v>
      </c>
      <c r="GE195" t="s">
        <v>818</v>
      </c>
      <c r="GF195" t="s">
        <v>818</v>
      </c>
      <c r="GG195" t="s">
        <v>818</v>
      </c>
      <c r="GH195" t="s">
        <v>818</v>
      </c>
      <c r="GI195" t="s">
        <v>818</v>
      </c>
      <c r="GJ195" t="s">
        <v>818</v>
      </c>
      <c r="GK195" t="s">
        <v>818</v>
      </c>
      <c r="GL195" t="s">
        <v>818</v>
      </c>
      <c r="GM195" t="s">
        <v>818</v>
      </c>
      <c r="GN195" t="s">
        <v>818</v>
      </c>
      <c r="GO195" t="s">
        <v>818</v>
      </c>
      <c r="GP195" t="s">
        <v>818</v>
      </c>
      <c r="GQ195" t="s">
        <v>818</v>
      </c>
      <c r="GR195" t="s">
        <v>818</v>
      </c>
      <c r="GS195" t="s">
        <v>818</v>
      </c>
      <c r="GT195" t="s">
        <v>818</v>
      </c>
      <c r="GU195" t="s">
        <v>818</v>
      </c>
      <c r="GV195" t="s">
        <v>818</v>
      </c>
      <c r="GW195" t="s">
        <v>818</v>
      </c>
      <c r="GX195" t="s">
        <v>818</v>
      </c>
      <c r="GY195" t="s">
        <v>818</v>
      </c>
      <c r="GZ195" t="s">
        <v>818</v>
      </c>
      <c r="HA195" t="s">
        <v>818</v>
      </c>
      <c r="HB195" t="s">
        <v>818</v>
      </c>
      <c r="HC195" t="s">
        <v>818</v>
      </c>
      <c r="HD195" t="s">
        <v>818</v>
      </c>
      <c r="HE195" t="s">
        <v>818</v>
      </c>
      <c r="HF195" t="s">
        <v>818</v>
      </c>
      <c r="HG195" t="s">
        <v>818</v>
      </c>
      <c r="HH195" t="s">
        <v>818</v>
      </c>
      <c r="HI195" t="s">
        <v>818</v>
      </c>
      <c r="HJ195" t="s">
        <v>818</v>
      </c>
      <c r="HK195" t="s">
        <v>818</v>
      </c>
      <c r="HL195" t="s">
        <v>818</v>
      </c>
      <c r="HM195" t="s">
        <v>818</v>
      </c>
      <c r="HN195" t="s">
        <v>818</v>
      </c>
      <c r="HO195" t="s">
        <v>818</v>
      </c>
      <c r="HP195" t="s">
        <v>818</v>
      </c>
      <c r="HQ195" t="s">
        <v>818</v>
      </c>
      <c r="HR195" t="s">
        <v>818</v>
      </c>
      <c r="HS195" t="s">
        <v>818</v>
      </c>
      <c r="HT195" t="s">
        <v>818</v>
      </c>
      <c r="HU195" t="s">
        <v>818</v>
      </c>
      <c r="HV195" t="s">
        <v>818</v>
      </c>
      <c r="HW195" t="s">
        <v>818</v>
      </c>
      <c r="HX195" t="s">
        <v>818</v>
      </c>
      <c r="HY195" t="s">
        <v>818</v>
      </c>
      <c r="HZ195" t="s">
        <v>818</v>
      </c>
      <c r="IA195" t="s">
        <v>818</v>
      </c>
      <c r="IB195" t="s">
        <v>818</v>
      </c>
      <c r="IC195" t="s">
        <v>818</v>
      </c>
      <c r="ID195" t="s">
        <v>818</v>
      </c>
      <c r="IE195" t="s">
        <v>818</v>
      </c>
      <c r="IF195" t="s">
        <v>818</v>
      </c>
      <c r="IG195" t="s">
        <v>818</v>
      </c>
      <c r="IH195" t="s">
        <v>818</v>
      </c>
      <c r="II195" t="s">
        <v>818</v>
      </c>
      <c r="IJ195" t="s">
        <v>818</v>
      </c>
      <c r="IK195" t="s">
        <v>818</v>
      </c>
      <c r="IL195" t="s">
        <v>818</v>
      </c>
      <c r="IM195" t="s">
        <v>818</v>
      </c>
      <c r="IN195" t="s">
        <v>818</v>
      </c>
      <c r="IO195" t="s">
        <v>818</v>
      </c>
      <c r="IP195" t="s">
        <v>818</v>
      </c>
      <c r="IQ195" t="s">
        <v>818</v>
      </c>
      <c r="IR195" t="s">
        <v>818</v>
      </c>
      <c r="IS195" t="s">
        <v>818</v>
      </c>
      <c r="IT195" t="s">
        <v>818</v>
      </c>
      <c r="IU195" t="s">
        <v>818</v>
      </c>
      <c r="IV195" t="s">
        <v>818</v>
      </c>
      <c r="IW195" t="s">
        <v>818</v>
      </c>
      <c r="IX195" t="s">
        <v>818</v>
      </c>
      <c r="IY195" t="s">
        <v>818</v>
      </c>
      <c r="IZ195" t="s">
        <v>818</v>
      </c>
      <c r="JA195" t="s">
        <v>818</v>
      </c>
      <c r="JB195" t="s">
        <v>818</v>
      </c>
      <c r="JC195" t="s">
        <v>818</v>
      </c>
      <c r="JD195" t="s">
        <v>818</v>
      </c>
      <c r="JE195" t="s">
        <v>818</v>
      </c>
      <c r="JF195" t="s">
        <v>818</v>
      </c>
      <c r="JG195" t="s">
        <v>818</v>
      </c>
      <c r="JH195" t="s">
        <v>818</v>
      </c>
      <c r="JI195" t="s">
        <v>818</v>
      </c>
      <c r="JJ195" t="s">
        <v>818</v>
      </c>
      <c r="JK195" t="s">
        <v>818</v>
      </c>
      <c r="JL195" t="s">
        <v>818</v>
      </c>
      <c r="JM195" t="s">
        <v>818</v>
      </c>
      <c r="JN195" t="s">
        <v>818</v>
      </c>
      <c r="JO195" t="s">
        <v>818</v>
      </c>
      <c r="JP195" t="s">
        <v>818</v>
      </c>
      <c r="JQ195" t="s">
        <v>818</v>
      </c>
      <c r="JR195" t="s">
        <v>818</v>
      </c>
      <c r="JS195" t="s">
        <v>818</v>
      </c>
      <c r="JT195" t="s">
        <v>818</v>
      </c>
      <c r="JU195" t="s">
        <v>818</v>
      </c>
      <c r="JV195" t="s">
        <v>818</v>
      </c>
      <c r="JW195" t="s">
        <v>818</v>
      </c>
      <c r="JX195" t="s">
        <v>818</v>
      </c>
      <c r="JY195" t="s">
        <v>818</v>
      </c>
      <c r="JZ195" t="s">
        <v>818</v>
      </c>
      <c r="KA195" t="s">
        <v>818</v>
      </c>
      <c r="KB195" t="s">
        <v>818</v>
      </c>
      <c r="KC195" t="s">
        <v>818</v>
      </c>
      <c r="KD195" t="s">
        <v>818</v>
      </c>
      <c r="KE195" t="s">
        <v>818</v>
      </c>
      <c r="KF195">
        <v>2</v>
      </c>
      <c r="KG195">
        <v>0</v>
      </c>
      <c r="KH195">
        <v>0</v>
      </c>
      <c r="KI195">
        <v>0</v>
      </c>
      <c r="KJ195">
        <v>0</v>
      </c>
      <c r="KK195">
        <v>0</v>
      </c>
      <c r="KL195">
        <v>0</v>
      </c>
      <c r="KM195">
        <v>0</v>
      </c>
      <c r="KN195">
        <v>1</v>
      </c>
      <c r="KO195">
        <v>0</v>
      </c>
      <c r="KP195">
        <v>0</v>
      </c>
      <c r="KQ195">
        <v>1</v>
      </c>
      <c r="KR195">
        <v>0</v>
      </c>
      <c r="KS195">
        <v>0</v>
      </c>
      <c r="KT195">
        <v>0</v>
      </c>
      <c r="KU195">
        <v>0</v>
      </c>
      <c r="KV195">
        <v>0</v>
      </c>
      <c r="KW195">
        <v>0</v>
      </c>
      <c r="KX195">
        <v>1</v>
      </c>
      <c r="KY195">
        <v>0</v>
      </c>
      <c r="KZ195">
        <v>0</v>
      </c>
      <c r="LA195">
        <v>1</v>
      </c>
      <c r="LB195">
        <v>0</v>
      </c>
      <c r="LC195">
        <v>0</v>
      </c>
      <c r="LD195">
        <v>2</v>
      </c>
      <c r="LE195">
        <v>0</v>
      </c>
      <c r="LF195">
        <v>2</v>
      </c>
      <c r="LH195" t="s">
        <v>813</v>
      </c>
      <c r="LI195" t="s">
        <v>813</v>
      </c>
      <c r="LJ195" t="s">
        <v>817</v>
      </c>
      <c r="LK195" t="s">
        <v>813</v>
      </c>
      <c r="LL195" t="s">
        <v>817</v>
      </c>
      <c r="LM195" t="s">
        <v>817</v>
      </c>
      <c r="LN195" t="s">
        <v>813</v>
      </c>
      <c r="LO195" t="s">
        <v>813</v>
      </c>
      <c r="LP195" t="s">
        <v>817</v>
      </c>
      <c r="LQ195" t="s">
        <v>817</v>
      </c>
      <c r="LR195" t="s">
        <v>818</v>
      </c>
      <c r="LV195" t="s">
        <v>818</v>
      </c>
      <c r="LX195" t="s">
        <v>817</v>
      </c>
      <c r="MU195" t="s">
        <v>817</v>
      </c>
      <c r="MV195" t="s">
        <v>817</v>
      </c>
      <c r="MW195" t="s">
        <v>813</v>
      </c>
      <c r="MX195" t="s">
        <v>817</v>
      </c>
      <c r="MY195" t="s">
        <v>817</v>
      </c>
      <c r="MZ195" t="s">
        <v>817</v>
      </c>
      <c r="NA195" t="s">
        <v>817</v>
      </c>
      <c r="NB195" t="s">
        <v>817</v>
      </c>
      <c r="NR195" t="s">
        <v>813</v>
      </c>
      <c r="NS195" t="s">
        <v>817</v>
      </c>
      <c r="NU195" t="s">
        <v>825</v>
      </c>
      <c r="NY195">
        <v>0</v>
      </c>
      <c r="OP195" t="s">
        <v>817</v>
      </c>
      <c r="OQ195" t="s">
        <v>827</v>
      </c>
      <c r="OR195" t="s">
        <v>828</v>
      </c>
      <c r="OS195" t="s">
        <v>1020</v>
      </c>
      <c r="OT195" t="s">
        <v>813</v>
      </c>
      <c r="OU195" t="s">
        <v>817</v>
      </c>
      <c r="OV195" t="s">
        <v>1004</v>
      </c>
      <c r="PA195" t="s">
        <v>817</v>
      </c>
      <c r="PB195" t="s">
        <v>817</v>
      </c>
      <c r="PC195" t="s">
        <v>817</v>
      </c>
      <c r="PD195" t="s">
        <v>817</v>
      </c>
      <c r="PE195" t="s">
        <v>817</v>
      </c>
      <c r="PF195" t="s">
        <v>817</v>
      </c>
      <c r="PG195" t="s">
        <v>813</v>
      </c>
      <c r="PH195" t="s">
        <v>817</v>
      </c>
      <c r="PI195" t="s">
        <v>817</v>
      </c>
      <c r="PJ195" t="s">
        <v>817</v>
      </c>
      <c r="PM195" t="s">
        <v>836</v>
      </c>
      <c r="PN195" t="s">
        <v>837</v>
      </c>
      <c r="PO195" t="s">
        <v>838</v>
      </c>
      <c r="PP195" t="s">
        <v>839</v>
      </c>
      <c r="PQ195" t="s">
        <v>813</v>
      </c>
      <c r="PR195" t="s">
        <v>813</v>
      </c>
      <c r="PS195" t="s">
        <v>817</v>
      </c>
      <c r="PT195" t="s">
        <v>817</v>
      </c>
      <c r="PU195" t="s">
        <v>817</v>
      </c>
      <c r="PV195" t="s">
        <v>817</v>
      </c>
      <c r="PW195" t="s">
        <v>817</v>
      </c>
      <c r="PX195" t="s">
        <v>817</v>
      </c>
      <c r="PY195" t="s">
        <v>817</v>
      </c>
      <c r="PZ195" t="s">
        <v>840</v>
      </c>
      <c r="QD195" t="s">
        <v>844</v>
      </c>
      <c r="QE195" t="s">
        <v>845</v>
      </c>
      <c r="QF195" t="s">
        <v>813</v>
      </c>
      <c r="QG195" t="s">
        <v>813</v>
      </c>
      <c r="QH195" t="s">
        <v>813</v>
      </c>
      <c r="QI195" t="s">
        <v>817</v>
      </c>
      <c r="QJ195" t="s">
        <v>817</v>
      </c>
      <c r="QK195" t="s">
        <v>813</v>
      </c>
      <c r="QL195" t="s">
        <v>813</v>
      </c>
      <c r="QM195" t="s">
        <v>817</v>
      </c>
      <c r="QN195" t="s">
        <v>817</v>
      </c>
      <c r="QO195" t="s">
        <v>817</v>
      </c>
      <c r="QP195" t="s">
        <v>817</v>
      </c>
      <c r="QQ195" t="s">
        <v>817</v>
      </c>
      <c r="QR195" t="s">
        <v>813</v>
      </c>
      <c r="QS195" t="s">
        <v>817</v>
      </c>
      <c r="QT195" t="s">
        <v>817</v>
      </c>
      <c r="QU195" t="s">
        <v>817</v>
      </c>
      <c r="QV195" t="s">
        <v>817</v>
      </c>
      <c r="QW195" t="s">
        <v>817</v>
      </c>
      <c r="QX195" t="s">
        <v>817</v>
      </c>
      <c r="QY195" t="s">
        <v>817</v>
      </c>
      <c r="QZ195" t="s">
        <v>817</v>
      </c>
      <c r="RA195" t="s">
        <v>817</v>
      </c>
      <c r="RB195" t="s">
        <v>817</v>
      </c>
      <c r="RC195" t="s">
        <v>817</v>
      </c>
      <c r="RD195" t="s">
        <v>817</v>
      </c>
      <c r="RE195" t="s">
        <v>817</v>
      </c>
      <c r="RF195" t="s">
        <v>813</v>
      </c>
      <c r="RG195" t="s">
        <v>813</v>
      </c>
      <c r="RH195" t="s">
        <v>817</v>
      </c>
      <c r="RI195" t="s">
        <v>817</v>
      </c>
      <c r="RJ195" t="s">
        <v>817</v>
      </c>
      <c r="RK195" t="s">
        <v>813</v>
      </c>
      <c r="RL195" t="s">
        <v>813</v>
      </c>
      <c r="RM195" t="s">
        <v>817</v>
      </c>
      <c r="RN195" t="s">
        <v>817</v>
      </c>
      <c r="RO195" t="s">
        <v>817</v>
      </c>
      <c r="RP195" t="s">
        <v>817</v>
      </c>
      <c r="RQ195" t="s">
        <v>817</v>
      </c>
      <c r="RR195" t="s">
        <v>817</v>
      </c>
      <c r="RS195" t="s">
        <v>817</v>
      </c>
      <c r="RT195" t="s">
        <v>817</v>
      </c>
      <c r="RU195" t="s">
        <v>817</v>
      </c>
      <c r="RV195" t="s">
        <v>817</v>
      </c>
      <c r="RW195" t="s">
        <v>817</v>
      </c>
      <c r="RX195" t="s">
        <v>845</v>
      </c>
      <c r="RY195" t="s">
        <v>846</v>
      </c>
      <c r="RZ195" t="s">
        <v>813</v>
      </c>
      <c r="SA195" t="s">
        <v>813</v>
      </c>
      <c r="SB195" t="s">
        <v>817</v>
      </c>
      <c r="SC195" t="s">
        <v>817</v>
      </c>
      <c r="SD195" t="s">
        <v>817</v>
      </c>
      <c r="SE195" t="s">
        <v>817</v>
      </c>
      <c r="SF195" t="s">
        <v>817</v>
      </c>
      <c r="SG195" t="s">
        <v>817</v>
      </c>
      <c r="SH195" t="s">
        <v>817</v>
      </c>
      <c r="SI195" t="s">
        <v>817</v>
      </c>
      <c r="SJ195" t="s">
        <v>813</v>
      </c>
      <c r="SK195" t="s">
        <v>817</v>
      </c>
      <c r="SL195" t="s">
        <v>817</v>
      </c>
      <c r="SM195" t="s">
        <v>817</v>
      </c>
      <c r="SN195" t="s">
        <v>817</v>
      </c>
      <c r="SO195" t="s">
        <v>817</v>
      </c>
      <c r="SP195" t="s">
        <v>817</v>
      </c>
      <c r="SQ195" t="s">
        <v>817</v>
      </c>
      <c r="SR195" t="s">
        <v>817</v>
      </c>
      <c r="SS195" t="s">
        <v>817</v>
      </c>
      <c r="ST195" t="s">
        <v>817</v>
      </c>
      <c r="SU195" t="s">
        <v>817</v>
      </c>
      <c r="SV195" t="s">
        <v>817</v>
      </c>
      <c r="SW195" t="s">
        <v>817</v>
      </c>
      <c r="SX195" t="s">
        <v>817</v>
      </c>
      <c r="SY195" t="s">
        <v>817</v>
      </c>
      <c r="SZ195" t="s">
        <v>817</v>
      </c>
      <c r="TA195" t="s">
        <v>817</v>
      </c>
      <c r="TB195" t="s">
        <v>817</v>
      </c>
      <c r="TC195" t="s">
        <v>817</v>
      </c>
      <c r="TD195" t="s">
        <v>817</v>
      </c>
      <c r="TE195" t="s">
        <v>817</v>
      </c>
      <c r="TF195" t="s">
        <v>813</v>
      </c>
      <c r="TG195" t="s">
        <v>817</v>
      </c>
      <c r="TH195" t="s">
        <v>817</v>
      </c>
      <c r="TI195" t="s">
        <v>817</v>
      </c>
      <c r="TU195" t="s">
        <v>817</v>
      </c>
      <c r="TY195" t="s">
        <v>813</v>
      </c>
      <c r="TZ195" t="s">
        <v>817</v>
      </c>
      <c r="UA195" t="s">
        <v>817</v>
      </c>
      <c r="UB195" t="s">
        <v>813</v>
      </c>
      <c r="UC195" t="s">
        <v>817</v>
      </c>
      <c r="UD195" t="s">
        <v>813</v>
      </c>
      <c r="UE195" t="s">
        <v>817</v>
      </c>
      <c r="UF195" t="s">
        <v>817</v>
      </c>
      <c r="UG195" t="s">
        <v>817</v>
      </c>
      <c r="UH195" t="s">
        <v>817</v>
      </c>
      <c r="UI195" t="s">
        <v>817</v>
      </c>
      <c r="UJ195" t="s">
        <v>817</v>
      </c>
      <c r="UK195" t="s">
        <v>817</v>
      </c>
      <c r="UL195" t="s">
        <v>813</v>
      </c>
      <c r="UM195" t="s">
        <v>813</v>
      </c>
      <c r="UN195" t="s">
        <v>817</v>
      </c>
      <c r="UO195" t="s">
        <v>813</v>
      </c>
      <c r="UP195" t="s">
        <v>817</v>
      </c>
      <c r="UQ195" t="s">
        <v>817</v>
      </c>
      <c r="UR195" t="s">
        <v>817</v>
      </c>
      <c r="US195" t="s">
        <v>817</v>
      </c>
      <c r="UT195" t="s">
        <v>817</v>
      </c>
      <c r="UU195" t="s">
        <v>817</v>
      </c>
      <c r="UV195" t="s">
        <v>817</v>
      </c>
      <c r="UW195" t="s">
        <v>817</v>
      </c>
      <c r="UX195" t="s">
        <v>817</v>
      </c>
      <c r="UY195" t="s">
        <v>817</v>
      </c>
      <c r="UZ195" t="s">
        <v>817</v>
      </c>
      <c r="VD195" t="s">
        <v>817</v>
      </c>
      <c r="VE195" t="s">
        <v>817</v>
      </c>
      <c r="VF195" t="s">
        <v>813</v>
      </c>
      <c r="VG195" t="s">
        <v>817</v>
      </c>
      <c r="VH195" t="s">
        <v>817</v>
      </c>
      <c r="VI195" t="s">
        <v>817</v>
      </c>
      <c r="VJ195" t="s">
        <v>817</v>
      </c>
      <c r="VK195" t="s">
        <v>817</v>
      </c>
      <c r="VL195" t="s">
        <v>817</v>
      </c>
      <c r="VM195" t="s">
        <v>817</v>
      </c>
      <c r="VN195" t="s">
        <v>817</v>
      </c>
      <c r="VO195" t="s">
        <v>817</v>
      </c>
      <c r="VP195" t="s">
        <v>817</v>
      </c>
      <c r="VQ195" t="s">
        <v>817</v>
      </c>
      <c r="VY195" t="s">
        <v>813</v>
      </c>
      <c r="VZ195" t="s">
        <v>813</v>
      </c>
      <c r="WA195" t="s">
        <v>813</v>
      </c>
      <c r="WB195" t="s">
        <v>817</v>
      </c>
      <c r="WJ195" t="s">
        <v>813</v>
      </c>
      <c r="WK195" t="s">
        <v>813</v>
      </c>
      <c r="WL195" t="s">
        <v>817</v>
      </c>
      <c r="WM195" t="s">
        <v>817</v>
      </c>
      <c r="WN195" t="s">
        <v>817</v>
      </c>
      <c r="WO195" t="s">
        <v>817</v>
      </c>
      <c r="WP195" t="s">
        <v>817</v>
      </c>
      <c r="WQ195" t="s">
        <v>817</v>
      </c>
      <c r="WR195" t="s">
        <v>817</v>
      </c>
      <c r="WS195" t="s">
        <v>908</v>
      </c>
      <c r="WU195" t="s">
        <v>817</v>
      </c>
      <c r="WV195" t="s">
        <v>817</v>
      </c>
      <c r="WW195" t="s">
        <v>817</v>
      </c>
      <c r="WX195" t="s">
        <v>817</v>
      </c>
      <c r="WY195" t="s">
        <v>817</v>
      </c>
      <c r="WZ195" t="s">
        <v>813</v>
      </c>
      <c r="XA195" t="s">
        <v>817</v>
      </c>
      <c r="XB195" t="s">
        <v>817</v>
      </c>
      <c r="XC195" t="s">
        <v>850</v>
      </c>
      <c r="XD195" t="s">
        <v>813</v>
      </c>
      <c r="XE195" t="s">
        <v>817</v>
      </c>
      <c r="XF195" t="s">
        <v>817</v>
      </c>
      <c r="XG195" t="s">
        <v>817</v>
      </c>
      <c r="XH195" t="s">
        <v>817</v>
      </c>
      <c r="XI195" t="s">
        <v>817</v>
      </c>
      <c r="XJ195" t="s">
        <v>817</v>
      </c>
      <c r="XK195" t="s">
        <v>817</v>
      </c>
      <c r="XL195" t="s">
        <v>817</v>
      </c>
      <c r="XM195" t="s">
        <v>817</v>
      </c>
      <c r="XN195" t="s">
        <v>817</v>
      </c>
      <c r="XO195" t="s">
        <v>817</v>
      </c>
      <c r="XP195" t="s">
        <v>817</v>
      </c>
      <c r="XQ195" t="s">
        <v>817</v>
      </c>
      <c r="XR195" t="s">
        <v>817</v>
      </c>
      <c r="XS195" t="s">
        <v>817</v>
      </c>
      <c r="XT195" t="s">
        <v>817</v>
      </c>
      <c r="XU195" t="s">
        <v>817</v>
      </c>
      <c r="XV195" t="s">
        <v>817</v>
      </c>
      <c r="XW195" t="s">
        <v>813</v>
      </c>
      <c r="XX195" t="s">
        <v>817</v>
      </c>
      <c r="XY195" t="s">
        <v>817</v>
      </c>
      <c r="XZ195" t="s">
        <v>817</v>
      </c>
      <c r="ZM195" t="s">
        <v>817</v>
      </c>
      <c r="ZN195" t="s">
        <v>817</v>
      </c>
      <c r="ZO195" t="s">
        <v>817</v>
      </c>
      <c r="ZP195" t="s">
        <v>817</v>
      </c>
      <c r="ZQ195" t="s">
        <v>817</v>
      </c>
      <c r="ZR195" t="s">
        <v>817</v>
      </c>
      <c r="ZS195" t="s">
        <v>817</v>
      </c>
      <c r="ZT195" t="s">
        <v>817</v>
      </c>
      <c r="ZU195" t="s">
        <v>813</v>
      </c>
      <c r="ZV195" t="s">
        <v>817</v>
      </c>
      <c r="ZW195" t="s">
        <v>817</v>
      </c>
      <c r="ZX195" t="s">
        <v>817</v>
      </c>
      <c r="ZY195" t="s">
        <v>817</v>
      </c>
      <c r="ZZ195" t="s">
        <v>817</v>
      </c>
      <c r="AAA195" t="s">
        <v>817</v>
      </c>
      <c r="AAB195" t="s">
        <v>817</v>
      </c>
      <c r="AAC195" t="s">
        <v>817</v>
      </c>
      <c r="AAD195" t="s">
        <v>817</v>
      </c>
      <c r="AAE195" t="s">
        <v>817</v>
      </c>
      <c r="AAF195" t="s">
        <v>817</v>
      </c>
      <c r="AAH195" t="s">
        <v>817</v>
      </c>
      <c r="AAI195" t="s">
        <v>817</v>
      </c>
      <c r="AAJ195" t="s">
        <v>817</v>
      </c>
      <c r="AAK195" t="s">
        <v>817</v>
      </c>
      <c r="AAL195" t="s">
        <v>813</v>
      </c>
      <c r="AAM195" t="s">
        <v>817</v>
      </c>
      <c r="AAN195" t="s">
        <v>817</v>
      </c>
      <c r="AAO195" t="s">
        <v>817</v>
      </c>
      <c r="AAP195" t="s">
        <v>817</v>
      </c>
      <c r="AAQ195" t="s">
        <v>817</v>
      </c>
      <c r="AAR195" t="s">
        <v>817</v>
      </c>
      <c r="AAS195" t="s">
        <v>817</v>
      </c>
      <c r="AAT195" t="s">
        <v>817</v>
      </c>
      <c r="AAV195" t="s">
        <v>817</v>
      </c>
      <c r="AAW195" t="s">
        <v>817</v>
      </c>
      <c r="AAX195" t="s">
        <v>817</v>
      </c>
      <c r="AAY195" t="s">
        <v>817</v>
      </c>
      <c r="AAZ195" t="s">
        <v>817</v>
      </c>
      <c r="ABA195" t="s">
        <v>817</v>
      </c>
      <c r="ABB195" t="s">
        <v>817</v>
      </c>
      <c r="ABC195" t="s">
        <v>817</v>
      </c>
      <c r="ABD195" t="s">
        <v>813</v>
      </c>
      <c r="ABE195" t="s">
        <v>817</v>
      </c>
      <c r="ABF195" t="s">
        <v>817</v>
      </c>
      <c r="ABG195" t="s">
        <v>817</v>
      </c>
      <c r="ABH195" t="s">
        <v>817</v>
      </c>
      <c r="ABI195" t="s">
        <v>817</v>
      </c>
      <c r="ABJ195" t="s">
        <v>817</v>
      </c>
      <c r="ABK195" t="s">
        <v>817</v>
      </c>
      <c r="ABL195" t="s">
        <v>813</v>
      </c>
      <c r="ABM195" t="s">
        <v>817</v>
      </c>
      <c r="ABN195" t="s">
        <v>817</v>
      </c>
      <c r="ABO195" t="s">
        <v>817</v>
      </c>
      <c r="ABP195" t="s">
        <v>817</v>
      </c>
      <c r="ABQ195" t="s">
        <v>817</v>
      </c>
      <c r="ABR195" t="s">
        <v>817</v>
      </c>
      <c r="ABS195" t="s">
        <v>817</v>
      </c>
      <c r="ABT195" t="s">
        <v>817</v>
      </c>
      <c r="ABU195" t="s">
        <v>817</v>
      </c>
      <c r="ABV195" t="s">
        <v>817</v>
      </c>
      <c r="ABW195" t="s">
        <v>813</v>
      </c>
      <c r="ABX195" t="s">
        <v>817</v>
      </c>
      <c r="ABY195" t="s">
        <v>817</v>
      </c>
      <c r="ABZ195" t="s">
        <v>817</v>
      </c>
      <c r="ACA195" t="s">
        <v>817</v>
      </c>
      <c r="ACB195" t="s">
        <v>817</v>
      </c>
      <c r="ACC195" t="s">
        <v>813</v>
      </c>
      <c r="ACD195" t="s">
        <v>817</v>
      </c>
      <c r="ACE195" t="s">
        <v>817</v>
      </c>
      <c r="ACF195" t="s">
        <v>817</v>
      </c>
      <c r="ACG195" t="s">
        <v>817</v>
      </c>
      <c r="ACH195" t="s">
        <v>817</v>
      </c>
      <c r="ACI195" t="s">
        <v>817</v>
      </c>
    </row>
    <row r="196" spans="1:763">
      <c r="A196" t="s">
        <v>1639</v>
      </c>
      <c r="B196" t="s">
        <v>1640</v>
      </c>
      <c r="C196" t="s">
        <v>1641</v>
      </c>
      <c r="D196" t="s">
        <v>967</v>
      </c>
      <c r="E196" t="s">
        <v>967</v>
      </c>
      <c r="P196" t="s">
        <v>886</v>
      </c>
      <c r="Q196">
        <v>0.64514064157430773</v>
      </c>
      <c r="T196">
        <v>50</v>
      </c>
      <c r="V196" t="s">
        <v>813</v>
      </c>
      <c r="X196" t="s">
        <v>813</v>
      </c>
      <c r="Y196" t="s">
        <v>814</v>
      </c>
      <c r="Z196" t="s">
        <v>814</v>
      </c>
      <c r="AA196" t="s">
        <v>857</v>
      </c>
      <c r="AB196" t="s">
        <v>816</v>
      </c>
      <c r="AC196">
        <v>3</v>
      </c>
      <c r="AD196" t="s">
        <v>817</v>
      </c>
      <c r="AE196">
        <v>3</v>
      </c>
      <c r="AF196">
        <v>0</v>
      </c>
      <c r="AG196">
        <v>0</v>
      </c>
      <c r="AH196" t="s">
        <v>818</v>
      </c>
      <c r="AI196" t="s">
        <v>818</v>
      </c>
      <c r="AJ196" t="s">
        <v>818</v>
      </c>
      <c r="AK196" t="s">
        <v>818</v>
      </c>
      <c r="AL196" t="s">
        <v>818</v>
      </c>
      <c r="AM196" t="s">
        <v>818</v>
      </c>
      <c r="AN196" t="s">
        <v>818</v>
      </c>
      <c r="AO196" t="s">
        <v>818</v>
      </c>
      <c r="AP196" t="s">
        <v>818</v>
      </c>
      <c r="AQ196" t="s">
        <v>818</v>
      </c>
      <c r="AR196" t="s">
        <v>818</v>
      </c>
      <c r="AS196" t="s">
        <v>818</v>
      </c>
      <c r="AT196" t="s">
        <v>818</v>
      </c>
      <c r="AU196" t="s">
        <v>818</v>
      </c>
      <c r="AV196" t="s">
        <v>818</v>
      </c>
      <c r="AW196" t="s">
        <v>818</v>
      </c>
      <c r="AX196" t="s">
        <v>818</v>
      </c>
      <c r="AY196" t="s">
        <v>818</v>
      </c>
      <c r="AZ196" t="s">
        <v>818</v>
      </c>
      <c r="BA196" t="s">
        <v>818</v>
      </c>
      <c r="BB196" t="s">
        <v>818</v>
      </c>
      <c r="BC196" t="s">
        <v>818</v>
      </c>
      <c r="BD196" t="s">
        <v>818</v>
      </c>
      <c r="BE196" t="s">
        <v>818</v>
      </c>
      <c r="BF196" t="s">
        <v>818</v>
      </c>
      <c r="BG196" t="s">
        <v>818</v>
      </c>
      <c r="BH196" t="s">
        <v>818</v>
      </c>
      <c r="BI196" t="s">
        <v>818</v>
      </c>
      <c r="BJ196" t="s">
        <v>818</v>
      </c>
      <c r="BK196" t="s">
        <v>818</v>
      </c>
      <c r="BL196" t="s">
        <v>818</v>
      </c>
      <c r="BM196" t="s">
        <v>818</v>
      </c>
      <c r="BN196" t="s">
        <v>818</v>
      </c>
      <c r="BO196" t="s">
        <v>818</v>
      </c>
      <c r="BP196" t="s">
        <v>818</v>
      </c>
      <c r="BQ196" t="s">
        <v>818</v>
      </c>
      <c r="BR196" t="s">
        <v>818</v>
      </c>
      <c r="BS196" t="s">
        <v>818</v>
      </c>
      <c r="BT196" t="s">
        <v>818</v>
      </c>
      <c r="BU196" t="s">
        <v>818</v>
      </c>
      <c r="BV196" t="s">
        <v>818</v>
      </c>
      <c r="BW196" t="s">
        <v>818</v>
      </c>
      <c r="BX196" t="s">
        <v>818</v>
      </c>
      <c r="BY196" t="s">
        <v>818</v>
      </c>
      <c r="BZ196" t="s">
        <v>818</v>
      </c>
      <c r="CA196" t="s">
        <v>818</v>
      </c>
      <c r="CB196" t="s">
        <v>818</v>
      </c>
      <c r="CC196" t="s">
        <v>818</v>
      </c>
      <c r="CD196" t="s">
        <v>818</v>
      </c>
      <c r="CE196" t="s">
        <v>818</v>
      </c>
      <c r="CF196" t="s">
        <v>818</v>
      </c>
      <c r="CG196" t="s">
        <v>818</v>
      </c>
      <c r="CH196" t="s">
        <v>818</v>
      </c>
      <c r="CI196" t="s">
        <v>818</v>
      </c>
      <c r="CJ196" t="s">
        <v>818</v>
      </c>
      <c r="CK196" t="s">
        <v>818</v>
      </c>
      <c r="CL196" t="s">
        <v>818</v>
      </c>
      <c r="CM196" t="s">
        <v>818</v>
      </c>
      <c r="CN196" t="s">
        <v>818</v>
      </c>
      <c r="CO196" t="s">
        <v>818</v>
      </c>
      <c r="CP196" t="s">
        <v>818</v>
      </c>
      <c r="CQ196" t="s">
        <v>818</v>
      </c>
      <c r="CR196" t="s">
        <v>818</v>
      </c>
      <c r="CS196" t="s">
        <v>818</v>
      </c>
      <c r="CT196" t="s">
        <v>818</v>
      </c>
      <c r="CU196" t="s">
        <v>818</v>
      </c>
      <c r="CV196" t="s">
        <v>818</v>
      </c>
      <c r="CW196" t="s">
        <v>818</v>
      </c>
      <c r="CX196" t="s">
        <v>818</v>
      </c>
      <c r="CY196" t="s">
        <v>818</v>
      </c>
      <c r="CZ196" t="s">
        <v>818</v>
      </c>
      <c r="DA196" t="s">
        <v>818</v>
      </c>
      <c r="DB196" t="s">
        <v>818</v>
      </c>
      <c r="DC196" t="s">
        <v>818</v>
      </c>
      <c r="DD196" t="s">
        <v>818</v>
      </c>
      <c r="DE196" t="s">
        <v>818</v>
      </c>
      <c r="DF196" t="s">
        <v>818</v>
      </c>
      <c r="DG196" t="s">
        <v>818</v>
      </c>
      <c r="DH196" t="s">
        <v>818</v>
      </c>
      <c r="DI196" t="s">
        <v>818</v>
      </c>
      <c r="DJ196" t="s">
        <v>818</v>
      </c>
      <c r="DK196" t="s">
        <v>818</v>
      </c>
      <c r="DL196" t="s">
        <v>818</v>
      </c>
      <c r="DM196" t="s">
        <v>818</v>
      </c>
      <c r="DN196" t="s">
        <v>818</v>
      </c>
      <c r="DO196" t="s">
        <v>818</v>
      </c>
      <c r="DP196" t="s">
        <v>818</v>
      </c>
      <c r="DQ196" t="s">
        <v>818</v>
      </c>
      <c r="DR196" t="s">
        <v>818</v>
      </c>
      <c r="DS196" t="s">
        <v>818</v>
      </c>
      <c r="DT196" t="s">
        <v>818</v>
      </c>
      <c r="DU196" t="s">
        <v>818</v>
      </c>
      <c r="DV196" t="s">
        <v>818</v>
      </c>
      <c r="DW196" t="s">
        <v>818</v>
      </c>
      <c r="DX196" t="s">
        <v>818</v>
      </c>
      <c r="DY196" t="s">
        <v>818</v>
      </c>
      <c r="DZ196" t="s">
        <v>818</v>
      </c>
      <c r="EA196" t="s">
        <v>818</v>
      </c>
      <c r="EB196" t="s">
        <v>818</v>
      </c>
      <c r="EC196" t="s">
        <v>818</v>
      </c>
      <c r="ED196" t="s">
        <v>818</v>
      </c>
      <c r="EE196" t="s">
        <v>818</v>
      </c>
      <c r="EF196" t="s">
        <v>818</v>
      </c>
      <c r="EG196" t="s">
        <v>818</v>
      </c>
      <c r="EH196" t="s">
        <v>818</v>
      </c>
      <c r="EI196" t="s">
        <v>818</v>
      </c>
      <c r="EJ196" t="s">
        <v>818</v>
      </c>
      <c r="EK196" t="s">
        <v>818</v>
      </c>
      <c r="EL196" t="s">
        <v>818</v>
      </c>
      <c r="EM196" t="s">
        <v>818</v>
      </c>
      <c r="EN196" t="s">
        <v>818</v>
      </c>
      <c r="EO196" t="s">
        <v>818</v>
      </c>
      <c r="EP196" t="s">
        <v>818</v>
      </c>
      <c r="EQ196" t="s">
        <v>818</v>
      </c>
      <c r="ER196" t="s">
        <v>818</v>
      </c>
      <c r="ES196" t="s">
        <v>818</v>
      </c>
      <c r="ET196" t="s">
        <v>818</v>
      </c>
      <c r="EU196" t="s">
        <v>818</v>
      </c>
      <c r="EV196" t="s">
        <v>818</v>
      </c>
      <c r="EW196" t="s">
        <v>818</v>
      </c>
      <c r="EX196" t="s">
        <v>818</v>
      </c>
      <c r="EY196" t="s">
        <v>818</v>
      </c>
      <c r="EZ196" t="s">
        <v>818</v>
      </c>
      <c r="FA196" t="s">
        <v>818</v>
      </c>
      <c r="FB196" t="s">
        <v>818</v>
      </c>
      <c r="FC196" t="s">
        <v>818</v>
      </c>
      <c r="FD196" t="s">
        <v>818</v>
      </c>
      <c r="FE196" t="s">
        <v>818</v>
      </c>
      <c r="FF196" t="s">
        <v>818</v>
      </c>
      <c r="FG196" t="s">
        <v>818</v>
      </c>
      <c r="FH196" t="s">
        <v>818</v>
      </c>
      <c r="FI196" t="s">
        <v>818</v>
      </c>
      <c r="FJ196" t="s">
        <v>818</v>
      </c>
      <c r="FK196" t="s">
        <v>818</v>
      </c>
      <c r="FL196" t="s">
        <v>818</v>
      </c>
      <c r="FM196" t="s">
        <v>818</v>
      </c>
      <c r="FN196" t="s">
        <v>818</v>
      </c>
      <c r="FO196" t="s">
        <v>818</v>
      </c>
      <c r="FP196" t="s">
        <v>818</v>
      </c>
      <c r="FQ196" t="s">
        <v>818</v>
      </c>
      <c r="FR196" t="s">
        <v>818</v>
      </c>
      <c r="FS196" t="s">
        <v>818</v>
      </c>
      <c r="FT196" t="s">
        <v>818</v>
      </c>
      <c r="FU196" t="s">
        <v>818</v>
      </c>
      <c r="FV196" t="s">
        <v>818</v>
      </c>
      <c r="FW196" t="s">
        <v>818</v>
      </c>
      <c r="FX196" t="s">
        <v>818</v>
      </c>
      <c r="FY196" t="s">
        <v>818</v>
      </c>
      <c r="FZ196" t="s">
        <v>818</v>
      </c>
      <c r="GA196" t="s">
        <v>818</v>
      </c>
      <c r="GB196" t="s">
        <v>818</v>
      </c>
      <c r="GC196" t="s">
        <v>818</v>
      </c>
      <c r="GD196" t="s">
        <v>818</v>
      </c>
      <c r="GE196" t="s">
        <v>818</v>
      </c>
      <c r="GF196" t="s">
        <v>818</v>
      </c>
      <c r="GG196" t="s">
        <v>818</v>
      </c>
      <c r="GH196" t="s">
        <v>818</v>
      </c>
      <c r="GI196" t="s">
        <v>818</v>
      </c>
      <c r="GJ196" t="s">
        <v>818</v>
      </c>
      <c r="GK196" t="s">
        <v>818</v>
      </c>
      <c r="GL196" t="s">
        <v>818</v>
      </c>
      <c r="GM196" t="s">
        <v>818</v>
      </c>
      <c r="GN196" t="s">
        <v>818</v>
      </c>
      <c r="GO196" t="s">
        <v>818</v>
      </c>
      <c r="GP196" t="s">
        <v>818</v>
      </c>
      <c r="GQ196" t="s">
        <v>818</v>
      </c>
      <c r="GR196" t="s">
        <v>818</v>
      </c>
      <c r="GS196" t="s">
        <v>818</v>
      </c>
      <c r="GT196" t="s">
        <v>818</v>
      </c>
      <c r="GU196" t="s">
        <v>818</v>
      </c>
      <c r="GV196" t="s">
        <v>818</v>
      </c>
      <c r="GW196" t="s">
        <v>818</v>
      </c>
      <c r="GX196" t="s">
        <v>818</v>
      </c>
      <c r="GY196" t="s">
        <v>818</v>
      </c>
      <c r="GZ196" t="s">
        <v>818</v>
      </c>
      <c r="HA196" t="s">
        <v>818</v>
      </c>
      <c r="HB196" t="s">
        <v>818</v>
      </c>
      <c r="HC196" t="s">
        <v>818</v>
      </c>
      <c r="HD196" t="s">
        <v>818</v>
      </c>
      <c r="HE196" t="s">
        <v>818</v>
      </c>
      <c r="HF196" t="s">
        <v>818</v>
      </c>
      <c r="HG196" t="s">
        <v>818</v>
      </c>
      <c r="HH196" t="s">
        <v>818</v>
      </c>
      <c r="HI196" t="s">
        <v>818</v>
      </c>
      <c r="HJ196" t="s">
        <v>818</v>
      </c>
      <c r="HK196" t="s">
        <v>818</v>
      </c>
      <c r="HL196" t="s">
        <v>818</v>
      </c>
      <c r="HM196" t="s">
        <v>818</v>
      </c>
      <c r="HN196" t="s">
        <v>818</v>
      </c>
      <c r="HO196" t="s">
        <v>818</v>
      </c>
      <c r="HP196" t="s">
        <v>818</v>
      </c>
      <c r="HQ196" t="s">
        <v>818</v>
      </c>
      <c r="HR196" t="s">
        <v>818</v>
      </c>
      <c r="HS196" t="s">
        <v>818</v>
      </c>
      <c r="HT196" t="s">
        <v>818</v>
      </c>
      <c r="HU196" t="s">
        <v>818</v>
      </c>
      <c r="HV196" t="s">
        <v>818</v>
      </c>
      <c r="HW196" t="s">
        <v>818</v>
      </c>
      <c r="HX196" t="s">
        <v>818</v>
      </c>
      <c r="HY196" t="s">
        <v>818</v>
      </c>
      <c r="HZ196" t="s">
        <v>818</v>
      </c>
      <c r="IA196" t="s">
        <v>818</v>
      </c>
      <c r="IB196" t="s">
        <v>818</v>
      </c>
      <c r="IC196" t="s">
        <v>818</v>
      </c>
      <c r="ID196" t="s">
        <v>818</v>
      </c>
      <c r="IE196" t="s">
        <v>818</v>
      </c>
      <c r="IF196" t="s">
        <v>818</v>
      </c>
      <c r="IG196" t="s">
        <v>818</v>
      </c>
      <c r="IH196" t="s">
        <v>818</v>
      </c>
      <c r="II196" t="s">
        <v>818</v>
      </c>
      <c r="IJ196" t="s">
        <v>818</v>
      </c>
      <c r="IK196" t="s">
        <v>818</v>
      </c>
      <c r="IL196" t="s">
        <v>818</v>
      </c>
      <c r="IM196" t="s">
        <v>818</v>
      </c>
      <c r="IN196" t="s">
        <v>818</v>
      </c>
      <c r="IO196" t="s">
        <v>818</v>
      </c>
      <c r="IP196" t="s">
        <v>818</v>
      </c>
      <c r="IQ196" t="s">
        <v>818</v>
      </c>
      <c r="IR196" t="s">
        <v>818</v>
      </c>
      <c r="IS196" t="s">
        <v>818</v>
      </c>
      <c r="IT196" t="s">
        <v>818</v>
      </c>
      <c r="IU196" t="s">
        <v>818</v>
      </c>
      <c r="IV196" t="s">
        <v>818</v>
      </c>
      <c r="IW196" t="s">
        <v>818</v>
      </c>
      <c r="IX196" t="s">
        <v>818</v>
      </c>
      <c r="IY196" t="s">
        <v>818</v>
      </c>
      <c r="IZ196" t="s">
        <v>818</v>
      </c>
      <c r="JA196" t="s">
        <v>818</v>
      </c>
      <c r="JB196" t="s">
        <v>818</v>
      </c>
      <c r="JC196" t="s">
        <v>818</v>
      </c>
      <c r="JD196" t="s">
        <v>818</v>
      </c>
      <c r="JE196" t="s">
        <v>818</v>
      </c>
      <c r="JF196" t="s">
        <v>818</v>
      </c>
      <c r="JG196" t="s">
        <v>818</v>
      </c>
      <c r="JH196" t="s">
        <v>818</v>
      </c>
      <c r="JI196" t="s">
        <v>818</v>
      </c>
      <c r="JJ196" t="s">
        <v>818</v>
      </c>
      <c r="JK196" t="s">
        <v>818</v>
      </c>
      <c r="JL196" t="s">
        <v>818</v>
      </c>
      <c r="JM196" t="s">
        <v>818</v>
      </c>
      <c r="JN196" t="s">
        <v>818</v>
      </c>
      <c r="JO196" t="s">
        <v>818</v>
      </c>
      <c r="JP196" t="s">
        <v>818</v>
      </c>
      <c r="JQ196" t="s">
        <v>818</v>
      </c>
      <c r="JR196" t="s">
        <v>818</v>
      </c>
      <c r="JS196" t="s">
        <v>818</v>
      </c>
      <c r="JT196" t="s">
        <v>818</v>
      </c>
      <c r="JU196" t="s">
        <v>818</v>
      </c>
      <c r="JV196" t="s">
        <v>818</v>
      </c>
      <c r="JW196" t="s">
        <v>818</v>
      </c>
      <c r="JX196" t="s">
        <v>818</v>
      </c>
      <c r="JY196" t="s">
        <v>818</v>
      </c>
      <c r="JZ196" t="s">
        <v>818</v>
      </c>
      <c r="KA196" t="s">
        <v>818</v>
      </c>
      <c r="KB196" t="s">
        <v>818</v>
      </c>
      <c r="KC196" t="s">
        <v>818</v>
      </c>
      <c r="KD196" t="s">
        <v>818</v>
      </c>
      <c r="KE196" t="s">
        <v>818</v>
      </c>
      <c r="KF196">
        <v>3</v>
      </c>
      <c r="KG196">
        <v>0</v>
      </c>
      <c r="KH196">
        <v>0</v>
      </c>
      <c r="KI196">
        <v>0</v>
      </c>
      <c r="KJ196">
        <v>0</v>
      </c>
      <c r="KK196">
        <v>0</v>
      </c>
      <c r="KL196">
        <v>0</v>
      </c>
      <c r="KM196">
        <v>1</v>
      </c>
      <c r="KN196">
        <v>1</v>
      </c>
      <c r="KO196">
        <v>0</v>
      </c>
      <c r="KP196">
        <v>0</v>
      </c>
      <c r="KQ196">
        <v>2</v>
      </c>
      <c r="KR196">
        <v>0</v>
      </c>
      <c r="KS196">
        <v>0</v>
      </c>
      <c r="KT196">
        <v>0</v>
      </c>
      <c r="KU196">
        <v>0</v>
      </c>
      <c r="KV196">
        <v>1</v>
      </c>
      <c r="KW196">
        <v>0</v>
      </c>
      <c r="KX196">
        <v>0</v>
      </c>
      <c r="KY196">
        <v>0</v>
      </c>
      <c r="KZ196">
        <v>1</v>
      </c>
      <c r="LA196">
        <v>0</v>
      </c>
      <c r="LB196">
        <v>0</v>
      </c>
      <c r="LC196">
        <v>1</v>
      </c>
      <c r="LD196">
        <v>3</v>
      </c>
      <c r="LE196">
        <v>1</v>
      </c>
      <c r="LF196">
        <v>2</v>
      </c>
      <c r="LH196" t="s">
        <v>813</v>
      </c>
      <c r="LI196" t="s">
        <v>817</v>
      </c>
      <c r="LJ196" t="s">
        <v>817</v>
      </c>
      <c r="LK196" t="s">
        <v>817</v>
      </c>
      <c r="LL196" t="s">
        <v>817</v>
      </c>
      <c r="LM196" t="s">
        <v>817</v>
      </c>
      <c r="LN196" t="s">
        <v>813</v>
      </c>
      <c r="LO196" t="s">
        <v>817</v>
      </c>
      <c r="LQ196" t="s">
        <v>817</v>
      </c>
      <c r="LR196" t="s">
        <v>818</v>
      </c>
      <c r="LS196" t="s">
        <v>818</v>
      </c>
      <c r="LT196" t="s">
        <v>818</v>
      </c>
      <c r="LU196" t="s">
        <v>818</v>
      </c>
      <c r="LV196" t="s">
        <v>818</v>
      </c>
      <c r="LW196" t="s">
        <v>818</v>
      </c>
      <c r="LX196" t="s">
        <v>817</v>
      </c>
      <c r="MA196" t="s">
        <v>858</v>
      </c>
      <c r="MB196" t="s">
        <v>821</v>
      </c>
      <c r="MC196" t="s">
        <v>875</v>
      </c>
      <c r="MD196" t="s">
        <v>813</v>
      </c>
      <c r="MF196" t="s">
        <v>823</v>
      </c>
      <c r="MI196" t="s">
        <v>817</v>
      </c>
      <c r="MJ196" t="s">
        <v>824</v>
      </c>
      <c r="MK196" t="s">
        <v>817</v>
      </c>
      <c r="ML196" t="s">
        <v>813</v>
      </c>
      <c r="MM196" t="s">
        <v>817</v>
      </c>
      <c r="MN196" t="s">
        <v>817</v>
      </c>
      <c r="MO196" t="s">
        <v>817</v>
      </c>
      <c r="MP196" t="s">
        <v>817</v>
      </c>
      <c r="MQ196" t="s">
        <v>817</v>
      </c>
      <c r="MR196" t="s">
        <v>817</v>
      </c>
      <c r="MS196" t="s">
        <v>817</v>
      </c>
      <c r="MT196" t="s">
        <v>817</v>
      </c>
      <c r="MU196" t="s">
        <v>813</v>
      </c>
      <c r="NC196" t="s">
        <v>817</v>
      </c>
      <c r="ND196" t="s">
        <v>817</v>
      </c>
      <c r="NE196" t="s">
        <v>817</v>
      </c>
      <c r="NR196" t="s">
        <v>813</v>
      </c>
      <c r="NS196" t="s">
        <v>817</v>
      </c>
      <c r="NU196" t="s">
        <v>825</v>
      </c>
      <c r="NY196">
        <v>1</v>
      </c>
      <c r="NZ196" t="s">
        <v>903</v>
      </c>
      <c r="OP196" t="s">
        <v>902</v>
      </c>
      <c r="OQ196" t="s">
        <v>827</v>
      </c>
      <c r="OR196" t="s">
        <v>863</v>
      </c>
      <c r="OS196" t="s">
        <v>878</v>
      </c>
      <c r="OT196" t="s">
        <v>813</v>
      </c>
      <c r="OU196" t="s">
        <v>817</v>
      </c>
      <c r="OV196" t="s">
        <v>830</v>
      </c>
      <c r="OW196" t="s">
        <v>864</v>
      </c>
      <c r="OX196" t="s">
        <v>832</v>
      </c>
      <c r="OY196" t="s">
        <v>833</v>
      </c>
      <c r="OZ196" t="s">
        <v>1011</v>
      </c>
      <c r="PA196" t="s">
        <v>813</v>
      </c>
      <c r="PB196" t="s">
        <v>813</v>
      </c>
      <c r="PC196" t="s">
        <v>817</v>
      </c>
      <c r="PD196" t="s">
        <v>817</v>
      </c>
      <c r="PE196" t="s">
        <v>817</v>
      </c>
      <c r="PF196" t="s">
        <v>813</v>
      </c>
      <c r="PG196" t="s">
        <v>817</v>
      </c>
      <c r="PH196" t="s">
        <v>817</v>
      </c>
      <c r="PI196" t="s">
        <v>817</v>
      </c>
      <c r="PJ196" t="s">
        <v>817</v>
      </c>
      <c r="PK196" t="s">
        <v>817</v>
      </c>
      <c r="PL196" t="s">
        <v>927</v>
      </c>
      <c r="PM196" t="s">
        <v>845</v>
      </c>
      <c r="PN196" t="s">
        <v>845</v>
      </c>
      <c r="PO196" t="s">
        <v>880</v>
      </c>
      <c r="PP196" t="s">
        <v>867</v>
      </c>
      <c r="PQ196" t="s">
        <v>813</v>
      </c>
      <c r="PR196" t="s">
        <v>813</v>
      </c>
      <c r="PS196" t="s">
        <v>813</v>
      </c>
      <c r="PT196" t="s">
        <v>817</v>
      </c>
      <c r="PU196" t="s">
        <v>817</v>
      </c>
      <c r="PV196" t="s">
        <v>817</v>
      </c>
      <c r="PW196" t="s">
        <v>817</v>
      </c>
      <c r="PX196" t="s">
        <v>817</v>
      </c>
      <c r="PY196" t="s">
        <v>817</v>
      </c>
      <c r="PZ196" t="s">
        <v>840</v>
      </c>
      <c r="QA196" t="s">
        <v>1101</v>
      </c>
      <c r="QB196" t="s">
        <v>895</v>
      </c>
      <c r="QC196" t="s">
        <v>843</v>
      </c>
      <c r="QD196" t="s">
        <v>896</v>
      </c>
      <c r="QE196" t="s">
        <v>845</v>
      </c>
      <c r="QF196" t="s">
        <v>817</v>
      </c>
      <c r="QG196" t="s">
        <v>813</v>
      </c>
      <c r="QH196" t="s">
        <v>817</v>
      </c>
      <c r="QI196" t="s">
        <v>817</v>
      </c>
      <c r="QJ196" t="s">
        <v>817</v>
      </c>
      <c r="QK196" t="s">
        <v>817</v>
      </c>
      <c r="QL196" t="s">
        <v>817</v>
      </c>
      <c r="QM196" t="s">
        <v>817</v>
      </c>
      <c r="QN196" t="s">
        <v>817</v>
      </c>
      <c r="QO196" t="s">
        <v>817</v>
      </c>
      <c r="QP196" t="s">
        <v>813</v>
      </c>
      <c r="QQ196" t="s">
        <v>817</v>
      </c>
      <c r="QR196" t="s">
        <v>813</v>
      </c>
      <c r="QS196" t="s">
        <v>817</v>
      </c>
      <c r="QT196" t="s">
        <v>817</v>
      </c>
      <c r="QU196" t="s">
        <v>817</v>
      </c>
      <c r="QV196" t="s">
        <v>817</v>
      </c>
      <c r="QW196" t="s">
        <v>817</v>
      </c>
      <c r="QX196" t="s">
        <v>817</v>
      </c>
      <c r="QY196" t="s">
        <v>817</v>
      </c>
      <c r="QZ196" t="s">
        <v>813</v>
      </c>
      <c r="RA196" t="s">
        <v>813</v>
      </c>
      <c r="RB196" t="s">
        <v>817</v>
      </c>
      <c r="RC196" t="s">
        <v>817</v>
      </c>
      <c r="RD196" t="s">
        <v>817</v>
      </c>
      <c r="RE196" t="s">
        <v>817</v>
      </c>
      <c r="RF196" t="s">
        <v>817</v>
      </c>
      <c r="RG196" t="s">
        <v>817</v>
      </c>
      <c r="RH196" t="s">
        <v>817</v>
      </c>
      <c r="RI196" t="s">
        <v>817</v>
      </c>
      <c r="RJ196" t="s">
        <v>817</v>
      </c>
      <c r="RK196" t="s">
        <v>813</v>
      </c>
      <c r="RL196" t="s">
        <v>817</v>
      </c>
      <c r="RM196" t="s">
        <v>817</v>
      </c>
      <c r="RN196" t="s">
        <v>817</v>
      </c>
      <c r="RO196" t="s">
        <v>817</v>
      </c>
      <c r="RP196" t="s">
        <v>817</v>
      </c>
      <c r="RQ196" t="s">
        <v>817</v>
      </c>
      <c r="RR196" t="s">
        <v>817</v>
      </c>
      <c r="RS196" t="s">
        <v>817</v>
      </c>
      <c r="RT196" t="s">
        <v>817</v>
      </c>
      <c r="RU196" t="s">
        <v>813</v>
      </c>
      <c r="RV196" t="s">
        <v>817</v>
      </c>
      <c r="RW196" t="s">
        <v>817</v>
      </c>
      <c r="RX196" t="s">
        <v>845</v>
      </c>
      <c r="RY196" t="s">
        <v>902</v>
      </c>
      <c r="RZ196" t="s">
        <v>813</v>
      </c>
      <c r="SA196" t="s">
        <v>813</v>
      </c>
      <c r="SB196" t="s">
        <v>817</v>
      </c>
      <c r="SC196" t="s">
        <v>817</v>
      </c>
      <c r="SD196" t="s">
        <v>817</v>
      </c>
      <c r="SE196" t="s">
        <v>817</v>
      </c>
      <c r="SF196" t="s">
        <v>817</v>
      </c>
      <c r="SG196" t="s">
        <v>817</v>
      </c>
      <c r="SH196" t="s">
        <v>817</v>
      </c>
      <c r="SI196" t="s">
        <v>817</v>
      </c>
      <c r="SJ196" t="s">
        <v>817</v>
      </c>
      <c r="SK196" t="s">
        <v>817</v>
      </c>
      <c r="SL196" t="s">
        <v>817</v>
      </c>
      <c r="SM196" t="s">
        <v>813</v>
      </c>
      <c r="SN196" t="s">
        <v>817</v>
      </c>
      <c r="SO196" t="s">
        <v>817</v>
      </c>
      <c r="SP196" t="s">
        <v>817</v>
      </c>
      <c r="SQ196" t="s">
        <v>817</v>
      </c>
      <c r="SR196" t="s">
        <v>817</v>
      </c>
      <c r="SS196" t="s">
        <v>817</v>
      </c>
      <c r="ST196" t="s">
        <v>817</v>
      </c>
      <c r="SU196" t="s">
        <v>817</v>
      </c>
      <c r="SV196" t="s">
        <v>817</v>
      </c>
      <c r="SW196" t="s">
        <v>813</v>
      </c>
      <c r="SX196" t="s">
        <v>817</v>
      </c>
      <c r="SY196" t="s">
        <v>813</v>
      </c>
      <c r="SZ196" t="s">
        <v>817</v>
      </c>
      <c r="TA196" t="s">
        <v>813</v>
      </c>
      <c r="TB196" t="s">
        <v>817</v>
      </c>
      <c r="TC196" t="s">
        <v>817</v>
      </c>
      <c r="TD196" t="s">
        <v>817</v>
      </c>
      <c r="TE196" t="s">
        <v>817</v>
      </c>
      <c r="TF196" t="s">
        <v>817</v>
      </c>
      <c r="TG196" t="s">
        <v>817</v>
      </c>
      <c r="TH196" t="s">
        <v>817</v>
      </c>
      <c r="TI196" t="s">
        <v>817</v>
      </c>
      <c r="TJ196" t="s">
        <v>813</v>
      </c>
      <c r="TK196" t="s">
        <v>817</v>
      </c>
      <c r="TL196" t="s">
        <v>817</v>
      </c>
      <c r="TM196" t="s">
        <v>817</v>
      </c>
      <c r="TN196" t="s">
        <v>817</v>
      </c>
      <c r="TO196" t="s">
        <v>817</v>
      </c>
      <c r="TP196" t="s">
        <v>817</v>
      </c>
      <c r="TQ196" t="s">
        <v>817</v>
      </c>
      <c r="TR196" t="s">
        <v>817</v>
      </c>
      <c r="TS196" t="s">
        <v>817</v>
      </c>
      <c r="TT196" t="s">
        <v>813</v>
      </c>
      <c r="TU196" t="s">
        <v>817</v>
      </c>
      <c r="TV196" t="s">
        <v>817</v>
      </c>
      <c r="TW196" t="s">
        <v>817</v>
      </c>
      <c r="TX196" t="s">
        <v>1365</v>
      </c>
      <c r="TY196" t="s">
        <v>817</v>
      </c>
      <c r="TZ196" t="s">
        <v>817</v>
      </c>
      <c r="UA196" t="s">
        <v>817</v>
      </c>
      <c r="UB196" t="s">
        <v>817</v>
      </c>
      <c r="UC196" t="s">
        <v>817</v>
      </c>
      <c r="UD196" t="s">
        <v>817</v>
      </c>
      <c r="UE196" t="s">
        <v>817</v>
      </c>
      <c r="UF196" t="s">
        <v>817</v>
      </c>
      <c r="UG196" t="s">
        <v>817</v>
      </c>
      <c r="UH196" t="s">
        <v>813</v>
      </c>
      <c r="UI196" t="s">
        <v>817</v>
      </c>
      <c r="UJ196" t="s">
        <v>817</v>
      </c>
      <c r="UK196" t="s">
        <v>817</v>
      </c>
      <c r="UL196" t="s">
        <v>902</v>
      </c>
      <c r="UM196" t="s">
        <v>902</v>
      </c>
      <c r="UN196" t="s">
        <v>817</v>
      </c>
      <c r="UO196" t="s">
        <v>817</v>
      </c>
      <c r="UP196" t="s">
        <v>817</v>
      </c>
      <c r="UQ196" t="s">
        <v>817</v>
      </c>
      <c r="UR196" t="s">
        <v>817</v>
      </c>
      <c r="US196" t="s">
        <v>817</v>
      </c>
      <c r="UT196" t="s">
        <v>817</v>
      </c>
      <c r="UU196" t="s">
        <v>817</v>
      </c>
      <c r="UV196" t="s">
        <v>817</v>
      </c>
      <c r="UW196" t="s">
        <v>813</v>
      </c>
      <c r="UX196" t="s">
        <v>817</v>
      </c>
      <c r="UY196" t="s">
        <v>817</v>
      </c>
      <c r="UZ196" t="s">
        <v>817</v>
      </c>
      <c r="VD196" t="s">
        <v>817</v>
      </c>
      <c r="VE196" t="s">
        <v>817</v>
      </c>
      <c r="VF196" t="s">
        <v>817</v>
      </c>
      <c r="VG196" t="s">
        <v>817</v>
      </c>
      <c r="VH196" t="s">
        <v>817</v>
      </c>
      <c r="VI196" t="s">
        <v>817</v>
      </c>
      <c r="VJ196" t="s">
        <v>817</v>
      </c>
      <c r="VK196" t="s">
        <v>817</v>
      </c>
      <c r="VL196" t="s">
        <v>817</v>
      </c>
      <c r="VM196" t="s">
        <v>817</v>
      </c>
      <c r="VN196" t="s">
        <v>813</v>
      </c>
      <c r="VO196" t="s">
        <v>817</v>
      </c>
      <c r="VP196" t="s">
        <v>817</v>
      </c>
      <c r="VQ196" t="s">
        <v>817</v>
      </c>
      <c r="VY196" t="s">
        <v>813</v>
      </c>
      <c r="VZ196" t="s">
        <v>817</v>
      </c>
      <c r="WA196" t="s">
        <v>902</v>
      </c>
      <c r="WJ196" t="s">
        <v>813</v>
      </c>
      <c r="WK196" t="s">
        <v>817</v>
      </c>
      <c r="WL196" t="s">
        <v>817</v>
      </c>
      <c r="WM196" t="s">
        <v>817</v>
      </c>
      <c r="WN196" t="s">
        <v>817</v>
      </c>
      <c r="WO196" t="s">
        <v>817</v>
      </c>
      <c r="WP196" t="s">
        <v>817</v>
      </c>
      <c r="WQ196" t="s">
        <v>817</v>
      </c>
      <c r="WR196" t="s">
        <v>817</v>
      </c>
      <c r="WS196" t="s">
        <v>902</v>
      </c>
      <c r="WU196" t="s">
        <v>817</v>
      </c>
      <c r="WV196" t="s">
        <v>817</v>
      </c>
      <c r="WW196" t="s">
        <v>817</v>
      </c>
      <c r="WX196" t="s">
        <v>817</v>
      </c>
      <c r="WY196" t="s">
        <v>817</v>
      </c>
      <c r="WZ196" t="s">
        <v>813</v>
      </c>
      <c r="XA196" t="s">
        <v>817</v>
      </c>
      <c r="XB196" t="s">
        <v>817</v>
      </c>
      <c r="XC196" t="s">
        <v>869</v>
      </c>
      <c r="XD196" t="s">
        <v>817</v>
      </c>
      <c r="XE196" t="s">
        <v>817</v>
      </c>
      <c r="XF196" t="s">
        <v>817</v>
      </c>
      <c r="XG196" t="s">
        <v>817</v>
      </c>
      <c r="XH196" t="s">
        <v>817</v>
      </c>
      <c r="XI196" t="s">
        <v>813</v>
      </c>
      <c r="XJ196" t="s">
        <v>813</v>
      </c>
      <c r="XK196" t="s">
        <v>817</v>
      </c>
      <c r="XL196" t="s">
        <v>817</v>
      </c>
      <c r="XM196" t="s">
        <v>817</v>
      </c>
      <c r="XN196" t="s">
        <v>817</v>
      </c>
      <c r="XO196" t="s">
        <v>817</v>
      </c>
      <c r="XP196" t="s">
        <v>817</v>
      </c>
      <c r="XQ196" t="s">
        <v>817</v>
      </c>
      <c r="XR196" t="s">
        <v>813</v>
      </c>
      <c r="XS196" t="s">
        <v>813</v>
      </c>
      <c r="XT196" t="s">
        <v>813</v>
      </c>
      <c r="XU196" t="s">
        <v>813</v>
      </c>
      <c r="XV196" t="s">
        <v>817</v>
      </c>
      <c r="XW196" t="s">
        <v>817</v>
      </c>
      <c r="XX196" t="s">
        <v>817</v>
      </c>
      <c r="XY196" t="s">
        <v>817</v>
      </c>
      <c r="XZ196" t="s">
        <v>817</v>
      </c>
      <c r="ZM196" t="s">
        <v>817</v>
      </c>
      <c r="ZN196" t="s">
        <v>817</v>
      </c>
      <c r="ZO196" t="s">
        <v>817</v>
      </c>
      <c r="ZP196" t="s">
        <v>817</v>
      </c>
      <c r="ZQ196" t="s">
        <v>813</v>
      </c>
      <c r="ZR196" t="s">
        <v>813</v>
      </c>
      <c r="ZS196" t="s">
        <v>817</v>
      </c>
      <c r="ZT196" t="s">
        <v>817</v>
      </c>
      <c r="ZU196" t="s">
        <v>817</v>
      </c>
      <c r="ZV196" t="s">
        <v>813</v>
      </c>
      <c r="ZW196" t="s">
        <v>817</v>
      </c>
      <c r="ZX196" t="s">
        <v>817</v>
      </c>
      <c r="ZY196" t="s">
        <v>817</v>
      </c>
      <c r="ZZ196" t="s">
        <v>817</v>
      </c>
      <c r="AAA196" t="s">
        <v>817</v>
      </c>
      <c r="AAB196" t="s">
        <v>817</v>
      </c>
      <c r="AAC196" t="s">
        <v>817</v>
      </c>
      <c r="AAD196" t="s">
        <v>817</v>
      </c>
      <c r="AAE196" t="s">
        <v>817</v>
      </c>
      <c r="AAF196" t="s">
        <v>817</v>
      </c>
      <c r="AAH196" t="s">
        <v>817</v>
      </c>
      <c r="AAI196" t="s">
        <v>817</v>
      </c>
      <c r="AAJ196" t="s">
        <v>817</v>
      </c>
      <c r="AAK196" t="s">
        <v>817</v>
      </c>
      <c r="AAL196" t="s">
        <v>817</v>
      </c>
      <c r="AAM196" t="s">
        <v>817</v>
      </c>
      <c r="AAN196" t="s">
        <v>813</v>
      </c>
      <c r="AAO196" t="s">
        <v>817</v>
      </c>
      <c r="AAP196" t="s">
        <v>817</v>
      </c>
      <c r="AAQ196" t="s">
        <v>817</v>
      </c>
      <c r="AAR196" t="s">
        <v>817</v>
      </c>
      <c r="AAS196" t="s">
        <v>817</v>
      </c>
      <c r="AAT196" t="s">
        <v>817</v>
      </c>
      <c r="AAV196" t="s">
        <v>817</v>
      </c>
      <c r="AAW196" t="s">
        <v>817</v>
      </c>
      <c r="AAX196" t="s">
        <v>817</v>
      </c>
      <c r="AAY196" t="s">
        <v>817</v>
      </c>
      <c r="AAZ196" t="s">
        <v>817</v>
      </c>
      <c r="ABA196" t="s">
        <v>817</v>
      </c>
      <c r="ABB196" t="s">
        <v>817</v>
      </c>
      <c r="ABC196" t="s">
        <v>817</v>
      </c>
      <c r="ABD196" t="s">
        <v>817</v>
      </c>
      <c r="ABE196" t="s">
        <v>817</v>
      </c>
      <c r="ABF196" t="s">
        <v>817</v>
      </c>
      <c r="ABG196" t="s">
        <v>817</v>
      </c>
      <c r="ABH196" t="s">
        <v>817</v>
      </c>
      <c r="ABI196" t="s">
        <v>817</v>
      </c>
      <c r="ABJ196" t="s">
        <v>817</v>
      </c>
      <c r="ABK196" t="s">
        <v>813</v>
      </c>
      <c r="ABL196" t="s">
        <v>817</v>
      </c>
      <c r="ABM196" t="s">
        <v>817</v>
      </c>
      <c r="ABN196" t="s">
        <v>817</v>
      </c>
      <c r="ABO196" t="s">
        <v>817</v>
      </c>
      <c r="ABP196" t="s">
        <v>817</v>
      </c>
      <c r="ABQ196" t="s">
        <v>817</v>
      </c>
      <c r="ABR196" t="s">
        <v>817</v>
      </c>
      <c r="ABS196" t="s">
        <v>817</v>
      </c>
      <c r="ABT196" t="s">
        <v>817</v>
      </c>
      <c r="ABU196" t="s">
        <v>817</v>
      </c>
      <c r="ABV196" t="s">
        <v>817</v>
      </c>
      <c r="ABW196" t="s">
        <v>813</v>
      </c>
      <c r="ABX196" t="s">
        <v>817</v>
      </c>
      <c r="ABY196" t="s">
        <v>817</v>
      </c>
      <c r="ABZ196" t="s">
        <v>817</v>
      </c>
      <c r="ACA196" t="s">
        <v>817</v>
      </c>
      <c r="ACB196" t="s">
        <v>817</v>
      </c>
      <c r="ACC196" t="s">
        <v>817</v>
      </c>
      <c r="ACD196" t="s">
        <v>817</v>
      </c>
      <c r="ACE196" t="s">
        <v>817</v>
      </c>
      <c r="ACF196" t="s">
        <v>817</v>
      </c>
      <c r="ACG196" t="s">
        <v>817</v>
      </c>
      <c r="ACH196" t="s">
        <v>817</v>
      </c>
      <c r="ACI196" t="s">
        <v>817</v>
      </c>
    </row>
    <row r="197" spans="1:763">
      <c r="A197" t="s">
        <v>1642</v>
      </c>
      <c r="B197" t="s">
        <v>1643</v>
      </c>
      <c r="C197" t="s">
        <v>1644</v>
      </c>
      <c r="D197" t="s">
        <v>977</v>
      </c>
      <c r="E197" t="s">
        <v>977</v>
      </c>
      <c r="P197" t="s">
        <v>855</v>
      </c>
      <c r="Q197">
        <v>1.2198080885670051</v>
      </c>
      <c r="T197">
        <v>33</v>
      </c>
      <c r="V197" t="s">
        <v>813</v>
      </c>
      <c r="X197" t="s">
        <v>813</v>
      </c>
      <c r="Y197" t="s">
        <v>814</v>
      </c>
      <c r="Z197" t="s">
        <v>814</v>
      </c>
      <c r="AA197" t="s">
        <v>857</v>
      </c>
      <c r="AB197" t="s">
        <v>816</v>
      </c>
      <c r="AC197">
        <v>6</v>
      </c>
      <c r="AD197" t="s">
        <v>817</v>
      </c>
      <c r="AE197">
        <v>5</v>
      </c>
      <c r="AF197">
        <v>1</v>
      </c>
      <c r="AG197">
        <v>0</v>
      </c>
      <c r="AH197" t="s">
        <v>818</v>
      </c>
      <c r="AI197" t="s">
        <v>818</v>
      </c>
      <c r="AJ197" t="s">
        <v>818</v>
      </c>
      <c r="AK197" t="s">
        <v>818</v>
      </c>
      <c r="AL197" t="s">
        <v>818</v>
      </c>
      <c r="AM197" t="s">
        <v>818</v>
      </c>
      <c r="AN197" t="s">
        <v>818</v>
      </c>
      <c r="AO197" t="s">
        <v>818</v>
      </c>
      <c r="AP197" t="s">
        <v>818</v>
      </c>
      <c r="AQ197" t="s">
        <v>818</v>
      </c>
      <c r="AR197" t="s">
        <v>818</v>
      </c>
      <c r="AS197" t="s">
        <v>818</v>
      </c>
      <c r="AT197" t="s">
        <v>818</v>
      </c>
      <c r="AU197" t="s">
        <v>818</v>
      </c>
      <c r="AV197" t="s">
        <v>818</v>
      </c>
      <c r="AW197" t="s">
        <v>818</v>
      </c>
      <c r="AX197" t="s">
        <v>818</v>
      </c>
      <c r="AY197" t="s">
        <v>818</v>
      </c>
      <c r="AZ197" t="s">
        <v>818</v>
      </c>
      <c r="BA197" t="s">
        <v>818</v>
      </c>
      <c r="BB197" t="s">
        <v>818</v>
      </c>
      <c r="BC197" t="s">
        <v>818</v>
      </c>
      <c r="BD197" t="s">
        <v>818</v>
      </c>
      <c r="BE197" t="s">
        <v>818</v>
      </c>
      <c r="BF197" t="s">
        <v>818</v>
      </c>
      <c r="BG197" t="s">
        <v>818</v>
      </c>
      <c r="BH197" t="s">
        <v>818</v>
      </c>
      <c r="BI197" t="s">
        <v>818</v>
      </c>
      <c r="BJ197" t="s">
        <v>818</v>
      </c>
      <c r="BK197" t="s">
        <v>818</v>
      </c>
      <c r="BL197" t="s">
        <v>818</v>
      </c>
      <c r="BM197" t="s">
        <v>818</v>
      </c>
      <c r="BN197" t="s">
        <v>818</v>
      </c>
      <c r="BO197" t="s">
        <v>818</v>
      </c>
      <c r="BP197" t="s">
        <v>818</v>
      </c>
      <c r="BQ197" t="s">
        <v>818</v>
      </c>
      <c r="BR197" t="s">
        <v>818</v>
      </c>
      <c r="BS197" t="s">
        <v>818</v>
      </c>
      <c r="BT197" t="s">
        <v>818</v>
      </c>
      <c r="BU197" t="s">
        <v>818</v>
      </c>
      <c r="BV197" t="s">
        <v>818</v>
      </c>
      <c r="BW197" t="s">
        <v>818</v>
      </c>
      <c r="BX197" t="s">
        <v>818</v>
      </c>
      <c r="BY197" t="s">
        <v>818</v>
      </c>
      <c r="BZ197" t="s">
        <v>818</v>
      </c>
      <c r="CA197" t="s">
        <v>818</v>
      </c>
      <c r="CB197" t="s">
        <v>818</v>
      </c>
      <c r="CC197" t="s">
        <v>818</v>
      </c>
      <c r="CD197" t="s">
        <v>818</v>
      </c>
      <c r="CE197" t="s">
        <v>818</v>
      </c>
      <c r="CF197" t="s">
        <v>818</v>
      </c>
      <c r="CG197" t="s">
        <v>818</v>
      </c>
      <c r="CH197" t="s">
        <v>818</v>
      </c>
      <c r="CI197" t="s">
        <v>818</v>
      </c>
      <c r="CJ197" t="s">
        <v>818</v>
      </c>
      <c r="CK197" t="s">
        <v>818</v>
      </c>
      <c r="CL197" t="s">
        <v>818</v>
      </c>
      <c r="CM197" t="s">
        <v>818</v>
      </c>
      <c r="CN197" t="s">
        <v>818</v>
      </c>
      <c r="CO197" t="s">
        <v>818</v>
      </c>
      <c r="CP197" t="s">
        <v>818</v>
      </c>
      <c r="CQ197" t="s">
        <v>818</v>
      </c>
      <c r="CR197" t="s">
        <v>818</v>
      </c>
      <c r="CS197" t="s">
        <v>818</v>
      </c>
      <c r="CT197" t="s">
        <v>818</v>
      </c>
      <c r="CU197" t="s">
        <v>818</v>
      </c>
      <c r="CV197" t="s">
        <v>818</v>
      </c>
      <c r="CW197" t="s">
        <v>818</v>
      </c>
      <c r="CX197" t="s">
        <v>818</v>
      </c>
      <c r="CY197" t="s">
        <v>818</v>
      </c>
      <c r="CZ197" t="s">
        <v>818</v>
      </c>
      <c r="DA197" t="s">
        <v>818</v>
      </c>
      <c r="DB197" t="s">
        <v>818</v>
      </c>
      <c r="DC197" t="s">
        <v>818</v>
      </c>
      <c r="DD197" t="s">
        <v>818</v>
      </c>
      <c r="DE197" t="s">
        <v>818</v>
      </c>
      <c r="DF197" t="s">
        <v>818</v>
      </c>
      <c r="DG197" t="s">
        <v>818</v>
      </c>
      <c r="DH197" t="s">
        <v>818</v>
      </c>
      <c r="DI197" t="s">
        <v>818</v>
      </c>
      <c r="DJ197" t="s">
        <v>818</v>
      </c>
      <c r="DK197" t="s">
        <v>818</v>
      </c>
      <c r="DL197" t="s">
        <v>818</v>
      </c>
      <c r="DM197" t="s">
        <v>818</v>
      </c>
      <c r="DN197" t="s">
        <v>818</v>
      </c>
      <c r="DO197" t="s">
        <v>818</v>
      </c>
      <c r="DP197" t="s">
        <v>818</v>
      </c>
      <c r="DQ197" t="s">
        <v>818</v>
      </c>
      <c r="DR197" t="s">
        <v>818</v>
      </c>
      <c r="DS197" t="s">
        <v>818</v>
      </c>
      <c r="DT197" t="s">
        <v>818</v>
      </c>
      <c r="DU197" t="s">
        <v>818</v>
      </c>
      <c r="DV197" t="s">
        <v>818</v>
      </c>
      <c r="DW197" t="s">
        <v>818</v>
      </c>
      <c r="DX197" t="s">
        <v>818</v>
      </c>
      <c r="DY197" t="s">
        <v>818</v>
      </c>
      <c r="DZ197" t="s">
        <v>818</v>
      </c>
      <c r="EA197" t="s">
        <v>818</v>
      </c>
      <c r="EB197" t="s">
        <v>818</v>
      </c>
      <c r="EC197" t="s">
        <v>818</v>
      </c>
      <c r="ED197" t="s">
        <v>818</v>
      </c>
      <c r="EE197" t="s">
        <v>818</v>
      </c>
      <c r="EF197" t="s">
        <v>818</v>
      </c>
      <c r="EG197" t="s">
        <v>818</v>
      </c>
      <c r="EH197" t="s">
        <v>818</v>
      </c>
      <c r="EI197" t="s">
        <v>818</v>
      </c>
      <c r="EJ197" t="s">
        <v>818</v>
      </c>
      <c r="EK197" t="s">
        <v>818</v>
      </c>
      <c r="EL197" t="s">
        <v>818</v>
      </c>
      <c r="EM197" t="s">
        <v>818</v>
      </c>
      <c r="EN197" t="s">
        <v>818</v>
      </c>
      <c r="EO197" t="s">
        <v>818</v>
      </c>
      <c r="EP197" t="s">
        <v>818</v>
      </c>
      <c r="EQ197" t="s">
        <v>818</v>
      </c>
      <c r="ER197" t="s">
        <v>818</v>
      </c>
      <c r="ES197" t="s">
        <v>818</v>
      </c>
      <c r="ET197" t="s">
        <v>818</v>
      </c>
      <c r="EU197" t="s">
        <v>818</v>
      </c>
      <c r="EV197" t="s">
        <v>818</v>
      </c>
      <c r="EW197" t="s">
        <v>818</v>
      </c>
      <c r="EX197" t="s">
        <v>818</v>
      </c>
      <c r="EY197" t="s">
        <v>818</v>
      </c>
      <c r="EZ197" t="s">
        <v>818</v>
      </c>
      <c r="FA197" t="s">
        <v>818</v>
      </c>
      <c r="FB197" t="s">
        <v>818</v>
      </c>
      <c r="FC197" t="s">
        <v>818</v>
      </c>
      <c r="FD197" t="s">
        <v>818</v>
      </c>
      <c r="FE197" t="s">
        <v>818</v>
      </c>
      <c r="FF197" t="s">
        <v>818</v>
      </c>
      <c r="FG197" t="s">
        <v>818</v>
      </c>
      <c r="FH197" t="s">
        <v>818</v>
      </c>
      <c r="FI197" t="s">
        <v>818</v>
      </c>
      <c r="FJ197" t="s">
        <v>818</v>
      </c>
      <c r="FK197" t="s">
        <v>818</v>
      </c>
      <c r="FL197" t="s">
        <v>818</v>
      </c>
      <c r="FM197" t="s">
        <v>818</v>
      </c>
      <c r="FN197" t="s">
        <v>818</v>
      </c>
      <c r="FO197" t="s">
        <v>818</v>
      </c>
      <c r="FP197" t="s">
        <v>818</v>
      </c>
      <c r="FQ197" t="s">
        <v>818</v>
      </c>
      <c r="FR197" t="s">
        <v>818</v>
      </c>
      <c r="FS197" t="s">
        <v>818</v>
      </c>
      <c r="FT197" t="s">
        <v>818</v>
      </c>
      <c r="FU197" t="s">
        <v>818</v>
      </c>
      <c r="FV197" t="s">
        <v>818</v>
      </c>
      <c r="FW197" t="s">
        <v>818</v>
      </c>
      <c r="FX197" t="s">
        <v>818</v>
      </c>
      <c r="FY197" t="s">
        <v>818</v>
      </c>
      <c r="FZ197" t="s">
        <v>818</v>
      </c>
      <c r="GA197" t="s">
        <v>818</v>
      </c>
      <c r="GB197" t="s">
        <v>818</v>
      </c>
      <c r="GC197" t="s">
        <v>818</v>
      </c>
      <c r="GD197" t="s">
        <v>818</v>
      </c>
      <c r="GE197" t="s">
        <v>818</v>
      </c>
      <c r="GF197" t="s">
        <v>818</v>
      </c>
      <c r="GG197" t="s">
        <v>818</v>
      </c>
      <c r="GH197" t="s">
        <v>818</v>
      </c>
      <c r="GI197" t="s">
        <v>818</v>
      </c>
      <c r="GJ197" t="s">
        <v>818</v>
      </c>
      <c r="GK197" t="s">
        <v>818</v>
      </c>
      <c r="GL197" t="s">
        <v>818</v>
      </c>
      <c r="GM197" t="s">
        <v>818</v>
      </c>
      <c r="GN197" t="s">
        <v>818</v>
      </c>
      <c r="GO197" t="s">
        <v>818</v>
      </c>
      <c r="GP197" t="s">
        <v>818</v>
      </c>
      <c r="GQ197" t="s">
        <v>818</v>
      </c>
      <c r="GR197" t="s">
        <v>818</v>
      </c>
      <c r="GS197" t="s">
        <v>818</v>
      </c>
      <c r="GT197" t="s">
        <v>818</v>
      </c>
      <c r="GU197" t="s">
        <v>818</v>
      </c>
      <c r="GV197" t="s">
        <v>818</v>
      </c>
      <c r="GW197" t="s">
        <v>818</v>
      </c>
      <c r="GX197" t="s">
        <v>818</v>
      </c>
      <c r="GY197" t="s">
        <v>818</v>
      </c>
      <c r="GZ197" t="s">
        <v>818</v>
      </c>
      <c r="HA197" t="s">
        <v>818</v>
      </c>
      <c r="HB197" t="s">
        <v>818</v>
      </c>
      <c r="HC197" t="s">
        <v>818</v>
      </c>
      <c r="HD197" t="s">
        <v>818</v>
      </c>
      <c r="HE197" t="s">
        <v>818</v>
      </c>
      <c r="HF197" t="s">
        <v>818</v>
      </c>
      <c r="HG197" t="s">
        <v>818</v>
      </c>
      <c r="HH197" t="s">
        <v>818</v>
      </c>
      <c r="HI197" t="s">
        <v>818</v>
      </c>
      <c r="HJ197" t="s">
        <v>818</v>
      </c>
      <c r="HK197" t="s">
        <v>818</v>
      </c>
      <c r="HL197" t="s">
        <v>818</v>
      </c>
      <c r="HM197" t="s">
        <v>818</v>
      </c>
      <c r="HN197" t="s">
        <v>818</v>
      </c>
      <c r="HO197" t="s">
        <v>818</v>
      </c>
      <c r="HP197" t="s">
        <v>818</v>
      </c>
      <c r="HQ197" t="s">
        <v>818</v>
      </c>
      <c r="HR197" t="s">
        <v>818</v>
      </c>
      <c r="HS197" t="s">
        <v>818</v>
      </c>
      <c r="HT197" t="s">
        <v>818</v>
      </c>
      <c r="HU197" t="s">
        <v>818</v>
      </c>
      <c r="HV197" t="s">
        <v>818</v>
      </c>
      <c r="HW197" t="s">
        <v>818</v>
      </c>
      <c r="HX197" t="s">
        <v>818</v>
      </c>
      <c r="HY197" t="s">
        <v>818</v>
      </c>
      <c r="HZ197" t="s">
        <v>818</v>
      </c>
      <c r="IA197" t="s">
        <v>818</v>
      </c>
      <c r="IB197" t="s">
        <v>818</v>
      </c>
      <c r="IC197" t="s">
        <v>818</v>
      </c>
      <c r="ID197" t="s">
        <v>818</v>
      </c>
      <c r="IE197" t="s">
        <v>818</v>
      </c>
      <c r="IF197" t="s">
        <v>818</v>
      </c>
      <c r="IG197" t="s">
        <v>818</v>
      </c>
      <c r="IH197" t="s">
        <v>818</v>
      </c>
      <c r="II197" t="s">
        <v>818</v>
      </c>
      <c r="IJ197" t="s">
        <v>818</v>
      </c>
      <c r="IK197" t="s">
        <v>818</v>
      </c>
      <c r="IL197" t="s">
        <v>818</v>
      </c>
      <c r="IM197" t="s">
        <v>818</v>
      </c>
      <c r="IN197" t="s">
        <v>818</v>
      </c>
      <c r="IO197" t="s">
        <v>818</v>
      </c>
      <c r="IP197" t="s">
        <v>818</v>
      </c>
      <c r="IQ197" t="s">
        <v>818</v>
      </c>
      <c r="IR197" t="s">
        <v>818</v>
      </c>
      <c r="IS197" t="s">
        <v>818</v>
      </c>
      <c r="IT197" t="s">
        <v>818</v>
      </c>
      <c r="IU197" t="s">
        <v>818</v>
      </c>
      <c r="IV197" t="s">
        <v>818</v>
      </c>
      <c r="IW197" t="s">
        <v>818</v>
      </c>
      <c r="IX197" t="s">
        <v>818</v>
      </c>
      <c r="IY197" t="s">
        <v>818</v>
      </c>
      <c r="IZ197" t="s">
        <v>818</v>
      </c>
      <c r="JA197" t="s">
        <v>818</v>
      </c>
      <c r="JB197" t="s">
        <v>818</v>
      </c>
      <c r="JC197" t="s">
        <v>818</v>
      </c>
      <c r="JD197" t="s">
        <v>818</v>
      </c>
      <c r="JE197" t="s">
        <v>818</v>
      </c>
      <c r="JF197" t="s">
        <v>818</v>
      </c>
      <c r="JG197" t="s">
        <v>818</v>
      </c>
      <c r="JH197" t="s">
        <v>818</v>
      </c>
      <c r="JI197" t="s">
        <v>818</v>
      </c>
      <c r="JJ197" t="s">
        <v>818</v>
      </c>
      <c r="JK197" t="s">
        <v>818</v>
      </c>
      <c r="JL197" t="s">
        <v>818</v>
      </c>
      <c r="JM197" t="s">
        <v>818</v>
      </c>
      <c r="JN197" t="s">
        <v>818</v>
      </c>
      <c r="JO197" t="s">
        <v>818</v>
      </c>
      <c r="JP197" t="s">
        <v>818</v>
      </c>
      <c r="JQ197" t="s">
        <v>818</v>
      </c>
      <c r="JR197" t="s">
        <v>818</v>
      </c>
      <c r="JS197" t="s">
        <v>818</v>
      </c>
      <c r="JT197" t="s">
        <v>818</v>
      </c>
      <c r="JU197" t="s">
        <v>818</v>
      </c>
      <c r="JV197" t="s">
        <v>818</v>
      </c>
      <c r="JW197" t="s">
        <v>818</v>
      </c>
      <c r="JX197" t="s">
        <v>818</v>
      </c>
      <c r="JY197" t="s">
        <v>818</v>
      </c>
      <c r="JZ197" t="s">
        <v>818</v>
      </c>
      <c r="KA197" t="s">
        <v>818</v>
      </c>
      <c r="KB197" t="s">
        <v>818</v>
      </c>
      <c r="KC197" t="s">
        <v>818</v>
      </c>
      <c r="KD197" t="s">
        <v>818</v>
      </c>
      <c r="KE197" t="s">
        <v>818</v>
      </c>
      <c r="KF197">
        <v>6</v>
      </c>
      <c r="KG197">
        <v>0</v>
      </c>
      <c r="KH197">
        <v>0</v>
      </c>
      <c r="KI197">
        <v>0</v>
      </c>
      <c r="KJ197">
        <v>0</v>
      </c>
      <c r="KK197">
        <v>1</v>
      </c>
      <c r="KL197">
        <v>1</v>
      </c>
      <c r="KM197">
        <v>0</v>
      </c>
      <c r="KN197">
        <v>2</v>
      </c>
      <c r="KO197">
        <v>0</v>
      </c>
      <c r="KP197">
        <v>2</v>
      </c>
      <c r="KQ197">
        <v>2</v>
      </c>
      <c r="KR197">
        <v>0</v>
      </c>
      <c r="KS197">
        <v>0</v>
      </c>
      <c r="KT197">
        <v>0</v>
      </c>
      <c r="KU197">
        <v>0</v>
      </c>
      <c r="KV197">
        <v>1</v>
      </c>
      <c r="KW197">
        <v>0</v>
      </c>
      <c r="KX197">
        <v>1</v>
      </c>
      <c r="KY197">
        <v>0</v>
      </c>
      <c r="KZ197">
        <v>1</v>
      </c>
      <c r="LA197">
        <v>1</v>
      </c>
      <c r="LB197">
        <v>0</v>
      </c>
      <c r="LC197">
        <v>3</v>
      </c>
      <c r="LD197">
        <v>6</v>
      </c>
      <c r="LE197">
        <v>3</v>
      </c>
      <c r="LF197">
        <v>3</v>
      </c>
      <c r="LH197" t="s">
        <v>813</v>
      </c>
      <c r="LI197" t="s">
        <v>817</v>
      </c>
      <c r="LJ197" t="s">
        <v>817</v>
      </c>
      <c r="LK197" t="s">
        <v>813</v>
      </c>
      <c r="LL197" t="s">
        <v>817</v>
      </c>
      <c r="LM197" t="s">
        <v>817</v>
      </c>
      <c r="LN197" t="s">
        <v>817</v>
      </c>
      <c r="LO197" t="s">
        <v>813</v>
      </c>
      <c r="LP197" t="s">
        <v>813</v>
      </c>
      <c r="LQ197" t="s">
        <v>817</v>
      </c>
      <c r="LR197" t="s">
        <v>818</v>
      </c>
      <c r="LS197" t="s">
        <v>818</v>
      </c>
      <c r="LV197" t="s">
        <v>818</v>
      </c>
      <c r="LX197" t="s">
        <v>817</v>
      </c>
      <c r="MA197" t="s">
        <v>820</v>
      </c>
      <c r="MB197" t="s">
        <v>887</v>
      </c>
      <c r="MC197" t="s">
        <v>943</v>
      </c>
      <c r="MD197" t="s">
        <v>817</v>
      </c>
      <c r="ME197" t="s">
        <v>902</v>
      </c>
      <c r="MF197" t="s">
        <v>823</v>
      </c>
      <c r="MI197" t="s">
        <v>813</v>
      </c>
      <c r="MJ197" t="s">
        <v>824</v>
      </c>
      <c r="MK197" t="s">
        <v>813</v>
      </c>
      <c r="ML197" t="s">
        <v>817</v>
      </c>
      <c r="MM197" t="s">
        <v>817</v>
      </c>
      <c r="MN197" t="s">
        <v>817</v>
      </c>
      <c r="MO197" t="s">
        <v>817</v>
      </c>
      <c r="MP197" t="s">
        <v>817</v>
      </c>
      <c r="MQ197" t="s">
        <v>817</v>
      </c>
      <c r="MR197" t="s">
        <v>817</v>
      </c>
      <c r="MS197" t="s">
        <v>817</v>
      </c>
      <c r="MT197" t="s">
        <v>817</v>
      </c>
      <c r="MU197" t="s">
        <v>817</v>
      </c>
      <c r="MV197" t="s">
        <v>817</v>
      </c>
      <c r="MW197" t="s">
        <v>817</v>
      </c>
      <c r="MX197" t="s">
        <v>817</v>
      </c>
      <c r="MY197" t="s">
        <v>817</v>
      </c>
      <c r="MZ197" t="s">
        <v>813</v>
      </c>
      <c r="NA197" t="s">
        <v>817</v>
      </c>
      <c r="NB197" t="s">
        <v>817</v>
      </c>
      <c r="NR197" t="s">
        <v>813</v>
      </c>
      <c r="NS197" t="s">
        <v>817</v>
      </c>
      <c r="NU197" t="s">
        <v>861</v>
      </c>
      <c r="NV197" t="s">
        <v>817</v>
      </c>
      <c r="NY197">
        <v>3</v>
      </c>
      <c r="NZ197" t="s">
        <v>903</v>
      </c>
      <c r="OP197" t="s">
        <v>817</v>
      </c>
      <c r="OQ197" t="s">
        <v>827</v>
      </c>
      <c r="OR197" t="s">
        <v>828</v>
      </c>
      <c r="OS197" t="s">
        <v>878</v>
      </c>
      <c r="OT197" t="s">
        <v>813</v>
      </c>
      <c r="OU197" t="s">
        <v>813</v>
      </c>
      <c r="OV197" t="s">
        <v>830</v>
      </c>
      <c r="OW197" t="s">
        <v>905</v>
      </c>
      <c r="OX197" t="s">
        <v>923</v>
      </c>
      <c r="OY197" t="s">
        <v>833</v>
      </c>
      <c r="OZ197" t="s">
        <v>907</v>
      </c>
      <c r="PA197" t="s">
        <v>813</v>
      </c>
      <c r="PB197" t="s">
        <v>813</v>
      </c>
      <c r="PC197" t="s">
        <v>817</v>
      </c>
      <c r="PD197" t="s">
        <v>817</v>
      </c>
      <c r="PE197" t="s">
        <v>813</v>
      </c>
      <c r="PF197" t="s">
        <v>817</v>
      </c>
      <c r="PG197" t="s">
        <v>817</v>
      </c>
      <c r="PH197" t="s">
        <v>817</v>
      </c>
      <c r="PI197" t="s">
        <v>817</v>
      </c>
      <c r="PJ197" t="s">
        <v>817</v>
      </c>
      <c r="PK197" t="s">
        <v>813</v>
      </c>
      <c r="PL197" t="s">
        <v>835</v>
      </c>
      <c r="PM197" t="s">
        <v>879</v>
      </c>
      <c r="PO197" t="s">
        <v>880</v>
      </c>
      <c r="PP197" t="s">
        <v>839</v>
      </c>
      <c r="PQ197" t="s">
        <v>813</v>
      </c>
      <c r="PR197" t="s">
        <v>813</v>
      </c>
      <c r="PS197" t="s">
        <v>817</v>
      </c>
      <c r="PT197" t="s">
        <v>817</v>
      </c>
      <c r="PU197" t="s">
        <v>817</v>
      </c>
      <c r="PV197" t="s">
        <v>817</v>
      </c>
      <c r="PW197" t="s">
        <v>817</v>
      </c>
      <c r="PX197" t="s">
        <v>817</v>
      </c>
      <c r="PY197" t="s">
        <v>817</v>
      </c>
      <c r="PZ197" t="s">
        <v>840</v>
      </c>
      <c r="QD197" t="s">
        <v>844</v>
      </c>
      <c r="QE197" t="s">
        <v>845</v>
      </c>
      <c r="QF197" t="s">
        <v>813</v>
      </c>
      <c r="QG197" t="s">
        <v>813</v>
      </c>
      <c r="QH197" t="s">
        <v>813</v>
      </c>
      <c r="QI197" t="s">
        <v>817</v>
      </c>
      <c r="QJ197" t="s">
        <v>817</v>
      </c>
      <c r="QK197" t="s">
        <v>817</v>
      </c>
      <c r="QL197" t="s">
        <v>817</v>
      </c>
      <c r="QM197" t="s">
        <v>813</v>
      </c>
      <c r="QN197" t="s">
        <v>817</v>
      </c>
      <c r="QO197" t="s">
        <v>817</v>
      </c>
      <c r="QP197" t="s">
        <v>817</v>
      </c>
      <c r="QQ197" t="s">
        <v>817</v>
      </c>
      <c r="QR197" t="s">
        <v>817</v>
      </c>
      <c r="QS197" t="s">
        <v>813</v>
      </c>
      <c r="QT197" t="s">
        <v>817</v>
      </c>
      <c r="QU197" t="s">
        <v>817</v>
      </c>
      <c r="QV197" t="s">
        <v>817</v>
      </c>
      <c r="QW197" t="s">
        <v>817</v>
      </c>
      <c r="QX197" t="s">
        <v>817</v>
      </c>
      <c r="QY197" t="s">
        <v>817</v>
      </c>
      <c r="QZ197" t="s">
        <v>817</v>
      </c>
      <c r="RA197" t="s">
        <v>817</v>
      </c>
      <c r="RB197" t="s">
        <v>817</v>
      </c>
      <c r="RC197" t="s">
        <v>817</v>
      </c>
      <c r="RD197" t="s">
        <v>817</v>
      </c>
      <c r="RE197" t="s">
        <v>817</v>
      </c>
      <c r="RF197" t="s">
        <v>817</v>
      </c>
      <c r="RG197" t="s">
        <v>817</v>
      </c>
      <c r="RH197" t="s">
        <v>817</v>
      </c>
      <c r="RI197" t="s">
        <v>817</v>
      </c>
      <c r="RJ197" t="s">
        <v>817</v>
      </c>
      <c r="RK197" t="s">
        <v>817</v>
      </c>
      <c r="RZ197" t="s">
        <v>813</v>
      </c>
      <c r="SA197" t="s">
        <v>817</v>
      </c>
      <c r="SB197" t="s">
        <v>817</v>
      </c>
      <c r="SC197" t="s">
        <v>817</v>
      </c>
      <c r="SD197" t="s">
        <v>817</v>
      </c>
      <c r="SE197" t="s">
        <v>817</v>
      </c>
      <c r="SF197" t="s">
        <v>813</v>
      </c>
      <c r="SG197" t="s">
        <v>817</v>
      </c>
      <c r="SH197" t="s">
        <v>817</v>
      </c>
      <c r="SI197" t="s">
        <v>813</v>
      </c>
      <c r="SJ197" t="s">
        <v>817</v>
      </c>
      <c r="SK197" t="s">
        <v>817</v>
      </c>
      <c r="SL197" t="s">
        <v>817</v>
      </c>
      <c r="SM197" t="s">
        <v>817</v>
      </c>
      <c r="SN197" t="s">
        <v>817</v>
      </c>
      <c r="SO197" t="s">
        <v>817</v>
      </c>
      <c r="SP197" t="s">
        <v>817</v>
      </c>
      <c r="SQ197" t="s">
        <v>817</v>
      </c>
      <c r="SR197" t="s">
        <v>817</v>
      </c>
      <c r="SS197" t="s">
        <v>817</v>
      </c>
      <c r="ST197" t="s">
        <v>817</v>
      </c>
      <c r="SU197" t="s">
        <v>817</v>
      </c>
      <c r="SV197" t="s">
        <v>817</v>
      </c>
      <c r="SW197" t="s">
        <v>817</v>
      </c>
      <c r="SX197" t="s">
        <v>817</v>
      </c>
      <c r="SY197" t="s">
        <v>813</v>
      </c>
      <c r="SZ197" t="s">
        <v>813</v>
      </c>
      <c r="TA197" t="s">
        <v>817</v>
      </c>
      <c r="TB197" t="s">
        <v>817</v>
      </c>
      <c r="TC197" t="s">
        <v>817</v>
      </c>
      <c r="TD197" t="s">
        <v>817</v>
      </c>
      <c r="TE197" t="s">
        <v>817</v>
      </c>
      <c r="TF197" t="s">
        <v>817</v>
      </c>
      <c r="TG197" t="s">
        <v>817</v>
      </c>
      <c r="TH197" t="s">
        <v>817</v>
      </c>
      <c r="TI197" t="s">
        <v>817</v>
      </c>
      <c r="TJ197" t="s">
        <v>813</v>
      </c>
      <c r="TK197" t="s">
        <v>813</v>
      </c>
      <c r="TL197" t="s">
        <v>813</v>
      </c>
      <c r="TM197" t="s">
        <v>817</v>
      </c>
      <c r="TN197" t="s">
        <v>817</v>
      </c>
      <c r="TO197" t="s">
        <v>817</v>
      </c>
      <c r="TP197" t="s">
        <v>813</v>
      </c>
      <c r="TQ197" t="s">
        <v>813</v>
      </c>
      <c r="TR197" t="s">
        <v>813</v>
      </c>
      <c r="TS197" t="s">
        <v>817</v>
      </c>
      <c r="TT197" t="s">
        <v>817</v>
      </c>
      <c r="TU197" t="s">
        <v>817</v>
      </c>
      <c r="TV197" t="s">
        <v>817</v>
      </c>
      <c r="TW197" t="s">
        <v>817</v>
      </c>
      <c r="TY197" t="s">
        <v>817</v>
      </c>
      <c r="TZ197" t="s">
        <v>817</v>
      </c>
      <c r="UA197" t="s">
        <v>817</v>
      </c>
      <c r="UB197" t="s">
        <v>817</v>
      </c>
      <c r="UC197" t="s">
        <v>817</v>
      </c>
      <c r="UD197" t="s">
        <v>817</v>
      </c>
      <c r="UE197" t="s">
        <v>817</v>
      </c>
      <c r="UF197" t="s">
        <v>817</v>
      </c>
      <c r="UG197" t="s">
        <v>817</v>
      </c>
      <c r="UH197" t="s">
        <v>813</v>
      </c>
      <c r="UI197" t="s">
        <v>817</v>
      </c>
      <c r="UJ197" t="s">
        <v>817</v>
      </c>
      <c r="UK197" t="s">
        <v>817</v>
      </c>
      <c r="UL197" t="s">
        <v>817</v>
      </c>
      <c r="UM197" t="s">
        <v>817</v>
      </c>
      <c r="UN197" t="s">
        <v>817</v>
      </c>
      <c r="UO197" t="s">
        <v>817</v>
      </c>
      <c r="UP197" t="s">
        <v>817</v>
      </c>
      <c r="UQ197" t="s">
        <v>817</v>
      </c>
      <c r="UR197" t="s">
        <v>817</v>
      </c>
      <c r="US197" t="s">
        <v>817</v>
      </c>
      <c r="UT197" t="s">
        <v>817</v>
      </c>
      <c r="UU197" t="s">
        <v>817</v>
      </c>
      <c r="UV197" t="s">
        <v>817</v>
      </c>
      <c r="UW197" t="s">
        <v>817</v>
      </c>
      <c r="UX197" t="s">
        <v>813</v>
      </c>
      <c r="UY197" t="s">
        <v>817</v>
      </c>
      <c r="UZ197" t="s">
        <v>817</v>
      </c>
      <c r="VD197" t="s">
        <v>817</v>
      </c>
      <c r="VE197" t="s">
        <v>817</v>
      </c>
      <c r="VF197" t="s">
        <v>813</v>
      </c>
      <c r="VG197" t="s">
        <v>813</v>
      </c>
      <c r="VH197" t="s">
        <v>817</v>
      </c>
      <c r="VI197" t="s">
        <v>817</v>
      </c>
      <c r="VJ197" t="s">
        <v>817</v>
      </c>
      <c r="VK197" t="s">
        <v>817</v>
      </c>
      <c r="VL197" t="s">
        <v>817</v>
      </c>
      <c r="VM197" t="s">
        <v>813</v>
      </c>
      <c r="VN197" t="s">
        <v>817</v>
      </c>
      <c r="VO197" t="s">
        <v>817</v>
      </c>
      <c r="VP197" t="s">
        <v>817</v>
      </c>
      <c r="VQ197" t="s">
        <v>817</v>
      </c>
      <c r="VY197" t="s">
        <v>813</v>
      </c>
      <c r="VZ197" t="s">
        <v>813</v>
      </c>
      <c r="WA197" t="s">
        <v>817</v>
      </c>
      <c r="WJ197" t="s">
        <v>817</v>
      </c>
      <c r="WK197" t="s">
        <v>817</v>
      </c>
      <c r="WL197" t="s">
        <v>817</v>
      </c>
      <c r="WM197" t="s">
        <v>817</v>
      </c>
      <c r="WN197" t="s">
        <v>817</v>
      </c>
      <c r="WO197" t="s">
        <v>813</v>
      </c>
      <c r="WP197" t="s">
        <v>817</v>
      </c>
      <c r="WQ197" t="s">
        <v>817</v>
      </c>
      <c r="WR197" t="s">
        <v>817</v>
      </c>
      <c r="WS197" t="s">
        <v>846</v>
      </c>
      <c r="WU197" t="s">
        <v>817</v>
      </c>
      <c r="WV197" t="s">
        <v>817</v>
      </c>
      <c r="WW197" t="s">
        <v>817</v>
      </c>
      <c r="WX197" t="s">
        <v>817</v>
      </c>
      <c r="WY197" t="s">
        <v>817</v>
      </c>
      <c r="WZ197" t="s">
        <v>813</v>
      </c>
      <c r="XA197" t="s">
        <v>817</v>
      </c>
      <c r="XB197" t="s">
        <v>817</v>
      </c>
      <c r="XC197" t="s">
        <v>850</v>
      </c>
      <c r="XD197" t="s">
        <v>813</v>
      </c>
      <c r="XE197" t="s">
        <v>817</v>
      </c>
      <c r="XF197" t="s">
        <v>817</v>
      </c>
      <c r="XG197" t="s">
        <v>817</v>
      </c>
      <c r="XH197" t="s">
        <v>817</v>
      </c>
      <c r="XI197" t="s">
        <v>817</v>
      </c>
      <c r="XJ197" t="s">
        <v>817</v>
      </c>
      <c r="XK197" t="s">
        <v>817</v>
      </c>
      <c r="XL197" t="s">
        <v>817</v>
      </c>
      <c r="XM197" t="s">
        <v>817</v>
      </c>
      <c r="XN197" t="s">
        <v>817</v>
      </c>
      <c r="XO197" t="s">
        <v>817</v>
      </c>
      <c r="XP197" t="s">
        <v>817</v>
      </c>
      <c r="XQ197" t="s">
        <v>817</v>
      </c>
      <c r="XR197" t="s">
        <v>813</v>
      </c>
      <c r="XS197" t="s">
        <v>817</v>
      </c>
      <c r="XT197" t="s">
        <v>813</v>
      </c>
      <c r="XU197" t="s">
        <v>817</v>
      </c>
      <c r="XV197" t="s">
        <v>817</v>
      </c>
      <c r="XW197" t="s">
        <v>817</v>
      </c>
      <c r="XX197" t="s">
        <v>817</v>
      </c>
      <c r="XY197" t="s">
        <v>817</v>
      </c>
      <c r="XZ197" t="s">
        <v>817</v>
      </c>
      <c r="ZM197" t="s">
        <v>817</v>
      </c>
      <c r="ZN197" t="s">
        <v>817</v>
      </c>
      <c r="ZO197" t="s">
        <v>817</v>
      </c>
      <c r="ZP197" t="s">
        <v>817</v>
      </c>
      <c r="ZQ197" t="s">
        <v>813</v>
      </c>
      <c r="ZR197" t="s">
        <v>813</v>
      </c>
      <c r="ZS197" t="s">
        <v>817</v>
      </c>
      <c r="ZT197" t="s">
        <v>817</v>
      </c>
      <c r="ZU197" t="s">
        <v>817</v>
      </c>
      <c r="ZV197" t="s">
        <v>817</v>
      </c>
      <c r="ZW197" t="s">
        <v>817</v>
      </c>
      <c r="ZX197" t="s">
        <v>817</v>
      </c>
      <c r="ZY197" t="s">
        <v>817</v>
      </c>
      <c r="ZZ197" t="s">
        <v>813</v>
      </c>
      <c r="AAA197" t="s">
        <v>817</v>
      </c>
      <c r="AAB197" t="s">
        <v>817</v>
      </c>
      <c r="AAC197" t="s">
        <v>817</v>
      </c>
      <c r="AAD197" t="s">
        <v>817</v>
      </c>
      <c r="AAE197" t="s">
        <v>817</v>
      </c>
      <c r="AAF197" t="s">
        <v>817</v>
      </c>
      <c r="AAH197" t="s">
        <v>817</v>
      </c>
      <c r="AAI197" t="s">
        <v>817</v>
      </c>
      <c r="AAJ197" t="s">
        <v>813</v>
      </c>
      <c r="AAK197" t="s">
        <v>817</v>
      </c>
      <c r="AAL197" t="s">
        <v>817</v>
      </c>
      <c r="AAM197" t="s">
        <v>817</v>
      </c>
      <c r="AAN197" t="s">
        <v>817</v>
      </c>
      <c r="AAO197" t="s">
        <v>817</v>
      </c>
      <c r="AAP197" t="s">
        <v>817</v>
      </c>
      <c r="AAQ197" t="s">
        <v>817</v>
      </c>
      <c r="AAR197" t="s">
        <v>817</v>
      </c>
      <c r="AAS197" t="s">
        <v>817</v>
      </c>
      <c r="AAT197" t="s">
        <v>817</v>
      </c>
      <c r="AAV197" t="s">
        <v>817</v>
      </c>
      <c r="AAW197" t="s">
        <v>817</v>
      </c>
      <c r="AAX197" t="s">
        <v>817</v>
      </c>
      <c r="AAY197" t="s">
        <v>817</v>
      </c>
      <c r="AAZ197" t="s">
        <v>817</v>
      </c>
      <c r="ABA197" t="s">
        <v>817</v>
      </c>
      <c r="ABB197" t="s">
        <v>817</v>
      </c>
      <c r="ABC197" t="s">
        <v>817</v>
      </c>
      <c r="ABD197" t="s">
        <v>817</v>
      </c>
      <c r="ABE197" t="s">
        <v>817</v>
      </c>
      <c r="ABF197" t="s">
        <v>817</v>
      </c>
      <c r="ABG197" t="s">
        <v>817</v>
      </c>
      <c r="ABH197" t="s">
        <v>817</v>
      </c>
      <c r="ABI197" t="s">
        <v>817</v>
      </c>
      <c r="ABJ197" t="s">
        <v>817</v>
      </c>
      <c r="ABK197" t="s">
        <v>813</v>
      </c>
      <c r="ABL197" t="s">
        <v>817</v>
      </c>
      <c r="ABM197" t="s">
        <v>817</v>
      </c>
      <c r="ABN197" t="s">
        <v>817</v>
      </c>
      <c r="ABO197" t="s">
        <v>817</v>
      </c>
      <c r="ABP197" t="s">
        <v>817</v>
      </c>
      <c r="ABQ197" t="s">
        <v>817</v>
      </c>
      <c r="ABR197" t="s">
        <v>817</v>
      </c>
      <c r="ABS197" t="s">
        <v>817</v>
      </c>
      <c r="ABT197" t="s">
        <v>817</v>
      </c>
      <c r="ABU197" t="s">
        <v>817</v>
      </c>
      <c r="ABV197" t="s">
        <v>817</v>
      </c>
      <c r="ABW197" t="s">
        <v>813</v>
      </c>
      <c r="ABX197" t="s">
        <v>817</v>
      </c>
      <c r="ABY197" t="s">
        <v>817</v>
      </c>
      <c r="ABZ197" t="s">
        <v>817</v>
      </c>
      <c r="ACA197" t="s">
        <v>817</v>
      </c>
      <c r="ACB197" t="s">
        <v>817</v>
      </c>
      <c r="ACC197" t="s">
        <v>817</v>
      </c>
      <c r="ACD197" t="s">
        <v>817</v>
      </c>
      <c r="ACE197" t="s">
        <v>817</v>
      </c>
      <c r="ACF197" t="s">
        <v>817</v>
      </c>
      <c r="ACG197" t="s">
        <v>817</v>
      </c>
      <c r="ACH197" t="s">
        <v>817</v>
      </c>
      <c r="ACI197" t="s">
        <v>817</v>
      </c>
    </row>
    <row r="198" spans="1:763">
      <c r="A198" t="s">
        <v>1645</v>
      </c>
      <c r="B198" t="s">
        <v>1646</v>
      </c>
      <c r="C198" t="s">
        <v>1647</v>
      </c>
      <c r="D198" t="s">
        <v>854</v>
      </c>
      <c r="E198" t="s">
        <v>854</v>
      </c>
      <c r="P198" t="s">
        <v>855</v>
      </c>
      <c r="Q198">
        <v>1.2198080885670051</v>
      </c>
      <c r="T198">
        <v>69</v>
      </c>
      <c r="V198" t="s">
        <v>813</v>
      </c>
      <c r="X198" t="s">
        <v>817</v>
      </c>
      <c r="Y198" t="s">
        <v>814</v>
      </c>
      <c r="Z198" t="s">
        <v>856</v>
      </c>
      <c r="AA198" t="s">
        <v>920</v>
      </c>
      <c r="AB198" t="s">
        <v>816</v>
      </c>
      <c r="AC198">
        <v>4</v>
      </c>
      <c r="AD198" t="s">
        <v>817</v>
      </c>
      <c r="AE198">
        <v>4</v>
      </c>
      <c r="AF198">
        <v>0</v>
      </c>
      <c r="AG198">
        <v>0</v>
      </c>
      <c r="AH198" t="s">
        <v>818</v>
      </c>
      <c r="AI198" t="s">
        <v>818</v>
      </c>
      <c r="AJ198" t="s">
        <v>818</v>
      </c>
      <c r="AK198" t="s">
        <v>818</v>
      </c>
      <c r="AL198" t="s">
        <v>818</v>
      </c>
      <c r="AM198" t="s">
        <v>818</v>
      </c>
      <c r="AN198" t="s">
        <v>818</v>
      </c>
      <c r="AO198" t="s">
        <v>818</v>
      </c>
      <c r="AP198" t="s">
        <v>818</v>
      </c>
      <c r="AQ198" t="s">
        <v>818</v>
      </c>
      <c r="AR198" t="s">
        <v>818</v>
      </c>
      <c r="AS198" t="s">
        <v>818</v>
      </c>
      <c r="AT198" t="s">
        <v>818</v>
      </c>
      <c r="AU198" t="s">
        <v>818</v>
      </c>
      <c r="AV198" t="s">
        <v>818</v>
      </c>
      <c r="AW198" t="s">
        <v>818</v>
      </c>
      <c r="AX198" t="s">
        <v>818</v>
      </c>
      <c r="AY198" t="s">
        <v>818</v>
      </c>
      <c r="AZ198" t="s">
        <v>818</v>
      </c>
      <c r="BA198" t="s">
        <v>818</v>
      </c>
      <c r="BB198" t="s">
        <v>818</v>
      </c>
      <c r="BC198" t="s">
        <v>818</v>
      </c>
      <c r="BD198" t="s">
        <v>818</v>
      </c>
      <c r="BE198" t="s">
        <v>818</v>
      </c>
      <c r="BF198" t="s">
        <v>818</v>
      </c>
      <c r="BG198" t="s">
        <v>818</v>
      </c>
      <c r="BH198" t="s">
        <v>818</v>
      </c>
      <c r="BI198" t="s">
        <v>818</v>
      </c>
      <c r="BJ198" t="s">
        <v>818</v>
      </c>
      <c r="BK198" t="s">
        <v>818</v>
      </c>
      <c r="BL198" t="s">
        <v>818</v>
      </c>
      <c r="BM198" t="s">
        <v>818</v>
      </c>
      <c r="BN198" t="s">
        <v>818</v>
      </c>
      <c r="BO198" t="s">
        <v>818</v>
      </c>
      <c r="BP198" t="s">
        <v>818</v>
      </c>
      <c r="BQ198" t="s">
        <v>818</v>
      </c>
      <c r="BR198" t="s">
        <v>818</v>
      </c>
      <c r="BS198" t="s">
        <v>818</v>
      </c>
      <c r="BT198" t="s">
        <v>818</v>
      </c>
      <c r="BU198" t="s">
        <v>818</v>
      </c>
      <c r="BV198" t="s">
        <v>818</v>
      </c>
      <c r="BW198" t="s">
        <v>818</v>
      </c>
      <c r="BX198" t="s">
        <v>818</v>
      </c>
      <c r="BY198" t="s">
        <v>818</v>
      </c>
      <c r="BZ198" t="s">
        <v>818</v>
      </c>
      <c r="CA198" t="s">
        <v>818</v>
      </c>
      <c r="CB198" t="s">
        <v>818</v>
      </c>
      <c r="CC198" t="s">
        <v>818</v>
      </c>
      <c r="CD198" t="s">
        <v>818</v>
      </c>
      <c r="CE198" t="s">
        <v>818</v>
      </c>
      <c r="CF198" t="s">
        <v>818</v>
      </c>
      <c r="CG198" t="s">
        <v>818</v>
      </c>
      <c r="CH198" t="s">
        <v>818</v>
      </c>
      <c r="CI198" t="s">
        <v>818</v>
      </c>
      <c r="CJ198" t="s">
        <v>818</v>
      </c>
      <c r="CK198" t="s">
        <v>818</v>
      </c>
      <c r="CL198" t="s">
        <v>818</v>
      </c>
      <c r="CM198" t="s">
        <v>818</v>
      </c>
      <c r="CN198" t="s">
        <v>818</v>
      </c>
      <c r="CO198" t="s">
        <v>818</v>
      </c>
      <c r="CP198" t="s">
        <v>818</v>
      </c>
      <c r="CQ198" t="s">
        <v>818</v>
      </c>
      <c r="CR198" t="s">
        <v>818</v>
      </c>
      <c r="CS198" t="s">
        <v>818</v>
      </c>
      <c r="CT198" t="s">
        <v>818</v>
      </c>
      <c r="CU198" t="s">
        <v>818</v>
      </c>
      <c r="CV198" t="s">
        <v>818</v>
      </c>
      <c r="CW198" t="s">
        <v>818</v>
      </c>
      <c r="CX198" t="s">
        <v>818</v>
      </c>
      <c r="CY198" t="s">
        <v>818</v>
      </c>
      <c r="CZ198" t="s">
        <v>818</v>
      </c>
      <c r="DA198" t="s">
        <v>818</v>
      </c>
      <c r="DB198" t="s">
        <v>818</v>
      </c>
      <c r="DC198" t="s">
        <v>818</v>
      </c>
      <c r="DD198" t="s">
        <v>818</v>
      </c>
      <c r="DE198" t="s">
        <v>818</v>
      </c>
      <c r="DF198" t="s">
        <v>818</v>
      </c>
      <c r="DG198" t="s">
        <v>818</v>
      </c>
      <c r="DH198" t="s">
        <v>818</v>
      </c>
      <c r="DI198" t="s">
        <v>818</v>
      </c>
      <c r="DJ198" t="s">
        <v>818</v>
      </c>
      <c r="DK198" t="s">
        <v>818</v>
      </c>
      <c r="DL198" t="s">
        <v>818</v>
      </c>
      <c r="DM198" t="s">
        <v>818</v>
      </c>
      <c r="DN198" t="s">
        <v>818</v>
      </c>
      <c r="DO198" t="s">
        <v>818</v>
      </c>
      <c r="DP198" t="s">
        <v>818</v>
      </c>
      <c r="DQ198" t="s">
        <v>818</v>
      </c>
      <c r="DR198" t="s">
        <v>818</v>
      </c>
      <c r="DS198" t="s">
        <v>818</v>
      </c>
      <c r="DT198" t="s">
        <v>818</v>
      </c>
      <c r="DU198" t="s">
        <v>818</v>
      </c>
      <c r="DV198" t="s">
        <v>818</v>
      </c>
      <c r="DW198" t="s">
        <v>818</v>
      </c>
      <c r="DX198" t="s">
        <v>818</v>
      </c>
      <c r="DY198" t="s">
        <v>818</v>
      </c>
      <c r="DZ198" t="s">
        <v>818</v>
      </c>
      <c r="EA198" t="s">
        <v>818</v>
      </c>
      <c r="EB198" t="s">
        <v>818</v>
      </c>
      <c r="EC198" t="s">
        <v>818</v>
      </c>
      <c r="ED198" t="s">
        <v>818</v>
      </c>
      <c r="EE198" t="s">
        <v>818</v>
      </c>
      <c r="EF198" t="s">
        <v>818</v>
      </c>
      <c r="EG198" t="s">
        <v>818</v>
      </c>
      <c r="EH198" t="s">
        <v>818</v>
      </c>
      <c r="EI198" t="s">
        <v>818</v>
      </c>
      <c r="EJ198" t="s">
        <v>818</v>
      </c>
      <c r="EK198" t="s">
        <v>818</v>
      </c>
      <c r="EL198" t="s">
        <v>818</v>
      </c>
      <c r="EM198" t="s">
        <v>818</v>
      </c>
      <c r="EN198" t="s">
        <v>818</v>
      </c>
      <c r="EO198" t="s">
        <v>818</v>
      </c>
      <c r="EP198" t="s">
        <v>818</v>
      </c>
      <c r="EQ198" t="s">
        <v>818</v>
      </c>
      <c r="ER198" t="s">
        <v>818</v>
      </c>
      <c r="ES198" t="s">
        <v>818</v>
      </c>
      <c r="ET198" t="s">
        <v>818</v>
      </c>
      <c r="EU198" t="s">
        <v>818</v>
      </c>
      <c r="EV198" t="s">
        <v>818</v>
      </c>
      <c r="EW198" t="s">
        <v>818</v>
      </c>
      <c r="EX198" t="s">
        <v>818</v>
      </c>
      <c r="EY198" t="s">
        <v>818</v>
      </c>
      <c r="EZ198" t="s">
        <v>818</v>
      </c>
      <c r="FA198" t="s">
        <v>818</v>
      </c>
      <c r="FB198" t="s">
        <v>818</v>
      </c>
      <c r="FC198" t="s">
        <v>818</v>
      </c>
      <c r="FD198" t="s">
        <v>818</v>
      </c>
      <c r="FE198" t="s">
        <v>818</v>
      </c>
      <c r="FF198" t="s">
        <v>818</v>
      </c>
      <c r="FG198" t="s">
        <v>818</v>
      </c>
      <c r="FH198" t="s">
        <v>818</v>
      </c>
      <c r="FI198" t="s">
        <v>818</v>
      </c>
      <c r="FJ198" t="s">
        <v>818</v>
      </c>
      <c r="FK198" t="s">
        <v>818</v>
      </c>
      <c r="FL198" t="s">
        <v>818</v>
      </c>
      <c r="FM198" t="s">
        <v>818</v>
      </c>
      <c r="FN198" t="s">
        <v>818</v>
      </c>
      <c r="FO198" t="s">
        <v>818</v>
      </c>
      <c r="FP198" t="s">
        <v>818</v>
      </c>
      <c r="FQ198" t="s">
        <v>818</v>
      </c>
      <c r="FR198" t="s">
        <v>818</v>
      </c>
      <c r="FS198" t="s">
        <v>818</v>
      </c>
      <c r="FT198" t="s">
        <v>818</v>
      </c>
      <c r="FU198" t="s">
        <v>818</v>
      </c>
      <c r="FV198" t="s">
        <v>818</v>
      </c>
      <c r="FW198" t="s">
        <v>818</v>
      </c>
      <c r="FX198" t="s">
        <v>818</v>
      </c>
      <c r="FY198" t="s">
        <v>818</v>
      </c>
      <c r="FZ198" t="s">
        <v>818</v>
      </c>
      <c r="GA198" t="s">
        <v>818</v>
      </c>
      <c r="GB198" t="s">
        <v>818</v>
      </c>
      <c r="GC198" t="s">
        <v>818</v>
      </c>
      <c r="GD198" t="s">
        <v>818</v>
      </c>
      <c r="GE198" t="s">
        <v>818</v>
      </c>
      <c r="GF198" t="s">
        <v>818</v>
      </c>
      <c r="GG198" t="s">
        <v>818</v>
      </c>
      <c r="GH198" t="s">
        <v>818</v>
      </c>
      <c r="GI198" t="s">
        <v>818</v>
      </c>
      <c r="GJ198" t="s">
        <v>818</v>
      </c>
      <c r="GK198" t="s">
        <v>818</v>
      </c>
      <c r="GL198" t="s">
        <v>818</v>
      </c>
      <c r="GM198" t="s">
        <v>818</v>
      </c>
      <c r="GN198" t="s">
        <v>818</v>
      </c>
      <c r="GO198" t="s">
        <v>818</v>
      </c>
      <c r="GP198" t="s">
        <v>818</v>
      </c>
      <c r="GQ198" t="s">
        <v>818</v>
      </c>
      <c r="GR198" t="s">
        <v>818</v>
      </c>
      <c r="GS198" t="s">
        <v>818</v>
      </c>
      <c r="GT198" t="s">
        <v>818</v>
      </c>
      <c r="GU198" t="s">
        <v>818</v>
      </c>
      <c r="GV198" t="s">
        <v>818</v>
      </c>
      <c r="GW198" t="s">
        <v>818</v>
      </c>
      <c r="GX198" t="s">
        <v>818</v>
      </c>
      <c r="GY198" t="s">
        <v>818</v>
      </c>
      <c r="GZ198" t="s">
        <v>818</v>
      </c>
      <c r="HA198" t="s">
        <v>818</v>
      </c>
      <c r="HB198" t="s">
        <v>818</v>
      </c>
      <c r="HC198" t="s">
        <v>818</v>
      </c>
      <c r="HD198" t="s">
        <v>818</v>
      </c>
      <c r="HE198" t="s">
        <v>818</v>
      </c>
      <c r="HF198" t="s">
        <v>818</v>
      </c>
      <c r="HG198" t="s">
        <v>818</v>
      </c>
      <c r="HH198" t="s">
        <v>818</v>
      </c>
      <c r="HI198" t="s">
        <v>818</v>
      </c>
      <c r="HJ198" t="s">
        <v>818</v>
      </c>
      <c r="HK198" t="s">
        <v>818</v>
      </c>
      <c r="HL198" t="s">
        <v>818</v>
      </c>
      <c r="HM198" t="s">
        <v>818</v>
      </c>
      <c r="HN198" t="s">
        <v>818</v>
      </c>
      <c r="HO198" t="s">
        <v>818</v>
      </c>
      <c r="HP198" t="s">
        <v>818</v>
      </c>
      <c r="HQ198" t="s">
        <v>818</v>
      </c>
      <c r="HR198" t="s">
        <v>818</v>
      </c>
      <c r="HS198" t="s">
        <v>818</v>
      </c>
      <c r="HT198" t="s">
        <v>818</v>
      </c>
      <c r="HU198" t="s">
        <v>818</v>
      </c>
      <c r="HV198" t="s">
        <v>818</v>
      </c>
      <c r="HW198" t="s">
        <v>818</v>
      </c>
      <c r="HX198" t="s">
        <v>818</v>
      </c>
      <c r="HY198" t="s">
        <v>818</v>
      </c>
      <c r="HZ198" t="s">
        <v>818</v>
      </c>
      <c r="IA198" t="s">
        <v>818</v>
      </c>
      <c r="IB198" t="s">
        <v>818</v>
      </c>
      <c r="IC198" t="s">
        <v>818</v>
      </c>
      <c r="ID198" t="s">
        <v>818</v>
      </c>
      <c r="IE198" t="s">
        <v>818</v>
      </c>
      <c r="IF198" t="s">
        <v>818</v>
      </c>
      <c r="IG198" t="s">
        <v>818</v>
      </c>
      <c r="IH198" t="s">
        <v>818</v>
      </c>
      <c r="II198" t="s">
        <v>818</v>
      </c>
      <c r="IJ198" t="s">
        <v>818</v>
      </c>
      <c r="IK198" t="s">
        <v>818</v>
      </c>
      <c r="IL198" t="s">
        <v>818</v>
      </c>
      <c r="IM198" t="s">
        <v>818</v>
      </c>
      <c r="IN198" t="s">
        <v>818</v>
      </c>
      <c r="IO198" t="s">
        <v>818</v>
      </c>
      <c r="IP198" t="s">
        <v>818</v>
      </c>
      <c r="IQ198" t="s">
        <v>818</v>
      </c>
      <c r="IR198" t="s">
        <v>818</v>
      </c>
      <c r="IS198" t="s">
        <v>818</v>
      </c>
      <c r="IT198" t="s">
        <v>818</v>
      </c>
      <c r="IU198" t="s">
        <v>818</v>
      </c>
      <c r="IV198" t="s">
        <v>818</v>
      </c>
      <c r="IW198" t="s">
        <v>818</v>
      </c>
      <c r="IX198" t="s">
        <v>818</v>
      </c>
      <c r="IY198" t="s">
        <v>818</v>
      </c>
      <c r="IZ198" t="s">
        <v>818</v>
      </c>
      <c r="JA198" t="s">
        <v>818</v>
      </c>
      <c r="JB198" t="s">
        <v>818</v>
      </c>
      <c r="JC198" t="s">
        <v>818</v>
      </c>
      <c r="JD198" t="s">
        <v>818</v>
      </c>
      <c r="JE198" t="s">
        <v>818</v>
      </c>
      <c r="JF198" t="s">
        <v>818</v>
      </c>
      <c r="JG198" t="s">
        <v>818</v>
      </c>
      <c r="JH198" t="s">
        <v>818</v>
      </c>
      <c r="JI198" t="s">
        <v>818</v>
      </c>
      <c r="JJ198" t="s">
        <v>818</v>
      </c>
      <c r="JK198" t="s">
        <v>818</v>
      </c>
      <c r="JL198" t="s">
        <v>818</v>
      </c>
      <c r="JM198" t="s">
        <v>818</v>
      </c>
      <c r="JN198" t="s">
        <v>818</v>
      </c>
      <c r="JO198" t="s">
        <v>818</v>
      </c>
      <c r="JP198" t="s">
        <v>818</v>
      </c>
      <c r="JQ198" t="s">
        <v>818</v>
      </c>
      <c r="JR198" t="s">
        <v>818</v>
      </c>
      <c r="JS198" t="s">
        <v>818</v>
      </c>
      <c r="JT198" t="s">
        <v>818</v>
      </c>
      <c r="JU198" t="s">
        <v>818</v>
      </c>
      <c r="JV198" t="s">
        <v>818</v>
      </c>
      <c r="JW198" t="s">
        <v>818</v>
      </c>
      <c r="JX198" t="s">
        <v>818</v>
      </c>
      <c r="JY198" t="s">
        <v>818</v>
      </c>
      <c r="JZ198" t="s">
        <v>818</v>
      </c>
      <c r="KA198" t="s">
        <v>818</v>
      </c>
      <c r="KB198" t="s">
        <v>818</v>
      </c>
      <c r="KC198" t="s">
        <v>818</v>
      </c>
      <c r="KD198" t="s">
        <v>818</v>
      </c>
      <c r="KE198" t="s">
        <v>818</v>
      </c>
      <c r="KF198">
        <v>4</v>
      </c>
      <c r="KG198">
        <v>0</v>
      </c>
      <c r="KH198">
        <v>0</v>
      </c>
      <c r="KI198">
        <v>0</v>
      </c>
      <c r="KJ198">
        <v>0</v>
      </c>
      <c r="KK198">
        <v>0</v>
      </c>
      <c r="KL198">
        <v>0</v>
      </c>
      <c r="KM198">
        <v>0</v>
      </c>
      <c r="KN198">
        <v>1</v>
      </c>
      <c r="KO198">
        <v>2</v>
      </c>
      <c r="KP198">
        <v>0</v>
      </c>
      <c r="KQ198">
        <v>3</v>
      </c>
      <c r="KR198">
        <v>0</v>
      </c>
      <c r="KS198">
        <v>0</v>
      </c>
      <c r="KT198">
        <v>0</v>
      </c>
      <c r="KU198">
        <v>0</v>
      </c>
      <c r="KV198">
        <v>0</v>
      </c>
      <c r="KW198">
        <v>0</v>
      </c>
      <c r="KX198">
        <v>1</v>
      </c>
      <c r="KY198">
        <v>0</v>
      </c>
      <c r="KZ198">
        <v>0</v>
      </c>
      <c r="LA198">
        <v>1</v>
      </c>
      <c r="LB198">
        <v>0</v>
      </c>
      <c r="LC198">
        <v>0</v>
      </c>
      <c r="LD198">
        <v>4</v>
      </c>
      <c r="LE198">
        <v>0</v>
      </c>
      <c r="LF198">
        <v>2</v>
      </c>
      <c r="LH198" t="s">
        <v>813</v>
      </c>
      <c r="LI198" t="s">
        <v>817</v>
      </c>
      <c r="LJ198" t="s">
        <v>817</v>
      </c>
      <c r="LK198" t="s">
        <v>817</v>
      </c>
      <c r="LL198" t="s">
        <v>817</v>
      </c>
      <c r="LM198" t="s">
        <v>817</v>
      </c>
      <c r="LN198" t="s">
        <v>813</v>
      </c>
      <c r="LO198" t="s">
        <v>813</v>
      </c>
      <c r="LP198" t="s">
        <v>817</v>
      </c>
      <c r="LQ198" t="s">
        <v>817</v>
      </c>
      <c r="LR198" t="s">
        <v>818</v>
      </c>
      <c r="LV198" t="s">
        <v>818</v>
      </c>
      <c r="LX198" t="s">
        <v>817</v>
      </c>
      <c r="MA198" t="s">
        <v>858</v>
      </c>
      <c r="MB198" t="s">
        <v>887</v>
      </c>
      <c r="MC198" t="s">
        <v>943</v>
      </c>
      <c r="MD198" t="s">
        <v>813</v>
      </c>
      <c r="MF198" t="s">
        <v>823</v>
      </c>
      <c r="MI198" t="s">
        <v>902</v>
      </c>
      <c r="MJ198" t="s">
        <v>860</v>
      </c>
      <c r="MU198" t="s">
        <v>902</v>
      </c>
      <c r="NR198" t="s">
        <v>902</v>
      </c>
      <c r="NU198" t="s">
        <v>861</v>
      </c>
      <c r="NV198" t="s">
        <v>813</v>
      </c>
      <c r="NW198" t="s">
        <v>862</v>
      </c>
      <c r="NY198">
        <v>0</v>
      </c>
      <c r="OP198" t="s">
        <v>902</v>
      </c>
      <c r="OQ198" t="s">
        <v>827</v>
      </c>
      <c r="OR198" t="s">
        <v>828</v>
      </c>
      <c r="OS198" t="s">
        <v>878</v>
      </c>
      <c r="OT198" t="s">
        <v>813</v>
      </c>
      <c r="OU198" t="s">
        <v>817</v>
      </c>
      <c r="OV198" t="s">
        <v>830</v>
      </c>
      <c r="OW198" t="s">
        <v>831</v>
      </c>
      <c r="OX198" t="s">
        <v>832</v>
      </c>
      <c r="OY198" t="s">
        <v>833</v>
      </c>
      <c r="OZ198" t="s">
        <v>907</v>
      </c>
      <c r="PA198" t="s">
        <v>817</v>
      </c>
      <c r="PB198" t="s">
        <v>817</v>
      </c>
      <c r="PC198" t="s">
        <v>817</v>
      </c>
      <c r="PD198" t="s">
        <v>817</v>
      </c>
      <c r="PE198" t="s">
        <v>817</v>
      </c>
      <c r="PF198" t="s">
        <v>817</v>
      </c>
      <c r="PG198" t="s">
        <v>813</v>
      </c>
      <c r="PH198" t="s">
        <v>817</v>
      </c>
      <c r="PI198" t="s">
        <v>817</v>
      </c>
      <c r="PJ198" t="s">
        <v>817</v>
      </c>
      <c r="PK198" t="s">
        <v>817</v>
      </c>
      <c r="PL198" t="s">
        <v>835</v>
      </c>
      <c r="PM198" t="s">
        <v>879</v>
      </c>
      <c r="PO198" t="s">
        <v>880</v>
      </c>
      <c r="PP198" t="s">
        <v>839</v>
      </c>
      <c r="PQ198" t="s">
        <v>813</v>
      </c>
      <c r="PR198" t="s">
        <v>813</v>
      </c>
      <c r="PS198" t="s">
        <v>817</v>
      </c>
      <c r="PT198" t="s">
        <v>817</v>
      </c>
      <c r="PU198" t="s">
        <v>817</v>
      </c>
      <c r="PV198" t="s">
        <v>817</v>
      </c>
      <c r="PW198" t="s">
        <v>817</v>
      </c>
      <c r="PX198" t="s">
        <v>817</v>
      </c>
      <c r="PY198" t="s">
        <v>817</v>
      </c>
      <c r="PZ198" t="s">
        <v>840</v>
      </c>
      <c r="QD198" t="s">
        <v>844</v>
      </c>
      <c r="QE198" t="s">
        <v>845</v>
      </c>
      <c r="QF198" t="s">
        <v>813</v>
      </c>
      <c r="QG198" t="s">
        <v>813</v>
      </c>
      <c r="QH198" t="s">
        <v>813</v>
      </c>
      <c r="QI198" t="s">
        <v>817</v>
      </c>
      <c r="QJ198" t="s">
        <v>813</v>
      </c>
      <c r="QK198" t="s">
        <v>817</v>
      </c>
      <c r="QL198" t="s">
        <v>817</v>
      </c>
      <c r="QM198" t="s">
        <v>817</v>
      </c>
      <c r="QN198" t="s">
        <v>817</v>
      </c>
      <c r="QO198" t="s">
        <v>817</v>
      </c>
      <c r="QP198" t="s">
        <v>817</v>
      </c>
      <c r="QQ198" t="s">
        <v>817</v>
      </c>
      <c r="QR198" t="s">
        <v>813</v>
      </c>
      <c r="QS198" t="s">
        <v>813</v>
      </c>
      <c r="QT198" t="s">
        <v>817</v>
      </c>
      <c r="QU198" t="s">
        <v>817</v>
      </c>
      <c r="QV198" t="s">
        <v>817</v>
      </c>
      <c r="QW198" t="s">
        <v>817</v>
      </c>
      <c r="QX198" t="s">
        <v>817</v>
      </c>
      <c r="QY198" t="s">
        <v>817</v>
      </c>
      <c r="QZ198" t="s">
        <v>817</v>
      </c>
      <c r="RA198" t="s">
        <v>817</v>
      </c>
      <c r="RB198" t="s">
        <v>817</v>
      </c>
      <c r="RC198" t="s">
        <v>817</v>
      </c>
      <c r="RD198" t="s">
        <v>817</v>
      </c>
      <c r="RE198" t="s">
        <v>817</v>
      </c>
      <c r="RF198" t="s">
        <v>817</v>
      </c>
      <c r="RG198" t="s">
        <v>817</v>
      </c>
      <c r="RH198" t="s">
        <v>817</v>
      </c>
      <c r="RI198" t="s">
        <v>817</v>
      </c>
      <c r="RJ198" t="s">
        <v>817</v>
      </c>
      <c r="RK198" t="s">
        <v>813</v>
      </c>
      <c r="RL198" t="s">
        <v>817</v>
      </c>
      <c r="RM198" t="s">
        <v>813</v>
      </c>
      <c r="RN198" t="s">
        <v>817</v>
      </c>
      <c r="RO198" t="s">
        <v>817</v>
      </c>
      <c r="RP198" t="s">
        <v>817</v>
      </c>
      <c r="RQ198" t="s">
        <v>817</v>
      </c>
      <c r="RR198" t="s">
        <v>817</v>
      </c>
      <c r="RS198" t="s">
        <v>817</v>
      </c>
      <c r="RT198" t="s">
        <v>817</v>
      </c>
      <c r="RU198" t="s">
        <v>817</v>
      </c>
      <c r="RV198" t="s">
        <v>817</v>
      </c>
      <c r="RW198" t="s">
        <v>817</v>
      </c>
      <c r="RX198" t="s">
        <v>837</v>
      </c>
      <c r="RY198" t="s">
        <v>956</v>
      </c>
      <c r="RZ198" t="s">
        <v>813</v>
      </c>
      <c r="SA198" t="s">
        <v>902</v>
      </c>
      <c r="SB198" t="s">
        <v>817</v>
      </c>
      <c r="SC198" t="s">
        <v>817</v>
      </c>
      <c r="SD198" t="s">
        <v>817</v>
      </c>
      <c r="SE198" t="s">
        <v>817</v>
      </c>
      <c r="SF198" t="s">
        <v>817</v>
      </c>
      <c r="SG198" t="s">
        <v>817</v>
      </c>
      <c r="SH198" t="s">
        <v>817</v>
      </c>
      <c r="SI198" t="s">
        <v>817</v>
      </c>
      <c r="SJ198" t="s">
        <v>813</v>
      </c>
      <c r="SK198" t="s">
        <v>817</v>
      </c>
      <c r="SL198" t="s">
        <v>817</v>
      </c>
      <c r="SM198" t="s">
        <v>817</v>
      </c>
      <c r="SN198" t="s">
        <v>817</v>
      </c>
      <c r="SO198" t="s">
        <v>817</v>
      </c>
      <c r="SP198" t="s">
        <v>817</v>
      </c>
      <c r="SQ198" t="s">
        <v>817</v>
      </c>
      <c r="SR198" t="s">
        <v>817</v>
      </c>
      <c r="SS198" t="s">
        <v>817</v>
      </c>
      <c r="ST198" t="s">
        <v>817</v>
      </c>
      <c r="SU198" t="s">
        <v>817</v>
      </c>
      <c r="SV198" t="s">
        <v>817</v>
      </c>
      <c r="SW198" t="s">
        <v>817</v>
      </c>
      <c r="SX198" t="s">
        <v>817</v>
      </c>
      <c r="SY198" t="s">
        <v>817</v>
      </c>
      <c r="SZ198" t="s">
        <v>817</v>
      </c>
      <c r="TA198" t="s">
        <v>817</v>
      </c>
      <c r="TB198" t="s">
        <v>817</v>
      </c>
      <c r="TC198" t="s">
        <v>817</v>
      </c>
      <c r="TD198" t="s">
        <v>817</v>
      </c>
      <c r="TE198" t="s">
        <v>817</v>
      </c>
      <c r="TF198" t="s">
        <v>813</v>
      </c>
      <c r="TG198" t="s">
        <v>817</v>
      </c>
      <c r="TH198" t="s">
        <v>817</v>
      </c>
      <c r="TI198" t="s">
        <v>817</v>
      </c>
      <c r="TJ198" t="s">
        <v>817</v>
      </c>
      <c r="TU198" t="s">
        <v>817</v>
      </c>
      <c r="TY198" t="s">
        <v>817</v>
      </c>
      <c r="TZ198" t="s">
        <v>817</v>
      </c>
      <c r="UA198" t="s">
        <v>817</v>
      </c>
      <c r="UB198" t="s">
        <v>817</v>
      </c>
      <c r="UC198" t="s">
        <v>817</v>
      </c>
      <c r="UD198" t="s">
        <v>817</v>
      </c>
      <c r="UE198" t="s">
        <v>817</v>
      </c>
      <c r="UF198" t="s">
        <v>817</v>
      </c>
      <c r="UG198" t="s">
        <v>817</v>
      </c>
      <c r="UH198" t="s">
        <v>813</v>
      </c>
      <c r="UI198" t="s">
        <v>817</v>
      </c>
      <c r="UJ198" t="s">
        <v>817</v>
      </c>
      <c r="UK198" t="s">
        <v>817</v>
      </c>
      <c r="UL198" t="s">
        <v>902</v>
      </c>
      <c r="UM198" t="s">
        <v>902</v>
      </c>
      <c r="UN198" t="s">
        <v>817</v>
      </c>
      <c r="UO198" t="s">
        <v>813</v>
      </c>
      <c r="UP198" t="s">
        <v>817</v>
      </c>
      <c r="UQ198" t="s">
        <v>817</v>
      </c>
      <c r="UR198" t="s">
        <v>817</v>
      </c>
      <c r="US198" t="s">
        <v>817</v>
      </c>
      <c r="UT198" t="s">
        <v>817</v>
      </c>
      <c r="UU198" t="s">
        <v>817</v>
      </c>
      <c r="UV198" t="s">
        <v>817</v>
      </c>
      <c r="UW198" t="s">
        <v>817</v>
      </c>
      <c r="UX198" t="s">
        <v>817</v>
      </c>
      <c r="UY198" t="s">
        <v>817</v>
      </c>
      <c r="UZ198" t="s">
        <v>817</v>
      </c>
      <c r="VD198" t="s">
        <v>817</v>
      </c>
      <c r="VE198" t="s">
        <v>817</v>
      </c>
      <c r="VF198" t="s">
        <v>817</v>
      </c>
      <c r="VG198" t="s">
        <v>813</v>
      </c>
      <c r="VH198" t="s">
        <v>817</v>
      </c>
      <c r="VI198" t="s">
        <v>817</v>
      </c>
      <c r="VJ198" t="s">
        <v>817</v>
      </c>
      <c r="VK198" t="s">
        <v>817</v>
      </c>
      <c r="VL198" t="s">
        <v>817</v>
      </c>
      <c r="VM198" t="s">
        <v>817</v>
      </c>
      <c r="VN198" t="s">
        <v>817</v>
      </c>
      <c r="VO198" t="s">
        <v>817</v>
      </c>
      <c r="VP198" t="s">
        <v>817</v>
      </c>
      <c r="VQ198" t="s">
        <v>817</v>
      </c>
      <c r="VY198" t="s">
        <v>817</v>
      </c>
      <c r="VZ198" t="s">
        <v>813</v>
      </c>
      <c r="WA198" t="s">
        <v>817</v>
      </c>
      <c r="WJ198" t="s">
        <v>817</v>
      </c>
      <c r="WK198" t="s">
        <v>813</v>
      </c>
      <c r="WL198" t="s">
        <v>817</v>
      </c>
      <c r="WM198" t="s">
        <v>817</v>
      </c>
      <c r="WN198" t="s">
        <v>817</v>
      </c>
      <c r="WO198" t="s">
        <v>817</v>
      </c>
      <c r="WP198" t="s">
        <v>817</v>
      </c>
      <c r="WQ198" t="s">
        <v>817</v>
      </c>
      <c r="WR198" t="s">
        <v>817</v>
      </c>
      <c r="WS198" t="s">
        <v>891</v>
      </c>
      <c r="WU198" t="s">
        <v>817</v>
      </c>
      <c r="WV198" t="s">
        <v>817</v>
      </c>
      <c r="WW198" t="s">
        <v>817</v>
      </c>
      <c r="WX198" t="s">
        <v>817</v>
      </c>
      <c r="WY198" t="s">
        <v>817</v>
      </c>
      <c r="WZ198" t="s">
        <v>813</v>
      </c>
      <c r="XA198" t="s">
        <v>817</v>
      </c>
      <c r="XB198" t="s">
        <v>817</v>
      </c>
      <c r="XC198" t="s">
        <v>850</v>
      </c>
      <c r="XD198" t="s">
        <v>813</v>
      </c>
      <c r="XE198" t="s">
        <v>813</v>
      </c>
      <c r="XF198" t="s">
        <v>817</v>
      </c>
      <c r="XG198" t="s">
        <v>817</v>
      </c>
      <c r="XH198" t="s">
        <v>817</v>
      </c>
      <c r="XI198" t="s">
        <v>817</v>
      </c>
      <c r="XJ198" t="s">
        <v>817</v>
      </c>
      <c r="XK198" t="s">
        <v>817</v>
      </c>
      <c r="XL198" t="s">
        <v>817</v>
      </c>
      <c r="XM198" t="s">
        <v>817</v>
      </c>
      <c r="XN198" t="s">
        <v>817</v>
      </c>
      <c r="XO198" t="s">
        <v>817</v>
      </c>
      <c r="XP198" t="s">
        <v>817</v>
      </c>
      <c r="XQ198" t="s">
        <v>817</v>
      </c>
      <c r="XR198" t="s">
        <v>813</v>
      </c>
      <c r="XS198" t="s">
        <v>817</v>
      </c>
      <c r="XT198" t="s">
        <v>817</v>
      </c>
      <c r="XU198" t="s">
        <v>817</v>
      </c>
      <c r="XV198" t="s">
        <v>817</v>
      </c>
      <c r="XW198" t="s">
        <v>817</v>
      </c>
      <c r="XX198" t="s">
        <v>817</v>
      </c>
      <c r="XY198" t="s">
        <v>817</v>
      </c>
      <c r="XZ198" t="s">
        <v>817</v>
      </c>
      <c r="ZM198" t="s">
        <v>817</v>
      </c>
      <c r="ZN198" t="s">
        <v>817</v>
      </c>
      <c r="ZO198" t="s">
        <v>817</v>
      </c>
      <c r="ZP198" t="s">
        <v>817</v>
      </c>
      <c r="ZQ198" t="s">
        <v>817</v>
      </c>
      <c r="ZR198" t="s">
        <v>817</v>
      </c>
      <c r="ZS198" t="s">
        <v>817</v>
      </c>
      <c r="ZT198" t="s">
        <v>817</v>
      </c>
      <c r="ZU198" t="s">
        <v>817</v>
      </c>
      <c r="ZV198" t="s">
        <v>813</v>
      </c>
      <c r="ZW198" t="s">
        <v>817</v>
      </c>
      <c r="ZX198" t="s">
        <v>817</v>
      </c>
      <c r="ZY198" t="s">
        <v>817</v>
      </c>
      <c r="ZZ198" t="s">
        <v>817</v>
      </c>
      <c r="AAA198" t="s">
        <v>817</v>
      </c>
      <c r="AAB198" t="s">
        <v>817</v>
      </c>
      <c r="AAC198" t="s">
        <v>817</v>
      </c>
      <c r="AAD198" t="s">
        <v>817</v>
      </c>
      <c r="AAE198" t="s">
        <v>817</v>
      </c>
      <c r="AAF198" t="s">
        <v>817</v>
      </c>
      <c r="AAH198" t="s">
        <v>817</v>
      </c>
      <c r="AAI198" t="s">
        <v>817</v>
      </c>
      <c r="AAJ198" t="s">
        <v>817</v>
      </c>
      <c r="AAK198" t="s">
        <v>817</v>
      </c>
      <c r="AAL198" t="s">
        <v>817</v>
      </c>
      <c r="AAM198" t="s">
        <v>817</v>
      </c>
      <c r="AAN198" t="s">
        <v>813</v>
      </c>
      <c r="AAO198" t="s">
        <v>817</v>
      </c>
      <c r="AAP198" t="s">
        <v>817</v>
      </c>
      <c r="AAQ198" t="s">
        <v>817</v>
      </c>
      <c r="AAR198" t="s">
        <v>817</v>
      </c>
      <c r="AAS198" t="s">
        <v>817</v>
      </c>
      <c r="AAT198" t="s">
        <v>817</v>
      </c>
      <c r="AAV198" t="s">
        <v>817</v>
      </c>
      <c r="AAW198" t="s">
        <v>817</v>
      </c>
      <c r="AAX198" t="s">
        <v>817</v>
      </c>
      <c r="AAY198" t="s">
        <v>817</v>
      </c>
      <c r="AAZ198" t="s">
        <v>817</v>
      </c>
      <c r="ABA198" t="s">
        <v>813</v>
      </c>
      <c r="ABB198" t="s">
        <v>813</v>
      </c>
      <c r="ABC198" t="s">
        <v>817</v>
      </c>
      <c r="ABD198" t="s">
        <v>817</v>
      </c>
      <c r="ABE198" t="s">
        <v>817</v>
      </c>
      <c r="ABF198" t="s">
        <v>817</v>
      </c>
      <c r="ABG198" t="s">
        <v>817</v>
      </c>
      <c r="ABH198" t="s">
        <v>817</v>
      </c>
      <c r="ABI198" t="s">
        <v>817</v>
      </c>
      <c r="ABJ198" t="s">
        <v>817</v>
      </c>
      <c r="ABK198" t="s">
        <v>817</v>
      </c>
      <c r="ABL198" t="s">
        <v>817</v>
      </c>
      <c r="ABM198" t="s">
        <v>817</v>
      </c>
      <c r="ABN198" t="s">
        <v>817</v>
      </c>
      <c r="ABO198" t="s">
        <v>817</v>
      </c>
      <c r="ABP198" t="s">
        <v>817</v>
      </c>
      <c r="ABQ198" t="s">
        <v>813</v>
      </c>
      <c r="ABR198" t="s">
        <v>817</v>
      </c>
      <c r="ABS198" t="s">
        <v>817</v>
      </c>
      <c r="ABT198" t="s">
        <v>817</v>
      </c>
      <c r="ABU198" t="s">
        <v>817</v>
      </c>
      <c r="ABV198" t="s">
        <v>813</v>
      </c>
      <c r="ABW198" t="s">
        <v>813</v>
      </c>
      <c r="ABX198" t="s">
        <v>817</v>
      </c>
      <c r="ABY198" t="s">
        <v>817</v>
      </c>
      <c r="ABZ198" t="s">
        <v>817</v>
      </c>
      <c r="ACA198" t="s">
        <v>817</v>
      </c>
      <c r="ACB198" t="s">
        <v>813</v>
      </c>
      <c r="ACC198" t="s">
        <v>817</v>
      </c>
      <c r="ACD198" t="s">
        <v>817</v>
      </c>
      <c r="ACE198" t="s">
        <v>817</v>
      </c>
      <c r="ACF198" t="s">
        <v>817</v>
      </c>
      <c r="ACG198" t="s">
        <v>817</v>
      </c>
      <c r="ACH198" t="s">
        <v>817</v>
      </c>
      <c r="ACI198" t="s">
        <v>817</v>
      </c>
    </row>
    <row r="199" spans="1:763">
      <c r="A199" t="s">
        <v>1648</v>
      </c>
      <c r="B199" t="s">
        <v>1649</v>
      </c>
      <c r="C199" t="s">
        <v>1650</v>
      </c>
      <c r="D199" t="s">
        <v>854</v>
      </c>
      <c r="E199" t="s">
        <v>854</v>
      </c>
      <c r="P199" t="s">
        <v>855</v>
      </c>
      <c r="Q199">
        <v>1.2198080885670051</v>
      </c>
      <c r="T199">
        <v>28</v>
      </c>
      <c r="V199" t="s">
        <v>813</v>
      </c>
      <c r="X199" t="s">
        <v>813</v>
      </c>
      <c r="Y199" t="s">
        <v>856</v>
      </c>
      <c r="Z199" t="s">
        <v>856</v>
      </c>
      <c r="AA199" t="s">
        <v>857</v>
      </c>
      <c r="AB199" t="s">
        <v>816</v>
      </c>
      <c r="AC199">
        <v>6</v>
      </c>
      <c r="AD199" t="s">
        <v>813</v>
      </c>
      <c r="AE199">
        <v>6</v>
      </c>
      <c r="AF199">
        <v>0</v>
      </c>
      <c r="AG199">
        <v>0</v>
      </c>
      <c r="AH199" t="s">
        <v>818</v>
      </c>
      <c r="AI199" t="s">
        <v>818</v>
      </c>
      <c r="AJ199" t="s">
        <v>818</v>
      </c>
      <c r="AK199" t="s">
        <v>818</v>
      </c>
      <c r="AL199" t="s">
        <v>818</v>
      </c>
      <c r="AM199" t="s">
        <v>818</v>
      </c>
      <c r="AN199" t="s">
        <v>818</v>
      </c>
      <c r="AO199" t="s">
        <v>818</v>
      </c>
      <c r="AP199" t="s">
        <v>818</v>
      </c>
      <c r="AQ199" t="s">
        <v>818</v>
      </c>
      <c r="AR199" t="s">
        <v>818</v>
      </c>
      <c r="AS199" t="s">
        <v>818</v>
      </c>
      <c r="AT199" t="s">
        <v>818</v>
      </c>
      <c r="AU199" t="s">
        <v>818</v>
      </c>
      <c r="AV199" t="s">
        <v>818</v>
      </c>
      <c r="AW199" t="s">
        <v>818</v>
      </c>
      <c r="AX199" t="s">
        <v>818</v>
      </c>
      <c r="AY199" t="s">
        <v>818</v>
      </c>
      <c r="AZ199" t="s">
        <v>818</v>
      </c>
      <c r="BA199" t="s">
        <v>818</v>
      </c>
      <c r="BB199" t="s">
        <v>818</v>
      </c>
      <c r="BC199" t="s">
        <v>818</v>
      </c>
      <c r="BD199" t="s">
        <v>818</v>
      </c>
      <c r="BE199" t="s">
        <v>818</v>
      </c>
      <c r="BF199" t="s">
        <v>818</v>
      </c>
      <c r="BG199" t="s">
        <v>818</v>
      </c>
      <c r="BH199" t="s">
        <v>818</v>
      </c>
      <c r="BI199" t="s">
        <v>818</v>
      </c>
      <c r="BJ199" t="s">
        <v>818</v>
      </c>
      <c r="BK199" t="s">
        <v>818</v>
      </c>
      <c r="BL199" t="s">
        <v>818</v>
      </c>
      <c r="BM199" t="s">
        <v>818</v>
      </c>
      <c r="BN199" t="s">
        <v>818</v>
      </c>
      <c r="BO199" t="s">
        <v>818</v>
      </c>
      <c r="BP199" t="s">
        <v>818</v>
      </c>
      <c r="BQ199" t="s">
        <v>818</v>
      </c>
      <c r="BR199" t="s">
        <v>818</v>
      </c>
      <c r="BS199" t="s">
        <v>818</v>
      </c>
      <c r="BT199" t="s">
        <v>818</v>
      </c>
      <c r="BU199" t="s">
        <v>818</v>
      </c>
      <c r="BV199" t="s">
        <v>818</v>
      </c>
      <c r="BW199" t="s">
        <v>818</v>
      </c>
      <c r="BX199" t="s">
        <v>818</v>
      </c>
      <c r="BY199" t="s">
        <v>818</v>
      </c>
      <c r="BZ199" t="s">
        <v>818</v>
      </c>
      <c r="CA199" t="s">
        <v>818</v>
      </c>
      <c r="CB199" t="s">
        <v>818</v>
      </c>
      <c r="CC199" t="s">
        <v>818</v>
      </c>
      <c r="CD199" t="s">
        <v>818</v>
      </c>
      <c r="CE199" t="s">
        <v>818</v>
      </c>
      <c r="CF199" t="s">
        <v>818</v>
      </c>
      <c r="CG199" t="s">
        <v>818</v>
      </c>
      <c r="CH199" t="s">
        <v>818</v>
      </c>
      <c r="CI199" t="s">
        <v>818</v>
      </c>
      <c r="CJ199" t="s">
        <v>818</v>
      </c>
      <c r="CK199" t="s">
        <v>818</v>
      </c>
      <c r="CL199" t="s">
        <v>818</v>
      </c>
      <c r="CM199" t="s">
        <v>818</v>
      </c>
      <c r="CN199" t="s">
        <v>818</v>
      </c>
      <c r="CO199" t="s">
        <v>818</v>
      </c>
      <c r="CP199" t="s">
        <v>818</v>
      </c>
      <c r="CQ199" t="s">
        <v>818</v>
      </c>
      <c r="CR199" t="s">
        <v>818</v>
      </c>
      <c r="CS199" t="s">
        <v>818</v>
      </c>
      <c r="CT199" t="s">
        <v>818</v>
      </c>
      <c r="CU199" t="s">
        <v>818</v>
      </c>
      <c r="CV199" t="s">
        <v>818</v>
      </c>
      <c r="CW199" t="s">
        <v>818</v>
      </c>
      <c r="CX199" t="s">
        <v>818</v>
      </c>
      <c r="CY199" t="s">
        <v>818</v>
      </c>
      <c r="CZ199" t="s">
        <v>818</v>
      </c>
      <c r="DA199" t="s">
        <v>818</v>
      </c>
      <c r="DB199" t="s">
        <v>818</v>
      </c>
      <c r="DC199" t="s">
        <v>818</v>
      </c>
      <c r="DD199" t="s">
        <v>818</v>
      </c>
      <c r="DE199" t="s">
        <v>818</v>
      </c>
      <c r="DF199" t="s">
        <v>818</v>
      </c>
      <c r="DG199" t="s">
        <v>818</v>
      </c>
      <c r="DH199" t="s">
        <v>818</v>
      </c>
      <c r="DI199" t="s">
        <v>818</v>
      </c>
      <c r="DJ199" t="s">
        <v>818</v>
      </c>
      <c r="DK199" t="s">
        <v>818</v>
      </c>
      <c r="DL199" t="s">
        <v>818</v>
      </c>
      <c r="DM199" t="s">
        <v>818</v>
      </c>
      <c r="DN199" t="s">
        <v>818</v>
      </c>
      <c r="DO199" t="s">
        <v>818</v>
      </c>
      <c r="DP199" t="s">
        <v>818</v>
      </c>
      <c r="DQ199" t="s">
        <v>818</v>
      </c>
      <c r="DR199" t="s">
        <v>818</v>
      </c>
      <c r="DS199" t="s">
        <v>818</v>
      </c>
      <c r="DT199" t="s">
        <v>818</v>
      </c>
      <c r="DU199" t="s">
        <v>818</v>
      </c>
      <c r="DV199" t="s">
        <v>818</v>
      </c>
      <c r="DW199" t="s">
        <v>818</v>
      </c>
      <c r="DX199" t="s">
        <v>818</v>
      </c>
      <c r="DY199" t="s">
        <v>818</v>
      </c>
      <c r="DZ199" t="s">
        <v>818</v>
      </c>
      <c r="EA199" t="s">
        <v>818</v>
      </c>
      <c r="EB199" t="s">
        <v>818</v>
      </c>
      <c r="EC199" t="s">
        <v>818</v>
      </c>
      <c r="ED199" t="s">
        <v>818</v>
      </c>
      <c r="EE199" t="s">
        <v>818</v>
      </c>
      <c r="EF199" t="s">
        <v>818</v>
      </c>
      <c r="EG199" t="s">
        <v>818</v>
      </c>
      <c r="EH199" t="s">
        <v>818</v>
      </c>
      <c r="EI199" t="s">
        <v>818</v>
      </c>
      <c r="EJ199" t="s">
        <v>818</v>
      </c>
      <c r="EK199" t="s">
        <v>818</v>
      </c>
      <c r="EL199" t="s">
        <v>818</v>
      </c>
      <c r="EM199" t="s">
        <v>818</v>
      </c>
      <c r="EN199" t="s">
        <v>818</v>
      </c>
      <c r="EO199" t="s">
        <v>818</v>
      </c>
      <c r="EP199" t="s">
        <v>818</v>
      </c>
      <c r="EQ199" t="s">
        <v>818</v>
      </c>
      <c r="ER199" t="s">
        <v>818</v>
      </c>
      <c r="ES199" t="s">
        <v>818</v>
      </c>
      <c r="ET199" t="s">
        <v>818</v>
      </c>
      <c r="EU199" t="s">
        <v>818</v>
      </c>
      <c r="EV199" t="s">
        <v>818</v>
      </c>
      <c r="EW199" t="s">
        <v>818</v>
      </c>
      <c r="EX199" t="s">
        <v>818</v>
      </c>
      <c r="EY199" t="s">
        <v>818</v>
      </c>
      <c r="EZ199" t="s">
        <v>818</v>
      </c>
      <c r="FA199" t="s">
        <v>818</v>
      </c>
      <c r="FB199" t="s">
        <v>818</v>
      </c>
      <c r="FC199" t="s">
        <v>818</v>
      </c>
      <c r="FD199" t="s">
        <v>818</v>
      </c>
      <c r="FE199" t="s">
        <v>818</v>
      </c>
      <c r="FF199" t="s">
        <v>818</v>
      </c>
      <c r="FG199" t="s">
        <v>818</v>
      </c>
      <c r="FH199" t="s">
        <v>818</v>
      </c>
      <c r="FI199" t="s">
        <v>818</v>
      </c>
      <c r="FJ199" t="s">
        <v>818</v>
      </c>
      <c r="FK199" t="s">
        <v>818</v>
      </c>
      <c r="FL199" t="s">
        <v>818</v>
      </c>
      <c r="FM199" t="s">
        <v>818</v>
      </c>
      <c r="FN199" t="s">
        <v>818</v>
      </c>
      <c r="FO199" t="s">
        <v>818</v>
      </c>
      <c r="FP199" t="s">
        <v>818</v>
      </c>
      <c r="FQ199" t="s">
        <v>818</v>
      </c>
      <c r="FR199" t="s">
        <v>818</v>
      </c>
      <c r="FS199" t="s">
        <v>818</v>
      </c>
      <c r="FT199" t="s">
        <v>818</v>
      </c>
      <c r="FU199" t="s">
        <v>818</v>
      </c>
      <c r="FV199" t="s">
        <v>818</v>
      </c>
      <c r="FW199" t="s">
        <v>818</v>
      </c>
      <c r="FX199" t="s">
        <v>818</v>
      </c>
      <c r="FY199" t="s">
        <v>818</v>
      </c>
      <c r="FZ199" t="s">
        <v>818</v>
      </c>
      <c r="GA199" t="s">
        <v>818</v>
      </c>
      <c r="GB199" t="s">
        <v>818</v>
      </c>
      <c r="GC199" t="s">
        <v>818</v>
      </c>
      <c r="GD199" t="s">
        <v>818</v>
      </c>
      <c r="GE199" t="s">
        <v>818</v>
      </c>
      <c r="GF199" t="s">
        <v>818</v>
      </c>
      <c r="GG199" t="s">
        <v>818</v>
      </c>
      <c r="GH199" t="s">
        <v>818</v>
      </c>
      <c r="GI199" t="s">
        <v>818</v>
      </c>
      <c r="GJ199" t="s">
        <v>818</v>
      </c>
      <c r="GK199" t="s">
        <v>818</v>
      </c>
      <c r="GL199" t="s">
        <v>818</v>
      </c>
      <c r="GM199" t="s">
        <v>818</v>
      </c>
      <c r="GN199" t="s">
        <v>818</v>
      </c>
      <c r="GO199" t="s">
        <v>818</v>
      </c>
      <c r="GP199" t="s">
        <v>818</v>
      </c>
      <c r="GQ199" t="s">
        <v>818</v>
      </c>
      <c r="GR199" t="s">
        <v>818</v>
      </c>
      <c r="GS199" t="s">
        <v>818</v>
      </c>
      <c r="GT199" t="s">
        <v>818</v>
      </c>
      <c r="GU199" t="s">
        <v>818</v>
      </c>
      <c r="GV199" t="s">
        <v>818</v>
      </c>
      <c r="GW199" t="s">
        <v>818</v>
      </c>
      <c r="GX199" t="s">
        <v>818</v>
      </c>
      <c r="GY199" t="s">
        <v>818</v>
      </c>
      <c r="GZ199" t="s">
        <v>818</v>
      </c>
      <c r="HA199" t="s">
        <v>818</v>
      </c>
      <c r="HB199" t="s">
        <v>818</v>
      </c>
      <c r="HC199" t="s">
        <v>818</v>
      </c>
      <c r="HD199" t="s">
        <v>818</v>
      </c>
      <c r="HE199" t="s">
        <v>818</v>
      </c>
      <c r="HF199" t="s">
        <v>818</v>
      </c>
      <c r="HG199" t="s">
        <v>818</v>
      </c>
      <c r="HH199" t="s">
        <v>818</v>
      </c>
      <c r="HI199" t="s">
        <v>818</v>
      </c>
      <c r="HJ199" t="s">
        <v>818</v>
      </c>
      <c r="HK199" t="s">
        <v>818</v>
      </c>
      <c r="HL199" t="s">
        <v>818</v>
      </c>
      <c r="HM199" t="s">
        <v>818</v>
      </c>
      <c r="HN199" t="s">
        <v>818</v>
      </c>
      <c r="HO199" t="s">
        <v>818</v>
      </c>
      <c r="HP199" t="s">
        <v>818</v>
      </c>
      <c r="HQ199" t="s">
        <v>818</v>
      </c>
      <c r="HR199" t="s">
        <v>818</v>
      </c>
      <c r="HS199" t="s">
        <v>818</v>
      </c>
      <c r="HT199" t="s">
        <v>818</v>
      </c>
      <c r="HU199" t="s">
        <v>818</v>
      </c>
      <c r="HV199" t="s">
        <v>818</v>
      </c>
      <c r="HW199" t="s">
        <v>818</v>
      </c>
      <c r="HX199" t="s">
        <v>818</v>
      </c>
      <c r="HY199" t="s">
        <v>818</v>
      </c>
      <c r="HZ199" t="s">
        <v>818</v>
      </c>
      <c r="IA199" t="s">
        <v>818</v>
      </c>
      <c r="IB199" t="s">
        <v>818</v>
      </c>
      <c r="IC199" t="s">
        <v>818</v>
      </c>
      <c r="ID199" t="s">
        <v>818</v>
      </c>
      <c r="IE199" t="s">
        <v>818</v>
      </c>
      <c r="IF199" t="s">
        <v>818</v>
      </c>
      <c r="IG199" t="s">
        <v>818</v>
      </c>
      <c r="IH199" t="s">
        <v>818</v>
      </c>
      <c r="II199" t="s">
        <v>818</v>
      </c>
      <c r="IJ199" t="s">
        <v>818</v>
      </c>
      <c r="IK199" t="s">
        <v>818</v>
      </c>
      <c r="IL199" t="s">
        <v>818</v>
      </c>
      <c r="IM199" t="s">
        <v>818</v>
      </c>
      <c r="IN199" t="s">
        <v>818</v>
      </c>
      <c r="IO199" t="s">
        <v>818</v>
      </c>
      <c r="IP199" t="s">
        <v>818</v>
      </c>
      <c r="IQ199" t="s">
        <v>818</v>
      </c>
      <c r="IR199" t="s">
        <v>818</v>
      </c>
      <c r="IS199" t="s">
        <v>818</v>
      </c>
      <c r="IT199" t="s">
        <v>818</v>
      </c>
      <c r="IU199" t="s">
        <v>818</v>
      </c>
      <c r="IV199" t="s">
        <v>818</v>
      </c>
      <c r="IW199" t="s">
        <v>818</v>
      </c>
      <c r="IX199" t="s">
        <v>818</v>
      </c>
      <c r="IY199" t="s">
        <v>818</v>
      </c>
      <c r="IZ199" t="s">
        <v>818</v>
      </c>
      <c r="JA199" t="s">
        <v>818</v>
      </c>
      <c r="JB199" t="s">
        <v>818</v>
      </c>
      <c r="JC199" t="s">
        <v>818</v>
      </c>
      <c r="JD199" t="s">
        <v>818</v>
      </c>
      <c r="JE199" t="s">
        <v>818</v>
      </c>
      <c r="JF199" t="s">
        <v>818</v>
      </c>
      <c r="JG199" t="s">
        <v>818</v>
      </c>
      <c r="JH199" t="s">
        <v>818</v>
      </c>
      <c r="JI199" t="s">
        <v>818</v>
      </c>
      <c r="JJ199" t="s">
        <v>818</v>
      </c>
      <c r="JK199" t="s">
        <v>818</v>
      </c>
      <c r="JL199" t="s">
        <v>818</v>
      </c>
      <c r="JM199" t="s">
        <v>818</v>
      </c>
      <c r="JN199" t="s">
        <v>818</v>
      </c>
      <c r="JO199" t="s">
        <v>818</v>
      </c>
      <c r="JP199" t="s">
        <v>818</v>
      </c>
      <c r="JQ199" t="s">
        <v>818</v>
      </c>
      <c r="JR199" t="s">
        <v>818</v>
      </c>
      <c r="JS199" t="s">
        <v>818</v>
      </c>
      <c r="JT199" t="s">
        <v>818</v>
      </c>
      <c r="JU199" t="s">
        <v>818</v>
      </c>
      <c r="JV199" t="s">
        <v>818</v>
      </c>
      <c r="JW199" t="s">
        <v>818</v>
      </c>
      <c r="JX199" t="s">
        <v>818</v>
      </c>
      <c r="JY199" t="s">
        <v>818</v>
      </c>
      <c r="JZ199" t="s">
        <v>818</v>
      </c>
      <c r="KA199" t="s">
        <v>818</v>
      </c>
      <c r="KB199" t="s">
        <v>818</v>
      </c>
      <c r="KC199" t="s">
        <v>818</v>
      </c>
      <c r="KD199" t="s">
        <v>818</v>
      </c>
      <c r="KE199" t="s">
        <v>818</v>
      </c>
      <c r="KF199">
        <v>6</v>
      </c>
      <c r="KG199">
        <v>0</v>
      </c>
      <c r="KH199">
        <v>0</v>
      </c>
      <c r="KI199">
        <v>1</v>
      </c>
      <c r="KJ199">
        <v>1</v>
      </c>
      <c r="KK199">
        <v>0</v>
      </c>
      <c r="KL199">
        <v>0</v>
      </c>
      <c r="KM199">
        <v>0</v>
      </c>
      <c r="KN199">
        <v>0</v>
      </c>
      <c r="KO199">
        <v>0</v>
      </c>
      <c r="KP199">
        <v>2</v>
      </c>
      <c r="KQ199">
        <v>0</v>
      </c>
      <c r="KR199">
        <v>0</v>
      </c>
      <c r="KS199">
        <v>0</v>
      </c>
      <c r="KT199">
        <v>0</v>
      </c>
      <c r="KU199">
        <v>1</v>
      </c>
      <c r="KV199">
        <v>0</v>
      </c>
      <c r="KW199">
        <v>0</v>
      </c>
      <c r="KX199">
        <v>3</v>
      </c>
      <c r="KY199">
        <v>0</v>
      </c>
      <c r="KZ199">
        <v>1</v>
      </c>
      <c r="LA199">
        <v>3</v>
      </c>
      <c r="LB199">
        <v>2</v>
      </c>
      <c r="LC199">
        <v>3</v>
      </c>
      <c r="LD199">
        <v>6</v>
      </c>
      <c r="LE199">
        <v>1</v>
      </c>
      <c r="LF199">
        <v>3</v>
      </c>
      <c r="LH199" t="s">
        <v>817</v>
      </c>
      <c r="LI199" t="s">
        <v>817</v>
      </c>
      <c r="LJ199" t="s">
        <v>817</v>
      </c>
      <c r="LK199" t="s">
        <v>817</v>
      </c>
      <c r="LL199" t="s">
        <v>817</v>
      </c>
      <c r="LM199" t="s">
        <v>817</v>
      </c>
      <c r="LO199" t="s">
        <v>817</v>
      </c>
      <c r="LQ199" t="s">
        <v>817</v>
      </c>
      <c r="LV199" t="s">
        <v>818</v>
      </c>
      <c r="LX199" t="s">
        <v>817</v>
      </c>
      <c r="MA199" t="s">
        <v>858</v>
      </c>
      <c r="MB199" t="s">
        <v>821</v>
      </c>
      <c r="MC199" t="s">
        <v>822</v>
      </c>
      <c r="MD199" t="s">
        <v>813</v>
      </c>
      <c r="MF199" t="s">
        <v>823</v>
      </c>
      <c r="MI199" t="s">
        <v>817</v>
      </c>
      <c r="MJ199" t="s">
        <v>824</v>
      </c>
      <c r="MK199" t="s">
        <v>813</v>
      </c>
      <c r="ML199" t="s">
        <v>817</v>
      </c>
      <c r="MM199" t="s">
        <v>817</v>
      </c>
      <c r="MN199" t="s">
        <v>817</v>
      </c>
      <c r="MO199" t="s">
        <v>817</v>
      </c>
      <c r="MP199" t="s">
        <v>817</v>
      </c>
      <c r="MQ199" t="s">
        <v>817</v>
      </c>
      <c r="MR199" t="s">
        <v>817</v>
      </c>
      <c r="MS199" t="s">
        <v>817</v>
      </c>
      <c r="MT199" t="s">
        <v>817</v>
      </c>
      <c r="MU199" t="s">
        <v>817</v>
      </c>
      <c r="MV199" t="s">
        <v>817</v>
      </c>
      <c r="MW199" t="s">
        <v>817</v>
      </c>
      <c r="MX199" t="s">
        <v>817</v>
      </c>
      <c r="MY199" t="s">
        <v>817</v>
      </c>
      <c r="MZ199" t="s">
        <v>813</v>
      </c>
      <c r="NA199" t="s">
        <v>817</v>
      </c>
      <c r="NB199" t="s">
        <v>817</v>
      </c>
      <c r="NR199" t="s">
        <v>813</v>
      </c>
      <c r="NS199" t="s">
        <v>817</v>
      </c>
      <c r="NU199" t="s">
        <v>1118</v>
      </c>
      <c r="NV199" t="s">
        <v>813</v>
      </c>
      <c r="NW199" t="s">
        <v>862</v>
      </c>
      <c r="NX199" t="s">
        <v>983</v>
      </c>
      <c r="NY199">
        <v>1</v>
      </c>
      <c r="NZ199" t="s">
        <v>889</v>
      </c>
      <c r="OP199" t="s">
        <v>817</v>
      </c>
      <c r="OQ199" t="s">
        <v>827</v>
      </c>
      <c r="OR199" t="s">
        <v>863</v>
      </c>
      <c r="OS199" t="s">
        <v>829</v>
      </c>
      <c r="OT199" t="s">
        <v>813</v>
      </c>
      <c r="OU199" t="s">
        <v>813</v>
      </c>
      <c r="OV199" t="s">
        <v>830</v>
      </c>
      <c r="OW199" t="s">
        <v>905</v>
      </c>
      <c r="OX199" t="s">
        <v>923</v>
      </c>
      <c r="OY199" t="s">
        <v>833</v>
      </c>
      <c r="OZ199" t="s">
        <v>907</v>
      </c>
      <c r="PA199" t="s">
        <v>817</v>
      </c>
      <c r="PB199" t="s">
        <v>817</v>
      </c>
      <c r="PC199" t="s">
        <v>813</v>
      </c>
      <c r="PD199" t="s">
        <v>817</v>
      </c>
      <c r="PE199" t="s">
        <v>817</v>
      </c>
      <c r="PF199" t="s">
        <v>817</v>
      </c>
      <c r="PG199" t="s">
        <v>817</v>
      </c>
      <c r="PH199" t="s">
        <v>817</v>
      </c>
      <c r="PI199" t="s">
        <v>817</v>
      </c>
      <c r="PJ199" t="s">
        <v>817</v>
      </c>
      <c r="PK199" t="s">
        <v>813</v>
      </c>
      <c r="PL199" t="s">
        <v>835</v>
      </c>
      <c r="PM199" t="s">
        <v>879</v>
      </c>
      <c r="PN199" t="s">
        <v>837</v>
      </c>
      <c r="PO199" t="s">
        <v>893</v>
      </c>
      <c r="PP199" t="s">
        <v>839</v>
      </c>
      <c r="PQ199" t="s">
        <v>813</v>
      </c>
      <c r="PR199" t="s">
        <v>813</v>
      </c>
      <c r="PS199" t="s">
        <v>817</v>
      </c>
      <c r="PT199" t="s">
        <v>817</v>
      </c>
      <c r="PU199" t="s">
        <v>817</v>
      </c>
      <c r="PV199" t="s">
        <v>817</v>
      </c>
      <c r="PW199" t="s">
        <v>817</v>
      </c>
      <c r="PX199" t="s">
        <v>817</v>
      </c>
      <c r="PY199" t="s">
        <v>817</v>
      </c>
      <c r="PZ199" t="s">
        <v>840</v>
      </c>
      <c r="QD199" t="s">
        <v>844</v>
      </c>
      <c r="QE199" t="s">
        <v>845</v>
      </c>
      <c r="QF199" t="s">
        <v>817</v>
      </c>
      <c r="QG199" t="s">
        <v>813</v>
      </c>
      <c r="QH199" t="s">
        <v>813</v>
      </c>
      <c r="QI199" t="s">
        <v>817</v>
      </c>
      <c r="QJ199" t="s">
        <v>817</v>
      </c>
      <c r="QK199" t="s">
        <v>813</v>
      </c>
      <c r="QL199" t="s">
        <v>817</v>
      </c>
      <c r="QM199" t="s">
        <v>817</v>
      </c>
      <c r="QN199" t="s">
        <v>817</v>
      </c>
      <c r="QO199" t="s">
        <v>817</v>
      </c>
      <c r="QP199" t="s">
        <v>817</v>
      </c>
      <c r="QQ199" t="s">
        <v>817</v>
      </c>
      <c r="QR199" t="s">
        <v>817</v>
      </c>
      <c r="QS199" t="s">
        <v>813</v>
      </c>
      <c r="QT199" t="s">
        <v>817</v>
      </c>
      <c r="QU199" t="s">
        <v>817</v>
      </c>
      <c r="QV199" t="s">
        <v>817</v>
      </c>
      <c r="QW199" t="s">
        <v>817</v>
      </c>
      <c r="QX199" t="s">
        <v>817</v>
      </c>
      <c r="QY199" t="s">
        <v>817</v>
      </c>
      <c r="QZ199" t="s">
        <v>817</v>
      </c>
      <c r="RA199" t="s">
        <v>817</v>
      </c>
      <c r="RB199" t="s">
        <v>817</v>
      </c>
      <c r="RC199" t="s">
        <v>817</v>
      </c>
      <c r="RD199" t="s">
        <v>817</v>
      </c>
      <c r="RE199" t="s">
        <v>817</v>
      </c>
      <c r="RF199" t="s">
        <v>817</v>
      </c>
      <c r="RG199" t="s">
        <v>817</v>
      </c>
      <c r="RH199" t="s">
        <v>817</v>
      </c>
      <c r="RI199" t="s">
        <v>817</v>
      </c>
      <c r="RJ199" t="s">
        <v>817</v>
      </c>
      <c r="RK199" t="s">
        <v>813</v>
      </c>
      <c r="RL199" t="s">
        <v>813</v>
      </c>
      <c r="RM199" t="s">
        <v>817</v>
      </c>
      <c r="RN199" t="s">
        <v>817</v>
      </c>
      <c r="RO199" t="s">
        <v>817</v>
      </c>
      <c r="RP199" t="s">
        <v>817</v>
      </c>
      <c r="RQ199" t="s">
        <v>817</v>
      </c>
      <c r="RR199" t="s">
        <v>817</v>
      </c>
      <c r="RS199" t="s">
        <v>817</v>
      </c>
      <c r="RT199" t="s">
        <v>817</v>
      </c>
      <c r="RU199" t="s">
        <v>817</v>
      </c>
      <c r="RV199" t="s">
        <v>817</v>
      </c>
      <c r="RW199" t="s">
        <v>817</v>
      </c>
      <c r="RX199" t="s">
        <v>837</v>
      </c>
      <c r="RY199" t="s">
        <v>846</v>
      </c>
      <c r="RZ199" t="s">
        <v>813</v>
      </c>
      <c r="SA199" t="s">
        <v>817</v>
      </c>
      <c r="SB199" t="s">
        <v>817</v>
      </c>
      <c r="SC199" t="s">
        <v>817</v>
      </c>
      <c r="SD199" t="s">
        <v>817</v>
      </c>
      <c r="SE199" t="s">
        <v>817</v>
      </c>
      <c r="SF199" t="s">
        <v>817</v>
      </c>
      <c r="SG199" t="s">
        <v>817</v>
      </c>
      <c r="SH199" t="s">
        <v>813</v>
      </c>
      <c r="SI199" t="s">
        <v>817</v>
      </c>
      <c r="SJ199" t="s">
        <v>817</v>
      </c>
      <c r="SK199" t="s">
        <v>817</v>
      </c>
      <c r="SL199" t="s">
        <v>817</v>
      </c>
      <c r="SM199" t="s">
        <v>817</v>
      </c>
      <c r="SN199" t="s">
        <v>817</v>
      </c>
      <c r="SO199" t="s">
        <v>817</v>
      </c>
      <c r="SP199" t="s">
        <v>817</v>
      </c>
      <c r="SQ199" t="s">
        <v>817</v>
      </c>
      <c r="SR199" t="s">
        <v>817</v>
      </c>
      <c r="SS199" t="s">
        <v>817</v>
      </c>
      <c r="ST199" t="s">
        <v>817</v>
      </c>
      <c r="SU199" t="s">
        <v>817</v>
      </c>
      <c r="SV199" t="s">
        <v>813</v>
      </c>
      <c r="SW199" t="s">
        <v>817</v>
      </c>
      <c r="SX199" t="s">
        <v>813</v>
      </c>
      <c r="SY199" t="s">
        <v>817</v>
      </c>
      <c r="SZ199" t="s">
        <v>817</v>
      </c>
      <c r="TA199" t="s">
        <v>817</v>
      </c>
      <c r="TB199" t="s">
        <v>817</v>
      </c>
      <c r="TC199" t="s">
        <v>817</v>
      </c>
      <c r="TD199" t="s">
        <v>817</v>
      </c>
      <c r="TE199" t="s">
        <v>817</v>
      </c>
      <c r="TF199" t="s">
        <v>817</v>
      </c>
      <c r="TG199" t="s">
        <v>817</v>
      </c>
      <c r="TH199" t="s">
        <v>817</v>
      </c>
      <c r="TI199" t="s">
        <v>817</v>
      </c>
      <c r="TJ199" t="s">
        <v>817</v>
      </c>
      <c r="TU199" t="s">
        <v>817</v>
      </c>
      <c r="TY199" t="s">
        <v>817</v>
      </c>
      <c r="TZ199" t="s">
        <v>817</v>
      </c>
      <c r="UA199" t="s">
        <v>817</v>
      </c>
      <c r="UB199" t="s">
        <v>817</v>
      </c>
      <c r="UC199" t="s">
        <v>817</v>
      </c>
      <c r="UD199" t="s">
        <v>817</v>
      </c>
      <c r="UE199" t="s">
        <v>817</v>
      </c>
      <c r="UF199" t="s">
        <v>817</v>
      </c>
      <c r="UG199" t="s">
        <v>817</v>
      </c>
      <c r="UH199" t="s">
        <v>813</v>
      </c>
      <c r="UI199" t="s">
        <v>817</v>
      </c>
      <c r="UJ199" t="s">
        <v>817</v>
      </c>
      <c r="UK199" t="s">
        <v>817</v>
      </c>
      <c r="UL199" t="s">
        <v>817</v>
      </c>
      <c r="UM199" t="s">
        <v>817</v>
      </c>
      <c r="UN199" t="s">
        <v>817</v>
      </c>
      <c r="UO199" t="s">
        <v>817</v>
      </c>
      <c r="UP199" t="s">
        <v>813</v>
      </c>
      <c r="UQ199" t="s">
        <v>817</v>
      </c>
      <c r="UR199" t="s">
        <v>813</v>
      </c>
      <c r="US199" t="s">
        <v>817</v>
      </c>
      <c r="UT199" t="s">
        <v>817</v>
      </c>
      <c r="UU199" t="s">
        <v>817</v>
      </c>
      <c r="UV199" t="s">
        <v>817</v>
      </c>
      <c r="UW199" t="s">
        <v>817</v>
      </c>
      <c r="UX199" t="s">
        <v>817</v>
      </c>
      <c r="UY199" t="s">
        <v>817</v>
      </c>
      <c r="UZ199" t="s">
        <v>817</v>
      </c>
      <c r="VD199" t="s">
        <v>813</v>
      </c>
      <c r="VE199" t="s">
        <v>817</v>
      </c>
      <c r="VF199" t="s">
        <v>817</v>
      </c>
      <c r="VG199" t="s">
        <v>817</v>
      </c>
      <c r="VH199" t="s">
        <v>817</v>
      </c>
      <c r="VI199" t="s">
        <v>817</v>
      </c>
      <c r="VJ199" t="s">
        <v>817</v>
      </c>
      <c r="VK199" t="s">
        <v>817</v>
      </c>
      <c r="VL199" t="s">
        <v>817</v>
      </c>
      <c r="VM199" t="s">
        <v>817</v>
      </c>
      <c r="VN199" t="s">
        <v>817</v>
      </c>
      <c r="VO199" t="s">
        <v>817</v>
      </c>
      <c r="VP199" t="s">
        <v>817</v>
      </c>
      <c r="VQ199" t="s">
        <v>817</v>
      </c>
      <c r="VY199" t="s">
        <v>817</v>
      </c>
      <c r="VZ199" t="s">
        <v>817</v>
      </c>
      <c r="WA199" t="s">
        <v>817</v>
      </c>
      <c r="WJ199" t="s">
        <v>817</v>
      </c>
      <c r="WK199" t="s">
        <v>813</v>
      </c>
      <c r="WL199" t="s">
        <v>817</v>
      </c>
      <c r="WM199" t="s">
        <v>817</v>
      </c>
      <c r="WN199" t="s">
        <v>817</v>
      </c>
      <c r="WO199" t="s">
        <v>817</v>
      </c>
      <c r="WP199" t="s">
        <v>817</v>
      </c>
      <c r="WQ199" t="s">
        <v>817</v>
      </c>
      <c r="WR199" t="s">
        <v>817</v>
      </c>
      <c r="WS199" t="s">
        <v>846</v>
      </c>
      <c r="WU199" t="s">
        <v>813</v>
      </c>
      <c r="WV199" t="s">
        <v>813</v>
      </c>
      <c r="WW199" t="s">
        <v>813</v>
      </c>
      <c r="WX199" t="s">
        <v>817</v>
      </c>
      <c r="WY199" t="s">
        <v>817</v>
      </c>
      <c r="WZ199" t="s">
        <v>817</v>
      </c>
      <c r="XA199" t="s">
        <v>817</v>
      </c>
      <c r="XB199" t="s">
        <v>817</v>
      </c>
      <c r="XC199" t="s">
        <v>850</v>
      </c>
      <c r="XD199" t="s">
        <v>813</v>
      </c>
      <c r="XE199" t="s">
        <v>817</v>
      </c>
      <c r="XF199" t="s">
        <v>817</v>
      </c>
      <c r="XG199" t="s">
        <v>817</v>
      </c>
      <c r="XH199" t="s">
        <v>817</v>
      </c>
      <c r="XI199" t="s">
        <v>817</v>
      </c>
      <c r="XJ199" t="s">
        <v>817</v>
      </c>
      <c r="XK199" t="s">
        <v>817</v>
      </c>
      <c r="XL199" t="s">
        <v>817</v>
      </c>
      <c r="XM199" t="s">
        <v>817</v>
      </c>
      <c r="XN199" t="s">
        <v>817</v>
      </c>
      <c r="XO199" t="s">
        <v>817</v>
      </c>
      <c r="XP199" t="s">
        <v>817</v>
      </c>
      <c r="XQ199" t="s">
        <v>817</v>
      </c>
      <c r="XR199" t="s">
        <v>813</v>
      </c>
      <c r="XS199" t="s">
        <v>817</v>
      </c>
      <c r="XT199" t="s">
        <v>817</v>
      </c>
      <c r="XU199" t="s">
        <v>817</v>
      </c>
      <c r="XV199" t="s">
        <v>817</v>
      </c>
      <c r="XW199" t="s">
        <v>817</v>
      </c>
      <c r="XX199" t="s">
        <v>817</v>
      </c>
      <c r="XY199" t="s">
        <v>817</v>
      </c>
      <c r="XZ199" t="s">
        <v>813</v>
      </c>
      <c r="YA199" t="s">
        <v>817</v>
      </c>
      <c r="YB199" t="s">
        <v>817</v>
      </c>
      <c r="YC199" t="s">
        <v>817</v>
      </c>
      <c r="YD199" t="s">
        <v>817</v>
      </c>
      <c r="YE199" t="s">
        <v>817</v>
      </c>
      <c r="YF199" t="s">
        <v>817</v>
      </c>
      <c r="YG199" t="s">
        <v>817</v>
      </c>
      <c r="YH199" t="s">
        <v>813</v>
      </c>
      <c r="YI199" t="s">
        <v>817</v>
      </c>
      <c r="YJ199" t="s">
        <v>817</v>
      </c>
      <c r="YK199" t="s">
        <v>817</v>
      </c>
      <c r="YL199" t="s">
        <v>817</v>
      </c>
      <c r="YM199" t="s">
        <v>817</v>
      </c>
      <c r="YN199" t="s">
        <v>813</v>
      </c>
      <c r="YO199" t="s">
        <v>817</v>
      </c>
      <c r="YP199" t="s">
        <v>817</v>
      </c>
      <c r="YQ199" t="s">
        <v>817</v>
      </c>
      <c r="YR199" t="s">
        <v>817</v>
      </c>
      <c r="YS199" t="s">
        <v>817</v>
      </c>
      <c r="YT199" t="s">
        <v>817</v>
      </c>
      <c r="YU199" t="s">
        <v>813</v>
      </c>
      <c r="YW199" t="s">
        <v>817</v>
      </c>
      <c r="ZM199" t="s">
        <v>813</v>
      </c>
      <c r="ZN199" t="s">
        <v>817</v>
      </c>
      <c r="ZO199" t="s">
        <v>817</v>
      </c>
      <c r="ZP199" t="s">
        <v>817</v>
      </c>
      <c r="ZQ199" t="s">
        <v>817</v>
      </c>
      <c r="ZR199" t="s">
        <v>813</v>
      </c>
      <c r="ZS199" t="s">
        <v>817</v>
      </c>
      <c r="ZT199" t="s">
        <v>817</v>
      </c>
      <c r="ZU199" t="s">
        <v>817</v>
      </c>
      <c r="ZV199" t="s">
        <v>817</v>
      </c>
      <c r="ZW199" t="s">
        <v>813</v>
      </c>
      <c r="ZX199" t="s">
        <v>817</v>
      </c>
      <c r="ZY199" t="s">
        <v>817</v>
      </c>
      <c r="ZZ199" t="s">
        <v>817</v>
      </c>
      <c r="AAA199" t="s">
        <v>817</v>
      </c>
      <c r="AAB199" t="s">
        <v>817</v>
      </c>
      <c r="AAC199" t="s">
        <v>817</v>
      </c>
      <c r="AAD199" t="s">
        <v>817</v>
      </c>
      <c r="AAE199" t="s">
        <v>817</v>
      </c>
      <c r="AAF199" t="s">
        <v>817</v>
      </c>
      <c r="AAH199" t="s">
        <v>817</v>
      </c>
      <c r="AAI199" t="s">
        <v>817</v>
      </c>
      <c r="AAJ199" t="s">
        <v>817</v>
      </c>
      <c r="AAK199" t="s">
        <v>817</v>
      </c>
      <c r="AAL199" t="s">
        <v>813</v>
      </c>
      <c r="AAM199" t="s">
        <v>817</v>
      </c>
      <c r="AAN199" t="s">
        <v>813</v>
      </c>
      <c r="AAO199" t="s">
        <v>817</v>
      </c>
      <c r="AAP199" t="s">
        <v>817</v>
      </c>
      <c r="AAQ199" t="s">
        <v>817</v>
      </c>
      <c r="AAR199" t="s">
        <v>817</v>
      </c>
      <c r="AAS199" t="s">
        <v>817</v>
      </c>
      <c r="AAT199" t="s">
        <v>813</v>
      </c>
      <c r="AAV199" t="s">
        <v>817</v>
      </c>
      <c r="AAW199" t="s">
        <v>817</v>
      </c>
      <c r="AAX199" t="s">
        <v>817</v>
      </c>
      <c r="AAY199" t="s">
        <v>817</v>
      </c>
      <c r="AAZ199" t="s">
        <v>817</v>
      </c>
      <c r="ABA199" t="s">
        <v>817</v>
      </c>
      <c r="ABB199" t="s">
        <v>813</v>
      </c>
      <c r="ABC199" t="s">
        <v>817</v>
      </c>
      <c r="ABD199" t="s">
        <v>817</v>
      </c>
      <c r="ABE199" t="s">
        <v>817</v>
      </c>
      <c r="ABF199" t="s">
        <v>817</v>
      </c>
      <c r="ABG199" t="s">
        <v>817</v>
      </c>
      <c r="ABH199" t="s">
        <v>817</v>
      </c>
      <c r="ABI199" t="s">
        <v>817</v>
      </c>
      <c r="ABJ199" t="s">
        <v>817</v>
      </c>
      <c r="ABK199" t="s">
        <v>813</v>
      </c>
      <c r="ABL199" t="s">
        <v>813</v>
      </c>
      <c r="ABM199" t="s">
        <v>817</v>
      </c>
      <c r="ABN199" t="s">
        <v>817</v>
      </c>
      <c r="ABO199" t="s">
        <v>817</v>
      </c>
      <c r="ABP199" t="s">
        <v>817</v>
      </c>
      <c r="ABQ199" t="s">
        <v>817</v>
      </c>
      <c r="ABR199" t="s">
        <v>817</v>
      </c>
      <c r="ABS199" t="s">
        <v>817</v>
      </c>
      <c r="ABT199" t="s">
        <v>813</v>
      </c>
      <c r="ABU199" t="s">
        <v>817</v>
      </c>
      <c r="ABV199" t="s">
        <v>813</v>
      </c>
      <c r="ABW199" t="s">
        <v>813</v>
      </c>
      <c r="ABX199" t="s">
        <v>817</v>
      </c>
      <c r="ABY199" t="s">
        <v>817</v>
      </c>
      <c r="ABZ199" t="s">
        <v>817</v>
      </c>
      <c r="ACA199" t="s">
        <v>817</v>
      </c>
      <c r="ACB199" t="s">
        <v>817</v>
      </c>
      <c r="ACC199" t="s">
        <v>817</v>
      </c>
      <c r="ACD199" t="s">
        <v>817</v>
      </c>
      <c r="ACE199" t="s">
        <v>817</v>
      </c>
      <c r="ACF199" t="s">
        <v>817</v>
      </c>
      <c r="ACG199" t="s">
        <v>817</v>
      </c>
      <c r="ACH199" t="s">
        <v>817</v>
      </c>
      <c r="ACI199" t="s">
        <v>817</v>
      </c>
    </row>
    <row r="200" spans="1:763">
      <c r="A200" t="s">
        <v>1651</v>
      </c>
      <c r="B200" t="s">
        <v>1652</v>
      </c>
      <c r="C200" t="s">
        <v>1653</v>
      </c>
      <c r="D200" t="s">
        <v>873</v>
      </c>
      <c r="E200" t="s">
        <v>873</v>
      </c>
      <c r="P200" t="s">
        <v>812</v>
      </c>
      <c r="T200">
        <v>32</v>
      </c>
      <c r="V200" t="s">
        <v>813</v>
      </c>
      <c r="X200" t="s">
        <v>813</v>
      </c>
      <c r="Y200" t="s">
        <v>814</v>
      </c>
      <c r="Z200" t="s">
        <v>814</v>
      </c>
      <c r="AA200" t="s">
        <v>920</v>
      </c>
      <c r="AB200" t="s">
        <v>901</v>
      </c>
      <c r="AC200">
        <v>3</v>
      </c>
      <c r="AD200" t="s">
        <v>817</v>
      </c>
      <c r="AE200">
        <v>0</v>
      </c>
      <c r="AF200">
        <v>3</v>
      </c>
      <c r="AG200">
        <v>0</v>
      </c>
      <c r="AH200" t="s">
        <v>818</v>
      </c>
      <c r="AI200" t="s">
        <v>818</v>
      </c>
      <c r="AJ200" t="s">
        <v>818</v>
      </c>
      <c r="AK200" t="s">
        <v>818</v>
      </c>
      <c r="AL200" t="s">
        <v>818</v>
      </c>
      <c r="AM200" t="s">
        <v>818</v>
      </c>
      <c r="AN200" t="s">
        <v>818</v>
      </c>
      <c r="AO200" t="s">
        <v>818</v>
      </c>
      <c r="AP200" t="s">
        <v>818</v>
      </c>
      <c r="AQ200" t="s">
        <v>818</v>
      </c>
      <c r="AR200" t="s">
        <v>818</v>
      </c>
      <c r="AS200" t="s">
        <v>818</v>
      </c>
      <c r="AT200" t="s">
        <v>818</v>
      </c>
      <c r="AU200" t="s">
        <v>818</v>
      </c>
      <c r="AV200" t="s">
        <v>818</v>
      </c>
      <c r="AW200" t="s">
        <v>818</v>
      </c>
      <c r="AX200" t="s">
        <v>818</v>
      </c>
      <c r="AY200" t="s">
        <v>818</v>
      </c>
      <c r="AZ200" t="s">
        <v>818</v>
      </c>
      <c r="BA200" t="s">
        <v>818</v>
      </c>
      <c r="BB200" t="s">
        <v>818</v>
      </c>
      <c r="BC200" t="s">
        <v>818</v>
      </c>
      <c r="BD200" t="s">
        <v>818</v>
      </c>
      <c r="BE200" t="s">
        <v>818</v>
      </c>
      <c r="BF200" t="s">
        <v>818</v>
      </c>
      <c r="BG200" t="s">
        <v>818</v>
      </c>
      <c r="BH200" t="s">
        <v>818</v>
      </c>
      <c r="BI200" t="s">
        <v>818</v>
      </c>
      <c r="BJ200" t="s">
        <v>818</v>
      </c>
      <c r="BK200" t="s">
        <v>818</v>
      </c>
      <c r="BL200" t="s">
        <v>818</v>
      </c>
      <c r="BM200" t="s">
        <v>818</v>
      </c>
      <c r="BN200" t="s">
        <v>818</v>
      </c>
      <c r="BO200" t="s">
        <v>818</v>
      </c>
      <c r="BP200" t="s">
        <v>818</v>
      </c>
      <c r="BQ200" t="s">
        <v>818</v>
      </c>
      <c r="BR200" t="s">
        <v>818</v>
      </c>
      <c r="BS200" t="s">
        <v>818</v>
      </c>
      <c r="BT200" t="s">
        <v>818</v>
      </c>
      <c r="BU200" t="s">
        <v>818</v>
      </c>
      <c r="BV200" t="s">
        <v>818</v>
      </c>
      <c r="BW200" t="s">
        <v>818</v>
      </c>
      <c r="BX200" t="s">
        <v>818</v>
      </c>
      <c r="BY200" t="s">
        <v>818</v>
      </c>
      <c r="BZ200" t="s">
        <v>818</v>
      </c>
      <c r="CA200" t="s">
        <v>818</v>
      </c>
      <c r="CB200" t="s">
        <v>818</v>
      </c>
      <c r="CC200" t="s">
        <v>818</v>
      </c>
      <c r="CD200" t="s">
        <v>818</v>
      </c>
      <c r="CE200" t="s">
        <v>818</v>
      </c>
      <c r="CF200" t="s">
        <v>818</v>
      </c>
      <c r="CG200" t="s">
        <v>818</v>
      </c>
      <c r="CH200" t="s">
        <v>818</v>
      </c>
      <c r="CI200" t="s">
        <v>818</v>
      </c>
      <c r="CJ200" t="s">
        <v>818</v>
      </c>
      <c r="CK200" t="s">
        <v>818</v>
      </c>
      <c r="CL200" t="s">
        <v>818</v>
      </c>
      <c r="CM200" t="s">
        <v>818</v>
      </c>
      <c r="CN200" t="s">
        <v>818</v>
      </c>
      <c r="CO200" t="s">
        <v>818</v>
      </c>
      <c r="CP200" t="s">
        <v>818</v>
      </c>
      <c r="CQ200" t="s">
        <v>818</v>
      </c>
      <c r="CR200" t="s">
        <v>818</v>
      </c>
      <c r="CS200" t="s">
        <v>818</v>
      </c>
      <c r="CT200" t="s">
        <v>818</v>
      </c>
      <c r="CU200" t="s">
        <v>818</v>
      </c>
      <c r="CV200" t="s">
        <v>818</v>
      </c>
      <c r="CW200" t="s">
        <v>818</v>
      </c>
      <c r="CX200" t="s">
        <v>818</v>
      </c>
      <c r="CY200" t="s">
        <v>818</v>
      </c>
      <c r="CZ200" t="s">
        <v>818</v>
      </c>
      <c r="DA200" t="s">
        <v>818</v>
      </c>
      <c r="DB200" t="s">
        <v>818</v>
      </c>
      <c r="DC200" t="s">
        <v>818</v>
      </c>
      <c r="DD200" t="s">
        <v>818</v>
      </c>
      <c r="DE200" t="s">
        <v>818</v>
      </c>
      <c r="DF200" t="s">
        <v>818</v>
      </c>
      <c r="DG200" t="s">
        <v>818</v>
      </c>
      <c r="DH200" t="s">
        <v>818</v>
      </c>
      <c r="DI200" t="s">
        <v>818</v>
      </c>
      <c r="DJ200" t="s">
        <v>818</v>
      </c>
      <c r="DK200" t="s">
        <v>818</v>
      </c>
      <c r="DL200" t="s">
        <v>818</v>
      </c>
      <c r="DM200" t="s">
        <v>818</v>
      </c>
      <c r="DN200" t="s">
        <v>818</v>
      </c>
      <c r="DO200" t="s">
        <v>818</v>
      </c>
      <c r="DP200" t="s">
        <v>818</v>
      </c>
      <c r="DQ200" t="s">
        <v>818</v>
      </c>
      <c r="DR200" t="s">
        <v>818</v>
      </c>
      <c r="DS200" t="s">
        <v>818</v>
      </c>
      <c r="DT200" t="s">
        <v>818</v>
      </c>
      <c r="DU200" t="s">
        <v>818</v>
      </c>
      <c r="DV200" t="s">
        <v>818</v>
      </c>
      <c r="DW200" t="s">
        <v>818</v>
      </c>
      <c r="DX200" t="s">
        <v>818</v>
      </c>
      <c r="DY200" t="s">
        <v>818</v>
      </c>
      <c r="DZ200" t="s">
        <v>818</v>
      </c>
      <c r="EA200" t="s">
        <v>818</v>
      </c>
      <c r="EB200" t="s">
        <v>818</v>
      </c>
      <c r="EC200" t="s">
        <v>818</v>
      </c>
      <c r="ED200" t="s">
        <v>818</v>
      </c>
      <c r="EE200" t="s">
        <v>818</v>
      </c>
      <c r="EF200" t="s">
        <v>818</v>
      </c>
      <c r="EG200" t="s">
        <v>818</v>
      </c>
      <c r="EH200" t="s">
        <v>818</v>
      </c>
      <c r="EI200" t="s">
        <v>818</v>
      </c>
      <c r="EJ200" t="s">
        <v>818</v>
      </c>
      <c r="EK200" t="s">
        <v>818</v>
      </c>
      <c r="EL200" t="s">
        <v>818</v>
      </c>
      <c r="EM200" t="s">
        <v>818</v>
      </c>
      <c r="EN200" t="s">
        <v>818</v>
      </c>
      <c r="EO200" t="s">
        <v>818</v>
      </c>
      <c r="EP200" t="s">
        <v>818</v>
      </c>
      <c r="EQ200" t="s">
        <v>818</v>
      </c>
      <c r="ER200" t="s">
        <v>818</v>
      </c>
      <c r="ES200" t="s">
        <v>818</v>
      </c>
      <c r="ET200" t="s">
        <v>818</v>
      </c>
      <c r="EU200" t="s">
        <v>818</v>
      </c>
      <c r="EV200" t="s">
        <v>818</v>
      </c>
      <c r="EW200" t="s">
        <v>818</v>
      </c>
      <c r="EX200" t="s">
        <v>818</v>
      </c>
      <c r="EY200" t="s">
        <v>818</v>
      </c>
      <c r="EZ200" t="s">
        <v>818</v>
      </c>
      <c r="FA200" t="s">
        <v>818</v>
      </c>
      <c r="FB200" t="s">
        <v>818</v>
      </c>
      <c r="FC200" t="s">
        <v>818</v>
      </c>
      <c r="FD200" t="s">
        <v>818</v>
      </c>
      <c r="FE200" t="s">
        <v>818</v>
      </c>
      <c r="FF200" t="s">
        <v>818</v>
      </c>
      <c r="FG200" t="s">
        <v>818</v>
      </c>
      <c r="FH200" t="s">
        <v>818</v>
      </c>
      <c r="FI200" t="s">
        <v>818</v>
      </c>
      <c r="FJ200" t="s">
        <v>818</v>
      </c>
      <c r="FK200" t="s">
        <v>818</v>
      </c>
      <c r="FL200" t="s">
        <v>818</v>
      </c>
      <c r="FM200" t="s">
        <v>818</v>
      </c>
      <c r="FN200" t="s">
        <v>818</v>
      </c>
      <c r="FO200" t="s">
        <v>818</v>
      </c>
      <c r="FP200" t="s">
        <v>818</v>
      </c>
      <c r="FQ200" t="s">
        <v>818</v>
      </c>
      <c r="FR200" t="s">
        <v>818</v>
      </c>
      <c r="FS200" t="s">
        <v>818</v>
      </c>
      <c r="FT200" t="s">
        <v>818</v>
      </c>
      <c r="FU200" t="s">
        <v>818</v>
      </c>
      <c r="FV200" t="s">
        <v>818</v>
      </c>
      <c r="FW200" t="s">
        <v>818</v>
      </c>
      <c r="FX200" t="s">
        <v>818</v>
      </c>
      <c r="FY200" t="s">
        <v>818</v>
      </c>
      <c r="FZ200" t="s">
        <v>818</v>
      </c>
      <c r="GA200" t="s">
        <v>818</v>
      </c>
      <c r="GB200" t="s">
        <v>818</v>
      </c>
      <c r="GC200" t="s">
        <v>818</v>
      </c>
      <c r="GD200" t="s">
        <v>818</v>
      </c>
      <c r="GE200" t="s">
        <v>818</v>
      </c>
      <c r="GF200" t="s">
        <v>818</v>
      </c>
      <c r="GG200" t="s">
        <v>818</v>
      </c>
      <c r="GH200" t="s">
        <v>818</v>
      </c>
      <c r="GI200" t="s">
        <v>818</v>
      </c>
      <c r="GJ200" t="s">
        <v>818</v>
      </c>
      <c r="GK200" t="s">
        <v>818</v>
      </c>
      <c r="GL200" t="s">
        <v>818</v>
      </c>
      <c r="GM200" t="s">
        <v>818</v>
      </c>
      <c r="GN200" t="s">
        <v>818</v>
      </c>
      <c r="GO200" t="s">
        <v>818</v>
      </c>
      <c r="GP200" t="s">
        <v>818</v>
      </c>
      <c r="GQ200" t="s">
        <v>818</v>
      </c>
      <c r="GR200" t="s">
        <v>818</v>
      </c>
      <c r="GS200" t="s">
        <v>818</v>
      </c>
      <c r="GT200" t="s">
        <v>818</v>
      </c>
      <c r="GU200" t="s">
        <v>818</v>
      </c>
      <c r="GV200" t="s">
        <v>818</v>
      </c>
      <c r="GW200" t="s">
        <v>818</v>
      </c>
      <c r="GX200" t="s">
        <v>818</v>
      </c>
      <c r="GY200" t="s">
        <v>818</v>
      </c>
      <c r="GZ200" t="s">
        <v>818</v>
      </c>
      <c r="HA200" t="s">
        <v>818</v>
      </c>
      <c r="HB200" t="s">
        <v>818</v>
      </c>
      <c r="HC200" t="s">
        <v>818</v>
      </c>
      <c r="HD200" t="s">
        <v>818</v>
      </c>
      <c r="HE200" t="s">
        <v>818</v>
      </c>
      <c r="HF200" t="s">
        <v>818</v>
      </c>
      <c r="HG200" t="s">
        <v>818</v>
      </c>
      <c r="HH200" t="s">
        <v>818</v>
      </c>
      <c r="HI200" t="s">
        <v>818</v>
      </c>
      <c r="HJ200" t="s">
        <v>818</v>
      </c>
      <c r="HK200" t="s">
        <v>818</v>
      </c>
      <c r="HL200" t="s">
        <v>818</v>
      </c>
      <c r="HM200" t="s">
        <v>818</v>
      </c>
      <c r="HN200" t="s">
        <v>818</v>
      </c>
      <c r="HO200" t="s">
        <v>818</v>
      </c>
      <c r="HP200" t="s">
        <v>818</v>
      </c>
      <c r="HQ200" t="s">
        <v>818</v>
      </c>
      <c r="HR200" t="s">
        <v>818</v>
      </c>
      <c r="HS200" t="s">
        <v>818</v>
      </c>
      <c r="HT200" t="s">
        <v>818</v>
      </c>
      <c r="HU200" t="s">
        <v>818</v>
      </c>
      <c r="HV200" t="s">
        <v>818</v>
      </c>
      <c r="HW200" t="s">
        <v>818</v>
      </c>
      <c r="HX200" t="s">
        <v>818</v>
      </c>
      <c r="HY200" t="s">
        <v>818</v>
      </c>
      <c r="HZ200" t="s">
        <v>818</v>
      </c>
      <c r="IA200" t="s">
        <v>818</v>
      </c>
      <c r="IB200" t="s">
        <v>818</v>
      </c>
      <c r="IC200" t="s">
        <v>818</v>
      </c>
      <c r="ID200" t="s">
        <v>818</v>
      </c>
      <c r="IE200" t="s">
        <v>818</v>
      </c>
      <c r="IF200" t="s">
        <v>818</v>
      </c>
      <c r="IG200" t="s">
        <v>818</v>
      </c>
      <c r="IH200" t="s">
        <v>818</v>
      </c>
      <c r="II200" t="s">
        <v>818</v>
      </c>
      <c r="IJ200" t="s">
        <v>818</v>
      </c>
      <c r="IK200" t="s">
        <v>818</v>
      </c>
      <c r="IL200" t="s">
        <v>818</v>
      </c>
      <c r="IM200" t="s">
        <v>818</v>
      </c>
      <c r="IN200" t="s">
        <v>818</v>
      </c>
      <c r="IO200" t="s">
        <v>818</v>
      </c>
      <c r="IP200" t="s">
        <v>818</v>
      </c>
      <c r="IQ200" t="s">
        <v>818</v>
      </c>
      <c r="IR200" t="s">
        <v>818</v>
      </c>
      <c r="IS200" t="s">
        <v>818</v>
      </c>
      <c r="IT200" t="s">
        <v>818</v>
      </c>
      <c r="IU200" t="s">
        <v>818</v>
      </c>
      <c r="IV200" t="s">
        <v>818</v>
      </c>
      <c r="IW200" t="s">
        <v>818</v>
      </c>
      <c r="IX200" t="s">
        <v>818</v>
      </c>
      <c r="IY200" t="s">
        <v>818</v>
      </c>
      <c r="IZ200" t="s">
        <v>818</v>
      </c>
      <c r="JA200" t="s">
        <v>818</v>
      </c>
      <c r="JB200" t="s">
        <v>818</v>
      </c>
      <c r="JC200" t="s">
        <v>818</v>
      </c>
      <c r="JD200" t="s">
        <v>818</v>
      </c>
      <c r="JE200" t="s">
        <v>818</v>
      </c>
      <c r="JF200" t="s">
        <v>818</v>
      </c>
      <c r="JG200" t="s">
        <v>818</v>
      </c>
      <c r="JH200" t="s">
        <v>818</v>
      </c>
      <c r="JI200" t="s">
        <v>818</v>
      </c>
      <c r="JJ200" t="s">
        <v>818</v>
      </c>
      <c r="JK200" t="s">
        <v>818</v>
      </c>
      <c r="JL200" t="s">
        <v>818</v>
      </c>
      <c r="JM200" t="s">
        <v>818</v>
      </c>
      <c r="JN200" t="s">
        <v>818</v>
      </c>
      <c r="JO200" t="s">
        <v>818</v>
      </c>
      <c r="JP200" t="s">
        <v>818</v>
      </c>
      <c r="JQ200" t="s">
        <v>818</v>
      </c>
      <c r="JR200" t="s">
        <v>818</v>
      </c>
      <c r="JS200" t="s">
        <v>818</v>
      </c>
      <c r="JT200" t="s">
        <v>818</v>
      </c>
      <c r="JU200" t="s">
        <v>818</v>
      </c>
      <c r="JV200" t="s">
        <v>818</v>
      </c>
      <c r="JW200" t="s">
        <v>818</v>
      </c>
      <c r="JX200" t="s">
        <v>818</v>
      </c>
      <c r="JY200" t="s">
        <v>818</v>
      </c>
      <c r="JZ200" t="s">
        <v>818</v>
      </c>
      <c r="KA200" t="s">
        <v>818</v>
      </c>
      <c r="KB200" t="s">
        <v>818</v>
      </c>
      <c r="KC200" t="s">
        <v>818</v>
      </c>
      <c r="KD200" t="s">
        <v>818</v>
      </c>
      <c r="KE200" t="s">
        <v>818</v>
      </c>
      <c r="KF200">
        <v>3</v>
      </c>
      <c r="KG200">
        <v>0</v>
      </c>
      <c r="KH200">
        <v>0</v>
      </c>
      <c r="KI200">
        <v>0</v>
      </c>
      <c r="KJ200">
        <v>0</v>
      </c>
      <c r="KK200">
        <v>0</v>
      </c>
      <c r="KL200">
        <v>0</v>
      </c>
      <c r="KM200">
        <v>0</v>
      </c>
      <c r="KN200">
        <v>1</v>
      </c>
      <c r="KO200">
        <v>0</v>
      </c>
      <c r="KP200">
        <v>0</v>
      </c>
      <c r="KQ200">
        <v>1</v>
      </c>
      <c r="KR200">
        <v>0</v>
      </c>
      <c r="KS200">
        <v>0</v>
      </c>
      <c r="KT200">
        <v>0</v>
      </c>
      <c r="KU200">
        <v>1</v>
      </c>
      <c r="KV200">
        <v>0</v>
      </c>
      <c r="KW200">
        <v>0</v>
      </c>
      <c r="KX200">
        <v>1</v>
      </c>
      <c r="KY200">
        <v>0</v>
      </c>
      <c r="KZ200">
        <v>1</v>
      </c>
      <c r="LA200">
        <v>1</v>
      </c>
      <c r="LB200">
        <v>0</v>
      </c>
      <c r="LC200">
        <v>1</v>
      </c>
      <c r="LD200">
        <v>3</v>
      </c>
      <c r="LE200">
        <v>1</v>
      </c>
      <c r="LF200">
        <v>2</v>
      </c>
      <c r="LH200" t="s">
        <v>817</v>
      </c>
      <c r="LI200" t="s">
        <v>817</v>
      </c>
      <c r="LJ200" t="s">
        <v>817</v>
      </c>
      <c r="LK200" t="s">
        <v>813</v>
      </c>
      <c r="LL200" t="s">
        <v>817</v>
      </c>
      <c r="LM200" t="s">
        <v>817</v>
      </c>
      <c r="LN200" t="s">
        <v>817</v>
      </c>
      <c r="LO200" t="s">
        <v>817</v>
      </c>
      <c r="LQ200" t="s">
        <v>817</v>
      </c>
      <c r="LR200" t="s">
        <v>845</v>
      </c>
      <c r="LV200" t="s">
        <v>845</v>
      </c>
      <c r="LX200" t="s">
        <v>817</v>
      </c>
      <c r="MU200" t="s">
        <v>817</v>
      </c>
      <c r="MV200" t="s">
        <v>813</v>
      </c>
      <c r="MW200" t="s">
        <v>817</v>
      </c>
      <c r="MX200" t="s">
        <v>817</v>
      </c>
      <c r="MY200" t="s">
        <v>817</v>
      </c>
      <c r="MZ200" t="s">
        <v>817</v>
      </c>
      <c r="NA200" t="s">
        <v>817</v>
      </c>
      <c r="NB200" t="s">
        <v>817</v>
      </c>
      <c r="NR200" t="s">
        <v>817</v>
      </c>
      <c r="NU200" t="s">
        <v>1118</v>
      </c>
      <c r="NV200" t="s">
        <v>817</v>
      </c>
      <c r="NY200">
        <v>1</v>
      </c>
      <c r="NZ200" t="s">
        <v>903</v>
      </c>
      <c r="OP200" t="s">
        <v>817</v>
      </c>
      <c r="OQ200" t="s">
        <v>827</v>
      </c>
      <c r="OR200" t="s">
        <v>828</v>
      </c>
      <c r="OS200" t="s">
        <v>878</v>
      </c>
      <c r="OT200" t="s">
        <v>817</v>
      </c>
      <c r="OU200" t="s">
        <v>817</v>
      </c>
      <c r="OV200" t="s">
        <v>1004</v>
      </c>
      <c r="PA200" t="s">
        <v>817</v>
      </c>
      <c r="PB200" t="s">
        <v>817</v>
      </c>
      <c r="PC200" t="s">
        <v>817</v>
      </c>
      <c r="PD200" t="s">
        <v>817</v>
      </c>
      <c r="PE200" t="s">
        <v>817</v>
      </c>
      <c r="PF200" t="s">
        <v>813</v>
      </c>
      <c r="PG200" t="s">
        <v>817</v>
      </c>
      <c r="PH200" t="s">
        <v>817</v>
      </c>
      <c r="PI200" t="s">
        <v>817</v>
      </c>
      <c r="PJ200" t="s">
        <v>817</v>
      </c>
      <c r="PM200" t="s">
        <v>879</v>
      </c>
      <c r="PN200" t="s">
        <v>845</v>
      </c>
      <c r="PO200" t="s">
        <v>893</v>
      </c>
      <c r="PP200" t="s">
        <v>839</v>
      </c>
      <c r="PQ200" t="s">
        <v>813</v>
      </c>
      <c r="PR200" t="s">
        <v>813</v>
      </c>
      <c r="PS200" t="s">
        <v>817</v>
      </c>
      <c r="PT200" t="s">
        <v>817</v>
      </c>
      <c r="PU200" t="s">
        <v>817</v>
      </c>
      <c r="PV200" t="s">
        <v>817</v>
      </c>
      <c r="PW200" t="s">
        <v>817</v>
      </c>
      <c r="PX200" t="s">
        <v>817</v>
      </c>
      <c r="PY200" t="s">
        <v>817</v>
      </c>
      <c r="PZ200" t="s">
        <v>817</v>
      </c>
      <c r="QA200" t="s">
        <v>1101</v>
      </c>
      <c r="QB200" t="s">
        <v>842</v>
      </c>
      <c r="QC200" t="s">
        <v>985</v>
      </c>
      <c r="QD200" t="s">
        <v>1006</v>
      </c>
      <c r="QE200" t="s">
        <v>845</v>
      </c>
      <c r="QF200" t="s">
        <v>813</v>
      </c>
      <c r="QG200" t="s">
        <v>813</v>
      </c>
      <c r="QH200" t="s">
        <v>813</v>
      </c>
      <c r="QI200" t="s">
        <v>817</v>
      </c>
      <c r="QJ200" t="s">
        <v>817</v>
      </c>
      <c r="QK200" t="s">
        <v>817</v>
      </c>
      <c r="QL200" t="s">
        <v>817</v>
      </c>
      <c r="QM200" t="s">
        <v>813</v>
      </c>
      <c r="QN200" t="s">
        <v>817</v>
      </c>
      <c r="QO200" t="s">
        <v>817</v>
      </c>
      <c r="QP200" t="s">
        <v>817</v>
      </c>
      <c r="QQ200" t="s">
        <v>817</v>
      </c>
      <c r="QR200" t="s">
        <v>813</v>
      </c>
      <c r="QS200" t="s">
        <v>817</v>
      </c>
      <c r="QT200" t="s">
        <v>813</v>
      </c>
      <c r="QU200" t="s">
        <v>817</v>
      </c>
      <c r="QV200" t="s">
        <v>817</v>
      </c>
      <c r="QW200" t="s">
        <v>817</v>
      </c>
      <c r="QX200" t="s">
        <v>817</v>
      </c>
      <c r="QY200" t="s">
        <v>817</v>
      </c>
      <c r="QZ200" t="s">
        <v>817</v>
      </c>
      <c r="RA200" t="s">
        <v>817</v>
      </c>
      <c r="RB200" t="s">
        <v>817</v>
      </c>
      <c r="RC200" t="s">
        <v>817</v>
      </c>
      <c r="RD200" t="s">
        <v>817</v>
      </c>
      <c r="RE200" t="s">
        <v>817</v>
      </c>
      <c r="RF200" t="s">
        <v>817</v>
      </c>
      <c r="RG200" t="s">
        <v>817</v>
      </c>
      <c r="RH200" t="s">
        <v>817</v>
      </c>
      <c r="RI200" t="s">
        <v>817</v>
      </c>
      <c r="RJ200" t="s">
        <v>817</v>
      </c>
      <c r="RK200" t="s">
        <v>813</v>
      </c>
      <c r="RL200" t="s">
        <v>817</v>
      </c>
      <c r="RM200" t="s">
        <v>817</v>
      </c>
      <c r="RN200" t="s">
        <v>813</v>
      </c>
      <c r="RO200" t="s">
        <v>817</v>
      </c>
      <c r="RP200" t="s">
        <v>817</v>
      </c>
      <c r="RQ200" t="s">
        <v>817</v>
      </c>
      <c r="RR200" t="s">
        <v>817</v>
      </c>
      <c r="RS200" t="s">
        <v>817</v>
      </c>
      <c r="RT200" t="s">
        <v>817</v>
      </c>
      <c r="RU200" t="s">
        <v>817</v>
      </c>
      <c r="RV200" t="s">
        <v>817</v>
      </c>
      <c r="RW200" t="s">
        <v>817</v>
      </c>
      <c r="RX200" t="s">
        <v>837</v>
      </c>
      <c r="RY200" t="s">
        <v>1037</v>
      </c>
      <c r="RZ200" t="s">
        <v>813</v>
      </c>
      <c r="SA200" t="s">
        <v>813</v>
      </c>
      <c r="SB200" t="s">
        <v>817</v>
      </c>
      <c r="SC200" t="s">
        <v>817</v>
      </c>
      <c r="SD200" t="s">
        <v>817</v>
      </c>
      <c r="SE200" t="s">
        <v>817</v>
      </c>
      <c r="SF200" t="s">
        <v>817</v>
      </c>
      <c r="SG200" t="s">
        <v>817</v>
      </c>
      <c r="SH200" t="s">
        <v>817</v>
      </c>
      <c r="SI200" t="s">
        <v>817</v>
      </c>
      <c r="SJ200" t="s">
        <v>817</v>
      </c>
      <c r="SK200" t="s">
        <v>817</v>
      </c>
      <c r="SL200" t="s">
        <v>817</v>
      </c>
      <c r="SM200" t="s">
        <v>813</v>
      </c>
      <c r="SN200" t="s">
        <v>817</v>
      </c>
      <c r="SO200" t="s">
        <v>817</v>
      </c>
      <c r="SP200" t="s">
        <v>817</v>
      </c>
      <c r="SQ200" t="s">
        <v>817</v>
      </c>
      <c r="SR200" t="s">
        <v>817</v>
      </c>
      <c r="SS200" t="s">
        <v>817</v>
      </c>
      <c r="ST200" t="s">
        <v>817</v>
      </c>
      <c r="SU200" t="s">
        <v>817</v>
      </c>
      <c r="SV200" t="s">
        <v>817</v>
      </c>
      <c r="SW200" t="s">
        <v>817</v>
      </c>
      <c r="SX200" t="s">
        <v>817</v>
      </c>
      <c r="SY200" t="s">
        <v>817</v>
      </c>
      <c r="SZ200" t="s">
        <v>817</v>
      </c>
      <c r="TA200" t="s">
        <v>817</v>
      </c>
      <c r="TB200" t="s">
        <v>817</v>
      </c>
      <c r="TC200" t="s">
        <v>817</v>
      </c>
      <c r="TD200" t="s">
        <v>817</v>
      </c>
      <c r="TE200" t="s">
        <v>817</v>
      </c>
      <c r="TF200" t="s">
        <v>813</v>
      </c>
      <c r="TG200" t="s">
        <v>817</v>
      </c>
      <c r="TH200" t="s">
        <v>817</v>
      </c>
      <c r="TI200" t="s">
        <v>817</v>
      </c>
      <c r="TU200" t="s">
        <v>817</v>
      </c>
      <c r="TY200" t="s">
        <v>817</v>
      </c>
      <c r="TZ200" t="s">
        <v>817</v>
      </c>
      <c r="UA200" t="s">
        <v>817</v>
      </c>
      <c r="UB200" t="s">
        <v>817</v>
      </c>
      <c r="UC200" t="s">
        <v>817</v>
      </c>
      <c r="UD200" t="s">
        <v>817</v>
      </c>
      <c r="UE200" t="s">
        <v>817</v>
      </c>
      <c r="UF200" t="s">
        <v>817</v>
      </c>
      <c r="UG200" t="s">
        <v>817</v>
      </c>
      <c r="UH200" t="s">
        <v>813</v>
      </c>
      <c r="UI200" t="s">
        <v>817</v>
      </c>
      <c r="UJ200" t="s">
        <v>817</v>
      </c>
      <c r="UK200" t="s">
        <v>817</v>
      </c>
      <c r="UL200" t="s">
        <v>813</v>
      </c>
      <c r="UM200" t="s">
        <v>817</v>
      </c>
      <c r="UN200" t="s">
        <v>817</v>
      </c>
      <c r="UO200" t="s">
        <v>817</v>
      </c>
      <c r="UP200" t="s">
        <v>817</v>
      </c>
      <c r="UQ200" t="s">
        <v>817</v>
      </c>
      <c r="UR200" t="s">
        <v>817</v>
      </c>
      <c r="US200" t="s">
        <v>817</v>
      </c>
      <c r="UT200" t="s">
        <v>813</v>
      </c>
      <c r="UU200" t="s">
        <v>817</v>
      </c>
      <c r="UV200" t="s">
        <v>817</v>
      </c>
      <c r="UW200" t="s">
        <v>817</v>
      </c>
      <c r="UX200" t="s">
        <v>817</v>
      </c>
      <c r="UY200" t="s">
        <v>817</v>
      </c>
      <c r="UZ200" t="s">
        <v>817</v>
      </c>
      <c r="VB200" t="s">
        <v>1065</v>
      </c>
      <c r="VD200" t="s">
        <v>817</v>
      </c>
      <c r="VE200" t="s">
        <v>817</v>
      </c>
      <c r="VF200" t="s">
        <v>813</v>
      </c>
      <c r="VG200" t="s">
        <v>813</v>
      </c>
      <c r="VH200" t="s">
        <v>817</v>
      </c>
      <c r="VI200" t="s">
        <v>817</v>
      </c>
      <c r="VJ200" t="s">
        <v>817</v>
      </c>
      <c r="VK200" t="s">
        <v>817</v>
      </c>
      <c r="VL200" t="s">
        <v>817</v>
      </c>
      <c r="VM200" t="s">
        <v>813</v>
      </c>
      <c r="VN200" t="s">
        <v>817</v>
      </c>
      <c r="VO200" t="s">
        <v>817</v>
      </c>
      <c r="VP200" t="s">
        <v>817</v>
      </c>
      <c r="VQ200" t="s">
        <v>817</v>
      </c>
      <c r="VR200" t="s">
        <v>813</v>
      </c>
      <c r="VS200" t="s">
        <v>813</v>
      </c>
      <c r="VT200" t="s">
        <v>817</v>
      </c>
      <c r="VU200" t="s">
        <v>813</v>
      </c>
      <c r="VV200" t="s">
        <v>813</v>
      </c>
      <c r="VW200" t="s">
        <v>817</v>
      </c>
      <c r="VX200" t="s">
        <v>817</v>
      </c>
      <c r="VY200" t="s">
        <v>813</v>
      </c>
      <c r="VZ200" t="s">
        <v>817</v>
      </c>
      <c r="WA200" t="s">
        <v>817</v>
      </c>
      <c r="WJ200" t="s">
        <v>813</v>
      </c>
      <c r="WK200" t="s">
        <v>813</v>
      </c>
      <c r="WL200" t="s">
        <v>817</v>
      </c>
      <c r="WM200" t="s">
        <v>817</v>
      </c>
      <c r="WN200" t="s">
        <v>817</v>
      </c>
      <c r="WO200" t="s">
        <v>817</v>
      </c>
      <c r="WP200" t="s">
        <v>817</v>
      </c>
      <c r="WQ200" t="s">
        <v>817</v>
      </c>
      <c r="WR200" t="s">
        <v>817</v>
      </c>
      <c r="WS200" t="s">
        <v>891</v>
      </c>
      <c r="WU200" t="s">
        <v>813</v>
      </c>
      <c r="WV200" t="s">
        <v>817</v>
      </c>
      <c r="WW200" t="s">
        <v>813</v>
      </c>
      <c r="WX200" t="s">
        <v>817</v>
      </c>
      <c r="WY200" t="s">
        <v>817</v>
      </c>
      <c r="WZ200" t="s">
        <v>817</v>
      </c>
      <c r="XA200" t="s">
        <v>817</v>
      </c>
      <c r="XB200" t="s">
        <v>817</v>
      </c>
      <c r="XC200" t="s">
        <v>850</v>
      </c>
      <c r="XD200" t="s">
        <v>813</v>
      </c>
      <c r="XE200" t="s">
        <v>817</v>
      </c>
      <c r="XF200" t="s">
        <v>817</v>
      </c>
      <c r="XG200" t="s">
        <v>817</v>
      </c>
      <c r="XH200" t="s">
        <v>817</v>
      </c>
      <c r="XI200" t="s">
        <v>817</v>
      </c>
      <c r="XJ200" t="s">
        <v>817</v>
      </c>
      <c r="XK200" t="s">
        <v>817</v>
      </c>
      <c r="XL200" t="s">
        <v>817</v>
      </c>
      <c r="XM200" t="s">
        <v>817</v>
      </c>
      <c r="XN200" t="s">
        <v>817</v>
      </c>
      <c r="XO200" t="s">
        <v>817</v>
      </c>
      <c r="XP200" t="s">
        <v>817</v>
      </c>
      <c r="XQ200" t="s">
        <v>817</v>
      </c>
      <c r="XR200" t="s">
        <v>817</v>
      </c>
      <c r="XS200" t="s">
        <v>817</v>
      </c>
      <c r="XT200" t="s">
        <v>817</v>
      </c>
      <c r="XU200" t="s">
        <v>817</v>
      </c>
      <c r="XV200" t="s">
        <v>817</v>
      </c>
      <c r="XW200" t="s">
        <v>813</v>
      </c>
      <c r="XX200" t="s">
        <v>817</v>
      </c>
      <c r="XY200" t="s">
        <v>817</v>
      </c>
      <c r="XZ200" t="s">
        <v>817</v>
      </c>
      <c r="ZM200" t="s">
        <v>817</v>
      </c>
      <c r="ZN200" t="s">
        <v>817</v>
      </c>
      <c r="ZO200" t="s">
        <v>817</v>
      </c>
      <c r="ZP200" t="s">
        <v>817</v>
      </c>
      <c r="ZQ200" t="s">
        <v>817</v>
      </c>
      <c r="ZR200" t="s">
        <v>813</v>
      </c>
      <c r="ZS200" t="s">
        <v>817</v>
      </c>
      <c r="ZT200" t="s">
        <v>817</v>
      </c>
      <c r="ZU200" t="s">
        <v>817</v>
      </c>
      <c r="ZV200" t="s">
        <v>817</v>
      </c>
      <c r="ZW200" t="s">
        <v>817</v>
      </c>
      <c r="ZX200" t="s">
        <v>817</v>
      </c>
      <c r="ZY200" t="s">
        <v>813</v>
      </c>
      <c r="ZZ200" t="s">
        <v>817</v>
      </c>
      <c r="AAA200" t="s">
        <v>817</v>
      </c>
      <c r="AAB200" t="s">
        <v>817</v>
      </c>
      <c r="AAC200" t="s">
        <v>813</v>
      </c>
      <c r="AAD200" t="s">
        <v>817</v>
      </c>
      <c r="AAE200" t="s">
        <v>817</v>
      </c>
      <c r="AAF200" t="s">
        <v>817</v>
      </c>
      <c r="AAH200" t="s">
        <v>817</v>
      </c>
      <c r="AAI200" t="s">
        <v>817</v>
      </c>
      <c r="AAJ200" t="s">
        <v>813</v>
      </c>
      <c r="AAK200" t="s">
        <v>817</v>
      </c>
      <c r="AAL200" t="s">
        <v>813</v>
      </c>
      <c r="AAM200" t="s">
        <v>817</v>
      </c>
      <c r="AAN200" t="s">
        <v>817</v>
      </c>
      <c r="AAO200" t="s">
        <v>817</v>
      </c>
      <c r="AAP200" t="s">
        <v>817</v>
      </c>
      <c r="AAQ200" t="s">
        <v>817</v>
      </c>
      <c r="AAR200" t="s">
        <v>817</v>
      </c>
      <c r="AAS200" t="s">
        <v>817</v>
      </c>
      <c r="AAT200" t="s">
        <v>817</v>
      </c>
      <c r="AAV200" t="s">
        <v>813</v>
      </c>
      <c r="AAW200" t="s">
        <v>817</v>
      </c>
      <c r="AAX200" t="s">
        <v>817</v>
      </c>
      <c r="AAY200" t="s">
        <v>817</v>
      </c>
      <c r="AAZ200" t="s">
        <v>817</v>
      </c>
      <c r="ABA200" t="s">
        <v>817</v>
      </c>
      <c r="ABB200" t="s">
        <v>813</v>
      </c>
      <c r="ABC200" t="s">
        <v>817</v>
      </c>
      <c r="ABD200" t="s">
        <v>817</v>
      </c>
      <c r="ABE200" t="s">
        <v>817</v>
      </c>
      <c r="ABF200" t="s">
        <v>817</v>
      </c>
      <c r="ABG200" t="s">
        <v>817</v>
      </c>
      <c r="ABH200" t="s">
        <v>817</v>
      </c>
      <c r="ABI200" t="s">
        <v>817</v>
      </c>
      <c r="ABJ200" t="s">
        <v>817</v>
      </c>
      <c r="ABK200" t="s">
        <v>817</v>
      </c>
      <c r="ABL200" t="s">
        <v>817</v>
      </c>
      <c r="ABM200" t="s">
        <v>817</v>
      </c>
      <c r="ABN200" t="s">
        <v>817</v>
      </c>
      <c r="ABO200" t="s">
        <v>817</v>
      </c>
      <c r="ABP200" t="s">
        <v>817</v>
      </c>
      <c r="ABQ200" t="s">
        <v>817</v>
      </c>
      <c r="ABR200" t="s">
        <v>817</v>
      </c>
      <c r="ABS200" t="s">
        <v>817</v>
      </c>
      <c r="ABT200" t="s">
        <v>817</v>
      </c>
      <c r="ABU200" t="s">
        <v>817</v>
      </c>
      <c r="ABV200" t="s">
        <v>817</v>
      </c>
      <c r="ABW200" t="s">
        <v>813</v>
      </c>
      <c r="ABX200" t="s">
        <v>813</v>
      </c>
      <c r="ABY200" t="s">
        <v>817</v>
      </c>
      <c r="ABZ200" t="s">
        <v>817</v>
      </c>
      <c r="ACA200" t="s">
        <v>817</v>
      </c>
      <c r="ACB200" t="s">
        <v>817</v>
      </c>
      <c r="ACC200" t="s">
        <v>817</v>
      </c>
      <c r="ACD200" t="s">
        <v>817</v>
      </c>
      <c r="ACE200" t="s">
        <v>817</v>
      </c>
      <c r="ACF200" t="s">
        <v>817</v>
      </c>
      <c r="ACG200" t="s">
        <v>817</v>
      </c>
      <c r="ACH200" t="s">
        <v>817</v>
      </c>
      <c r="ACI200" t="s">
        <v>817</v>
      </c>
    </row>
    <row r="201" spans="1:763">
      <c r="A201" t="s">
        <v>1654</v>
      </c>
      <c r="B201" t="s">
        <v>1655</v>
      </c>
      <c r="C201" t="s">
        <v>1656</v>
      </c>
      <c r="D201" t="s">
        <v>932</v>
      </c>
      <c r="E201" t="s">
        <v>932</v>
      </c>
      <c r="P201" t="s">
        <v>812</v>
      </c>
      <c r="Q201">
        <v>0.874863865752458</v>
      </c>
      <c r="T201">
        <v>25</v>
      </c>
      <c r="V201" t="s">
        <v>813</v>
      </c>
      <c r="X201" t="s">
        <v>813</v>
      </c>
      <c r="Y201" t="s">
        <v>814</v>
      </c>
      <c r="Z201" t="s">
        <v>814</v>
      </c>
      <c r="AA201" t="s">
        <v>815</v>
      </c>
      <c r="AB201" t="s">
        <v>816</v>
      </c>
      <c r="AC201">
        <v>3</v>
      </c>
      <c r="AD201" t="s">
        <v>817</v>
      </c>
      <c r="AE201">
        <v>3</v>
      </c>
      <c r="AF201">
        <v>0</v>
      </c>
      <c r="AG201">
        <v>0</v>
      </c>
      <c r="AH201" t="s">
        <v>818</v>
      </c>
      <c r="AI201" t="s">
        <v>818</v>
      </c>
      <c r="AJ201" t="s">
        <v>818</v>
      </c>
      <c r="AK201" t="s">
        <v>818</v>
      </c>
      <c r="AL201" t="s">
        <v>818</v>
      </c>
      <c r="AM201" t="s">
        <v>818</v>
      </c>
      <c r="AN201" t="s">
        <v>818</v>
      </c>
      <c r="AO201" t="s">
        <v>818</v>
      </c>
      <c r="AP201" t="s">
        <v>818</v>
      </c>
      <c r="AQ201" t="s">
        <v>818</v>
      </c>
      <c r="AR201" t="s">
        <v>818</v>
      </c>
      <c r="AS201" t="s">
        <v>818</v>
      </c>
      <c r="AT201" t="s">
        <v>818</v>
      </c>
      <c r="AU201" t="s">
        <v>818</v>
      </c>
      <c r="AV201" t="s">
        <v>818</v>
      </c>
      <c r="AW201" t="s">
        <v>818</v>
      </c>
      <c r="AX201" t="s">
        <v>818</v>
      </c>
      <c r="AY201" t="s">
        <v>818</v>
      </c>
      <c r="AZ201" t="s">
        <v>818</v>
      </c>
      <c r="BA201" t="s">
        <v>818</v>
      </c>
      <c r="BB201" t="s">
        <v>818</v>
      </c>
      <c r="BC201" t="s">
        <v>818</v>
      </c>
      <c r="BD201" t="s">
        <v>818</v>
      </c>
      <c r="BE201" t="s">
        <v>818</v>
      </c>
      <c r="BF201" t="s">
        <v>818</v>
      </c>
      <c r="BG201" t="s">
        <v>818</v>
      </c>
      <c r="BH201" t="s">
        <v>818</v>
      </c>
      <c r="BI201" t="s">
        <v>818</v>
      </c>
      <c r="BJ201" t="s">
        <v>818</v>
      </c>
      <c r="BK201" t="s">
        <v>818</v>
      </c>
      <c r="BL201" t="s">
        <v>818</v>
      </c>
      <c r="BM201" t="s">
        <v>818</v>
      </c>
      <c r="BN201" t="s">
        <v>818</v>
      </c>
      <c r="BO201" t="s">
        <v>818</v>
      </c>
      <c r="BP201" t="s">
        <v>818</v>
      </c>
      <c r="BQ201" t="s">
        <v>818</v>
      </c>
      <c r="BR201" t="s">
        <v>818</v>
      </c>
      <c r="BS201" t="s">
        <v>818</v>
      </c>
      <c r="BT201" t="s">
        <v>818</v>
      </c>
      <c r="BU201" t="s">
        <v>818</v>
      </c>
      <c r="BV201" t="s">
        <v>818</v>
      </c>
      <c r="BW201" t="s">
        <v>818</v>
      </c>
      <c r="BX201" t="s">
        <v>818</v>
      </c>
      <c r="BY201" t="s">
        <v>818</v>
      </c>
      <c r="BZ201" t="s">
        <v>818</v>
      </c>
      <c r="CA201" t="s">
        <v>818</v>
      </c>
      <c r="CB201" t="s">
        <v>818</v>
      </c>
      <c r="CC201" t="s">
        <v>818</v>
      </c>
      <c r="CD201" t="s">
        <v>818</v>
      </c>
      <c r="CE201" t="s">
        <v>818</v>
      </c>
      <c r="CF201" t="s">
        <v>818</v>
      </c>
      <c r="CG201" t="s">
        <v>818</v>
      </c>
      <c r="CH201" t="s">
        <v>818</v>
      </c>
      <c r="CI201" t="s">
        <v>818</v>
      </c>
      <c r="CJ201" t="s">
        <v>818</v>
      </c>
      <c r="CK201" t="s">
        <v>818</v>
      </c>
      <c r="CL201" t="s">
        <v>818</v>
      </c>
      <c r="CM201" t="s">
        <v>818</v>
      </c>
      <c r="CN201" t="s">
        <v>818</v>
      </c>
      <c r="CO201" t="s">
        <v>818</v>
      </c>
      <c r="CP201" t="s">
        <v>818</v>
      </c>
      <c r="CQ201" t="s">
        <v>818</v>
      </c>
      <c r="CR201" t="s">
        <v>818</v>
      </c>
      <c r="CS201" t="s">
        <v>818</v>
      </c>
      <c r="CT201" t="s">
        <v>818</v>
      </c>
      <c r="CU201" t="s">
        <v>818</v>
      </c>
      <c r="CV201" t="s">
        <v>818</v>
      </c>
      <c r="CW201" t="s">
        <v>818</v>
      </c>
      <c r="CX201" t="s">
        <v>818</v>
      </c>
      <c r="CY201" t="s">
        <v>818</v>
      </c>
      <c r="CZ201" t="s">
        <v>818</v>
      </c>
      <c r="DA201" t="s">
        <v>818</v>
      </c>
      <c r="DB201" t="s">
        <v>818</v>
      </c>
      <c r="DC201" t="s">
        <v>818</v>
      </c>
      <c r="DD201" t="s">
        <v>818</v>
      </c>
      <c r="DE201" t="s">
        <v>818</v>
      </c>
      <c r="DF201" t="s">
        <v>818</v>
      </c>
      <c r="DG201" t="s">
        <v>818</v>
      </c>
      <c r="DH201" t="s">
        <v>818</v>
      </c>
      <c r="DI201" t="s">
        <v>818</v>
      </c>
      <c r="DJ201" t="s">
        <v>818</v>
      </c>
      <c r="DK201" t="s">
        <v>818</v>
      </c>
      <c r="DL201" t="s">
        <v>818</v>
      </c>
      <c r="DM201" t="s">
        <v>818</v>
      </c>
      <c r="DN201" t="s">
        <v>818</v>
      </c>
      <c r="DO201" t="s">
        <v>818</v>
      </c>
      <c r="DP201" t="s">
        <v>818</v>
      </c>
      <c r="DQ201" t="s">
        <v>818</v>
      </c>
      <c r="DR201" t="s">
        <v>818</v>
      </c>
      <c r="DS201" t="s">
        <v>818</v>
      </c>
      <c r="DT201" t="s">
        <v>818</v>
      </c>
      <c r="DU201" t="s">
        <v>818</v>
      </c>
      <c r="DV201" t="s">
        <v>818</v>
      </c>
      <c r="DW201" t="s">
        <v>818</v>
      </c>
      <c r="DX201" t="s">
        <v>818</v>
      </c>
      <c r="DY201" t="s">
        <v>818</v>
      </c>
      <c r="DZ201" t="s">
        <v>818</v>
      </c>
      <c r="EA201" t="s">
        <v>818</v>
      </c>
      <c r="EB201" t="s">
        <v>818</v>
      </c>
      <c r="EC201" t="s">
        <v>818</v>
      </c>
      <c r="ED201" t="s">
        <v>818</v>
      </c>
      <c r="EE201" t="s">
        <v>818</v>
      </c>
      <c r="EF201" t="s">
        <v>818</v>
      </c>
      <c r="EG201" t="s">
        <v>818</v>
      </c>
      <c r="EH201" t="s">
        <v>818</v>
      </c>
      <c r="EI201" t="s">
        <v>818</v>
      </c>
      <c r="EJ201" t="s">
        <v>818</v>
      </c>
      <c r="EK201" t="s">
        <v>818</v>
      </c>
      <c r="EL201" t="s">
        <v>818</v>
      </c>
      <c r="EM201" t="s">
        <v>818</v>
      </c>
      <c r="EN201" t="s">
        <v>818</v>
      </c>
      <c r="EO201" t="s">
        <v>818</v>
      </c>
      <c r="EP201" t="s">
        <v>818</v>
      </c>
      <c r="EQ201" t="s">
        <v>818</v>
      </c>
      <c r="ER201" t="s">
        <v>818</v>
      </c>
      <c r="ES201" t="s">
        <v>818</v>
      </c>
      <c r="ET201" t="s">
        <v>818</v>
      </c>
      <c r="EU201" t="s">
        <v>818</v>
      </c>
      <c r="EV201" t="s">
        <v>818</v>
      </c>
      <c r="EW201" t="s">
        <v>818</v>
      </c>
      <c r="EX201" t="s">
        <v>818</v>
      </c>
      <c r="EY201" t="s">
        <v>818</v>
      </c>
      <c r="EZ201" t="s">
        <v>818</v>
      </c>
      <c r="FA201" t="s">
        <v>818</v>
      </c>
      <c r="FB201" t="s">
        <v>818</v>
      </c>
      <c r="FC201" t="s">
        <v>818</v>
      </c>
      <c r="FD201" t="s">
        <v>818</v>
      </c>
      <c r="FE201" t="s">
        <v>818</v>
      </c>
      <c r="FF201" t="s">
        <v>818</v>
      </c>
      <c r="FG201" t="s">
        <v>818</v>
      </c>
      <c r="FH201" t="s">
        <v>818</v>
      </c>
      <c r="FI201" t="s">
        <v>818</v>
      </c>
      <c r="FJ201" t="s">
        <v>818</v>
      </c>
      <c r="FK201" t="s">
        <v>818</v>
      </c>
      <c r="FL201" t="s">
        <v>818</v>
      </c>
      <c r="FM201" t="s">
        <v>818</v>
      </c>
      <c r="FN201" t="s">
        <v>818</v>
      </c>
      <c r="FO201" t="s">
        <v>818</v>
      </c>
      <c r="FP201" t="s">
        <v>818</v>
      </c>
      <c r="FQ201" t="s">
        <v>818</v>
      </c>
      <c r="FR201" t="s">
        <v>818</v>
      </c>
      <c r="FS201" t="s">
        <v>818</v>
      </c>
      <c r="FT201" t="s">
        <v>818</v>
      </c>
      <c r="FU201" t="s">
        <v>818</v>
      </c>
      <c r="FV201" t="s">
        <v>818</v>
      </c>
      <c r="FW201" t="s">
        <v>818</v>
      </c>
      <c r="FX201" t="s">
        <v>818</v>
      </c>
      <c r="FY201" t="s">
        <v>818</v>
      </c>
      <c r="FZ201" t="s">
        <v>818</v>
      </c>
      <c r="GA201" t="s">
        <v>818</v>
      </c>
      <c r="GB201" t="s">
        <v>818</v>
      </c>
      <c r="GC201" t="s">
        <v>818</v>
      </c>
      <c r="GD201" t="s">
        <v>818</v>
      </c>
      <c r="GE201" t="s">
        <v>818</v>
      </c>
      <c r="GF201" t="s">
        <v>818</v>
      </c>
      <c r="GG201" t="s">
        <v>818</v>
      </c>
      <c r="GH201" t="s">
        <v>818</v>
      </c>
      <c r="GI201" t="s">
        <v>818</v>
      </c>
      <c r="GJ201" t="s">
        <v>818</v>
      </c>
      <c r="GK201" t="s">
        <v>818</v>
      </c>
      <c r="GL201" t="s">
        <v>818</v>
      </c>
      <c r="GM201" t="s">
        <v>818</v>
      </c>
      <c r="GN201" t="s">
        <v>818</v>
      </c>
      <c r="GO201" t="s">
        <v>818</v>
      </c>
      <c r="GP201" t="s">
        <v>818</v>
      </c>
      <c r="GQ201" t="s">
        <v>818</v>
      </c>
      <c r="GR201" t="s">
        <v>818</v>
      </c>
      <c r="GS201" t="s">
        <v>818</v>
      </c>
      <c r="GT201" t="s">
        <v>818</v>
      </c>
      <c r="GU201" t="s">
        <v>818</v>
      </c>
      <c r="GV201" t="s">
        <v>818</v>
      </c>
      <c r="GW201" t="s">
        <v>818</v>
      </c>
      <c r="GX201" t="s">
        <v>818</v>
      </c>
      <c r="GY201" t="s">
        <v>818</v>
      </c>
      <c r="GZ201" t="s">
        <v>818</v>
      </c>
      <c r="HA201" t="s">
        <v>818</v>
      </c>
      <c r="HB201" t="s">
        <v>818</v>
      </c>
      <c r="HC201" t="s">
        <v>818</v>
      </c>
      <c r="HD201" t="s">
        <v>818</v>
      </c>
      <c r="HE201" t="s">
        <v>818</v>
      </c>
      <c r="HF201" t="s">
        <v>818</v>
      </c>
      <c r="HG201" t="s">
        <v>818</v>
      </c>
      <c r="HH201" t="s">
        <v>818</v>
      </c>
      <c r="HI201" t="s">
        <v>818</v>
      </c>
      <c r="HJ201" t="s">
        <v>818</v>
      </c>
      <c r="HK201" t="s">
        <v>818</v>
      </c>
      <c r="HL201" t="s">
        <v>818</v>
      </c>
      <c r="HM201" t="s">
        <v>818</v>
      </c>
      <c r="HN201" t="s">
        <v>818</v>
      </c>
      <c r="HO201" t="s">
        <v>818</v>
      </c>
      <c r="HP201" t="s">
        <v>818</v>
      </c>
      <c r="HQ201" t="s">
        <v>818</v>
      </c>
      <c r="HR201" t="s">
        <v>818</v>
      </c>
      <c r="HS201" t="s">
        <v>818</v>
      </c>
      <c r="HT201" t="s">
        <v>818</v>
      </c>
      <c r="HU201" t="s">
        <v>818</v>
      </c>
      <c r="HV201" t="s">
        <v>818</v>
      </c>
      <c r="HW201" t="s">
        <v>818</v>
      </c>
      <c r="HX201" t="s">
        <v>818</v>
      </c>
      <c r="HY201" t="s">
        <v>818</v>
      </c>
      <c r="HZ201" t="s">
        <v>818</v>
      </c>
      <c r="IA201" t="s">
        <v>818</v>
      </c>
      <c r="IB201" t="s">
        <v>818</v>
      </c>
      <c r="IC201" t="s">
        <v>818</v>
      </c>
      <c r="ID201" t="s">
        <v>818</v>
      </c>
      <c r="IE201" t="s">
        <v>818</v>
      </c>
      <c r="IF201" t="s">
        <v>818</v>
      </c>
      <c r="IG201" t="s">
        <v>818</v>
      </c>
      <c r="IH201" t="s">
        <v>818</v>
      </c>
      <c r="II201" t="s">
        <v>818</v>
      </c>
      <c r="IJ201" t="s">
        <v>818</v>
      </c>
      <c r="IK201" t="s">
        <v>818</v>
      </c>
      <c r="IL201" t="s">
        <v>818</v>
      </c>
      <c r="IM201" t="s">
        <v>818</v>
      </c>
      <c r="IN201" t="s">
        <v>818</v>
      </c>
      <c r="IO201" t="s">
        <v>818</v>
      </c>
      <c r="IP201" t="s">
        <v>818</v>
      </c>
      <c r="IQ201" t="s">
        <v>818</v>
      </c>
      <c r="IR201" t="s">
        <v>818</v>
      </c>
      <c r="IS201" t="s">
        <v>818</v>
      </c>
      <c r="IT201" t="s">
        <v>818</v>
      </c>
      <c r="IU201" t="s">
        <v>818</v>
      </c>
      <c r="IV201" t="s">
        <v>818</v>
      </c>
      <c r="IW201" t="s">
        <v>818</v>
      </c>
      <c r="IX201" t="s">
        <v>818</v>
      </c>
      <c r="IY201" t="s">
        <v>818</v>
      </c>
      <c r="IZ201" t="s">
        <v>818</v>
      </c>
      <c r="JA201" t="s">
        <v>818</v>
      </c>
      <c r="JB201" t="s">
        <v>818</v>
      </c>
      <c r="JC201" t="s">
        <v>818</v>
      </c>
      <c r="JD201" t="s">
        <v>818</v>
      </c>
      <c r="JE201" t="s">
        <v>818</v>
      </c>
      <c r="JF201" t="s">
        <v>818</v>
      </c>
      <c r="JG201" t="s">
        <v>818</v>
      </c>
      <c r="JH201" t="s">
        <v>818</v>
      </c>
      <c r="JI201" t="s">
        <v>818</v>
      </c>
      <c r="JJ201" t="s">
        <v>818</v>
      </c>
      <c r="JK201" t="s">
        <v>818</v>
      </c>
      <c r="JL201" t="s">
        <v>818</v>
      </c>
      <c r="JM201" t="s">
        <v>818</v>
      </c>
      <c r="JN201" t="s">
        <v>818</v>
      </c>
      <c r="JO201" t="s">
        <v>818</v>
      </c>
      <c r="JP201" t="s">
        <v>818</v>
      </c>
      <c r="JQ201" t="s">
        <v>818</v>
      </c>
      <c r="JR201" t="s">
        <v>818</v>
      </c>
      <c r="JS201" t="s">
        <v>818</v>
      </c>
      <c r="JT201" t="s">
        <v>818</v>
      </c>
      <c r="JU201" t="s">
        <v>818</v>
      </c>
      <c r="JV201" t="s">
        <v>818</v>
      </c>
      <c r="JW201" t="s">
        <v>818</v>
      </c>
      <c r="JX201" t="s">
        <v>818</v>
      </c>
      <c r="JY201" t="s">
        <v>818</v>
      </c>
      <c r="JZ201" t="s">
        <v>818</v>
      </c>
      <c r="KA201" t="s">
        <v>818</v>
      </c>
      <c r="KB201" t="s">
        <v>818</v>
      </c>
      <c r="KC201" t="s">
        <v>818</v>
      </c>
      <c r="KD201" t="s">
        <v>818</v>
      </c>
      <c r="KE201" t="s">
        <v>818</v>
      </c>
      <c r="KF201">
        <v>3</v>
      </c>
      <c r="KG201">
        <v>0</v>
      </c>
      <c r="KH201">
        <v>0</v>
      </c>
      <c r="KI201">
        <v>0</v>
      </c>
      <c r="KJ201">
        <v>0</v>
      </c>
      <c r="KK201">
        <v>0</v>
      </c>
      <c r="KL201">
        <v>0</v>
      </c>
      <c r="KM201">
        <v>1</v>
      </c>
      <c r="KN201">
        <v>0</v>
      </c>
      <c r="KO201">
        <v>0</v>
      </c>
      <c r="KP201">
        <v>0</v>
      </c>
      <c r="KQ201">
        <v>1</v>
      </c>
      <c r="KR201">
        <v>0</v>
      </c>
      <c r="KS201">
        <v>0</v>
      </c>
      <c r="KT201">
        <v>1</v>
      </c>
      <c r="KU201">
        <v>0</v>
      </c>
      <c r="KV201">
        <v>0</v>
      </c>
      <c r="KW201">
        <v>0</v>
      </c>
      <c r="KX201">
        <v>1</v>
      </c>
      <c r="KY201">
        <v>0</v>
      </c>
      <c r="KZ201">
        <v>1</v>
      </c>
      <c r="LA201">
        <v>1</v>
      </c>
      <c r="LB201">
        <v>1</v>
      </c>
      <c r="LC201">
        <v>1</v>
      </c>
      <c r="LD201">
        <v>3</v>
      </c>
      <c r="LE201">
        <v>0</v>
      </c>
      <c r="LF201">
        <v>2</v>
      </c>
      <c r="LH201" t="s">
        <v>817</v>
      </c>
      <c r="LI201" t="s">
        <v>817</v>
      </c>
      <c r="LJ201" t="s">
        <v>817</v>
      </c>
      <c r="LK201" t="s">
        <v>817</v>
      </c>
      <c r="LL201" t="s">
        <v>817</v>
      </c>
      <c r="LM201" t="s">
        <v>817</v>
      </c>
      <c r="LO201" t="s">
        <v>813</v>
      </c>
      <c r="LP201" t="s">
        <v>813</v>
      </c>
      <c r="LQ201" t="s">
        <v>817</v>
      </c>
      <c r="LR201" t="s">
        <v>818</v>
      </c>
      <c r="LS201" t="s">
        <v>818</v>
      </c>
      <c r="LT201" t="s">
        <v>818</v>
      </c>
      <c r="LU201" t="s">
        <v>818</v>
      </c>
      <c r="LV201" t="s">
        <v>818</v>
      </c>
      <c r="LW201" t="s">
        <v>818</v>
      </c>
      <c r="LX201" t="s">
        <v>817</v>
      </c>
      <c r="MA201" t="s">
        <v>820</v>
      </c>
      <c r="MB201" t="s">
        <v>887</v>
      </c>
      <c r="MC201" t="s">
        <v>875</v>
      </c>
      <c r="MD201" t="s">
        <v>813</v>
      </c>
      <c r="MF201" t="s">
        <v>823</v>
      </c>
      <c r="MI201" t="s">
        <v>813</v>
      </c>
      <c r="MJ201" t="s">
        <v>824</v>
      </c>
      <c r="MK201" t="s">
        <v>813</v>
      </c>
      <c r="ML201" t="s">
        <v>817</v>
      </c>
      <c r="MM201" t="s">
        <v>817</v>
      </c>
      <c r="MN201" t="s">
        <v>817</v>
      </c>
      <c r="MO201" t="s">
        <v>817</v>
      </c>
      <c r="MP201" t="s">
        <v>817</v>
      </c>
      <c r="MQ201" t="s">
        <v>813</v>
      </c>
      <c r="MR201" t="s">
        <v>817</v>
      </c>
      <c r="MS201" t="s">
        <v>817</v>
      </c>
      <c r="MT201" t="s">
        <v>817</v>
      </c>
      <c r="MU201" t="s">
        <v>817</v>
      </c>
      <c r="MV201" t="s">
        <v>813</v>
      </c>
      <c r="MW201" t="s">
        <v>813</v>
      </c>
      <c r="MX201" t="s">
        <v>817</v>
      </c>
      <c r="MY201" t="s">
        <v>817</v>
      </c>
      <c r="MZ201" t="s">
        <v>817</v>
      </c>
      <c r="NA201" t="s">
        <v>817</v>
      </c>
      <c r="NB201" t="s">
        <v>817</v>
      </c>
      <c r="NR201" t="s">
        <v>817</v>
      </c>
      <c r="NU201" t="s">
        <v>1010</v>
      </c>
      <c r="NX201" t="s">
        <v>826</v>
      </c>
      <c r="NY201">
        <v>0</v>
      </c>
      <c r="OP201" t="s">
        <v>817</v>
      </c>
      <c r="OQ201" t="s">
        <v>827</v>
      </c>
      <c r="OR201" t="s">
        <v>1047</v>
      </c>
      <c r="OS201" t="s">
        <v>1129</v>
      </c>
      <c r="OT201" t="s">
        <v>813</v>
      </c>
      <c r="OU201" t="s">
        <v>813</v>
      </c>
      <c r="OV201" t="s">
        <v>830</v>
      </c>
      <c r="OW201" t="s">
        <v>831</v>
      </c>
      <c r="OX201" t="s">
        <v>832</v>
      </c>
      <c r="OY201" t="s">
        <v>833</v>
      </c>
      <c r="OZ201" t="s">
        <v>849</v>
      </c>
      <c r="PA201" t="s">
        <v>817</v>
      </c>
      <c r="PB201" t="s">
        <v>817</v>
      </c>
      <c r="PC201" t="s">
        <v>817</v>
      </c>
      <c r="PD201" t="s">
        <v>813</v>
      </c>
      <c r="PE201" t="s">
        <v>817</v>
      </c>
      <c r="PF201" t="s">
        <v>817</v>
      </c>
      <c r="PG201" t="s">
        <v>817</v>
      </c>
      <c r="PH201" t="s">
        <v>817</v>
      </c>
      <c r="PI201" t="s">
        <v>817</v>
      </c>
      <c r="PJ201" t="s">
        <v>817</v>
      </c>
      <c r="PK201" t="s">
        <v>817</v>
      </c>
      <c r="PL201" t="s">
        <v>835</v>
      </c>
      <c r="PM201" t="s">
        <v>837</v>
      </c>
      <c r="PN201" t="s">
        <v>845</v>
      </c>
      <c r="PO201" t="s">
        <v>893</v>
      </c>
      <c r="PP201" t="s">
        <v>867</v>
      </c>
      <c r="PQ201" t="s">
        <v>813</v>
      </c>
      <c r="PR201" t="s">
        <v>813</v>
      </c>
      <c r="PS201" t="s">
        <v>813</v>
      </c>
      <c r="PT201" t="s">
        <v>817</v>
      </c>
      <c r="PU201" t="s">
        <v>817</v>
      </c>
      <c r="PV201" t="s">
        <v>817</v>
      </c>
      <c r="PW201" t="s">
        <v>817</v>
      </c>
      <c r="PX201" t="s">
        <v>817</v>
      </c>
      <c r="PY201" t="s">
        <v>817</v>
      </c>
      <c r="PZ201" t="s">
        <v>840</v>
      </c>
      <c r="QA201" t="s">
        <v>841</v>
      </c>
      <c r="QB201" t="s">
        <v>895</v>
      </c>
      <c r="QC201" t="s">
        <v>972</v>
      </c>
      <c r="QD201" t="s">
        <v>896</v>
      </c>
      <c r="QE201" t="s">
        <v>845</v>
      </c>
      <c r="QF201" t="s">
        <v>813</v>
      </c>
      <c r="QG201" t="s">
        <v>813</v>
      </c>
      <c r="QH201" t="s">
        <v>813</v>
      </c>
      <c r="QI201" t="s">
        <v>817</v>
      </c>
      <c r="QJ201" t="s">
        <v>813</v>
      </c>
      <c r="QK201" t="s">
        <v>813</v>
      </c>
      <c r="QL201" t="s">
        <v>817</v>
      </c>
      <c r="QM201" t="s">
        <v>817</v>
      </c>
      <c r="QN201" t="s">
        <v>817</v>
      </c>
      <c r="QO201" t="s">
        <v>817</v>
      </c>
      <c r="QP201" t="s">
        <v>817</v>
      </c>
      <c r="QQ201" t="s">
        <v>817</v>
      </c>
      <c r="QR201" t="s">
        <v>817</v>
      </c>
      <c r="QS201" t="s">
        <v>813</v>
      </c>
      <c r="QT201" t="s">
        <v>817</v>
      </c>
      <c r="QU201" t="s">
        <v>817</v>
      </c>
      <c r="QV201" t="s">
        <v>817</v>
      </c>
      <c r="QW201" t="s">
        <v>817</v>
      </c>
      <c r="QX201" t="s">
        <v>817</v>
      </c>
      <c r="QY201" t="s">
        <v>817</v>
      </c>
      <c r="QZ201" t="s">
        <v>817</v>
      </c>
      <c r="RA201" t="s">
        <v>817</v>
      </c>
      <c r="RB201" t="s">
        <v>817</v>
      </c>
      <c r="RC201" t="s">
        <v>817</v>
      </c>
      <c r="RD201" t="s">
        <v>817</v>
      </c>
      <c r="RE201" t="s">
        <v>817</v>
      </c>
      <c r="RF201" t="s">
        <v>817</v>
      </c>
      <c r="RG201" t="s">
        <v>817</v>
      </c>
      <c r="RH201" t="s">
        <v>817</v>
      </c>
      <c r="RI201" t="s">
        <v>817</v>
      </c>
      <c r="RJ201" t="s">
        <v>817</v>
      </c>
      <c r="RK201" t="s">
        <v>817</v>
      </c>
      <c r="RZ201" t="s">
        <v>817</v>
      </c>
      <c r="SB201" t="s">
        <v>813</v>
      </c>
      <c r="SC201" t="s">
        <v>817</v>
      </c>
      <c r="SD201" t="s">
        <v>813</v>
      </c>
      <c r="SE201" t="s">
        <v>817</v>
      </c>
      <c r="SF201" t="s">
        <v>817</v>
      </c>
      <c r="SG201" t="s">
        <v>813</v>
      </c>
      <c r="SH201" t="s">
        <v>817</v>
      </c>
      <c r="SI201" t="s">
        <v>813</v>
      </c>
      <c r="SJ201" t="s">
        <v>817</v>
      </c>
      <c r="SK201" t="s">
        <v>817</v>
      </c>
      <c r="SL201" t="s">
        <v>817</v>
      </c>
      <c r="SM201" t="s">
        <v>817</v>
      </c>
      <c r="SN201" t="s">
        <v>817</v>
      </c>
      <c r="SO201" t="s">
        <v>817</v>
      </c>
      <c r="SP201" t="s">
        <v>817</v>
      </c>
      <c r="SQ201" t="s">
        <v>817</v>
      </c>
      <c r="SR201" t="s">
        <v>813</v>
      </c>
      <c r="SS201" t="s">
        <v>817</v>
      </c>
      <c r="ST201" t="s">
        <v>817</v>
      </c>
      <c r="SU201" t="s">
        <v>813</v>
      </c>
      <c r="SV201" t="s">
        <v>817</v>
      </c>
      <c r="SW201" t="s">
        <v>817</v>
      </c>
      <c r="SX201" t="s">
        <v>817</v>
      </c>
      <c r="SY201" t="s">
        <v>817</v>
      </c>
      <c r="SZ201" t="s">
        <v>817</v>
      </c>
      <c r="TA201" t="s">
        <v>817</v>
      </c>
      <c r="TB201" t="s">
        <v>817</v>
      </c>
      <c r="TC201" t="s">
        <v>817</v>
      </c>
      <c r="TD201" t="s">
        <v>817</v>
      </c>
      <c r="TE201" t="s">
        <v>817</v>
      </c>
      <c r="TF201" t="s">
        <v>817</v>
      </c>
      <c r="TG201" t="s">
        <v>817</v>
      </c>
      <c r="TH201" t="s">
        <v>817</v>
      </c>
      <c r="TI201" t="s">
        <v>817</v>
      </c>
      <c r="TJ201" t="s">
        <v>817</v>
      </c>
      <c r="TU201" t="s">
        <v>817</v>
      </c>
      <c r="TY201" t="s">
        <v>813</v>
      </c>
      <c r="TZ201" t="s">
        <v>817</v>
      </c>
      <c r="UA201" t="s">
        <v>817</v>
      </c>
      <c r="UB201" t="s">
        <v>813</v>
      </c>
      <c r="UC201" t="s">
        <v>813</v>
      </c>
      <c r="UD201" t="s">
        <v>817</v>
      </c>
      <c r="UE201" t="s">
        <v>817</v>
      </c>
      <c r="UF201" t="s">
        <v>817</v>
      </c>
      <c r="UG201" t="s">
        <v>817</v>
      </c>
      <c r="UH201" t="s">
        <v>817</v>
      </c>
      <c r="UI201" t="s">
        <v>817</v>
      </c>
      <c r="UJ201" t="s">
        <v>817</v>
      </c>
      <c r="UK201" t="s">
        <v>817</v>
      </c>
      <c r="UL201" t="s">
        <v>813</v>
      </c>
      <c r="UM201" t="s">
        <v>817</v>
      </c>
      <c r="UN201" t="s">
        <v>817</v>
      </c>
      <c r="UO201" t="s">
        <v>813</v>
      </c>
      <c r="UP201" t="s">
        <v>813</v>
      </c>
      <c r="UQ201" t="s">
        <v>817</v>
      </c>
      <c r="UR201" t="s">
        <v>817</v>
      </c>
      <c r="US201" t="s">
        <v>817</v>
      </c>
      <c r="UT201" t="s">
        <v>817</v>
      </c>
      <c r="UU201" t="s">
        <v>817</v>
      </c>
      <c r="UV201" t="s">
        <v>817</v>
      </c>
      <c r="UW201" t="s">
        <v>817</v>
      </c>
      <c r="UX201" t="s">
        <v>817</v>
      </c>
      <c r="UY201" t="s">
        <v>817</v>
      </c>
      <c r="UZ201" t="s">
        <v>817</v>
      </c>
      <c r="VB201" t="s">
        <v>909</v>
      </c>
      <c r="VC201" t="s">
        <v>963</v>
      </c>
      <c r="VD201" t="s">
        <v>813</v>
      </c>
      <c r="VE201" t="s">
        <v>817</v>
      </c>
      <c r="VF201" t="s">
        <v>817</v>
      </c>
      <c r="VG201" t="s">
        <v>817</v>
      </c>
      <c r="VH201" t="s">
        <v>817</v>
      </c>
      <c r="VI201" t="s">
        <v>817</v>
      </c>
      <c r="VJ201" t="s">
        <v>817</v>
      </c>
      <c r="VK201" t="s">
        <v>817</v>
      </c>
      <c r="VL201" t="s">
        <v>817</v>
      </c>
      <c r="VM201" t="s">
        <v>817</v>
      </c>
      <c r="VN201" t="s">
        <v>817</v>
      </c>
      <c r="VO201" t="s">
        <v>817</v>
      </c>
      <c r="VP201" t="s">
        <v>817</v>
      </c>
      <c r="VQ201" t="s">
        <v>817</v>
      </c>
      <c r="VY201" t="s">
        <v>817</v>
      </c>
      <c r="VZ201" t="s">
        <v>813</v>
      </c>
      <c r="WA201" t="s">
        <v>817</v>
      </c>
      <c r="WJ201" t="s">
        <v>813</v>
      </c>
      <c r="WK201" t="s">
        <v>817</v>
      </c>
      <c r="WL201" t="s">
        <v>813</v>
      </c>
      <c r="WM201" t="s">
        <v>817</v>
      </c>
      <c r="WN201" t="s">
        <v>817</v>
      </c>
      <c r="WO201" t="s">
        <v>817</v>
      </c>
      <c r="WP201" t="s">
        <v>817</v>
      </c>
      <c r="WQ201" t="s">
        <v>817</v>
      </c>
      <c r="WR201" t="s">
        <v>817</v>
      </c>
      <c r="WS201" t="s">
        <v>891</v>
      </c>
      <c r="WU201" t="s">
        <v>817</v>
      </c>
      <c r="WV201" t="s">
        <v>817</v>
      </c>
      <c r="WW201" t="s">
        <v>813</v>
      </c>
      <c r="WX201" t="s">
        <v>817</v>
      </c>
      <c r="WY201" t="s">
        <v>817</v>
      </c>
      <c r="WZ201" t="s">
        <v>817</v>
      </c>
      <c r="XA201" t="s">
        <v>817</v>
      </c>
      <c r="XB201" t="s">
        <v>817</v>
      </c>
      <c r="XC201" t="s">
        <v>850</v>
      </c>
      <c r="XD201" t="s">
        <v>813</v>
      </c>
      <c r="XE201" t="s">
        <v>813</v>
      </c>
      <c r="XF201" t="s">
        <v>817</v>
      </c>
      <c r="XG201" t="s">
        <v>817</v>
      </c>
      <c r="XH201" t="s">
        <v>817</v>
      </c>
      <c r="XI201" t="s">
        <v>817</v>
      </c>
      <c r="XJ201" t="s">
        <v>817</v>
      </c>
      <c r="XK201" t="s">
        <v>817</v>
      </c>
      <c r="XL201" t="s">
        <v>817</v>
      </c>
      <c r="XM201" t="s">
        <v>817</v>
      </c>
      <c r="XN201" t="s">
        <v>813</v>
      </c>
      <c r="XO201" t="s">
        <v>817</v>
      </c>
      <c r="XP201" t="s">
        <v>817</v>
      </c>
      <c r="XQ201" t="s">
        <v>817</v>
      </c>
      <c r="XR201" t="s">
        <v>813</v>
      </c>
      <c r="XS201" t="s">
        <v>817</v>
      </c>
      <c r="XT201" t="s">
        <v>813</v>
      </c>
      <c r="XU201" t="s">
        <v>817</v>
      </c>
      <c r="XV201" t="s">
        <v>817</v>
      </c>
      <c r="XW201" t="s">
        <v>817</v>
      </c>
      <c r="XX201" t="s">
        <v>817</v>
      </c>
      <c r="XY201" t="s">
        <v>817</v>
      </c>
      <c r="XZ201" t="s">
        <v>817</v>
      </c>
      <c r="ZM201" t="s">
        <v>817</v>
      </c>
      <c r="ZN201" t="s">
        <v>813</v>
      </c>
      <c r="ZO201" t="s">
        <v>817</v>
      </c>
      <c r="ZP201" t="s">
        <v>817</v>
      </c>
      <c r="ZQ201" t="s">
        <v>817</v>
      </c>
      <c r="ZR201" t="s">
        <v>817</v>
      </c>
      <c r="ZS201" t="s">
        <v>817</v>
      </c>
      <c r="ZT201" t="s">
        <v>817</v>
      </c>
      <c r="ZU201" t="s">
        <v>817</v>
      </c>
      <c r="ZV201" t="s">
        <v>817</v>
      </c>
      <c r="ZW201" t="s">
        <v>817</v>
      </c>
      <c r="ZX201" t="s">
        <v>817</v>
      </c>
      <c r="ZY201" t="s">
        <v>817</v>
      </c>
      <c r="ZZ201" t="s">
        <v>817</v>
      </c>
      <c r="AAA201" t="s">
        <v>813</v>
      </c>
      <c r="AAB201" t="s">
        <v>817</v>
      </c>
      <c r="AAC201" t="s">
        <v>817</v>
      </c>
      <c r="AAD201" t="s">
        <v>817</v>
      </c>
      <c r="AAE201" t="s">
        <v>817</v>
      </c>
      <c r="AAF201" t="s">
        <v>817</v>
      </c>
      <c r="AAH201" t="s">
        <v>817</v>
      </c>
      <c r="AAI201" t="s">
        <v>817</v>
      </c>
      <c r="AAJ201" t="s">
        <v>817</v>
      </c>
      <c r="AAK201" t="s">
        <v>817</v>
      </c>
      <c r="AAL201" t="s">
        <v>817</v>
      </c>
      <c r="AAM201" t="s">
        <v>813</v>
      </c>
      <c r="AAN201" t="s">
        <v>817</v>
      </c>
      <c r="AAO201" t="s">
        <v>817</v>
      </c>
      <c r="AAP201" t="s">
        <v>817</v>
      </c>
      <c r="AAQ201" t="s">
        <v>817</v>
      </c>
      <c r="AAR201" t="s">
        <v>817</v>
      </c>
      <c r="AAS201" t="s">
        <v>817</v>
      </c>
      <c r="AAT201" t="s">
        <v>817</v>
      </c>
      <c r="AAV201" t="s">
        <v>817</v>
      </c>
      <c r="AAW201" t="s">
        <v>817</v>
      </c>
      <c r="AAX201" t="s">
        <v>817</v>
      </c>
      <c r="AAY201" t="s">
        <v>817</v>
      </c>
      <c r="AAZ201" t="s">
        <v>817</v>
      </c>
      <c r="ABA201" t="s">
        <v>817</v>
      </c>
      <c r="ABB201" t="s">
        <v>817</v>
      </c>
      <c r="ABC201" t="s">
        <v>817</v>
      </c>
      <c r="ABD201" t="s">
        <v>817</v>
      </c>
      <c r="ABE201" t="s">
        <v>817</v>
      </c>
      <c r="ABF201" t="s">
        <v>817</v>
      </c>
      <c r="ABG201" t="s">
        <v>817</v>
      </c>
      <c r="ABH201" t="s">
        <v>817</v>
      </c>
      <c r="ABI201" t="s">
        <v>817</v>
      </c>
      <c r="ABJ201" t="s">
        <v>817</v>
      </c>
      <c r="ABK201" t="s">
        <v>817</v>
      </c>
      <c r="ABL201" t="s">
        <v>817</v>
      </c>
      <c r="ABM201" t="s">
        <v>813</v>
      </c>
      <c r="ABN201" t="s">
        <v>813</v>
      </c>
      <c r="ABO201" t="s">
        <v>813</v>
      </c>
      <c r="ABP201" t="s">
        <v>813</v>
      </c>
      <c r="ABQ201" t="s">
        <v>817</v>
      </c>
      <c r="ABR201" t="s">
        <v>817</v>
      </c>
      <c r="ABS201" t="s">
        <v>817</v>
      </c>
      <c r="ABT201" t="s">
        <v>813</v>
      </c>
      <c r="ABU201" t="s">
        <v>817</v>
      </c>
      <c r="ABV201" t="s">
        <v>817</v>
      </c>
      <c r="ABW201" t="s">
        <v>813</v>
      </c>
      <c r="ABX201" t="s">
        <v>817</v>
      </c>
      <c r="ABY201" t="s">
        <v>817</v>
      </c>
      <c r="ABZ201" t="s">
        <v>817</v>
      </c>
      <c r="ACA201" t="s">
        <v>817</v>
      </c>
      <c r="ACB201" t="s">
        <v>813</v>
      </c>
      <c r="ACC201" t="s">
        <v>817</v>
      </c>
      <c r="ACD201" t="s">
        <v>817</v>
      </c>
      <c r="ACE201" t="s">
        <v>817</v>
      </c>
      <c r="ACF201" t="s">
        <v>817</v>
      </c>
      <c r="ACG201" t="s">
        <v>817</v>
      </c>
      <c r="ACH201" t="s">
        <v>817</v>
      </c>
      <c r="ACI201" t="s">
        <v>817</v>
      </c>
    </row>
    <row r="202" spans="1:763">
      <c r="A202" t="s">
        <v>1657</v>
      </c>
      <c r="B202" t="s">
        <v>1658</v>
      </c>
      <c r="C202" t="s">
        <v>1659</v>
      </c>
      <c r="D202" t="s">
        <v>854</v>
      </c>
      <c r="E202" t="s">
        <v>854</v>
      </c>
      <c r="P202" t="s">
        <v>855</v>
      </c>
      <c r="Q202">
        <v>1.2198080885670051</v>
      </c>
      <c r="T202">
        <v>23</v>
      </c>
      <c r="V202" t="s">
        <v>813</v>
      </c>
      <c r="X202" t="s">
        <v>817</v>
      </c>
      <c r="Y202" t="s">
        <v>814</v>
      </c>
      <c r="Z202" t="s">
        <v>814</v>
      </c>
      <c r="AA202" t="s">
        <v>857</v>
      </c>
      <c r="AB202" t="s">
        <v>816</v>
      </c>
      <c r="AC202">
        <v>11</v>
      </c>
      <c r="AD202" t="s">
        <v>813</v>
      </c>
      <c r="AE202">
        <v>11</v>
      </c>
      <c r="AF202">
        <v>0</v>
      </c>
      <c r="AG202">
        <v>0</v>
      </c>
      <c r="AH202" t="s">
        <v>818</v>
      </c>
      <c r="AI202" t="s">
        <v>818</v>
      </c>
      <c r="AJ202" t="s">
        <v>818</v>
      </c>
      <c r="AK202" t="s">
        <v>818</v>
      </c>
      <c r="AL202" t="s">
        <v>818</v>
      </c>
      <c r="AM202" t="s">
        <v>818</v>
      </c>
      <c r="AN202" t="s">
        <v>818</v>
      </c>
      <c r="AO202" t="s">
        <v>818</v>
      </c>
      <c r="AP202" t="s">
        <v>818</v>
      </c>
      <c r="AQ202" t="s">
        <v>818</v>
      </c>
      <c r="AR202" t="s">
        <v>818</v>
      </c>
      <c r="AS202" t="s">
        <v>818</v>
      </c>
      <c r="AT202" t="s">
        <v>818</v>
      </c>
      <c r="AU202" t="s">
        <v>818</v>
      </c>
      <c r="AV202" t="s">
        <v>818</v>
      </c>
      <c r="AW202" t="s">
        <v>818</v>
      </c>
      <c r="AX202" t="s">
        <v>818</v>
      </c>
      <c r="AY202" t="s">
        <v>818</v>
      </c>
      <c r="AZ202" t="s">
        <v>818</v>
      </c>
      <c r="BA202" t="s">
        <v>818</v>
      </c>
      <c r="BB202" t="s">
        <v>818</v>
      </c>
      <c r="BC202" t="s">
        <v>818</v>
      </c>
      <c r="BD202" t="s">
        <v>818</v>
      </c>
      <c r="BE202" t="s">
        <v>818</v>
      </c>
      <c r="BF202" t="s">
        <v>818</v>
      </c>
      <c r="BG202" t="s">
        <v>818</v>
      </c>
      <c r="BH202" t="s">
        <v>818</v>
      </c>
      <c r="BI202" t="s">
        <v>818</v>
      </c>
      <c r="BJ202" t="s">
        <v>818</v>
      </c>
      <c r="BK202" t="s">
        <v>818</v>
      </c>
      <c r="BL202" t="s">
        <v>818</v>
      </c>
      <c r="BM202" t="s">
        <v>818</v>
      </c>
      <c r="BN202" t="s">
        <v>818</v>
      </c>
      <c r="BO202" t="s">
        <v>818</v>
      </c>
      <c r="BP202" t="s">
        <v>818</v>
      </c>
      <c r="BQ202" t="s">
        <v>818</v>
      </c>
      <c r="BR202" t="s">
        <v>818</v>
      </c>
      <c r="BS202" t="s">
        <v>818</v>
      </c>
      <c r="BT202" t="s">
        <v>818</v>
      </c>
      <c r="BU202" t="s">
        <v>818</v>
      </c>
      <c r="BV202" t="s">
        <v>818</v>
      </c>
      <c r="BW202" t="s">
        <v>818</v>
      </c>
      <c r="BX202" t="s">
        <v>818</v>
      </c>
      <c r="BY202" t="s">
        <v>818</v>
      </c>
      <c r="BZ202" t="s">
        <v>818</v>
      </c>
      <c r="CA202" t="s">
        <v>818</v>
      </c>
      <c r="CB202" t="s">
        <v>818</v>
      </c>
      <c r="CC202" t="s">
        <v>818</v>
      </c>
      <c r="CD202" t="s">
        <v>818</v>
      </c>
      <c r="CE202" t="s">
        <v>818</v>
      </c>
      <c r="CF202" t="s">
        <v>818</v>
      </c>
      <c r="CG202" t="s">
        <v>818</v>
      </c>
      <c r="CH202" t="s">
        <v>818</v>
      </c>
      <c r="CI202" t="s">
        <v>818</v>
      </c>
      <c r="CJ202" t="s">
        <v>818</v>
      </c>
      <c r="CK202" t="s">
        <v>818</v>
      </c>
      <c r="CL202" t="s">
        <v>818</v>
      </c>
      <c r="CM202" t="s">
        <v>818</v>
      </c>
      <c r="CN202" t="s">
        <v>818</v>
      </c>
      <c r="CO202" t="s">
        <v>818</v>
      </c>
      <c r="CP202" t="s">
        <v>818</v>
      </c>
      <c r="CQ202" t="s">
        <v>818</v>
      </c>
      <c r="CR202" t="s">
        <v>818</v>
      </c>
      <c r="CS202" t="s">
        <v>818</v>
      </c>
      <c r="CT202" t="s">
        <v>818</v>
      </c>
      <c r="CU202" t="s">
        <v>818</v>
      </c>
      <c r="CV202" t="s">
        <v>818</v>
      </c>
      <c r="CW202" t="s">
        <v>818</v>
      </c>
      <c r="CX202" t="s">
        <v>818</v>
      </c>
      <c r="CY202" t="s">
        <v>818</v>
      </c>
      <c r="CZ202" t="s">
        <v>818</v>
      </c>
      <c r="DA202" t="s">
        <v>818</v>
      </c>
      <c r="DB202" t="s">
        <v>818</v>
      </c>
      <c r="DC202" t="s">
        <v>818</v>
      </c>
      <c r="DD202" t="s">
        <v>818</v>
      </c>
      <c r="DE202" t="s">
        <v>818</v>
      </c>
      <c r="DF202" t="s">
        <v>818</v>
      </c>
      <c r="DG202" t="s">
        <v>818</v>
      </c>
      <c r="DH202" t="s">
        <v>818</v>
      </c>
      <c r="DI202" t="s">
        <v>818</v>
      </c>
      <c r="DJ202" t="s">
        <v>818</v>
      </c>
      <c r="DK202" t="s">
        <v>818</v>
      </c>
      <c r="DL202" t="s">
        <v>818</v>
      </c>
      <c r="DM202" t="s">
        <v>818</v>
      </c>
      <c r="DN202" t="s">
        <v>818</v>
      </c>
      <c r="DO202" t="s">
        <v>818</v>
      </c>
      <c r="DP202" t="s">
        <v>818</v>
      </c>
      <c r="DQ202" t="s">
        <v>818</v>
      </c>
      <c r="DR202" t="s">
        <v>818</v>
      </c>
      <c r="DS202" t="s">
        <v>818</v>
      </c>
      <c r="DT202" t="s">
        <v>818</v>
      </c>
      <c r="DU202" t="s">
        <v>818</v>
      </c>
      <c r="DV202" t="s">
        <v>818</v>
      </c>
      <c r="DW202" t="s">
        <v>818</v>
      </c>
      <c r="DX202" t="s">
        <v>818</v>
      </c>
      <c r="DY202" t="s">
        <v>818</v>
      </c>
      <c r="DZ202" t="s">
        <v>818</v>
      </c>
      <c r="EA202" t="s">
        <v>818</v>
      </c>
      <c r="EB202" t="s">
        <v>818</v>
      </c>
      <c r="EC202" t="s">
        <v>818</v>
      </c>
      <c r="ED202" t="s">
        <v>818</v>
      </c>
      <c r="EE202" t="s">
        <v>818</v>
      </c>
      <c r="EF202" t="s">
        <v>818</v>
      </c>
      <c r="EG202" t="s">
        <v>818</v>
      </c>
      <c r="EH202" t="s">
        <v>818</v>
      </c>
      <c r="EI202" t="s">
        <v>818</v>
      </c>
      <c r="EJ202" t="s">
        <v>818</v>
      </c>
      <c r="EK202" t="s">
        <v>818</v>
      </c>
      <c r="EL202" t="s">
        <v>818</v>
      </c>
      <c r="EM202" t="s">
        <v>818</v>
      </c>
      <c r="EN202" t="s">
        <v>818</v>
      </c>
      <c r="EO202" t="s">
        <v>818</v>
      </c>
      <c r="EP202" t="s">
        <v>818</v>
      </c>
      <c r="EQ202" t="s">
        <v>818</v>
      </c>
      <c r="ER202" t="s">
        <v>818</v>
      </c>
      <c r="ES202" t="s">
        <v>818</v>
      </c>
      <c r="ET202" t="s">
        <v>818</v>
      </c>
      <c r="EU202" t="s">
        <v>818</v>
      </c>
      <c r="EV202" t="s">
        <v>818</v>
      </c>
      <c r="EW202" t="s">
        <v>818</v>
      </c>
      <c r="EX202" t="s">
        <v>818</v>
      </c>
      <c r="EY202" t="s">
        <v>818</v>
      </c>
      <c r="EZ202" t="s">
        <v>818</v>
      </c>
      <c r="FA202" t="s">
        <v>818</v>
      </c>
      <c r="FB202" t="s">
        <v>818</v>
      </c>
      <c r="FC202" t="s">
        <v>818</v>
      </c>
      <c r="FD202" t="s">
        <v>818</v>
      </c>
      <c r="FE202" t="s">
        <v>818</v>
      </c>
      <c r="FF202" t="s">
        <v>818</v>
      </c>
      <c r="FG202" t="s">
        <v>818</v>
      </c>
      <c r="FH202" t="s">
        <v>818</v>
      </c>
      <c r="FI202" t="s">
        <v>818</v>
      </c>
      <c r="FJ202" t="s">
        <v>818</v>
      </c>
      <c r="FK202" t="s">
        <v>818</v>
      </c>
      <c r="FL202" t="s">
        <v>818</v>
      </c>
      <c r="FM202" t="s">
        <v>818</v>
      </c>
      <c r="FN202" t="s">
        <v>818</v>
      </c>
      <c r="FO202" t="s">
        <v>818</v>
      </c>
      <c r="FP202" t="s">
        <v>818</v>
      </c>
      <c r="FQ202" t="s">
        <v>818</v>
      </c>
      <c r="FR202" t="s">
        <v>818</v>
      </c>
      <c r="FS202" t="s">
        <v>818</v>
      </c>
      <c r="FT202" t="s">
        <v>818</v>
      </c>
      <c r="FU202" t="s">
        <v>818</v>
      </c>
      <c r="FV202" t="s">
        <v>818</v>
      </c>
      <c r="FW202" t="s">
        <v>818</v>
      </c>
      <c r="FX202" t="s">
        <v>818</v>
      </c>
      <c r="FY202" t="s">
        <v>818</v>
      </c>
      <c r="FZ202" t="s">
        <v>818</v>
      </c>
      <c r="GA202" t="s">
        <v>818</v>
      </c>
      <c r="GB202" t="s">
        <v>818</v>
      </c>
      <c r="GC202" t="s">
        <v>818</v>
      </c>
      <c r="GD202" t="s">
        <v>818</v>
      </c>
      <c r="GE202" t="s">
        <v>818</v>
      </c>
      <c r="GF202" t="s">
        <v>818</v>
      </c>
      <c r="GG202" t="s">
        <v>818</v>
      </c>
      <c r="GH202" t="s">
        <v>818</v>
      </c>
      <c r="GI202" t="s">
        <v>818</v>
      </c>
      <c r="GJ202" t="s">
        <v>818</v>
      </c>
      <c r="GK202" t="s">
        <v>818</v>
      </c>
      <c r="GL202" t="s">
        <v>818</v>
      </c>
      <c r="GM202" t="s">
        <v>818</v>
      </c>
      <c r="GN202" t="s">
        <v>818</v>
      </c>
      <c r="GO202" t="s">
        <v>818</v>
      </c>
      <c r="GP202" t="s">
        <v>818</v>
      </c>
      <c r="GQ202" t="s">
        <v>818</v>
      </c>
      <c r="GR202" t="s">
        <v>818</v>
      </c>
      <c r="GS202" t="s">
        <v>818</v>
      </c>
      <c r="GT202" t="s">
        <v>818</v>
      </c>
      <c r="GU202" t="s">
        <v>818</v>
      </c>
      <c r="GV202" t="s">
        <v>818</v>
      </c>
      <c r="GW202" t="s">
        <v>818</v>
      </c>
      <c r="GX202" t="s">
        <v>818</v>
      </c>
      <c r="GY202" t="s">
        <v>818</v>
      </c>
      <c r="GZ202" t="s">
        <v>818</v>
      </c>
      <c r="HA202" t="s">
        <v>818</v>
      </c>
      <c r="HB202" t="s">
        <v>818</v>
      </c>
      <c r="HC202" t="s">
        <v>818</v>
      </c>
      <c r="HD202" t="s">
        <v>818</v>
      </c>
      <c r="HE202" t="s">
        <v>818</v>
      </c>
      <c r="HF202" t="s">
        <v>818</v>
      </c>
      <c r="HG202" t="s">
        <v>818</v>
      </c>
      <c r="HH202" t="s">
        <v>818</v>
      </c>
      <c r="HI202" t="s">
        <v>818</v>
      </c>
      <c r="HJ202" t="s">
        <v>818</v>
      </c>
      <c r="HK202" t="s">
        <v>818</v>
      </c>
      <c r="HL202" t="s">
        <v>818</v>
      </c>
      <c r="HM202" t="s">
        <v>818</v>
      </c>
      <c r="HN202" t="s">
        <v>818</v>
      </c>
      <c r="HO202" t="s">
        <v>818</v>
      </c>
      <c r="HP202" t="s">
        <v>818</v>
      </c>
      <c r="HQ202" t="s">
        <v>818</v>
      </c>
      <c r="HR202" t="s">
        <v>818</v>
      </c>
      <c r="HS202" t="s">
        <v>818</v>
      </c>
      <c r="HT202" t="s">
        <v>818</v>
      </c>
      <c r="HU202" t="s">
        <v>818</v>
      </c>
      <c r="HV202" t="s">
        <v>818</v>
      </c>
      <c r="HW202" t="s">
        <v>818</v>
      </c>
      <c r="HX202" t="s">
        <v>818</v>
      </c>
      <c r="HY202" t="s">
        <v>818</v>
      </c>
      <c r="HZ202" t="s">
        <v>818</v>
      </c>
      <c r="IA202" t="s">
        <v>818</v>
      </c>
      <c r="IB202" t="s">
        <v>818</v>
      </c>
      <c r="IC202" t="s">
        <v>818</v>
      </c>
      <c r="ID202" t="s">
        <v>818</v>
      </c>
      <c r="IE202" t="s">
        <v>818</v>
      </c>
      <c r="IF202" t="s">
        <v>818</v>
      </c>
      <c r="IG202" t="s">
        <v>818</v>
      </c>
      <c r="IH202" t="s">
        <v>818</v>
      </c>
      <c r="II202" t="s">
        <v>818</v>
      </c>
      <c r="IJ202" t="s">
        <v>818</v>
      </c>
      <c r="IK202" t="s">
        <v>818</v>
      </c>
      <c r="IL202" t="s">
        <v>818</v>
      </c>
      <c r="IM202" t="s">
        <v>818</v>
      </c>
      <c r="IN202" t="s">
        <v>818</v>
      </c>
      <c r="IO202" t="s">
        <v>818</v>
      </c>
      <c r="IP202" t="s">
        <v>818</v>
      </c>
      <c r="IQ202" t="s">
        <v>818</v>
      </c>
      <c r="IR202" t="s">
        <v>818</v>
      </c>
      <c r="IS202" t="s">
        <v>818</v>
      </c>
      <c r="IT202" t="s">
        <v>818</v>
      </c>
      <c r="IU202" t="s">
        <v>818</v>
      </c>
      <c r="IV202" t="s">
        <v>818</v>
      </c>
      <c r="IW202" t="s">
        <v>818</v>
      </c>
      <c r="IX202" t="s">
        <v>818</v>
      </c>
      <c r="IY202" t="s">
        <v>818</v>
      </c>
      <c r="IZ202" t="s">
        <v>818</v>
      </c>
      <c r="JA202" t="s">
        <v>818</v>
      </c>
      <c r="JB202" t="s">
        <v>818</v>
      </c>
      <c r="JC202" t="s">
        <v>818</v>
      </c>
      <c r="JD202" t="s">
        <v>818</v>
      </c>
      <c r="JE202" t="s">
        <v>818</v>
      </c>
      <c r="JF202" t="s">
        <v>818</v>
      </c>
      <c r="JG202" t="s">
        <v>818</v>
      </c>
      <c r="JH202" t="s">
        <v>818</v>
      </c>
      <c r="JI202" t="s">
        <v>818</v>
      </c>
      <c r="JJ202" t="s">
        <v>818</v>
      </c>
      <c r="JK202" t="s">
        <v>818</v>
      </c>
      <c r="JL202" t="s">
        <v>818</v>
      </c>
      <c r="JM202" t="s">
        <v>818</v>
      </c>
      <c r="JN202" t="s">
        <v>818</v>
      </c>
      <c r="JO202" t="s">
        <v>818</v>
      </c>
      <c r="JP202" t="s">
        <v>818</v>
      </c>
      <c r="JQ202" t="s">
        <v>818</v>
      </c>
      <c r="JR202" t="s">
        <v>818</v>
      </c>
      <c r="JS202" t="s">
        <v>818</v>
      </c>
      <c r="JT202" t="s">
        <v>818</v>
      </c>
      <c r="JU202" t="s">
        <v>818</v>
      </c>
      <c r="JV202" t="s">
        <v>818</v>
      </c>
      <c r="JW202" t="s">
        <v>818</v>
      </c>
      <c r="JX202" t="s">
        <v>818</v>
      </c>
      <c r="JY202" t="s">
        <v>818</v>
      </c>
      <c r="JZ202" t="s">
        <v>818</v>
      </c>
      <c r="KA202" t="s">
        <v>818</v>
      </c>
      <c r="KB202" t="s">
        <v>818</v>
      </c>
      <c r="KC202" t="s">
        <v>818</v>
      </c>
      <c r="KD202" t="s">
        <v>818</v>
      </c>
      <c r="KE202" t="s">
        <v>818</v>
      </c>
      <c r="KF202">
        <v>11</v>
      </c>
      <c r="KG202">
        <v>0</v>
      </c>
      <c r="KH202">
        <v>0</v>
      </c>
      <c r="KI202">
        <v>1</v>
      </c>
      <c r="KJ202">
        <v>0</v>
      </c>
      <c r="KK202">
        <v>0</v>
      </c>
      <c r="KL202">
        <v>0</v>
      </c>
      <c r="KM202">
        <v>2</v>
      </c>
      <c r="KN202">
        <v>1</v>
      </c>
      <c r="KO202">
        <v>0</v>
      </c>
      <c r="KP202">
        <v>1</v>
      </c>
      <c r="KQ202">
        <v>3</v>
      </c>
      <c r="KR202">
        <v>0</v>
      </c>
      <c r="KS202">
        <v>0</v>
      </c>
      <c r="KT202">
        <v>0</v>
      </c>
      <c r="KU202">
        <v>0</v>
      </c>
      <c r="KV202">
        <v>2</v>
      </c>
      <c r="KW202">
        <v>4</v>
      </c>
      <c r="KX202">
        <v>1</v>
      </c>
      <c r="KY202">
        <v>0</v>
      </c>
      <c r="KZ202">
        <v>2</v>
      </c>
      <c r="LA202">
        <v>5</v>
      </c>
      <c r="LB202">
        <v>1</v>
      </c>
      <c r="LC202">
        <v>3</v>
      </c>
      <c r="LD202">
        <v>11</v>
      </c>
      <c r="LE202">
        <v>2</v>
      </c>
      <c r="LF202">
        <v>8</v>
      </c>
      <c r="LH202" t="s">
        <v>813</v>
      </c>
      <c r="LI202" t="s">
        <v>817</v>
      </c>
      <c r="LJ202" t="s">
        <v>817</v>
      </c>
      <c r="LK202" t="s">
        <v>817</v>
      </c>
      <c r="LL202" t="s">
        <v>817</v>
      </c>
      <c r="LM202" t="s">
        <v>817</v>
      </c>
      <c r="LN202" t="s">
        <v>817</v>
      </c>
      <c r="LO202" t="s">
        <v>817</v>
      </c>
      <c r="LQ202" t="s">
        <v>817</v>
      </c>
      <c r="LR202" t="s">
        <v>845</v>
      </c>
      <c r="LV202" t="s">
        <v>845</v>
      </c>
      <c r="LX202" t="s">
        <v>817</v>
      </c>
      <c r="MA202" t="s">
        <v>858</v>
      </c>
      <c r="MB202" t="s">
        <v>913</v>
      </c>
      <c r="MC202" t="s">
        <v>943</v>
      </c>
      <c r="MD202" t="s">
        <v>817</v>
      </c>
      <c r="ME202" t="s">
        <v>876</v>
      </c>
      <c r="MF202" t="s">
        <v>823</v>
      </c>
      <c r="MI202" t="s">
        <v>817</v>
      </c>
      <c r="MJ202" t="s">
        <v>824</v>
      </c>
      <c r="MK202" t="s">
        <v>817</v>
      </c>
      <c r="ML202" t="s">
        <v>817</v>
      </c>
      <c r="MM202" t="s">
        <v>813</v>
      </c>
      <c r="MN202" t="s">
        <v>817</v>
      </c>
      <c r="MO202" t="s">
        <v>817</v>
      </c>
      <c r="MP202" t="s">
        <v>817</v>
      </c>
      <c r="MQ202" t="s">
        <v>817</v>
      </c>
      <c r="MR202" t="s">
        <v>817</v>
      </c>
      <c r="MS202" t="s">
        <v>817</v>
      </c>
      <c r="MT202" t="s">
        <v>817</v>
      </c>
      <c r="MU202" t="s">
        <v>817</v>
      </c>
      <c r="MV202" t="s">
        <v>817</v>
      </c>
      <c r="MW202" t="s">
        <v>817</v>
      </c>
      <c r="MX202" t="s">
        <v>817</v>
      </c>
      <c r="MY202" t="s">
        <v>813</v>
      </c>
      <c r="MZ202" t="s">
        <v>817</v>
      </c>
      <c r="NA202" t="s">
        <v>817</v>
      </c>
      <c r="NB202" t="s">
        <v>817</v>
      </c>
      <c r="NR202" t="s">
        <v>817</v>
      </c>
      <c r="NU202" t="s">
        <v>1051</v>
      </c>
      <c r="NX202" t="s">
        <v>826</v>
      </c>
      <c r="NY202">
        <v>2</v>
      </c>
      <c r="NZ202" t="s">
        <v>889</v>
      </c>
      <c r="OP202" t="s">
        <v>817</v>
      </c>
      <c r="OQ202" t="s">
        <v>890</v>
      </c>
      <c r="OR202" t="s">
        <v>863</v>
      </c>
      <c r="OS202" t="s">
        <v>878</v>
      </c>
      <c r="OT202" t="s">
        <v>813</v>
      </c>
      <c r="OU202" t="s">
        <v>817</v>
      </c>
      <c r="OV202" t="s">
        <v>830</v>
      </c>
      <c r="OW202" t="s">
        <v>831</v>
      </c>
      <c r="OX202" t="s">
        <v>1306</v>
      </c>
      <c r="OY202" t="s">
        <v>833</v>
      </c>
      <c r="OZ202" t="s">
        <v>907</v>
      </c>
      <c r="PA202" t="s">
        <v>813</v>
      </c>
      <c r="PB202" t="s">
        <v>817</v>
      </c>
      <c r="PC202" t="s">
        <v>817</v>
      </c>
      <c r="PD202" t="s">
        <v>817</v>
      </c>
      <c r="PE202" t="s">
        <v>817</v>
      </c>
      <c r="PF202" t="s">
        <v>817</v>
      </c>
      <c r="PG202" t="s">
        <v>817</v>
      </c>
      <c r="PH202" t="s">
        <v>817</v>
      </c>
      <c r="PI202" t="s">
        <v>817</v>
      </c>
      <c r="PJ202" t="s">
        <v>817</v>
      </c>
      <c r="PK202" t="s">
        <v>817</v>
      </c>
      <c r="PL202" t="s">
        <v>835</v>
      </c>
      <c r="PM202" t="s">
        <v>836</v>
      </c>
      <c r="PN202" t="s">
        <v>879</v>
      </c>
      <c r="PO202" t="s">
        <v>893</v>
      </c>
      <c r="PP202" t="s">
        <v>839</v>
      </c>
      <c r="PQ202" t="s">
        <v>813</v>
      </c>
      <c r="PR202" t="s">
        <v>813</v>
      </c>
      <c r="PS202" t="s">
        <v>817</v>
      </c>
      <c r="PT202" t="s">
        <v>817</v>
      </c>
      <c r="PU202" t="s">
        <v>817</v>
      </c>
      <c r="PV202" t="s">
        <v>817</v>
      </c>
      <c r="PW202" t="s">
        <v>817</v>
      </c>
      <c r="PX202" t="s">
        <v>817</v>
      </c>
      <c r="PY202" t="s">
        <v>817</v>
      </c>
      <c r="PZ202" t="s">
        <v>840</v>
      </c>
      <c r="QD202" t="s">
        <v>844</v>
      </c>
      <c r="QE202" t="s">
        <v>837</v>
      </c>
      <c r="QF202" t="s">
        <v>813</v>
      </c>
      <c r="QG202" t="s">
        <v>813</v>
      </c>
      <c r="QH202" t="s">
        <v>813</v>
      </c>
      <c r="QI202" t="s">
        <v>817</v>
      </c>
      <c r="QJ202" t="s">
        <v>813</v>
      </c>
      <c r="QK202" t="s">
        <v>813</v>
      </c>
      <c r="QL202" t="s">
        <v>817</v>
      </c>
      <c r="QM202" t="s">
        <v>817</v>
      </c>
      <c r="QN202" t="s">
        <v>817</v>
      </c>
      <c r="QO202" t="s">
        <v>817</v>
      </c>
      <c r="QP202" t="s">
        <v>817</v>
      </c>
      <c r="QQ202" t="s">
        <v>817</v>
      </c>
      <c r="QR202" t="s">
        <v>813</v>
      </c>
      <c r="QS202" t="s">
        <v>817</v>
      </c>
      <c r="QT202" t="s">
        <v>817</v>
      </c>
      <c r="QU202" t="s">
        <v>817</v>
      </c>
      <c r="QV202" t="s">
        <v>813</v>
      </c>
      <c r="QW202" t="s">
        <v>817</v>
      </c>
      <c r="QX202" t="s">
        <v>817</v>
      </c>
      <c r="QY202" t="s">
        <v>817</v>
      </c>
      <c r="QZ202" t="s">
        <v>817</v>
      </c>
      <c r="RA202" t="s">
        <v>817</v>
      </c>
      <c r="RB202" t="s">
        <v>817</v>
      </c>
      <c r="RC202" t="s">
        <v>817</v>
      </c>
      <c r="RD202" t="s">
        <v>817</v>
      </c>
      <c r="RE202" t="s">
        <v>817</v>
      </c>
      <c r="RF202" t="s">
        <v>817</v>
      </c>
      <c r="RG202" t="s">
        <v>817</v>
      </c>
      <c r="RH202" t="s">
        <v>817</v>
      </c>
      <c r="RI202" t="s">
        <v>817</v>
      </c>
      <c r="RJ202" t="s">
        <v>817</v>
      </c>
      <c r="RK202" t="s">
        <v>813</v>
      </c>
      <c r="RL202" t="s">
        <v>813</v>
      </c>
      <c r="RM202" t="s">
        <v>813</v>
      </c>
      <c r="RN202" t="s">
        <v>817</v>
      </c>
      <c r="RO202" t="s">
        <v>817</v>
      </c>
      <c r="RP202" t="s">
        <v>817</v>
      </c>
      <c r="RQ202" t="s">
        <v>817</v>
      </c>
      <c r="RR202" t="s">
        <v>817</v>
      </c>
      <c r="RS202" t="s">
        <v>817</v>
      </c>
      <c r="RT202" t="s">
        <v>817</v>
      </c>
      <c r="RU202" t="s">
        <v>817</v>
      </c>
      <c r="RV202" t="s">
        <v>817</v>
      </c>
      <c r="RW202" t="s">
        <v>817</v>
      </c>
      <c r="RX202" t="s">
        <v>1057</v>
      </c>
      <c r="RY202" t="s">
        <v>897</v>
      </c>
      <c r="RZ202" t="s">
        <v>813</v>
      </c>
      <c r="SA202" t="s">
        <v>817</v>
      </c>
      <c r="SB202" t="s">
        <v>813</v>
      </c>
      <c r="SC202" t="s">
        <v>817</v>
      </c>
      <c r="SD202" t="s">
        <v>817</v>
      </c>
      <c r="SE202" t="s">
        <v>817</v>
      </c>
      <c r="SF202" t="s">
        <v>817</v>
      </c>
      <c r="SG202" t="s">
        <v>817</v>
      </c>
      <c r="SH202" t="s">
        <v>817</v>
      </c>
      <c r="SI202" t="s">
        <v>817</v>
      </c>
      <c r="SJ202" t="s">
        <v>817</v>
      </c>
      <c r="SK202" t="s">
        <v>817</v>
      </c>
      <c r="SL202" t="s">
        <v>817</v>
      </c>
      <c r="SM202" t="s">
        <v>817</v>
      </c>
      <c r="SN202" t="s">
        <v>817</v>
      </c>
      <c r="SO202" t="s">
        <v>817</v>
      </c>
      <c r="SP202" t="s">
        <v>817</v>
      </c>
      <c r="SQ202" t="s">
        <v>817</v>
      </c>
      <c r="SR202" t="s">
        <v>817</v>
      </c>
      <c r="SS202" t="s">
        <v>817</v>
      </c>
      <c r="ST202" t="s">
        <v>817</v>
      </c>
      <c r="SU202" t="s">
        <v>817</v>
      </c>
      <c r="SV202" t="s">
        <v>817</v>
      </c>
      <c r="SW202" t="s">
        <v>817</v>
      </c>
      <c r="SX202" t="s">
        <v>817</v>
      </c>
      <c r="SY202" t="s">
        <v>817</v>
      </c>
      <c r="SZ202" t="s">
        <v>817</v>
      </c>
      <c r="TA202" t="s">
        <v>817</v>
      </c>
      <c r="TB202" t="s">
        <v>817</v>
      </c>
      <c r="TC202" t="s">
        <v>817</v>
      </c>
      <c r="TD202" t="s">
        <v>817</v>
      </c>
      <c r="TE202" t="s">
        <v>817</v>
      </c>
      <c r="TF202" t="s">
        <v>813</v>
      </c>
      <c r="TG202" t="s">
        <v>817</v>
      </c>
      <c r="TH202" t="s">
        <v>817</v>
      </c>
      <c r="TI202" t="s">
        <v>817</v>
      </c>
      <c r="TJ202" t="s">
        <v>817</v>
      </c>
      <c r="TU202" t="s">
        <v>817</v>
      </c>
      <c r="TY202" t="s">
        <v>817</v>
      </c>
      <c r="TZ202" t="s">
        <v>817</v>
      </c>
      <c r="UA202" t="s">
        <v>817</v>
      </c>
      <c r="UB202" t="s">
        <v>817</v>
      </c>
      <c r="UC202" t="s">
        <v>817</v>
      </c>
      <c r="UD202" t="s">
        <v>817</v>
      </c>
      <c r="UE202" t="s">
        <v>817</v>
      </c>
      <c r="UF202" t="s">
        <v>817</v>
      </c>
      <c r="UG202" t="s">
        <v>817</v>
      </c>
      <c r="UH202" t="s">
        <v>817</v>
      </c>
      <c r="UI202" t="s">
        <v>817</v>
      </c>
      <c r="UJ202" t="s">
        <v>813</v>
      </c>
      <c r="UK202" t="s">
        <v>817</v>
      </c>
      <c r="UL202" t="s">
        <v>813</v>
      </c>
      <c r="UM202" t="s">
        <v>817</v>
      </c>
      <c r="UN202" t="s">
        <v>817</v>
      </c>
      <c r="UO202" t="s">
        <v>817</v>
      </c>
      <c r="UP202" t="s">
        <v>817</v>
      </c>
      <c r="UQ202" t="s">
        <v>817</v>
      </c>
      <c r="UR202" t="s">
        <v>817</v>
      </c>
      <c r="US202" t="s">
        <v>817</v>
      </c>
      <c r="UT202" t="s">
        <v>817</v>
      </c>
      <c r="UU202" t="s">
        <v>817</v>
      </c>
      <c r="UV202" t="s">
        <v>817</v>
      </c>
      <c r="UW202" t="s">
        <v>813</v>
      </c>
      <c r="UX202" t="s">
        <v>817</v>
      </c>
      <c r="UY202" t="s">
        <v>817</v>
      </c>
      <c r="UZ202" t="s">
        <v>817</v>
      </c>
      <c r="VD202" t="s">
        <v>813</v>
      </c>
      <c r="VE202" t="s">
        <v>817</v>
      </c>
      <c r="VF202" t="s">
        <v>817</v>
      </c>
      <c r="VG202" t="s">
        <v>817</v>
      </c>
      <c r="VH202" t="s">
        <v>817</v>
      </c>
      <c r="VI202" t="s">
        <v>817</v>
      </c>
      <c r="VJ202" t="s">
        <v>817</v>
      </c>
      <c r="VK202" t="s">
        <v>817</v>
      </c>
      <c r="VL202" t="s">
        <v>817</v>
      </c>
      <c r="VM202" t="s">
        <v>817</v>
      </c>
      <c r="VN202" t="s">
        <v>817</v>
      </c>
      <c r="VO202" t="s">
        <v>817</v>
      </c>
      <c r="VP202" t="s">
        <v>817</v>
      </c>
      <c r="VQ202" t="s">
        <v>817</v>
      </c>
      <c r="VR202" t="s">
        <v>817</v>
      </c>
      <c r="VY202" t="s">
        <v>817</v>
      </c>
      <c r="VZ202" t="s">
        <v>813</v>
      </c>
      <c r="WA202" t="s">
        <v>817</v>
      </c>
      <c r="WJ202" t="s">
        <v>817</v>
      </c>
      <c r="WK202" t="s">
        <v>813</v>
      </c>
      <c r="WL202" t="s">
        <v>817</v>
      </c>
      <c r="WM202" t="s">
        <v>817</v>
      </c>
      <c r="WN202" t="s">
        <v>817</v>
      </c>
      <c r="WO202" t="s">
        <v>817</v>
      </c>
      <c r="WP202" t="s">
        <v>817</v>
      </c>
      <c r="WQ202" t="s">
        <v>817</v>
      </c>
      <c r="WR202" t="s">
        <v>817</v>
      </c>
      <c r="WS202" t="s">
        <v>846</v>
      </c>
      <c r="WU202" t="s">
        <v>817</v>
      </c>
      <c r="WV202" t="s">
        <v>817</v>
      </c>
      <c r="WW202" t="s">
        <v>817</v>
      </c>
      <c r="WX202" t="s">
        <v>817</v>
      </c>
      <c r="WY202" t="s">
        <v>817</v>
      </c>
      <c r="WZ202" t="s">
        <v>813</v>
      </c>
      <c r="XA202" t="s">
        <v>817</v>
      </c>
      <c r="XB202" t="s">
        <v>817</v>
      </c>
      <c r="XC202" t="s">
        <v>850</v>
      </c>
      <c r="XD202" t="s">
        <v>813</v>
      </c>
      <c r="XE202" t="s">
        <v>817</v>
      </c>
      <c r="XF202" t="s">
        <v>817</v>
      </c>
      <c r="XG202" t="s">
        <v>817</v>
      </c>
      <c r="XH202" t="s">
        <v>817</v>
      </c>
      <c r="XI202" t="s">
        <v>817</v>
      </c>
      <c r="XJ202" t="s">
        <v>817</v>
      </c>
      <c r="XK202" t="s">
        <v>817</v>
      </c>
      <c r="XL202" t="s">
        <v>817</v>
      </c>
      <c r="XM202" t="s">
        <v>817</v>
      </c>
      <c r="XN202" t="s">
        <v>817</v>
      </c>
      <c r="XO202" t="s">
        <v>817</v>
      </c>
      <c r="XP202" t="s">
        <v>817</v>
      </c>
      <c r="XQ202" t="s">
        <v>817</v>
      </c>
      <c r="XR202" t="s">
        <v>817</v>
      </c>
      <c r="XS202" t="s">
        <v>817</v>
      </c>
      <c r="XT202" t="s">
        <v>817</v>
      </c>
      <c r="XU202" t="s">
        <v>817</v>
      </c>
      <c r="XV202" t="s">
        <v>817</v>
      </c>
      <c r="XW202" t="s">
        <v>813</v>
      </c>
      <c r="XX202" t="s">
        <v>817</v>
      </c>
      <c r="XY202" t="s">
        <v>817</v>
      </c>
      <c r="XZ202" t="s">
        <v>817</v>
      </c>
      <c r="ZM202" t="s">
        <v>817</v>
      </c>
      <c r="ZN202" t="s">
        <v>813</v>
      </c>
      <c r="ZO202" t="s">
        <v>817</v>
      </c>
      <c r="ZP202" t="s">
        <v>817</v>
      </c>
      <c r="ZQ202" t="s">
        <v>817</v>
      </c>
      <c r="ZR202" t="s">
        <v>813</v>
      </c>
      <c r="ZS202" t="s">
        <v>817</v>
      </c>
      <c r="ZT202" t="s">
        <v>817</v>
      </c>
      <c r="ZU202" t="s">
        <v>817</v>
      </c>
      <c r="ZV202" t="s">
        <v>817</v>
      </c>
      <c r="ZW202" t="s">
        <v>817</v>
      </c>
      <c r="ZX202" t="s">
        <v>817</v>
      </c>
      <c r="ZY202" t="s">
        <v>817</v>
      </c>
      <c r="ZZ202" t="s">
        <v>817</v>
      </c>
      <c r="AAA202" t="s">
        <v>813</v>
      </c>
      <c r="AAB202" t="s">
        <v>817</v>
      </c>
      <c r="AAC202" t="s">
        <v>817</v>
      </c>
      <c r="AAD202" t="s">
        <v>817</v>
      </c>
      <c r="AAE202" t="s">
        <v>817</v>
      </c>
      <c r="AAF202" t="s">
        <v>817</v>
      </c>
      <c r="AAH202" t="s">
        <v>813</v>
      </c>
      <c r="AAI202" t="s">
        <v>817</v>
      </c>
      <c r="AAJ202" t="s">
        <v>817</v>
      </c>
      <c r="AAK202" t="s">
        <v>813</v>
      </c>
      <c r="AAL202" t="s">
        <v>813</v>
      </c>
      <c r="AAM202" t="s">
        <v>817</v>
      </c>
      <c r="AAN202" t="s">
        <v>817</v>
      </c>
      <c r="AAO202" t="s">
        <v>817</v>
      </c>
      <c r="AAP202" t="s">
        <v>817</v>
      </c>
      <c r="AAQ202" t="s">
        <v>817</v>
      </c>
      <c r="AAR202" t="s">
        <v>817</v>
      </c>
      <c r="AAS202" t="s">
        <v>817</v>
      </c>
      <c r="AAT202" t="s">
        <v>817</v>
      </c>
      <c r="AAV202" t="s">
        <v>813</v>
      </c>
      <c r="AAW202" t="s">
        <v>817</v>
      </c>
      <c r="AAX202" t="s">
        <v>817</v>
      </c>
      <c r="AAY202" t="s">
        <v>817</v>
      </c>
      <c r="AAZ202" t="s">
        <v>817</v>
      </c>
      <c r="ABA202" t="s">
        <v>817</v>
      </c>
      <c r="ABB202" t="s">
        <v>813</v>
      </c>
      <c r="ABC202" t="s">
        <v>817</v>
      </c>
      <c r="ABD202" t="s">
        <v>817</v>
      </c>
      <c r="ABE202" t="s">
        <v>817</v>
      </c>
      <c r="ABF202" t="s">
        <v>817</v>
      </c>
      <c r="ABG202" t="s">
        <v>817</v>
      </c>
      <c r="ABH202" t="s">
        <v>817</v>
      </c>
      <c r="ABI202" t="s">
        <v>817</v>
      </c>
      <c r="ABJ202" t="s">
        <v>817</v>
      </c>
      <c r="ABK202" t="s">
        <v>813</v>
      </c>
      <c r="ABL202" t="s">
        <v>817</v>
      </c>
      <c r="ABM202" t="s">
        <v>817</v>
      </c>
      <c r="ABN202" t="s">
        <v>817</v>
      </c>
      <c r="ABO202" t="s">
        <v>817</v>
      </c>
      <c r="ABP202" t="s">
        <v>817</v>
      </c>
      <c r="ABQ202" t="s">
        <v>817</v>
      </c>
      <c r="ABR202" t="s">
        <v>817</v>
      </c>
      <c r="ABS202" t="s">
        <v>817</v>
      </c>
      <c r="ABT202" t="s">
        <v>817</v>
      </c>
      <c r="ABU202" t="s">
        <v>817</v>
      </c>
      <c r="ABV202" t="s">
        <v>817</v>
      </c>
      <c r="ABW202" t="s">
        <v>813</v>
      </c>
      <c r="ABX202" t="s">
        <v>813</v>
      </c>
      <c r="ABY202" t="s">
        <v>817</v>
      </c>
      <c r="ABZ202" t="s">
        <v>817</v>
      </c>
      <c r="ACA202" t="s">
        <v>817</v>
      </c>
      <c r="ACB202" t="s">
        <v>817</v>
      </c>
      <c r="ACC202" t="s">
        <v>817</v>
      </c>
      <c r="ACD202" t="s">
        <v>817</v>
      </c>
      <c r="ACE202" t="s">
        <v>817</v>
      </c>
      <c r="ACF202" t="s">
        <v>817</v>
      </c>
      <c r="ACG202" t="s">
        <v>817</v>
      </c>
      <c r="ACH202" t="s">
        <v>817</v>
      </c>
      <c r="ACI202" t="s">
        <v>813</v>
      </c>
    </row>
    <row r="203" spans="1:763">
      <c r="A203" t="s">
        <v>1660</v>
      </c>
      <c r="B203" t="s">
        <v>1661</v>
      </c>
      <c r="C203" t="s">
        <v>1662</v>
      </c>
      <c r="D203" t="s">
        <v>977</v>
      </c>
      <c r="E203" t="s">
        <v>977</v>
      </c>
      <c r="P203" t="s">
        <v>812</v>
      </c>
      <c r="Q203">
        <v>0.874863865752458</v>
      </c>
      <c r="T203">
        <v>32</v>
      </c>
      <c r="V203" t="s">
        <v>813</v>
      </c>
      <c r="X203" t="s">
        <v>817</v>
      </c>
      <c r="Y203" t="s">
        <v>814</v>
      </c>
      <c r="Z203" t="s">
        <v>856</v>
      </c>
      <c r="AA203" t="s">
        <v>920</v>
      </c>
      <c r="AB203" t="s">
        <v>816</v>
      </c>
      <c r="AC203">
        <v>5</v>
      </c>
      <c r="AD203" t="s">
        <v>817</v>
      </c>
      <c r="AE203">
        <v>4</v>
      </c>
      <c r="AF203">
        <v>1</v>
      </c>
      <c r="AG203">
        <v>0</v>
      </c>
      <c r="AH203" t="s">
        <v>818</v>
      </c>
      <c r="AI203" t="s">
        <v>818</v>
      </c>
      <c r="AJ203" t="s">
        <v>818</v>
      </c>
      <c r="AK203" t="s">
        <v>818</v>
      </c>
      <c r="AL203" t="s">
        <v>818</v>
      </c>
      <c r="AM203" t="s">
        <v>818</v>
      </c>
      <c r="AN203" t="s">
        <v>818</v>
      </c>
      <c r="AO203" t="s">
        <v>818</v>
      </c>
      <c r="AP203" t="s">
        <v>818</v>
      </c>
      <c r="AQ203" t="s">
        <v>818</v>
      </c>
      <c r="AR203" t="s">
        <v>818</v>
      </c>
      <c r="AS203" t="s">
        <v>818</v>
      </c>
      <c r="AT203" t="s">
        <v>818</v>
      </c>
      <c r="AU203" t="s">
        <v>818</v>
      </c>
      <c r="AV203" t="s">
        <v>818</v>
      </c>
      <c r="AW203" t="s">
        <v>818</v>
      </c>
      <c r="AX203" t="s">
        <v>818</v>
      </c>
      <c r="AY203" t="s">
        <v>818</v>
      </c>
      <c r="AZ203" t="s">
        <v>818</v>
      </c>
      <c r="BA203" t="s">
        <v>818</v>
      </c>
      <c r="BB203" t="s">
        <v>818</v>
      </c>
      <c r="BC203" t="s">
        <v>818</v>
      </c>
      <c r="BD203" t="s">
        <v>818</v>
      </c>
      <c r="BE203" t="s">
        <v>818</v>
      </c>
      <c r="BF203" t="s">
        <v>818</v>
      </c>
      <c r="BG203" t="s">
        <v>818</v>
      </c>
      <c r="BH203" t="s">
        <v>818</v>
      </c>
      <c r="BI203" t="s">
        <v>818</v>
      </c>
      <c r="BJ203" t="s">
        <v>818</v>
      </c>
      <c r="BK203" t="s">
        <v>818</v>
      </c>
      <c r="BL203" t="s">
        <v>818</v>
      </c>
      <c r="BM203" t="s">
        <v>818</v>
      </c>
      <c r="BN203" t="s">
        <v>818</v>
      </c>
      <c r="BO203" t="s">
        <v>818</v>
      </c>
      <c r="BP203" t="s">
        <v>818</v>
      </c>
      <c r="BQ203" t="s">
        <v>818</v>
      </c>
      <c r="BR203" t="s">
        <v>818</v>
      </c>
      <c r="BS203" t="s">
        <v>818</v>
      </c>
      <c r="BT203" t="s">
        <v>818</v>
      </c>
      <c r="BU203" t="s">
        <v>818</v>
      </c>
      <c r="BV203" t="s">
        <v>818</v>
      </c>
      <c r="BW203" t="s">
        <v>818</v>
      </c>
      <c r="BX203" t="s">
        <v>818</v>
      </c>
      <c r="BY203" t="s">
        <v>818</v>
      </c>
      <c r="BZ203" t="s">
        <v>818</v>
      </c>
      <c r="CA203" t="s">
        <v>818</v>
      </c>
      <c r="CB203" t="s">
        <v>818</v>
      </c>
      <c r="CC203" t="s">
        <v>818</v>
      </c>
      <c r="CD203" t="s">
        <v>818</v>
      </c>
      <c r="CE203" t="s">
        <v>818</v>
      </c>
      <c r="CF203" t="s">
        <v>818</v>
      </c>
      <c r="CG203" t="s">
        <v>818</v>
      </c>
      <c r="CH203" t="s">
        <v>818</v>
      </c>
      <c r="CI203" t="s">
        <v>818</v>
      </c>
      <c r="CJ203" t="s">
        <v>818</v>
      </c>
      <c r="CK203" t="s">
        <v>818</v>
      </c>
      <c r="CL203" t="s">
        <v>818</v>
      </c>
      <c r="CM203" t="s">
        <v>818</v>
      </c>
      <c r="CN203" t="s">
        <v>818</v>
      </c>
      <c r="CO203" t="s">
        <v>818</v>
      </c>
      <c r="CP203" t="s">
        <v>818</v>
      </c>
      <c r="CQ203" t="s">
        <v>818</v>
      </c>
      <c r="CR203" t="s">
        <v>818</v>
      </c>
      <c r="CS203" t="s">
        <v>818</v>
      </c>
      <c r="CT203" t="s">
        <v>818</v>
      </c>
      <c r="CU203" t="s">
        <v>818</v>
      </c>
      <c r="CV203" t="s">
        <v>818</v>
      </c>
      <c r="CW203" t="s">
        <v>818</v>
      </c>
      <c r="CX203" t="s">
        <v>818</v>
      </c>
      <c r="CY203" t="s">
        <v>818</v>
      </c>
      <c r="CZ203" t="s">
        <v>818</v>
      </c>
      <c r="DA203" t="s">
        <v>818</v>
      </c>
      <c r="DB203" t="s">
        <v>818</v>
      </c>
      <c r="DC203" t="s">
        <v>818</v>
      </c>
      <c r="DD203" t="s">
        <v>818</v>
      </c>
      <c r="DE203" t="s">
        <v>818</v>
      </c>
      <c r="DF203" t="s">
        <v>818</v>
      </c>
      <c r="DG203" t="s">
        <v>818</v>
      </c>
      <c r="DH203" t="s">
        <v>818</v>
      </c>
      <c r="DI203" t="s">
        <v>818</v>
      </c>
      <c r="DJ203" t="s">
        <v>818</v>
      </c>
      <c r="DK203" t="s">
        <v>818</v>
      </c>
      <c r="DL203" t="s">
        <v>818</v>
      </c>
      <c r="DM203" t="s">
        <v>818</v>
      </c>
      <c r="DN203" t="s">
        <v>818</v>
      </c>
      <c r="DO203" t="s">
        <v>818</v>
      </c>
      <c r="DP203" t="s">
        <v>818</v>
      </c>
      <c r="DQ203" t="s">
        <v>818</v>
      </c>
      <c r="DR203" t="s">
        <v>818</v>
      </c>
      <c r="DS203" t="s">
        <v>818</v>
      </c>
      <c r="DT203" t="s">
        <v>818</v>
      </c>
      <c r="DU203" t="s">
        <v>818</v>
      </c>
      <c r="DV203" t="s">
        <v>818</v>
      </c>
      <c r="DW203" t="s">
        <v>818</v>
      </c>
      <c r="DX203" t="s">
        <v>818</v>
      </c>
      <c r="DY203" t="s">
        <v>818</v>
      </c>
      <c r="DZ203" t="s">
        <v>818</v>
      </c>
      <c r="EA203" t="s">
        <v>818</v>
      </c>
      <c r="EB203" t="s">
        <v>818</v>
      </c>
      <c r="EC203" t="s">
        <v>818</v>
      </c>
      <c r="ED203" t="s">
        <v>818</v>
      </c>
      <c r="EE203" t="s">
        <v>818</v>
      </c>
      <c r="EF203" t="s">
        <v>818</v>
      </c>
      <c r="EG203" t="s">
        <v>818</v>
      </c>
      <c r="EH203" t="s">
        <v>818</v>
      </c>
      <c r="EI203" t="s">
        <v>818</v>
      </c>
      <c r="EJ203" t="s">
        <v>818</v>
      </c>
      <c r="EK203" t="s">
        <v>818</v>
      </c>
      <c r="EL203" t="s">
        <v>818</v>
      </c>
      <c r="EM203" t="s">
        <v>818</v>
      </c>
      <c r="EN203" t="s">
        <v>818</v>
      </c>
      <c r="EO203" t="s">
        <v>818</v>
      </c>
      <c r="EP203" t="s">
        <v>818</v>
      </c>
      <c r="EQ203" t="s">
        <v>818</v>
      </c>
      <c r="ER203" t="s">
        <v>818</v>
      </c>
      <c r="ES203" t="s">
        <v>818</v>
      </c>
      <c r="ET203" t="s">
        <v>818</v>
      </c>
      <c r="EU203" t="s">
        <v>818</v>
      </c>
      <c r="EV203" t="s">
        <v>818</v>
      </c>
      <c r="EW203" t="s">
        <v>818</v>
      </c>
      <c r="EX203" t="s">
        <v>818</v>
      </c>
      <c r="EY203" t="s">
        <v>818</v>
      </c>
      <c r="EZ203" t="s">
        <v>818</v>
      </c>
      <c r="FA203" t="s">
        <v>818</v>
      </c>
      <c r="FB203" t="s">
        <v>818</v>
      </c>
      <c r="FC203" t="s">
        <v>818</v>
      </c>
      <c r="FD203" t="s">
        <v>818</v>
      </c>
      <c r="FE203" t="s">
        <v>818</v>
      </c>
      <c r="FF203" t="s">
        <v>818</v>
      </c>
      <c r="FG203" t="s">
        <v>818</v>
      </c>
      <c r="FH203" t="s">
        <v>818</v>
      </c>
      <c r="FI203" t="s">
        <v>818</v>
      </c>
      <c r="FJ203" t="s">
        <v>818</v>
      </c>
      <c r="FK203" t="s">
        <v>818</v>
      </c>
      <c r="FL203" t="s">
        <v>818</v>
      </c>
      <c r="FM203" t="s">
        <v>818</v>
      </c>
      <c r="FN203" t="s">
        <v>818</v>
      </c>
      <c r="FO203" t="s">
        <v>818</v>
      </c>
      <c r="FP203" t="s">
        <v>818</v>
      </c>
      <c r="FQ203" t="s">
        <v>818</v>
      </c>
      <c r="FR203" t="s">
        <v>818</v>
      </c>
      <c r="FS203" t="s">
        <v>818</v>
      </c>
      <c r="FT203" t="s">
        <v>818</v>
      </c>
      <c r="FU203" t="s">
        <v>818</v>
      </c>
      <c r="FV203" t="s">
        <v>818</v>
      </c>
      <c r="FW203" t="s">
        <v>818</v>
      </c>
      <c r="FX203" t="s">
        <v>818</v>
      </c>
      <c r="FY203" t="s">
        <v>818</v>
      </c>
      <c r="FZ203" t="s">
        <v>818</v>
      </c>
      <c r="GA203" t="s">
        <v>818</v>
      </c>
      <c r="GB203" t="s">
        <v>818</v>
      </c>
      <c r="GC203" t="s">
        <v>818</v>
      </c>
      <c r="GD203" t="s">
        <v>818</v>
      </c>
      <c r="GE203" t="s">
        <v>818</v>
      </c>
      <c r="GF203" t="s">
        <v>818</v>
      </c>
      <c r="GG203" t="s">
        <v>818</v>
      </c>
      <c r="GH203" t="s">
        <v>818</v>
      </c>
      <c r="GI203" t="s">
        <v>818</v>
      </c>
      <c r="GJ203" t="s">
        <v>818</v>
      </c>
      <c r="GK203" t="s">
        <v>818</v>
      </c>
      <c r="GL203" t="s">
        <v>818</v>
      </c>
      <c r="GM203" t="s">
        <v>818</v>
      </c>
      <c r="GN203" t="s">
        <v>818</v>
      </c>
      <c r="GO203" t="s">
        <v>818</v>
      </c>
      <c r="GP203" t="s">
        <v>818</v>
      </c>
      <c r="GQ203" t="s">
        <v>818</v>
      </c>
      <c r="GR203" t="s">
        <v>818</v>
      </c>
      <c r="GS203" t="s">
        <v>818</v>
      </c>
      <c r="GT203" t="s">
        <v>818</v>
      </c>
      <c r="GU203" t="s">
        <v>818</v>
      </c>
      <c r="GV203" t="s">
        <v>818</v>
      </c>
      <c r="GW203" t="s">
        <v>818</v>
      </c>
      <c r="GX203" t="s">
        <v>818</v>
      </c>
      <c r="GY203" t="s">
        <v>818</v>
      </c>
      <c r="GZ203" t="s">
        <v>818</v>
      </c>
      <c r="HA203" t="s">
        <v>818</v>
      </c>
      <c r="HB203" t="s">
        <v>818</v>
      </c>
      <c r="HC203" t="s">
        <v>818</v>
      </c>
      <c r="HD203" t="s">
        <v>818</v>
      </c>
      <c r="HE203" t="s">
        <v>818</v>
      </c>
      <c r="HF203" t="s">
        <v>818</v>
      </c>
      <c r="HG203" t="s">
        <v>818</v>
      </c>
      <c r="HH203" t="s">
        <v>818</v>
      </c>
      <c r="HI203" t="s">
        <v>818</v>
      </c>
      <c r="HJ203" t="s">
        <v>818</v>
      </c>
      <c r="HK203" t="s">
        <v>818</v>
      </c>
      <c r="HL203" t="s">
        <v>818</v>
      </c>
      <c r="HM203" t="s">
        <v>818</v>
      </c>
      <c r="HN203" t="s">
        <v>818</v>
      </c>
      <c r="HO203" t="s">
        <v>818</v>
      </c>
      <c r="HP203" t="s">
        <v>818</v>
      </c>
      <c r="HQ203" t="s">
        <v>818</v>
      </c>
      <c r="HR203" t="s">
        <v>818</v>
      </c>
      <c r="HS203" t="s">
        <v>818</v>
      </c>
      <c r="HT203" t="s">
        <v>818</v>
      </c>
      <c r="HU203" t="s">
        <v>818</v>
      </c>
      <c r="HV203" t="s">
        <v>818</v>
      </c>
      <c r="HW203" t="s">
        <v>818</v>
      </c>
      <c r="HX203" t="s">
        <v>818</v>
      </c>
      <c r="HY203" t="s">
        <v>818</v>
      </c>
      <c r="HZ203" t="s">
        <v>818</v>
      </c>
      <c r="IA203" t="s">
        <v>818</v>
      </c>
      <c r="IB203" t="s">
        <v>818</v>
      </c>
      <c r="IC203" t="s">
        <v>818</v>
      </c>
      <c r="ID203" t="s">
        <v>818</v>
      </c>
      <c r="IE203" t="s">
        <v>818</v>
      </c>
      <c r="IF203" t="s">
        <v>818</v>
      </c>
      <c r="IG203" t="s">
        <v>818</v>
      </c>
      <c r="IH203" t="s">
        <v>818</v>
      </c>
      <c r="II203" t="s">
        <v>818</v>
      </c>
      <c r="IJ203" t="s">
        <v>818</v>
      </c>
      <c r="IK203" t="s">
        <v>818</v>
      </c>
      <c r="IL203" t="s">
        <v>818</v>
      </c>
      <c r="IM203" t="s">
        <v>818</v>
      </c>
      <c r="IN203" t="s">
        <v>818</v>
      </c>
      <c r="IO203" t="s">
        <v>818</v>
      </c>
      <c r="IP203" t="s">
        <v>818</v>
      </c>
      <c r="IQ203" t="s">
        <v>818</v>
      </c>
      <c r="IR203" t="s">
        <v>818</v>
      </c>
      <c r="IS203" t="s">
        <v>818</v>
      </c>
      <c r="IT203" t="s">
        <v>818</v>
      </c>
      <c r="IU203" t="s">
        <v>818</v>
      </c>
      <c r="IV203" t="s">
        <v>818</v>
      </c>
      <c r="IW203" t="s">
        <v>818</v>
      </c>
      <c r="IX203" t="s">
        <v>818</v>
      </c>
      <c r="IY203" t="s">
        <v>818</v>
      </c>
      <c r="IZ203" t="s">
        <v>818</v>
      </c>
      <c r="JA203" t="s">
        <v>818</v>
      </c>
      <c r="JB203" t="s">
        <v>818</v>
      </c>
      <c r="JC203" t="s">
        <v>818</v>
      </c>
      <c r="JD203" t="s">
        <v>818</v>
      </c>
      <c r="JE203" t="s">
        <v>818</v>
      </c>
      <c r="JF203" t="s">
        <v>818</v>
      </c>
      <c r="JG203" t="s">
        <v>818</v>
      </c>
      <c r="JH203" t="s">
        <v>818</v>
      </c>
      <c r="JI203" t="s">
        <v>818</v>
      </c>
      <c r="JJ203" t="s">
        <v>818</v>
      </c>
      <c r="JK203" t="s">
        <v>818</v>
      </c>
      <c r="JL203" t="s">
        <v>818</v>
      </c>
      <c r="JM203" t="s">
        <v>818</v>
      </c>
      <c r="JN203" t="s">
        <v>818</v>
      </c>
      <c r="JO203" t="s">
        <v>818</v>
      </c>
      <c r="JP203" t="s">
        <v>818</v>
      </c>
      <c r="JQ203" t="s">
        <v>818</v>
      </c>
      <c r="JR203" t="s">
        <v>818</v>
      </c>
      <c r="JS203" t="s">
        <v>818</v>
      </c>
      <c r="JT203" t="s">
        <v>818</v>
      </c>
      <c r="JU203" t="s">
        <v>818</v>
      </c>
      <c r="JV203" t="s">
        <v>818</v>
      </c>
      <c r="JW203" t="s">
        <v>818</v>
      </c>
      <c r="JX203" t="s">
        <v>818</v>
      </c>
      <c r="JY203" t="s">
        <v>818</v>
      </c>
      <c r="JZ203" t="s">
        <v>818</v>
      </c>
      <c r="KA203" t="s">
        <v>818</v>
      </c>
      <c r="KB203" t="s">
        <v>818</v>
      </c>
      <c r="KC203" t="s">
        <v>818</v>
      </c>
      <c r="KD203" t="s">
        <v>818</v>
      </c>
      <c r="KE203" t="s">
        <v>818</v>
      </c>
      <c r="KF203">
        <v>5</v>
      </c>
      <c r="KG203">
        <v>0</v>
      </c>
      <c r="KH203">
        <v>0</v>
      </c>
      <c r="KI203">
        <v>0</v>
      </c>
      <c r="KJ203">
        <v>1</v>
      </c>
      <c r="KK203">
        <v>1</v>
      </c>
      <c r="KL203">
        <v>1</v>
      </c>
      <c r="KM203">
        <v>0</v>
      </c>
      <c r="KN203">
        <v>1</v>
      </c>
      <c r="KO203">
        <v>0</v>
      </c>
      <c r="KP203">
        <v>3</v>
      </c>
      <c r="KQ203">
        <v>1</v>
      </c>
      <c r="KR203">
        <v>0</v>
      </c>
      <c r="KS203">
        <v>0</v>
      </c>
      <c r="KT203">
        <v>0</v>
      </c>
      <c r="KU203">
        <v>0</v>
      </c>
      <c r="KV203">
        <v>0</v>
      </c>
      <c r="KW203">
        <v>0</v>
      </c>
      <c r="KX203">
        <v>1</v>
      </c>
      <c r="KY203">
        <v>0</v>
      </c>
      <c r="KZ203">
        <v>0</v>
      </c>
      <c r="LA203">
        <v>1</v>
      </c>
      <c r="LB203">
        <v>1</v>
      </c>
      <c r="LC203">
        <v>3</v>
      </c>
      <c r="LD203">
        <v>5</v>
      </c>
      <c r="LE203">
        <v>2</v>
      </c>
      <c r="LF203">
        <v>2</v>
      </c>
      <c r="LH203" t="s">
        <v>817</v>
      </c>
      <c r="LI203" t="s">
        <v>817</v>
      </c>
      <c r="LJ203" t="s">
        <v>817</v>
      </c>
      <c r="LK203" t="s">
        <v>817</v>
      </c>
      <c r="LL203" t="s">
        <v>817</v>
      </c>
      <c r="LM203" t="s">
        <v>817</v>
      </c>
      <c r="LO203" t="s">
        <v>817</v>
      </c>
      <c r="LQ203" t="s">
        <v>817</v>
      </c>
      <c r="LR203" t="s">
        <v>845</v>
      </c>
      <c r="LS203" t="s">
        <v>818</v>
      </c>
      <c r="LV203" t="s">
        <v>845</v>
      </c>
      <c r="LX203" t="s">
        <v>817</v>
      </c>
      <c r="MA203" t="s">
        <v>858</v>
      </c>
      <c r="MB203" t="s">
        <v>913</v>
      </c>
      <c r="MC203" t="s">
        <v>875</v>
      </c>
      <c r="MD203" t="s">
        <v>813</v>
      </c>
      <c r="MF203" t="s">
        <v>823</v>
      </c>
      <c r="MI203" t="s">
        <v>813</v>
      </c>
      <c r="MJ203" t="s">
        <v>824</v>
      </c>
      <c r="MK203" t="s">
        <v>813</v>
      </c>
      <c r="ML203" t="s">
        <v>817</v>
      </c>
      <c r="MM203" t="s">
        <v>817</v>
      </c>
      <c r="MN203" t="s">
        <v>817</v>
      </c>
      <c r="MO203" t="s">
        <v>817</v>
      </c>
      <c r="MP203" t="s">
        <v>817</v>
      </c>
      <c r="MQ203" t="s">
        <v>817</v>
      </c>
      <c r="MR203" t="s">
        <v>817</v>
      </c>
      <c r="MS203" t="s">
        <v>817</v>
      </c>
      <c r="MT203" t="s">
        <v>817</v>
      </c>
      <c r="MU203" t="s">
        <v>817</v>
      </c>
      <c r="MV203" t="s">
        <v>817</v>
      </c>
      <c r="MW203" t="s">
        <v>813</v>
      </c>
      <c r="MX203" t="s">
        <v>817</v>
      </c>
      <c r="MY203" t="s">
        <v>817</v>
      </c>
      <c r="MZ203" t="s">
        <v>817</v>
      </c>
      <c r="NA203" t="s">
        <v>817</v>
      </c>
      <c r="NB203" t="s">
        <v>817</v>
      </c>
      <c r="NR203" t="s">
        <v>813</v>
      </c>
      <c r="NS203" t="s">
        <v>817</v>
      </c>
      <c r="NU203" t="s">
        <v>1051</v>
      </c>
      <c r="NX203" t="s">
        <v>826</v>
      </c>
      <c r="NY203">
        <v>2</v>
      </c>
      <c r="NZ203" t="s">
        <v>903</v>
      </c>
      <c r="OP203" t="s">
        <v>813</v>
      </c>
      <c r="OQ203" t="s">
        <v>827</v>
      </c>
      <c r="OR203" t="s">
        <v>828</v>
      </c>
      <c r="OS203" t="s">
        <v>878</v>
      </c>
      <c r="OT203" t="s">
        <v>813</v>
      </c>
      <c r="OU203" t="s">
        <v>817</v>
      </c>
      <c r="OV203" t="s">
        <v>830</v>
      </c>
      <c r="OW203" t="s">
        <v>864</v>
      </c>
      <c r="OX203" t="s">
        <v>1306</v>
      </c>
      <c r="OY203" t="s">
        <v>833</v>
      </c>
      <c r="OZ203" t="s">
        <v>865</v>
      </c>
      <c r="PA203" t="s">
        <v>817</v>
      </c>
      <c r="PB203" t="s">
        <v>817</v>
      </c>
      <c r="PC203" t="s">
        <v>817</v>
      </c>
      <c r="PD203" t="s">
        <v>817</v>
      </c>
      <c r="PE203" t="s">
        <v>813</v>
      </c>
      <c r="PF203" t="s">
        <v>817</v>
      </c>
      <c r="PG203" t="s">
        <v>817</v>
      </c>
      <c r="PH203" t="s">
        <v>817</v>
      </c>
      <c r="PI203" t="s">
        <v>817</v>
      </c>
      <c r="PJ203" t="s">
        <v>817</v>
      </c>
      <c r="PK203" t="s">
        <v>817</v>
      </c>
      <c r="PL203" t="s">
        <v>835</v>
      </c>
      <c r="PM203" t="s">
        <v>836</v>
      </c>
      <c r="PO203" t="s">
        <v>838</v>
      </c>
      <c r="PP203" t="s">
        <v>839</v>
      </c>
      <c r="PQ203" t="s">
        <v>813</v>
      </c>
      <c r="PR203" t="s">
        <v>813</v>
      </c>
      <c r="PS203" t="s">
        <v>817</v>
      </c>
      <c r="PT203" t="s">
        <v>817</v>
      </c>
      <c r="PU203" t="s">
        <v>817</v>
      </c>
      <c r="PV203" t="s">
        <v>817</v>
      </c>
      <c r="PW203" t="s">
        <v>817</v>
      </c>
      <c r="PX203" t="s">
        <v>817</v>
      </c>
      <c r="PY203" t="s">
        <v>817</v>
      </c>
      <c r="PZ203" t="s">
        <v>840</v>
      </c>
      <c r="QD203" t="s">
        <v>844</v>
      </c>
      <c r="QE203" t="s">
        <v>845</v>
      </c>
      <c r="QF203" t="s">
        <v>813</v>
      </c>
      <c r="QG203" t="s">
        <v>813</v>
      </c>
      <c r="QH203" t="s">
        <v>813</v>
      </c>
      <c r="QI203" t="s">
        <v>817</v>
      </c>
      <c r="QJ203" t="s">
        <v>813</v>
      </c>
      <c r="QK203" t="s">
        <v>813</v>
      </c>
      <c r="QL203" t="s">
        <v>817</v>
      </c>
      <c r="QM203" t="s">
        <v>817</v>
      </c>
      <c r="QN203" t="s">
        <v>817</v>
      </c>
      <c r="QO203" t="s">
        <v>817</v>
      </c>
      <c r="QP203" t="s">
        <v>817</v>
      </c>
      <c r="QQ203" t="s">
        <v>817</v>
      </c>
      <c r="QR203" t="s">
        <v>813</v>
      </c>
      <c r="QS203" t="s">
        <v>817</v>
      </c>
      <c r="QT203" t="s">
        <v>817</v>
      </c>
      <c r="QU203" t="s">
        <v>817</v>
      </c>
      <c r="QV203" t="s">
        <v>817</v>
      </c>
      <c r="QW203" t="s">
        <v>817</v>
      </c>
      <c r="QX203" t="s">
        <v>813</v>
      </c>
      <c r="QY203" t="s">
        <v>817</v>
      </c>
      <c r="QZ203" t="s">
        <v>817</v>
      </c>
      <c r="RA203" t="s">
        <v>817</v>
      </c>
      <c r="RB203" t="s">
        <v>817</v>
      </c>
      <c r="RC203" t="s">
        <v>817</v>
      </c>
      <c r="RD203" t="s">
        <v>817</v>
      </c>
      <c r="RE203" t="s">
        <v>817</v>
      </c>
      <c r="RF203" t="s">
        <v>817</v>
      </c>
      <c r="RG203" t="s">
        <v>817</v>
      </c>
      <c r="RH203" t="s">
        <v>817</v>
      </c>
      <c r="RI203" t="s">
        <v>817</v>
      </c>
      <c r="RJ203" t="s">
        <v>817</v>
      </c>
      <c r="RK203" t="s">
        <v>813</v>
      </c>
      <c r="RL203" t="s">
        <v>813</v>
      </c>
      <c r="RM203" t="s">
        <v>817</v>
      </c>
      <c r="RN203" t="s">
        <v>817</v>
      </c>
      <c r="RO203" t="s">
        <v>817</v>
      </c>
      <c r="RP203" t="s">
        <v>817</v>
      </c>
      <c r="RQ203" t="s">
        <v>817</v>
      </c>
      <c r="RR203" t="s">
        <v>817</v>
      </c>
      <c r="RS203" t="s">
        <v>817</v>
      </c>
      <c r="RT203" t="s">
        <v>817</v>
      </c>
      <c r="RU203" t="s">
        <v>817</v>
      </c>
      <c r="RV203" t="s">
        <v>817</v>
      </c>
      <c r="RW203" t="s">
        <v>817</v>
      </c>
      <c r="RX203" t="s">
        <v>845</v>
      </c>
      <c r="RY203" t="s">
        <v>834</v>
      </c>
      <c r="RZ203" t="s">
        <v>813</v>
      </c>
      <c r="SA203" t="s">
        <v>817</v>
      </c>
      <c r="SB203" t="s">
        <v>817</v>
      </c>
      <c r="SC203" t="s">
        <v>817</v>
      </c>
      <c r="SD203" t="s">
        <v>817</v>
      </c>
      <c r="SE203" t="s">
        <v>817</v>
      </c>
      <c r="SF203" t="s">
        <v>817</v>
      </c>
      <c r="SG203" t="s">
        <v>817</v>
      </c>
      <c r="SH203" t="s">
        <v>817</v>
      </c>
      <c r="SI203" t="s">
        <v>817</v>
      </c>
      <c r="SJ203" t="s">
        <v>813</v>
      </c>
      <c r="SK203" t="s">
        <v>817</v>
      </c>
      <c r="SL203" t="s">
        <v>817</v>
      </c>
      <c r="SM203" t="s">
        <v>817</v>
      </c>
      <c r="SN203" t="s">
        <v>817</v>
      </c>
      <c r="SO203" t="s">
        <v>817</v>
      </c>
      <c r="SP203" t="s">
        <v>817</v>
      </c>
      <c r="SQ203" t="s">
        <v>817</v>
      </c>
      <c r="SR203" t="s">
        <v>817</v>
      </c>
      <c r="SS203" t="s">
        <v>817</v>
      </c>
      <c r="ST203" t="s">
        <v>817</v>
      </c>
      <c r="SU203" t="s">
        <v>817</v>
      </c>
      <c r="SV203" t="s">
        <v>817</v>
      </c>
      <c r="SW203" t="s">
        <v>813</v>
      </c>
      <c r="SX203" t="s">
        <v>817</v>
      </c>
      <c r="SY203" t="s">
        <v>817</v>
      </c>
      <c r="SZ203" t="s">
        <v>817</v>
      </c>
      <c r="TA203" t="s">
        <v>817</v>
      </c>
      <c r="TB203" t="s">
        <v>817</v>
      </c>
      <c r="TC203" t="s">
        <v>817</v>
      </c>
      <c r="TD203" t="s">
        <v>817</v>
      </c>
      <c r="TE203" t="s">
        <v>817</v>
      </c>
      <c r="TF203" t="s">
        <v>817</v>
      </c>
      <c r="TG203" t="s">
        <v>817</v>
      </c>
      <c r="TH203" t="s">
        <v>817</v>
      </c>
      <c r="TI203" t="s">
        <v>817</v>
      </c>
      <c r="TJ203" t="s">
        <v>817</v>
      </c>
      <c r="TU203" t="s">
        <v>817</v>
      </c>
      <c r="TY203" t="s">
        <v>817</v>
      </c>
      <c r="TZ203" t="s">
        <v>817</v>
      </c>
      <c r="UA203" t="s">
        <v>817</v>
      </c>
      <c r="UB203" t="s">
        <v>817</v>
      </c>
      <c r="UC203" t="s">
        <v>817</v>
      </c>
      <c r="UD203" t="s">
        <v>817</v>
      </c>
      <c r="UE203" t="s">
        <v>817</v>
      </c>
      <c r="UF203" t="s">
        <v>817</v>
      </c>
      <c r="UG203" t="s">
        <v>817</v>
      </c>
      <c r="UH203" t="s">
        <v>813</v>
      </c>
      <c r="UI203" t="s">
        <v>817</v>
      </c>
      <c r="UJ203" t="s">
        <v>817</v>
      </c>
      <c r="UK203" t="s">
        <v>817</v>
      </c>
      <c r="UL203" t="s">
        <v>813</v>
      </c>
      <c r="UM203" t="s">
        <v>813</v>
      </c>
      <c r="UN203" t="s">
        <v>817</v>
      </c>
      <c r="UO203" t="s">
        <v>817</v>
      </c>
      <c r="UP203" t="s">
        <v>817</v>
      </c>
      <c r="UQ203" t="s">
        <v>817</v>
      </c>
      <c r="UR203" t="s">
        <v>817</v>
      </c>
      <c r="US203" t="s">
        <v>817</v>
      </c>
      <c r="UT203" t="s">
        <v>817</v>
      </c>
      <c r="UU203" t="s">
        <v>817</v>
      </c>
      <c r="UV203" t="s">
        <v>817</v>
      </c>
      <c r="UW203" t="s">
        <v>813</v>
      </c>
      <c r="UX203" t="s">
        <v>817</v>
      </c>
      <c r="UY203" t="s">
        <v>817</v>
      </c>
      <c r="UZ203" t="s">
        <v>817</v>
      </c>
      <c r="VD203" t="s">
        <v>813</v>
      </c>
      <c r="VE203" t="s">
        <v>817</v>
      </c>
      <c r="VF203" t="s">
        <v>817</v>
      </c>
      <c r="VG203" t="s">
        <v>817</v>
      </c>
      <c r="VH203" t="s">
        <v>817</v>
      </c>
      <c r="VI203" t="s">
        <v>817</v>
      </c>
      <c r="VJ203" t="s">
        <v>817</v>
      </c>
      <c r="VK203" t="s">
        <v>817</v>
      </c>
      <c r="VL203" t="s">
        <v>817</v>
      </c>
      <c r="VM203" t="s">
        <v>817</v>
      </c>
      <c r="VN203" t="s">
        <v>817</v>
      </c>
      <c r="VO203" t="s">
        <v>817</v>
      </c>
      <c r="VP203" t="s">
        <v>817</v>
      </c>
      <c r="VQ203" t="s">
        <v>817</v>
      </c>
      <c r="VR203" t="s">
        <v>817</v>
      </c>
      <c r="VY203" t="s">
        <v>817</v>
      </c>
      <c r="VZ203" t="s">
        <v>817</v>
      </c>
      <c r="WA203" t="s">
        <v>817</v>
      </c>
      <c r="WJ203" t="s">
        <v>813</v>
      </c>
      <c r="WK203" t="s">
        <v>813</v>
      </c>
      <c r="WL203" t="s">
        <v>817</v>
      </c>
      <c r="WM203" t="s">
        <v>817</v>
      </c>
      <c r="WN203" t="s">
        <v>817</v>
      </c>
      <c r="WO203" t="s">
        <v>817</v>
      </c>
      <c r="WP203" t="s">
        <v>817</v>
      </c>
      <c r="WQ203" t="s">
        <v>817</v>
      </c>
      <c r="WR203" t="s">
        <v>817</v>
      </c>
      <c r="WS203" t="s">
        <v>834</v>
      </c>
      <c r="WU203" t="s">
        <v>817</v>
      </c>
      <c r="WV203" t="s">
        <v>813</v>
      </c>
      <c r="WW203" t="s">
        <v>817</v>
      </c>
      <c r="WX203" t="s">
        <v>817</v>
      </c>
      <c r="WY203" t="s">
        <v>817</v>
      </c>
      <c r="WZ203" t="s">
        <v>817</v>
      </c>
      <c r="XA203" t="s">
        <v>817</v>
      </c>
      <c r="XB203" t="s">
        <v>817</v>
      </c>
      <c r="XC203" t="s">
        <v>850</v>
      </c>
      <c r="XD203" t="s">
        <v>813</v>
      </c>
      <c r="XE203" t="s">
        <v>817</v>
      </c>
      <c r="XF203" t="s">
        <v>817</v>
      </c>
      <c r="XG203" t="s">
        <v>817</v>
      </c>
      <c r="XH203" t="s">
        <v>817</v>
      </c>
      <c r="XI203" t="s">
        <v>817</v>
      </c>
      <c r="XJ203" t="s">
        <v>817</v>
      </c>
      <c r="XK203" t="s">
        <v>817</v>
      </c>
      <c r="XL203" t="s">
        <v>817</v>
      </c>
      <c r="XM203" t="s">
        <v>817</v>
      </c>
      <c r="XN203" t="s">
        <v>817</v>
      </c>
      <c r="XO203" t="s">
        <v>817</v>
      </c>
      <c r="XP203" t="s">
        <v>817</v>
      </c>
      <c r="XQ203" t="s">
        <v>817</v>
      </c>
      <c r="XR203" t="s">
        <v>817</v>
      </c>
      <c r="XS203" t="s">
        <v>817</v>
      </c>
      <c r="XT203" t="s">
        <v>817</v>
      </c>
      <c r="XU203" t="s">
        <v>817</v>
      </c>
      <c r="XV203" t="s">
        <v>817</v>
      </c>
      <c r="XW203" t="s">
        <v>813</v>
      </c>
      <c r="XX203" t="s">
        <v>817</v>
      </c>
      <c r="XY203" t="s">
        <v>817</v>
      </c>
      <c r="XZ203" t="s">
        <v>813</v>
      </c>
      <c r="YA203" t="s">
        <v>817</v>
      </c>
      <c r="YB203" t="s">
        <v>817</v>
      </c>
      <c r="YC203" t="s">
        <v>817</v>
      </c>
      <c r="YD203" t="s">
        <v>813</v>
      </c>
      <c r="YE203" t="s">
        <v>817</v>
      </c>
      <c r="YF203" t="s">
        <v>817</v>
      </c>
      <c r="YG203" t="s">
        <v>817</v>
      </c>
      <c r="YH203" t="s">
        <v>817</v>
      </c>
      <c r="YI203" t="s">
        <v>817</v>
      </c>
      <c r="YJ203" t="s">
        <v>817</v>
      </c>
      <c r="YK203" t="s">
        <v>817</v>
      </c>
      <c r="YL203" t="s">
        <v>817</v>
      </c>
      <c r="YM203" t="s">
        <v>817</v>
      </c>
      <c r="YN203" t="s">
        <v>817</v>
      </c>
      <c r="YO203" t="s">
        <v>813</v>
      </c>
      <c r="YP203" t="s">
        <v>817</v>
      </c>
      <c r="YQ203" t="s">
        <v>817</v>
      </c>
      <c r="YR203" t="s">
        <v>817</v>
      </c>
      <c r="YS203" t="s">
        <v>817</v>
      </c>
      <c r="YT203" t="s">
        <v>817</v>
      </c>
      <c r="YU203" t="s">
        <v>813</v>
      </c>
      <c r="YW203" t="s">
        <v>817</v>
      </c>
      <c r="ZM203" t="s">
        <v>817</v>
      </c>
      <c r="ZN203" t="s">
        <v>817</v>
      </c>
      <c r="ZO203" t="s">
        <v>813</v>
      </c>
      <c r="ZP203" t="s">
        <v>817</v>
      </c>
      <c r="ZQ203" t="s">
        <v>817</v>
      </c>
      <c r="ZR203" t="s">
        <v>817</v>
      </c>
      <c r="ZS203" t="s">
        <v>817</v>
      </c>
      <c r="ZT203" t="s">
        <v>817</v>
      </c>
      <c r="ZU203" t="s">
        <v>817</v>
      </c>
      <c r="ZV203" t="s">
        <v>817</v>
      </c>
      <c r="ZW203" t="s">
        <v>817</v>
      </c>
      <c r="ZX203" t="s">
        <v>817</v>
      </c>
      <c r="ZY203" t="s">
        <v>817</v>
      </c>
      <c r="ZZ203" t="s">
        <v>817</v>
      </c>
      <c r="AAA203" t="s">
        <v>817</v>
      </c>
      <c r="AAB203" t="s">
        <v>817</v>
      </c>
      <c r="AAC203" t="s">
        <v>817</v>
      </c>
      <c r="AAD203" t="s">
        <v>817</v>
      </c>
      <c r="AAE203" t="s">
        <v>817</v>
      </c>
      <c r="AAF203" t="s">
        <v>817</v>
      </c>
      <c r="AAH203" t="s">
        <v>813</v>
      </c>
      <c r="AAI203" t="s">
        <v>817</v>
      </c>
      <c r="AAJ203" t="s">
        <v>817</v>
      </c>
      <c r="AAK203" t="s">
        <v>817</v>
      </c>
      <c r="AAL203" t="s">
        <v>817</v>
      </c>
      <c r="AAM203" t="s">
        <v>817</v>
      </c>
      <c r="AAN203" t="s">
        <v>817</v>
      </c>
      <c r="AAO203" t="s">
        <v>817</v>
      </c>
      <c r="AAP203" t="s">
        <v>817</v>
      </c>
      <c r="AAQ203" t="s">
        <v>817</v>
      </c>
      <c r="AAR203" t="s">
        <v>817</v>
      </c>
      <c r="AAS203" t="s">
        <v>817</v>
      </c>
      <c r="AAT203" t="s">
        <v>817</v>
      </c>
      <c r="AAV203" t="s">
        <v>817</v>
      </c>
      <c r="AAW203" t="s">
        <v>817</v>
      </c>
      <c r="AAX203" t="s">
        <v>817</v>
      </c>
      <c r="AAY203" t="s">
        <v>817</v>
      </c>
      <c r="AAZ203" t="s">
        <v>817</v>
      </c>
      <c r="ABA203" t="s">
        <v>817</v>
      </c>
      <c r="ABB203" t="s">
        <v>813</v>
      </c>
      <c r="ABC203" t="s">
        <v>817</v>
      </c>
      <c r="ABD203" t="s">
        <v>817</v>
      </c>
      <c r="ABE203" t="s">
        <v>817</v>
      </c>
      <c r="ABF203" t="s">
        <v>817</v>
      </c>
      <c r="ABG203" t="s">
        <v>817</v>
      </c>
      <c r="ABH203" t="s">
        <v>817</v>
      </c>
      <c r="ABI203" t="s">
        <v>817</v>
      </c>
      <c r="ABJ203" t="s">
        <v>817</v>
      </c>
      <c r="ABK203" t="s">
        <v>817</v>
      </c>
      <c r="ABL203" t="s">
        <v>817</v>
      </c>
      <c r="ABM203" t="s">
        <v>817</v>
      </c>
      <c r="ABN203" t="s">
        <v>817</v>
      </c>
      <c r="ABO203" t="s">
        <v>817</v>
      </c>
      <c r="ABP203" t="s">
        <v>817</v>
      </c>
      <c r="ABQ203" t="s">
        <v>817</v>
      </c>
      <c r="ABR203" t="s">
        <v>817</v>
      </c>
      <c r="ABS203" t="s">
        <v>817</v>
      </c>
      <c r="ABT203" t="s">
        <v>817</v>
      </c>
      <c r="ABU203" t="s">
        <v>817</v>
      </c>
      <c r="ABV203" t="s">
        <v>817</v>
      </c>
      <c r="ABW203" t="s">
        <v>813</v>
      </c>
      <c r="ABX203" t="s">
        <v>817</v>
      </c>
      <c r="ABY203" t="s">
        <v>817</v>
      </c>
      <c r="ABZ203" t="s">
        <v>817</v>
      </c>
      <c r="ACA203" t="s">
        <v>813</v>
      </c>
      <c r="ACB203" t="s">
        <v>817</v>
      </c>
      <c r="ACC203" t="s">
        <v>817</v>
      </c>
      <c r="ACD203" t="s">
        <v>817</v>
      </c>
      <c r="ACE203" t="s">
        <v>817</v>
      </c>
      <c r="ACF203" t="s">
        <v>817</v>
      </c>
      <c r="ACG203" t="s">
        <v>817</v>
      </c>
      <c r="ACH203" t="s">
        <v>817</v>
      </c>
      <c r="ACI203" t="s">
        <v>817</v>
      </c>
    </row>
    <row r="204" spans="1:763">
      <c r="A204" t="s">
        <v>1663</v>
      </c>
      <c r="B204" t="s">
        <v>1664</v>
      </c>
      <c r="C204" t="s">
        <v>1665</v>
      </c>
      <c r="D204" t="s">
        <v>1389</v>
      </c>
      <c r="E204" t="s">
        <v>1389</v>
      </c>
      <c r="P204" t="s">
        <v>855</v>
      </c>
      <c r="Q204">
        <v>1.2198080885670051</v>
      </c>
      <c r="T204">
        <v>52</v>
      </c>
      <c r="V204" t="s">
        <v>813</v>
      </c>
      <c r="X204" t="s">
        <v>817</v>
      </c>
      <c r="Y204" t="s">
        <v>856</v>
      </c>
      <c r="Z204" t="s">
        <v>856</v>
      </c>
      <c r="AA204" t="s">
        <v>815</v>
      </c>
      <c r="AB204" t="s">
        <v>816</v>
      </c>
      <c r="AC204">
        <v>9</v>
      </c>
      <c r="AD204" t="s">
        <v>813</v>
      </c>
      <c r="AE204">
        <v>9</v>
      </c>
      <c r="AF204">
        <v>0</v>
      </c>
      <c r="AG204">
        <v>0</v>
      </c>
      <c r="AH204" t="s">
        <v>818</v>
      </c>
      <c r="AI204" t="s">
        <v>818</v>
      </c>
      <c r="AJ204" t="s">
        <v>818</v>
      </c>
      <c r="AK204" t="s">
        <v>818</v>
      </c>
      <c r="AL204" t="s">
        <v>818</v>
      </c>
      <c r="AM204" t="s">
        <v>818</v>
      </c>
      <c r="AN204" t="s">
        <v>818</v>
      </c>
      <c r="AO204" t="s">
        <v>818</v>
      </c>
      <c r="AP204" t="s">
        <v>818</v>
      </c>
      <c r="AQ204" t="s">
        <v>818</v>
      </c>
      <c r="AR204" t="s">
        <v>818</v>
      </c>
      <c r="AS204" t="s">
        <v>818</v>
      </c>
      <c r="AT204" t="s">
        <v>818</v>
      </c>
      <c r="AU204" t="s">
        <v>818</v>
      </c>
      <c r="AV204" t="s">
        <v>818</v>
      </c>
      <c r="AW204" t="s">
        <v>818</v>
      </c>
      <c r="AX204" t="s">
        <v>818</v>
      </c>
      <c r="AY204" t="s">
        <v>818</v>
      </c>
      <c r="AZ204" t="s">
        <v>818</v>
      </c>
      <c r="BA204" t="s">
        <v>818</v>
      </c>
      <c r="BB204" t="s">
        <v>818</v>
      </c>
      <c r="BC204" t="s">
        <v>818</v>
      </c>
      <c r="BD204" t="s">
        <v>818</v>
      </c>
      <c r="BE204" t="s">
        <v>818</v>
      </c>
      <c r="BF204" t="s">
        <v>818</v>
      </c>
      <c r="BG204" t="s">
        <v>818</v>
      </c>
      <c r="BH204" t="s">
        <v>818</v>
      </c>
      <c r="BI204" t="s">
        <v>818</v>
      </c>
      <c r="BJ204" t="s">
        <v>818</v>
      </c>
      <c r="BK204" t="s">
        <v>818</v>
      </c>
      <c r="BL204" t="s">
        <v>818</v>
      </c>
      <c r="BM204" t="s">
        <v>818</v>
      </c>
      <c r="BN204" t="s">
        <v>818</v>
      </c>
      <c r="BO204" t="s">
        <v>818</v>
      </c>
      <c r="BP204" t="s">
        <v>818</v>
      </c>
      <c r="BQ204" t="s">
        <v>818</v>
      </c>
      <c r="BR204" t="s">
        <v>818</v>
      </c>
      <c r="BS204" t="s">
        <v>818</v>
      </c>
      <c r="BT204" t="s">
        <v>818</v>
      </c>
      <c r="BU204" t="s">
        <v>818</v>
      </c>
      <c r="BV204" t="s">
        <v>818</v>
      </c>
      <c r="BW204" t="s">
        <v>818</v>
      </c>
      <c r="BX204" t="s">
        <v>818</v>
      </c>
      <c r="BY204" t="s">
        <v>818</v>
      </c>
      <c r="BZ204" t="s">
        <v>818</v>
      </c>
      <c r="CA204" t="s">
        <v>818</v>
      </c>
      <c r="CB204" t="s">
        <v>818</v>
      </c>
      <c r="CC204" t="s">
        <v>818</v>
      </c>
      <c r="CD204" t="s">
        <v>818</v>
      </c>
      <c r="CE204" t="s">
        <v>818</v>
      </c>
      <c r="CF204" t="s">
        <v>818</v>
      </c>
      <c r="CG204" t="s">
        <v>818</v>
      </c>
      <c r="CH204" t="s">
        <v>818</v>
      </c>
      <c r="CI204" t="s">
        <v>818</v>
      </c>
      <c r="CJ204" t="s">
        <v>818</v>
      </c>
      <c r="CK204" t="s">
        <v>818</v>
      </c>
      <c r="CL204" t="s">
        <v>818</v>
      </c>
      <c r="CM204" t="s">
        <v>818</v>
      </c>
      <c r="CN204" t="s">
        <v>818</v>
      </c>
      <c r="CO204" t="s">
        <v>818</v>
      </c>
      <c r="CP204" t="s">
        <v>818</v>
      </c>
      <c r="CQ204" t="s">
        <v>818</v>
      </c>
      <c r="CR204" t="s">
        <v>818</v>
      </c>
      <c r="CS204" t="s">
        <v>818</v>
      </c>
      <c r="CT204" t="s">
        <v>818</v>
      </c>
      <c r="CU204" t="s">
        <v>818</v>
      </c>
      <c r="CV204" t="s">
        <v>818</v>
      </c>
      <c r="CW204" t="s">
        <v>818</v>
      </c>
      <c r="CX204" t="s">
        <v>818</v>
      </c>
      <c r="CY204" t="s">
        <v>818</v>
      </c>
      <c r="CZ204" t="s">
        <v>818</v>
      </c>
      <c r="DA204" t="s">
        <v>818</v>
      </c>
      <c r="DB204" t="s">
        <v>818</v>
      </c>
      <c r="DC204" t="s">
        <v>818</v>
      </c>
      <c r="DD204" t="s">
        <v>818</v>
      </c>
      <c r="DE204" t="s">
        <v>818</v>
      </c>
      <c r="DF204" t="s">
        <v>818</v>
      </c>
      <c r="DG204" t="s">
        <v>818</v>
      </c>
      <c r="DH204" t="s">
        <v>818</v>
      </c>
      <c r="DI204" t="s">
        <v>818</v>
      </c>
      <c r="DJ204" t="s">
        <v>818</v>
      </c>
      <c r="DK204" t="s">
        <v>818</v>
      </c>
      <c r="DL204" t="s">
        <v>818</v>
      </c>
      <c r="DM204" t="s">
        <v>818</v>
      </c>
      <c r="DN204" t="s">
        <v>818</v>
      </c>
      <c r="DO204" t="s">
        <v>818</v>
      </c>
      <c r="DP204" t="s">
        <v>818</v>
      </c>
      <c r="DQ204" t="s">
        <v>818</v>
      </c>
      <c r="DR204" t="s">
        <v>818</v>
      </c>
      <c r="DS204" t="s">
        <v>818</v>
      </c>
      <c r="DT204" t="s">
        <v>818</v>
      </c>
      <c r="DU204" t="s">
        <v>818</v>
      </c>
      <c r="DV204" t="s">
        <v>818</v>
      </c>
      <c r="DW204" t="s">
        <v>818</v>
      </c>
      <c r="DX204" t="s">
        <v>818</v>
      </c>
      <c r="DY204" t="s">
        <v>818</v>
      </c>
      <c r="DZ204" t="s">
        <v>818</v>
      </c>
      <c r="EA204" t="s">
        <v>818</v>
      </c>
      <c r="EB204" t="s">
        <v>818</v>
      </c>
      <c r="EC204" t="s">
        <v>818</v>
      </c>
      <c r="ED204" t="s">
        <v>818</v>
      </c>
      <c r="EE204" t="s">
        <v>818</v>
      </c>
      <c r="EF204" t="s">
        <v>818</v>
      </c>
      <c r="EG204" t="s">
        <v>818</v>
      </c>
      <c r="EH204" t="s">
        <v>818</v>
      </c>
      <c r="EI204" t="s">
        <v>818</v>
      </c>
      <c r="EJ204" t="s">
        <v>818</v>
      </c>
      <c r="EK204" t="s">
        <v>818</v>
      </c>
      <c r="EL204" t="s">
        <v>818</v>
      </c>
      <c r="EM204" t="s">
        <v>818</v>
      </c>
      <c r="EN204" t="s">
        <v>818</v>
      </c>
      <c r="EO204" t="s">
        <v>818</v>
      </c>
      <c r="EP204" t="s">
        <v>818</v>
      </c>
      <c r="EQ204" t="s">
        <v>818</v>
      </c>
      <c r="ER204" t="s">
        <v>818</v>
      </c>
      <c r="ES204" t="s">
        <v>818</v>
      </c>
      <c r="ET204" t="s">
        <v>818</v>
      </c>
      <c r="EU204" t="s">
        <v>818</v>
      </c>
      <c r="EV204" t="s">
        <v>818</v>
      </c>
      <c r="EW204" t="s">
        <v>818</v>
      </c>
      <c r="EX204" t="s">
        <v>818</v>
      </c>
      <c r="EY204" t="s">
        <v>818</v>
      </c>
      <c r="EZ204" t="s">
        <v>818</v>
      </c>
      <c r="FA204" t="s">
        <v>818</v>
      </c>
      <c r="FB204" t="s">
        <v>818</v>
      </c>
      <c r="FC204" t="s">
        <v>818</v>
      </c>
      <c r="FD204" t="s">
        <v>818</v>
      </c>
      <c r="FE204" t="s">
        <v>818</v>
      </c>
      <c r="FF204" t="s">
        <v>818</v>
      </c>
      <c r="FG204" t="s">
        <v>818</v>
      </c>
      <c r="FH204" t="s">
        <v>818</v>
      </c>
      <c r="FI204" t="s">
        <v>818</v>
      </c>
      <c r="FJ204" t="s">
        <v>818</v>
      </c>
      <c r="FK204" t="s">
        <v>818</v>
      </c>
      <c r="FL204" t="s">
        <v>818</v>
      </c>
      <c r="FM204" t="s">
        <v>818</v>
      </c>
      <c r="FN204" t="s">
        <v>818</v>
      </c>
      <c r="FO204" t="s">
        <v>818</v>
      </c>
      <c r="FP204" t="s">
        <v>818</v>
      </c>
      <c r="FQ204" t="s">
        <v>818</v>
      </c>
      <c r="FR204" t="s">
        <v>818</v>
      </c>
      <c r="FS204" t="s">
        <v>818</v>
      </c>
      <c r="FT204" t="s">
        <v>818</v>
      </c>
      <c r="FU204" t="s">
        <v>818</v>
      </c>
      <c r="FV204" t="s">
        <v>818</v>
      </c>
      <c r="FW204" t="s">
        <v>818</v>
      </c>
      <c r="FX204" t="s">
        <v>818</v>
      </c>
      <c r="FY204" t="s">
        <v>818</v>
      </c>
      <c r="FZ204" t="s">
        <v>818</v>
      </c>
      <c r="GA204" t="s">
        <v>818</v>
      </c>
      <c r="GB204" t="s">
        <v>818</v>
      </c>
      <c r="GC204" t="s">
        <v>818</v>
      </c>
      <c r="GD204" t="s">
        <v>818</v>
      </c>
      <c r="GE204" t="s">
        <v>818</v>
      </c>
      <c r="GF204" t="s">
        <v>818</v>
      </c>
      <c r="GG204" t="s">
        <v>818</v>
      </c>
      <c r="GH204" t="s">
        <v>818</v>
      </c>
      <c r="GI204" t="s">
        <v>818</v>
      </c>
      <c r="GJ204" t="s">
        <v>818</v>
      </c>
      <c r="GK204" t="s">
        <v>818</v>
      </c>
      <c r="GL204" t="s">
        <v>818</v>
      </c>
      <c r="GM204" t="s">
        <v>818</v>
      </c>
      <c r="GN204" t="s">
        <v>818</v>
      </c>
      <c r="GO204" t="s">
        <v>818</v>
      </c>
      <c r="GP204" t="s">
        <v>818</v>
      </c>
      <c r="GQ204" t="s">
        <v>818</v>
      </c>
      <c r="GR204" t="s">
        <v>818</v>
      </c>
      <c r="GS204" t="s">
        <v>818</v>
      </c>
      <c r="GT204" t="s">
        <v>818</v>
      </c>
      <c r="GU204" t="s">
        <v>818</v>
      </c>
      <c r="GV204" t="s">
        <v>818</v>
      </c>
      <c r="GW204" t="s">
        <v>818</v>
      </c>
      <c r="GX204" t="s">
        <v>818</v>
      </c>
      <c r="GY204" t="s">
        <v>818</v>
      </c>
      <c r="GZ204" t="s">
        <v>818</v>
      </c>
      <c r="HA204" t="s">
        <v>818</v>
      </c>
      <c r="HB204" t="s">
        <v>818</v>
      </c>
      <c r="HC204" t="s">
        <v>818</v>
      </c>
      <c r="HD204" t="s">
        <v>818</v>
      </c>
      <c r="HE204" t="s">
        <v>818</v>
      </c>
      <c r="HF204" t="s">
        <v>818</v>
      </c>
      <c r="HG204" t="s">
        <v>818</v>
      </c>
      <c r="HH204" t="s">
        <v>818</v>
      </c>
      <c r="HI204" t="s">
        <v>818</v>
      </c>
      <c r="HJ204" t="s">
        <v>818</v>
      </c>
      <c r="HK204" t="s">
        <v>818</v>
      </c>
      <c r="HL204" t="s">
        <v>818</v>
      </c>
      <c r="HM204" t="s">
        <v>818</v>
      </c>
      <c r="HN204" t="s">
        <v>818</v>
      </c>
      <c r="HO204" t="s">
        <v>818</v>
      </c>
      <c r="HP204" t="s">
        <v>818</v>
      </c>
      <c r="HQ204" t="s">
        <v>818</v>
      </c>
      <c r="HR204" t="s">
        <v>818</v>
      </c>
      <c r="HS204" t="s">
        <v>818</v>
      </c>
      <c r="HT204" t="s">
        <v>818</v>
      </c>
      <c r="HU204" t="s">
        <v>818</v>
      </c>
      <c r="HV204" t="s">
        <v>818</v>
      </c>
      <c r="HW204" t="s">
        <v>818</v>
      </c>
      <c r="HX204" t="s">
        <v>818</v>
      </c>
      <c r="HY204" t="s">
        <v>818</v>
      </c>
      <c r="HZ204" t="s">
        <v>818</v>
      </c>
      <c r="IA204" t="s">
        <v>818</v>
      </c>
      <c r="IB204" t="s">
        <v>818</v>
      </c>
      <c r="IC204" t="s">
        <v>818</v>
      </c>
      <c r="ID204" t="s">
        <v>818</v>
      </c>
      <c r="IE204" t="s">
        <v>818</v>
      </c>
      <c r="IF204" t="s">
        <v>818</v>
      </c>
      <c r="IG204" t="s">
        <v>818</v>
      </c>
      <c r="IH204" t="s">
        <v>818</v>
      </c>
      <c r="II204" t="s">
        <v>818</v>
      </c>
      <c r="IJ204" t="s">
        <v>818</v>
      </c>
      <c r="IK204" t="s">
        <v>818</v>
      </c>
      <c r="IL204" t="s">
        <v>818</v>
      </c>
      <c r="IM204" t="s">
        <v>818</v>
      </c>
      <c r="IN204" t="s">
        <v>818</v>
      </c>
      <c r="IO204" t="s">
        <v>818</v>
      </c>
      <c r="IP204" t="s">
        <v>818</v>
      </c>
      <c r="IQ204" t="s">
        <v>818</v>
      </c>
      <c r="IR204" t="s">
        <v>818</v>
      </c>
      <c r="IS204" t="s">
        <v>818</v>
      </c>
      <c r="IT204" t="s">
        <v>818</v>
      </c>
      <c r="IU204" t="s">
        <v>818</v>
      </c>
      <c r="IV204" t="s">
        <v>818</v>
      </c>
      <c r="IW204" t="s">
        <v>818</v>
      </c>
      <c r="IX204" t="s">
        <v>818</v>
      </c>
      <c r="IY204" t="s">
        <v>818</v>
      </c>
      <c r="IZ204" t="s">
        <v>818</v>
      </c>
      <c r="JA204" t="s">
        <v>818</v>
      </c>
      <c r="JB204" t="s">
        <v>818</v>
      </c>
      <c r="JC204" t="s">
        <v>818</v>
      </c>
      <c r="JD204" t="s">
        <v>818</v>
      </c>
      <c r="JE204" t="s">
        <v>818</v>
      </c>
      <c r="JF204" t="s">
        <v>818</v>
      </c>
      <c r="JG204" t="s">
        <v>818</v>
      </c>
      <c r="JH204" t="s">
        <v>818</v>
      </c>
      <c r="JI204" t="s">
        <v>818</v>
      </c>
      <c r="JJ204" t="s">
        <v>818</v>
      </c>
      <c r="JK204" t="s">
        <v>818</v>
      </c>
      <c r="JL204" t="s">
        <v>818</v>
      </c>
      <c r="JM204" t="s">
        <v>818</v>
      </c>
      <c r="JN204" t="s">
        <v>818</v>
      </c>
      <c r="JO204" t="s">
        <v>818</v>
      </c>
      <c r="JP204" t="s">
        <v>818</v>
      </c>
      <c r="JQ204" t="s">
        <v>818</v>
      </c>
      <c r="JR204" t="s">
        <v>818</v>
      </c>
      <c r="JS204" t="s">
        <v>818</v>
      </c>
      <c r="JT204" t="s">
        <v>818</v>
      </c>
      <c r="JU204" t="s">
        <v>818</v>
      </c>
      <c r="JV204" t="s">
        <v>818</v>
      </c>
      <c r="JW204" t="s">
        <v>818</v>
      </c>
      <c r="JX204" t="s">
        <v>818</v>
      </c>
      <c r="JY204" t="s">
        <v>818</v>
      </c>
      <c r="JZ204" t="s">
        <v>818</v>
      </c>
      <c r="KA204" t="s">
        <v>818</v>
      </c>
      <c r="KB204" t="s">
        <v>818</v>
      </c>
      <c r="KC204" t="s">
        <v>818</v>
      </c>
      <c r="KD204" t="s">
        <v>818</v>
      </c>
      <c r="KE204" t="s">
        <v>818</v>
      </c>
      <c r="KF204">
        <v>9</v>
      </c>
      <c r="KG204">
        <v>0</v>
      </c>
      <c r="KH204">
        <v>0</v>
      </c>
      <c r="KI204">
        <v>0</v>
      </c>
      <c r="KJ204">
        <v>1</v>
      </c>
      <c r="KK204">
        <v>1</v>
      </c>
      <c r="KL204">
        <v>0</v>
      </c>
      <c r="KM204">
        <v>0</v>
      </c>
      <c r="KN204">
        <v>2</v>
      </c>
      <c r="KO204">
        <v>0</v>
      </c>
      <c r="KP204">
        <v>2</v>
      </c>
      <c r="KQ204">
        <v>2</v>
      </c>
      <c r="KR204">
        <v>0</v>
      </c>
      <c r="KS204">
        <v>0</v>
      </c>
      <c r="KT204">
        <v>0</v>
      </c>
      <c r="KU204">
        <v>1</v>
      </c>
      <c r="KV204">
        <v>0</v>
      </c>
      <c r="KW204">
        <v>2</v>
      </c>
      <c r="KX204">
        <v>2</v>
      </c>
      <c r="KY204">
        <v>0</v>
      </c>
      <c r="KZ204">
        <v>1</v>
      </c>
      <c r="LA204">
        <v>4</v>
      </c>
      <c r="LB204">
        <v>1</v>
      </c>
      <c r="LC204">
        <v>3</v>
      </c>
      <c r="LD204">
        <v>9</v>
      </c>
      <c r="LE204">
        <v>2</v>
      </c>
      <c r="LF204">
        <v>6</v>
      </c>
      <c r="LH204" t="s">
        <v>813</v>
      </c>
      <c r="LI204" t="s">
        <v>817</v>
      </c>
      <c r="LJ204" t="s">
        <v>813</v>
      </c>
      <c r="LK204" t="s">
        <v>817</v>
      </c>
      <c r="LL204" t="s">
        <v>817</v>
      </c>
      <c r="LM204" t="s">
        <v>817</v>
      </c>
      <c r="LN204" t="s">
        <v>817</v>
      </c>
      <c r="LO204" t="s">
        <v>813</v>
      </c>
      <c r="LP204" t="s">
        <v>817</v>
      </c>
      <c r="LQ204" t="s">
        <v>817</v>
      </c>
      <c r="LR204" t="s">
        <v>818</v>
      </c>
      <c r="LS204" t="s">
        <v>818</v>
      </c>
      <c r="LT204" t="s">
        <v>818</v>
      </c>
      <c r="LU204" t="s">
        <v>818</v>
      </c>
      <c r="LV204" t="s">
        <v>818</v>
      </c>
      <c r="LW204" t="s">
        <v>818</v>
      </c>
      <c r="LX204" t="s">
        <v>817</v>
      </c>
      <c r="MA204" t="s">
        <v>998</v>
      </c>
      <c r="MB204" t="s">
        <v>887</v>
      </c>
      <c r="MC204" t="s">
        <v>822</v>
      </c>
      <c r="MD204" t="s">
        <v>813</v>
      </c>
      <c r="MF204" t="s">
        <v>823</v>
      </c>
      <c r="MI204" t="s">
        <v>813</v>
      </c>
      <c r="MJ204" t="s">
        <v>824</v>
      </c>
      <c r="MK204" t="s">
        <v>813</v>
      </c>
      <c r="ML204" t="s">
        <v>817</v>
      </c>
      <c r="MM204" t="s">
        <v>817</v>
      </c>
      <c r="MN204" t="s">
        <v>817</v>
      </c>
      <c r="MO204" t="s">
        <v>817</v>
      </c>
      <c r="MP204" t="s">
        <v>813</v>
      </c>
      <c r="MQ204" t="s">
        <v>817</v>
      </c>
      <c r="MR204" t="s">
        <v>817</v>
      </c>
      <c r="MS204" t="s">
        <v>817</v>
      </c>
      <c r="MT204" t="s">
        <v>817</v>
      </c>
      <c r="MU204" t="s">
        <v>813</v>
      </c>
      <c r="NC204" t="s">
        <v>813</v>
      </c>
      <c r="ND204" t="s">
        <v>817</v>
      </c>
      <c r="NE204" t="s">
        <v>817</v>
      </c>
      <c r="NF204" t="s">
        <v>817</v>
      </c>
      <c r="NG204" t="s">
        <v>817</v>
      </c>
      <c r="NH204" t="s">
        <v>813</v>
      </c>
      <c r="NI204" t="s">
        <v>813</v>
      </c>
      <c r="NJ204" t="s">
        <v>817</v>
      </c>
      <c r="NK204" t="s">
        <v>817</v>
      </c>
      <c r="NL204" t="s">
        <v>817</v>
      </c>
      <c r="NM204" t="s">
        <v>813</v>
      </c>
      <c r="NN204" t="s">
        <v>817</v>
      </c>
      <c r="NO204" t="s">
        <v>817</v>
      </c>
      <c r="NP204" t="s">
        <v>817</v>
      </c>
      <c r="NQ204" t="s">
        <v>817</v>
      </c>
      <c r="NR204" t="s">
        <v>813</v>
      </c>
      <c r="NS204" t="s">
        <v>817</v>
      </c>
      <c r="NU204" t="s">
        <v>861</v>
      </c>
      <c r="NV204" t="s">
        <v>813</v>
      </c>
      <c r="NW204" t="s">
        <v>862</v>
      </c>
      <c r="NX204" t="s">
        <v>826</v>
      </c>
      <c r="NY204">
        <v>0</v>
      </c>
      <c r="OA204" t="s">
        <v>817</v>
      </c>
      <c r="OB204" t="s">
        <v>813</v>
      </c>
      <c r="OC204" t="s">
        <v>817</v>
      </c>
      <c r="OD204" t="s">
        <v>817</v>
      </c>
      <c r="OE204" t="s">
        <v>817</v>
      </c>
      <c r="OF204" t="s">
        <v>813</v>
      </c>
      <c r="OG204" t="s">
        <v>817</v>
      </c>
      <c r="OH204" t="s">
        <v>817</v>
      </c>
      <c r="OI204" t="s">
        <v>817</v>
      </c>
      <c r="OJ204" t="s">
        <v>817</v>
      </c>
      <c r="OK204" t="s">
        <v>817</v>
      </c>
      <c r="OL204" t="s">
        <v>817</v>
      </c>
      <c r="OM204" t="s">
        <v>817</v>
      </c>
      <c r="ON204" t="s">
        <v>817</v>
      </c>
      <c r="OP204" t="s">
        <v>813</v>
      </c>
      <c r="OQ204" t="s">
        <v>890</v>
      </c>
      <c r="OR204" t="s">
        <v>828</v>
      </c>
      <c r="OS204" t="s">
        <v>829</v>
      </c>
      <c r="OT204" t="s">
        <v>813</v>
      </c>
      <c r="OU204" t="s">
        <v>813</v>
      </c>
      <c r="OV204" t="s">
        <v>830</v>
      </c>
      <c r="OW204" t="s">
        <v>905</v>
      </c>
      <c r="OX204" t="s">
        <v>923</v>
      </c>
      <c r="OY204" t="s">
        <v>833</v>
      </c>
      <c r="OZ204" t="s">
        <v>891</v>
      </c>
      <c r="PA204" t="s">
        <v>813</v>
      </c>
      <c r="PB204" t="s">
        <v>817</v>
      </c>
      <c r="PC204" t="s">
        <v>817</v>
      </c>
      <c r="PD204" t="s">
        <v>817</v>
      </c>
      <c r="PE204" t="s">
        <v>813</v>
      </c>
      <c r="PF204" t="s">
        <v>813</v>
      </c>
      <c r="PG204" t="s">
        <v>817</v>
      </c>
      <c r="PH204" t="s">
        <v>817</v>
      </c>
      <c r="PI204" t="s">
        <v>817</v>
      </c>
      <c r="PJ204" t="s">
        <v>817</v>
      </c>
      <c r="PK204" t="s">
        <v>817</v>
      </c>
      <c r="PL204" t="s">
        <v>835</v>
      </c>
      <c r="PM204" t="s">
        <v>1057</v>
      </c>
      <c r="PN204" t="s">
        <v>836</v>
      </c>
      <c r="PO204" t="s">
        <v>916</v>
      </c>
      <c r="PP204" t="s">
        <v>867</v>
      </c>
      <c r="PQ204" t="s">
        <v>813</v>
      </c>
      <c r="PR204" t="s">
        <v>813</v>
      </c>
      <c r="PS204" t="s">
        <v>817</v>
      </c>
      <c r="PT204" t="s">
        <v>817</v>
      </c>
      <c r="PU204" t="s">
        <v>817</v>
      </c>
      <c r="PV204" t="s">
        <v>817</v>
      </c>
      <c r="PW204" t="s">
        <v>817</v>
      </c>
      <c r="PX204" t="s">
        <v>817</v>
      </c>
      <c r="PY204" t="s">
        <v>817</v>
      </c>
      <c r="PZ204" t="s">
        <v>840</v>
      </c>
      <c r="QA204" t="s">
        <v>841</v>
      </c>
      <c r="QB204" t="s">
        <v>895</v>
      </c>
      <c r="QC204" t="s">
        <v>843</v>
      </c>
      <c r="QD204" t="s">
        <v>844</v>
      </c>
      <c r="QE204" t="s">
        <v>845</v>
      </c>
      <c r="QF204" t="s">
        <v>813</v>
      </c>
      <c r="QG204" t="s">
        <v>813</v>
      </c>
      <c r="QH204" t="s">
        <v>813</v>
      </c>
      <c r="QI204" t="s">
        <v>813</v>
      </c>
      <c r="QJ204" t="s">
        <v>813</v>
      </c>
      <c r="QK204" t="s">
        <v>813</v>
      </c>
      <c r="QL204" t="s">
        <v>817</v>
      </c>
      <c r="QM204" t="s">
        <v>813</v>
      </c>
      <c r="QN204" t="s">
        <v>817</v>
      </c>
      <c r="QO204" t="s">
        <v>817</v>
      </c>
      <c r="QP204" t="s">
        <v>817</v>
      </c>
      <c r="QQ204" t="s">
        <v>817</v>
      </c>
      <c r="QR204" t="s">
        <v>813</v>
      </c>
      <c r="QS204" t="s">
        <v>817</v>
      </c>
      <c r="QT204" t="s">
        <v>817</v>
      </c>
      <c r="QU204" t="s">
        <v>817</v>
      </c>
      <c r="QV204" t="s">
        <v>817</v>
      </c>
      <c r="QW204" t="s">
        <v>813</v>
      </c>
      <c r="QX204" t="s">
        <v>813</v>
      </c>
      <c r="QY204" t="s">
        <v>817</v>
      </c>
      <c r="QZ204" t="s">
        <v>817</v>
      </c>
      <c r="RA204" t="s">
        <v>817</v>
      </c>
      <c r="RB204" t="s">
        <v>817</v>
      </c>
      <c r="RC204" t="s">
        <v>817</v>
      </c>
      <c r="RD204" t="s">
        <v>817</v>
      </c>
      <c r="RE204" t="s">
        <v>817</v>
      </c>
      <c r="RF204" t="s">
        <v>817</v>
      </c>
      <c r="RG204" t="s">
        <v>817</v>
      </c>
      <c r="RH204" t="s">
        <v>817</v>
      </c>
      <c r="RI204" t="s">
        <v>817</v>
      </c>
      <c r="RJ204" t="s">
        <v>817</v>
      </c>
      <c r="RK204" t="s">
        <v>813</v>
      </c>
      <c r="RL204" t="s">
        <v>813</v>
      </c>
      <c r="RM204" t="s">
        <v>817</v>
      </c>
      <c r="RN204" t="s">
        <v>817</v>
      </c>
      <c r="RO204" t="s">
        <v>813</v>
      </c>
      <c r="RP204" t="s">
        <v>813</v>
      </c>
      <c r="RQ204" t="s">
        <v>817</v>
      </c>
      <c r="RR204" t="s">
        <v>817</v>
      </c>
      <c r="RS204" t="s">
        <v>817</v>
      </c>
      <c r="RT204" t="s">
        <v>817</v>
      </c>
      <c r="RU204" t="s">
        <v>817</v>
      </c>
      <c r="RV204" t="s">
        <v>817</v>
      </c>
      <c r="RW204" t="s">
        <v>817</v>
      </c>
      <c r="RX204" t="s">
        <v>892</v>
      </c>
      <c r="RY204" t="s">
        <v>1073</v>
      </c>
      <c r="RZ204" t="s">
        <v>813</v>
      </c>
      <c r="SA204" t="s">
        <v>817</v>
      </c>
      <c r="SB204" t="s">
        <v>813</v>
      </c>
      <c r="SC204" t="s">
        <v>817</v>
      </c>
      <c r="SD204" t="s">
        <v>813</v>
      </c>
      <c r="SE204" t="s">
        <v>817</v>
      </c>
      <c r="SF204" t="s">
        <v>813</v>
      </c>
      <c r="SG204" t="s">
        <v>813</v>
      </c>
      <c r="SH204" t="s">
        <v>817</v>
      </c>
      <c r="SI204" t="s">
        <v>817</v>
      </c>
      <c r="SJ204" t="s">
        <v>817</v>
      </c>
      <c r="SK204" t="s">
        <v>817</v>
      </c>
      <c r="SL204" t="s">
        <v>817</v>
      </c>
      <c r="SM204" t="s">
        <v>817</v>
      </c>
      <c r="SN204" t="s">
        <v>817</v>
      </c>
      <c r="SO204" t="s">
        <v>817</v>
      </c>
      <c r="SP204" t="s">
        <v>813</v>
      </c>
      <c r="SQ204" t="s">
        <v>813</v>
      </c>
      <c r="SR204" t="s">
        <v>817</v>
      </c>
      <c r="SS204" t="s">
        <v>817</v>
      </c>
      <c r="ST204" t="s">
        <v>817</v>
      </c>
      <c r="SU204" t="s">
        <v>817</v>
      </c>
      <c r="SV204" t="s">
        <v>817</v>
      </c>
      <c r="SW204" t="s">
        <v>817</v>
      </c>
      <c r="SX204" t="s">
        <v>817</v>
      </c>
      <c r="SY204" t="s">
        <v>817</v>
      </c>
      <c r="SZ204" t="s">
        <v>817</v>
      </c>
      <c r="TA204" t="s">
        <v>817</v>
      </c>
      <c r="TB204" t="s">
        <v>817</v>
      </c>
      <c r="TC204" t="s">
        <v>817</v>
      </c>
      <c r="TD204" t="s">
        <v>817</v>
      </c>
      <c r="TE204" t="s">
        <v>817</v>
      </c>
      <c r="TF204" t="s">
        <v>817</v>
      </c>
      <c r="TG204" t="s">
        <v>817</v>
      </c>
      <c r="TH204" t="s">
        <v>817</v>
      </c>
      <c r="TI204" t="s">
        <v>817</v>
      </c>
      <c r="TJ204" t="s">
        <v>817</v>
      </c>
      <c r="TU204" t="s">
        <v>817</v>
      </c>
      <c r="TY204" t="s">
        <v>813</v>
      </c>
      <c r="TZ204" t="s">
        <v>813</v>
      </c>
      <c r="UA204" t="s">
        <v>817</v>
      </c>
      <c r="UB204" t="s">
        <v>817</v>
      </c>
      <c r="UC204" t="s">
        <v>813</v>
      </c>
      <c r="UD204" t="s">
        <v>817</v>
      </c>
      <c r="UE204" t="s">
        <v>817</v>
      </c>
      <c r="UF204" t="s">
        <v>817</v>
      </c>
      <c r="UG204" t="s">
        <v>817</v>
      </c>
      <c r="UH204" t="s">
        <v>817</v>
      </c>
      <c r="UI204" t="s">
        <v>817</v>
      </c>
      <c r="UJ204" t="s">
        <v>817</v>
      </c>
      <c r="UK204" t="s">
        <v>817</v>
      </c>
      <c r="UL204" t="s">
        <v>813</v>
      </c>
      <c r="UM204" t="s">
        <v>813</v>
      </c>
      <c r="UN204" t="s">
        <v>813</v>
      </c>
      <c r="UO204" t="s">
        <v>813</v>
      </c>
      <c r="UP204" t="s">
        <v>817</v>
      </c>
      <c r="UQ204" t="s">
        <v>817</v>
      </c>
      <c r="UR204" t="s">
        <v>817</v>
      </c>
      <c r="US204" t="s">
        <v>813</v>
      </c>
      <c r="UT204" t="s">
        <v>817</v>
      </c>
      <c r="UU204" t="s">
        <v>817</v>
      </c>
      <c r="UV204" t="s">
        <v>817</v>
      </c>
      <c r="UW204" t="s">
        <v>817</v>
      </c>
      <c r="UX204" t="s">
        <v>817</v>
      </c>
      <c r="UY204" t="s">
        <v>817</v>
      </c>
      <c r="UZ204" t="s">
        <v>817</v>
      </c>
      <c r="VB204" t="s">
        <v>847</v>
      </c>
      <c r="VC204" t="s">
        <v>990</v>
      </c>
      <c r="VD204" t="s">
        <v>817</v>
      </c>
      <c r="VE204" t="s">
        <v>817</v>
      </c>
      <c r="VF204" t="s">
        <v>813</v>
      </c>
      <c r="VG204" t="s">
        <v>813</v>
      </c>
      <c r="VH204" t="s">
        <v>817</v>
      </c>
      <c r="VI204" t="s">
        <v>817</v>
      </c>
      <c r="VJ204" t="s">
        <v>817</v>
      </c>
      <c r="VK204" t="s">
        <v>813</v>
      </c>
      <c r="VL204" t="s">
        <v>817</v>
      </c>
      <c r="VM204" t="s">
        <v>817</v>
      </c>
      <c r="VN204" t="s">
        <v>817</v>
      </c>
      <c r="VO204" t="s">
        <v>817</v>
      </c>
      <c r="VP204" t="s">
        <v>817</v>
      </c>
      <c r="VQ204" t="s">
        <v>817</v>
      </c>
      <c r="VY204" t="s">
        <v>817</v>
      </c>
      <c r="VZ204" t="s">
        <v>813</v>
      </c>
      <c r="WA204" t="s">
        <v>817</v>
      </c>
      <c r="WJ204" t="s">
        <v>813</v>
      </c>
      <c r="WK204" t="s">
        <v>813</v>
      </c>
      <c r="WL204" t="s">
        <v>817</v>
      </c>
      <c r="WM204" t="s">
        <v>813</v>
      </c>
      <c r="WN204" t="s">
        <v>817</v>
      </c>
      <c r="WO204" t="s">
        <v>817</v>
      </c>
      <c r="WP204" t="s">
        <v>817</v>
      </c>
      <c r="WQ204" t="s">
        <v>817</v>
      </c>
      <c r="WR204" t="s">
        <v>817</v>
      </c>
      <c r="WS204" t="s">
        <v>958</v>
      </c>
      <c r="WU204" t="s">
        <v>813</v>
      </c>
      <c r="WV204" t="s">
        <v>817</v>
      </c>
      <c r="WW204" t="s">
        <v>817</v>
      </c>
      <c r="WX204" t="s">
        <v>813</v>
      </c>
      <c r="WY204" t="s">
        <v>817</v>
      </c>
      <c r="WZ204" t="s">
        <v>817</v>
      </c>
      <c r="XA204" t="s">
        <v>817</v>
      </c>
      <c r="XB204" t="s">
        <v>817</v>
      </c>
      <c r="XC204" t="s">
        <v>850</v>
      </c>
      <c r="XD204" t="s">
        <v>813</v>
      </c>
      <c r="XE204" t="s">
        <v>817</v>
      </c>
      <c r="XF204" t="s">
        <v>817</v>
      </c>
      <c r="XG204" t="s">
        <v>817</v>
      </c>
      <c r="XH204" t="s">
        <v>817</v>
      </c>
      <c r="XI204" t="s">
        <v>817</v>
      </c>
      <c r="XJ204" t="s">
        <v>817</v>
      </c>
      <c r="XK204" t="s">
        <v>817</v>
      </c>
      <c r="XL204" t="s">
        <v>817</v>
      </c>
      <c r="XM204" t="s">
        <v>817</v>
      </c>
      <c r="XN204" t="s">
        <v>813</v>
      </c>
      <c r="XO204" t="s">
        <v>817</v>
      </c>
      <c r="XP204" t="s">
        <v>817</v>
      </c>
      <c r="XQ204" t="s">
        <v>817</v>
      </c>
      <c r="XR204" t="s">
        <v>817</v>
      </c>
      <c r="XS204" t="s">
        <v>817</v>
      </c>
      <c r="XT204" t="s">
        <v>817</v>
      </c>
      <c r="XU204" t="s">
        <v>817</v>
      </c>
      <c r="XV204" t="s">
        <v>817</v>
      </c>
      <c r="XW204" t="s">
        <v>813</v>
      </c>
      <c r="XX204" t="s">
        <v>817</v>
      </c>
      <c r="XY204" t="s">
        <v>817</v>
      </c>
      <c r="XZ204" t="s">
        <v>813</v>
      </c>
      <c r="YA204" t="s">
        <v>817</v>
      </c>
      <c r="YB204" t="s">
        <v>817</v>
      </c>
      <c r="YC204" t="s">
        <v>817</v>
      </c>
      <c r="YD204" t="s">
        <v>817</v>
      </c>
      <c r="YE204" t="s">
        <v>817</v>
      </c>
      <c r="YF204" t="s">
        <v>817</v>
      </c>
      <c r="YG204" t="s">
        <v>817</v>
      </c>
      <c r="YH204" t="s">
        <v>813</v>
      </c>
      <c r="YI204" t="s">
        <v>817</v>
      </c>
      <c r="YJ204" t="s">
        <v>817</v>
      </c>
      <c r="YK204" t="s">
        <v>817</v>
      </c>
      <c r="YL204" t="s">
        <v>817</v>
      </c>
      <c r="YM204" t="s">
        <v>817</v>
      </c>
      <c r="YN204" t="s">
        <v>813</v>
      </c>
      <c r="YO204" t="s">
        <v>817</v>
      </c>
      <c r="YP204" t="s">
        <v>817</v>
      </c>
      <c r="YQ204" t="s">
        <v>817</v>
      </c>
      <c r="YR204" t="s">
        <v>817</v>
      </c>
      <c r="YS204" t="s">
        <v>817</v>
      </c>
      <c r="YT204" t="s">
        <v>817</v>
      </c>
      <c r="YU204" t="s">
        <v>813</v>
      </c>
      <c r="YW204" t="s">
        <v>817</v>
      </c>
      <c r="ZM204" t="s">
        <v>817</v>
      </c>
      <c r="ZN204" t="s">
        <v>813</v>
      </c>
      <c r="ZO204" t="s">
        <v>817</v>
      </c>
      <c r="ZP204" t="s">
        <v>817</v>
      </c>
      <c r="ZQ204" t="s">
        <v>813</v>
      </c>
      <c r="ZR204" t="s">
        <v>817</v>
      </c>
      <c r="ZS204" t="s">
        <v>813</v>
      </c>
      <c r="ZT204" t="s">
        <v>817</v>
      </c>
      <c r="ZU204" t="s">
        <v>817</v>
      </c>
      <c r="ZV204" t="s">
        <v>817</v>
      </c>
      <c r="ZW204" t="s">
        <v>817</v>
      </c>
      <c r="ZX204" t="s">
        <v>817</v>
      </c>
      <c r="ZY204" t="s">
        <v>817</v>
      </c>
      <c r="ZZ204" t="s">
        <v>817</v>
      </c>
      <c r="AAA204" t="s">
        <v>817</v>
      </c>
      <c r="AAB204" t="s">
        <v>817</v>
      </c>
      <c r="AAC204" t="s">
        <v>817</v>
      </c>
      <c r="AAD204" t="s">
        <v>817</v>
      </c>
      <c r="AAE204" t="s">
        <v>817</v>
      </c>
      <c r="AAF204" t="s">
        <v>817</v>
      </c>
      <c r="AAH204" t="s">
        <v>813</v>
      </c>
      <c r="AAI204" t="s">
        <v>817</v>
      </c>
      <c r="AAJ204" t="s">
        <v>817</v>
      </c>
      <c r="AAK204" t="s">
        <v>817</v>
      </c>
      <c r="AAL204" t="s">
        <v>813</v>
      </c>
      <c r="AAM204" t="s">
        <v>817</v>
      </c>
      <c r="AAN204" t="s">
        <v>813</v>
      </c>
      <c r="AAO204" t="s">
        <v>817</v>
      </c>
      <c r="AAP204" t="s">
        <v>817</v>
      </c>
      <c r="AAQ204" t="s">
        <v>817</v>
      </c>
      <c r="AAR204" t="s">
        <v>817</v>
      </c>
      <c r="AAS204" t="s">
        <v>817</v>
      </c>
      <c r="AAT204" t="s">
        <v>817</v>
      </c>
      <c r="AAV204" t="s">
        <v>813</v>
      </c>
      <c r="AAW204" t="s">
        <v>817</v>
      </c>
      <c r="AAX204" t="s">
        <v>817</v>
      </c>
      <c r="AAY204" t="s">
        <v>817</v>
      </c>
      <c r="AAZ204" t="s">
        <v>817</v>
      </c>
      <c r="ABA204" t="s">
        <v>817</v>
      </c>
      <c r="ABB204" t="s">
        <v>813</v>
      </c>
      <c r="ABC204" t="s">
        <v>817</v>
      </c>
      <c r="ABD204" t="s">
        <v>817</v>
      </c>
      <c r="ABE204" t="s">
        <v>817</v>
      </c>
      <c r="ABF204" t="s">
        <v>817</v>
      </c>
      <c r="ABG204" t="s">
        <v>813</v>
      </c>
      <c r="ABH204" t="s">
        <v>813</v>
      </c>
      <c r="ABI204" t="s">
        <v>817</v>
      </c>
      <c r="ABJ204" t="s">
        <v>817</v>
      </c>
      <c r="ABK204" t="s">
        <v>817</v>
      </c>
      <c r="ABL204" t="s">
        <v>817</v>
      </c>
      <c r="ABM204" t="s">
        <v>817</v>
      </c>
      <c r="ABN204" t="s">
        <v>817</v>
      </c>
      <c r="ABO204" t="s">
        <v>817</v>
      </c>
      <c r="ABP204" t="s">
        <v>817</v>
      </c>
      <c r="ABQ204" t="s">
        <v>817</v>
      </c>
      <c r="ABR204" t="s">
        <v>817</v>
      </c>
      <c r="ABS204" t="s">
        <v>817</v>
      </c>
      <c r="ABT204" t="s">
        <v>813</v>
      </c>
      <c r="ABU204" t="s">
        <v>817</v>
      </c>
      <c r="ABV204" t="s">
        <v>817</v>
      </c>
      <c r="ABW204" t="s">
        <v>813</v>
      </c>
      <c r="ABX204" t="s">
        <v>817</v>
      </c>
      <c r="ABY204" t="s">
        <v>817</v>
      </c>
      <c r="ABZ204" t="s">
        <v>817</v>
      </c>
      <c r="ACA204" t="s">
        <v>817</v>
      </c>
      <c r="ACB204" t="s">
        <v>813</v>
      </c>
      <c r="ACC204" t="s">
        <v>817</v>
      </c>
      <c r="ACD204" t="s">
        <v>817</v>
      </c>
      <c r="ACE204" t="s">
        <v>817</v>
      </c>
      <c r="ACF204" t="s">
        <v>817</v>
      </c>
      <c r="ACG204" t="s">
        <v>817</v>
      </c>
      <c r="ACH204" t="s">
        <v>817</v>
      </c>
      <c r="ACI204" t="s">
        <v>817</v>
      </c>
    </row>
    <row r="205" spans="1:763">
      <c r="A205" t="s">
        <v>1666</v>
      </c>
      <c r="B205" t="s">
        <v>1667</v>
      </c>
      <c r="C205" t="s">
        <v>1668</v>
      </c>
      <c r="D205" t="s">
        <v>811</v>
      </c>
      <c r="E205" t="s">
        <v>811</v>
      </c>
      <c r="P205" t="s">
        <v>812</v>
      </c>
      <c r="Q205">
        <v>0.874863865752458</v>
      </c>
      <c r="T205">
        <v>65</v>
      </c>
      <c r="V205" t="s">
        <v>813</v>
      </c>
      <c r="X205" t="s">
        <v>817</v>
      </c>
      <c r="Y205" t="s">
        <v>814</v>
      </c>
      <c r="Z205" t="s">
        <v>814</v>
      </c>
      <c r="AA205" t="s">
        <v>857</v>
      </c>
      <c r="AB205" t="s">
        <v>816</v>
      </c>
      <c r="AC205">
        <v>9</v>
      </c>
      <c r="AD205" t="s">
        <v>813</v>
      </c>
      <c r="AE205">
        <v>9</v>
      </c>
      <c r="AF205">
        <v>0</v>
      </c>
      <c r="AG205">
        <v>0</v>
      </c>
      <c r="AH205" t="s">
        <v>818</v>
      </c>
      <c r="AI205" t="s">
        <v>818</v>
      </c>
      <c r="AJ205" t="s">
        <v>818</v>
      </c>
      <c r="AK205" t="s">
        <v>818</v>
      </c>
      <c r="AL205" t="s">
        <v>818</v>
      </c>
      <c r="AM205" t="s">
        <v>818</v>
      </c>
      <c r="AN205" t="s">
        <v>818</v>
      </c>
      <c r="AO205" t="s">
        <v>818</v>
      </c>
      <c r="AP205" t="s">
        <v>818</v>
      </c>
      <c r="AQ205" t="s">
        <v>818</v>
      </c>
      <c r="AR205" t="s">
        <v>818</v>
      </c>
      <c r="AS205" t="s">
        <v>818</v>
      </c>
      <c r="AT205" t="s">
        <v>818</v>
      </c>
      <c r="AU205" t="s">
        <v>818</v>
      </c>
      <c r="AV205" t="s">
        <v>818</v>
      </c>
      <c r="AW205" t="s">
        <v>818</v>
      </c>
      <c r="AX205" t="s">
        <v>818</v>
      </c>
      <c r="AY205" t="s">
        <v>818</v>
      </c>
      <c r="AZ205" t="s">
        <v>818</v>
      </c>
      <c r="BA205" t="s">
        <v>818</v>
      </c>
      <c r="BB205" t="s">
        <v>818</v>
      </c>
      <c r="BC205" t="s">
        <v>818</v>
      </c>
      <c r="BD205" t="s">
        <v>818</v>
      </c>
      <c r="BE205" t="s">
        <v>818</v>
      </c>
      <c r="BF205" t="s">
        <v>818</v>
      </c>
      <c r="BG205" t="s">
        <v>818</v>
      </c>
      <c r="BH205" t="s">
        <v>818</v>
      </c>
      <c r="BI205" t="s">
        <v>818</v>
      </c>
      <c r="BJ205" t="s">
        <v>818</v>
      </c>
      <c r="BK205" t="s">
        <v>818</v>
      </c>
      <c r="BL205" t="s">
        <v>818</v>
      </c>
      <c r="BM205" t="s">
        <v>818</v>
      </c>
      <c r="BN205" t="s">
        <v>818</v>
      </c>
      <c r="BO205" t="s">
        <v>818</v>
      </c>
      <c r="BP205" t="s">
        <v>818</v>
      </c>
      <c r="BQ205" t="s">
        <v>818</v>
      </c>
      <c r="BR205" t="s">
        <v>818</v>
      </c>
      <c r="BS205" t="s">
        <v>818</v>
      </c>
      <c r="BT205" t="s">
        <v>818</v>
      </c>
      <c r="BU205" t="s">
        <v>818</v>
      </c>
      <c r="BV205" t="s">
        <v>818</v>
      </c>
      <c r="BW205" t="s">
        <v>818</v>
      </c>
      <c r="BX205" t="s">
        <v>818</v>
      </c>
      <c r="BY205" t="s">
        <v>818</v>
      </c>
      <c r="BZ205" t="s">
        <v>818</v>
      </c>
      <c r="CA205" t="s">
        <v>818</v>
      </c>
      <c r="CB205" t="s">
        <v>818</v>
      </c>
      <c r="CC205" t="s">
        <v>818</v>
      </c>
      <c r="CD205" t="s">
        <v>818</v>
      </c>
      <c r="CE205" t="s">
        <v>818</v>
      </c>
      <c r="CF205" t="s">
        <v>818</v>
      </c>
      <c r="CG205" t="s">
        <v>818</v>
      </c>
      <c r="CH205" t="s">
        <v>818</v>
      </c>
      <c r="CI205" t="s">
        <v>818</v>
      </c>
      <c r="CJ205" t="s">
        <v>818</v>
      </c>
      <c r="CK205" t="s">
        <v>818</v>
      </c>
      <c r="CL205" t="s">
        <v>818</v>
      </c>
      <c r="CM205" t="s">
        <v>818</v>
      </c>
      <c r="CN205" t="s">
        <v>818</v>
      </c>
      <c r="CO205" t="s">
        <v>818</v>
      </c>
      <c r="CP205" t="s">
        <v>818</v>
      </c>
      <c r="CQ205" t="s">
        <v>818</v>
      </c>
      <c r="CR205" t="s">
        <v>818</v>
      </c>
      <c r="CS205" t="s">
        <v>818</v>
      </c>
      <c r="CT205" t="s">
        <v>818</v>
      </c>
      <c r="CU205" t="s">
        <v>818</v>
      </c>
      <c r="CV205" t="s">
        <v>818</v>
      </c>
      <c r="CW205" t="s">
        <v>818</v>
      </c>
      <c r="CX205" t="s">
        <v>818</v>
      </c>
      <c r="CY205" t="s">
        <v>818</v>
      </c>
      <c r="CZ205" t="s">
        <v>818</v>
      </c>
      <c r="DA205" t="s">
        <v>818</v>
      </c>
      <c r="DB205" t="s">
        <v>818</v>
      </c>
      <c r="DC205" t="s">
        <v>818</v>
      </c>
      <c r="DD205" t="s">
        <v>818</v>
      </c>
      <c r="DE205" t="s">
        <v>818</v>
      </c>
      <c r="DF205" t="s">
        <v>818</v>
      </c>
      <c r="DG205" t="s">
        <v>818</v>
      </c>
      <c r="DH205" t="s">
        <v>818</v>
      </c>
      <c r="DI205" t="s">
        <v>818</v>
      </c>
      <c r="DJ205" t="s">
        <v>818</v>
      </c>
      <c r="DK205" t="s">
        <v>818</v>
      </c>
      <c r="DL205" t="s">
        <v>818</v>
      </c>
      <c r="DM205" t="s">
        <v>818</v>
      </c>
      <c r="DN205" t="s">
        <v>818</v>
      </c>
      <c r="DO205" t="s">
        <v>818</v>
      </c>
      <c r="DP205" t="s">
        <v>818</v>
      </c>
      <c r="DQ205" t="s">
        <v>818</v>
      </c>
      <c r="DR205" t="s">
        <v>818</v>
      </c>
      <c r="DS205" t="s">
        <v>818</v>
      </c>
      <c r="DT205" t="s">
        <v>818</v>
      </c>
      <c r="DU205" t="s">
        <v>818</v>
      </c>
      <c r="DV205" t="s">
        <v>818</v>
      </c>
      <c r="DW205" t="s">
        <v>818</v>
      </c>
      <c r="DX205" t="s">
        <v>818</v>
      </c>
      <c r="DY205" t="s">
        <v>818</v>
      </c>
      <c r="DZ205" t="s">
        <v>818</v>
      </c>
      <c r="EA205" t="s">
        <v>818</v>
      </c>
      <c r="EB205" t="s">
        <v>818</v>
      </c>
      <c r="EC205" t="s">
        <v>818</v>
      </c>
      <c r="ED205" t="s">
        <v>818</v>
      </c>
      <c r="EE205" t="s">
        <v>818</v>
      </c>
      <c r="EF205" t="s">
        <v>818</v>
      </c>
      <c r="EG205" t="s">
        <v>818</v>
      </c>
      <c r="EH205" t="s">
        <v>818</v>
      </c>
      <c r="EI205" t="s">
        <v>818</v>
      </c>
      <c r="EJ205" t="s">
        <v>818</v>
      </c>
      <c r="EK205" t="s">
        <v>818</v>
      </c>
      <c r="EL205" t="s">
        <v>818</v>
      </c>
      <c r="EM205" t="s">
        <v>818</v>
      </c>
      <c r="EN205" t="s">
        <v>818</v>
      </c>
      <c r="EO205" t="s">
        <v>818</v>
      </c>
      <c r="EP205" t="s">
        <v>818</v>
      </c>
      <c r="EQ205" t="s">
        <v>818</v>
      </c>
      <c r="ER205" t="s">
        <v>818</v>
      </c>
      <c r="ES205" t="s">
        <v>818</v>
      </c>
      <c r="ET205" t="s">
        <v>818</v>
      </c>
      <c r="EU205" t="s">
        <v>818</v>
      </c>
      <c r="EV205" t="s">
        <v>818</v>
      </c>
      <c r="EW205" t="s">
        <v>818</v>
      </c>
      <c r="EX205" t="s">
        <v>818</v>
      </c>
      <c r="EY205" t="s">
        <v>818</v>
      </c>
      <c r="EZ205" t="s">
        <v>818</v>
      </c>
      <c r="FA205" t="s">
        <v>818</v>
      </c>
      <c r="FB205" t="s">
        <v>818</v>
      </c>
      <c r="FC205" t="s">
        <v>818</v>
      </c>
      <c r="FD205" t="s">
        <v>818</v>
      </c>
      <c r="FE205" t="s">
        <v>818</v>
      </c>
      <c r="FF205" t="s">
        <v>818</v>
      </c>
      <c r="FG205" t="s">
        <v>818</v>
      </c>
      <c r="FH205" t="s">
        <v>818</v>
      </c>
      <c r="FI205" t="s">
        <v>818</v>
      </c>
      <c r="FJ205" t="s">
        <v>818</v>
      </c>
      <c r="FK205" t="s">
        <v>818</v>
      </c>
      <c r="FL205" t="s">
        <v>818</v>
      </c>
      <c r="FM205" t="s">
        <v>818</v>
      </c>
      <c r="FN205" t="s">
        <v>818</v>
      </c>
      <c r="FO205" t="s">
        <v>818</v>
      </c>
      <c r="FP205" t="s">
        <v>818</v>
      </c>
      <c r="FQ205" t="s">
        <v>818</v>
      </c>
      <c r="FR205" t="s">
        <v>818</v>
      </c>
      <c r="FS205" t="s">
        <v>818</v>
      </c>
      <c r="FT205" t="s">
        <v>818</v>
      </c>
      <c r="FU205" t="s">
        <v>818</v>
      </c>
      <c r="FV205" t="s">
        <v>818</v>
      </c>
      <c r="FW205" t="s">
        <v>818</v>
      </c>
      <c r="FX205" t="s">
        <v>818</v>
      </c>
      <c r="FY205" t="s">
        <v>818</v>
      </c>
      <c r="FZ205" t="s">
        <v>818</v>
      </c>
      <c r="GA205" t="s">
        <v>818</v>
      </c>
      <c r="GB205" t="s">
        <v>818</v>
      </c>
      <c r="GC205" t="s">
        <v>818</v>
      </c>
      <c r="GD205" t="s">
        <v>818</v>
      </c>
      <c r="GE205" t="s">
        <v>818</v>
      </c>
      <c r="GF205" t="s">
        <v>818</v>
      </c>
      <c r="GG205" t="s">
        <v>818</v>
      </c>
      <c r="GH205" t="s">
        <v>818</v>
      </c>
      <c r="GI205" t="s">
        <v>818</v>
      </c>
      <c r="GJ205" t="s">
        <v>818</v>
      </c>
      <c r="GK205" t="s">
        <v>818</v>
      </c>
      <c r="GL205" t="s">
        <v>818</v>
      </c>
      <c r="GM205" t="s">
        <v>818</v>
      </c>
      <c r="GN205" t="s">
        <v>818</v>
      </c>
      <c r="GO205" t="s">
        <v>818</v>
      </c>
      <c r="GP205" t="s">
        <v>818</v>
      </c>
      <c r="GQ205" t="s">
        <v>818</v>
      </c>
      <c r="GR205" t="s">
        <v>818</v>
      </c>
      <c r="GS205" t="s">
        <v>818</v>
      </c>
      <c r="GT205" t="s">
        <v>818</v>
      </c>
      <c r="GU205" t="s">
        <v>818</v>
      </c>
      <c r="GV205" t="s">
        <v>818</v>
      </c>
      <c r="GW205" t="s">
        <v>818</v>
      </c>
      <c r="GX205" t="s">
        <v>818</v>
      </c>
      <c r="GY205" t="s">
        <v>818</v>
      </c>
      <c r="GZ205" t="s">
        <v>818</v>
      </c>
      <c r="HA205" t="s">
        <v>818</v>
      </c>
      <c r="HB205" t="s">
        <v>818</v>
      </c>
      <c r="HC205" t="s">
        <v>818</v>
      </c>
      <c r="HD205" t="s">
        <v>818</v>
      </c>
      <c r="HE205" t="s">
        <v>818</v>
      </c>
      <c r="HF205" t="s">
        <v>818</v>
      </c>
      <c r="HG205" t="s">
        <v>818</v>
      </c>
      <c r="HH205" t="s">
        <v>818</v>
      </c>
      <c r="HI205" t="s">
        <v>818</v>
      </c>
      <c r="HJ205" t="s">
        <v>818</v>
      </c>
      <c r="HK205" t="s">
        <v>818</v>
      </c>
      <c r="HL205" t="s">
        <v>818</v>
      </c>
      <c r="HM205" t="s">
        <v>818</v>
      </c>
      <c r="HN205" t="s">
        <v>818</v>
      </c>
      <c r="HO205" t="s">
        <v>818</v>
      </c>
      <c r="HP205" t="s">
        <v>818</v>
      </c>
      <c r="HQ205" t="s">
        <v>818</v>
      </c>
      <c r="HR205" t="s">
        <v>818</v>
      </c>
      <c r="HS205" t="s">
        <v>818</v>
      </c>
      <c r="HT205" t="s">
        <v>818</v>
      </c>
      <c r="HU205" t="s">
        <v>818</v>
      </c>
      <c r="HV205" t="s">
        <v>818</v>
      </c>
      <c r="HW205" t="s">
        <v>818</v>
      </c>
      <c r="HX205" t="s">
        <v>818</v>
      </c>
      <c r="HY205" t="s">
        <v>818</v>
      </c>
      <c r="HZ205" t="s">
        <v>818</v>
      </c>
      <c r="IA205" t="s">
        <v>818</v>
      </c>
      <c r="IB205" t="s">
        <v>818</v>
      </c>
      <c r="IC205" t="s">
        <v>818</v>
      </c>
      <c r="ID205" t="s">
        <v>818</v>
      </c>
      <c r="IE205" t="s">
        <v>818</v>
      </c>
      <c r="IF205" t="s">
        <v>818</v>
      </c>
      <c r="IG205" t="s">
        <v>818</v>
      </c>
      <c r="IH205" t="s">
        <v>818</v>
      </c>
      <c r="II205" t="s">
        <v>818</v>
      </c>
      <c r="IJ205" t="s">
        <v>818</v>
      </c>
      <c r="IK205" t="s">
        <v>818</v>
      </c>
      <c r="IL205" t="s">
        <v>818</v>
      </c>
      <c r="IM205" t="s">
        <v>818</v>
      </c>
      <c r="IN205" t="s">
        <v>818</v>
      </c>
      <c r="IO205" t="s">
        <v>818</v>
      </c>
      <c r="IP205" t="s">
        <v>818</v>
      </c>
      <c r="IQ205" t="s">
        <v>818</v>
      </c>
      <c r="IR205" t="s">
        <v>818</v>
      </c>
      <c r="IS205" t="s">
        <v>818</v>
      </c>
      <c r="IT205" t="s">
        <v>818</v>
      </c>
      <c r="IU205" t="s">
        <v>818</v>
      </c>
      <c r="IV205" t="s">
        <v>818</v>
      </c>
      <c r="IW205" t="s">
        <v>818</v>
      </c>
      <c r="IX205" t="s">
        <v>818</v>
      </c>
      <c r="IY205" t="s">
        <v>818</v>
      </c>
      <c r="IZ205" t="s">
        <v>818</v>
      </c>
      <c r="JA205" t="s">
        <v>818</v>
      </c>
      <c r="JB205" t="s">
        <v>818</v>
      </c>
      <c r="JC205" t="s">
        <v>818</v>
      </c>
      <c r="JD205" t="s">
        <v>818</v>
      </c>
      <c r="JE205" t="s">
        <v>818</v>
      </c>
      <c r="JF205" t="s">
        <v>818</v>
      </c>
      <c r="JG205" t="s">
        <v>818</v>
      </c>
      <c r="JH205" t="s">
        <v>818</v>
      </c>
      <c r="JI205" t="s">
        <v>818</v>
      </c>
      <c r="JJ205" t="s">
        <v>818</v>
      </c>
      <c r="JK205" t="s">
        <v>818</v>
      </c>
      <c r="JL205" t="s">
        <v>818</v>
      </c>
      <c r="JM205" t="s">
        <v>818</v>
      </c>
      <c r="JN205" t="s">
        <v>818</v>
      </c>
      <c r="JO205" t="s">
        <v>818</v>
      </c>
      <c r="JP205" t="s">
        <v>818</v>
      </c>
      <c r="JQ205" t="s">
        <v>818</v>
      </c>
      <c r="JR205" t="s">
        <v>818</v>
      </c>
      <c r="JS205" t="s">
        <v>818</v>
      </c>
      <c r="JT205" t="s">
        <v>818</v>
      </c>
      <c r="JU205" t="s">
        <v>818</v>
      </c>
      <c r="JV205" t="s">
        <v>818</v>
      </c>
      <c r="JW205" t="s">
        <v>818</v>
      </c>
      <c r="JX205" t="s">
        <v>818</v>
      </c>
      <c r="JY205" t="s">
        <v>818</v>
      </c>
      <c r="JZ205" t="s">
        <v>818</v>
      </c>
      <c r="KA205" t="s">
        <v>818</v>
      </c>
      <c r="KB205" t="s">
        <v>818</v>
      </c>
      <c r="KC205" t="s">
        <v>818</v>
      </c>
      <c r="KD205" t="s">
        <v>818</v>
      </c>
      <c r="KE205" t="s">
        <v>818</v>
      </c>
      <c r="KF205">
        <v>9</v>
      </c>
      <c r="KG205">
        <v>0</v>
      </c>
      <c r="KH205">
        <v>0</v>
      </c>
      <c r="KI205">
        <v>1</v>
      </c>
      <c r="KJ205">
        <v>0</v>
      </c>
      <c r="KK205">
        <v>1</v>
      </c>
      <c r="KL205">
        <v>0</v>
      </c>
      <c r="KM205">
        <v>0</v>
      </c>
      <c r="KN205">
        <v>1</v>
      </c>
      <c r="KO205">
        <v>1</v>
      </c>
      <c r="KP205">
        <v>2</v>
      </c>
      <c r="KQ205">
        <v>2</v>
      </c>
      <c r="KR205">
        <v>0</v>
      </c>
      <c r="KS205">
        <v>0</v>
      </c>
      <c r="KT205">
        <v>1</v>
      </c>
      <c r="KU205">
        <v>1</v>
      </c>
      <c r="KV205">
        <v>1</v>
      </c>
      <c r="KW205">
        <v>1</v>
      </c>
      <c r="KX205">
        <v>1</v>
      </c>
      <c r="KY205">
        <v>0</v>
      </c>
      <c r="KZ205">
        <v>3</v>
      </c>
      <c r="LA205">
        <v>2</v>
      </c>
      <c r="LB205">
        <v>2</v>
      </c>
      <c r="LC205">
        <v>5</v>
      </c>
      <c r="LD205">
        <v>9</v>
      </c>
      <c r="LE205">
        <v>3</v>
      </c>
      <c r="LF205">
        <v>3</v>
      </c>
      <c r="LH205" t="s">
        <v>817</v>
      </c>
      <c r="LI205" t="s">
        <v>817</v>
      </c>
      <c r="LJ205" t="s">
        <v>813</v>
      </c>
      <c r="LK205" t="s">
        <v>817</v>
      </c>
      <c r="LL205" t="s">
        <v>817</v>
      </c>
      <c r="LM205" t="s">
        <v>817</v>
      </c>
      <c r="LN205" t="s">
        <v>817</v>
      </c>
      <c r="LO205" t="s">
        <v>813</v>
      </c>
      <c r="LP205" t="s">
        <v>813</v>
      </c>
      <c r="LQ205" t="s">
        <v>817</v>
      </c>
      <c r="LR205" t="s">
        <v>818</v>
      </c>
      <c r="LS205" t="s">
        <v>818</v>
      </c>
      <c r="LT205" t="s">
        <v>818</v>
      </c>
      <c r="LU205" t="s">
        <v>818</v>
      </c>
      <c r="LV205" t="s">
        <v>818</v>
      </c>
      <c r="LW205" t="s">
        <v>818</v>
      </c>
      <c r="LX205" t="s">
        <v>817</v>
      </c>
      <c r="MA205" t="s">
        <v>994</v>
      </c>
      <c r="MB205" t="s">
        <v>913</v>
      </c>
      <c r="MC205" t="s">
        <v>875</v>
      </c>
      <c r="MD205" t="s">
        <v>813</v>
      </c>
      <c r="MF205" t="s">
        <v>934</v>
      </c>
      <c r="MH205" t="s">
        <v>935</v>
      </c>
      <c r="MI205" t="s">
        <v>817</v>
      </c>
      <c r="MJ205" t="s">
        <v>888</v>
      </c>
      <c r="MU205" t="s">
        <v>813</v>
      </c>
      <c r="NC205" t="s">
        <v>813</v>
      </c>
      <c r="ND205" t="s">
        <v>817</v>
      </c>
      <c r="NE205" t="s">
        <v>813</v>
      </c>
      <c r="NF205" t="s">
        <v>817</v>
      </c>
      <c r="NG205" t="s">
        <v>817</v>
      </c>
      <c r="NH205" t="s">
        <v>817</v>
      </c>
      <c r="NI205" t="s">
        <v>817</v>
      </c>
      <c r="NJ205" t="s">
        <v>817</v>
      </c>
      <c r="NK205" t="s">
        <v>817</v>
      </c>
      <c r="NL205" t="s">
        <v>817</v>
      </c>
      <c r="NM205" t="s">
        <v>817</v>
      </c>
      <c r="NN205" t="s">
        <v>817</v>
      </c>
      <c r="NO205" t="s">
        <v>813</v>
      </c>
      <c r="NP205" t="s">
        <v>817</v>
      </c>
      <c r="NQ205" t="s">
        <v>817</v>
      </c>
      <c r="NR205" t="s">
        <v>813</v>
      </c>
      <c r="NS205" t="s">
        <v>817</v>
      </c>
      <c r="NU205" t="s">
        <v>825</v>
      </c>
      <c r="NX205" t="s">
        <v>826</v>
      </c>
      <c r="NY205">
        <v>1</v>
      </c>
      <c r="NZ205" t="s">
        <v>903</v>
      </c>
      <c r="OP205" t="s">
        <v>817</v>
      </c>
      <c r="OQ205" t="s">
        <v>827</v>
      </c>
      <c r="OR205" t="s">
        <v>863</v>
      </c>
      <c r="OS205" t="s">
        <v>829</v>
      </c>
      <c r="OT205" t="s">
        <v>817</v>
      </c>
      <c r="OU205" t="s">
        <v>813</v>
      </c>
      <c r="OV205" t="s">
        <v>830</v>
      </c>
      <c r="OW205" t="s">
        <v>864</v>
      </c>
      <c r="OX205" t="s">
        <v>832</v>
      </c>
      <c r="OY205" t="s">
        <v>833</v>
      </c>
      <c r="OZ205" t="s">
        <v>908</v>
      </c>
      <c r="PA205" t="s">
        <v>813</v>
      </c>
      <c r="PB205" t="s">
        <v>817</v>
      </c>
      <c r="PC205" t="s">
        <v>817</v>
      </c>
      <c r="PD205" t="s">
        <v>817</v>
      </c>
      <c r="PE205" t="s">
        <v>817</v>
      </c>
      <c r="PF205" t="s">
        <v>817</v>
      </c>
      <c r="PG205" t="s">
        <v>817</v>
      </c>
      <c r="PH205" t="s">
        <v>817</v>
      </c>
      <c r="PI205" t="s">
        <v>817</v>
      </c>
      <c r="PJ205" t="s">
        <v>817</v>
      </c>
      <c r="PK205" t="s">
        <v>813</v>
      </c>
      <c r="PL205" t="s">
        <v>835</v>
      </c>
      <c r="PM205" t="s">
        <v>879</v>
      </c>
      <c r="PN205" t="s">
        <v>837</v>
      </c>
      <c r="PO205" t="s">
        <v>880</v>
      </c>
      <c r="PP205" t="s">
        <v>839</v>
      </c>
      <c r="PQ205" t="s">
        <v>813</v>
      </c>
      <c r="PR205" t="s">
        <v>817</v>
      </c>
      <c r="PS205" t="s">
        <v>817</v>
      </c>
      <c r="PT205" t="s">
        <v>817</v>
      </c>
      <c r="PU205" t="s">
        <v>817</v>
      </c>
      <c r="PV205" t="s">
        <v>817</v>
      </c>
      <c r="PW205" t="s">
        <v>813</v>
      </c>
      <c r="PX205" t="s">
        <v>817</v>
      </c>
      <c r="PY205" t="s">
        <v>817</v>
      </c>
      <c r="PZ205" t="s">
        <v>840</v>
      </c>
      <c r="QA205" t="s">
        <v>841</v>
      </c>
      <c r="QB205" t="s">
        <v>842</v>
      </c>
      <c r="QC205" t="s">
        <v>843</v>
      </c>
      <c r="QD205" t="s">
        <v>896</v>
      </c>
      <c r="QE205" t="s">
        <v>845</v>
      </c>
      <c r="QF205" t="s">
        <v>813</v>
      </c>
      <c r="QG205" t="s">
        <v>813</v>
      </c>
      <c r="QH205" t="s">
        <v>817</v>
      </c>
      <c r="QI205" t="s">
        <v>817</v>
      </c>
      <c r="QJ205" t="s">
        <v>813</v>
      </c>
      <c r="QK205" t="s">
        <v>817</v>
      </c>
      <c r="QL205" t="s">
        <v>817</v>
      </c>
      <c r="QM205" t="s">
        <v>817</v>
      </c>
      <c r="QN205" t="s">
        <v>817</v>
      </c>
      <c r="QO205" t="s">
        <v>817</v>
      </c>
      <c r="QP205" t="s">
        <v>817</v>
      </c>
      <c r="QQ205" t="s">
        <v>817</v>
      </c>
      <c r="QR205" t="s">
        <v>813</v>
      </c>
      <c r="QS205" t="s">
        <v>813</v>
      </c>
      <c r="QT205" t="s">
        <v>817</v>
      </c>
      <c r="QU205" t="s">
        <v>817</v>
      </c>
      <c r="QV205" t="s">
        <v>817</v>
      </c>
      <c r="QW205" t="s">
        <v>817</v>
      </c>
      <c r="QX205" t="s">
        <v>817</v>
      </c>
      <c r="QY205" t="s">
        <v>817</v>
      </c>
      <c r="QZ205" t="s">
        <v>817</v>
      </c>
      <c r="RA205" t="s">
        <v>817</v>
      </c>
      <c r="RB205" t="s">
        <v>817</v>
      </c>
      <c r="RC205" t="s">
        <v>817</v>
      </c>
      <c r="RD205" t="s">
        <v>817</v>
      </c>
      <c r="RE205" t="s">
        <v>817</v>
      </c>
      <c r="RF205" t="s">
        <v>817</v>
      </c>
      <c r="RG205" t="s">
        <v>817</v>
      </c>
      <c r="RH205" t="s">
        <v>817</v>
      </c>
      <c r="RI205" t="s">
        <v>817</v>
      </c>
      <c r="RJ205" t="s">
        <v>817</v>
      </c>
      <c r="RK205" t="s">
        <v>813</v>
      </c>
      <c r="RL205" t="s">
        <v>813</v>
      </c>
      <c r="RM205" t="s">
        <v>817</v>
      </c>
      <c r="RN205" t="s">
        <v>817</v>
      </c>
      <c r="RO205" t="s">
        <v>817</v>
      </c>
      <c r="RP205" t="s">
        <v>817</v>
      </c>
      <c r="RQ205" t="s">
        <v>817</v>
      </c>
      <c r="RR205" t="s">
        <v>817</v>
      </c>
      <c r="RS205" t="s">
        <v>817</v>
      </c>
      <c r="RT205" t="s">
        <v>817</v>
      </c>
      <c r="RU205" t="s">
        <v>817</v>
      </c>
      <c r="RV205" t="s">
        <v>817</v>
      </c>
      <c r="RW205" t="s">
        <v>817</v>
      </c>
      <c r="RX205" t="s">
        <v>837</v>
      </c>
      <c r="RY205" t="s">
        <v>973</v>
      </c>
      <c r="RZ205" t="s">
        <v>817</v>
      </c>
      <c r="SB205" t="s">
        <v>813</v>
      </c>
      <c r="SC205" t="s">
        <v>817</v>
      </c>
      <c r="SD205" t="s">
        <v>817</v>
      </c>
      <c r="SE205" t="s">
        <v>817</v>
      </c>
      <c r="SF205" t="s">
        <v>817</v>
      </c>
      <c r="SG205" t="s">
        <v>817</v>
      </c>
      <c r="SH205" t="s">
        <v>817</v>
      </c>
      <c r="SI205" t="s">
        <v>817</v>
      </c>
      <c r="SJ205" t="s">
        <v>817</v>
      </c>
      <c r="SK205" t="s">
        <v>817</v>
      </c>
      <c r="SL205" t="s">
        <v>817</v>
      </c>
      <c r="SM205" t="s">
        <v>817</v>
      </c>
      <c r="SN205" t="s">
        <v>817</v>
      </c>
      <c r="SO205" t="s">
        <v>817</v>
      </c>
      <c r="SP205" t="s">
        <v>817</v>
      </c>
      <c r="SQ205" t="s">
        <v>817</v>
      </c>
      <c r="SR205" t="s">
        <v>813</v>
      </c>
      <c r="SS205" t="s">
        <v>817</v>
      </c>
      <c r="ST205" t="s">
        <v>817</v>
      </c>
      <c r="SU205" t="s">
        <v>817</v>
      </c>
      <c r="SV205" t="s">
        <v>817</v>
      </c>
      <c r="SW205" t="s">
        <v>813</v>
      </c>
      <c r="SX205" t="s">
        <v>817</v>
      </c>
      <c r="SY205" t="s">
        <v>817</v>
      </c>
      <c r="SZ205" t="s">
        <v>813</v>
      </c>
      <c r="TA205" t="s">
        <v>817</v>
      </c>
      <c r="TB205" t="s">
        <v>817</v>
      </c>
      <c r="TC205" t="s">
        <v>817</v>
      </c>
      <c r="TD205" t="s">
        <v>817</v>
      </c>
      <c r="TE205" t="s">
        <v>817</v>
      </c>
      <c r="TF205" t="s">
        <v>817</v>
      </c>
      <c r="TG205" t="s">
        <v>817</v>
      </c>
      <c r="TH205" t="s">
        <v>817</v>
      </c>
      <c r="TI205" t="s">
        <v>817</v>
      </c>
      <c r="TJ205" t="s">
        <v>817</v>
      </c>
      <c r="TU205" t="s">
        <v>817</v>
      </c>
      <c r="TY205" t="s">
        <v>817</v>
      </c>
      <c r="TZ205" t="s">
        <v>817</v>
      </c>
      <c r="UA205" t="s">
        <v>817</v>
      </c>
      <c r="UB205" t="s">
        <v>817</v>
      </c>
      <c r="UC205" t="s">
        <v>817</v>
      </c>
      <c r="UD205" t="s">
        <v>817</v>
      </c>
      <c r="UE205" t="s">
        <v>817</v>
      </c>
      <c r="UF205" t="s">
        <v>817</v>
      </c>
      <c r="UG205" t="s">
        <v>817</v>
      </c>
      <c r="UH205" t="s">
        <v>813</v>
      </c>
      <c r="UI205" t="s">
        <v>817</v>
      </c>
      <c r="UJ205" t="s">
        <v>817</v>
      </c>
      <c r="UK205" t="s">
        <v>817</v>
      </c>
      <c r="UL205" t="s">
        <v>902</v>
      </c>
      <c r="UM205" t="s">
        <v>817</v>
      </c>
      <c r="UN205" t="s">
        <v>813</v>
      </c>
      <c r="UO205" t="s">
        <v>817</v>
      </c>
      <c r="UP205" t="s">
        <v>817</v>
      </c>
      <c r="UQ205" t="s">
        <v>817</v>
      </c>
      <c r="UR205" t="s">
        <v>817</v>
      </c>
      <c r="US205" t="s">
        <v>817</v>
      </c>
      <c r="UT205" t="s">
        <v>817</v>
      </c>
      <c r="UU205" t="s">
        <v>817</v>
      </c>
      <c r="UV205" t="s">
        <v>817</v>
      </c>
      <c r="UW205" t="s">
        <v>817</v>
      </c>
      <c r="UX205" t="s">
        <v>817</v>
      </c>
      <c r="UY205" t="s">
        <v>817</v>
      </c>
      <c r="UZ205" t="s">
        <v>817</v>
      </c>
      <c r="VB205" t="s">
        <v>909</v>
      </c>
      <c r="VC205" t="s">
        <v>848</v>
      </c>
      <c r="VD205" t="s">
        <v>817</v>
      </c>
      <c r="VE205" t="s">
        <v>817</v>
      </c>
      <c r="VF205" t="s">
        <v>817</v>
      </c>
      <c r="VG205" t="s">
        <v>817</v>
      </c>
      <c r="VH205" t="s">
        <v>817</v>
      </c>
      <c r="VI205" t="s">
        <v>817</v>
      </c>
      <c r="VJ205" t="s">
        <v>813</v>
      </c>
      <c r="VK205" t="s">
        <v>817</v>
      </c>
      <c r="VL205" t="s">
        <v>817</v>
      </c>
      <c r="VM205" t="s">
        <v>817</v>
      </c>
      <c r="VN205" t="s">
        <v>817</v>
      </c>
      <c r="VO205" t="s">
        <v>817</v>
      </c>
      <c r="VP205" t="s">
        <v>817</v>
      </c>
      <c r="VQ205" t="s">
        <v>817</v>
      </c>
      <c r="VY205" t="s">
        <v>817</v>
      </c>
      <c r="VZ205" t="s">
        <v>813</v>
      </c>
      <c r="WA205" t="s">
        <v>817</v>
      </c>
      <c r="WJ205" t="s">
        <v>817</v>
      </c>
      <c r="WK205" t="s">
        <v>817</v>
      </c>
      <c r="WL205" t="s">
        <v>817</v>
      </c>
      <c r="WM205" t="s">
        <v>817</v>
      </c>
      <c r="WN205" t="s">
        <v>817</v>
      </c>
      <c r="WO205" t="s">
        <v>813</v>
      </c>
      <c r="WP205" t="s">
        <v>817</v>
      </c>
      <c r="WQ205" t="s">
        <v>817</v>
      </c>
      <c r="WR205" t="s">
        <v>817</v>
      </c>
      <c r="WS205" t="s">
        <v>891</v>
      </c>
      <c r="WU205" t="s">
        <v>813</v>
      </c>
      <c r="WV205" t="s">
        <v>817</v>
      </c>
      <c r="WW205" t="s">
        <v>817</v>
      </c>
      <c r="WX205" t="s">
        <v>817</v>
      </c>
      <c r="WY205" t="s">
        <v>817</v>
      </c>
      <c r="WZ205" t="s">
        <v>817</v>
      </c>
      <c r="XA205" t="s">
        <v>817</v>
      </c>
      <c r="XB205" t="s">
        <v>817</v>
      </c>
      <c r="XC205" t="s">
        <v>850</v>
      </c>
      <c r="XD205" t="s">
        <v>813</v>
      </c>
      <c r="XE205" t="s">
        <v>817</v>
      </c>
      <c r="XF205" t="s">
        <v>817</v>
      </c>
      <c r="XG205" t="s">
        <v>817</v>
      </c>
      <c r="XH205" t="s">
        <v>817</v>
      </c>
      <c r="XI205" t="s">
        <v>817</v>
      </c>
      <c r="XJ205" t="s">
        <v>817</v>
      </c>
      <c r="XK205" t="s">
        <v>817</v>
      </c>
      <c r="XL205" t="s">
        <v>817</v>
      </c>
      <c r="XM205" t="s">
        <v>813</v>
      </c>
      <c r="XN205" t="s">
        <v>817</v>
      </c>
      <c r="XO205" t="s">
        <v>817</v>
      </c>
      <c r="XP205" t="s">
        <v>817</v>
      </c>
      <c r="XQ205" t="s">
        <v>817</v>
      </c>
      <c r="XR205" t="s">
        <v>817</v>
      </c>
      <c r="XS205" t="s">
        <v>813</v>
      </c>
      <c r="XT205" t="s">
        <v>817</v>
      </c>
      <c r="XU205" t="s">
        <v>817</v>
      </c>
      <c r="XV205" t="s">
        <v>817</v>
      </c>
      <c r="XW205" t="s">
        <v>817</v>
      </c>
      <c r="XX205" t="s">
        <v>817</v>
      </c>
      <c r="XY205" t="s">
        <v>817</v>
      </c>
      <c r="XZ205" t="s">
        <v>817</v>
      </c>
      <c r="ZM205" t="s">
        <v>817</v>
      </c>
      <c r="ZN205" t="s">
        <v>813</v>
      </c>
      <c r="ZO205" t="s">
        <v>817</v>
      </c>
      <c r="ZP205" t="s">
        <v>817</v>
      </c>
      <c r="ZQ205" t="s">
        <v>813</v>
      </c>
      <c r="ZR205" t="s">
        <v>817</v>
      </c>
      <c r="ZS205" t="s">
        <v>813</v>
      </c>
      <c r="ZT205" t="s">
        <v>817</v>
      </c>
      <c r="ZU205" t="s">
        <v>817</v>
      </c>
      <c r="ZV205" t="s">
        <v>817</v>
      </c>
      <c r="ZW205" t="s">
        <v>817</v>
      </c>
      <c r="ZX205" t="s">
        <v>817</v>
      </c>
      <c r="ZY205" t="s">
        <v>817</v>
      </c>
      <c r="ZZ205" t="s">
        <v>817</v>
      </c>
      <c r="AAA205" t="s">
        <v>817</v>
      </c>
      <c r="AAB205" t="s">
        <v>817</v>
      </c>
      <c r="AAC205" t="s">
        <v>817</v>
      </c>
      <c r="AAD205" t="s">
        <v>817</v>
      </c>
      <c r="AAE205" t="s">
        <v>817</v>
      </c>
      <c r="AAF205" t="s">
        <v>817</v>
      </c>
      <c r="AAH205" t="s">
        <v>813</v>
      </c>
      <c r="AAI205" t="s">
        <v>813</v>
      </c>
      <c r="AAJ205" t="s">
        <v>817</v>
      </c>
      <c r="AAK205" t="s">
        <v>817</v>
      </c>
      <c r="AAL205" t="s">
        <v>813</v>
      </c>
      <c r="AAM205" t="s">
        <v>817</v>
      </c>
      <c r="AAN205" t="s">
        <v>817</v>
      </c>
      <c r="AAO205" t="s">
        <v>817</v>
      </c>
      <c r="AAP205" t="s">
        <v>817</v>
      </c>
      <c r="AAQ205" t="s">
        <v>817</v>
      </c>
      <c r="AAR205" t="s">
        <v>817</v>
      </c>
      <c r="AAS205" t="s">
        <v>817</v>
      </c>
      <c r="AAT205" t="s">
        <v>817</v>
      </c>
      <c r="AAV205" t="s">
        <v>813</v>
      </c>
      <c r="AAW205" t="s">
        <v>817</v>
      </c>
      <c r="AAX205" t="s">
        <v>817</v>
      </c>
      <c r="AAY205" t="s">
        <v>817</v>
      </c>
      <c r="AAZ205" t="s">
        <v>817</v>
      </c>
      <c r="ABA205" t="s">
        <v>817</v>
      </c>
      <c r="ABB205" t="s">
        <v>813</v>
      </c>
      <c r="ABC205" t="s">
        <v>817</v>
      </c>
      <c r="ABD205" t="s">
        <v>817</v>
      </c>
      <c r="ABE205" t="s">
        <v>817</v>
      </c>
      <c r="ABF205" t="s">
        <v>817</v>
      </c>
      <c r="ABG205" t="s">
        <v>817</v>
      </c>
      <c r="ABH205" t="s">
        <v>817</v>
      </c>
      <c r="ABI205" t="s">
        <v>817</v>
      </c>
      <c r="ABJ205" t="s">
        <v>817</v>
      </c>
      <c r="ABK205" t="s">
        <v>817</v>
      </c>
      <c r="ABL205" t="s">
        <v>817</v>
      </c>
      <c r="ABM205" t="s">
        <v>817</v>
      </c>
      <c r="ABN205" t="s">
        <v>817</v>
      </c>
      <c r="ABO205" t="s">
        <v>817</v>
      </c>
      <c r="ABP205" t="s">
        <v>817</v>
      </c>
      <c r="ABQ205" t="s">
        <v>817</v>
      </c>
      <c r="ABR205" t="s">
        <v>817</v>
      </c>
      <c r="ABS205" t="s">
        <v>817</v>
      </c>
      <c r="ABT205" t="s">
        <v>813</v>
      </c>
      <c r="ABU205" t="s">
        <v>817</v>
      </c>
      <c r="ABV205" t="s">
        <v>817</v>
      </c>
      <c r="ABW205" t="s">
        <v>817</v>
      </c>
      <c r="ABX205" t="s">
        <v>817</v>
      </c>
      <c r="ABY205" t="s">
        <v>817</v>
      </c>
      <c r="ABZ205" t="s">
        <v>817</v>
      </c>
      <c r="ACA205" t="s">
        <v>817</v>
      </c>
      <c r="ACB205" t="s">
        <v>817</v>
      </c>
      <c r="ACC205" t="s">
        <v>817</v>
      </c>
      <c r="ACD205" t="s">
        <v>817</v>
      </c>
      <c r="ACE205" t="s">
        <v>817</v>
      </c>
      <c r="ACF205" t="s">
        <v>817</v>
      </c>
      <c r="ACG205" t="s">
        <v>817</v>
      </c>
      <c r="ACH205" t="s">
        <v>817</v>
      </c>
      <c r="ACI205" t="s">
        <v>817</v>
      </c>
    </row>
    <row r="206" spans="1:763">
      <c r="A206" t="s">
        <v>1669</v>
      </c>
      <c r="B206" t="s">
        <v>1670</v>
      </c>
      <c r="C206" t="s">
        <v>1671</v>
      </c>
      <c r="D206" t="s">
        <v>967</v>
      </c>
      <c r="E206" t="s">
        <v>967</v>
      </c>
      <c r="P206" t="s">
        <v>886</v>
      </c>
      <c r="Q206">
        <v>0.64514064157430773</v>
      </c>
      <c r="T206">
        <v>25</v>
      </c>
      <c r="V206" t="s">
        <v>813</v>
      </c>
      <c r="X206" t="s">
        <v>813</v>
      </c>
      <c r="Y206" t="s">
        <v>856</v>
      </c>
      <c r="Z206" t="s">
        <v>856</v>
      </c>
      <c r="AA206" t="s">
        <v>857</v>
      </c>
      <c r="AB206" t="s">
        <v>816</v>
      </c>
      <c r="AC206">
        <v>1</v>
      </c>
      <c r="AD206" t="s">
        <v>817</v>
      </c>
      <c r="AE206">
        <v>1</v>
      </c>
      <c r="AF206">
        <v>0</v>
      </c>
      <c r="AG206">
        <v>0</v>
      </c>
      <c r="AH206" t="s">
        <v>818</v>
      </c>
      <c r="AI206" t="s">
        <v>818</v>
      </c>
      <c r="AJ206" t="s">
        <v>818</v>
      </c>
      <c r="AK206" t="s">
        <v>818</v>
      </c>
      <c r="AL206" t="s">
        <v>818</v>
      </c>
      <c r="AM206" t="s">
        <v>818</v>
      </c>
      <c r="AN206" t="s">
        <v>818</v>
      </c>
      <c r="AO206" t="s">
        <v>818</v>
      </c>
      <c r="AP206" t="s">
        <v>818</v>
      </c>
      <c r="AQ206" t="s">
        <v>818</v>
      </c>
      <c r="AR206" t="s">
        <v>818</v>
      </c>
      <c r="AS206" t="s">
        <v>818</v>
      </c>
      <c r="AT206" t="s">
        <v>818</v>
      </c>
      <c r="AU206" t="s">
        <v>818</v>
      </c>
      <c r="AV206" t="s">
        <v>818</v>
      </c>
      <c r="AW206" t="s">
        <v>818</v>
      </c>
      <c r="AX206" t="s">
        <v>818</v>
      </c>
      <c r="AY206" t="s">
        <v>818</v>
      </c>
      <c r="AZ206" t="s">
        <v>818</v>
      </c>
      <c r="BA206" t="s">
        <v>818</v>
      </c>
      <c r="BB206" t="s">
        <v>818</v>
      </c>
      <c r="BC206" t="s">
        <v>818</v>
      </c>
      <c r="BD206" t="s">
        <v>818</v>
      </c>
      <c r="BE206" t="s">
        <v>818</v>
      </c>
      <c r="BF206" t="s">
        <v>818</v>
      </c>
      <c r="BG206" t="s">
        <v>818</v>
      </c>
      <c r="BH206" t="s">
        <v>818</v>
      </c>
      <c r="BI206" t="s">
        <v>818</v>
      </c>
      <c r="BJ206" t="s">
        <v>818</v>
      </c>
      <c r="BK206" t="s">
        <v>818</v>
      </c>
      <c r="BL206" t="s">
        <v>818</v>
      </c>
      <c r="BM206" t="s">
        <v>818</v>
      </c>
      <c r="BN206" t="s">
        <v>818</v>
      </c>
      <c r="BO206" t="s">
        <v>818</v>
      </c>
      <c r="BP206" t="s">
        <v>818</v>
      </c>
      <c r="BQ206" t="s">
        <v>818</v>
      </c>
      <c r="BR206" t="s">
        <v>818</v>
      </c>
      <c r="BS206" t="s">
        <v>818</v>
      </c>
      <c r="BT206" t="s">
        <v>818</v>
      </c>
      <c r="BU206" t="s">
        <v>818</v>
      </c>
      <c r="BV206" t="s">
        <v>818</v>
      </c>
      <c r="BW206" t="s">
        <v>818</v>
      </c>
      <c r="BX206" t="s">
        <v>818</v>
      </c>
      <c r="BY206" t="s">
        <v>818</v>
      </c>
      <c r="BZ206" t="s">
        <v>818</v>
      </c>
      <c r="CA206" t="s">
        <v>818</v>
      </c>
      <c r="CB206" t="s">
        <v>818</v>
      </c>
      <c r="CC206" t="s">
        <v>818</v>
      </c>
      <c r="CD206" t="s">
        <v>818</v>
      </c>
      <c r="CE206" t="s">
        <v>818</v>
      </c>
      <c r="CF206" t="s">
        <v>818</v>
      </c>
      <c r="CG206" t="s">
        <v>818</v>
      </c>
      <c r="CH206" t="s">
        <v>818</v>
      </c>
      <c r="CI206" t="s">
        <v>818</v>
      </c>
      <c r="CJ206" t="s">
        <v>818</v>
      </c>
      <c r="CK206" t="s">
        <v>818</v>
      </c>
      <c r="CL206" t="s">
        <v>818</v>
      </c>
      <c r="CM206" t="s">
        <v>818</v>
      </c>
      <c r="CN206" t="s">
        <v>818</v>
      </c>
      <c r="CO206" t="s">
        <v>818</v>
      </c>
      <c r="CP206" t="s">
        <v>818</v>
      </c>
      <c r="CQ206" t="s">
        <v>818</v>
      </c>
      <c r="CR206" t="s">
        <v>818</v>
      </c>
      <c r="CS206" t="s">
        <v>818</v>
      </c>
      <c r="CT206" t="s">
        <v>818</v>
      </c>
      <c r="CU206" t="s">
        <v>818</v>
      </c>
      <c r="CV206" t="s">
        <v>818</v>
      </c>
      <c r="CW206" t="s">
        <v>818</v>
      </c>
      <c r="CX206" t="s">
        <v>818</v>
      </c>
      <c r="CY206" t="s">
        <v>818</v>
      </c>
      <c r="CZ206" t="s">
        <v>818</v>
      </c>
      <c r="DA206" t="s">
        <v>818</v>
      </c>
      <c r="DB206" t="s">
        <v>818</v>
      </c>
      <c r="DC206" t="s">
        <v>818</v>
      </c>
      <c r="DD206" t="s">
        <v>818</v>
      </c>
      <c r="DE206" t="s">
        <v>818</v>
      </c>
      <c r="DF206" t="s">
        <v>818</v>
      </c>
      <c r="DG206" t="s">
        <v>818</v>
      </c>
      <c r="DH206" t="s">
        <v>818</v>
      </c>
      <c r="DI206" t="s">
        <v>818</v>
      </c>
      <c r="DJ206" t="s">
        <v>818</v>
      </c>
      <c r="DK206" t="s">
        <v>818</v>
      </c>
      <c r="DL206" t="s">
        <v>818</v>
      </c>
      <c r="DM206" t="s">
        <v>818</v>
      </c>
      <c r="DN206" t="s">
        <v>818</v>
      </c>
      <c r="DO206" t="s">
        <v>818</v>
      </c>
      <c r="DP206" t="s">
        <v>818</v>
      </c>
      <c r="DQ206" t="s">
        <v>818</v>
      </c>
      <c r="DR206" t="s">
        <v>818</v>
      </c>
      <c r="DS206" t="s">
        <v>818</v>
      </c>
      <c r="DT206" t="s">
        <v>818</v>
      </c>
      <c r="DU206" t="s">
        <v>818</v>
      </c>
      <c r="DV206" t="s">
        <v>818</v>
      </c>
      <c r="DW206" t="s">
        <v>818</v>
      </c>
      <c r="DX206" t="s">
        <v>818</v>
      </c>
      <c r="DY206" t="s">
        <v>818</v>
      </c>
      <c r="DZ206" t="s">
        <v>818</v>
      </c>
      <c r="EA206" t="s">
        <v>818</v>
      </c>
      <c r="EB206" t="s">
        <v>818</v>
      </c>
      <c r="EC206" t="s">
        <v>818</v>
      </c>
      <c r="ED206" t="s">
        <v>818</v>
      </c>
      <c r="EE206" t="s">
        <v>818</v>
      </c>
      <c r="EF206" t="s">
        <v>818</v>
      </c>
      <c r="EG206" t="s">
        <v>818</v>
      </c>
      <c r="EH206" t="s">
        <v>818</v>
      </c>
      <c r="EI206" t="s">
        <v>818</v>
      </c>
      <c r="EJ206" t="s">
        <v>818</v>
      </c>
      <c r="EK206" t="s">
        <v>818</v>
      </c>
      <c r="EL206" t="s">
        <v>818</v>
      </c>
      <c r="EM206" t="s">
        <v>818</v>
      </c>
      <c r="EN206" t="s">
        <v>818</v>
      </c>
      <c r="EO206" t="s">
        <v>818</v>
      </c>
      <c r="EP206" t="s">
        <v>818</v>
      </c>
      <c r="EQ206" t="s">
        <v>818</v>
      </c>
      <c r="ER206" t="s">
        <v>818</v>
      </c>
      <c r="ES206" t="s">
        <v>818</v>
      </c>
      <c r="ET206" t="s">
        <v>818</v>
      </c>
      <c r="EU206" t="s">
        <v>818</v>
      </c>
      <c r="EV206" t="s">
        <v>818</v>
      </c>
      <c r="EW206" t="s">
        <v>818</v>
      </c>
      <c r="EX206" t="s">
        <v>818</v>
      </c>
      <c r="EY206" t="s">
        <v>818</v>
      </c>
      <c r="EZ206" t="s">
        <v>818</v>
      </c>
      <c r="FA206" t="s">
        <v>818</v>
      </c>
      <c r="FB206" t="s">
        <v>818</v>
      </c>
      <c r="FC206" t="s">
        <v>818</v>
      </c>
      <c r="FD206" t="s">
        <v>818</v>
      </c>
      <c r="FE206" t="s">
        <v>818</v>
      </c>
      <c r="FF206" t="s">
        <v>818</v>
      </c>
      <c r="FG206" t="s">
        <v>818</v>
      </c>
      <c r="FH206" t="s">
        <v>818</v>
      </c>
      <c r="FI206" t="s">
        <v>818</v>
      </c>
      <c r="FJ206" t="s">
        <v>818</v>
      </c>
      <c r="FK206" t="s">
        <v>818</v>
      </c>
      <c r="FL206" t="s">
        <v>818</v>
      </c>
      <c r="FM206" t="s">
        <v>818</v>
      </c>
      <c r="FN206" t="s">
        <v>818</v>
      </c>
      <c r="FO206" t="s">
        <v>818</v>
      </c>
      <c r="FP206" t="s">
        <v>818</v>
      </c>
      <c r="FQ206" t="s">
        <v>818</v>
      </c>
      <c r="FR206" t="s">
        <v>818</v>
      </c>
      <c r="FS206" t="s">
        <v>818</v>
      </c>
      <c r="FT206" t="s">
        <v>818</v>
      </c>
      <c r="FU206" t="s">
        <v>818</v>
      </c>
      <c r="FV206" t="s">
        <v>818</v>
      </c>
      <c r="FW206" t="s">
        <v>818</v>
      </c>
      <c r="FX206" t="s">
        <v>818</v>
      </c>
      <c r="FY206" t="s">
        <v>818</v>
      </c>
      <c r="FZ206" t="s">
        <v>818</v>
      </c>
      <c r="GA206" t="s">
        <v>818</v>
      </c>
      <c r="GB206" t="s">
        <v>818</v>
      </c>
      <c r="GC206" t="s">
        <v>818</v>
      </c>
      <c r="GD206" t="s">
        <v>818</v>
      </c>
      <c r="GE206" t="s">
        <v>818</v>
      </c>
      <c r="GF206" t="s">
        <v>818</v>
      </c>
      <c r="GG206" t="s">
        <v>818</v>
      </c>
      <c r="GH206" t="s">
        <v>818</v>
      </c>
      <c r="GI206" t="s">
        <v>818</v>
      </c>
      <c r="GJ206" t="s">
        <v>818</v>
      </c>
      <c r="GK206" t="s">
        <v>818</v>
      </c>
      <c r="GL206" t="s">
        <v>818</v>
      </c>
      <c r="GM206" t="s">
        <v>818</v>
      </c>
      <c r="GN206" t="s">
        <v>818</v>
      </c>
      <c r="GO206" t="s">
        <v>818</v>
      </c>
      <c r="GP206" t="s">
        <v>818</v>
      </c>
      <c r="GQ206" t="s">
        <v>818</v>
      </c>
      <c r="GR206" t="s">
        <v>818</v>
      </c>
      <c r="GS206" t="s">
        <v>818</v>
      </c>
      <c r="GT206" t="s">
        <v>818</v>
      </c>
      <c r="GU206" t="s">
        <v>818</v>
      </c>
      <c r="GV206" t="s">
        <v>818</v>
      </c>
      <c r="GW206" t="s">
        <v>818</v>
      </c>
      <c r="GX206" t="s">
        <v>818</v>
      </c>
      <c r="GY206" t="s">
        <v>818</v>
      </c>
      <c r="GZ206" t="s">
        <v>818</v>
      </c>
      <c r="HA206" t="s">
        <v>818</v>
      </c>
      <c r="HB206" t="s">
        <v>818</v>
      </c>
      <c r="HC206" t="s">
        <v>818</v>
      </c>
      <c r="HD206" t="s">
        <v>818</v>
      </c>
      <c r="HE206" t="s">
        <v>818</v>
      </c>
      <c r="HF206" t="s">
        <v>818</v>
      </c>
      <c r="HG206" t="s">
        <v>818</v>
      </c>
      <c r="HH206" t="s">
        <v>818</v>
      </c>
      <c r="HI206" t="s">
        <v>818</v>
      </c>
      <c r="HJ206" t="s">
        <v>818</v>
      </c>
      <c r="HK206" t="s">
        <v>818</v>
      </c>
      <c r="HL206" t="s">
        <v>818</v>
      </c>
      <c r="HM206" t="s">
        <v>818</v>
      </c>
      <c r="HN206" t="s">
        <v>818</v>
      </c>
      <c r="HO206" t="s">
        <v>818</v>
      </c>
      <c r="HP206" t="s">
        <v>818</v>
      </c>
      <c r="HQ206" t="s">
        <v>818</v>
      </c>
      <c r="HR206" t="s">
        <v>818</v>
      </c>
      <c r="HS206" t="s">
        <v>818</v>
      </c>
      <c r="HT206" t="s">
        <v>818</v>
      </c>
      <c r="HU206" t="s">
        <v>818</v>
      </c>
      <c r="HV206" t="s">
        <v>818</v>
      </c>
      <c r="HW206" t="s">
        <v>818</v>
      </c>
      <c r="HX206" t="s">
        <v>818</v>
      </c>
      <c r="HY206" t="s">
        <v>818</v>
      </c>
      <c r="HZ206" t="s">
        <v>818</v>
      </c>
      <c r="IA206" t="s">
        <v>818</v>
      </c>
      <c r="IB206" t="s">
        <v>818</v>
      </c>
      <c r="IC206" t="s">
        <v>818</v>
      </c>
      <c r="ID206" t="s">
        <v>818</v>
      </c>
      <c r="IE206" t="s">
        <v>818</v>
      </c>
      <c r="IF206" t="s">
        <v>818</v>
      </c>
      <c r="IG206" t="s">
        <v>818</v>
      </c>
      <c r="IH206" t="s">
        <v>818</v>
      </c>
      <c r="II206" t="s">
        <v>818</v>
      </c>
      <c r="IJ206" t="s">
        <v>818</v>
      </c>
      <c r="IK206" t="s">
        <v>818</v>
      </c>
      <c r="IL206" t="s">
        <v>818</v>
      </c>
      <c r="IM206" t="s">
        <v>818</v>
      </c>
      <c r="IN206" t="s">
        <v>818</v>
      </c>
      <c r="IO206" t="s">
        <v>818</v>
      </c>
      <c r="IP206" t="s">
        <v>818</v>
      </c>
      <c r="IQ206" t="s">
        <v>818</v>
      </c>
      <c r="IR206" t="s">
        <v>818</v>
      </c>
      <c r="IS206" t="s">
        <v>818</v>
      </c>
      <c r="IT206" t="s">
        <v>818</v>
      </c>
      <c r="IU206" t="s">
        <v>818</v>
      </c>
      <c r="IV206" t="s">
        <v>818</v>
      </c>
      <c r="IW206" t="s">
        <v>818</v>
      </c>
      <c r="IX206" t="s">
        <v>818</v>
      </c>
      <c r="IY206" t="s">
        <v>818</v>
      </c>
      <c r="IZ206" t="s">
        <v>818</v>
      </c>
      <c r="JA206" t="s">
        <v>818</v>
      </c>
      <c r="JB206" t="s">
        <v>818</v>
      </c>
      <c r="JC206" t="s">
        <v>818</v>
      </c>
      <c r="JD206" t="s">
        <v>818</v>
      </c>
      <c r="JE206" t="s">
        <v>818</v>
      </c>
      <c r="JF206" t="s">
        <v>818</v>
      </c>
      <c r="JG206" t="s">
        <v>818</v>
      </c>
      <c r="JH206" t="s">
        <v>818</v>
      </c>
      <c r="JI206" t="s">
        <v>818</v>
      </c>
      <c r="JJ206" t="s">
        <v>818</v>
      </c>
      <c r="JK206" t="s">
        <v>818</v>
      </c>
      <c r="JL206" t="s">
        <v>818</v>
      </c>
      <c r="JM206" t="s">
        <v>818</v>
      </c>
      <c r="JN206" t="s">
        <v>818</v>
      </c>
      <c r="JO206" t="s">
        <v>818</v>
      </c>
      <c r="JP206" t="s">
        <v>818</v>
      </c>
      <c r="JQ206" t="s">
        <v>818</v>
      </c>
      <c r="JR206" t="s">
        <v>818</v>
      </c>
      <c r="JS206" t="s">
        <v>818</v>
      </c>
      <c r="JT206" t="s">
        <v>818</v>
      </c>
      <c r="JU206" t="s">
        <v>818</v>
      </c>
      <c r="JV206" t="s">
        <v>818</v>
      </c>
      <c r="JW206" t="s">
        <v>818</v>
      </c>
      <c r="JX206" t="s">
        <v>818</v>
      </c>
      <c r="JY206" t="s">
        <v>818</v>
      </c>
      <c r="JZ206" t="s">
        <v>818</v>
      </c>
      <c r="KA206" t="s">
        <v>818</v>
      </c>
      <c r="KB206" t="s">
        <v>818</v>
      </c>
      <c r="KC206" t="s">
        <v>818</v>
      </c>
      <c r="KD206" t="s">
        <v>818</v>
      </c>
      <c r="KE206" t="s">
        <v>818</v>
      </c>
      <c r="KF206">
        <v>1</v>
      </c>
      <c r="KG206">
        <v>0</v>
      </c>
      <c r="KH206">
        <v>0</v>
      </c>
      <c r="KI206">
        <v>0</v>
      </c>
      <c r="KJ206">
        <v>0</v>
      </c>
      <c r="KK206">
        <v>0</v>
      </c>
      <c r="KL206">
        <v>0</v>
      </c>
      <c r="KM206">
        <v>0</v>
      </c>
      <c r="KN206">
        <v>0</v>
      </c>
      <c r="KO206">
        <v>0</v>
      </c>
      <c r="KP206">
        <v>0</v>
      </c>
      <c r="KQ206">
        <v>0</v>
      </c>
      <c r="KR206">
        <v>0</v>
      </c>
      <c r="KS206">
        <v>0</v>
      </c>
      <c r="KT206">
        <v>0</v>
      </c>
      <c r="KU206">
        <v>0</v>
      </c>
      <c r="KV206">
        <v>0</v>
      </c>
      <c r="KW206">
        <v>1</v>
      </c>
      <c r="KX206">
        <v>0</v>
      </c>
      <c r="KY206">
        <v>0</v>
      </c>
      <c r="KZ206">
        <v>0</v>
      </c>
      <c r="LA206">
        <v>1</v>
      </c>
      <c r="LB206">
        <v>0</v>
      </c>
      <c r="LC206">
        <v>0</v>
      </c>
      <c r="LD206">
        <v>1</v>
      </c>
      <c r="LE206">
        <v>0</v>
      </c>
      <c r="LF206">
        <v>1</v>
      </c>
      <c r="LH206" t="s">
        <v>817</v>
      </c>
      <c r="LI206" t="s">
        <v>817</v>
      </c>
      <c r="LJ206" t="s">
        <v>813</v>
      </c>
      <c r="LK206" t="s">
        <v>813</v>
      </c>
      <c r="LL206" t="s">
        <v>817</v>
      </c>
      <c r="LM206" t="s">
        <v>817</v>
      </c>
      <c r="LN206" t="s">
        <v>813</v>
      </c>
      <c r="LO206" t="s">
        <v>817</v>
      </c>
      <c r="LQ206" t="s">
        <v>817</v>
      </c>
      <c r="LX206" t="s">
        <v>817</v>
      </c>
      <c r="MA206" t="s">
        <v>998</v>
      </c>
      <c r="MB206" t="s">
        <v>933</v>
      </c>
      <c r="MC206" t="s">
        <v>943</v>
      </c>
      <c r="MD206" t="s">
        <v>817</v>
      </c>
      <c r="ME206" t="s">
        <v>1672</v>
      </c>
      <c r="MF206" t="s">
        <v>934</v>
      </c>
      <c r="MH206" t="s">
        <v>935</v>
      </c>
      <c r="MI206" t="s">
        <v>817</v>
      </c>
      <c r="MJ206" t="s">
        <v>824</v>
      </c>
      <c r="MK206" t="s">
        <v>813</v>
      </c>
      <c r="ML206" t="s">
        <v>817</v>
      </c>
      <c r="MM206" t="s">
        <v>817</v>
      </c>
      <c r="MN206" t="s">
        <v>817</v>
      </c>
      <c r="MO206" t="s">
        <v>817</v>
      </c>
      <c r="MP206" t="s">
        <v>817</v>
      </c>
      <c r="MQ206" t="s">
        <v>817</v>
      </c>
      <c r="MR206" t="s">
        <v>817</v>
      </c>
      <c r="MS206" t="s">
        <v>817</v>
      </c>
      <c r="MT206" t="s">
        <v>817</v>
      </c>
      <c r="MU206" t="s">
        <v>817</v>
      </c>
      <c r="MV206" t="s">
        <v>813</v>
      </c>
      <c r="MW206" t="s">
        <v>817</v>
      </c>
      <c r="MX206" t="s">
        <v>817</v>
      </c>
      <c r="MY206" t="s">
        <v>817</v>
      </c>
      <c r="MZ206" t="s">
        <v>817</v>
      </c>
      <c r="NA206" t="s">
        <v>817</v>
      </c>
      <c r="NB206" t="s">
        <v>817</v>
      </c>
      <c r="NR206" t="s">
        <v>817</v>
      </c>
      <c r="NU206" t="s">
        <v>825</v>
      </c>
      <c r="NY206">
        <v>0</v>
      </c>
      <c r="OP206" t="s">
        <v>817</v>
      </c>
      <c r="OQ206" t="s">
        <v>827</v>
      </c>
      <c r="OR206" t="s">
        <v>828</v>
      </c>
      <c r="OS206" t="s">
        <v>878</v>
      </c>
      <c r="OT206" t="s">
        <v>813</v>
      </c>
      <c r="OU206" t="s">
        <v>817</v>
      </c>
      <c r="OV206" t="s">
        <v>830</v>
      </c>
      <c r="OW206" t="s">
        <v>864</v>
      </c>
      <c r="OX206" t="s">
        <v>832</v>
      </c>
      <c r="OY206" t="s">
        <v>833</v>
      </c>
      <c r="OZ206" t="s">
        <v>908</v>
      </c>
      <c r="PA206" t="s">
        <v>813</v>
      </c>
      <c r="PB206" t="s">
        <v>817</v>
      </c>
      <c r="PC206" t="s">
        <v>817</v>
      </c>
      <c r="PD206" t="s">
        <v>817</v>
      </c>
      <c r="PE206" t="s">
        <v>817</v>
      </c>
      <c r="PF206" t="s">
        <v>813</v>
      </c>
      <c r="PG206" t="s">
        <v>817</v>
      </c>
      <c r="PH206" t="s">
        <v>817</v>
      </c>
      <c r="PI206" t="s">
        <v>817</v>
      </c>
      <c r="PJ206" t="s">
        <v>817</v>
      </c>
      <c r="PK206" t="s">
        <v>817</v>
      </c>
      <c r="PL206" t="s">
        <v>835</v>
      </c>
      <c r="PM206" t="s">
        <v>837</v>
      </c>
      <c r="PN206" t="s">
        <v>845</v>
      </c>
      <c r="PO206" t="s">
        <v>880</v>
      </c>
      <c r="PP206" t="s">
        <v>839</v>
      </c>
      <c r="PQ206" t="s">
        <v>813</v>
      </c>
      <c r="PR206" t="s">
        <v>813</v>
      </c>
      <c r="PS206" t="s">
        <v>817</v>
      </c>
      <c r="PT206" t="s">
        <v>817</v>
      </c>
      <c r="PU206" t="s">
        <v>817</v>
      </c>
      <c r="PV206" t="s">
        <v>817</v>
      </c>
      <c r="PW206" t="s">
        <v>817</v>
      </c>
      <c r="PX206" t="s">
        <v>817</v>
      </c>
      <c r="PY206" t="s">
        <v>817</v>
      </c>
      <c r="PZ206" t="s">
        <v>840</v>
      </c>
      <c r="QA206" t="s">
        <v>841</v>
      </c>
      <c r="QB206" t="s">
        <v>895</v>
      </c>
      <c r="QC206" t="s">
        <v>843</v>
      </c>
      <c r="QD206" t="s">
        <v>902</v>
      </c>
      <c r="QE206" t="s">
        <v>845</v>
      </c>
      <c r="QF206" t="s">
        <v>813</v>
      </c>
      <c r="QG206" t="s">
        <v>813</v>
      </c>
      <c r="QH206" t="s">
        <v>813</v>
      </c>
      <c r="QI206" t="s">
        <v>817</v>
      </c>
      <c r="QJ206" t="s">
        <v>817</v>
      </c>
      <c r="QK206" t="s">
        <v>817</v>
      </c>
      <c r="QL206" t="s">
        <v>817</v>
      </c>
      <c r="QM206" t="s">
        <v>813</v>
      </c>
      <c r="QN206" t="s">
        <v>817</v>
      </c>
      <c r="QO206" t="s">
        <v>817</v>
      </c>
      <c r="QP206" t="s">
        <v>817</v>
      </c>
      <c r="QQ206" t="s">
        <v>817</v>
      </c>
      <c r="QR206" t="s">
        <v>868</v>
      </c>
      <c r="QS206" t="s">
        <v>817</v>
      </c>
      <c r="QT206" t="s">
        <v>817</v>
      </c>
      <c r="QU206" t="s">
        <v>813</v>
      </c>
      <c r="QV206" t="s">
        <v>817</v>
      </c>
      <c r="QW206" t="s">
        <v>817</v>
      </c>
      <c r="QX206" t="s">
        <v>817</v>
      </c>
      <c r="QY206" t="s">
        <v>817</v>
      </c>
      <c r="QZ206" t="s">
        <v>817</v>
      </c>
      <c r="RA206" t="s">
        <v>817</v>
      </c>
      <c r="RB206" t="s">
        <v>817</v>
      </c>
      <c r="RC206" t="s">
        <v>817</v>
      </c>
      <c r="RD206" t="s">
        <v>817</v>
      </c>
      <c r="RE206" t="s">
        <v>817</v>
      </c>
      <c r="RF206" t="s">
        <v>817</v>
      </c>
      <c r="RG206" t="s">
        <v>817</v>
      </c>
      <c r="RH206" t="s">
        <v>817</v>
      </c>
      <c r="RI206" t="s">
        <v>817</v>
      </c>
      <c r="RJ206" t="s">
        <v>817</v>
      </c>
      <c r="RK206" t="s">
        <v>813</v>
      </c>
      <c r="RL206" t="s">
        <v>817</v>
      </c>
      <c r="RM206" t="s">
        <v>817</v>
      </c>
      <c r="RN206" t="s">
        <v>817</v>
      </c>
      <c r="RO206" t="s">
        <v>817</v>
      </c>
      <c r="RP206" t="s">
        <v>817</v>
      </c>
      <c r="RQ206" t="s">
        <v>817</v>
      </c>
      <c r="RR206" t="s">
        <v>817</v>
      </c>
      <c r="RS206" t="s">
        <v>817</v>
      </c>
      <c r="RT206" t="s">
        <v>817</v>
      </c>
      <c r="RU206" t="s">
        <v>813</v>
      </c>
      <c r="RV206" t="s">
        <v>817</v>
      </c>
      <c r="RW206" t="s">
        <v>817</v>
      </c>
      <c r="RX206" t="s">
        <v>845</v>
      </c>
      <c r="RY206" t="s">
        <v>902</v>
      </c>
      <c r="RZ206" t="s">
        <v>813</v>
      </c>
      <c r="SA206" t="s">
        <v>817</v>
      </c>
      <c r="SB206" t="s">
        <v>817</v>
      </c>
      <c r="SC206" t="s">
        <v>817</v>
      </c>
      <c r="SD206" t="s">
        <v>817</v>
      </c>
      <c r="SE206" t="s">
        <v>817</v>
      </c>
      <c r="SF206" t="s">
        <v>813</v>
      </c>
      <c r="SG206" t="s">
        <v>817</v>
      </c>
      <c r="SH206" t="s">
        <v>817</v>
      </c>
      <c r="SI206" t="s">
        <v>817</v>
      </c>
      <c r="SJ206" t="s">
        <v>817</v>
      </c>
      <c r="SK206" t="s">
        <v>817</v>
      </c>
      <c r="SL206" t="s">
        <v>817</v>
      </c>
      <c r="SM206" t="s">
        <v>817</v>
      </c>
      <c r="SN206" t="s">
        <v>817</v>
      </c>
      <c r="SO206" t="s">
        <v>817</v>
      </c>
      <c r="SP206" t="s">
        <v>817</v>
      </c>
      <c r="SQ206" t="s">
        <v>817</v>
      </c>
      <c r="SR206" t="s">
        <v>817</v>
      </c>
      <c r="SS206" t="s">
        <v>817</v>
      </c>
      <c r="ST206" t="s">
        <v>817</v>
      </c>
      <c r="SU206" t="s">
        <v>817</v>
      </c>
      <c r="SV206" t="s">
        <v>817</v>
      </c>
      <c r="SW206" t="s">
        <v>817</v>
      </c>
      <c r="SX206" t="s">
        <v>817</v>
      </c>
      <c r="SY206" t="s">
        <v>817</v>
      </c>
      <c r="SZ206" t="s">
        <v>817</v>
      </c>
      <c r="TA206" t="s">
        <v>817</v>
      </c>
      <c r="TB206" t="s">
        <v>817</v>
      </c>
      <c r="TC206" t="s">
        <v>817</v>
      </c>
      <c r="TD206" t="s">
        <v>817</v>
      </c>
      <c r="TE206" t="s">
        <v>817</v>
      </c>
      <c r="TF206" t="s">
        <v>817</v>
      </c>
      <c r="TG206" t="s">
        <v>813</v>
      </c>
      <c r="TH206" t="s">
        <v>817</v>
      </c>
      <c r="TI206" t="s">
        <v>817</v>
      </c>
      <c r="TJ206" t="s">
        <v>813</v>
      </c>
      <c r="TK206" t="s">
        <v>817</v>
      </c>
      <c r="TL206" t="s">
        <v>817</v>
      </c>
      <c r="TM206" t="s">
        <v>817</v>
      </c>
      <c r="TN206" t="s">
        <v>813</v>
      </c>
      <c r="TO206" t="s">
        <v>813</v>
      </c>
      <c r="TP206" t="s">
        <v>817</v>
      </c>
      <c r="TQ206" t="s">
        <v>813</v>
      </c>
      <c r="TR206" t="s">
        <v>817</v>
      </c>
      <c r="TS206" t="s">
        <v>817</v>
      </c>
      <c r="TT206" t="s">
        <v>817</v>
      </c>
      <c r="TU206" t="s">
        <v>817</v>
      </c>
      <c r="TV206" t="s">
        <v>817</v>
      </c>
      <c r="TW206" t="s">
        <v>817</v>
      </c>
      <c r="TY206" t="s">
        <v>817</v>
      </c>
      <c r="TZ206" t="s">
        <v>817</v>
      </c>
      <c r="UA206" t="s">
        <v>817</v>
      </c>
      <c r="UB206" t="s">
        <v>817</v>
      </c>
      <c r="UC206" t="s">
        <v>817</v>
      </c>
      <c r="UD206" t="s">
        <v>817</v>
      </c>
      <c r="UE206" t="s">
        <v>817</v>
      </c>
      <c r="UF206" t="s">
        <v>817</v>
      </c>
      <c r="UG206" t="s">
        <v>817</v>
      </c>
      <c r="UH206" t="s">
        <v>813</v>
      </c>
      <c r="UI206" t="s">
        <v>817</v>
      </c>
      <c r="UJ206" t="s">
        <v>817</v>
      </c>
      <c r="UK206" t="s">
        <v>817</v>
      </c>
      <c r="UL206" t="s">
        <v>817</v>
      </c>
      <c r="UM206" t="s">
        <v>817</v>
      </c>
      <c r="UN206" t="s">
        <v>813</v>
      </c>
      <c r="UO206" t="s">
        <v>817</v>
      </c>
      <c r="UP206" t="s">
        <v>817</v>
      </c>
      <c r="UQ206" t="s">
        <v>817</v>
      </c>
      <c r="UR206" t="s">
        <v>817</v>
      </c>
      <c r="US206" t="s">
        <v>817</v>
      </c>
      <c r="UT206" t="s">
        <v>817</v>
      </c>
      <c r="UU206" t="s">
        <v>817</v>
      </c>
      <c r="UV206" t="s">
        <v>817</v>
      </c>
      <c r="UW206" t="s">
        <v>817</v>
      </c>
      <c r="UX206" t="s">
        <v>817</v>
      </c>
      <c r="UY206" t="s">
        <v>817</v>
      </c>
      <c r="UZ206" t="s">
        <v>817</v>
      </c>
      <c r="VB206" t="s">
        <v>909</v>
      </c>
      <c r="VC206" t="s">
        <v>963</v>
      </c>
      <c r="VD206" t="s">
        <v>817</v>
      </c>
      <c r="VE206" t="s">
        <v>817</v>
      </c>
      <c r="VF206" t="s">
        <v>813</v>
      </c>
      <c r="VG206" t="s">
        <v>817</v>
      </c>
      <c r="VH206" t="s">
        <v>817</v>
      </c>
      <c r="VI206" t="s">
        <v>817</v>
      </c>
      <c r="VJ206" t="s">
        <v>817</v>
      </c>
      <c r="VK206" t="s">
        <v>817</v>
      </c>
      <c r="VL206" t="s">
        <v>817</v>
      </c>
      <c r="VM206" t="s">
        <v>817</v>
      </c>
      <c r="VN206" t="s">
        <v>817</v>
      </c>
      <c r="VO206" t="s">
        <v>817</v>
      </c>
      <c r="VP206" t="s">
        <v>817</v>
      </c>
      <c r="VQ206" t="s">
        <v>817</v>
      </c>
      <c r="VY206" t="s">
        <v>813</v>
      </c>
      <c r="VZ206" t="s">
        <v>817</v>
      </c>
      <c r="WA206" t="s">
        <v>817</v>
      </c>
      <c r="WJ206" t="s">
        <v>817</v>
      </c>
      <c r="WK206" t="s">
        <v>813</v>
      </c>
      <c r="WL206" t="s">
        <v>817</v>
      </c>
      <c r="WM206" t="s">
        <v>817</v>
      </c>
      <c r="WN206" t="s">
        <v>817</v>
      </c>
      <c r="WO206" t="s">
        <v>817</v>
      </c>
      <c r="WP206" t="s">
        <v>817</v>
      </c>
      <c r="WQ206" t="s">
        <v>817</v>
      </c>
      <c r="WR206" t="s">
        <v>817</v>
      </c>
      <c r="WS206" t="s">
        <v>902</v>
      </c>
      <c r="WU206" t="s">
        <v>817</v>
      </c>
      <c r="WV206" t="s">
        <v>817</v>
      </c>
      <c r="WW206" t="s">
        <v>817</v>
      </c>
      <c r="WX206" t="s">
        <v>817</v>
      </c>
      <c r="WY206" t="s">
        <v>817</v>
      </c>
      <c r="WZ206" t="s">
        <v>813</v>
      </c>
      <c r="XA206" t="s">
        <v>817</v>
      </c>
      <c r="XB206" t="s">
        <v>817</v>
      </c>
      <c r="XC206" t="s">
        <v>850</v>
      </c>
      <c r="XD206" t="s">
        <v>813</v>
      </c>
      <c r="XE206" t="s">
        <v>817</v>
      </c>
      <c r="XF206" t="s">
        <v>817</v>
      </c>
      <c r="XG206" t="s">
        <v>817</v>
      </c>
      <c r="XH206" t="s">
        <v>817</v>
      </c>
      <c r="XI206" t="s">
        <v>817</v>
      </c>
      <c r="XJ206" t="s">
        <v>817</v>
      </c>
      <c r="XK206" t="s">
        <v>817</v>
      </c>
      <c r="XL206" t="s">
        <v>817</v>
      </c>
      <c r="XM206" t="s">
        <v>817</v>
      </c>
      <c r="XN206" t="s">
        <v>817</v>
      </c>
      <c r="XO206" t="s">
        <v>817</v>
      </c>
      <c r="XP206" t="s">
        <v>817</v>
      </c>
      <c r="XQ206" t="s">
        <v>817</v>
      </c>
      <c r="XR206" t="s">
        <v>817</v>
      </c>
      <c r="XS206" t="s">
        <v>817</v>
      </c>
      <c r="XT206" t="s">
        <v>817</v>
      </c>
      <c r="XU206" t="s">
        <v>817</v>
      </c>
      <c r="XV206" t="s">
        <v>817</v>
      </c>
      <c r="XW206" t="s">
        <v>813</v>
      </c>
      <c r="XX206" t="s">
        <v>817</v>
      </c>
      <c r="XY206" t="s">
        <v>817</v>
      </c>
      <c r="XZ206" t="s">
        <v>817</v>
      </c>
      <c r="ZM206" t="s">
        <v>813</v>
      </c>
      <c r="ZN206" t="s">
        <v>817</v>
      </c>
      <c r="ZO206" t="s">
        <v>817</v>
      </c>
      <c r="ZP206" t="s">
        <v>817</v>
      </c>
      <c r="ZQ206" t="s">
        <v>813</v>
      </c>
      <c r="ZR206" t="s">
        <v>817</v>
      </c>
      <c r="ZS206" t="s">
        <v>813</v>
      </c>
      <c r="ZT206" t="s">
        <v>817</v>
      </c>
      <c r="ZU206" t="s">
        <v>817</v>
      </c>
      <c r="ZV206" t="s">
        <v>817</v>
      </c>
      <c r="ZW206" t="s">
        <v>817</v>
      </c>
      <c r="ZX206" t="s">
        <v>817</v>
      </c>
      <c r="ZY206" t="s">
        <v>817</v>
      </c>
      <c r="ZZ206" t="s">
        <v>817</v>
      </c>
      <c r="AAA206" t="s">
        <v>817</v>
      </c>
      <c r="AAB206" t="s">
        <v>817</v>
      </c>
      <c r="AAC206" t="s">
        <v>817</v>
      </c>
      <c r="AAD206" t="s">
        <v>817</v>
      </c>
      <c r="AAE206" t="s">
        <v>817</v>
      </c>
      <c r="AAF206" t="s">
        <v>817</v>
      </c>
      <c r="AAH206" t="s">
        <v>817</v>
      </c>
      <c r="AAI206" t="s">
        <v>817</v>
      </c>
      <c r="AAJ206" t="s">
        <v>813</v>
      </c>
      <c r="AAK206" t="s">
        <v>817</v>
      </c>
      <c r="AAL206" t="s">
        <v>813</v>
      </c>
      <c r="AAM206" t="s">
        <v>817</v>
      </c>
      <c r="AAN206" t="s">
        <v>817</v>
      </c>
      <c r="AAO206" t="s">
        <v>817</v>
      </c>
      <c r="AAP206" t="s">
        <v>817</v>
      </c>
      <c r="AAQ206" t="s">
        <v>817</v>
      </c>
      <c r="AAR206" t="s">
        <v>817</v>
      </c>
      <c r="AAS206" t="s">
        <v>817</v>
      </c>
      <c r="AAT206" t="s">
        <v>817</v>
      </c>
      <c r="AAV206" t="s">
        <v>817</v>
      </c>
      <c r="AAW206" t="s">
        <v>817</v>
      </c>
      <c r="AAX206" t="s">
        <v>817</v>
      </c>
      <c r="AAY206" t="s">
        <v>817</v>
      </c>
      <c r="AAZ206" t="s">
        <v>817</v>
      </c>
      <c r="ABA206" t="s">
        <v>817</v>
      </c>
      <c r="ABB206" t="s">
        <v>817</v>
      </c>
      <c r="ABC206" t="s">
        <v>817</v>
      </c>
      <c r="ABD206" t="s">
        <v>817</v>
      </c>
      <c r="ABE206" t="s">
        <v>817</v>
      </c>
      <c r="ABF206" t="s">
        <v>817</v>
      </c>
      <c r="ABG206" t="s">
        <v>817</v>
      </c>
      <c r="ABH206" t="s">
        <v>817</v>
      </c>
      <c r="ABI206" t="s">
        <v>817</v>
      </c>
      <c r="ABJ206" t="s">
        <v>817</v>
      </c>
      <c r="ABK206" t="s">
        <v>817</v>
      </c>
      <c r="ABL206" t="s">
        <v>817</v>
      </c>
      <c r="ABM206" t="s">
        <v>817</v>
      </c>
      <c r="ABN206" t="s">
        <v>817</v>
      </c>
      <c r="ABO206" t="s">
        <v>817</v>
      </c>
      <c r="ABP206" t="s">
        <v>817</v>
      </c>
      <c r="ABQ206" t="s">
        <v>817</v>
      </c>
      <c r="ABR206" t="s">
        <v>813</v>
      </c>
      <c r="ABS206" t="s">
        <v>817</v>
      </c>
      <c r="ABT206" t="s">
        <v>817</v>
      </c>
      <c r="ABU206" t="s">
        <v>817</v>
      </c>
      <c r="ABV206" t="s">
        <v>817</v>
      </c>
      <c r="ABW206" t="s">
        <v>813</v>
      </c>
      <c r="ABX206" t="s">
        <v>817</v>
      </c>
      <c r="ABY206" t="s">
        <v>817</v>
      </c>
      <c r="ABZ206" t="s">
        <v>817</v>
      </c>
      <c r="ACA206" t="s">
        <v>817</v>
      </c>
      <c r="ACB206" t="s">
        <v>817</v>
      </c>
      <c r="ACC206" t="s">
        <v>817</v>
      </c>
      <c r="ACD206" t="s">
        <v>817</v>
      </c>
      <c r="ACE206" t="s">
        <v>817</v>
      </c>
      <c r="ACF206" t="s">
        <v>817</v>
      </c>
      <c r="ACG206" t="s">
        <v>817</v>
      </c>
      <c r="ACH206" t="s">
        <v>817</v>
      </c>
      <c r="ACI206" t="s">
        <v>817</v>
      </c>
    </row>
    <row r="207" spans="1:763">
      <c r="A207" t="s">
        <v>1673</v>
      </c>
      <c r="B207" t="s">
        <v>1674</v>
      </c>
      <c r="C207" t="s">
        <v>1675</v>
      </c>
      <c r="D207" t="s">
        <v>811</v>
      </c>
      <c r="E207" t="s">
        <v>811</v>
      </c>
      <c r="P207" t="s">
        <v>812</v>
      </c>
      <c r="Q207">
        <v>0.874863865752458</v>
      </c>
      <c r="T207">
        <v>30</v>
      </c>
      <c r="V207" t="s">
        <v>813</v>
      </c>
      <c r="X207" t="s">
        <v>817</v>
      </c>
      <c r="Y207" t="s">
        <v>814</v>
      </c>
      <c r="Z207" t="s">
        <v>856</v>
      </c>
      <c r="AA207" t="s">
        <v>815</v>
      </c>
      <c r="AB207" t="s">
        <v>816</v>
      </c>
      <c r="AC207">
        <v>7</v>
      </c>
      <c r="AD207" t="s">
        <v>813</v>
      </c>
      <c r="AE207">
        <v>5</v>
      </c>
      <c r="AF207">
        <v>2</v>
      </c>
      <c r="AG207">
        <v>0</v>
      </c>
      <c r="AH207" t="s">
        <v>818</v>
      </c>
      <c r="AI207" t="s">
        <v>818</v>
      </c>
      <c r="AJ207" t="s">
        <v>818</v>
      </c>
      <c r="AK207" t="s">
        <v>818</v>
      </c>
      <c r="AL207" t="s">
        <v>818</v>
      </c>
      <c r="AM207" t="s">
        <v>818</v>
      </c>
      <c r="AN207" t="s">
        <v>818</v>
      </c>
      <c r="AO207" t="s">
        <v>818</v>
      </c>
      <c r="AP207" t="s">
        <v>818</v>
      </c>
      <c r="AQ207" t="s">
        <v>818</v>
      </c>
      <c r="AR207" t="s">
        <v>818</v>
      </c>
      <c r="AS207" t="s">
        <v>818</v>
      </c>
      <c r="AT207" t="s">
        <v>818</v>
      </c>
      <c r="AU207" t="s">
        <v>818</v>
      </c>
      <c r="AV207" t="s">
        <v>818</v>
      </c>
      <c r="AW207" t="s">
        <v>818</v>
      </c>
      <c r="AX207" t="s">
        <v>818</v>
      </c>
      <c r="AY207" t="s">
        <v>818</v>
      </c>
      <c r="AZ207" t="s">
        <v>818</v>
      </c>
      <c r="BA207" t="s">
        <v>818</v>
      </c>
      <c r="BB207" t="s">
        <v>818</v>
      </c>
      <c r="BC207" t="s">
        <v>818</v>
      </c>
      <c r="BD207" t="s">
        <v>818</v>
      </c>
      <c r="BE207" t="s">
        <v>818</v>
      </c>
      <c r="BF207" t="s">
        <v>818</v>
      </c>
      <c r="BG207" t="s">
        <v>818</v>
      </c>
      <c r="BH207" t="s">
        <v>818</v>
      </c>
      <c r="BI207" t="s">
        <v>818</v>
      </c>
      <c r="BJ207" t="s">
        <v>818</v>
      </c>
      <c r="BK207" t="s">
        <v>818</v>
      </c>
      <c r="BL207" t="s">
        <v>818</v>
      </c>
      <c r="BM207" t="s">
        <v>818</v>
      </c>
      <c r="BN207" t="s">
        <v>818</v>
      </c>
      <c r="BO207" t="s">
        <v>818</v>
      </c>
      <c r="BP207" t="s">
        <v>818</v>
      </c>
      <c r="BQ207" t="s">
        <v>818</v>
      </c>
      <c r="BR207" t="s">
        <v>818</v>
      </c>
      <c r="BS207" t="s">
        <v>818</v>
      </c>
      <c r="BT207" t="s">
        <v>818</v>
      </c>
      <c r="BU207" t="s">
        <v>818</v>
      </c>
      <c r="BV207" t="s">
        <v>818</v>
      </c>
      <c r="BW207" t="s">
        <v>818</v>
      </c>
      <c r="BX207" t="s">
        <v>818</v>
      </c>
      <c r="BY207" t="s">
        <v>818</v>
      </c>
      <c r="BZ207" t="s">
        <v>818</v>
      </c>
      <c r="CA207" t="s">
        <v>818</v>
      </c>
      <c r="CB207" t="s">
        <v>818</v>
      </c>
      <c r="CC207" t="s">
        <v>818</v>
      </c>
      <c r="CD207" t="s">
        <v>818</v>
      </c>
      <c r="CE207" t="s">
        <v>818</v>
      </c>
      <c r="CF207" t="s">
        <v>818</v>
      </c>
      <c r="CG207" t="s">
        <v>818</v>
      </c>
      <c r="CH207" t="s">
        <v>818</v>
      </c>
      <c r="CI207" t="s">
        <v>818</v>
      </c>
      <c r="CJ207" t="s">
        <v>818</v>
      </c>
      <c r="CK207" t="s">
        <v>818</v>
      </c>
      <c r="CL207" t="s">
        <v>818</v>
      </c>
      <c r="CM207" t="s">
        <v>818</v>
      </c>
      <c r="CN207" t="s">
        <v>818</v>
      </c>
      <c r="CO207" t="s">
        <v>818</v>
      </c>
      <c r="CP207" t="s">
        <v>818</v>
      </c>
      <c r="CQ207" t="s">
        <v>818</v>
      </c>
      <c r="CR207" t="s">
        <v>818</v>
      </c>
      <c r="CS207" t="s">
        <v>818</v>
      </c>
      <c r="CT207" t="s">
        <v>818</v>
      </c>
      <c r="CU207" t="s">
        <v>818</v>
      </c>
      <c r="CV207" t="s">
        <v>818</v>
      </c>
      <c r="CW207" t="s">
        <v>818</v>
      </c>
      <c r="CX207" t="s">
        <v>818</v>
      </c>
      <c r="CY207" t="s">
        <v>818</v>
      </c>
      <c r="CZ207" t="s">
        <v>818</v>
      </c>
      <c r="DA207" t="s">
        <v>818</v>
      </c>
      <c r="DB207" t="s">
        <v>818</v>
      </c>
      <c r="DC207" t="s">
        <v>818</v>
      </c>
      <c r="DD207" t="s">
        <v>818</v>
      </c>
      <c r="DE207" t="s">
        <v>818</v>
      </c>
      <c r="DF207" t="s">
        <v>818</v>
      </c>
      <c r="DG207" t="s">
        <v>818</v>
      </c>
      <c r="DH207" t="s">
        <v>818</v>
      </c>
      <c r="DI207" t="s">
        <v>818</v>
      </c>
      <c r="DJ207" t="s">
        <v>818</v>
      </c>
      <c r="DK207" t="s">
        <v>818</v>
      </c>
      <c r="DL207" t="s">
        <v>818</v>
      </c>
      <c r="DM207" t="s">
        <v>818</v>
      </c>
      <c r="DN207" t="s">
        <v>818</v>
      </c>
      <c r="DO207" t="s">
        <v>818</v>
      </c>
      <c r="DP207" t="s">
        <v>818</v>
      </c>
      <c r="DQ207" t="s">
        <v>818</v>
      </c>
      <c r="DR207" t="s">
        <v>818</v>
      </c>
      <c r="DS207" t="s">
        <v>818</v>
      </c>
      <c r="DT207" t="s">
        <v>818</v>
      </c>
      <c r="DU207" t="s">
        <v>818</v>
      </c>
      <c r="DV207" t="s">
        <v>818</v>
      </c>
      <c r="DW207" t="s">
        <v>818</v>
      </c>
      <c r="DX207" t="s">
        <v>818</v>
      </c>
      <c r="DY207" t="s">
        <v>818</v>
      </c>
      <c r="DZ207" t="s">
        <v>818</v>
      </c>
      <c r="EA207" t="s">
        <v>818</v>
      </c>
      <c r="EB207" t="s">
        <v>818</v>
      </c>
      <c r="EC207" t="s">
        <v>818</v>
      </c>
      <c r="ED207" t="s">
        <v>818</v>
      </c>
      <c r="EE207" t="s">
        <v>818</v>
      </c>
      <c r="EF207" t="s">
        <v>818</v>
      </c>
      <c r="EG207" t="s">
        <v>818</v>
      </c>
      <c r="EH207" t="s">
        <v>818</v>
      </c>
      <c r="EI207" t="s">
        <v>818</v>
      </c>
      <c r="EJ207" t="s">
        <v>818</v>
      </c>
      <c r="EK207" t="s">
        <v>818</v>
      </c>
      <c r="EL207" t="s">
        <v>818</v>
      </c>
      <c r="EM207" t="s">
        <v>818</v>
      </c>
      <c r="EN207" t="s">
        <v>818</v>
      </c>
      <c r="EO207" t="s">
        <v>818</v>
      </c>
      <c r="EP207" t="s">
        <v>818</v>
      </c>
      <c r="EQ207" t="s">
        <v>818</v>
      </c>
      <c r="ER207" t="s">
        <v>818</v>
      </c>
      <c r="ES207" t="s">
        <v>818</v>
      </c>
      <c r="ET207" t="s">
        <v>818</v>
      </c>
      <c r="EU207" t="s">
        <v>818</v>
      </c>
      <c r="EV207" t="s">
        <v>818</v>
      </c>
      <c r="EW207" t="s">
        <v>818</v>
      </c>
      <c r="EX207" t="s">
        <v>818</v>
      </c>
      <c r="EY207" t="s">
        <v>818</v>
      </c>
      <c r="EZ207" t="s">
        <v>818</v>
      </c>
      <c r="FA207" t="s">
        <v>818</v>
      </c>
      <c r="FB207" t="s">
        <v>818</v>
      </c>
      <c r="FC207" t="s">
        <v>818</v>
      </c>
      <c r="FD207" t="s">
        <v>818</v>
      </c>
      <c r="FE207" t="s">
        <v>818</v>
      </c>
      <c r="FF207" t="s">
        <v>818</v>
      </c>
      <c r="FG207" t="s">
        <v>818</v>
      </c>
      <c r="FH207" t="s">
        <v>818</v>
      </c>
      <c r="FI207" t="s">
        <v>818</v>
      </c>
      <c r="FJ207" t="s">
        <v>818</v>
      </c>
      <c r="FK207" t="s">
        <v>818</v>
      </c>
      <c r="FL207" t="s">
        <v>818</v>
      </c>
      <c r="FM207" t="s">
        <v>818</v>
      </c>
      <c r="FN207" t="s">
        <v>818</v>
      </c>
      <c r="FO207" t="s">
        <v>818</v>
      </c>
      <c r="FP207" t="s">
        <v>818</v>
      </c>
      <c r="FQ207" t="s">
        <v>818</v>
      </c>
      <c r="FR207" t="s">
        <v>818</v>
      </c>
      <c r="FS207" t="s">
        <v>818</v>
      </c>
      <c r="FT207" t="s">
        <v>818</v>
      </c>
      <c r="FU207" t="s">
        <v>818</v>
      </c>
      <c r="FV207" t="s">
        <v>818</v>
      </c>
      <c r="FW207" t="s">
        <v>818</v>
      </c>
      <c r="FX207" t="s">
        <v>818</v>
      </c>
      <c r="FY207" t="s">
        <v>818</v>
      </c>
      <c r="FZ207" t="s">
        <v>818</v>
      </c>
      <c r="GA207" t="s">
        <v>818</v>
      </c>
      <c r="GB207" t="s">
        <v>818</v>
      </c>
      <c r="GC207" t="s">
        <v>818</v>
      </c>
      <c r="GD207" t="s">
        <v>818</v>
      </c>
      <c r="GE207" t="s">
        <v>818</v>
      </c>
      <c r="GF207" t="s">
        <v>818</v>
      </c>
      <c r="GG207" t="s">
        <v>818</v>
      </c>
      <c r="GH207" t="s">
        <v>818</v>
      </c>
      <c r="GI207" t="s">
        <v>818</v>
      </c>
      <c r="GJ207" t="s">
        <v>818</v>
      </c>
      <c r="GK207" t="s">
        <v>818</v>
      </c>
      <c r="GL207" t="s">
        <v>818</v>
      </c>
      <c r="GM207" t="s">
        <v>818</v>
      </c>
      <c r="GN207" t="s">
        <v>818</v>
      </c>
      <c r="GO207" t="s">
        <v>818</v>
      </c>
      <c r="GP207" t="s">
        <v>818</v>
      </c>
      <c r="GQ207" t="s">
        <v>818</v>
      </c>
      <c r="GR207" t="s">
        <v>818</v>
      </c>
      <c r="GS207" t="s">
        <v>818</v>
      </c>
      <c r="GT207" t="s">
        <v>818</v>
      </c>
      <c r="GU207" t="s">
        <v>818</v>
      </c>
      <c r="GV207" t="s">
        <v>818</v>
      </c>
      <c r="GW207" t="s">
        <v>818</v>
      </c>
      <c r="GX207" t="s">
        <v>818</v>
      </c>
      <c r="GY207" t="s">
        <v>818</v>
      </c>
      <c r="GZ207" t="s">
        <v>818</v>
      </c>
      <c r="HA207" t="s">
        <v>818</v>
      </c>
      <c r="HB207" t="s">
        <v>818</v>
      </c>
      <c r="HC207" t="s">
        <v>818</v>
      </c>
      <c r="HD207" t="s">
        <v>818</v>
      </c>
      <c r="HE207" t="s">
        <v>818</v>
      </c>
      <c r="HF207" t="s">
        <v>818</v>
      </c>
      <c r="HG207" t="s">
        <v>818</v>
      </c>
      <c r="HH207" t="s">
        <v>818</v>
      </c>
      <c r="HI207" t="s">
        <v>818</v>
      </c>
      <c r="HJ207" t="s">
        <v>818</v>
      </c>
      <c r="HK207" t="s">
        <v>818</v>
      </c>
      <c r="HL207" t="s">
        <v>818</v>
      </c>
      <c r="HM207" t="s">
        <v>818</v>
      </c>
      <c r="HN207" t="s">
        <v>818</v>
      </c>
      <c r="HO207" t="s">
        <v>818</v>
      </c>
      <c r="HP207" t="s">
        <v>818</v>
      </c>
      <c r="HQ207" t="s">
        <v>818</v>
      </c>
      <c r="HR207" t="s">
        <v>818</v>
      </c>
      <c r="HS207" t="s">
        <v>818</v>
      </c>
      <c r="HT207" t="s">
        <v>818</v>
      </c>
      <c r="HU207" t="s">
        <v>818</v>
      </c>
      <c r="HV207" t="s">
        <v>818</v>
      </c>
      <c r="HW207" t="s">
        <v>818</v>
      </c>
      <c r="HX207" t="s">
        <v>818</v>
      </c>
      <c r="HY207" t="s">
        <v>818</v>
      </c>
      <c r="HZ207" t="s">
        <v>818</v>
      </c>
      <c r="IA207" t="s">
        <v>818</v>
      </c>
      <c r="IB207" t="s">
        <v>818</v>
      </c>
      <c r="IC207" t="s">
        <v>818</v>
      </c>
      <c r="ID207" t="s">
        <v>818</v>
      </c>
      <c r="IE207" t="s">
        <v>818</v>
      </c>
      <c r="IF207" t="s">
        <v>818</v>
      </c>
      <c r="IG207" t="s">
        <v>818</v>
      </c>
      <c r="IH207" t="s">
        <v>818</v>
      </c>
      <c r="II207" t="s">
        <v>818</v>
      </c>
      <c r="IJ207" t="s">
        <v>818</v>
      </c>
      <c r="IK207" t="s">
        <v>818</v>
      </c>
      <c r="IL207" t="s">
        <v>818</v>
      </c>
      <c r="IM207" t="s">
        <v>818</v>
      </c>
      <c r="IN207" t="s">
        <v>818</v>
      </c>
      <c r="IO207" t="s">
        <v>818</v>
      </c>
      <c r="IP207" t="s">
        <v>818</v>
      </c>
      <c r="IQ207" t="s">
        <v>818</v>
      </c>
      <c r="IR207" t="s">
        <v>818</v>
      </c>
      <c r="IS207" t="s">
        <v>818</v>
      </c>
      <c r="IT207" t="s">
        <v>818</v>
      </c>
      <c r="IU207" t="s">
        <v>818</v>
      </c>
      <c r="IV207" t="s">
        <v>818</v>
      </c>
      <c r="IW207" t="s">
        <v>818</v>
      </c>
      <c r="IX207" t="s">
        <v>818</v>
      </c>
      <c r="IY207" t="s">
        <v>818</v>
      </c>
      <c r="IZ207" t="s">
        <v>818</v>
      </c>
      <c r="JA207" t="s">
        <v>818</v>
      </c>
      <c r="JB207" t="s">
        <v>818</v>
      </c>
      <c r="JC207" t="s">
        <v>818</v>
      </c>
      <c r="JD207" t="s">
        <v>818</v>
      </c>
      <c r="JE207" t="s">
        <v>818</v>
      </c>
      <c r="JF207" t="s">
        <v>818</v>
      </c>
      <c r="JG207" t="s">
        <v>818</v>
      </c>
      <c r="JH207" t="s">
        <v>818</v>
      </c>
      <c r="JI207" t="s">
        <v>818</v>
      </c>
      <c r="JJ207" t="s">
        <v>818</v>
      </c>
      <c r="JK207" t="s">
        <v>818</v>
      </c>
      <c r="JL207" t="s">
        <v>818</v>
      </c>
      <c r="JM207" t="s">
        <v>818</v>
      </c>
      <c r="JN207" t="s">
        <v>818</v>
      </c>
      <c r="JO207" t="s">
        <v>818</v>
      </c>
      <c r="JP207" t="s">
        <v>818</v>
      </c>
      <c r="JQ207" t="s">
        <v>818</v>
      </c>
      <c r="JR207" t="s">
        <v>818</v>
      </c>
      <c r="JS207" t="s">
        <v>818</v>
      </c>
      <c r="JT207" t="s">
        <v>818</v>
      </c>
      <c r="JU207" t="s">
        <v>818</v>
      </c>
      <c r="JV207" t="s">
        <v>818</v>
      </c>
      <c r="JW207" t="s">
        <v>818</v>
      </c>
      <c r="JX207" t="s">
        <v>818</v>
      </c>
      <c r="JY207" t="s">
        <v>818</v>
      </c>
      <c r="JZ207" t="s">
        <v>818</v>
      </c>
      <c r="KA207" t="s">
        <v>818</v>
      </c>
      <c r="KB207" t="s">
        <v>818</v>
      </c>
      <c r="KC207" t="s">
        <v>818</v>
      </c>
      <c r="KD207" t="s">
        <v>818</v>
      </c>
      <c r="KE207" t="s">
        <v>818</v>
      </c>
      <c r="KF207">
        <v>7</v>
      </c>
      <c r="KG207">
        <v>0</v>
      </c>
      <c r="KH207">
        <v>0</v>
      </c>
      <c r="KI207">
        <v>1</v>
      </c>
      <c r="KJ207">
        <v>1</v>
      </c>
      <c r="KK207">
        <v>0</v>
      </c>
      <c r="KL207">
        <v>0</v>
      </c>
      <c r="KM207">
        <v>0</v>
      </c>
      <c r="KN207">
        <v>2</v>
      </c>
      <c r="KO207">
        <v>0</v>
      </c>
      <c r="KP207">
        <v>2</v>
      </c>
      <c r="KQ207">
        <v>2</v>
      </c>
      <c r="KR207">
        <v>0</v>
      </c>
      <c r="KS207">
        <v>0</v>
      </c>
      <c r="KT207">
        <v>0</v>
      </c>
      <c r="KU207">
        <v>1</v>
      </c>
      <c r="KV207">
        <v>1</v>
      </c>
      <c r="KW207">
        <v>0</v>
      </c>
      <c r="KX207">
        <v>1</v>
      </c>
      <c r="KY207">
        <v>0</v>
      </c>
      <c r="KZ207">
        <v>2</v>
      </c>
      <c r="LA207">
        <v>1</v>
      </c>
      <c r="LB207">
        <v>2</v>
      </c>
      <c r="LC207">
        <v>4</v>
      </c>
      <c r="LD207">
        <v>7</v>
      </c>
      <c r="LE207">
        <v>2</v>
      </c>
      <c r="LF207">
        <v>3</v>
      </c>
      <c r="LH207" t="s">
        <v>817</v>
      </c>
      <c r="LI207" t="s">
        <v>817</v>
      </c>
      <c r="LJ207" t="s">
        <v>817</v>
      </c>
      <c r="LK207" t="s">
        <v>817</v>
      </c>
      <c r="LL207" t="s">
        <v>817</v>
      </c>
      <c r="LM207" t="s">
        <v>817</v>
      </c>
      <c r="LO207" t="s">
        <v>817</v>
      </c>
      <c r="LQ207" t="s">
        <v>817</v>
      </c>
      <c r="LR207" t="s">
        <v>818</v>
      </c>
      <c r="LS207" t="s">
        <v>818</v>
      </c>
      <c r="LT207" t="s">
        <v>845</v>
      </c>
      <c r="LU207" t="s">
        <v>818</v>
      </c>
      <c r="LV207" t="s">
        <v>818</v>
      </c>
      <c r="LW207" t="s">
        <v>845</v>
      </c>
      <c r="LX207" t="s">
        <v>817</v>
      </c>
      <c r="MA207" t="s">
        <v>858</v>
      </c>
      <c r="MB207" t="s">
        <v>1456</v>
      </c>
      <c r="MC207" t="s">
        <v>875</v>
      </c>
      <c r="MD207" t="s">
        <v>813</v>
      </c>
      <c r="MF207" t="s">
        <v>1069</v>
      </c>
      <c r="MI207" t="s">
        <v>902</v>
      </c>
      <c r="MJ207" t="s">
        <v>824</v>
      </c>
      <c r="MK207" t="s">
        <v>817</v>
      </c>
      <c r="ML207" t="s">
        <v>817</v>
      </c>
      <c r="MM207" t="s">
        <v>813</v>
      </c>
      <c r="MN207" t="s">
        <v>817</v>
      </c>
      <c r="MO207" t="s">
        <v>817</v>
      </c>
      <c r="MP207" t="s">
        <v>817</v>
      </c>
      <c r="MQ207" t="s">
        <v>817</v>
      </c>
      <c r="MR207" t="s">
        <v>817</v>
      </c>
      <c r="MS207" t="s">
        <v>817</v>
      </c>
      <c r="MT207" t="s">
        <v>817</v>
      </c>
      <c r="MU207" t="s">
        <v>813</v>
      </c>
      <c r="NC207" t="s">
        <v>813</v>
      </c>
      <c r="ND207" t="s">
        <v>817</v>
      </c>
      <c r="NE207" t="s">
        <v>813</v>
      </c>
      <c r="NF207" t="s">
        <v>817</v>
      </c>
      <c r="NG207" t="s">
        <v>817</v>
      </c>
      <c r="NH207" t="s">
        <v>817</v>
      </c>
      <c r="NI207" t="s">
        <v>817</v>
      </c>
      <c r="NJ207" t="s">
        <v>813</v>
      </c>
      <c r="NK207" t="s">
        <v>817</v>
      </c>
      <c r="NL207" t="s">
        <v>817</v>
      </c>
      <c r="NM207" t="s">
        <v>817</v>
      </c>
      <c r="NN207" t="s">
        <v>817</v>
      </c>
      <c r="NO207" t="s">
        <v>817</v>
      </c>
      <c r="NP207" t="s">
        <v>817</v>
      </c>
      <c r="NQ207" t="s">
        <v>817</v>
      </c>
      <c r="NR207" t="s">
        <v>813</v>
      </c>
      <c r="NS207" t="s">
        <v>817</v>
      </c>
      <c r="NU207" t="s">
        <v>825</v>
      </c>
      <c r="NX207" t="s">
        <v>826</v>
      </c>
      <c r="NY207">
        <v>1</v>
      </c>
      <c r="NZ207" t="s">
        <v>903</v>
      </c>
      <c r="OP207" t="s">
        <v>902</v>
      </c>
      <c r="OQ207" t="s">
        <v>827</v>
      </c>
      <c r="OR207" t="s">
        <v>863</v>
      </c>
      <c r="OS207" t="s">
        <v>878</v>
      </c>
      <c r="OT207" t="s">
        <v>813</v>
      </c>
      <c r="OU207" t="s">
        <v>817</v>
      </c>
      <c r="OV207" t="s">
        <v>830</v>
      </c>
      <c r="OW207" t="s">
        <v>864</v>
      </c>
      <c r="OX207" t="s">
        <v>832</v>
      </c>
      <c r="OY207" t="s">
        <v>833</v>
      </c>
      <c r="OZ207" t="s">
        <v>928</v>
      </c>
      <c r="PA207" t="s">
        <v>817</v>
      </c>
      <c r="PB207" t="s">
        <v>817</v>
      </c>
      <c r="PC207" t="s">
        <v>817</v>
      </c>
      <c r="PD207" t="s">
        <v>817</v>
      </c>
      <c r="PE207" t="s">
        <v>817</v>
      </c>
      <c r="PF207" t="s">
        <v>813</v>
      </c>
      <c r="PG207" t="s">
        <v>817</v>
      </c>
      <c r="PH207" t="s">
        <v>817</v>
      </c>
      <c r="PI207" t="s">
        <v>817</v>
      </c>
      <c r="PJ207" t="s">
        <v>817</v>
      </c>
      <c r="PK207" t="s">
        <v>817</v>
      </c>
      <c r="PL207" t="s">
        <v>835</v>
      </c>
      <c r="PM207" t="s">
        <v>837</v>
      </c>
      <c r="PN207" t="s">
        <v>845</v>
      </c>
      <c r="PO207" t="s">
        <v>893</v>
      </c>
      <c r="PP207" t="s">
        <v>839</v>
      </c>
      <c r="PQ207" t="s">
        <v>813</v>
      </c>
      <c r="PR207" t="s">
        <v>813</v>
      </c>
      <c r="PS207" t="s">
        <v>817</v>
      </c>
      <c r="PT207" t="s">
        <v>817</v>
      </c>
      <c r="PU207" t="s">
        <v>817</v>
      </c>
      <c r="PV207" t="s">
        <v>817</v>
      </c>
      <c r="PW207" t="s">
        <v>817</v>
      </c>
      <c r="PX207" t="s">
        <v>817</v>
      </c>
      <c r="PY207" t="s">
        <v>817</v>
      </c>
      <c r="PZ207" t="s">
        <v>840</v>
      </c>
      <c r="QA207" t="s">
        <v>841</v>
      </c>
      <c r="QB207" t="s">
        <v>895</v>
      </c>
      <c r="QC207" t="s">
        <v>843</v>
      </c>
      <c r="QD207" t="s">
        <v>896</v>
      </c>
      <c r="QE207" t="s">
        <v>845</v>
      </c>
      <c r="QF207" t="s">
        <v>813</v>
      </c>
      <c r="QG207" t="s">
        <v>817</v>
      </c>
      <c r="QH207" t="s">
        <v>813</v>
      </c>
      <c r="QI207" t="s">
        <v>817</v>
      </c>
      <c r="QJ207" t="s">
        <v>813</v>
      </c>
      <c r="QK207" t="s">
        <v>817</v>
      </c>
      <c r="QL207" t="s">
        <v>817</v>
      </c>
      <c r="QM207" t="s">
        <v>817</v>
      </c>
      <c r="QN207" t="s">
        <v>817</v>
      </c>
      <c r="QO207" t="s">
        <v>817</v>
      </c>
      <c r="QP207" t="s">
        <v>817</v>
      </c>
      <c r="QQ207" t="s">
        <v>817</v>
      </c>
      <c r="QR207" t="s">
        <v>813</v>
      </c>
      <c r="QS207" t="s">
        <v>813</v>
      </c>
      <c r="QT207" t="s">
        <v>817</v>
      </c>
      <c r="QU207" t="s">
        <v>817</v>
      </c>
      <c r="QV207" t="s">
        <v>817</v>
      </c>
      <c r="QW207" t="s">
        <v>817</v>
      </c>
      <c r="QX207" t="s">
        <v>817</v>
      </c>
      <c r="QY207" t="s">
        <v>817</v>
      </c>
      <c r="QZ207" t="s">
        <v>817</v>
      </c>
      <c r="RA207" t="s">
        <v>817</v>
      </c>
      <c r="RB207" t="s">
        <v>817</v>
      </c>
      <c r="RC207" t="s">
        <v>817</v>
      </c>
      <c r="RD207" t="s">
        <v>817</v>
      </c>
      <c r="RE207" t="s">
        <v>817</v>
      </c>
      <c r="RF207" t="s">
        <v>817</v>
      </c>
      <c r="RG207" t="s">
        <v>817</v>
      </c>
      <c r="RH207" t="s">
        <v>817</v>
      </c>
      <c r="RI207" t="s">
        <v>817</v>
      </c>
      <c r="RJ207" t="s">
        <v>817</v>
      </c>
      <c r="RK207" t="s">
        <v>813</v>
      </c>
      <c r="RL207" t="s">
        <v>817</v>
      </c>
      <c r="RM207" t="s">
        <v>813</v>
      </c>
      <c r="RN207" t="s">
        <v>817</v>
      </c>
      <c r="RO207" t="s">
        <v>813</v>
      </c>
      <c r="RP207" t="s">
        <v>817</v>
      </c>
      <c r="RQ207" t="s">
        <v>817</v>
      </c>
      <c r="RR207" t="s">
        <v>817</v>
      </c>
      <c r="RS207" t="s">
        <v>817</v>
      </c>
      <c r="RT207" t="s">
        <v>817</v>
      </c>
      <c r="RU207" t="s">
        <v>817</v>
      </c>
      <c r="RV207" t="s">
        <v>817</v>
      </c>
      <c r="RW207" t="s">
        <v>817</v>
      </c>
      <c r="RX207" t="s">
        <v>837</v>
      </c>
      <c r="RY207" t="s">
        <v>1285</v>
      </c>
      <c r="RZ207" t="s">
        <v>813</v>
      </c>
      <c r="SA207" t="s">
        <v>902</v>
      </c>
      <c r="SB207" t="s">
        <v>817</v>
      </c>
      <c r="SC207" t="s">
        <v>817</v>
      </c>
      <c r="SD207" t="s">
        <v>813</v>
      </c>
      <c r="SE207" t="s">
        <v>817</v>
      </c>
      <c r="SF207" t="s">
        <v>817</v>
      </c>
      <c r="SG207" t="s">
        <v>817</v>
      </c>
      <c r="SH207" t="s">
        <v>817</v>
      </c>
      <c r="SI207" t="s">
        <v>817</v>
      </c>
      <c r="SJ207" t="s">
        <v>817</v>
      </c>
      <c r="SK207" t="s">
        <v>817</v>
      </c>
      <c r="SL207" t="s">
        <v>817</v>
      </c>
      <c r="SM207" t="s">
        <v>817</v>
      </c>
      <c r="SN207" t="s">
        <v>817</v>
      </c>
      <c r="SO207" t="s">
        <v>817</v>
      </c>
      <c r="SP207" t="s">
        <v>817</v>
      </c>
      <c r="SQ207" t="s">
        <v>817</v>
      </c>
      <c r="SR207" t="s">
        <v>817</v>
      </c>
      <c r="SS207" t="s">
        <v>817</v>
      </c>
      <c r="ST207" t="s">
        <v>817</v>
      </c>
      <c r="SU207" t="s">
        <v>817</v>
      </c>
      <c r="SV207" t="s">
        <v>817</v>
      </c>
      <c r="SW207" t="s">
        <v>817</v>
      </c>
      <c r="SX207" t="s">
        <v>817</v>
      </c>
      <c r="SY207" t="s">
        <v>817</v>
      </c>
      <c r="SZ207" t="s">
        <v>817</v>
      </c>
      <c r="TA207" t="s">
        <v>817</v>
      </c>
      <c r="TB207" t="s">
        <v>817</v>
      </c>
      <c r="TC207" t="s">
        <v>817</v>
      </c>
      <c r="TD207" t="s">
        <v>817</v>
      </c>
      <c r="TE207" t="s">
        <v>817</v>
      </c>
      <c r="TF207" t="s">
        <v>813</v>
      </c>
      <c r="TG207" t="s">
        <v>817</v>
      </c>
      <c r="TH207" t="s">
        <v>817</v>
      </c>
      <c r="TI207" t="s">
        <v>817</v>
      </c>
      <c r="TJ207" t="s">
        <v>817</v>
      </c>
      <c r="TU207" t="s">
        <v>817</v>
      </c>
      <c r="TY207" t="s">
        <v>817</v>
      </c>
      <c r="TZ207" t="s">
        <v>817</v>
      </c>
      <c r="UA207" t="s">
        <v>817</v>
      </c>
      <c r="UB207" t="s">
        <v>817</v>
      </c>
      <c r="UC207" t="s">
        <v>817</v>
      </c>
      <c r="UD207" t="s">
        <v>817</v>
      </c>
      <c r="UE207" t="s">
        <v>817</v>
      </c>
      <c r="UF207" t="s">
        <v>817</v>
      </c>
      <c r="UG207" t="s">
        <v>817</v>
      </c>
      <c r="UH207" t="s">
        <v>813</v>
      </c>
      <c r="UI207" t="s">
        <v>817</v>
      </c>
      <c r="UJ207" t="s">
        <v>817</v>
      </c>
      <c r="UK207" t="s">
        <v>817</v>
      </c>
      <c r="UL207" t="s">
        <v>813</v>
      </c>
      <c r="UM207" t="s">
        <v>813</v>
      </c>
      <c r="UN207" t="s">
        <v>813</v>
      </c>
      <c r="UO207" t="s">
        <v>817</v>
      </c>
      <c r="UP207" t="s">
        <v>817</v>
      </c>
      <c r="UQ207" t="s">
        <v>817</v>
      </c>
      <c r="UR207" t="s">
        <v>813</v>
      </c>
      <c r="US207" t="s">
        <v>817</v>
      </c>
      <c r="UT207" t="s">
        <v>817</v>
      </c>
      <c r="UU207" t="s">
        <v>817</v>
      </c>
      <c r="UV207" t="s">
        <v>817</v>
      </c>
      <c r="UW207" t="s">
        <v>817</v>
      </c>
      <c r="UX207" t="s">
        <v>817</v>
      </c>
      <c r="UY207" t="s">
        <v>817</v>
      </c>
      <c r="UZ207" t="s">
        <v>817</v>
      </c>
      <c r="VB207" t="s">
        <v>909</v>
      </c>
      <c r="VC207" t="s">
        <v>848</v>
      </c>
      <c r="VD207" t="s">
        <v>813</v>
      </c>
      <c r="VE207" t="s">
        <v>817</v>
      </c>
      <c r="VF207" t="s">
        <v>817</v>
      </c>
      <c r="VG207" t="s">
        <v>817</v>
      </c>
      <c r="VH207" t="s">
        <v>817</v>
      </c>
      <c r="VI207" t="s">
        <v>817</v>
      </c>
      <c r="VJ207" t="s">
        <v>817</v>
      </c>
      <c r="VK207" t="s">
        <v>817</v>
      </c>
      <c r="VL207" t="s">
        <v>817</v>
      </c>
      <c r="VM207" t="s">
        <v>817</v>
      </c>
      <c r="VN207" t="s">
        <v>817</v>
      </c>
      <c r="VO207" t="s">
        <v>817</v>
      </c>
      <c r="VP207" t="s">
        <v>817</v>
      </c>
      <c r="VQ207" t="s">
        <v>817</v>
      </c>
      <c r="VY207" t="s">
        <v>817</v>
      </c>
      <c r="VZ207" t="s">
        <v>813</v>
      </c>
      <c r="WA207" t="s">
        <v>902</v>
      </c>
      <c r="WJ207" t="s">
        <v>813</v>
      </c>
      <c r="WK207" t="s">
        <v>813</v>
      </c>
      <c r="WL207" t="s">
        <v>817</v>
      </c>
      <c r="WM207" t="s">
        <v>817</v>
      </c>
      <c r="WN207" t="s">
        <v>817</v>
      </c>
      <c r="WO207" t="s">
        <v>817</v>
      </c>
      <c r="WP207" t="s">
        <v>817</v>
      </c>
      <c r="WQ207" t="s">
        <v>817</v>
      </c>
      <c r="WR207" t="s">
        <v>817</v>
      </c>
      <c r="WS207" t="s">
        <v>928</v>
      </c>
      <c r="WU207" t="s">
        <v>817</v>
      </c>
      <c r="WV207" t="s">
        <v>813</v>
      </c>
      <c r="WW207" t="s">
        <v>813</v>
      </c>
      <c r="WX207" t="s">
        <v>817</v>
      </c>
      <c r="WY207" t="s">
        <v>813</v>
      </c>
      <c r="WZ207" t="s">
        <v>817</v>
      </c>
      <c r="XA207" t="s">
        <v>817</v>
      </c>
      <c r="XB207" t="s">
        <v>817</v>
      </c>
      <c r="XC207" t="s">
        <v>850</v>
      </c>
      <c r="XD207" t="s">
        <v>813</v>
      </c>
      <c r="XE207" t="s">
        <v>817</v>
      </c>
      <c r="XF207" t="s">
        <v>817</v>
      </c>
      <c r="XG207" t="s">
        <v>817</v>
      </c>
      <c r="XH207" t="s">
        <v>817</v>
      </c>
      <c r="XI207" t="s">
        <v>817</v>
      </c>
      <c r="XJ207" t="s">
        <v>817</v>
      </c>
      <c r="XK207" t="s">
        <v>817</v>
      </c>
      <c r="XL207" t="s">
        <v>817</v>
      </c>
      <c r="XM207" t="s">
        <v>817</v>
      </c>
      <c r="XN207" t="s">
        <v>817</v>
      </c>
      <c r="XO207" t="s">
        <v>817</v>
      </c>
      <c r="XP207" t="s">
        <v>817</v>
      </c>
      <c r="XQ207" t="s">
        <v>817</v>
      </c>
      <c r="XR207" t="s">
        <v>817</v>
      </c>
      <c r="XS207" t="s">
        <v>817</v>
      </c>
      <c r="XT207" t="s">
        <v>817</v>
      </c>
      <c r="XU207" t="s">
        <v>817</v>
      </c>
      <c r="XV207" t="s">
        <v>817</v>
      </c>
      <c r="XW207" t="s">
        <v>813</v>
      </c>
      <c r="XX207" t="s">
        <v>817</v>
      </c>
      <c r="XY207" t="s">
        <v>817</v>
      </c>
      <c r="XZ207" t="s">
        <v>817</v>
      </c>
      <c r="ZM207" t="s">
        <v>817</v>
      </c>
      <c r="ZN207" t="s">
        <v>817</v>
      </c>
      <c r="ZO207" t="s">
        <v>817</v>
      </c>
      <c r="ZP207" t="s">
        <v>817</v>
      </c>
      <c r="ZQ207" t="s">
        <v>817</v>
      </c>
      <c r="ZR207" t="s">
        <v>817</v>
      </c>
      <c r="ZS207" t="s">
        <v>817</v>
      </c>
      <c r="ZT207" t="s">
        <v>817</v>
      </c>
      <c r="ZU207" t="s">
        <v>817</v>
      </c>
      <c r="ZV207" t="s">
        <v>813</v>
      </c>
      <c r="ZW207" t="s">
        <v>817</v>
      </c>
      <c r="ZX207" t="s">
        <v>817</v>
      </c>
      <c r="ZY207" t="s">
        <v>817</v>
      </c>
      <c r="ZZ207" t="s">
        <v>817</v>
      </c>
      <c r="AAA207" t="s">
        <v>817</v>
      </c>
      <c r="AAB207" t="s">
        <v>817</v>
      </c>
      <c r="AAC207" t="s">
        <v>817</v>
      </c>
      <c r="AAD207" t="s">
        <v>817</v>
      </c>
      <c r="AAE207" t="s">
        <v>817</v>
      </c>
      <c r="AAF207" t="s">
        <v>817</v>
      </c>
      <c r="AAH207" t="s">
        <v>817</v>
      </c>
      <c r="AAI207" t="s">
        <v>817</v>
      </c>
      <c r="AAJ207" t="s">
        <v>817</v>
      </c>
      <c r="AAK207" t="s">
        <v>817</v>
      </c>
      <c r="AAL207" t="s">
        <v>817</v>
      </c>
      <c r="AAM207" t="s">
        <v>817</v>
      </c>
      <c r="AAN207" t="s">
        <v>813</v>
      </c>
      <c r="AAO207" t="s">
        <v>817</v>
      </c>
      <c r="AAP207" t="s">
        <v>817</v>
      </c>
      <c r="AAQ207" t="s">
        <v>817</v>
      </c>
      <c r="AAR207" t="s">
        <v>817</v>
      </c>
      <c r="AAS207" t="s">
        <v>817</v>
      </c>
      <c r="AAT207" t="s">
        <v>817</v>
      </c>
      <c r="AAV207" t="s">
        <v>813</v>
      </c>
      <c r="AAW207" t="s">
        <v>817</v>
      </c>
      <c r="AAX207" t="s">
        <v>817</v>
      </c>
      <c r="AAY207" t="s">
        <v>817</v>
      </c>
      <c r="AAZ207" t="s">
        <v>817</v>
      </c>
      <c r="ABA207" t="s">
        <v>817</v>
      </c>
      <c r="ABB207" t="s">
        <v>813</v>
      </c>
      <c r="ABC207" t="s">
        <v>817</v>
      </c>
      <c r="ABD207" t="s">
        <v>817</v>
      </c>
      <c r="ABE207" t="s">
        <v>817</v>
      </c>
      <c r="ABF207" t="s">
        <v>817</v>
      </c>
      <c r="ABG207" t="s">
        <v>817</v>
      </c>
      <c r="ABH207" t="s">
        <v>817</v>
      </c>
      <c r="ABI207" t="s">
        <v>817</v>
      </c>
      <c r="ABJ207" t="s">
        <v>817</v>
      </c>
      <c r="ABK207" t="s">
        <v>813</v>
      </c>
      <c r="ABL207" t="s">
        <v>817</v>
      </c>
      <c r="ABM207" t="s">
        <v>817</v>
      </c>
      <c r="ABN207" t="s">
        <v>817</v>
      </c>
      <c r="ABO207" t="s">
        <v>817</v>
      </c>
      <c r="ABP207" t="s">
        <v>817</v>
      </c>
      <c r="ABQ207" t="s">
        <v>817</v>
      </c>
      <c r="ABR207" t="s">
        <v>817</v>
      </c>
      <c r="ABS207" t="s">
        <v>817</v>
      </c>
      <c r="ABT207" t="s">
        <v>817</v>
      </c>
      <c r="ABU207" t="s">
        <v>817</v>
      </c>
      <c r="ABV207" t="s">
        <v>817</v>
      </c>
      <c r="ABW207" t="s">
        <v>813</v>
      </c>
      <c r="ABX207" t="s">
        <v>817</v>
      </c>
      <c r="ABY207" t="s">
        <v>813</v>
      </c>
      <c r="ABZ207" t="s">
        <v>817</v>
      </c>
      <c r="ACA207" t="s">
        <v>817</v>
      </c>
      <c r="ACB207" t="s">
        <v>817</v>
      </c>
      <c r="ACC207" t="s">
        <v>817</v>
      </c>
      <c r="ACD207" t="s">
        <v>817</v>
      </c>
      <c r="ACE207" t="s">
        <v>817</v>
      </c>
      <c r="ACF207" t="s">
        <v>817</v>
      </c>
      <c r="ACG207" t="s">
        <v>817</v>
      </c>
      <c r="ACH207" t="s">
        <v>817</v>
      </c>
      <c r="ACI207" t="s">
        <v>817</v>
      </c>
    </row>
    <row r="208" spans="1:763">
      <c r="A208" t="s">
        <v>1676</v>
      </c>
      <c r="B208" t="s">
        <v>1677</v>
      </c>
      <c r="C208" t="s">
        <v>1678</v>
      </c>
      <c r="D208" t="s">
        <v>941</v>
      </c>
      <c r="E208" t="s">
        <v>941</v>
      </c>
      <c r="P208" t="s">
        <v>855</v>
      </c>
      <c r="Q208">
        <v>1.2198080885670051</v>
      </c>
      <c r="T208">
        <v>21</v>
      </c>
      <c r="V208" t="s">
        <v>813</v>
      </c>
      <c r="X208" t="s">
        <v>817</v>
      </c>
      <c r="Y208" t="s">
        <v>814</v>
      </c>
      <c r="Z208" t="s">
        <v>856</v>
      </c>
      <c r="AA208" t="s">
        <v>815</v>
      </c>
      <c r="AB208" t="s">
        <v>816</v>
      </c>
      <c r="AC208">
        <v>5</v>
      </c>
      <c r="AD208" t="s">
        <v>817</v>
      </c>
      <c r="AE208">
        <v>5</v>
      </c>
      <c r="AF208">
        <v>0</v>
      </c>
      <c r="AG208">
        <v>0</v>
      </c>
      <c r="AH208" t="s">
        <v>818</v>
      </c>
      <c r="AI208" t="s">
        <v>818</v>
      </c>
      <c r="AJ208" t="s">
        <v>818</v>
      </c>
      <c r="AK208" t="s">
        <v>818</v>
      </c>
      <c r="AL208" t="s">
        <v>818</v>
      </c>
      <c r="AM208" t="s">
        <v>818</v>
      </c>
      <c r="AN208" t="s">
        <v>818</v>
      </c>
      <c r="AO208" t="s">
        <v>818</v>
      </c>
      <c r="AP208" t="s">
        <v>818</v>
      </c>
      <c r="AQ208" t="s">
        <v>818</v>
      </c>
      <c r="AR208" t="s">
        <v>818</v>
      </c>
      <c r="AS208" t="s">
        <v>818</v>
      </c>
      <c r="AT208" t="s">
        <v>818</v>
      </c>
      <c r="AU208" t="s">
        <v>818</v>
      </c>
      <c r="AV208" t="s">
        <v>818</v>
      </c>
      <c r="AW208" t="s">
        <v>818</v>
      </c>
      <c r="AX208" t="s">
        <v>818</v>
      </c>
      <c r="AY208" t="s">
        <v>818</v>
      </c>
      <c r="AZ208" t="s">
        <v>818</v>
      </c>
      <c r="BA208" t="s">
        <v>818</v>
      </c>
      <c r="BB208" t="s">
        <v>818</v>
      </c>
      <c r="BC208" t="s">
        <v>818</v>
      </c>
      <c r="BD208" t="s">
        <v>818</v>
      </c>
      <c r="BE208" t="s">
        <v>818</v>
      </c>
      <c r="BF208" t="s">
        <v>818</v>
      </c>
      <c r="BG208" t="s">
        <v>818</v>
      </c>
      <c r="BH208" t="s">
        <v>818</v>
      </c>
      <c r="BI208" t="s">
        <v>818</v>
      </c>
      <c r="BJ208" t="s">
        <v>818</v>
      </c>
      <c r="BK208" t="s">
        <v>818</v>
      </c>
      <c r="BL208" t="s">
        <v>818</v>
      </c>
      <c r="BM208" t="s">
        <v>818</v>
      </c>
      <c r="BN208" t="s">
        <v>818</v>
      </c>
      <c r="BO208" t="s">
        <v>818</v>
      </c>
      <c r="BP208" t="s">
        <v>818</v>
      </c>
      <c r="BQ208" t="s">
        <v>818</v>
      </c>
      <c r="BR208" t="s">
        <v>818</v>
      </c>
      <c r="BS208" t="s">
        <v>818</v>
      </c>
      <c r="BT208" t="s">
        <v>818</v>
      </c>
      <c r="BU208" t="s">
        <v>818</v>
      </c>
      <c r="BV208" t="s">
        <v>818</v>
      </c>
      <c r="BW208" t="s">
        <v>818</v>
      </c>
      <c r="BX208" t="s">
        <v>818</v>
      </c>
      <c r="BY208" t="s">
        <v>818</v>
      </c>
      <c r="BZ208" t="s">
        <v>818</v>
      </c>
      <c r="CA208" t="s">
        <v>818</v>
      </c>
      <c r="CB208" t="s">
        <v>818</v>
      </c>
      <c r="CC208" t="s">
        <v>818</v>
      </c>
      <c r="CD208" t="s">
        <v>818</v>
      </c>
      <c r="CE208" t="s">
        <v>818</v>
      </c>
      <c r="CF208" t="s">
        <v>818</v>
      </c>
      <c r="CG208" t="s">
        <v>818</v>
      </c>
      <c r="CH208" t="s">
        <v>818</v>
      </c>
      <c r="CI208" t="s">
        <v>818</v>
      </c>
      <c r="CJ208" t="s">
        <v>818</v>
      </c>
      <c r="CK208" t="s">
        <v>818</v>
      </c>
      <c r="CL208" t="s">
        <v>818</v>
      </c>
      <c r="CM208" t="s">
        <v>818</v>
      </c>
      <c r="CN208" t="s">
        <v>818</v>
      </c>
      <c r="CO208" t="s">
        <v>818</v>
      </c>
      <c r="CP208" t="s">
        <v>818</v>
      </c>
      <c r="CQ208" t="s">
        <v>818</v>
      </c>
      <c r="CR208" t="s">
        <v>818</v>
      </c>
      <c r="CS208" t="s">
        <v>818</v>
      </c>
      <c r="CT208" t="s">
        <v>818</v>
      </c>
      <c r="CU208" t="s">
        <v>818</v>
      </c>
      <c r="CV208" t="s">
        <v>818</v>
      </c>
      <c r="CW208" t="s">
        <v>818</v>
      </c>
      <c r="CX208" t="s">
        <v>818</v>
      </c>
      <c r="CY208" t="s">
        <v>818</v>
      </c>
      <c r="CZ208" t="s">
        <v>818</v>
      </c>
      <c r="DA208" t="s">
        <v>818</v>
      </c>
      <c r="DB208" t="s">
        <v>818</v>
      </c>
      <c r="DC208" t="s">
        <v>818</v>
      </c>
      <c r="DD208" t="s">
        <v>818</v>
      </c>
      <c r="DE208" t="s">
        <v>818</v>
      </c>
      <c r="DF208" t="s">
        <v>818</v>
      </c>
      <c r="DG208" t="s">
        <v>818</v>
      </c>
      <c r="DH208" t="s">
        <v>818</v>
      </c>
      <c r="DI208" t="s">
        <v>818</v>
      </c>
      <c r="DJ208" t="s">
        <v>818</v>
      </c>
      <c r="DK208" t="s">
        <v>818</v>
      </c>
      <c r="DL208" t="s">
        <v>818</v>
      </c>
      <c r="DM208" t="s">
        <v>818</v>
      </c>
      <c r="DN208" t="s">
        <v>818</v>
      </c>
      <c r="DO208" t="s">
        <v>818</v>
      </c>
      <c r="DP208" t="s">
        <v>818</v>
      </c>
      <c r="DQ208" t="s">
        <v>818</v>
      </c>
      <c r="DR208" t="s">
        <v>818</v>
      </c>
      <c r="DS208" t="s">
        <v>818</v>
      </c>
      <c r="DT208" t="s">
        <v>818</v>
      </c>
      <c r="DU208" t="s">
        <v>818</v>
      </c>
      <c r="DV208" t="s">
        <v>818</v>
      </c>
      <c r="DW208" t="s">
        <v>818</v>
      </c>
      <c r="DX208" t="s">
        <v>818</v>
      </c>
      <c r="DY208" t="s">
        <v>818</v>
      </c>
      <c r="DZ208" t="s">
        <v>818</v>
      </c>
      <c r="EA208" t="s">
        <v>818</v>
      </c>
      <c r="EB208" t="s">
        <v>818</v>
      </c>
      <c r="EC208" t="s">
        <v>818</v>
      </c>
      <c r="ED208" t="s">
        <v>818</v>
      </c>
      <c r="EE208" t="s">
        <v>818</v>
      </c>
      <c r="EF208" t="s">
        <v>818</v>
      </c>
      <c r="EG208" t="s">
        <v>818</v>
      </c>
      <c r="EH208" t="s">
        <v>818</v>
      </c>
      <c r="EI208" t="s">
        <v>818</v>
      </c>
      <c r="EJ208" t="s">
        <v>818</v>
      </c>
      <c r="EK208" t="s">
        <v>818</v>
      </c>
      <c r="EL208" t="s">
        <v>818</v>
      </c>
      <c r="EM208" t="s">
        <v>818</v>
      </c>
      <c r="EN208" t="s">
        <v>818</v>
      </c>
      <c r="EO208" t="s">
        <v>818</v>
      </c>
      <c r="EP208" t="s">
        <v>818</v>
      </c>
      <c r="EQ208" t="s">
        <v>818</v>
      </c>
      <c r="ER208" t="s">
        <v>818</v>
      </c>
      <c r="ES208" t="s">
        <v>818</v>
      </c>
      <c r="ET208" t="s">
        <v>818</v>
      </c>
      <c r="EU208" t="s">
        <v>818</v>
      </c>
      <c r="EV208" t="s">
        <v>818</v>
      </c>
      <c r="EW208" t="s">
        <v>818</v>
      </c>
      <c r="EX208" t="s">
        <v>818</v>
      </c>
      <c r="EY208" t="s">
        <v>818</v>
      </c>
      <c r="EZ208" t="s">
        <v>818</v>
      </c>
      <c r="FA208" t="s">
        <v>818</v>
      </c>
      <c r="FB208" t="s">
        <v>818</v>
      </c>
      <c r="FC208" t="s">
        <v>818</v>
      </c>
      <c r="FD208" t="s">
        <v>818</v>
      </c>
      <c r="FE208" t="s">
        <v>818</v>
      </c>
      <c r="FF208" t="s">
        <v>818</v>
      </c>
      <c r="FG208" t="s">
        <v>818</v>
      </c>
      <c r="FH208" t="s">
        <v>818</v>
      </c>
      <c r="FI208" t="s">
        <v>818</v>
      </c>
      <c r="FJ208" t="s">
        <v>818</v>
      </c>
      <c r="FK208" t="s">
        <v>818</v>
      </c>
      <c r="FL208" t="s">
        <v>818</v>
      </c>
      <c r="FM208" t="s">
        <v>818</v>
      </c>
      <c r="FN208" t="s">
        <v>818</v>
      </c>
      <c r="FO208" t="s">
        <v>818</v>
      </c>
      <c r="FP208" t="s">
        <v>818</v>
      </c>
      <c r="FQ208" t="s">
        <v>818</v>
      </c>
      <c r="FR208" t="s">
        <v>818</v>
      </c>
      <c r="FS208" t="s">
        <v>818</v>
      </c>
      <c r="FT208" t="s">
        <v>818</v>
      </c>
      <c r="FU208" t="s">
        <v>818</v>
      </c>
      <c r="FV208" t="s">
        <v>818</v>
      </c>
      <c r="FW208" t="s">
        <v>818</v>
      </c>
      <c r="FX208" t="s">
        <v>818</v>
      </c>
      <c r="FY208" t="s">
        <v>818</v>
      </c>
      <c r="FZ208" t="s">
        <v>818</v>
      </c>
      <c r="GA208" t="s">
        <v>818</v>
      </c>
      <c r="GB208" t="s">
        <v>818</v>
      </c>
      <c r="GC208" t="s">
        <v>818</v>
      </c>
      <c r="GD208" t="s">
        <v>818</v>
      </c>
      <c r="GE208" t="s">
        <v>818</v>
      </c>
      <c r="GF208" t="s">
        <v>818</v>
      </c>
      <c r="GG208" t="s">
        <v>818</v>
      </c>
      <c r="GH208" t="s">
        <v>818</v>
      </c>
      <c r="GI208" t="s">
        <v>818</v>
      </c>
      <c r="GJ208" t="s">
        <v>818</v>
      </c>
      <c r="GK208" t="s">
        <v>818</v>
      </c>
      <c r="GL208" t="s">
        <v>818</v>
      </c>
      <c r="GM208" t="s">
        <v>818</v>
      </c>
      <c r="GN208" t="s">
        <v>818</v>
      </c>
      <c r="GO208" t="s">
        <v>818</v>
      </c>
      <c r="GP208" t="s">
        <v>818</v>
      </c>
      <c r="GQ208" t="s">
        <v>818</v>
      </c>
      <c r="GR208" t="s">
        <v>818</v>
      </c>
      <c r="GS208" t="s">
        <v>818</v>
      </c>
      <c r="GT208" t="s">
        <v>818</v>
      </c>
      <c r="GU208" t="s">
        <v>818</v>
      </c>
      <c r="GV208" t="s">
        <v>818</v>
      </c>
      <c r="GW208" t="s">
        <v>818</v>
      </c>
      <c r="GX208" t="s">
        <v>818</v>
      </c>
      <c r="GY208" t="s">
        <v>818</v>
      </c>
      <c r="GZ208" t="s">
        <v>818</v>
      </c>
      <c r="HA208" t="s">
        <v>818</v>
      </c>
      <c r="HB208" t="s">
        <v>818</v>
      </c>
      <c r="HC208" t="s">
        <v>818</v>
      </c>
      <c r="HD208" t="s">
        <v>818</v>
      </c>
      <c r="HE208" t="s">
        <v>818</v>
      </c>
      <c r="HF208" t="s">
        <v>818</v>
      </c>
      <c r="HG208" t="s">
        <v>818</v>
      </c>
      <c r="HH208" t="s">
        <v>818</v>
      </c>
      <c r="HI208" t="s">
        <v>818</v>
      </c>
      <c r="HJ208" t="s">
        <v>818</v>
      </c>
      <c r="HK208" t="s">
        <v>818</v>
      </c>
      <c r="HL208" t="s">
        <v>818</v>
      </c>
      <c r="HM208" t="s">
        <v>818</v>
      </c>
      <c r="HN208" t="s">
        <v>818</v>
      </c>
      <c r="HO208" t="s">
        <v>818</v>
      </c>
      <c r="HP208" t="s">
        <v>818</v>
      </c>
      <c r="HQ208" t="s">
        <v>818</v>
      </c>
      <c r="HR208" t="s">
        <v>818</v>
      </c>
      <c r="HS208" t="s">
        <v>818</v>
      </c>
      <c r="HT208" t="s">
        <v>818</v>
      </c>
      <c r="HU208" t="s">
        <v>818</v>
      </c>
      <c r="HV208" t="s">
        <v>818</v>
      </c>
      <c r="HW208" t="s">
        <v>818</v>
      </c>
      <c r="HX208" t="s">
        <v>818</v>
      </c>
      <c r="HY208" t="s">
        <v>818</v>
      </c>
      <c r="HZ208" t="s">
        <v>818</v>
      </c>
      <c r="IA208" t="s">
        <v>818</v>
      </c>
      <c r="IB208" t="s">
        <v>818</v>
      </c>
      <c r="IC208" t="s">
        <v>818</v>
      </c>
      <c r="ID208" t="s">
        <v>818</v>
      </c>
      <c r="IE208" t="s">
        <v>818</v>
      </c>
      <c r="IF208" t="s">
        <v>818</v>
      </c>
      <c r="IG208" t="s">
        <v>818</v>
      </c>
      <c r="IH208" t="s">
        <v>818</v>
      </c>
      <c r="II208" t="s">
        <v>818</v>
      </c>
      <c r="IJ208" t="s">
        <v>818</v>
      </c>
      <c r="IK208" t="s">
        <v>818</v>
      </c>
      <c r="IL208" t="s">
        <v>818</v>
      </c>
      <c r="IM208" t="s">
        <v>818</v>
      </c>
      <c r="IN208" t="s">
        <v>818</v>
      </c>
      <c r="IO208" t="s">
        <v>818</v>
      </c>
      <c r="IP208" t="s">
        <v>818</v>
      </c>
      <c r="IQ208" t="s">
        <v>818</v>
      </c>
      <c r="IR208" t="s">
        <v>818</v>
      </c>
      <c r="IS208" t="s">
        <v>818</v>
      </c>
      <c r="IT208" t="s">
        <v>818</v>
      </c>
      <c r="IU208" t="s">
        <v>818</v>
      </c>
      <c r="IV208" t="s">
        <v>818</v>
      </c>
      <c r="IW208" t="s">
        <v>818</v>
      </c>
      <c r="IX208" t="s">
        <v>818</v>
      </c>
      <c r="IY208" t="s">
        <v>818</v>
      </c>
      <c r="IZ208" t="s">
        <v>818</v>
      </c>
      <c r="JA208" t="s">
        <v>818</v>
      </c>
      <c r="JB208" t="s">
        <v>818</v>
      </c>
      <c r="JC208" t="s">
        <v>818</v>
      </c>
      <c r="JD208" t="s">
        <v>818</v>
      </c>
      <c r="JE208" t="s">
        <v>818</v>
      </c>
      <c r="JF208" t="s">
        <v>818</v>
      </c>
      <c r="JG208" t="s">
        <v>818</v>
      </c>
      <c r="JH208" t="s">
        <v>818</v>
      </c>
      <c r="JI208" t="s">
        <v>818</v>
      </c>
      <c r="JJ208" t="s">
        <v>818</v>
      </c>
      <c r="JK208" t="s">
        <v>818</v>
      </c>
      <c r="JL208" t="s">
        <v>818</v>
      </c>
      <c r="JM208" t="s">
        <v>818</v>
      </c>
      <c r="JN208" t="s">
        <v>818</v>
      </c>
      <c r="JO208" t="s">
        <v>818</v>
      </c>
      <c r="JP208" t="s">
        <v>818</v>
      </c>
      <c r="JQ208" t="s">
        <v>818</v>
      </c>
      <c r="JR208" t="s">
        <v>818</v>
      </c>
      <c r="JS208" t="s">
        <v>818</v>
      </c>
      <c r="JT208" t="s">
        <v>818</v>
      </c>
      <c r="JU208" t="s">
        <v>818</v>
      </c>
      <c r="JV208" t="s">
        <v>818</v>
      </c>
      <c r="JW208" t="s">
        <v>818</v>
      </c>
      <c r="JX208" t="s">
        <v>818</v>
      </c>
      <c r="JY208" t="s">
        <v>818</v>
      </c>
      <c r="JZ208" t="s">
        <v>818</v>
      </c>
      <c r="KA208" t="s">
        <v>818</v>
      </c>
      <c r="KB208" t="s">
        <v>818</v>
      </c>
      <c r="KC208" t="s">
        <v>818</v>
      </c>
      <c r="KD208" t="s">
        <v>818</v>
      </c>
      <c r="KE208" t="s">
        <v>818</v>
      </c>
      <c r="KF208">
        <v>5</v>
      </c>
      <c r="KG208">
        <v>0</v>
      </c>
      <c r="KH208">
        <v>0</v>
      </c>
      <c r="KI208">
        <v>0</v>
      </c>
      <c r="KJ208">
        <v>1</v>
      </c>
      <c r="KK208">
        <v>0</v>
      </c>
      <c r="KL208">
        <v>0</v>
      </c>
      <c r="KM208">
        <v>1</v>
      </c>
      <c r="KN208">
        <v>0</v>
      </c>
      <c r="KO208">
        <v>0</v>
      </c>
      <c r="KP208">
        <v>1</v>
      </c>
      <c r="KQ208">
        <v>1</v>
      </c>
      <c r="KR208">
        <v>0</v>
      </c>
      <c r="KS208">
        <v>1</v>
      </c>
      <c r="KT208">
        <v>1</v>
      </c>
      <c r="KU208">
        <v>0</v>
      </c>
      <c r="KV208">
        <v>0</v>
      </c>
      <c r="KW208">
        <v>1</v>
      </c>
      <c r="KX208">
        <v>0</v>
      </c>
      <c r="KY208">
        <v>0</v>
      </c>
      <c r="KZ208">
        <v>2</v>
      </c>
      <c r="LA208">
        <v>1</v>
      </c>
      <c r="LB208">
        <v>3</v>
      </c>
      <c r="LC208">
        <v>3</v>
      </c>
      <c r="LD208">
        <v>5</v>
      </c>
      <c r="LE208">
        <v>0</v>
      </c>
      <c r="LF208">
        <v>2</v>
      </c>
      <c r="LH208" t="s">
        <v>817</v>
      </c>
      <c r="LI208" t="s">
        <v>817</v>
      </c>
      <c r="LJ208" t="s">
        <v>817</v>
      </c>
      <c r="LK208" t="s">
        <v>817</v>
      </c>
      <c r="LL208" t="s">
        <v>817</v>
      </c>
      <c r="LM208" t="s">
        <v>817</v>
      </c>
      <c r="LO208" t="s">
        <v>817</v>
      </c>
      <c r="LQ208" t="s">
        <v>817</v>
      </c>
      <c r="LR208" t="s">
        <v>818</v>
      </c>
      <c r="LV208" t="s">
        <v>818</v>
      </c>
      <c r="LX208" t="s">
        <v>817</v>
      </c>
      <c r="MA208" t="s">
        <v>858</v>
      </c>
      <c r="MB208" t="s">
        <v>913</v>
      </c>
      <c r="MC208" t="s">
        <v>875</v>
      </c>
      <c r="MD208" t="s">
        <v>813</v>
      </c>
      <c r="MF208" t="s">
        <v>823</v>
      </c>
      <c r="MI208" t="s">
        <v>813</v>
      </c>
      <c r="MJ208" t="s">
        <v>824</v>
      </c>
      <c r="MK208" t="s">
        <v>813</v>
      </c>
      <c r="ML208" t="s">
        <v>817</v>
      </c>
      <c r="MM208" t="s">
        <v>813</v>
      </c>
      <c r="MN208" t="s">
        <v>817</v>
      </c>
      <c r="MO208" t="s">
        <v>817</v>
      </c>
      <c r="MP208" t="s">
        <v>817</v>
      </c>
      <c r="MQ208" t="s">
        <v>817</v>
      </c>
      <c r="MR208" t="s">
        <v>817</v>
      </c>
      <c r="MS208" t="s">
        <v>817</v>
      </c>
      <c r="MT208" t="s">
        <v>817</v>
      </c>
      <c r="MU208" t="s">
        <v>817</v>
      </c>
      <c r="MV208" t="s">
        <v>813</v>
      </c>
      <c r="MW208" t="s">
        <v>813</v>
      </c>
      <c r="MX208" t="s">
        <v>817</v>
      </c>
      <c r="MY208" t="s">
        <v>817</v>
      </c>
      <c r="MZ208" t="s">
        <v>817</v>
      </c>
      <c r="NA208" t="s">
        <v>817</v>
      </c>
      <c r="NB208" t="s">
        <v>817</v>
      </c>
      <c r="NR208" t="s">
        <v>817</v>
      </c>
      <c r="NU208" t="s">
        <v>825</v>
      </c>
      <c r="NX208" t="s">
        <v>826</v>
      </c>
      <c r="NY208">
        <v>0</v>
      </c>
      <c r="OP208" t="s">
        <v>817</v>
      </c>
      <c r="OQ208" t="s">
        <v>827</v>
      </c>
      <c r="OR208" t="s">
        <v>828</v>
      </c>
      <c r="OS208" t="s">
        <v>829</v>
      </c>
      <c r="OT208" t="s">
        <v>813</v>
      </c>
      <c r="OU208" t="s">
        <v>817</v>
      </c>
      <c r="OV208" t="s">
        <v>830</v>
      </c>
      <c r="OW208" t="s">
        <v>831</v>
      </c>
      <c r="OX208" t="s">
        <v>832</v>
      </c>
      <c r="OY208" t="s">
        <v>833</v>
      </c>
      <c r="OZ208" t="s">
        <v>849</v>
      </c>
      <c r="PA208" t="s">
        <v>817</v>
      </c>
      <c r="PB208" t="s">
        <v>817</v>
      </c>
      <c r="PC208" t="s">
        <v>817</v>
      </c>
      <c r="PD208" t="s">
        <v>817</v>
      </c>
      <c r="PE208" t="s">
        <v>817</v>
      </c>
      <c r="PF208" t="s">
        <v>813</v>
      </c>
      <c r="PG208" t="s">
        <v>817</v>
      </c>
      <c r="PH208" t="s">
        <v>817</v>
      </c>
      <c r="PI208" t="s">
        <v>817</v>
      </c>
      <c r="PJ208" t="s">
        <v>817</v>
      </c>
      <c r="PK208" t="s">
        <v>817</v>
      </c>
      <c r="PL208" t="s">
        <v>835</v>
      </c>
      <c r="PM208" t="s">
        <v>836</v>
      </c>
      <c r="PN208" t="s">
        <v>837</v>
      </c>
      <c r="PO208" t="s">
        <v>893</v>
      </c>
      <c r="PP208" t="s">
        <v>894</v>
      </c>
      <c r="PQ208" t="s">
        <v>813</v>
      </c>
      <c r="PR208" t="s">
        <v>813</v>
      </c>
      <c r="PS208" t="s">
        <v>817</v>
      </c>
      <c r="PT208" t="s">
        <v>817</v>
      </c>
      <c r="PU208" t="s">
        <v>817</v>
      </c>
      <c r="PV208" t="s">
        <v>817</v>
      </c>
      <c r="PW208" t="s">
        <v>817</v>
      </c>
      <c r="PX208" t="s">
        <v>817</v>
      </c>
      <c r="PY208" t="s">
        <v>817</v>
      </c>
      <c r="PZ208" t="s">
        <v>840</v>
      </c>
      <c r="QA208" t="s">
        <v>841</v>
      </c>
      <c r="QB208" t="s">
        <v>971</v>
      </c>
      <c r="QC208" t="s">
        <v>843</v>
      </c>
      <c r="QD208" t="s">
        <v>844</v>
      </c>
      <c r="QE208" t="s">
        <v>845</v>
      </c>
      <c r="QF208" t="s">
        <v>813</v>
      </c>
      <c r="QG208" t="s">
        <v>813</v>
      </c>
      <c r="QH208" t="s">
        <v>813</v>
      </c>
      <c r="QI208" t="s">
        <v>813</v>
      </c>
      <c r="QJ208" t="s">
        <v>813</v>
      </c>
      <c r="QK208" t="s">
        <v>813</v>
      </c>
      <c r="QL208" t="s">
        <v>817</v>
      </c>
      <c r="QM208" t="s">
        <v>813</v>
      </c>
      <c r="QN208" t="s">
        <v>817</v>
      </c>
      <c r="QO208" t="s">
        <v>817</v>
      </c>
      <c r="QP208" t="s">
        <v>817</v>
      </c>
      <c r="QQ208" t="s">
        <v>817</v>
      </c>
      <c r="QR208" t="s">
        <v>813</v>
      </c>
      <c r="QS208" t="s">
        <v>817</v>
      </c>
      <c r="QT208" t="s">
        <v>817</v>
      </c>
      <c r="QU208" t="s">
        <v>817</v>
      </c>
      <c r="QV208" t="s">
        <v>817</v>
      </c>
      <c r="QW208" t="s">
        <v>813</v>
      </c>
      <c r="QX208" t="s">
        <v>813</v>
      </c>
      <c r="QY208" t="s">
        <v>817</v>
      </c>
      <c r="QZ208" t="s">
        <v>817</v>
      </c>
      <c r="RA208" t="s">
        <v>817</v>
      </c>
      <c r="RB208" t="s">
        <v>817</v>
      </c>
      <c r="RC208" t="s">
        <v>817</v>
      </c>
      <c r="RD208" t="s">
        <v>817</v>
      </c>
      <c r="RE208" t="s">
        <v>817</v>
      </c>
      <c r="RF208" t="s">
        <v>813</v>
      </c>
      <c r="RG208" t="s">
        <v>817</v>
      </c>
      <c r="RH208" t="s">
        <v>817</v>
      </c>
      <c r="RI208" t="s">
        <v>817</v>
      </c>
      <c r="RJ208" t="s">
        <v>817</v>
      </c>
      <c r="RK208" t="s">
        <v>813</v>
      </c>
      <c r="RL208" t="s">
        <v>813</v>
      </c>
      <c r="RM208" t="s">
        <v>817</v>
      </c>
      <c r="RN208" t="s">
        <v>817</v>
      </c>
      <c r="RO208" t="s">
        <v>817</v>
      </c>
      <c r="RP208" t="s">
        <v>817</v>
      </c>
      <c r="RQ208" t="s">
        <v>813</v>
      </c>
      <c r="RR208" t="s">
        <v>817</v>
      </c>
      <c r="RS208" t="s">
        <v>817</v>
      </c>
      <c r="RT208" t="s">
        <v>817</v>
      </c>
      <c r="RU208" t="s">
        <v>817</v>
      </c>
      <c r="RV208" t="s">
        <v>817</v>
      </c>
      <c r="RW208" t="s">
        <v>817</v>
      </c>
      <c r="RX208" t="s">
        <v>845</v>
      </c>
      <c r="RY208" t="s">
        <v>999</v>
      </c>
      <c r="RZ208" t="s">
        <v>813</v>
      </c>
      <c r="SA208" t="s">
        <v>817</v>
      </c>
      <c r="SB208" t="s">
        <v>817</v>
      </c>
      <c r="SC208" t="s">
        <v>813</v>
      </c>
      <c r="SD208" t="s">
        <v>813</v>
      </c>
      <c r="SE208" t="s">
        <v>817</v>
      </c>
      <c r="SF208" t="s">
        <v>813</v>
      </c>
      <c r="SG208" t="s">
        <v>813</v>
      </c>
      <c r="SH208" t="s">
        <v>817</v>
      </c>
      <c r="SI208" t="s">
        <v>817</v>
      </c>
      <c r="SJ208" t="s">
        <v>817</v>
      </c>
      <c r="SK208" t="s">
        <v>817</v>
      </c>
      <c r="SL208" t="s">
        <v>817</v>
      </c>
      <c r="SM208" t="s">
        <v>817</v>
      </c>
      <c r="SN208" t="s">
        <v>817</v>
      </c>
      <c r="SO208" t="s">
        <v>817</v>
      </c>
      <c r="SP208" t="s">
        <v>817</v>
      </c>
      <c r="SQ208" t="s">
        <v>817</v>
      </c>
      <c r="SR208" t="s">
        <v>817</v>
      </c>
      <c r="SS208" t="s">
        <v>817</v>
      </c>
      <c r="ST208" t="s">
        <v>817</v>
      </c>
      <c r="SU208" t="s">
        <v>817</v>
      </c>
      <c r="SV208" t="s">
        <v>817</v>
      </c>
      <c r="SW208" t="s">
        <v>817</v>
      </c>
      <c r="SX208" t="s">
        <v>817</v>
      </c>
      <c r="SY208" t="s">
        <v>817</v>
      </c>
      <c r="SZ208" t="s">
        <v>817</v>
      </c>
      <c r="TA208" t="s">
        <v>817</v>
      </c>
      <c r="TB208" t="s">
        <v>817</v>
      </c>
      <c r="TC208" t="s">
        <v>817</v>
      </c>
      <c r="TD208" t="s">
        <v>817</v>
      </c>
      <c r="TE208" t="s">
        <v>817</v>
      </c>
      <c r="TF208" t="s">
        <v>813</v>
      </c>
      <c r="TG208" t="s">
        <v>817</v>
      </c>
      <c r="TH208" t="s">
        <v>817</v>
      </c>
      <c r="TI208" t="s">
        <v>817</v>
      </c>
      <c r="TJ208" t="s">
        <v>817</v>
      </c>
      <c r="TU208" t="s">
        <v>817</v>
      </c>
      <c r="TY208" t="s">
        <v>813</v>
      </c>
      <c r="TZ208" t="s">
        <v>813</v>
      </c>
      <c r="UA208" t="s">
        <v>817</v>
      </c>
      <c r="UB208" t="s">
        <v>813</v>
      </c>
      <c r="UC208" t="s">
        <v>817</v>
      </c>
      <c r="UD208" t="s">
        <v>817</v>
      </c>
      <c r="UE208" t="s">
        <v>817</v>
      </c>
      <c r="UF208" t="s">
        <v>817</v>
      </c>
      <c r="UG208" t="s">
        <v>817</v>
      </c>
      <c r="UH208" t="s">
        <v>817</v>
      </c>
      <c r="UI208" t="s">
        <v>817</v>
      </c>
      <c r="UJ208" t="s">
        <v>817</v>
      </c>
      <c r="UK208" t="s">
        <v>817</v>
      </c>
      <c r="UL208" t="s">
        <v>813</v>
      </c>
      <c r="UM208" t="s">
        <v>813</v>
      </c>
      <c r="UN208" t="s">
        <v>817</v>
      </c>
      <c r="UO208" t="s">
        <v>817</v>
      </c>
      <c r="UP208" t="s">
        <v>817</v>
      </c>
      <c r="UQ208" t="s">
        <v>817</v>
      </c>
      <c r="UR208" t="s">
        <v>813</v>
      </c>
      <c r="US208" t="s">
        <v>817</v>
      </c>
      <c r="UT208" t="s">
        <v>813</v>
      </c>
      <c r="UU208" t="s">
        <v>817</v>
      </c>
      <c r="UV208" t="s">
        <v>817</v>
      </c>
      <c r="UW208" t="s">
        <v>817</v>
      </c>
      <c r="UX208" t="s">
        <v>817</v>
      </c>
      <c r="UY208" t="s">
        <v>817</v>
      </c>
      <c r="UZ208" t="s">
        <v>817</v>
      </c>
      <c r="VB208" t="s">
        <v>909</v>
      </c>
      <c r="VC208" t="s">
        <v>848</v>
      </c>
      <c r="VD208" t="s">
        <v>813</v>
      </c>
      <c r="VE208" t="s">
        <v>817</v>
      </c>
      <c r="VF208" t="s">
        <v>817</v>
      </c>
      <c r="VG208" t="s">
        <v>817</v>
      </c>
      <c r="VH208" t="s">
        <v>817</v>
      </c>
      <c r="VI208" t="s">
        <v>817</v>
      </c>
      <c r="VJ208" t="s">
        <v>817</v>
      </c>
      <c r="VK208" t="s">
        <v>817</v>
      </c>
      <c r="VL208" t="s">
        <v>817</v>
      </c>
      <c r="VM208" t="s">
        <v>817</v>
      </c>
      <c r="VN208" t="s">
        <v>817</v>
      </c>
      <c r="VO208" t="s">
        <v>817</v>
      </c>
      <c r="VP208" t="s">
        <v>817</v>
      </c>
      <c r="VQ208" t="s">
        <v>817</v>
      </c>
      <c r="VY208" t="s">
        <v>817</v>
      </c>
      <c r="VZ208" t="s">
        <v>813</v>
      </c>
      <c r="WA208" t="s">
        <v>817</v>
      </c>
      <c r="WJ208" t="s">
        <v>813</v>
      </c>
      <c r="WK208" t="s">
        <v>813</v>
      </c>
      <c r="WL208" t="s">
        <v>817</v>
      </c>
      <c r="WM208" t="s">
        <v>813</v>
      </c>
      <c r="WN208" t="s">
        <v>817</v>
      </c>
      <c r="WO208" t="s">
        <v>817</v>
      </c>
      <c r="WP208" t="s">
        <v>817</v>
      </c>
      <c r="WQ208" t="s">
        <v>817</v>
      </c>
      <c r="WR208" t="s">
        <v>817</v>
      </c>
      <c r="WS208" t="s">
        <v>908</v>
      </c>
      <c r="WU208" t="s">
        <v>813</v>
      </c>
      <c r="WV208" t="s">
        <v>813</v>
      </c>
      <c r="WW208" t="s">
        <v>817</v>
      </c>
      <c r="WX208" t="s">
        <v>817</v>
      </c>
      <c r="WY208" t="s">
        <v>817</v>
      </c>
      <c r="WZ208" t="s">
        <v>817</v>
      </c>
      <c r="XA208" t="s">
        <v>817</v>
      </c>
      <c r="XB208" t="s">
        <v>817</v>
      </c>
      <c r="XC208" t="s">
        <v>850</v>
      </c>
      <c r="XD208" t="s">
        <v>813</v>
      </c>
      <c r="XE208" t="s">
        <v>813</v>
      </c>
      <c r="XF208" t="s">
        <v>817</v>
      </c>
      <c r="XG208" t="s">
        <v>817</v>
      </c>
      <c r="XH208" t="s">
        <v>817</v>
      </c>
      <c r="XI208" t="s">
        <v>813</v>
      </c>
      <c r="XJ208" t="s">
        <v>817</v>
      </c>
      <c r="XK208" t="s">
        <v>817</v>
      </c>
      <c r="XL208" t="s">
        <v>817</v>
      </c>
      <c r="XM208" t="s">
        <v>817</v>
      </c>
      <c r="XN208" t="s">
        <v>817</v>
      </c>
      <c r="XO208" t="s">
        <v>817</v>
      </c>
      <c r="XP208" t="s">
        <v>817</v>
      </c>
      <c r="XQ208" t="s">
        <v>817</v>
      </c>
      <c r="XR208" t="s">
        <v>817</v>
      </c>
      <c r="XS208" t="s">
        <v>817</v>
      </c>
      <c r="XT208" t="s">
        <v>817</v>
      </c>
      <c r="XU208" t="s">
        <v>817</v>
      </c>
      <c r="XV208" t="s">
        <v>817</v>
      </c>
      <c r="XW208" t="s">
        <v>813</v>
      </c>
      <c r="XX208" t="s">
        <v>817</v>
      </c>
      <c r="XY208" t="s">
        <v>817</v>
      </c>
      <c r="XZ208" t="s">
        <v>813</v>
      </c>
      <c r="YA208" t="s">
        <v>817</v>
      </c>
      <c r="YB208" t="s">
        <v>817</v>
      </c>
      <c r="YC208" t="s">
        <v>817</v>
      </c>
      <c r="YD208" t="s">
        <v>813</v>
      </c>
      <c r="YE208" t="s">
        <v>817</v>
      </c>
      <c r="YF208" t="s">
        <v>817</v>
      </c>
      <c r="YG208" t="s">
        <v>817</v>
      </c>
      <c r="YH208" t="s">
        <v>813</v>
      </c>
      <c r="YI208" t="s">
        <v>817</v>
      </c>
      <c r="YJ208" t="s">
        <v>817</v>
      </c>
      <c r="YK208" t="s">
        <v>817</v>
      </c>
      <c r="YL208" t="s">
        <v>817</v>
      </c>
      <c r="YM208" t="s">
        <v>817</v>
      </c>
      <c r="YN208" t="s">
        <v>813</v>
      </c>
      <c r="YO208" t="s">
        <v>817</v>
      </c>
      <c r="YP208" t="s">
        <v>817</v>
      </c>
      <c r="YQ208" t="s">
        <v>817</v>
      </c>
      <c r="YR208" t="s">
        <v>817</v>
      </c>
      <c r="YS208" t="s">
        <v>817</v>
      </c>
      <c r="YT208" t="s">
        <v>817</v>
      </c>
      <c r="YU208" t="s">
        <v>813</v>
      </c>
      <c r="YW208" t="s">
        <v>813</v>
      </c>
      <c r="YX208" t="s">
        <v>813</v>
      </c>
      <c r="YY208" t="s">
        <v>817</v>
      </c>
      <c r="YZ208" t="s">
        <v>817</v>
      </c>
      <c r="ZA208" t="s">
        <v>817</v>
      </c>
      <c r="ZB208" t="s">
        <v>817</v>
      </c>
      <c r="ZC208" t="s">
        <v>813</v>
      </c>
      <c r="ZD208" t="s">
        <v>817</v>
      </c>
      <c r="ZE208" t="s">
        <v>817</v>
      </c>
      <c r="ZF208" t="s">
        <v>813</v>
      </c>
      <c r="ZG208" t="s">
        <v>817</v>
      </c>
      <c r="ZH208" t="s">
        <v>817</v>
      </c>
      <c r="ZI208" t="s">
        <v>817</v>
      </c>
      <c r="ZJ208" t="s">
        <v>817</v>
      </c>
      <c r="ZK208" t="s">
        <v>817</v>
      </c>
      <c r="ZL208" t="s">
        <v>817</v>
      </c>
      <c r="ZM208" t="s">
        <v>817</v>
      </c>
      <c r="ZN208" t="s">
        <v>813</v>
      </c>
      <c r="ZO208" t="s">
        <v>817</v>
      </c>
      <c r="ZP208" t="s">
        <v>817</v>
      </c>
      <c r="ZQ208" t="s">
        <v>817</v>
      </c>
      <c r="ZR208" t="s">
        <v>813</v>
      </c>
      <c r="ZS208" t="s">
        <v>813</v>
      </c>
      <c r="ZT208" t="s">
        <v>817</v>
      </c>
      <c r="ZU208" t="s">
        <v>817</v>
      </c>
      <c r="ZV208" t="s">
        <v>817</v>
      </c>
      <c r="ZW208" t="s">
        <v>817</v>
      </c>
      <c r="ZX208" t="s">
        <v>817</v>
      </c>
      <c r="ZY208" t="s">
        <v>817</v>
      </c>
      <c r="ZZ208" t="s">
        <v>817</v>
      </c>
      <c r="AAA208" t="s">
        <v>817</v>
      </c>
      <c r="AAB208" t="s">
        <v>817</v>
      </c>
      <c r="AAC208" t="s">
        <v>817</v>
      </c>
      <c r="AAD208" t="s">
        <v>817</v>
      </c>
      <c r="AAE208" t="s">
        <v>817</v>
      </c>
      <c r="AAF208" t="s">
        <v>817</v>
      </c>
      <c r="AAH208" t="s">
        <v>813</v>
      </c>
      <c r="AAI208" t="s">
        <v>813</v>
      </c>
      <c r="AAJ208" t="s">
        <v>817</v>
      </c>
      <c r="AAK208" t="s">
        <v>817</v>
      </c>
      <c r="AAL208" t="s">
        <v>817</v>
      </c>
      <c r="AAM208" t="s">
        <v>817</v>
      </c>
      <c r="AAN208" t="s">
        <v>813</v>
      </c>
      <c r="AAO208" t="s">
        <v>817</v>
      </c>
      <c r="AAP208" t="s">
        <v>817</v>
      </c>
      <c r="AAQ208" t="s">
        <v>817</v>
      </c>
      <c r="AAR208" t="s">
        <v>817</v>
      </c>
      <c r="AAS208" t="s">
        <v>817</v>
      </c>
      <c r="AAT208" t="s">
        <v>817</v>
      </c>
      <c r="AAV208" t="s">
        <v>817</v>
      </c>
      <c r="AAW208" t="s">
        <v>817</v>
      </c>
      <c r="AAX208" t="s">
        <v>817</v>
      </c>
      <c r="AAY208" t="s">
        <v>817</v>
      </c>
      <c r="AAZ208" t="s">
        <v>817</v>
      </c>
      <c r="ABA208" t="s">
        <v>817</v>
      </c>
      <c r="ABB208" t="s">
        <v>813</v>
      </c>
      <c r="ABC208" t="s">
        <v>817</v>
      </c>
      <c r="ABD208" t="s">
        <v>817</v>
      </c>
      <c r="ABE208" t="s">
        <v>817</v>
      </c>
      <c r="ABF208" t="s">
        <v>813</v>
      </c>
      <c r="ABG208" t="s">
        <v>813</v>
      </c>
      <c r="ABH208" t="s">
        <v>817</v>
      </c>
      <c r="ABI208" t="s">
        <v>817</v>
      </c>
      <c r="ABJ208" t="s">
        <v>817</v>
      </c>
      <c r="ABK208" t="s">
        <v>817</v>
      </c>
      <c r="ABL208" t="s">
        <v>817</v>
      </c>
      <c r="ABM208" t="s">
        <v>817</v>
      </c>
      <c r="ABN208" t="s">
        <v>817</v>
      </c>
      <c r="ABO208" t="s">
        <v>817</v>
      </c>
      <c r="ABP208" t="s">
        <v>817</v>
      </c>
      <c r="ABQ208" t="s">
        <v>817</v>
      </c>
      <c r="ABR208" t="s">
        <v>817</v>
      </c>
      <c r="ABS208" t="s">
        <v>817</v>
      </c>
      <c r="ABT208" t="s">
        <v>817</v>
      </c>
      <c r="ABU208" t="s">
        <v>817</v>
      </c>
      <c r="ABV208" t="s">
        <v>813</v>
      </c>
      <c r="ABW208" t="s">
        <v>813</v>
      </c>
      <c r="ABX208" t="s">
        <v>817</v>
      </c>
      <c r="ABY208" t="s">
        <v>817</v>
      </c>
      <c r="ABZ208" t="s">
        <v>817</v>
      </c>
      <c r="ACA208" t="s">
        <v>813</v>
      </c>
      <c r="ACB208" t="s">
        <v>817</v>
      </c>
      <c r="ACC208" t="s">
        <v>817</v>
      </c>
      <c r="ACD208" t="s">
        <v>817</v>
      </c>
      <c r="ACE208" t="s">
        <v>817</v>
      </c>
      <c r="ACF208" t="s">
        <v>817</v>
      </c>
      <c r="ACG208" t="s">
        <v>817</v>
      </c>
      <c r="ACH208" t="s">
        <v>817</v>
      </c>
      <c r="ACI208" t="s">
        <v>817</v>
      </c>
    </row>
    <row r="209" spans="1:763">
      <c r="A209" t="s">
        <v>1679</v>
      </c>
      <c r="B209" t="s">
        <v>1680</v>
      </c>
      <c r="C209" t="s">
        <v>1681</v>
      </c>
      <c r="D209" t="s">
        <v>873</v>
      </c>
      <c r="E209" t="s">
        <v>873</v>
      </c>
      <c r="P209" t="s">
        <v>1110</v>
      </c>
      <c r="Q209">
        <v>1.39</v>
      </c>
      <c r="T209">
        <v>23</v>
      </c>
      <c r="V209" t="s">
        <v>813</v>
      </c>
      <c r="X209" t="s">
        <v>817</v>
      </c>
      <c r="Y209" t="s">
        <v>814</v>
      </c>
      <c r="Z209" t="s">
        <v>814</v>
      </c>
      <c r="AA209" t="s">
        <v>857</v>
      </c>
      <c r="AB209" t="s">
        <v>816</v>
      </c>
      <c r="AC209">
        <v>6</v>
      </c>
      <c r="AD209" t="s">
        <v>817</v>
      </c>
      <c r="AE209">
        <v>5</v>
      </c>
      <c r="AF209">
        <v>1</v>
      </c>
      <c r="AG209">
        <v>0</v>
      </c>
      <c r="AH209" t="s">
        <v>818</v>
      </c>
      <c r="AI209" t="s">
        <v>818</v>
      </c>
      <c r="AJ209" t="s">
        <v>818</v>
      </c>
      <c r="AK209" t="s">
        <v>818</v>
      </c>
      <c r="AL209" t="s">
        <v>818</v>
      </c>
      <c r="AM209" t="s">
        <v>818</v>
      </c>
      <c r="AN209" t="s">
        <v>818</v>
      </c>
      <c r="AO209" t="s">
        <v>818</v>
      </c>
      <c r="AP209" t="s">
        <v>818</v>
      </c>
      <c r="AQ209" t="s">
        <v>818</v>
      </c>
      <c r="AR209" t="s">
        <v>818</v>
      </c>
      <c r="AS209" t="s">
        <v>818</v>
      </c>
      <c r="AT209" t="s">
        <v>818</v>
      </c>
      <c r="AU209" t="s">
        <v>818</v>
      </c>
      <c r="AV209" t="s">
        <v>818</v>
      </c>
      <c r="AW209" t="s">
        <v>818</v>
      </c>
      <c r="AX209" t="s">
        <v>818</v>
      </c>
      <c r="AY209" t="s">
        <v>818</v>
      </c>
      <c r="AZ209" t="s">
        <v>818</v>
      </c>
      <c r="BA209" t="s">
        <v>818</v>
      </c>
      <c r="BB209" t="s">
        <v>818</v>
      </c>
      <c r="BC209" t="s">
        <v>818</v>
      </c>
      <c r="BD209" t="s">
        <v>818</v>
      </c>
      <c r="BE209" t="s">
        <v>818</v>
      </c>
      <c r="BF209" t="s">
        <v>818</v>
      </c>
      <c r="BG209" t="s">
        <v>818</v>
      </c>
      <c r="BH209" t="s">
        <v>818</v>
      </c>
      <c r="BI209" t="s">
        <v>818</v>
      </c>
      <c r="BJ209" t="s">
        <v>818</v>
      </c>
      <c r="BK209" t="s">
        <v>818</v>
      </c>
      <c r="BL209" t="s">
        <v>818</v>
      </c>
      <c r="BM209" t="s">
        <v>818</v>
      </c>
      <c r="BN209" t="s">
        <v>818</v>
      </c>
      <c r="BO209" t="s">
        <v>818</v>
      </c>
      <c r="BP209" t="s">
        <v>818</v>
      </c>
      <c r="BQ209" t="s">
        <v>818</v>
      </c>
      <c r="BR209" t="s">
        <v>818</v>
      </c>
      <c r="BS209" t="s">
        <v>818</v>
      </c>
      <c r="BT209" t="s">
        <v>818</v>
      </c>
      <c r="BU209" t="s">
        <v>818</v>
      </c>
      <c r="BV209" t="s">
        <v>818</v>
      </c>
      <c r="BW209" t="s">
        <v>818</v>
      </c>
      <c r="BX209" t="s">
        <v>818</v>
      </c>
      <c r="BY209" t="s">
        <v>818</v>
      </c>
      <c r="BZ209" t="s">
        <v>818</v>
      </c>
      <c r="CA209" t="s">
        <v>818</v>
      </c>
      <c r="CB209" t="s">
        <v>818</v>
      </c>
      <c r="CC209" t="s">
        <v>818</v>
      </c>
      <c r="CD209" t="s">
        <v>818</v>
      </c>
      <c r="CE209" t="s">
        <v>818</v>
      </c>
      <c r="CF209" t="s">
        <v>818</v>
      </c>
      <c r="CG209" t="s">
        <v>818</v>
      </c>
      <c r="CH209" t="s">
        <v>818</v>
      </c>
      <c r="CI209" t="s">
        <v>818</v>
      </c>
      <c r="CJ209" t="s">
        <v>818</v>
      </c>
      <c r="CK209" t="s">
        <v>818</v>
      </c>
      <c r="CL209" t="s">
        <v>818</v>
      </c>
      <c r="CM209" t="s">
        <v>818</v>
      </c>
      <c r="CN209" t="s">
        <v>818</v>
      </c>
      <c r="CO209" t="s">
        <v>818</v>
      </c>
      <c r="CP209" t="s">
        <v>818</v>
      </c>
      <c r="CQ209" t="s">
        <v>818</v>
      </c>
      <c r="CR209" t="s">
        <v>818</v>
      </c>
      <c r="CS209" t="s">
        <v>818</v>
      </c>
      <c r="CT209" t="s">
        <v>818</v>
      </c>
      <c r="CU209" t="s">
        <v>818</v>
      </c>
      <c r="CV209" t="s">
        <v>818</v>
      </c>
      <c r="CW209" t="s">
        <v>818</v>
      </c>
      <c r="CX209" t="s">
        <v>818</v>
      </c>
      <c r="CY209" t="s">
        <v>818</v>
      </c>
      <c r="CZ209" t="s">
        <v>818</v>
      </c>
      <c r="DA209" t="s">
        <v>818</v>
      </c>
      <c r="DB209" t="s">
        <v>818</v>
      </c>
      <c r="DC209" t="s">
        <v>818</v>
      </c>
      <c r="DD209" t="s">
        <v>818</v>
      </c>
      <c r="DE209" t="s">
        <v>818</v>
      </c>
      <c r="DF209" t="s">
        <v>818</v>
      </c>
      <c r="DG209" t="s">
        <v>818</v>
      </c>
      <c r="DH209" t="s">
        <v>818</v>
      </c>
      <c r="DI209" t="s">
        <v>818</v>
      </c>
      <c r="DJ209" t="s">
        <v>818</v>
      </c>
      <c r="DK209" t="s">
        <v>818</v>
      </c>
      <c r="DL209" t="s">
        <v>818</v>
      </c>
      <c r="DM209" t="s">
        <v>818</v>
      </c>
      <c r="DN209" t="s">
        <v>818</v>
      </c>
      <c r="DO209" t="s">
        <v>818</v>
      </c>
      <c r="DP209" t="s">
        <v>818</v>
      </c>
      <c r="DQ209" t="s">
        <v>818</v>
      </c>
      <c r="DR209" t="s">
        <v>818</v>
      </c>
      <c r="DS209" t="s">
        <v>818</v>
      </c>
      <c r="DT209" t="s">
        <v>818</v>
      </c>
      <c r="DU209" t="s">
        <v>818</v>
      </c>
      <c r="DV209" t="s">
        <v>818</v>
      </c>
      <c r="DW209" t="s">
        <v>818</v>
      </c>
      <c r="DX209" t="s">
        <v>818</v>
      </c>
      <c r="DY209" t="s">
        <v>818</v>
      </c>
      <c r="DZ209" t="s">
        <v>818</v>
      </c>
      <c r="EA209" t="s">
        <v>818</v>
      </c>
      <c r="EB209" t="s">
        <v>818</v>
      </c>
      <c r="EC209" t="s">
        <v>818</v>
      </c>
      <c r="ED209" t="s">
        <v>818</v>
      </c>
      <c r="EE209" t="s">
        <v>818</v>
      </c>
      <c r="EF209" t="s">
        <v>818</v>
      </c>
      <c r="EG209" t="s">
        <v>818</v>
      </c>
      <c r="EH209" t="s">
        <v>818</v>
      </c>
      <c r="EI209" t="s">
        <v>818</v>
      </c>
      <c r="EJ209" t="s">
        <v>818</v>
      </c>
      <c r="EK209" t="s">
        <v>818</v>
      </c>
      <c r="EL209" t="s">
        <v>818</v>
      </c>
      <c r="EM209" t="s">
        <v>818</v>
      </c>
      <c r="EN209" t="s">
        <v>818</v>
      </c>
      <c r="EO209" t="s">
        <v>818</v>
      </c>
      <c r="EP209" t="s">
        <v>818</v>
      </c>
      <c r="EQ209" t="s">
        <v>818</v>
      </c>
      <c r="ER209" t="s">
        <v>818</v>
      </c>
      <c r="ES209" t="s">
        <v>818</v>
      </c>
      <c r="ET209" t="s">
        <v>818</v>
      </c>
      <c r="EU209" t="s">
        <v>818</v>
      </c>
      <c r="EV209" t="s">
        <v>818</v>
      </c>
      <c r="EW209" t="s">
        <v>818</v>
      </c>
      <c r="EX209" t="s">
        <v>818</v>
      </c>
      <c r="EY209" t="s">
        <v>818</v>
      </c>
      <c r="EZ209" t="s">
        <v>818</v>
      </c>
      <c r="FA209" t="s">
        <v>818</v>
      </c>
      <c r="FB209" t="s">
        <v>818</v>
      </c>
      <c r="FC209" t="s">
        <v>818</v>
      </c>
      <c r="FD209" t="s">
        <v>818</v>
      </c>
      <c r="FE209" t="s">
        <v>818</v>
      </c>
      <c r="FF209" t="s">
        <v>818</v>
      </c>
      <c r="FG209" t="s">
        <v>818</v>
      </c>
      <c r="FH209" t="s">
        <v>818</v>
      </c>
      <c r="FI209" t="s">
        <v>818</v>
      </c>
      <c r="FJ209" t="s">
        <v>818</v>
      </c>
      <c r="FK209" t="s">
        <v>818</v>
      </c>
      <c r="FL209" t="s">
        <v>818</v>
      </c>
      <c r="FM209" t="s">
        <v>818</v>
      </c>
      <c r="FN209" t="s">
        <v>818</v>
      </c>
      <c r="FO209" t="s">
        <v>818</v>
      </c>
      <c r="FP209" t="s">
        <v>818</v>
      </c>
      <c r="FQ209" t="s">
        <v>818</v>
      </c>
      <c r="FR209" t="s">
        <v>818</v>
      </c>
      <c r="FS209" t="s">
        <v>818</v>
      </c>
      <c r="FT209" t="s">
        <v>818</v>
      </c>
      <c r="FU209" t="s">
        <v>818</v>
      </c>
      <c r="FV209" t="s">
        <v>818</v>
      </c>
      <c r="FW209" t="s">
        <v>818</v>
      </c>
      <c r="FX209" t="s">
        <v>818</v>
      </c>
      <c r="FY209" t="s">
        <v>818</v>
      </c>
      <c r="FZ209" t="s">
        <v>818</v>
      </c>
      <c r="GA209" t="s">
        <v>818</v>
      </c>
      <c r="GB209" t="s">
        <v>818</v>
      </c>
      <c r="GC209" t="s">
        <v>818</v>
      </c>
      <c r="GD209" t="s">
        <v>818</v>
      </c>
      <c r="GE209" t="s">
        <v>818</v>
      </c>
      <c r="GF209" t="s">
        <v>818</v>
      </c>
      <c r="GG209" t="s">
        <v>818</v>
      </c>
      <c r="GH209" t="s">
        <v>818</v>
      </c>
      <c r="GI209" t="s">
        <v>818</v>
      </c>
      <c r="GJ209" t="s">
        <v>818</v>
      </c>
      <c r="GK209" t="s">
        <v>818</v>
      </c>
      <c r="GL209" t="s">
        <v>818</v>
      </c>
      <c r="GM209" t="s">
        <v>818</v>
      </c>
      <c r="GN209" t="s">
        <v>818</v>
      </c>
      <c r="GO209" t="s">
        <v>818</v>
      </c>
      <c r="GP209" t="s">
        <v>818</v>
      </c>
      <c r="GQ209" t="s">
        <v>818</v>
      </c>
      <c r="GR209" t="s">
        <v>818</v>
      </c>
      <c r="GS209" t="s">
        <v>818</v>
      </c>
      <c r="GT209" t="s">
        <v>818</v>
      </c>
      <c r="GU209" t="s">
        <v>818</v>
      </c>
      <c r="GV209" t="s">
        <v>818</v>
      </c>
      <c r="GW209" t="s">
        <v>818</v>
      </c>
      <c r="GX209" t="s">
        <v>818</v>
      </c>
      <c r="GY209" t="s">
        <v>818</v>
      </c>
      <c r="GZ209" t="s">
        <v>818</v>
      </c>
      <c r="HA209" t="s">
        <v>818</v>
      </c>
      <c r="HB209" t="s">
        <v>818</v>
      </c>
      <c r="HC209" t="s">
        <v>818</v>
      </c>
      <c r="HD209" t="s">
        <v>818</v>
      </c>
      <c r="HE209" t="s">
        <v>818</v>
      </c>
      <c r="HF209" t="s">
        <v>818</v>
      </c>
      <c r="HG209" t="s">
        <v>818</v>
      </c>
      <c r="HH209" t="s">
        <v>818</v>
      </c>
      <c r="HI209" t="s">
        <v>818</v>
      </c>
      <c r="HJ209" t="s">
        <v>818</v>
      </c>
      <c r="HK209" t="s">
        <v>818</v>
      </c>
      <c r="HL209" t="s">
        <v>818</v>
      </c>
      <c r="HM209" t="s">
        <v>818</v>
      </c>
      <c r="HN209" t="s">
        <v>818</v>
      </c>
      <c r="HO209" t="s">
        <v>818</v>
      </c>
      <c r="HP209" t="s">
        <v>818</v>
      </c>
      <c r="HQ209" t="s">
        <v>818</v>
      </c>
      <c r="HR209" t="s">
        <v>818</v>
      </c>
      <c r="HS209" t="s">
        <v>818</v>
      </c>
      <c r="HT209" t="s">
        <v>818</v>
      </c>
      <c r="HU209" t="s">
        <v>818</v>
      </c>
      <c r="HV209" t="s">
        <v>818</v>
      </c>
      <c r="HW209" t="s">
        <v>818</v>
      </c>
      <c r="HX209" t="s">
        <v>818</v>
      </c>
      <c r="HY209" t="s">
        <v>818</v>
      </c>
      <c r="HZ209" t="s">
        <v>818</v>
      </c>
      <c r="IA209" t="s">
        <v>818</v>
      </c>
      <c r="IB209" t="s">
        <v>818</v>
      </c>
      <c r="IC209" t="s">
        <v>818</v>
      </c>
      <c r="ID209" t="s">
        <v>818</v>
      </c>
      <c r="IE209" t="s">
        <v>818</v>
      </c>
      <c r="IF209" t="s">
        <v>818</v>
      </c>
      <c r="IG209" t="s">
        <v>818</v>
      </c>
      <c r="IH209" t="s">
        <v>818</v>
      </c>
      <c r="II209" t="s">
        <v>818</v>
      </c>
      <c r="IJ209" t="s">
        <v>818</v>
      </c>
      <c r="IK209" t="s">
        <v>818</v>
      </c>
      <c r="IL209" t="s">
        <v>818</v>
      </c>
      <c r="IM209" t="s">
        <v>818</v>
      </c>
      <c r="IN209" t="s">
        <v>818</v>
      </c>
      <c r="IO209" t="s">
        <v>818</v>
      </c>
      <c r="IP209" t="s">
        <v>818</v>
      </c>
      <c r="IQ209" t="s">
        <v>818</v>
      </c>
      <c r="IR209" t="s">
        <v>818</v>
      </c>
      <c r="IS209" t="s">
        <v>818</v>
      </c>
      <c r="IT209" t="s">
        <v>818</v>
      </c>
      <c r="IU209" t="s">
        <v>818</v>
      </c>
      <c r="IV209" t="s">
        <v>818</v>
      </c>
      <c r="IW209" t="s">
        <v>818</v>
      </c>
      <c r="IX209" t="s">
        <v>818</v>
      </c>
      <c r="IY209" t="s">
        <v>818</v>
      </c>
      <c r="IZ209" t="s">
        <v>818</v>
      </c>
      <c r="JA209" t="s">
        <v>818</v>
      </c>
      <c r="JB209" t="s">
        <v>818</v>
      </c>
      <c r="JC209" t="s">
        <v>818</v>
      </c>
      <c r="JD209" t="s">
        <v>818</v>
      </c>
      <c r="JE209" t="s">
        <v>818</v>
      </c>
      <c r="JF209" t="s">
        <v>818</v>
      </c>
      <c r="JG209" t="s">
        <v>818</v>
      </c>
      <c r="JH209" t="s">
        <v>818</v>
      </c>
      <c r="JI209" t="s">
        <v>818</v>
      </c>
      <c r="JJ209" t="s">
        <v>818</v>
      </c>
      <c r="JK209" t="s">
        <v>818</v>
      </c>
      <c r="JL209" t="s">
        <v>818</v>
      </c>
      <c r="JM209" t="s">
        <v>818</v>
      </c>
      <c r="JN209" t="s">
        <v>818</v>
      </c>
      <c r="JO209" t="s">
        <v>818</v>
      </c>
      <c r="JP209" t="s">
        <v>818</v>
      </c>
      <c r="JQ209" t="s">
        <v>818</v>
      </c>
      <c r="JR209" t="s">
        <v>818</v>
      </c>
      <c r="JS209" t="s">
        <v>818</v>
      </c>
      <c r="JT209" t="s">
        <v>818</v>
      </c>
      <c r="JU209" t="s">
        <v>818</v>
      </c>
      <c r="JV209" t="s">
        <v>818</v>
      </c>
      <c r="JW209" t="s">
        <v>818</v>
      </c>
      <c r="JX209" t="s">
        <v>818</v>
      </c>
      <c r="JY209" t="s">
        <v>818</v>
      </c>
      <c r="JZ209" t="s">
        <v>818</v>
      </c>
      <c r="KA209" t="s">
        <v>818</v>
      </c>
      <c r="KB209" t="s">
        <v>818</v>
      </c>
      <c r="KC209" t="s">
        <v>818</v>
      </c>
      <c r="KD209" t="s">
        <v>818</v>
      </c>
      <c r="KE209" t="s">
        <v>818</v>
      </c>
      <c r="KF209">
        <v>6</v>
      </c>
      <c r="KG209">
        <v>0</v>
      </c>
      <c r="KH209">
        <v>0</v>
      </c>
      <c r="KI209">
        <v>0</v>
      </c>
      <c r="KJ209">
        <v>0</v>
      </c>
      <c r="KK209">
        <v>0</v>
      </c>
      <c r="KL209">
        <v>1</v>
      </c>
      <c r="KM209">
        <v>1</v>
      </c>
      <c r="KN209">
        <v>1</v>
      </c>
      <c r="KO209">
        <v>0</v>
      </c>
      <c r="KP209">
        <v>1</v>
      </c>
      <c r="KQ209">
        <v>2</v>
      </c>
      <c r="KR209">
        <v>0</v>
      </c>
      <c r="KS209">
        <v>1</v>
      </c>
      <c r="KT209">
        <v>0</v>
      </c>
      <c r="KU209">
        <v>1</v>
      </c>
      <c r="KV209">
        <v>0</v>
      </c>
      <c r="KW209">
        <v>0</v>
      </c>
      <c r="KX209">
        <v>1</v>
      </c>
      <c r="KY209">
        <v>0</v>
      </c>
      <c r="KZ209">
        <v>2</v>
      </c>
      <c r="LA209">
        <v>1</v>
      </c>
      <c r="LB209">
        <v>1</v>
      </c>
      <c r="LC209">
        <v>3</v>
      </c>
      <c r="LD209">
        <v>6</v>
      </c>
      <c r="LE209">
        <v>2</v>
      </c>
      <c r="LF209">
        <v>3</v>
      </c>
      <c r="LH209" t="s">
        <v>817</v>
      </c>
      <c r="LI209" t="s">
        <v>817</v>
      </c>
      <c r="LJ209" t="s">
        <v>817</v>
      </c>
      <c r="LK209" t="s">
        <v>817</v>
      </c>
      <c r="LL209" t="s">
        <v>817</v>
      </c>
      <c r="LM209" t="s">
        <v>817</v>
      </c>
      <c r="LO209" t="s">
        <v>817</v>
      </c>
      <c r="LQ209" t="s">
        <v>817</v>
      </c>
      <c r="LR209" t="s">
        <v>845</v>
      </c>
      <c r="LS209" t="s">
        <v>818</v>
      </c>
      <c r="LV209" t="s">
        <v>845</v>
      </c>
      <c r="LX209" t="s">
        <v>817</v>
      </c>
      <c r="MA209" t="s">
        <v>858</v>
      </c>
      <c r="MB209" t="s">
        <v>821</v>
      </c>
      <c r="MC209" t="s">
        <v>875</v>
      </c>
      <c r="MD209" t="s">
        <v>813</v>
      </c>
      <c r="MF209" t="s">
        <v>823</v>
      </c>
      <c r="MI209" t="s">
        <v>817</v>
      </c>
      <c r="MJ209" t="s">
        <v>824</v>
      </c>
      <c r="MK209" t="s">
        <v>813</v>
      </c>
      <c r="ML209" t="s">
        <v>817</v>
      </c>
      <c r="MM209" t="s">
        <v>817</v>
      </c>
      <c r="MN209" t="s">
        <v>817</v>
      </c>
      <c r="MO209" t="s">
        <v>817</v>
      </c>
      <c r="MP209" t="s">
        <v>817</v>
      </c>
      <c r="MQ209" t="s">
        <v>817</v>
      </c>
      <c r="MR209" t="s">
        <v>817</v>
      </c>
      <c r="MS209" t="s">
        <v>817</v>
      </c>
      <c r="MT209" t="s">
        <v>817</v>
      </c>
      <c r="MU209" t="s">
        <v>813</v>
      </c>
      <c r="NC209" t="s">
        <v>817</v>
      </c>
      <c r="ND209" t="s">
        <v>817</v>
      </c>
      <c r="NE209" t="s">
        <v>817</v>
      </c>
      <c r="NR209" t="s">
        <v>813</v>
      </c>
      <c r="NS209" t="s">
        <v>813</v>
      </c>
      <c r="NT209" t="s">
        <v>963</v>
      </c>
      <c r="NU209" t="s">
        <v>825</v>
      </c>
      <c r="NX209" t="s">
        <v>826</v>
      </c>
      <c r="NY209">
        <v>2</v>
      </c>
      <c r="NZ209" t="s">
        <v>877</v>
      </c>
      <c r="OP209" t="s">
        <v>817</v>
      </c>
      <c r="OQ209" t="s">
        <v>890</v>
      </c>
      <c r="OR209" t="s">
        <v>863</v>
      </c>
      <c r="OS209" t="s">
        <v>878</v>
      </c>
      <c r="OT209" t="s">
        <v>813</v>
      </c>
      <c r="OU209" t="s">
        <v>817</v>
      </c>
      <c r="OV209" t="s">
        <v>830</v>
      </c>
      <c r="OW209" t="s">
        <v>831</v>
      </c>
      <c r="OX209" t="s">
        <v>832</v>
      </c>
      <c r="OY209" t="s">
        <v>833</v>
      </c>
      <c r="OZ209" t="s">
        <v>834</v>
      </c>
      <c r="PA209" t="s">
        <v>813</v>
      </c>
      <c r="PB209" t="s">
        <v>813</v>
      </c>
      <c r="PC209" t="s">
        <v>817</v>
      </c>
      <c r="PD209" t="s">
        <v>817</v>
      </c>
      <c r="PE209" t="s">
        <v>813</v>
      </c>
      <c r="PF209" t="s">
        <v>817</v>
      </c>
      <c r="PG209" t="s">
        <v>817</v>
      </c>
      <c r="PH209" t="s">
        <v>817</v>
      </c>
      <c r="PI209" t="s">
        <v>817</v>
      </c>
      <c r="PJ209" t="s">
        <v>817</v>
      </c>
      <c r="PK209" t="s">
        <v>813</v>
      </c>
      <c r="PL209" t="s">
        <v>927</v>
      </c>
      <c r="PM209" t="s">
        <v>837</v>
      </c>
      <c r="PN209" t="s">
        <v>845</v>
      </c>
      <c r="PO209" t="s">
        <v>893</v>
      </c>
      <c r="PP209" t="s">
        <v>839</v>
      </c>
      <c r="PQ209" t="s">
        <v>813</v>
      </c>
      <c r="PR209" t="s">
        <v>813</v>
      </c>
      <c r="PS209" t="s">
        <v>817</v>
      </c>
      <c r="PT209" t="s">
        <v>813</v>
      </c>
      <c r="PU209" t="s">
        <v>817</v>
      </c>
      <c r="PV209" t="s">
        <v>817</v>
      </c>
      <c r="PW209" t="s">
        <v>817</v>
      </c>
      <c r="PX209" t="s">
        <v>817</v>
      </c>
      <c r="PY209" t="s">
        <v>817</v>
      </c>
      <c r="PZ209" t="s">
        <v>840</v>
      </c>
      <c r="QA209" t="s">
        <v>841</v>
      </c>
      <c r="QB209" t="s">
        <v>895</v>
      </c>
      <c r="QC209" t="s">
        <v>843</v>
      </c>
      <c r="QD209" t="s">
        <v>1006</v>
      </c>
      <c r="QE209" t="s">
        <v>845</v>
      </c>
      <c r="QF209" t="s">
        <v>813</v>
      </c>
      <c r="QG209" t="s">
        <v>817</v>
      </c>
      <c r="QH209" t="s">
        <v>813</v>
      </c>
      <c r="QI209" t="s">
        <v>817</v>
      </c>
      <c r="QJ209" t="s">
        <v>817</v>
      </c>
      <c r="QK209" t="s">
        <v>813</v>
      </c>
      <c r="QL209" t="s">
        <v>817</v>
      </c>
      <c r="QM209" t="s">
        <v>817</v>
      </c>
      <c r="QN209" t="s">
        <v>817</v>
      </c>
      <c r="QO209" t="s">
        <v>817</v>
      </c>
      <c r="QP209" t="s">
        <v>817</v>
      </c>
      <c r="QQ209" t="s">
        <v>817</v>
      </c>
      <c r="QR209" t="s">
        <v>813</v>
      </c>
      <c r="QS209" t="s">
        <v>813</v>
      </c>
      <c r="QT209" t="s">
        <v>817</v>
      </c>
      <c r="QU209" t="s">
        <v>817</v>
      </c>
      <c r="QV209" t="s">
        <v>817</v>
      </c>
      <c r="QW209" t="s">
        <v>817</v>
      </c>
      <c r="QX209" t="s">
        <v>817</v>
      </c>
      <c r="QY209" t="s">
        <v>817</v>
      </c>
      <c r="QZ209" t="s">
        <v>817</v>
      </c>
      <c r="RA209" t="s">
        <v>817</v>
      </c>
      <c r="RB209" t="s">
        <v>817</v>
      </c>
      <c r="RC209" t="s">
        <v>817</v>
      </c>
      <c r="RD209" t="s">
        <v>817</v>
      </c>
      <c r="RE209" t="s">
        <v>817</v>
      </c>
      <c r="RF209" t="s">
        <v>817</v>
      </c>
      <c r="RG209" t="s">
        <v>817</v>
      </c>
      <c r="RH209" t="s">
        <v>817</v>
      </c>
      <c r="RI209" t="s">
        <v>817</v>
      </c>
      <c r="RJ209" t="s">
        <v>817</v>
      </c>
      <c r="RK209" t="s">
        <v>813</v>
      </c>
      <c r="RL209" t="s">
        <v>813</v>
      </c>
      <c r="RM209" t="s">
        <v>813</v>
      </c>
      <c r="RN209" t="s">
        <v>817</v>
      </c>
      <c r="RO209" t="s">
        <v>817</v>
      </c>
      <c r="RP209" t="s">
        <v>817</v>
      </c>
      <c r="RQ209" t="s">
        <v>817</v>
      </c>
      <c r="RR209" t="s">
        <v>817</v>
      </c>
      <c r="RS209" t="s">
        <v>817</v>
      </c>
      <c r="RT209" t="s">
        <v>817</v>
      </c>
      <c r="RU209" t="s">
        <v>817</v>
      </c>
      <c r="RV209" t="s">
        <v>817</v>
      </c>
      <c r="RW209" t="s">
        <v>817</v>
      </c>
      <c r="RX209" t="s">
        <v>845</v>
      </c>
      <c r="RY209" t="s">
        <v>1037</v>
      </c>
      <c r="RZ209" t="s">
        <v>817</v>
      </c>
      <c r="SB209" t="s">
        <v>813</v>
      </c>
      <c r="SC209" t="s">
        <v>817</v>
      </c>
      <c r="SD209" t="s">
        <v>813</v>
      </c>
      <c r="SE209" t="s">
        <v>817</v>
      </c>
      <c r="SF209" t="s">
        <v>817</v>
      </c>
      <c r="SG209" t="s">
        <v>817</v>
      </c>
      <c r="SH209" t="s">
        <v>817</v>
      </c>
      <c r="SI209" t="s">
        <v>817</v>
      </c>
      <c r="SJ209" t="s">
        <v>817</v>
      </c>
      <c r="SK209" t="s">
        <v>817</v>
      </c>
      <c r="SL209" t="s">
        <v>817</v>
      </c>
      <c r="SM209" t="s">
        <v>817</v>
      </c>
      <c r="SN209" t="s">
        <v>817</v>
      </c>
      <c r="SO209" t="s">
        <v>817</v>
      </c>
      <c r="SP209" t="s">
        <v>817</v>
      </c>
      <c r="SQ209" t="s">
        <v>817</v>
      </c>
      <c r="SR209" t="s">
        <v>813</v>
      </c>
      <c r="SS209" t="s">
        <v>817</v>
      </c>
      <c r="ST209" t="s">
        <v>817</v>
      </c>
      <c r="SU209" t="s">
        <v>813</v>
      </c>
      <c r="SV209" t="s">
        <v>817</v>
      </c>
      <c r="SW209" t="s">
        <v>813</v>
      </c>
      <c r="SX209" t="s">
        <v>817</v>
      </c>
      <c r="SY209" t="s">
        <v>813</v>
      </c>
      <c r="SZ209" t="s">
        <v>817</v>
      </c>
      <c r="TA209" t="s">
        <v>817</v>
      </c>
      <c r="TB209" t="s">
        <v>817</v>
      </c>
      <c r="TC209" t="s">
        <v>817</v>
      </c>
      <c r="TD209" t="s">
        <v>817</v>
      </c>
      <c r="TE209" t="s">
        <v>817</v>
      </c>
      <c r="TF209" t="s">
        <v>817</v>
      </c>
      <c r="TG209" t="s">
        <v>817</v>
      </c>
      <c r="TH209" t="s">
        <v>817</v>
      </c>
      <c r="TI209" t="s">
        <v>817</v>
      </c>
      <c r="TJ209" t="s">
        <v>817</v>
      </c>
      <c r="TU209" t="s">
        <v>817</v>
      </c>
      <c r="TY209" t="s">
        <v>817</v>
      </c>
      <c r="TZ209" t="s">
        <v>817</v>
      </c>
      <c r="UA209" t="s">
        <v>817</v>
      </c>
      <c r="UB209" t="s">
        <v>817</v>
      </c>
      <c r="UC209" t="s">
        <v>817</v>
      </c>
      <c r="UD209" t="s">
        <v>817</v>
      </c>
      <c r="UE209" t="s">
        <v>817</v>
      </c>
      <c r="UF209" t="s">
        <v>817</v>
      </c>
      <c r="UG209" t="s">
        <v>817</v>
      </c>
      <c r="UH209" t="s">
        <v>813</v>
      </c>
      <c r="UI209" t="s">
        <v>817</v>
      </c>
      <c r="UJ209" t="s">
        <v>817</v>
      </c>
      <c r="UK209" t="s">
        <v>817</v>
      </c>
      <c r="UL209" t="s">
        <v>817</v>
      </c>
      <c r="UM209" t="s">
        <v>817</v>
      </c>
      <c r="UN209" t="s">
        <v>817</v>
      </c>
      <c r="UO209" t="s">
        <v>817</v>
      </c>
      <c r="UP209" t="s">
        <v>817</v>
      </c>
      <c r="UQ209" t="s">
        <v>817</v>
      </c>
      <c r="UR209" t="s">
        <v>813</v>
      </c>
      <c r="US209" t="s">
        <v>817</v>
      </c>
      <c r="UT209" t="s">
        <v>817</v>
      </c>
      <c r="UU209" t="s">
        <v>817</v>
      </c>
      <c r="UV209" t="s">
        <v>817</v>
      </c>
      <c r="UW209" t="s">
        <v>817</v>
      </c>
      <c r="UX209" t="s">
        <v>817</v>
      </c>
      <c r="UY209" t="s">
        <v>817</v>
      </c>
      <c r="UZ209" t="s">
        <v>817</v>
      </c>
      <c r="VB209" t="s">
        <v>909</v>
      </c>
      <c r="VC209" t="s">
        <v>848</v>
      </c>
      <c r="VD209" t="s">
        <v>813</v>
      </c>
      <c r="VE209" t="s">
        <v>817</v>
      </c>
      <c r="VF209" t="s">
        <v>817</v>
      </c>
      <c r="VG209" t="s">
        <v>817</v>
      </c>
      <c r="VH209" t="s">
        <v>817</v>
      </c>
      <c r="VI209" t="s">
        <v>817</v>
      </c>
      <c r="VJ209" t="s">
        <v>817</v>
      </c>
      <c r="VK209" t="s">
        <v>817</v>
      </c>
      <c r="VL209" t="s">
        <v>817</v>
      </c>
      <c r="VM209" t="s">
        <v>817</v>
      </c>
      <c r="VN209" t="s">
        <v>817</v>
      </c>
      <c r="VO209" t="s">
        <v>817</v>
      </c>
      <c r="VP209" t="s">
        <v>817</v>
      </c>
      <c r="VQ209" t="s">
        <v>817</v>
      </c>
      <c r="VR209" t="s">
        <v>902</v>
      </c>
      <c r="VY209" t="s">
        <v>813</v>
      </c>
      <c r="VZ209" t="s">
        <v>813</v>
      </c>
      <c r="WA209" t="s">
        <v>817</v>
      </c>
      <c r="WJ209" t="s">
        <v>817</v>
      </c>
      <c r="WK209" t="s">
        <v>817</v>
      </c>
      <c r="WL209" t="s">
        <v>817</v>
      </c>
      <c r="WM209" t="s">
        <v>817</v>
      </c>
      <c r="WN209" t="s">
        <v>817</v>
      </c>
      <c r="WO209" t="s">
        <v>813</v>
      </c>
      <c r="WP209" t="s">
        <v>817</v>
      </c>
      <c r="WQ209" t="s">
        <v>817</v>
      </c>
      <c r="WR209" t="s">
        <v>817</v>
      </c>
      <c r="WS209" t="s">
        <v>897</v>
      </c>
      <c r="WU209" t="s">
        <v>813</v>
      </c>
      <c r="WV209" t="s">
        <v>813</v>
      </c>
      <c r="WW209" t="s">
        <v>813</v>
      </c>
      <c r="WX209" t="s">
        <v>817</v>
      </c>
      <c r="WY209" t="s">
        <v>817</v>
      </c>
      <c r="WZ209" t="s">
        <v>817</v>
      </c>
      <c r="XA209" t="s">
        <v>817</v>
      </c>
      <c r="XB209" t="s">
        <v>817</v>
      </c>
      <c r="XC209" t="s">
        <v>850</v>
      </c>
      <c r="XD209" t="s">
        <v>813</v>
      </c>
      <c r="XE209" t="s">
        <v>817</v>
      </c>
      <c r="XF209" t="s">
        <v>817</v>
      </c>
      <c r="XG209" t="s">
        <v>817</v>
      </c>
      <c r="XH209" t="s">
        <v>817</v>
      </c>
      <c r="XI209" t="s">
        <v>817</v>
      </c>
      <c r="XJ209" t="s">
        <v>817</v>
      </c>
      <c r="XK209" t="s">
        <v>817</v>
      </c>
      <c r="XL209" t="s">
        <v>817</v>
      </c>
      <c r="XM209" t="s">
        <v>817</v>
      </c>
      <c r="XN209" t="s">
        <v>817</v>
      </c>
      <c r="XO209" t="s">
        <v>817</v>
      </c>
      <c r="XP209" t="s">
        <v>817</v>
      </c>
      <c r="XQ209" t="s">
        <v>817</v>
      </c>
      <c r="XR209" t="s">
        <v>817</v>
      </c>
      <c r="XS209" t="s">
        <v>817</v>
      </c>
      <c r="XT209" t="s">
        <v>813</v>
      </c>
      <c r="XU209" t="s">
        <v>817</v>
      </c>
      <c r="XV209" t="s">
        <v>817</v>
      </c>
      <c r="XW209" t="s">
        <v>817</v>
      </c>
      <c r="XX209" t="s">
        <v>817</v>
      </c>
      <c r="XY209" t="s">
        <v>817</v>
      </c>
      <c r="XZ209" t="s">
        <v>817</v>
      </c>
      <c r="ZM209" t="s">
        <v>817</v>
      </c>
      <c r="ZN209" t="s">
        <v>817</v>
      </c>
      <c r="ZO209" t="s">
        <v>817</v>
      </c>
      <c r="ZP209" t="s">
        <v>817</v>
      </c>
      <c r="ZQ209" t="s">
        <v>813</v>
      </c>
      <c r="ZR209" t="s">
        <v>817</v>
      </c>
      <c r="ZS209" t="s">
        <v>817</v>
      </c>
      <c r="ZT209" t="s">
        <v>817</v>
      </c>
      <c r="ZU209" t="s">
        <v>817</v>
      </c>
      <c r="ZV209" t="s">
        <v>817</v>
      </c>
      <c r="ZW209" t="s">
        <v>817</v>
      </c>
      <c r="ZX209" t="s">
        <v>817</v>
      </c>
      <c r="ZY209" t="s">
        <v>817</v>
      </c>
      <c r="ZZ209" t="s">
        <v>817</v>
      </c>
      <c r="AAA209" t="s">
        <v>817</v>
      </c>
      <c r="AAB209" t="s">
        <v>817</v>
      </c>
      <c r="AAC209" t="s">
        <v>817</v>
      </c>
      <c r="AAD209" t="s">
        <v>817</v>
      </c>
      <c r="AAE209" t="s">
        <v>817</v>
      </c>
      <c r="AAF209" t="s">
        <v>817</v>
      </c>
      <c r="AAH209" t="s">
        <v>817</v>
      </c>
      <c r="AAI209" t="s">
        <v>817</v>
      </c>
      <c r="AAJ209" t="s">
        <v>817</v>
      </c>
      <c r="AAK209" t="s">
        <v>813</v>
      </c>
      <c r="AAL209" t="s">
        <v>817</v>
      </c>
      <c r="AAM209" t="s">
        <v>817</v>
      </c>
      <c r="AAN209" t="s">
        <v>817</v>
      </c>
      <c r="AAO209" t="s">
        <v>817</v>
      </c>
      <c r="AAP209" t="s">
        <v>817</v>
      </c>
      <c r="AAQ209" t="s">
        <v>813</v>
      </c>
      <c r="AAR209" t="s">
        <v>817</v>
      </c>
      <c r="AAS209" t="s">
        <v>817</v>
      </c>
      <c r="AAT209" t="s">
        <v>817</v>
      </c>
      <c r="AAV209" t="s">
        <v>817</v>
      </c>
      <c r="AAW209" t="s">
        <v>817</v>
      </c>
      <c r="AAX209" t="s">
        <v>817</v>
      </c>
      <c r="AAY209" t="s">
        <v>817</v>
      </c>
      <c r="AAZ209" t="s">
        <v>817</v>
      </c>
      <c r="ABA209" t="s">
        <v>813</v>
      </c>
      <c r="ABB209" t="s">
        <v>817</v>
      </c>
      <c r="ABC209" t="s">
        <v>817</v>
      </c>
      <c r="ABD209" t="s">
        <v>817</v>
      </c>
      <c r="ABE209" t="s">
        <v>817</v>
      </c>
      <c r="ABF209" t="s">
        <v>817</v>
      </c>
      <c r="ABG209" t="s">
        <v>817</v>
      </c>
      <c r="ABH209" t="s">
        <v>817</v>
      </c>
      <c r="ABI209" t="s">
        <v>817</v>
      </c>
      <c r="ABJ209" t="s">
        <v>817</v>
      </c>
      <c r="ABK209" t="s">
        <v>817</v>
      </c>
      <c r="ABL209" t="s">
        <v>817</v>
      </c>
      <c r="ABM209" t="s">
        <v>817</v>
      </c>
      <c r="ABN209" t="s">
        <v>817</v>
      </c>
      <c r="ABO209" t="s">
        <v>817</v>
      </c>
      <c r="ABP209" t="s">
        <v>817</v>
      </c>
      <c r="ABQ209" t="s">
        <v>817</v>
      </c>
      <c r="ABR209" t="s">
        <v>817</v>
      </c>
      <c r="ABS209" t="s">
        <v>817</v>
      </c>
      <c r="ABT209" t="s">
        <v>817</v>
      </c>
      <c r="ABU209" t="s">
        <v>817</v>
      </c>
      <c r="ABV209" t="s">
        <v>813</v>
      </c>
      <c r="ABW209" t="s">
        <v>817</v>
      </c>
      <c r="ABX209" t="s">
        <v>817</v>
      </c>
      <c r="ABY209" t="s">
        <v>817</v>
      </c>
      <c r="ABZ209" t="s">
        <v>817</v>
      </c>
      <c r="ACA209" t="s">
        <v>817</v>
      </c>
      <c r="ACB209" t="s">
        <v>817</v>
      </c>
      <c r="ACC209" t="s">
        <v>817</v>
      </c>
      <c r="ACD209" t="s">
        <v>817</v>
      </c>
      <c r="ACE209" t="s">
        <v>817</v>
      </c>
      <c r="ACF209" t="s">
        <v>817</v>
      </c>
      <c r="ACG209" t="s">
        <v>817</v>
      </c>
      <c r="ACH209" t="s">
        <v>817</v>
      </c>
      <c r="ACI209" t="s">
        <v>817</v>
      </c>
    </row>
    <row r="210" spans="1:763">
      <c r="A210" t="s">
        <v>1682</v>
      </c>
      <c r="B210" t="s">
        <v>1683</v>
      </c>
      <c r="C210" t="s">
        <v>1684</v>
      </c>
      <c r="D210" t="s">
        <v>885</v>
      </c>
      <c r="E210" t="s">
        <v>885</v>
      </c>
      <c r="P210" t="s">
        <v>1110</v>
      </c>
      <c r="Q210">
        <v>1.39</v>
      </c>
      <c r="T210">
        <v>31</v>
      </c>
      <c r="V210" t="s">
        <v>813</v>
      </c>
      <c r="X210" t="s">
        <v>813</v>
      </c>
      <c r="Y210" t="s">
        <v>856</v>
      </c>
      <c r="Z210" t="s">
        <v>856</v>
      </c>
      <c r="AA210" t="s">
        <v>815</v>
      </c>
      <c r="AB210" t="s">
        <v>816</v>
      </c>
      <c r="AC210">
        <v>6</v>
      </c>
      <c r="AD210" t="s">
        <v>813</v>
      </c>
      <c r="AE210">
        <v>6</v>
      </c>
      <c r="AF210">
        <v>0</v>
      </c>
      <c r="AG210">
        <v>0</v>
      </c>
      <c r="AH210" t="s">
        <v>818</v>
      </c>
      <c r="AI210" t="s">
        <v>818</v>
      </c>
      <c r="AJ210" t="s">
        <v>818</v>
      </c>
      <c r="AK210" t="s">
        <v>818</v>
      </c>
      <c r="AL210" t="s">
        <v>818</v>
      </c>
      <c r="AM210" t="s">
        <v>818</v>
      </c>
      <c r="AN210" t="s">
        <v>818</v>
      </c>
      <c r="AO210" t="s">
        <v>818</v>
      </c>
      <c r="AP210" t="s">
        <v>818</v>
      </c>
      <c r="AQ210" t="s">
        <v>818</v>
      </c>
      <c r="AR210" t="s">
        <v>818</v>
      </c>
      <c r="AS210" t="s">
        <v>818</v>
      </c>
      <c r="AT210" t="s">
        <v>818</v>
      </c>
      <c r="AU210" t="s">
        <v>818</v>
      </c>
      <c r="AV210" t="s">
        <v>818</v>
      </c>
      <c r="AW210" t="s">
        <v>818</v>
      </c>
      <c r="AX210" t="s">
        <v>818</v>
      </c>
      <c r="AY210" t="s">
        <v>818</v>
      </c>
      <c r="AZ210" t="s">
        <v>818</v>
      </c>
      <c r="BA210" t="s">
        <v>818</v>
      </c>
      <c r="BB210" t="s">
        <v>818</v>
      </c>
      <c r="BC210" t="s">
        <v>818</v>
      </c>
      <c r="BD210" t="s">
        <v>818</v>
      </c>
      <c r="BE210" t="s">
        <v>818</v>
      </c>
      <c r="BF210" t="s">
        <v>818</v>
      </c>
      <c r="BG210" t="s">
        <v>818</v>
      </c>
      <c r="BH210" t="s">
        <v>818</v>
      </c>
      <c r="BI210" t="s">
        <v>818</v>
      </c>
      <c r="BJ210" t="s">
        <v>818</v>
      </c>
      <c r="BK210" t="s">
        <v>818</v>
      </c>
      <c r="BL210" t="s">
        <v>818</v>
      </c>
      <c r="BM210" t="s">
        <v>818</v>
      </c>
      <c r="BN210" t="s">
        <v>818</v>
      </c>
      <c r="BO210" t="s">
        <v>818</v>
      </c>
      <c r="BP210" t="s">
        <v>818</v>
      </c>
      <c r="BQ210" t="s">
        <v>818</v>
      </c>
      <c r="BR210" t="s">
        <v>818</v>
      </c>
      <c r="BS210" t="s">
        <v>818</v>
      </c>
      <c r="BT210" t="s">
        <v>818</v>
      </c>
      <c r="BU210" t="s">
        <v>818</v>
      </c>
      <c r="BV210" t="s">
        <v>818</v>
      </c>
      <c r="BW210" t="s">
        <v>818</v>
      </c>
      <c r="BX210" t="s">
        <v>818</v>
      </c>
      <c r="BY210" t="s">
        <v>818</v>
      </c>
      <c r="BZ210" t="s">
        <v>818</v>
      </c>
      <c r="CA210" t="s">
        <v>818</v>
      </c>
      <c r="CB210" t="s">
        <v>818</v>
      </c>
      <c r="CC210" t="s">
        <v>818</v>
      </c>
      <c r="CD210" t="s">
        <v>818</v>
      </c>
      <c r="CE210" t="s">
        <v>818</v>
      </c>
      <c r="CF210" t="s">
        <v>818</v>
      </c>
      <c r="CG210" t="s">
        <v>818</v>
      </c>
      <c r="CH210" t="s">
        <v>818</v>
      </c>
      <c r="CI210" t="s">
        <v>818</v>
      </c>
      <c r="CJ210" t="s">
        <v>818</v>
      </c>
      <c r="CK210" t="s">
        <v>818</v>
      </c>
      <c r="CL210" t="s">
        <v>818</v>
      </c>
      <c r="CM210" t="s">
        <v>818</v>
      </c>
      <c r="CN210" t="s">
        <v>818</v>
      </c>
      <c r="CO210" t="s">
        <v>818</v>
      </c>
      <c r="CP210" t="s">
        <v>818</v>
      </c>
      <c r="CQ210" t="s">
        <v>818</v>
      </c>
      <c r="CR210" t="s">
        <v>818</v>
      </c>
      <c r="CS210" t="s">
        <v>818</v>
      </c>
      <c r="CT210" t="s">
        <v>818</v>
      </c>
      <c r="CU210" t="s">
        <v>818</v>
      </c>
      <c r="CV210" t="s">
        <v>818</v>
      </c>
      <c r="CW210" t="s">
        <v>818</v>
      </c>
      <c r="CX210" t="s">
        <v>818</v>
      </c>
      <c r="CY210" t="s">
        <v>818</v>
      </c>
      <c r="CZ210" t="s">
        <v>818</v>
      </c>
      <c r="DA210" t="s">
        <v>818</v>
      </c>
      <c r="DB210" t="s">
        <v>818</v>
      </c>
      <c r="DC210" t="s">
        <v>818</v>
      </c>
      <c r="DD210" t="s">
        <v>818</v>
      </c>
      <c r="DE210" t="s">
        <v>818</v>
      </c>
      <c r="DF210" t="s">
        <v>818</v>
      </c>
      <c r="DG210" t="s">
        <v>818</v>
      </c>
      <c r="DH210" t="s">
        <v>818</v>
      </c>
      <c r="DI210" t="s">
        <v>818</v>
      </c>
      <c r="DJ210" t="s">
        <v>818</v>
      </c>
      <c r="DK210" t="s">
        <v>818</v>
      </c>
      <c r="DL210" t="s">
        <v>818</v>
      </c>
      <c r="DM210" t="s">
        <v>818</v>
      </c>
      <c r="DN210" t="s">
        <v>818</v>
      </c>
      <c r="DO210" t="s">
        <v>818</v>
      </c>
      <c r="DP210" t="s">
        <v>818</v>
      </c>
      <c r="DQ210" t="s">
        <v>818</v>
      </c>
      <c r="DR210" t="s">
        <v>818</v>
      </c>
      <c r="DS210" t="s">
        <v>818</v>
      </c>
      <c r="DT210" t="s">
        <v>818</v>
      </c>
      <c r="DU210" t="s">
        <v>818</v>
      </c>
      <c r="DV210" t="s">
        <v>818</v>
      </c>
      <c r="DW210" t="s">
        <v>818</v>
      </c>
      <c r="DX210" t="s">
        <v>818</v>
      </c>
      <c r="DY210" t="s">
        <v>818</v>
      </c>
      <c r="DZ210" t="s">
        <v>818</v>
      </c>
      <c r="EA210" t="s">
        <v>818</v>
      </c>
      <c r="EB210" t="s">
        <v>818</v>
      </c>
      <c r="EC210" t="s">
        <v>818</v>
      </c>
      <c r="ED210" t="s">
        <v>818</v>
      </c>
      <c r="EE210" t="s">
        <v>818</v>
      </c>
      <c r="EF210" t="s">
        <v>818</v>
      </c>
      <c r="EG210" t="s">
        <v>818</v>
      </c>
      <c r="EH210" t="s">
        <v>818</v>
      </c>
      <c r="EI210" t="s">
        <v>818</v>
      </c>
      <c r="EJ210" t="s">
        <v>818</v>
      </c>
      <c r="EK210" t="s">
        <v>818</v>
      </c>
      <c r="EL210" t="s">
        <v>818</v>
      </c>
      <c r="EM210" t="s">
        <v>818</v>
      </c>
      <c r="EN210" t="s">
        <v>818</v>
      </c>
      <c r="EO210" t="s">
        <v>818</v>
      </c>
      <c r="EP210" t="s">
        <v>818</v>
      </c>
      <c r="EQ210" t="s">
        <v>818</v>
      </c>
      <c r="ER210" t="s">
        <v>818</v>
      </c>
      <c r="ES210" t="s">
        <v>818</v>
      </c>
      <c r="ET210" t="s">
        <v>818</v>
      </c>
      <c r="EU210" t="s">
        <v>818</v>
      </c>
      <c r="EV210" t="s">
        <v>818</v>
      </c>
      <c r="EW210" t="s">
        <v>818</v>
      </c>
      <c r="EX210" t="s">
        <v>818</v>
      </c>
      <c r="EY210" t="s">
        <v>818</v>
      </c>
      <c r="EZ210" t="s">
        <v>818</v>
      </c>
      <c r="FA210" t="s">
        <v>818</v>
      </c>
      <c r="FB210" t="s">
        <v>818</v>
      </c>
      <c r="FC210" t="s">
        <v>818</v>
      </c>
      <c r="FD210" t="s">
        <v>818</v>
      </c>
      <c r="FE210" t="s">
        <v>818</v>
      </c>
      <c r="FF210" t="s">
        <v>818</v>
      </c>
      <c r="FG210" t="s">
        <v>818</v>
      </c>
      <c r="FH210" t="s">
        <v>818</v>
      </c>
      <c r="FI210" t="s">
        <v>818</v>
      </c>
      <c r="FJ210" t="s">
        <v>818</v>
      </c>
      <c r="FK210" t="s">
        <v>818</v>
      </c>
      <c r="FL210" t="s">
        <v>818</v>
      </c>
      <c r="FM210" t="s">
        <v>818</v>
      </c>
      <c r="FN210" t="s">
        <v>818</v>
      </c>
      <c r="FO210" t="s">
        <v>818</v>
      </c>
      <c r="FP210" t="s">
        <v>818</v>
      </c>
      <c r="FQ210" t="s">
        <v>818</v>
      </c>
      <c r="FR210" t="s">
        <v>818</v>
      </c>
      <c r="FS210" t="s">
        <v>818</v>
      </c>
      <c r="FT210" t="s">
        <v>818</v>
      </c>
      <c r="FU210" t="s">
        <v>818</v>
      </c>
      <c r="FV210" t="s">
        <v>818</v>
      </c>
      <c r="FW210" t="s">
        <v>818</v>
      </c>
      <c r="FX210" t="s">
        <v>818</v>
      </c>
      <c r="FY210" t="s">
        <v>818</v>
      </c>
      <c r="FZ210" t="s">
        <v>818</v>
      </c>
      <c r="GA210" t="s">
        <v>818</v>
      </c>
      <c r="GB210" t="s">
        <v>818</v>
      </c>
      <c r="GC210" t="s">
        <v>818</v>
      </c>
      <c r="GD210" t="s">
        <v>818</v>
      </c>
      <c r="GE210" t="s">
        <v>818</v>
      </c>
      <c r="GF210" t="s">
        <v>818</v>
      </c>
      <c r="GG210" t="s">
        <v>818</v>
      </c>
      <c r="GH210" t="s">
        <v>818</v>
      </c>
      <c r="GI210" t="s">
        <v>818</v>
      </c>
      <c r="GJ210" t="s">
        <v>818</v>
      </c>
      <c r="GK210" t="s">
        <v>818</v>
      </c>
      <c r="GL210" t="s">
        <v>818</v>
      </c>
      <c r="GM210" t="s">
        <v>818</v>
      </c>
      <c r="GN210" t="s">
        <v>818</v>
      </c>
      <c r="GO210" t="s">
        <v>818</v>
      </c>
      <c r="GP210" t="s">
        <v>818</v>
      </c>
      <c r="GQ210" t="s">
        <v>818</v>
      </c>
      <c r="GR210" t="s">
        <v>818</v>
      </c>
      <c r="GS210" t="s">
        <v>818</v>
      </c>
      <c r="GT210" t="s">
        <v>818</v>
      </c>
      <c r="GU210" t="s">
        <v>818</v>
      </c>
      <c r="GV210" t="s">
        <v>818</v>
      </c>
      <c r="GW210" t="s">
        <v>818</v>
      </c>
      <c r="GX210" t="s">
        <v>818</v>
      </c>
      <c r="GY210" t="s">
        <v>818</v>
      </c>
      <c r="GZ210" t="s">
        <v>818</v>
      </c>
      <c r="HA210" t="s">
        <v>818</v>
      </c>
      <c r="HB210" t="s">
        <v>818</v>
      </c>
      <c r="HC210" t="s">
        <v>818</v>
      </c>
      <c r="HD210" t="s">
        <v>818</v>
      </c>
      <c r="HE210" t="s">
        <v>818</v>
      </c>
      <c r="HF210" t="s">
        <v>818</v>
      </c>
      <c r="HG210" t="s">
        <v>818</v>
      </c>
      <c r="HH210" t="s">
        <v>818</v>
      </c>
      <c r="HI210" t="s">
        <v>818</v>
      </c>
      <c r="HJ210" t="s">
        <v>818</v>
      </c>
      <c r="HK210" t="s">
        <v>818</v>
      </c>
      <c r="HL210" t="s">
        <v>818</v>
      </c>
      <c r="HM210" t="s">
        <v>818</v>
      </c>
      <c r="HN210" t="s">
        <v>818</v>
      </c>
      <c r="HO210" t="s">
        <v>818</v>
      </c>
      <c r="HP210" t="s">
        <v>818</v>
      </c>
      <c r="HQ210" t="s">
        <v>818</v>
      </c>
      <c r="HR210" t="s">
        <v>818</v>
      </c>
      <c r="HS210" t="s">
        <v>818</v>
      </c>
      <c r="HT210" t="s">
        <v>818</v>
      </c>
      <c r="HU210" t="s">
        <v>818</v>
      </c>
      <c r="HV210" t="s">
        <v>818</v>
      </c>
      <c r="HW210" t="s">
        <v>818</v>
      </c>
      <c r="HX210" t="s">
        <v>818</v>
      </c>
      <c r="HY210" t="s">
        <v>818</v>
      </c>
      <c r="HZ210" t="s">
        <v>818</v>
      </c>
      <c r="IA210" t="s">
        <v>818</v>
      </c>
      <c r="IB210" t="s">
        <v>818</v>
      </c>
      <c r="IC210" t="s">
        <v>818</v>
      </c>
      <c r="ID210" t="s">
        <v>818</v>
      </c>
      <c r="IE210" t="s">
        <v>818</v>
      </c>
      <c r="IF210" t="s">
        <v>818</v>
      </c>
      <c r="IG210" t="s">
        <v>818</v>
      </c>
      <c r="IH210" t="s">
        <v>818</v>
      </c>
      <c r="II210" t="s">
        <v>818</v>
      </c>
      <c r="IJ210" t="s">
        <v>818</v>
      </c>
      <c r="IK210" t="s">
        <v>818</v>
      </c>
      <c r="IL210" t="s">
        <v>818</v>
      </c>
      <c r="IM210" t="s">
        <v>818</v>
      </c>
      <c r="IN210" t="s">
        <v>818</v>
      </c>
      <c r="IO210" t="s">
        <v>818</v>
      </c>
      <c r="IP210" t="s">
        <v>818</v>
      </c>
      <c r="IQ210" t="s">
        <v>818</v>
      </c>
      <c r="IR210" t="s">
        <v>818</v>
      </c>
      <c r="IS210" t="s">
        <v>818</v>
      </c>
      <c r="IT210" t="s">
        <v>818</v>
      </c>
      <c r="IU210" t="s">
        <v>818</v>
      </c>
      <c r="IV210" t="s">
        <v>818</v>
      </c>
      <c r="IW210" t="s">
        <v>818</v>
      </c>
      <c r="IX210" t="s">
        <v>818</v>
      </c>
      <c r="IY210" t="s">
        <v>818</v>
      </c>
      <c r="IZ210" t="s">
        <v>818</v>
      </c>
      <c r="JA210" t="s">
        <v>818</v>
      </c>
      <c r="JB210" t="s">
        <v>818</v>
      </c>
      <c r="JC210" t="s">
        <v>818</v>
      </c>
      <c r="JD210" t="s">
        <v>818</v>
      </c>
      <c r="JE210" t="s">
        <v>818</v>
      </c>
      <c r="JF210" t="s">
        <v>818</v>
      </c>
      <c r="JG210" t="s">
        <v>818</v>
      </c>
      <c r="JH210" t="s">
        <v>818</v>
      </c>
      <c r="JI210" t="s">
        <v>818</v>
      </c>
      <c r="JJ210" t="s">
        <v>818</v>
      </c>
      <c r="JK210" t="s">
        <v>818</v>
      </c>
      <c r="JL210" t="s">
        <v>818</v>
      </c>
      <c r="JM210" t="s">
        <v>818</v>
      </c>
      <c r="JN210" t="s">
        <v>818</v>
      </c>
      <c r="JO210" t="s">
        <v>818</v>
      </c>
      <c r="JP210" t="s">
        <v>818</v>
      </c>
      <c r="JQ210" t="s">
        <v>818</v>
      </c>
      <c r="JR210" t="s">
        <v>818</v>
      </c>
      <c r="JS210" t="s">
        <v>818</v>
      </c>
      <c r="JT210" t="s">
        <v>818</v>
      </c>
      <c r="JU210" t="s">
        <v>818</v>
      </c>
      <c r="JV210" t="s">
        <v>818</v>
      </c>
      <c r="JW210" t="s">
        <v>818</v>
      </c>
      <c r="JX210" t="s">
        <v>818</v>
      </c>
      <c r="JY210" t="s">
        <v>818</v>
      </c>
      <c r="JZ210" t="s">
        <v>818</v>
      </c>
      <c r="KA210" t="s">
        <v>818</v>
      </c>
      <c r="KB210" t="s">
        <v>818</v>
      </c>
      <c r="KC210" t="s">
        <v>818</v>
      </c>
      <c r="KD210" t="s">
        <v>818</v>
      </c>
      <c r="KE210" t="s">
        <v>818</v>
      </c>
      <c r="KF210">
        <v>6</v>
      </c>
      <c r="KG210">
        <v>0</v>
      </c>
      <c r="KH210">
        <v>0</v>
      </c>
      <c r="KI210">
        <v>0</v>
      </c>
      <c r="KJ210">
        <v>0</v>
      </c>
      <c r="KK210">
        <v>0</v>
      </c>
      <c r="KL210">
        <v>1</v>
      </c>
      <c r="KM210">
        <v>1</v>
      </c>
      <c r="KN210">
        <v>0</v>
      </c>
      <c r="KO210">
        <v>0</v>
      </c>
      <c r="KP210">
        <v>1</v>
      </c>
      <c r="KQ210">
        <v>1</v>
      </c>
      <c r="KR210">
        <v>0</v>
      </c>
      <c r="KS210">
        <v>0</v>
      </c>
      <c r="KT210">
        <v>0</v>
      </c>
      <c r="KU210">
        <v>0</v>
      </c>
      <c r="KV210">
        <v>1</v>
      </c>
      <c r="KW210">
        <v>1</v>
      </c>
      <c r="KX210">
        <v>2</v>
      </c>
      <c r="KY210">
        <v>0</v>
      </c>
      <c r="KZ210">
        <v>1</v>
      </c>
      <c r="LA210">
        <v>3</v>
      </c>
      <c r="LB210">
        <v>0</v>
      </c>
      <c r="LC210">
        <v>2</v>
      </c>
      <c r="LD210">
        <v>6</v>
      </c>
      <c r="LE210">
        <v>2</v>
      </c>
      <c r="LF210">
        <v>4</v>
      </c>
      <c r="LH210" t="s">
        <v>817</v>
      </c>
      <c r="LI210" t="s">
        <v>817</v>
      </c>
      <c r="LJ210" t="s">
        <v>817</v>
      </c>
      <c r="LK210" t="s">
        <v>817</v>
      </c>
      <c r="LL210" t="s">
        <v>817</v>
      </c>
      <c r="LM210" t="s">
        <v>817</v>
      </c>
      <c r="LO210" t="s">
        <v>813</v>
      </c>
      <c r="LP210" t="s">
        <v>813</v>
      </c>
      <c r="LQ210" t="s">
        <v>817</v>
      </c>
      <c r="LR210" t="s">
        <v>845</v>
      </c>
      <c r="LS210" t="s">
        <v>845</v>
      </c>
      <c r="LV210" t="s">
        <v>837</v>
      </c>
      <c r="LX210" t="s">
        <v>817</v>
      </c>
      <c r="MA210" t="s">
        <v>921</v>
      </c>
      <c r="MB210" t="s">
        <v>821</v>
      </c>
      <c r="MC210" t="s">
        <v>822</v>
      </c>
      <c r="MD210" t="s">
        <v>817</v>
      </c>
      <c r="ME210" t="s">
        <v>876</v>
      </c>
      <c r="MF210" t="s">
        <v>823</v>
      </c>
      <c r="MI210" t="s">
        <v>813</v>
      </c>
      <c r="MJ210" t="s">
        <v>860</v>
      </c>
      <c r="MU210" t="s">
        <v>817</v>
      </c>
      <c r="MV210" t="s">
        <v>813</v>
      </c>
      <c r="MW210" t="s">
        <v>817</v>
      </c>
      <c r="MX210" t="s">
        <v>817</v>
      </c>
      <c r="MY210" t="s">
        <v>817</v>
      </c>
      <c r="MZ210" t="s">
        <v>817</v>
      </c>
      <c r="NA210" t="s">
        <v>817</v>
      </c>
      <c r="NB210" t="s">
        <v>817</v>
      </c>
      <c r="NR210" t="s">
        <v>817</v>
      </c>
      <c r="NU210" t="s">
        <v>1051</v>
      </c>
      <c r="NY210">
        <v>0</v>
      </c>
      <c r="OA210" t="s">
        <v>817</v>
      </c>
      <c r="OB210" t="s">
        <v>817</v>
      </c>
      <c r="OC210" t="s">
        <v>817</v>
      </c>
      <c r="OD210" t="s">
        <v>817</v>
      </c>
      <c r="OE210" t="s">
        <v>817</v>
      </c>
      <c r="OF210" t="s">
        <v>817</v>
      </c>
      <c r="OG210" t="s">
        <v>817</v>
      </c>
      <c r="OH210" t="s">
        <v>817</v>
      </c>
      <c r="OI210" t="s">
        <v>817</v>
      </c>
      <c r="OJ210" t="s">
        <v>817</v>
      </c>
      <c r="OK210" t="s">
        <v>817</v>
      </c>
      <c r="OL210" t="s">
        <v>817</v>
      </c>
      <c r="OM210" t="s">
        <v>817</v>
      </c>
      <c r="ON210" t="s">
        <v>817</v>
      </c>
      <c r="OP210" t="s">
        <v>817</v>
      </c>
      <c r="OQ210" t="s">
        <v>915</v>
      </c>
      <c r="OR210" t="s">
        <v>1047</v>
      </c>
      <c r="OS210" t="s">
        <v>1129</v>
      </c>
      <c r="OT210" t="s">
        <v>817</v>
      </c>
      <c r="OU210" t="s">
        <v>813</v>
      </c>
      <c r="OV210" t="s">
        <v>830</v>
      </c>
      <c r="OW210" t="s">
        <v>831</v>
      </c>
      <c r="OX210" t="s">
        <v>832</v>
      </c>
      <c r="OY210" t="s">
        <v>833</v>
      </c>
      <c r="OZ210" t="s">
        <v>908</v>
      </c>
      <c r="PA210" t="s">
        <v>813</v>
      </c>
      <c r="PB210" t="s">
        <v>817</v>
      </c>
      <c r="PC210" t="s">
        <v>813</v>
      </c>
      <c r="PD210" t="s">
        <v>817</v>
      </c>
      <c r="PE210" t="s">
        <v>813</v>
      </c>
      <c r="PF210" t="s">
        <v>817</v>
      </c>
      <c r="PG210" t="s">
        <v>817</v>
      </c>
      <c r="PH210" t="s">
        <v>817</v>
      </c>
      <c r="PI210" t="s">
        <v>817</v>
      </c>
      <c r="PJ210" t="s">
        <v>817</v>
      </c>
      <c r="PK210" t="s">
        <v>817</v>
      </c>
      <c r="PL210" t="s">
        <v>835</v>
      </c>
      <c r="PM210" t="s">
        <v>879</v>
      </c>
      <c r="PN210" t="s">
        <v>837</v>
      </c>
      <c r="PO210" t="s">
        <v>880</v>
      </c>
      <c r="PP210" t="s">
        <v>894</v>
      </c>
      <c r="PQ210" t="s">
        <v>813</v>
      </c>
      <c r="PR210" t="s">
        <v>813</v>
      </c>
      <c r="PS210" t="s">
        <v>813</v>
      </c>
      <c r="PT210" t="s">
        <v>817</v>
      </c>
      <c r="PU210" t="s">
        <v>817</v>
      </c>
      <c r="PV210" t="s">
        <v>817</v>
      </c>
      <c r="PW210" t="s">
        <v>817</v>
      </c>
      <c r="PX210" t="s">
        <v>817</v>
      </c>
      <c r="PY210" t="s">
        <v>817</v>
      </c>
      <c r="PZ210" t="s">
        <v>1058</v>
      </c>
      <c r="QA210" t="s">
        <v>841</v>
      </c>
      <c r="QB210" t="s">
        <v>895</v>
      </c>
      <c r="QC210" t="s">
        <v>985</v>
      </c>
      <c r="QD210" t="s">
        <v>844</v>
      </c>
      <c r="QE210" t="s">
        <v>845</v>
      </c>
      <c r="QF210" t="s">
        <v>813</v>
      </c>
      <c r="QG210" t="s">
        <v>817</v>
      </c>
      <c r="QH210" t="s">
        <v>813</v>
      </c>
      <c r="QI210" t="s">
        <v>817</v>
      </c>
      <c r="QJ210" t="s">
        <v>817</v>
      </c>
      <c r="QK210" t="s">
        <v>813</v>
      </c>
      <c r="QL210" t="s">
        <v>813</v>
      </c>
      <c r="QM210" t="s">
        <v>817</v>
      </c>
      <c r="QN210" t="s">
        <v>813</v>
      </c>
      <c r="QO210" t="s">
        <v>817</v>
      </c>
      <c r="QP210" t="s">
        <v>817</v>
      </c>
      <c r="QQ210" t="s">
        <v>817</v>
      </c>
      <c r="QR210" t="s">
        <v>813</v>
      </c>
      <c r="QS210" t="s">
        <v>817</v>
      </c>
      <c r="QT210" t="s">
        <v>813</v>
      </c>
      <c r="QU210" t="s">
        <v>817</v>
      </c>
      <c r="QV210" t="s">
        <v>813</v>
      </c>
      <c r="QW210" t="s">
        <v>817</v>
      </c>
      <c r="QX210" t="s">
        <v>817</v>
      </c>
      <c r="QY210" t="s">
        <v>817</v>
      </c>
      <c r="QZ210" t="s">
        <v>813</v>
      </c>
      <c r="RA210" t="s">
        <v>817</v>
      </c>
      <c r="RB210" t="s">
        <v>817</v>
      </c>
      <c r="RC210" t="s">
        <v>817</v>
      </c>
      <c r="RD210" t="s">
        <v>817</v>
      </c>
      <c r="RE210" t="s">
        <v>817</v>
      </c>
      <c r="RF210" t="s">
        <v>817</v>
      </c>
      <c r="RG210" t="s">
        <v>817</v>
      </c>
      <c r="RH210" t="s">
        <v>817</v>
      </c>
      <c r="RI210" t="s">
        <v>817</v>
      </c>
      <c r="RJ210" t="s">
        <v>817</v>
      </c>
      <c r="RK210" t="s">
        <v>817</v>
      </c>
      <c r="RZ210" t="s">
        <v>817</v>
      </c>
      <c r="SB210" t="s">
        <v>813</v>
      </c>
      <c r="SC210" t="s">
        <v>817</v>
      </c>
      <c r="SD210" t="s">
        <v>817</v>
      </c>
      <c r="SE210" t="s">
        <v>817</v>
      </c>
      <c r="SF210" t="s">
        <v>813</v>
      </c>
      <c r="SG210" t="s">
        <v>813</v>
      </c>
      <c r="SH210" t="s">
        <v>817</v>
      </c>
      <c r="SI210" t="s">
        <v>813</v>
      </c>
      <c r="SJ210" t="s">
        <v>817</v>
      </c>
      <c r="SK210" t="s">
        <v>817</v>
      </c>
      <c r="SL210" t="s">
        <v>817</v>
      </c>
      <c r="SM210" t="s">
        <v>817</v>
      </c>
      <c r="SN210" t="s">
        <v>817</v>
      </c>
      <c r="SO210" t="s">
        <v>817</v>
      </c>
      <c r="SP210" t="s">
        <v>813</v>
      </c>
      <c r="SQ210" t="s">
        <v>813</v>
      </c>
      <c r="SR210" t="s">
        <v>817</v>
      </c>
      <c r="SS210" t="s">
        <v>817</v>
      </c>
      <c r="ST210" t="s">
        <v>817</v>
      </c>
      <c r="SU210" t="s">
        <v>817</v>
      </c>
      <c r="SV210" t="s">
        <v>817</v>
      </c>
      <c r="SW210" t="s">
        <v>817</v>
      </c>
      <c r="SX210" t="s">
        <v>817</v>
      </c>
      <c r="SY210" t="s">
        <v>817</v>
      </c>
      <c r="SZ210" t="s">
        <v>817</v>
      </c>
      <c r="TA210" t="s">
        <v>817</v>
      </c>
      <c r="TB210" t="s">
        <v>817</v>
      </c>
      <c r="TC210" t="s">
        <v>817</v>
      </c>
      <c r="TD210" t="s">
        <v>817</v>
      </c>
      <c r="TE210" t="s">
        <v>817</v>
      </c>
      <c r="TF210" t="s">
        <v>817</v>
      </c>
      <c r="TG210" t="s">
        <v>817</v>
      </c>
      <c r="TH210" t="s">
        <v>817</v>
      </c>
      <c r="TI210" t="s">
        <v>817</v>
      </c>
      <c r="TJ210" t="s">
        <v>813</v>
      </c>
      <c r="TK210" t="s">
        <v>817</v>
      </c>
      <c r="TL210" t="s">
        <v>817</v>
      </c>
      <c r="TM210" t="s">
        <v>813</v>
      </c>
      <c r="TN210" t="s">
        <v>813</v>
      </c>
      <c r="TO210" t="s">
        <v>817</v>
      </c>
      <c r="TP210" t="s">
        <v>813</v>
      </c>
      <c r="TQ210" t="s">
        <v>817</v>
      </c>
      <c r="TR210" t="s">
        <v>817</v>
      </c>
      <c r="TS210" t="s">
        <v>817</v>
      </c>
      <c r="TT210" t="s">
        <v>817</v>
      </c>
      <c r="TU210" t="s">
        <v>817</v>
      </c>
      <c r="TV210" t="s">
        <v>817</v>
      </c>
      <c r="TW210" t="s">
        <v>817</v>
      </c>
      <c r="TY210" t="s">
        <v>817</v>
      </c>
      <c r="TZ210" t="s">
        <v>817</v>
      </c>
      <c r="UA210" t="s">
        <v>817</v>
      </c>
      <c r="UB210" t="s">
        <v>817</v>
      </c>
      <c r="UC210" t="s">
        <v>817</v>
      </c>
      <c r="UD210" t="s">
        <v>817</v>
      </c>
      <c r="UE210" t="s">
        <v>817</v>
      </c>
      <c r="UF210" t="s">
        <v>817</v>
      </c>
      <c r="UG210" t="s">
        <v>817</v>
      </c>
      <c r="UH210" t="s">
        <v>813</v>
      </c>
      <c r="UI210" t="s">
        <v>817</v>
      </c>
      <c r="UJ210" t="s">
        <v>817</v>
      </c>
      <c r="UK210" t="s">
        <v>817</v>
      </c>
      <c r="UL210" t="s">
        <v>817</v>
      </c>
      <c r="UM210" t="s">
        <v>817</v>
      </c>
      <c r="UN210" t="s">
        <v>817</v>
      </c>
      <c r="UO210" t="s">
        <v>817</v>
      </c>
      <c r="UP210" t="s">
        <v>813</v>
      </c>
      <c r="UQ210" t="s">
        <v>813</v>
      </c>
      <c r="UR210" t="s">
        <v>817</v>
      </c>
      <c r="US210" t="s">
        <v>813</v>
      </c>
      <c r="UT210" t="s">
        <v>817</v>
      </c>
      <c r="UU210" t="s">
        <v>817</v>
      </c>
      <c r="UV210" t="s">
        <v>817</v>
      </c>
      <c r="UW210" t="s">
        <v>817</v>
      </c>
      <c r="UX210" t="s">
        <v>817</v>
      </c>
      <c r="UY210" t="s">
        <v>817</v>
      </c>
      <c r="UZ210" t="s">
        <v>817</v>
      </c>
      <c r="VD210" t="s">
        <v>817</v>
      </c>
      <c r="VE210" t="s">
        <v>817</v>
      </c>
      <c r="VF210" t="s">
        <v>813</v>
      </c>
      <c r="VG210" t="s">
        <v>817</v>
      </c>
      <c r="VH210" t="s">
        <v>817</v>
      </c>
      <c r="VI210" t="s">
        <v>817</v>
      </c>
      <c r="VJ210" t="s">
        <v>817</v>
      </c>
      <c r="VK210" t="s">
        <v>817</v>
      </c>
      <c r="VL210" t="s">
        <v>813</v>
      </c>
      <c r="VM210" t="s">
        <v>813</v>
      </c>
      <c r="VN210" t="s">
        <v>817</v>
      </c>
      <c r="VO210" t="s">
        <v>817</v>
      </c>
      <c r="VP210" t="s">
        <v>817</v>
      </c>
      <c r="VQ210" t="s">
        <v>817</v>
      </c>
      <c r="VR210" t="s">
        <v>813</v>
      </c>
      <c r="VS210" t="s">
        <v>813</v>
      </c>
      <c r="VT210" t="s">
        <v>817</v>
      </c>
      <c r="VU210" t="s">
        <v>817</v>
      </c>
      <c r="VV210" t="s">
        <v>817</v>
      </c>
      <c r="VW210" t="s">
        <v>817</v>
      </c>
      <c r="VX210" t="s">
        <v>817</v>
      </c>
      <c r="VY210" t="s">
        <v>813</v>
      </c>
      <c r="VZ210" t="s">
        <v>817</v>
      </c>
      <c r="WA210" t="s">
        <v>817</v>
      </c>
      <c r="WJ210" t="s">
        <v>817</v>
      </c>
      <c r="WK210" t="s">
        <v>813</v>
      </c>
      <c r="WL210" t="s">
        <v>817</v>
      </c>
      <c r="WM210" t="s">
        <v>817</v>
      </c>
      <c r="WN210" t="s">
        <v>817</v>
      </c>
      <c r="WO210" t="s">
        <v>817</v>
      </c>
      <c r="WP210" t="s">
        <v>817</v>
      </c>
      <c r="WQ210" t="s">
        <v>817</v>
      </c>
      <c r="WR210" t="s">
        <v>817</v>
      </c>
      <c r="WS210" t="s">
        <v>956</v>
      </c>
      <c r="WU210" t="s">
        <v>817</v>
      </c>
      <c r="WV210" t="s">
        <v>817</v>
      </c>
      <c r="WW210" t="s">
        <v>813</v>
      </c>
      <c r="WX210" t="s">
        <v>817</v>
      </c>
      <c r="WY210" t="s">
        <v>817</v>
      </c>
      <c r="WZ210" t="s">
        <v>817</v>
      </c>
      <c r="XA210" t="s">
        <v>817</v>
      </c>
      <c r="XB210" t="s">
        <v>817</v>
      </c>
      <c r="XC210" t="s">
        <v>869</v>
      </c>
      <c r="XD210" t="s">
        <v>813</v>
      </c>
      <c r="XE210" t="s">
        <v>817</v>
      </c>
      <c r="XF210" t="s">
        <v>817</v>
      </c>
      <c r="XG210" t="s">
        <v>817</v>
      </c>
      <c r="XH210" t="s">
        <v>817</v>
      </c>
      <c r="XI210" t="s">
        <v>817</v>
      </c>
      <c r="XJ210" t="s">
        <v>817</v>
      </c>
      <c r="XK210" t="s">
        <v>813</v>
      </c>
      <c r="XL210" t="s">
        <v>817</v>
      </c>
      <c r="XM210" t="s">
        <v>817</v>
      </c>
      <c r="XN210" t="s">
        <v>817</v>
      </c>
      <c r="XO210" t="s">
        <v>817</v>
      </c>
      <c r="XP210" t="s">
        <v>817</v>
      </c>
      <c r="XQ210" t="s">
        <v>817</v>
      </c>
      <c r="XR210" t="s">
        <v>813</v>
      </c>
      <c r="XS210" t="s">
        <v>817</v>
      </c>
      <c r="XT210" t="s">
        <v>813</v>
      </c>
      <c r="XU210" t="s">
        <v>817</v>
      </c>
      <c r="XV210" t="s">
        <v>817</v>
      </c>
      <c r="XW210" t="s">
        <v>817</v>
      </c>
      <c r="XX210" t="s">
        <v>817</v>
      </c>
      <c r="XY210" t="s">
        <v>817</v>
      </c>
      <c r="XZ210" t="s">
        <v>817</v>
      </c>
      <c r="ZM210" t="s">
        <v>813</v>
      </c>
      <c r="ZN210" t="s">
        <v>813</v>
      </c>
      <c r="ZO210" t="s">
        <v>817</v>
      </c>
      <c r="ZP210" t="s">
        <v>817</v>
      </c>
      <c r="ZQ210" t="s">
        <v>817</v>
      </c>
      <c r="ZR210" t="s">
        <v>813</v>
      </c>
      <c r="ZS210" t="s">
        <v>817</v>
      </c>
      <c r="ZT210" t="s">
        <v>817</v>
      </c>
      <c r="ZU210" t="s">
        <v>817</v>
      </c>
      <c r="ZV210" t="s">
        <v>817</v>
      </c>
      <c r="ZW210" t="s">
        <v>817</v>
      </c>
      <c r="ZX210" t="s">
        <v>817</v>
      </c>
      <c r="ZY210" t="s">
        <v>817</v>
      </c>
      <c r="ZZ210" t="s">
        <v>817</v>
      </c>
      <c r="AAA210" t="s">
        <v>817</v>
      </c>
      <c r="AAB210" t="s">
        <v>817</v>
      </c>
      <c r="AAC210" t="s">
        <v>817</v>
      </c>
      <c r="AAD210" t="s">
        <v>817</v>
      </c>
      <c r="AAE210" t="s">
        <v>817</v>
      </c>
      <c r="AAF210" t="s">
        <v>817</v>
      </c>
      <c r="AAH210" t="s">
        <v>813</v>
      </c>
      <c r="AAI210" t="s">
        <v>817</v>
      </c>
      <c r="AAJ210" t="s">
        <v>813</v>
      </c>
      <c r="AAK210" t="s">
        <v>817</v>
      </c>
      <c r="AAL210" t="s">
        <v>817</v>
      </c>
      <c r="AAM210" t="s">
        <v>817</v>
      </c>
      <c r="AAN210" t="s">
        <v>817</v>
      </c>
      <c r="AAO210" t="s">
        <v>817</v>
      </c>
      <c r="AAP210" t="s">
        <v>817</v>
      </c>
      <c r="AAQ210" t="s">
        <v>817</v>
      </c>
      <c r="AAR210" t="s">
        <v>817</v>
      </c>
      <c r="AAS210" t="s">
        <v>817</v>
      </c>
      <c r="AAT210" t="s">
        <v>817</v>
      </c>
      <c r="AAV210" t="s">
        <v>817</v>
      </c>
      <c r="AAW210" t="s">
        <v>817</v>
      </c>
      <c r="AAX210" t="s">
        <v>817</v>
      </c>
      <c r="AAY210" t="s">
        <v>817</v>
      </c>
      <c r="AAZ210" t="s">
        <v>817</v>
      </c>
      <c r="ABA210" t="s">
        <v>817</v>
      </c>
      <c r="ABB210" t="s">
        <v>817</v>
      </c>
      <c r="ABC210" t="s">
        <v>817</v>
      </c>
      <c r="ABD210" t="s">
        <v>817</v>
      </c>
      <c r="ABE210" t="s">
        <v>817</v>
      </c>
      <c r="ABF210" t="s">
        <v>817</v>
      </c>
      <c r="ABG210" t="s">
        <v>817</v>
      </c>
      <c r="ABH210" t="s">
        <v>817</v>
      </c>
      <c r="ABI210" t="s">
        <v>817</v>
      </c>
      <c r="ABJ210" t="s">
        <v>817</v>
      </c>
      <c r="ABK210" t="s">
        <v>813</v>
      </c>
      <c r="ABL210" t="s">
        <v>817</v>
      </c>
      <c r="ABM210" t="s">
        <v>813</v>
      </c>
      <c r="ABN210" t="s">
        <v>817</v>
      </c>
      <c r="ABO210" t="s">
        <v>817</v>
      </c>
      <c r="ABP210" t="s">
        <v>817</v>
      </c>
      <c r="ABQ210" t="s">
        <v>817</v>
      </c>
      <c r="ABR210" t="s">
        <v>817</v>
      </c>
      <c r="ABS210" t="s">
        <v>817</v>
      </c>
      <c r="ABT210" t="s">
        <v>813</v>
      </c>
      <c r="ABU210" t="s">
        <v>817</v>
      </c>
      <c r="ABV210" t="s">
        <v>817</v>
      </c>
      <c r="ABW210" t="s">
        <v>813</v>
      </c>
      <c r="ABX210" t="s">
        <v>817</v>
      </c>
      <c r="ABY210" t="s">
        <v>817</v>
      </c>
      <c r="ABZ210" t="s">
        <v>817</v>
      </c>
      <c r="ACA210" t="s">
        <v>813</v>
      </c>
      <c r="ACB210" t="s">
        <v>817</v>
      </c>
      <c r="ACC210" t="s">
        <v>817</v>
      </c>
      <c r="ACD210" t="s">
        <v>817</v>
      </c>
      <c r="ACE210" t="s">
        <v>817</v>
      </c>
      <c r="ACF210" t="s">
        <v>817</v>
      </c>
      <c r="ACG210" t="s">
        <v>817</v>
      </c>
      <c r="ACH210" t="s">
        <v>817</v>
      </c>
      <c r="ACI210" t="s">
        <v>817</v>
      </c>
    </row>
    <row r="211" spans="1:763">
      <c r="A211" t="s">
        <v>1685</v>
      </c>
      <c r="B211" t="s">
        <v>1686</v>
      </c>
      <c r="C211" t="s">
        <v>1687</v>
      </c>
      <c r="D211" t="s">
        <v>811</v>
      </c>
      <c r="E211" t="s">
        <v>811</v>
      </c>
      <c r="P211" t="s">
        <v>812</v>
      </c>
      <c r="Q211">
        <v>0.874863865752458</v>
      </c>
      <c r="T211">
        <v>20</v>
      </c>
      <c r="V211" t="s">
        <v>813</v>
      </c>
      <c r="X211" t="s">
        <v>813</v>
      </c>
      <c r="Y211" t="s">
        <v>814</v>
      </c>
      <c r="Z211" t="s">
        <v>814</v>
      </c>
      <c r="AA211" t="s">
        <v>815</v>
      </c>
      <c r="AB211" t="s">
        <v>816</v>
      </c>
      <c r="AC211">
        <v>5</v>
      </c>
      <c r="AD211" t="s">
        <v>813</v>
      </c>
      <c r="AE211">
        <v>5</v>
      </c>
      <c r="AF211">
        <v>0</v>
      </c>
      <c r="AG211">
        <v>0</v>
      </c>
      <c r="AH211" t="s">
        <v>818</v>
      </c>
      <c r="AI211" t="s">
        <v>818</v>
      </c>
      <c r="AJ211" t="s">
        <v>818</v>
      </c>
      <c r="AK211" t="s">
        <v>818</v>
      </c>
      <c r="AL211" t="s">
        <v>818</v>
      </c>
      <c r="AM211" t="s">
        <v>818</v>
      </c>
      <c r="AN211" t="s">
        <v>818</v>
      </c>
      <c r="AO211" t="s">
        <v>818</v>
      </c>
      <c r="AP211" t="s">
        <v>818</v>
      </c>
      <c r="AQ211" t="s">
        <v>818</v>
      </c>
      <c r="AR211" t="s">
        <v>818</v>
      </c>
      <c r="AS211" t="s">
        <v>818</v>
      </c>
      <c r="AT211" t="s">
        <v>818</v>
      </c>
      <c r="AU211" t="s">
        <v>818</v>
      </c>
      <c r="AV211" t="s">
        <v>818</v>
      </c>
      <c r="AW211" t="s">
        <v>818</v>
      </c>
      <c r="AX211" t="s">
        <v>818</v>
      </c>
      <c r="AY211" t="s">
        <v>818</v>
      </c>
      <c r="AZ211" t="s">
        <v>818</v>
      </c>
      <c r="BA211" t="s">
        <v>818</v>
      </c>
      <c r="BB211" t="s">
        <v>818</v>
      </c>
      <c r="BC211" t="s">
        <v>818</v>
      </c>
      <c r="BD211" t="s">
        <v>818</v>
      </c>
      <c r="BE211" t="s">
        <v>818</v>
      </c>
      <c r="BF211" t="s">
        <v>818</v>
      </c>
      <c r="BG211" t="s">
        <v>818</v>
      </c>
      <c r="BH211" t="s">
        <v>818</v>
      </c>
      <c r="BI211" t="s">
        <v>818</v>
      </c>
      <c r="BJ211" t="s">
        <v>818</v>
      </c>
      <c r="BK211" t="s">
        <v>818</v>
      </c>
      <c r="BL211" t="s">
        <v>818</v>
      </c>
      <c r="BM211" t="s">
        <v>818</v>
      </c>
      <c r="BN211" t="s">
        <v>818</v>
      </c>
      <c r="BO211" t="s">
        <v>818</v>
      </c>
      <c r="BP211" t="s">
        <v>818</v>
      </c>
      <c r="BQ211" t="s">
        <v>818</v>
      </c>
      <c r="BR211" t="s">
        <v>818</v>
      </c>
      <c r="BS211" t="s">
        <v>818</v>
      </c>
      <c r="BT211" t="s">
        <v>818</v>
      </c>
      <c r="BU211" t="s">
        <v>818</v>
      </c>
      <c r="BV211" t="s">
        <v>818</v>
      </c>
      <c r="BW211" t="s">
        <v>818</v>
      </c>
      <c r="BX211" t="s">
        <v>818</v>
      </c>
      <c r="BY211" t="s">
        <v>818</v>
      </c>
      <c r="BZ211" t="s">
        <v>818</v>
      </c>
      <c r="CA211" t="s">
        <v>818</v>
      </c>
      <c r="CB211" t="s">
        <v>818</v>
      </c>
      <c r="CC211" t="s">
        <v>818</v>
      </c>
      <c r="CD211" t="s">
        <v>818</v>
      </c>
      <c r="CE211" t="s">
        <v>818</v>
      </c>
      <c r="CF211" t="s">
        <v>818</v>
      </c>
      <c r="CG211" t="s">
        <v>818</v>
      </c>
      <c r="CH211" t="s">
        <v>818</v>
      </c>
      <c r="CI211" t="s">
        <v>818</v>
      </c>
      <c r="CJ211" t="s">
        <v>818</v>
      </c>
      <c r="CK211" t="s">
        <v>818</v>
      </c>
      <c r="CL211" t="s">
        <v>818</v>
      </c>
      <c r="CM211" t="s">
        <v>818</v>
      </c>
      <c r="CN211" t="s">
        <v>818</v>
      </c>
      <c r="CO211" t="s">
        <v>818</v>
      </c>
      <c r="CP211" t="s">
        <v>818</v>
      </c>
      <c r="CQ211" t="s">
        <v>818</v>
      </c>
      <c r="CR211" t="s">
        <v>818</v>
      </c>
      <c r="CS211" t="s">
        <v>818</v>
      </c>
      <c r="CT211" t="s">
        <v>818</v>
      </c>
      <c r="CU211" t="s">
        <v>818</v>
      </c>
      <c r="CV211" t="s">
        <v>818</v>
      </c>
      <c r="CW211" t="s">
        <v>818</v>
      </c>
      <c r="CX211" t="s">
        <v>818</v>
      </c>
      <c r="CY211" t="s">
        <v>818</v>
      </c>
      <c r="CZ211" t="s">
        <v>818</v>
      </c>
      <c r="DA211" t="s">
        <v>818</v>
      </c>
      <c r="DB211" t="s">
        <v>818</v>
      </c>
      <c r="DC211" t="s">
        <v>818</v>
      </c>
      <c r="DD211" t="s">
        <v>818</v>
      </c>
      <c r="DE211" t="s">
        <v>818</v>
      </c>
      <c r="DF211" t="s">
        <v>818</v>
      </c>
      <c r="DG211" t="s">
        <v>818</v>
      </c>
      <c r="DH211" t="s">
        <v>818</v>
      </c>
      <c r="DI211" t="s">
        <v>818</v>
      </c>
      <c r="DJ211" t="s">
        <v>818</v>
      </c>
      <c r="DK211" t="s">
        <v>818</v>
      </c>
      <c r="DL211" t="s">
        <v>818</v>
      </c>
      <c r="DM211" t="s">
        <v>818</v>
      </c>
      <c r="DN211" t="s">
        <v>818</v>
      </c>
      <c r="DO211" t="s">
        <v>818</v>
      </c>
      <c r="DP211" t="s">
        <v>818</v>
      </c>
      <c r="DQ211" t="s">
        <v>818</v>
      </c>
      <c r="DR211" t="s">
        <v>818</v>
      </c>
      <c r="DS211" t="s">
        <v>818</v>
      </c>
      <c r="DT211" t="s">
        <v>818</v>
      </c>
      <c r="DU211" t="s">
        <v>818</v>
      </c>
      <c r="DV211" t="s">
        <v>818</v>
      </c>
      <c r="DW211" t="s">
        <v>818</v>
      </c>
      <c r="DX211" t="s">
        <v>818</v>
      </c>
      <c r="DY211" t="s">
        <v>818</v>
      </c>
      <c r="DZ211" t="s">
        <v>818</v>
      </c>
      <c r="EA211" t="s">
        <v>818</v>
      </c>
      <c r="EB211" t="s">
        <v>818</v>
      </c>
      <c r="EC211" t="s">
        <v>818</v>
      </c>
      <c r="ED211" t="s">
        <v>818</v>
      </c>
      <c r="EE211" t="s">
        <v>818</v>
      </c>
      <c r="EF211" t="s">
        <v>818</v>
      </c>
      <c r="EG211" t="s">
        <v>818</v>
      </c>
      <c r="EH211" t="s">
        <v>818</v>
      </c>
      <c r="EI211" t="s">
        <v>818</v>
      </c>
      <c r="EJ211" t="s">
        <v>818</v>
      </c>
      <c r="EK211" t="s">
        <v>818</v>
      </c>
      <c r="EL211" t="s">
        <v>818</v>
      </c>
      <c r="EM211" t="s">
        <v>818</v>
      </c>
      <c r="EN211" t="s">
        <v>818</v>
      </c>
      <c r="EO211" t="s">
        <v>818</v>
      </c>
      <c r="EP211" t="s">
        <v>818</v>
      </c>
      <c r="EQ211" t="s">
        <v>818</v>
      </c>
      <c r="ER211" t="s">
        <v>818</v>
      </c>
      <c r="ES211" t="s">
        <v>818</v>
      </c>
      <c r="ET211" t="s">
        <v>818</v>
      </c>
      <c r="EU211" t="s">
        <v>818</v>
      </c>
      <c r="EV211" t="s">
        <v>818</v>
      </c>
      <c r="EW211" t="s">
        <v>818</v>
      </c>
      <c r="EX211" t="s">
        <v>818</v>
      </c>
      <c r="EY211" t="s">
        <v>818</v>
      </c>
      <c r="EZ211" t="s">
        <v>818</v>
      </c>
      <c r="FA211" t="s">
        <v>818</v>
      </c>
      <c r="FB211" t="s">
        <v>818</v>
      </c>
      <c r="FC211" t="s">
        <v>818</v>
      </c>
      <c r="FD211" t="s">
        <v>818</v>
      </c>
      <c r="FE211" t="s">
        <v>818</v>
      </c>
      <c r="FF211" t="s">
        <v>818</v>
      </c>
      <c r="FG211" t="s">
        <v>818</v>
      </c>
      <c r="FH211" t="s">
        <v>818</v>
      </c>
      <c r="FI211" t="s">
        <v>818</v>
      </c>
      <c r="FJ211" t="s">
        <v>818</v>
      </c>
      <c r="FK211" t="s">
        <v>818</v>
      </c>
      <c r="FL211" t="s">
        <v>818</v>
      </c>
      <c r="FM211" t="s">
        <v>818</v>
      </c>
      <c r="FN211" t="s">
        <v>818</v>
      </c>
      <c r="FO211" t="s">
        <v>818</v>
      </c>
      <c r="FP211" t="s">
        <v>818</v>
      </c>
      <c r="FQ211" t="s">
        <v>818</v>
      </c>
      <c r="FR211" t="s">
        <v>818</v>
      </c>
      <c r="FS211" t="s">
        <v>818</v>
      </c>
      <c r="FT211" t="s">
        <v>818</v>
      </c>
      <c r="FU211" t="s">
        <v>818</v>
      </c>
      <c r="FV211" t="s">
        <v>818</v>
      </c>
      <c r="FW211" t="s">
        <v>818</v>
      </c>
      <c r="FX211" t="s">
        <v>818</v>
      </c>
      <c r="FY211" t="s">
        <v>818</v>
      </c>
      <c r="FZ211" t="s">
        <v>818</v>
      </c>
      <c r="GA211" t="s">
        <v>818</v>
      </c>
      <c r="GB211" t="s">
        <v>818</v>
      </c>
      <c r="GC211" t="s">
        <v>818</v>
      </c>
      <c r="GD211" t="s">
        <v>818</v>
      </c>
      <c r="GE211" t="s">
        <v>818</v>
      </c>
      <c r="GF211" t="s">
        <v>818</v>
      </c>
      <c r="GG211" t="s">
        <v>818</v>
      </c>
      <c r="GH211" t="s">
        <v>818</v>
      </c>
      <c r="GI211" t="s">
        <v>818</v>
      </c>
      <c r="GJ211" t="s">
        <v>818</v>
      </c>
      <c r="GK211" t="s">
        <v>818</v>
      </c>
      <c r="GL211" t="s">
        <v>818</v>
      </c>
      <c r="GM211" t="s">
        <v>818</v>
      </c>
      <c r="GN211" t="s">
        <v>818</v>
      </c>
      <c r="GO211" t="s">
        <v>818</v>
      </c>
      <c r="GP211" t="s">
        <v>818</v>
      </c>
      <c r="GQ211" t="s">
        <v>818</v>
      </c>
      <c r="GR211" t="s">
        <v>818</v>
      </c>
      <c r="GS211" t="s">
        <v>818</v>
      </c>
      <c r="GT211" t="s">
        <v>818</v>
      </c>
      <c r="GU211" t="s">
        <v>818</v>
      </c>
      <c r="GV211" t="s">
        <v>818</v>
      </c>
      <c r="GW211" t="s">
        <v>818</v>
      </c>
      <c r="GX211" t="s">
        <v>818</v>
      </c>
      <c r="GY211" t="s">
        <v>818</v>
      </c>
      <c r="GZ211" t="s">
        <v>818</v>
      </c>
      <c r="HA211" t="s">
        <v>818</v>
      </c>
      <c r="HB211" t="s">
        <v>818</v>
      </c>
      <c r="HC211" t="s">
        <v>818</v>
      </c>
      <c r="HD211" t="s">
        <v>818</v>
      </c>
      <c r="HE211" t="s">
        <v>818</v>
      </c>
      <c r="HF211" t="s">
        <v>818</v>
      </c>
      <c r="HG211" t="s">
        <v>818</v>
      </c>
      <c r="HH211" t="s">
        <v>818</v>
      </c>
      <c r="HI211" t="s">
        <v>818</v>
      </c>
      <c r="HJ211" t="s">
        <v>818</v>
      </c>
      <c r="HK211" t="s">
        <v>818</v>
      </c>
      <c r="HL211" t="s">
        <v>818</v>
      </c>
      <c r="HM211" t="s">
        <v>818</v>
      </c>
      <c r="HN211" t="s">
        <v>818</v>
      </c>
      <c r="HO211" t="s">
        <v>818</v>
      </c>
      <c r="HP211" t="s">
        <v>818</v>
      </c>
      <c r="HQ211" t="s">
        <v>818</v>
      </c>
      <c r="HR211" t="s">
        <v>818</v>
      </c>
      <c r="HS211" t="s">
        <v>818</v>
      </c>
      <c r="HT211" t="s">
        <v>818</v>
      </c>
      <c r="HU211" t="s">
        <v>818</v>
      </c>
      <c r="HV211" t="s">
        <v>818</v>
      </c>
      <c r="HW211" t="s">
        <v>818</v>
      </c>
      <c r="HX211" t="s">
        <v>818</v>
      </c>
      <c r="HY211" t="s">
        <v>818</v>
      </c>
      <c r="HZ211" t="s">
        <v>818</v>
      </c>
      <c r="IA211" t="s">
        <v>818</v>
      </c>
      <c r="IB211" t="s">
        <v>818</v>
      </c>
      <c r="IC211" t="s">
        <v>818</v>
      </c>
      <c r="ID211" t="s">
        <v>818</v>
      </c>
      <c r="IE211" t="s">
        <v>818</v>
      </c>
      <c r="IF211" t="s">
        <v>818</v>
      </c>
      <c r="IG211" t="s">
        <v>818</v>
      </c>
      <c r="IH211" t="s">
        <v>818</v>
      </c>
      <c r="II211" t="s">
        <v>818</v>
      </c>
      <c r="IJ211" t="s">
        <v>818</v>
      </c>
      <c r="IK211" t="s">
        <v>818</v>
      </c>
      <c r="IL211" t="s">
        <v>818</v>
      </c>
      <c r="IM211" t="s">
        <v>818</v>
      </c>
      <c r="IN211" t="s">
        <v>818</v>
      </c>
      <c r="IO211" t="s">
        <v>818</v>
      </c>
      <c r="IP211" t="s">
        <v>818</v>
      </c>
      <c r="IQ211" t="s">
        <v>818</v>
      </c>
      <c r="IR211" t="s">
        <v>818</v>
      </c>
      <c r="IS211" t="s">
        <v>818</v>
      </c>
      <c r="IT211" t="s">
        <v>818</v>
      </c>
      <c r="IU211" t="s">
        <v>818</v>
      </c>
      <c r="IV211" t="s">
        <v>818</v>
      </c>
      <c r="IW211" t="s">
        <v>818</v>
      </c>
      <c r="IX211" t="s">
        <v>818</v>
      </c>
      <c r="IY211" t="s">
        <v>818</v>
      </c>
      <c r="IZ211" t="s">
        <v>818</v>
      </c>
      <c r="JA211" t="s">
        <v>818</v>
      </c>
      <c r="JB211" t="s">
        <v>818</v>
      </c>
      <c r="JC211" t="s">
        <v>818</v>
      </c>
      <c r="JD211" t="s">
        <v>818</v>
      </c>
      <c r="JE211" t="s">
        <v>818</v>
      </c>
      <c r="JF211" t="s">
        <v>818</v>
      </c>
      <c r="JG211" t="s">
        <v>818</v>
      </c>
      <c r="JH211" t="s">
        <v>818</v>
      </c>
      <c r="JI211" t="s">
        <v>818</v>
      </c>
      <c r="JJ211" t="s">
        <v>818</v>
      </c>
      <c r="JK211" t="s">
        <v>818</v>
      </c>
      <c r="JL211" t="s">
        <v>818</v>
      </c>
      <c r="JM211" t="s">
        <v>818</v>
      </c>
      <c r="JN211" t="s">
        <v>818</v>
      </c>
      <c r="JO211" t="s">
        <v>818</v>
      </c>
      <c r="JP211" t="s">
        <v>818</v>
      </c>
      <c r="JQ211" t="s">
        <v>818</v>
      </c>
      <c r="JR211" t="s">
        <v>818</v>
      </c>
      <c r="JS211" t="s">
        <v>818</v>
      </c>
      <c r="JT211" t="s">
        <v>818</v>
      </c>
      <c r="JU211" t="s">
        <v>818</v>
      </c>
      <c r="JV211" t="s">
        <v>818</v>
      </c>
      <c r="JW211" t="s">
        <v>818</v>
      </c>
      <c r="JX211" t="s">
        <v>818</v>
      </c>
      <c r="JY211" t="s">
        <v>818</v>
      </c>
      <c r="JZ211" t="s">
        <v>818</v>
      </c>
      <c r="KA211" t="s">
        <v>818</v>
      </c>
      <c r="KB211" t="s">
        <v>818</v>
      </c>
      <c r="KC211" t="s">
        <v>818</v>
      </c>
      <c r="KD211" t="s">
        <v>818</v>
      </c>
      <c r="KE211" t="s">
        <v>818</v>
      </c>
      <c r="KF211">
        <v>5</v>
      </c>
      <c r="KG211">
        <v>0</v>
      </c>
      <c r="KH211">
        <v>0</v>
      </c>
      <c r="KI211">
        <v>0</v>
      </c>
      <c r="KJ211">
        <v>0</v>
      </c>
      <c r="KK211">
        <v>0</v>
      </c>
      <c r="KL211">
        <v>0</v>
      </c>
      <c r="KM211">
        <v>2</v>
      </c>
      <c r="KN211">
        <v>0</v>
      </c>
      <c r="KO211">
        <v>0</v>
      </c>
      <c r="KP211">
        <v>0</v>
      </c>
      <c r="KQ211">
        <v>2</v>
      </c>
      <c r="KR211">
        <v>1</v>
      </c>
      <c r="KS211">
        <v>0</v>
      </c>
      <c r="KT211">
        <v>0</v>
      </c>
      <c r="KU211">
        <v>0</v>
      </c>
      <c r="KV211">
        <v>0</v>
      </c>
      <c r="KW211">
        <v>1</v>
      </c>
      <c r="KX211">
        <v>1</v>
      </c>
      <c r="KY211">
        <v>0</v>
      </c>
      <c r="KZ211">
        <v>1</v>
      </c>
      <c r="LA211">
        <v>2</v>
      </c>
      <c r="LB211">
        <v>1</v>
      </c>
      <c r="LC211">
        <v>1</v>
      </c>
      <c r="LD211">
        <v>5</v>
      </c>
      <c r="LE211">
        <v>0</v>
      </c>
      <c r="LF211">
        <v>4</v>
      </c>
      <c r="LH211" t="s">
        <v>817</v>
      </c>
      <c r="LI211" t="s">
        <v>817</v>
      </c>
      <c r="LJ211" t="s">
        <v>817</v>
      </c>
      <c r="LK211" t="s">
        <v>817</v>
      </c>
      <c r="LL211" t="s">
        <v>817</v>
      </c>
      <c r="LM211" t="s">
        <v>817</v>
      </c>
      <c r="LO211" t="s">
        <v>817</v>
      </c>
      <c r="LQ211" t="s">
        <v>817</v>
      </c>
      <c r="LR211" t="s">
        <v>845</v>
      </c>
      <c r="LS211" t="s">
        <v>818</v>
      </c>
      <c r="LT211" t="s">
        <v>818</v>
      </c>
      <c r="LU211" t="s">
        <v>818</v>
      </c>
      <c r="LV211" t="s">
        <v>845</v>
      </c>
      <c r="LW211" t="s">
        <v>818</v>
      </c>
      <c r="LX211" t="s">
        <v>817</v>
      </c>
      <c r="MA211" t="s">
        <v>820</v>
      </c>
      <c r="MB211" t="s">
        <v>913</v>
      </c>
      <c r="MC211" t="s">
        <v>875</v>
      </c>
      <c r="MD211" t="s">
        <v>813</v>
      </c>
      <c r="MF211" t="s">
        <v>823</v>
      </c>
      <c r="MI211" t="s">
        <v>813</v>
      </c>
      <c r="MJ211" t="s">
        <v>824</v>
      </c>
      <c r="MK211" t="s">
        <v>813</v>
      </c>
      <c r="ML211" t="s">
        <v>817</v>
      </c>
      <c r="MM211" t="s">
        <v>817</v>
      </c>
      <c r="MN211" t="s">
        <v>817</v>
      </c>
      <c r="MO211" t="s">
        <v>817</v>
      </c>
      <c r="MP211" t="s">
        <v>817</v>
      </c>
      <c r="MQ211" t="s">
        <v>817</v>
      </c>
      <c r="MR211" t="s">
        <v>817</v>
      </c>
      <c r="MS211" t="s">
        <v>817</v>
      </c>
      <c r="MT211" t="s">
        <v>817</v>
      </c>
      <c r="MU211" t="s">
        <v>817</v>
      </c>
      <c r="MV211" t="s">
        <v>813</v>
      </c>
      <c r="MW211" t="s">
        <v>817</v>
      </c>
      <c r="MX211" t="s">
        <v>817</v>
      </c>
      <c r="MY211" t="s">
        <v>817</v>
      </c>
      <c r="MZ211" t="s">
        <v>817</v>
      </c>
      <c r="NA211" t="s">
        <v>817</v>
      </c>
      <c r="NB211" t="s">
        <v>817</v>
      </c>
      <c r="NR211" t="s">
        <v>813</v>
      </c>
      <c r="NS211" t="s">
        <v>813</v>
      </c>
      <c r="NT211" t="s">
        <v>848</v>
      </c>
      <c r="NU211" t="s">
        <v>861</v>
      </c>
      <c r="NV211" t="s">
        <v>813</v>
      </c>
      <c r="NW211" t="s">
        <v>862</v>
      </c>
      <c r="NX211" t="s">
        <v>826</v>
      </c>
      <c r="NY211">
        <v>0</v>
      </c>
      <c r="OP211" t="s">
        <v>817</v>
      </c>
      <c r="OQ211" t="s">
        <v>827</v>
      </c>
      <c r="OR211" t="s">
        <v>863</v>
      </c>
      <c r="OS211" t="s">
        <v>878</v>
      </c>
      <c r="OT211" t="s">
        <v>813</v>
      </c>
      <c r="OU211" t="s">
        <v>813</v>
      </c>
      <c r="OV211" t="s">
        <v>830</v>
      </c>
      <c r="OW211" t="s">
        <v>905</v>
      </c>
      <c r="OX211" t="s">
        <v>923</v>
      </c>
      <c r="OY211" t="s">
        <v>833</v>
      </c>
      <c r="OZ211" t="s">
        <v>928</v>
      </c>
      <c r="PA211" t="s">
        <v>817</v>
      </c>
      <c r="PB211" t="s">
        <v>817</v>
      </c>
      <c r="PC211" t="s">
        <v>817</v>
      </c>
      <c r="PD211" t="s">
        <v>817</v>
      </c>
      <c r="PE211" t="s">
        <v>817</v>
      </c>
      <c r="PF211" t="s">
        <v>813</v>
      </c>
      <c r="PG211" t="s">
        <v>817</v>
      </c>
      <c r="PH211" t="s">
        <v>817</v>
      </c>
      <c r="PI211" t="s">
        <v>817</v>
      </c>
      <c r="PJ211" t="s">
        <v>817</v>
      </c>
      <c r="PK211" t="s">
        <v>817</v>
      </c>
      <c r="PL211" t="s">
        <v>835</v>
      </c>
      <c r="PM211" t="s">
        <v>879</v>
      </c>
      <c r="PN211" t="s">
        <v>837</v>
      </c>
      <c r="PO211" t="s">
        <v>838</v>
      </c>
      <c r="PP211" t="s">
        <v>867</v>
      </c>
      <c r="PQ211" t="s">
        <v>813</v>
      </c>
      <c r="PR211" t="s">
        <v>813</v>
      </c>
      <c r="PS211" t="s">
        <v>817</v>
      </c>
      <c r="PT211" t="s">
        <v>817</v>
      </c>
      <c r="PU211" t="s">
        <v>817</v>
      </c>
      <c r="PV211" t="s">
        <v>817</v>
      </c>
      <c r="PW211" t="s">
        <v>817</v>
      </c>
      <c r="PX211" t="s">
        <v>817</v>
      </c>
      <c r="PY211" t="s">
        <v>817</v>
      </c>
      <c r="PZ211" t="s">
        <v>840</v>
      </c>
      <c r="QA211" t="s">
        <v>841</v>
      </c>
      <c r="QB211" t="s">
        <v>895</v>
      </c>
      <c r="QC211" t="s">
        <v>843</v>
      </c>
      <c r="QD211" t="s">
        <v>896</v>
      </c>
      <c r="QE211" t="s">
        <v>845</v>
      </c>
      <c r="QF211" t="s">
        <v>813</v>
      </c>
      <c r="QG211" t="s">
        <v>817</v>
      </c>
      <c r="QH211" t="s">
        <v>813</v>
      </c>
      <c r="QI211" t="s">
        <v>817</v>
      </c>
      <c r="QJ211" t="s">
        <v>813</v>
      </c>
      <c r="QK211" t="s">
        <v>813</v>
      </c>
      <c r="QL211" t="s">
        <v>817</v>
      </c>
      <c r="QM211" t="s">
        <v>817</v>
      </c>
      <c r="QN211" t="s">
        <v>817</v>
      </c>
      <c r="QO211" t="s">
        <v>817</v>
      </c>
      <c r="QP211" t="s">
        <v>817</v>
      </c>
      <c r="QQ211" t="s">
        <v>817</v>
      </c>
      <c r="QR211" t="s">
        <v>813</v>
      </c>
      <c r="QS211" t="s">
        <v>813</v>
      </c>
      <c r="QT211" t="s">
        <v>817</v>
      </c>
      <c r="QU211" t="s">
        <v>817</v>
      </c>
      <c r="QV211" t="s">
        <v>817</v>
      </c>
      <c r="QW211" t="s">
        <v>817</v>
      </c>
      <c r="QX211" t="s">
        <v>817</v>
      </c>
      <c r="QY211" t="s">
        <v>817</v>
      </c>
      <c r="QZ211" t="s">
        <v>817</v>
      </c>
      <c r="RA211" t="s">
        <v>817</v>
      </c>
      <c r="RB211" t="s">
        <v>817</v>
      </c>
      <c r="RC211" t="s">
        <v>817</v>
      </c>
      <c r="RD211" t="s">
        <v>817</v>
      </c>
      <c r="RE211" t="s">
        <v>817</v>
      </c>
      <c r="RF211" t="s">
        <v>817</v>
      </c>
      <c r="RG211" t="s">
        <v>817</v>
      </c>
      <c r="RH211" t="s">
        <v>817</v>
      </c>
      <c r="RI211" t="s">
        <v>817</v>
      </c>
      <c r="RJ211" t="s">
        <v>817</v>
      </c>
      <c r="RK211" t="s">
        <v>813</v>
      </c>
      <c r="RL211" t="s">
        <v>813</v>
      </c>
      <c r="RM211" t="s">
        <v>817</v>
      </c>
      <c r="RN211" t="s">
        <v>817</v>
      </c>
      <c r="RO211" t="s">
        <v>817</v>
      </c>
      <c r="RP211" t="s">
        <v>817</v>
      </c>
      <c r="RQ211" t="s">
        <v>817</v>
      </c>
      <c r="RR211" t="s">
        <v>817</v>
      </c>
      <c r="RS211" t="s">
        <v>817</v>
      </c>
      <c r="RT211" t="s">
        <v>817</v>
      </c>
      <c r="RU211" t="s">
        <v>817</v>
      </c>
      <c r="RV211" t="s">
        <v>817</v>
      </c>
      <c r="RW211" t="s">
        <v>817</v>
      </c>
      <c r="RX211" t="s">
        <v>845</v>
      </c>
      <c r="RY211" t="s">
        <v>956</v>
      </c>
      <c r="RZ211" t="s">
        <v>817</v>
      </c>
      <c r="SB211" t="s">
        <v>817</v>
      </c>
      <c r="SC211" t="s">
        <v>817</v>
      </c>
      <c r="SD211" t="s">
        <v>817</v>
      </c>
      <c r="SE211" t="s">
        <v>817</v>
      </c>
      <c r="SF211" t="s">
        <v>813</v>
      </c>
      <c r="SG211" t="s">
        <v>817</v>
      </c>
      <c r="SH211" t="s">
        <v>817</v>
      </c>
      <c r="SI211" t="s">
        <v>817</v>
      </c>
      <c r="SJ211" t="s">
        <v>817</v>
      </c>
      <c r="SK211" t="s">
        <v>817</v>
      </c>
      <c r="SL211" t="s">
        <v>817</v>
      </c>
      <c r="SM211" t="s">
        <v>817</v>
      </c>
      <c r="SN211" t="s">
        <v>817</v>
      </c>
      <c r="SO211" t="s">
        <v>817</v>
      </c>
      <c r="SP211" t="s">
        <v>817</v>
      </c>
      <c r="SQ211" t="s">
        <v>817</v>
      </c>
      <c r="SR211" t="s">
        <v>817</v>
      </c>
      <c r="SS211" t="s">
        <v>817</v>
      </c>
      <c r="ST211" t="s">
        <v>817</v>
      </c>
      <c r="SU211" t="s">
        <v>817</v>
      </c>
      <c r="SV211" t="s">
        <v>817</v>
      </c>
      <c r="SW211" t="s">
        <v>817</v>
      </c>
      <c r="SX211" t="s">
        <v>817</v>
      </c>
      <c r="SY211" t="s">
        <v>817</v>
      </c>
      <c r="SZ211" t="s">
        <v>817</v>
      </c>
      <c r="TA211" t="s">
        <v>817</v>
      </c>
      <c r="TB211" t="s">
        <v>817</v>
      </c>
      <c r="TC211" t="s">
        <v>817</v>
      </c>
      <c r="TD211" t="s">
        <v>817</v>
      </c>
      <c r="TE211" t="s">
        <v>817</v>
      </c>
      <c r="TF211" t="s">
        <v>813</v>
      </c>
      <c r="TG211" t="s">
        <v>817</v>
      </c>
      <c r="TH211" t="s">
        <v>817</v>
      </c>
      <c r="TI211" t="s">
        <v>817</v>
      </c>
      <c r="TJ211" t="s">
        <v>817</v>
      </c>
      <c r="TU211" t="s">
        <v>817</v>
      </c>
      <c r="TY211" t="s">
        <v>817</v>
      </c>
      <c r="TZ211" t="s">
        <v>817</v>
      </c>
      <c r="UA211" t="s">
        <v>817</v>
      </c>
      <c r="UB211" t="s">
        <v>817</v>
      </c>
      <c r="UC211" t="s">
        <v>817</v>
      </c>
      <c r="UD211" t="s">
        <v>817</v>
      </c>
      <c r="UE211" t="s">
        <v>817</v>
      </c>
      <c r="UF211" t="s">
        <v>817</v>
      </c>
      <c r="UG211" t="s">
        <v>817</v>
      </c>
      <c r="UH211" t="s">
        <v>813</v>
      </c>
      <c r="UI211" t="s">
        <v>817</v>
      </c>
      <c r="UJ211" t="s">
        <v>817</v>
      </c>
      <c r="UK211" t="s">
        <v>817</v>
      </c>
      <c r="UL211" t="s">
        <v>813</v>
      </c>
      <c r="UM211" t="s">
        <v>813</v>
      </c>
      <c r="UN211" t="s">
        <v>817</v>
      </c>
      <c r="UO211" t="s">
        <v>817</v>
      </c>
      <c r="UP211" t="s">
        <v>817</v>
      </c>
      <c r="UQ211" t="s">
        <v>817</v>
      </c>
      <c r="UR211" t="s">
        <v>817</v>
      </c>
      <c r="US211" t="s">
        <v>817</v>
      </c>
      <c r="UT211" t="s">
        <v>817</v>
      </c>
      <c r="UU211" t="s">
        <v>817</v>
      </c>
      <c r="UV211" t="s">
        <v>817</v>
      </c>
      <c r="UW211" t="s">
        <v>813</v>
      </c>
      <c r="UX211" t="s">
        <v>817</v>
      </c>
      <c r="UY211" t="s">
        <v>817</v>
      </c>
      <c r="UZ211" t="s">
        <v>817</v>
      </c>
      <c r="VD211" t="s">
        <v>817</v>
      </c>
      <c r="VE211" t="s">
        <v>817</v>
      </c>
      <c r="VF211" t="s">
        <v>813</v>
      </c>
      <c r="VG211" t="s">
        <v>817</v>
      </c>
      <c r="VH211" t="s">
        <v>817</v>
      </c>
      <c r="VI211" t="s">
        <v>817</v>
      </c>
      <c r="VJ211" t="s">
        <v>817</v>
      </c>
      <c r="VK211" t="s">
        <v>817</v>
      </c>
      <c r="VL211" t="s">
        <v>817</v>
      </c>
      <c r="VM211" t="s">
        <v>817</v>
      </c>
      <c r="VN211" t="s">
        <v>817</v>
      </c>
      <c r="VO211" t="s">
        <v>817</v>
      </c>
      <c r="VP211" t="s">
        <v>817</v>
      </c>
      <c r="VQ211" t="s">
        <v>817</v>
      </c>
      <c r="VR211" t="s">
        <v>817</v>
      </c>
      <c r="VY211" t="s">
        <v>817</v>
      </c>
      <c r="VZ211" t="s">
        <v>817</v>
      </c>
      <c r="WA211" t="s">
        <v>817</v>
      </c>
      <c r="WJ211" t="s">
        <v>813</v>
      </c>
      <c r="WK211" t="s">
        <v>813</v>
      </c>
      <c r="WL211" t="s">
        <v>817</v>
      </c>
      <c r="WM211" t="s">
        <v>817</v>
      </c>
      <c r="WN211" t="s">
        <v>817</v>
      </c>
      <c r="WO211" t="s">
        <v>817</v>
      </c>
      <c r="WP211" t="s">
        <v>817</v>
      </c>
      <c r="WQ211" t="s">
        <v>817</v>
      </c>
      <c r="WR211" t="s">
        <v>817</v>
      </c>
      <c r="WS211" t="s">
        <v>902</v>
      </c>
      <c r="WT211" t="s">
        <v>1103</v>
      </c>
      <c r="WU211" t="s">
        <v>817</v>
      </c>
      <c r="WV211" t="s">
        <v>817</v>
      </c>
      <c r="WW211" t="s">
        <v>813</v>
      </c>
      <c r="WX211" t="s">
        <v>817</v>
      </c>
      <c r="WY211" t="s">
        <v>817</v>
      </c>
      <c r="WZ211" t="s">
        <v>817</v>
      </c>
      <c r="XA211" t="s">
        <v>817</v>
      </c>
      <c r="XB211" t="s">
        <v>817</v>
      </c>
      <c r="XC211" t="s">
        <v>850</v>
      </c>
      <c r="XD211" t="s">
        <v>813</v>
      </c>
      <c r="XE211" t="s">
        <v>817</v>
      </c>
      <c r="XF211" t="s">
        <v>817</v>
      </c>
      <c r="XG211" t="s">
        <v>817</v>
      </c>
      <c r="XH211" t="s">
        <v>817</v>
      </c>
      <c r="XI211" t="s">
        <v>817</v>
      </c>
      <c r="XJ211" t="s">
        <v>817</v>
      </c>
      <c r="XK211" t="s">
        <v>817</v>
      </c>
      <c r="XL211" t="s">
        <v>817</v>
      </c>
      <c r="XM211" t="s">
        <v>817</v>
      </c>
      <c r="XN211" t="s">
        <v>817</v>
      </c>
      <c r="XO211" t="s">
        <v>817</v>
      </c>
      <c r="XP211" t="s">
        <v>817</v>
      </c>
      <c r="XQ211" t="s">
        <v>817</v>
      </c>
      <c r="XR211" t="s">
        <v>817</v>
      </c>
      <c r="XS211" t="s">
        <v>817</v>
      </c>
      <c r="XT211" t="s">
        <v>817</v>
      </c>
      <c r="XU211" t="s">
        <v>817</v>
      </c>
      <c r="XV211" t="s">
        <v>817</v>
      </c>
      <c r="XW211" t="s">
        <v>813</v>
      </c>
      <c r="XX211" t="s">
        <v>817</v>
      </c>
      <c r="XY211" t="s">
        <v>817</v>
      </c>
      <c r="XZ211" t="s">
        <v>813</v>
      </c>
      <c r="YA211" t="s">
        <v>817</v>
      </c>
      <c r="YB211" t="s">
        <v>817</v>
      </c>
      <c r="YC211" t="s">
        <v>817</v>
      </c>
      <c r="YD211" t="s">
        <v>817</v>
      </c>
      <c r="YE211" t="s">
        <v>817</v>
      </c>
      <c r="YF211" t="s">
        <v>817</v>
      </c>
      <c r="YG211" t="s">
        <v>817</v>
      </c>
      <c r="YH211" t="s">
        <v>813</v>
      </c>
      <c r="YI211" t="s">
        <v>817</v>
      </c>
      <c r="YJ211" t="s">
        <v>817</v>
      </c>
      <c r="YK211" t="s">
        <v>817</v>
      </c>
      <c r="YL211" t="s">
        <v>817</v>
      </c>
      <c r="YM211" t="s">
        <v>817</v>
      </c>
      <c r="YN211" t="s">
        <v>813</v>
      </c>
      <c r="YO211" t="s">
        <v>817</v>
      </c>
      <c r="YP211" t="s">
        <v>817</v>
      </c>
      <c r="YQ211" t="s">
        <v>817</v>
      </c>
      <c r="YR211" t="s">
        <v>817</v>
      </c>
      <c r="YS211" t="s">
        <v>817</v>
      </c>
      <c r="YT211" t="s">
        <v>817</v>
      </c>
      <c r="YU211" t="s">
        <v>813</v>
      </c>
      <c r="YW211" t="s">
        <v>813</v>
      </c>
      <c r="YX211" t="s">
        <v>817</v>
      </c>
      <c r="YY211" t="s">
        <v>817</v>
      </c>
      <c r="YZ211" t="s">
        <v>817</v>
      </c>
      <c r="ZA211" t="s">
        <v>817</v>
      </c>
      <c r="ZB211" t="s">
        <v>817</v>
      </c>
      <c r="ZC211" t="s">
        <v>813</v>
      </c>
      <c r="ZD211" t="s">
        <v>817</v>
      </c>
      <c r="ZE211" t="s">
        <v>817</v>
      </c>
      <c r="ZF211" t="s">
        <v>817</v>
      </c>
      <c r="ZG211" t="s">
        <v>817</v>
      </c>
      <c r="ZH211" t="s">
        <v>817</v>
      </c>
      <c r="ZI211" t="s">
        <v>817</v>
      </c>
      <c r="ZJ211" t="s">
        <v>817</v>
      </c>
      <c r="ZK211" t="s">
        <v>817</v>
      </c>
      <c r="ZL211" t="s">
        <v>817</v>
      </c>
      <c r="ZM211" t="s">
        <v>817</v>
      </c>
      <c r="ZN211" t="s">
        <v>817</v>
      </c>
      <c r="ZO211" t="s">
        <v>817</v>
      </c>
      <c r="ZP211" t="s">
        <v>817</v>
      </c>
      <c r="ZQ211" t="s">
        <v>817</v>
      </c>
      <c r="ZR211" t="s">
        <v>813</v>
      </c>
      <c r="ZS211" t="s">
        <v>817</v>
      </c>
      <c r="ZT211" t="s">
        <v>817</v>
      </c>
      <c r="ZU211" t="s">
        <v>817</v>
      </c>
      <c r="ZV211" t="s">
        <v>817</v>
      </c>
      <c r="ZW211" t="s">
        <v>813</v>
      </c>
      <c r="ZX211" t="s">
        <v>817</v>
      </c>
      <c r="ZY211" t="s">
        <v>817</v>
      </c>
      <c r="ZZ211" t="s">
        <v>817</v>
      </c>
      <c r="AAA211" t="s">
        <v>817</v>
      </c>
      <c r="AAB211" t="s">
        <v>817</v>
      </c>
      <c r="AAC211" t="s">
        <v>817</v>
      </c>
      <c r="AAD211" t="s">
        <v>817</v>
      </c>
      <c r="AAE211" t="s">
        <v>817</v>
      </c>
      <c r="AAF211" t="s">
        <v>817</v>
      </c>
      <c r="AAH211" t="s">
        <v>817</v>
      </c>
      <c r="AAI211" t="s">
        <v>817</v>
      </c>
      <c r="AAJ211" t="s">
        <v>817</v>
      </c>
      <c r="AAK211" t="s">
        <v>817</v>
      </c>
      <c r="AAL211" t="s">
        <v>817</v>
      </c>
      <c r="AAM211" t="s">
        <v>817</v>
      </c>
      <c r="AAN211" t="s">
        <v>817</v>
      </c>
      <c r="AAO211" t="s">
        <v>817</v>
      </c>
      <c r="AAP211" t="s">
        <v>817</v>
      </c>
      <c r="AAQ211" t="s">
        <v>817</v>
      </c>
      <c r="AAR211" t="s">
        <v>813</v>
      </c>
      <c r="AAS211" t="s">
        <v>817</v>
      </c>
      <c r="AAT211" t="s">
        <v>817</v>
      </c>
      <c r="AAU211" t="s">
        <v>1688</v>
      </c>
      <c r="AAV211" t="s">
        <v>817</v>
      </c>
      <c r="AAW211" t="s">
        <v>817</v>
      </c>
      <c r="AAX211" t="s">
        <v>817</v>
      </c>
      <c r="AAY211" t="s">
        <v>817</v>
      </c>
      <c r="AAZ211" t="s">
        <v>817</v>
      </c>
      <c r="ABA211" t="s">
        <v>813</v>
      </c>
      <c r="ABB211" t="s">
        <v>813</v>
      </c>
      <c r="ABC211" t="s">
        <v>817</v>
      </c>
      <c r="ABD211" t="s">
        <v>817</v>
      </c>
      <c r="ABE211" t="s">
        <v>817</v>
      </c>
      <c r="ABF211" t="s">
        <v>817</v>
      </c>
      <c r="ABG211" t="s">
        <v>817</v>
      </c>
      <c r="ABH211" t="s">
        <v>817</v>
      </c>
      <c r="ABI211" t="s">
        <v>817</v>
      </c>
      <c r="ABJ211" t="s">
        <v>817</v>
      </c>
      <c r="ABK211" t="s">
        <v>817</v>
      </c>
      <c r="ABL211" t="s">
        <v>817</v>
      </c>
      <c r="ABM211" t="s">
        <v>817</v>
      </c>
      <c r="ABN211" t="s">
        <v>817</v>
      </c>
      <c r="ABO211" t="s">
        <v>817</v>
      </c>
      <c r="ABP211" t="s">
        <v>817</v>
      </c>
      <c r="ABQ211" t="s">
        <v>817</v>
      </c>
      <c r="ABR211" t="s">
        <v>817</v>
      </c>
      <c r="ABS211" t="s">
        <v>817</v>
      </c>
      <c r="ABT211" t="s">
        <v>817</v>
      </c>
      <c r="ABU211" t="s">
        <v>817</v>
      </c>
      <c r="ABV211" t="s">
        <v>813</v>
      </c>
      <c r="ABW211" t="s">
        <v>813</v>
      </c>
      <c r="ABX211" t="s">
        <v>817</v>
      </c>
      <c r="ABY211" t="s">
        <v>817</v>
      </c>
      <c r="ABZ211" t="s">
        <v>817</v>
      </c>
      <c r="ACA211" t="s">
        <v>817</v>
      </c>
      <c r="ACB211" t="s">
        <v>817</v>
      </c>
      <c r="ACC211" t="s">
        <v>817</v>
      </c>
      <c r="ACD211" t="s">
        <v>817</v>
      </c>
      <c r="ACE211" t="s">
        <v>817</v>
      </c>
      <c r="ACF211" t="s">
        <v>817</v>
      </c>
      <c r="ACG211" t="s">
        <v>817</v>
      </c>
      <c r="ACH211" t="s">
        <v>817</v>
      </c>
      <c r="ACI211" t="s">
        <v>817</v>
      </c>
    </row>
    <row r="212" spans="1:763">
      <c r="A212" t="s">
        <v>1689</v>
      </c>
      <c r="B212" t="s">
        <v>1690</v>
      </c>
      <c r="C212" t="s">
        <v>1691</v>
      </c>
      <c r="D212" t="s">
        <v>1389</v>
      </c>
      <c r="E212" t="s">
        <v>1389</v>
      </c>
      <c r="P212" t="s">
        <v>886</v>
      </c>
      <c r="Q212">
        <v>0.64514064157430773</v>
      </c>
      <c r="T212">
        <v>28</v>
      </c>
      <c r="V212" t="s">
        <v>813</v>
      </c>
      <c r="X212" t="s">
        <v>813</v>
      </c>
      <c r="Y212" t="s">
        <v>814</v>
      </c>
      <c r="Z212" t="s">
        <v>814</v>
      </c>
      <c r="AA212" t="s">
        <v>857</v>
      </c>
      <c r="AB212" t="s">
        <v>816</v>
      </c>
      <c r="AC212">
        <v>5</v>
      </c>
      <c r="AD212" t="s">
        <v>817</v>
      </c>
      <c r="AE212">
        <v>5</v>
      </c>
      <c r="AF212">
        <v>0</v>
      </c>
      <c r="AG212">
        <v>0</v>
      </c>
      <c r="AH212" t="s">
        <v>818</v>
      </c>
      <c r="AI212" t="s">
        <v>818</v>
      </c>
      <c r="AJ212" t="s">
        <v>818</v>
      </c>
      <c r="AK212" t="s">
        <v>818</v>
      </c>
      <c r="AL212" t="s">
        <v>818</v>
      </c>
      <c r="AM212" t="s">
        <v>818</v>
      </c>
      <c r="AN212" t="s">
        <v>818</v>
      </c>
      <c r="AO212" t="s">
        <v>818</v>
      </c>
      <c r="AP212" t="s">
        <v>818</v>
      </c>
      <c r="AQ212" t="s">
        <v>818</v>
      </c>
      <c r="AR212" t="s">
        <v>818</v>
      </c>
      <c r="AS212" t="s">
        <v>818</v>
      </c>
      <c r="AT212" t="s">
        <v>818</v>
      </c>
      <c r="AU212" t="s">
        <v>818</v>
      </c>
      <c r="AV212" t="s">
        <v>818</v>
      </c>
      <c r="AW212" t="s">
        <v>818</v>
      </c>
      <c r="AX212" t="s">
        <v>818</v>
      </c>
      <c r="AY212" t="s">
        <v>818</v>
      </c>
      <c r="AZ212" t="s">
        <v>818</v>
      </c>
      <c r="BA212" t="s">
        <v>818</v>
      </c>
      <c r="BB212" t="s">
        <v>818</v>
      </c>
      <c r="BC212" t="s">
        <v>818</v>
      </c>
      <c r="BD212" t="s">
        <v>818</v>
      </c>
      <c r="BE212" t="s">
        <v>818</v>
      </c>
      <c r="BF212" t="s">
        <v>818</v>
      </c>
      <c r="BG212" t="s">
        <v>818</v>
      </c>
      <c r="BH212" t="s">
        <v>818</v>
      </c>
      <c r="BI212" t="s">
        <v>818</v>
      </c>
      <c r="BJ212" t="s">
        <v>818</v>
      </c>
      <c r="BK212" t="s">
        <v>818</v>
      </c>
      <c r="BL212" t="s">
        <v>818</v>
      </c>
      <c r="BM212" t="s">
        <v>818</v>
      </c>
      <c r="BN212" t="s">
        <v>818</v>
      </c>
      <c r="BO212" t="s">
        <v>818</v>
      </c>
      <c r="BP212" t="s">
        <v>818</v>
      </c>
      <c r="BQ212" t="s">
        <v>818</v>
      </c>
      <c r="BR212" t="s">
        <v>818</v>
      </c>
      <c r="BS212" t="s">
        <v>818</v>
      </c>
      <c r="BT212" t="s">
        <v>818</v>
      </c>
      <c r="BU212" t="s">
        <v>818</v>
      </c>
      <c r="BV212" t="s">
        <v>818</v>
      </c>
      <c r="BW212" t="s">
        <v>818</v>
      </c>
      <c r="BX212" t="s">
        <v>818</v>
      </c>
      <c r="BY212" t="s">
        <v>818</v>
      </c>
      <c r="BZ212" t="s">
        <v>818</v>
      </c>
      <c r="CA212" t="s">
        <v>818</v>
      </c>
      <c r="CB212" t="s">
        <v>818</v>
      </c>
      <c r="CC212" t="s">
        <v>818</v>
      </c>
      <c r="CD212" t="s">
        <v>818</v>
      </c>
      <c r="CE212" t="s">
        <v>818</v>
      </c>
      <c r="CF212" t="s">
        <v>818</v>
      </c>
      <c r="CG212" t="s">
        <v>818</v>
      </c>
      <c r="CH212" t="s">
        <v>818</v>
      </c>
      <c r="CI212" t="s">
        <v>818</v>
      </c>
      <c r="CJ212" t="s">
        <v>818</v>
      </c>
      <c r="CK212" t="s">
        <v>818</v>
      </c>
      <c r="CL212" t="s">
        <v>818</v>
      </c>
      <c r="CM212" t="s">
        <v>818</v>
      </c>
      <c r="CN212" t="s">
        <v>818</v>
      </c>
      <c r="CO212" t="s">
        <v>818</v>
      </c>
      <c r="CP212" t="s">
        <v>818</v>
      </c>
      <c r="CQ212" t="s">
        <v>818</v>
      </c>
      <c r="CR212" t="s">
        <v>818</v>
      </c>
      <c r="CS212" t="s">
        <v>818</v>
      </c>
      <c r="CT212" t="s">
        <v>818</v>
      </c>
      <c r="CU212" t="s">
        <v>818</v>
      </c>
      <c r="CV212" t="s">
        <v>818</v>
      </c>
      <c r="CW212" t="s">
        <v>818</v>
      </c>
      <c r="CX212" t="s">
        <v>818</v>
      </c>
      <c r="CY212" t="s">
        <v>818</v>
      </c>
      <c r="CZ212" t="s">
        <v>818</v>
      </c>
      <c r="DA212" t="s">
        <v>818</v>
      </c>
      <c r="DB212" t="s">
        <v>818</v>
      </c>
      <c r="DC212" t="s">
        <v>818</v>
      </c>
      <c r="DD212" t="s">
        <v>818</v>
      </c>
      <c r="DE212" t="s">
        <v>818</v>
      </c>
      <c r="DF212" t="s">
        <v>818</v>
      </c>
      <c r="DG212" t="s">
        <v>818</v>
      </c>
      <c r="DH212" t="s">
        <v>818</v>
      </c>
      <c r="DI212" t="s">
        <v>818</v>
      </c>
      <c r="DJ212" t="s">
        <v>818</v>
      </c>
      <c r="DK212" t="s">
        <v>818</v>
      </c>
      <c r="DL212" t="s">
        <v>818</v>
      </c>
      <c r="DM212" t="s">
        <v>818</v>
      </c>
      <c r="DN212" t="s">
        <v>818</v>
      </c>
      <c r="DO212" t="s">
        <v>818</v>
      </c>
      <c r="DP212" t="s">
        <v>818</v>
      </c>
      <c r="DQ212" t="s">
        <v>818</v>
      </c>
      <c r="DR212" t="s">
        <v>818</v>
      </c>
      <c r="DS212" t="s">
        <v>818</v>
      </c>
      <c r="DT212" t="s">
        <v>818</v>
      </c>
      <c r="DU212" t="s">
        <v>818</v>
      </c>
      <c r="DV212" t="s">
        <v>818</v>
      </c>
      <c r="DW212" t="s">
        <v>818</v>
      </c>
      <c r="DX212" t="s">
        <v>818</v>
      </c>
      <c r="DY212" t="s">
        <v>818</v>
      </c>
      <c r="DZ212" t="s">
        <v>818</v>
      </c>
      <c r="EA212" t="s">
        <v>818</v>
      </c>
      <c r="EB212" t="s">
        <v>818</v>
      </c>
      <c r="EC212" t="s">
        <v>818</v>
      </c>
      <c r="ED212" t="s">
        <v>818</v>
      </c>
      <c r="EE212" t="s">
        <v>818</v>
      </c>
      <c r="EF212" t="s">
        <v>818</v>
      </c>
      <c r="EG212" t="s">
        <v>818</v>
      </c>
      <c r="EH212" t="s">
        <v>818</v>
      </c>
      <c r="EI212" t="s">
        <v>818</v>
      </c>
      <c r="EJ212" t="s">
        <v>818</v>
      </c>
      <c r="EK212" t="s">
        <v>818</v>
      </c>
      <c r="EL212" t="s">
        <v>818</v>
      </c>
      <c r="EM212" t="s">
        <v>818</v>
      </c>
      <c r="EN212" t="s">
        <v>818</v>
      </c>
      <c r="EO212" t="s">
        <v>818</v>
      </c>
      <c r="EP212" t="s">
        <v>818</v>
      </c>
      <c r="EQ212" t="s">
        <v>818</v>
      </c>
      <c r="ER212" t="s">
        <v>818</v>
      </c>
      <c r="ES212" t="s">
        <v>818</v>
      </c>
      <c r="ET212" t="s">
        <v>818</v>
      </c>
      <c r="EU212" t="s">
        <v>818</v>
      </c>
      <c r="EV212" t="s">
        <v>818</v>
      </c>
      <c r="EW212" t="s">
        <v>818</v>
      </c>
      <c r="EX212" t="s">
        <v>818</v>
      </c>
      <c r="EY212" t="s">
        <v>818</v>
      </c>
      <c r="EZ212" t="s">
        <v>818</v>
      </c>
      <c r="FA212" t="s">
        <v>818</v>
      </c>
      <c r="FB212" t="s">
        <v>818</v>
      </c>
      <c r="FC212" t="s">
        <v>818</v>
      </c>
      <c r="FD212" t="s">
        <v>818</v>
      </c>
      <c r="FE212" t="s">
        <v>818</v>
      </c>
      <c r="FF212" t="s">
        <v>818</v>
      </c>
      <c r="FG212" t="s">
        <v>818</v>
      </c>
      <c r="FH212" t="s">
        <v>818</v>
      </c>
      <c r="FI212" t="s">
        <v>818</v>
      </c>
      <c r="FJ212" t="s">
        <v>818</v>
      </c>
      <c r="FK212" t="s">
        <v>818</v>
      </c>
      <c r="FL212" t="s">
        <v>818</v>
      </c>
      <c r="FM212" t="s">
        <v>818</v>
      </c>
      <c r="FN212" t="s">
        <v>818</v>
      </c>
      <c r="FO212" t="s">
        <v>818</v>
      </c>
      <c r="FP212" t="s">
        <v>818</v>
      </c>
      <c r="FQ212" t="s">
        <v>818</v>
      </c>
      <c r="FR212" t="s">
        <v>818</v>
      </c>
      <c r="FS212" t="s">
        <v>818</v>
      </c>
      <c r="FT212" t="s">
        <v>818</v>
      </c>
      <c r="FU212" t="s">
        <v>818</v>
      </c>
      <c r="FV212" t="s">
        <v>818</v>
      </c>
      <c r="FW212" t="s">
        <v>818</v>
      </c>
      <c r="FX212" t="s">
        <v>818</v>
      </c>
      <c r="FY212" t="s">
        <v>818</v>
      </c>
      <c r="FZ212" t="s">
        <v>818</v>
      </c>
      <c r="GA212" t="s">
        <v>818</v>
      </c>
      <c r="GB212" t="s">
        <v>818</v>
      </c>
      <c r="GC212" t="s">
        <v>818</v>
      </c>
      <c r="GD212" t="s">
        <v>818</v>
      </c>
      <c r="GE212" t="s">
        <v>818</v>
      </c>
      <c r="GF212" t="s">
        <v>818</v>
      </c>
      <c r="GG212" t="s">
        <v>818</v>
      </c>
      <c r="GH212" t="s">
        <v>818</v>
      </c>
      <c r="GI212" t="s">
        <v>818</v>
      </c>
      <c r="GJ212" t="s">
        <v>818</v>
      </c>
      <c r="GK212" t="s">
        <v>818</v>
      </c>
      <c r="GL212" t="s">
        <v>818</v>
      </c>
      <c r="GM212" t="s">
        <v>818</v>
      </c>
      <c r="GN212" t="s">
        <v>818</v>
      </c>
      <c r="GO212" t="s">
        <v>818</v>
      </c>
      <c r="GP212" t="s">
        <v>818</v>
      </c>
      <c r="GQ212" t="s">
        <v>818</v>
      </c>
      <c r="GR212" t="s">
        <v>818</v>
      </c>
      <c r="GS212" t="s">
        <v>818</v>
      </c>
      <c r="GT212" t="s">
        <v>818</v>
      </c>
      <c r="GU212" t="s">
        <v>818</v>
      </c>
      <c r="GV212" t="s">
        <v>818</v>
      </c>
      <c r="GW212" t="s">
        <v>818</v>
      </c>
      <c r="GX212" t="s">
        <v>818</v>
      </c>
      <c r="GY212" t="s">
        <v>818</v>
      </c>
      <c r="GZ212" t="s">
        <v>818</v>
      </c>
      <c r="HA212" t="s">
        <v>818</v>
      </c>
      <c r="HB212" t="s">
        <v>818</v>
      </c>
      <c r="HC212" t="s">
        <v>818</v>
      </c>
      <c r="HD212" t="s">
        <v>818</v>
      </c>
      <c r="HE212" t="s">
        <v>818</v>
      </c>
      <c r="HF212" t="s">
        <v>818</v>
      </c>
      <c r="HG212" t="s">
        <v>818</v>
      </c>
      <c r="HH212" t="s">
        <v>818</v>
      </c>
      <c r="HI212" t="s">
        <v>818</v>
      </c>
      <c r="HJ212" t="s">
        <v>818</v>
      </c>
      <c r="HK212" t="s">
        <v>818</v>
      </c>
      <c r="HL212" t="s">
        <v>818</v>
      </c>
      <c r="HM212" t="s">
        <v>818</v>
      </c>
      <c r="HN212" t="s">
        <v>818</v>
      </c>
      <c r="HO212" t="s">
        <v>818</v>
      </c>
      <c r="HP212" t="s">
        <v>818</v>
      </c>
      <c r="HQ212" t="s">
        <v>818</v>
      </c>
      <c r="HR212" t="s">
        <v>818</v>
      </c>
      <c r="HS212" t="s">
        <v>818</v>
      </c>
      <c r="HT212" t="s">
        <v>818</v>
      </c>
      <c r="HU212" t="s">
        <v>818</v>
      </c>
      <c r="HV212" t="s">
        <v>818</v>
      </c>
      <c r="HW212" t="s">
        <v>818</v>
      </c>
      <c r="HX212" t="s">
        <v>818</v>
      </c>
      <c r="HY212" t="s">
        <v>818</v>
      </c>
      <c r="HZ212" t="s">
        <v>818</v>
      </c>
      <c r="IA212" t="s">
        <v>818</v>
      </c>
      <c r="IB212" t="s">
        <v>818</v>
      </c>
      <c r="IC212" t="s">
        <v>818</v>
      </c>
      <c r="ID212" t="s">
        <v>818</v>
      </c>
      <c r="IE212" t="s">
        <v>818</v>
      </c>
      <c r="IF212" t="s">
        <v>818</v>
      </c>
      <c r="IG212" t="s">
        <v>818</v>
      </c>
      <c r="IH212" t="s">
        <v>818</v>
      </c>
      <c r="II212" t="s">
        <v>818</v>
      </c>
      <c r="IJ212" t="s">
        <v>818</v>
      </c>
      <c r="IK212" t="s">
        <v>818</v>
      </c>
      <c r="IL212" t="s">
        <v>818</v>
      </c>
      <c r="IM212" t="s">
        <v>818</v>
      </c>
      <c r="IN212" t="s">
        <v>818</v>
      </c>
      <c r="IO212" t="s">
        <v>818</v>
      </c>
      <c r="IP212" t="s">
        <v>818</v>
      </c>
      <c r="IQ212" t="s">
        <v>818</v>
      </c>
      <c r="IR212" t="s">
        <v>818</v>
      </c>
      <c r="IS212" t="s">
        <v>818</v>
      </c>
      <c r="IT212" t="s">
        <v>818</v>
      </c>
      <c r="IU212" t="s">
        <v>818</v>
      </c>
      <c r="IV212" t="s">
        <v>818</v>
      </c>
      <c r="IW212" t="s">
        <v>818</v>
      </c>
      <c r="IX212" t="s">
        <v>818</v>
      </c>
      <c r="IY212" t="s">
        <v>818</v>
      </c>
      <c r="IZ212" t="s">
        <v>818</v>
      </c>
      <c r="JA212" t="s">
        <v>818</v>
      </c>
      <c r="JB212" t="s">
        <v>818</v>
      </c>
      <c r="JC212" t="s">
        <v>818</v>
      </c>
      <c r="JD212" t="s">
        <v>818</v>
      </c>
      <c r="JE212" t="s">
        <v>818</v>
      </c>
      <c r="JF212" t="s">
        <v>818</v>
      </c>
      <c r="JG212" t="s">
        <v>818</v>
      </c>
      <c r="JH212" t="s">
        <v>818</v>
      </c>
      <c r="JI212" t="s">
        <v>818</v>
      </c>
      <c r="JJ212" t="s">
        <v>818</v>
      </c>
      <c r="JK212" t="s">
        <v>818</v>
      </c>
      <c r="JL212" t="s">
        <v>818</v>
      </c>
      <c r="JM212" t="s">
        <v>818</v>
      </c>
      <c r="JN212" t="s">
        <v>818</v>
      </c>
      <c r="JO212" t="s">
        <v>818</v>
      </c>
      <c r="JP212" t="s">
        <v>818</v>
      </c>
      <c r="JQ212" t="s">
        <v>818</v>
      </c>
      <c r="JR212" t="s">
        <v>818</v>
      </c>
      <c r="JS212" t="s">
        <v>818</v>
      </c>
      <c r="JT212" t="s">
        <v>818</v>
      </c>
      <c r="JU212" t="s">
        <v>818</v>
      </c>
      <c r="JV212" t="s">
        <v>818</v>
      </c>
      <c r="JW212" t="s">
        <v>818</v>
      </c>
      <c r="JX212" t="s">
        <v>818</v>
      </c>
      <c r="JY212" t="s">
        <v>818</v>
      </c>
      <c r="JZ212" t="s">
        <v>818</v>
      </c>
      <c r="KA212" t="s">
        <v>818</v>
      </c>
      <c r="KB212" t="s">
        <v>818</v>
      </c>
      <c r="KC212" t="s">
        <v>818</v>
      </c>
      <c r="KD212" t="s">
        <v>818</v>
      </c>
      <c r="KE212" t="s">
        <v>818</v>
      </c>
      <c r="KF212">
        <v>5</v>
      </c>
      <c r="KG212">
        <v>0</v>
      </c>
      <c r="KH212">
        <v>0</v>
      </c>
      <c r="KI212">
        <v>0</v>
      </c>
      <c r="KJ212">
        <v>0</v>
      </c>
      <c r="KK212">
        <v>0</v>
      </c>
      <c r="KL212">
        <v>0</v>
      </c>
      <c r="KM212">
        <v>0</v>
      </c>
      <c r="KN212">
        <v>1</v>
      </c>
      <c r="KO212">
        <v>0</v>
      </c>
      <c r="KP212">
        <v>0</v>
      </c>
      <c r="KQ212">
        <v>1</v>
      </c>
      <c r="KR212">
        <v>0</v>
      </c>
      <c r="KS212">
        <v>0</v>
      </c>
      <c r="KT212">
        <v>1</v>
      </c>
      <c r="KU212">
        <v>2</v>
      </c>
      <c r="KV212">
        <v>0</v>
      </c>
      <c r="KW212">
        <v>0</v>
      </c>
      <c r="KX212">
        <v>1</v>
      </c>
      <c r="KY212">
        <v>0</v>
      </c>
      <c r="KZ212">
        <v>3</v>
      </c>
      <c r="LA212">
        <v>1</v>
      </c>
      <c r="LB212">
        <v>1</v>
      </c>
      <c r="LC212">
        <v>3</v>
      </c>
      <c r="LD212">
        <v>5</v>
      </c>
      <c r="LE212">
        <v>2</v>
      </c>
      <c r="LF212">
        <v>2</v>
      </c>
      <c r="LH212" t="s">
        <v>817</v>
      </c>
      <c r="LI212" t="s">
        <v>817</v>
      </c>
      <c r="LJ212" t="s">
        <v>817</v>
      </c>
      <c r="LK212" t="s">
        <v>813</v>
      </c>
      <c r="LL212" t="s">
        <v>817</v>
      </c>
      <c r="LM212" t="s">
        <v>817</v>
      </c>
      <c r="LN212" t="s">
        <v>817</v>
      </c>
      <c r="LO212" t="s">
        <v>817</v>
      </c>
      <c r="LQ212" t="s">
        <v>817</v>
      </c>
      <c r="LR212" t="s">
        <v>818</v>
      </c>
      <c r="LS212" t="s">
        <v>818</v>
      </c>
      <c r="LT212" t="s">
        <v>818</v>
      </c>
      <c r="LU212" t="s">
        <v>818</v>
      </c>
      <c r="LV212" t="s">
        <v>818</v>
      </c>
      <c r="LW212" t="s">
        <v>818</v>
      </c>
      <c r="LX212" t="s">
        <v>817</v>
      </c>
      <c r="MA212" t="s">
        <v>858</v>
      </c>
      <c r="MB212" t="s">
        <v>968</v>
      </c>
      <c r="MC212" t="s">
        <v>875</v>
      </c>
      <c r="MD212" t="s">
        <v>813</v>
      </c>
      <c r="MF212" t="s">
        <v>823</v>
      </c>
      <c r="MI212" t="s">
        <v>813</v>
      </c>
      <c r="MJ212" t="s">
        <v>824</v>
      </c>
      <c r="MK212" t="s">
        <v>813</v>
      </c>
      <c r="ML212" t="s">
        <v>813</v>
      </c>
      <c r="MM212" t="s">
        <v>817</v>
      </c>
      <c r="MN212" t="s">
        <v>817</v>
      </c>
      <c r="MO212" t="s">
        <v>817</v>
      </c>
      <c r="MP212" t="s">
        <v>817</v>
      </c>
      <c r="MQ212" t="s">
        <v>817</v>
      </c>
      <c r="MR212" t="s">
        <v>817</v>
      </c>
      <c r="MS212" t="s">
        <v>817</v>
      </c>
      <c r="MT212" t="s">
        <v>817</v>
      </c>
      <c r="MU212" t="s">
        <v>817</v>
      </c>
      <c r="MV212" t="s">
        <v>817</v>
      </c>
      <c r="MW212" t="s">
        <v>813</v>
      </c>
      <c r="MX212" t="s">
        <v>817</v>
      </c>
      <c r="MY212" t="s">
        <v>817</v>
      </c>
      <c r="MZ212" t="s">
        <v>817</v>
      </c>
      <c r="NA212" t="s">
        <v>817</v>
      </c>
      <c r="NB212" t="s">
        <v>817</v>
      </c>
      <c r="NR212" t="s">
        <v>817</v>
      </c>
      <c r="NU212" t="s">
        <v>861</v>
      </c>
      <c r="NV212" t="s">
        <v>813</v>
      </c>
      <c r="NW212" t="s">
        <v>862</v>
      </c>
      <c r="NX212" t="s">
        <v>826</v>
      </c>
      <c r="NY212">
        <v>2</v>
      </c>
      <c r="NZ212" t="s">
        <v>903</v>
      </c>
      <c r="OP212" t="s">
        <v>817</v>
      </c>
      <c r="OQ212" t="s">
        <v>827</v>
      </c>
      <c r="OR212" t="s">
        <v>828</v>
      </c>
      <c r="OS212" t="s">
        <v>878</v>
      </c>
      <c r="OT212" t="s">
        <v>813</v>
      </c>
      <c r="OU212" t="s">
        <v>817</v>
      </c>
      <c r="OV212" t="s">
        <v>830</v>
      </c>
      <c r="OW212" t="s">
        <v>864</v>
      </c>
      <c r="OX212" t="s">
        <v>832</v>
      </c>
      <c r="OY212" t="s">
        <v>833</v>
      </c>
      <c r="OZ212" t="s">
        <v>908</v>
      </c>
      <c r="PA212" t="s">
        <v>813</v>
      </c>
      <c r="PB212" t="s">
        <v>817</v>
      </c>
      <c r="PC212" t="s">
        <v>817</v>
      </c>
      <c r="PD212" t="s">
        <v>817</v>
      </c>
      <c r="PE212" t="s">
        <v>817</v>
      </c>
      <c r="PF212" t="s">
        <v>817</v>
      </c>
      <c r="PG212" t="s">
        <v>817</v>
      </c>
      <c r="PH212" t="s">
        <v>817</v>
      </c>
      <c r="PI212" t="s">
        <v>817</v>
      </c>
      <c r="PJ212" t="s">
        <v>817</v>
      </c>
      <c r="PK212" t="s">
        <v>817</v>
      </c>
      <c r="PL212" t="s">
        <v>927</v>
      </c>
      <c r="PM212" t="s">
        <v>879</v>
      </c>
      <c r="PN212" t="s">
        <v>837</v>
      </c>
      <c r="PO212" t="s">
        <v>880</v>
      </c>
      <c r="PP212" t="s">
        <v>867</v>
      </c>
      <c r="PQ212" t="s">
        <v>813</v>
      </c>
      <c r="PR212" t="s">
        <v>813</v>
      </c>
      <c r="PS212" t="s">
        <v>817</v>
      </c>
      <c r="PT212" t="s">
        <v>817</v>
      </c>
      <c r="PU212" t="s">
        <v>817</v>
      </c>
      <c r="PV212" t="s">
        <v>817</v>
      </c>
      <c r="PW212" t="s">
        <v>817</v>
      </c>
      <c r="PX212" t="s">
        <v>817</v>
      </c>
      <c r="PY212" t="s">
        <v>817</v>
      </c>
      <c r="PZ212" t="s">
        <v>840</v>
      </c>
      <c r="QA212" t="s">
        <v>841</v>
      </c>
      <c r="QB212" t="s">
        <v>895</v>
      </c>
      <c r="QC212" t="s">
        <v>843</v>
      </c>
      <c r="QD212" t="s">
        <v>844</v>
      </c>
      <c r="QE212" t="s">
        <v>845</v>
      </c>
      <c r="QF212" t="s">
        <v>813</v>
      </c>
      <c r="QG212" t="s">
        <v>813</v>
      </c>
      <c r="QH212" t="s">
        <v>813</v>
      </c>
      <c r="QI212" t="s">
        <v>813</v>
      </c>
      <c r="QJ212" t="s">
        <v>813</v>
      </c>
      <c r="QK212" t="s">
        <v>813</v>
      </c>
      <c r="QL212" t="s">
        <v>817</v>
      </c>
      <c r="QM212" t="s">
        <v>817</v>
      </c>
      <c r="QN212" t="s">
        <v>817</v>
      </c>
      <c r="QO212" t="s">
        <v>817</v>
      </c>
      <c r="QP212" t="s">
        <v>817</v>
      </c>
      <c r="QQ212" t="s">
        <v>817</v>
      </c>
      <c r="QR212" t="s">
        <v>813</v>
      </c>
      <c r="QS212" t="s">
        <v>813</v>
      </c>
      <c r="QT212" t="s">
        <v>817</v>
      </c>
      <c r="QU212" t="s">
        <v>817</v>
      </c>
      <c r="QV212" t="s">
        <v>817</v>
      </c>
      <c r="QW212" t="s">
        <v>817</v>
      </c>
      <c r="QX212" t="s">
        <v>817</v>
      </c>
      <c r="QY212" t="s">
        <v>817</v>
      </c>
      <c r="QZ212" t="s">
        <v>817</v>
      </c>
      <c r="RA212" t="s">
        <v>817</v>
      </c>
      <c r="RB212" t="s">
        <v>817</v>
      </c>
      <c r="RC212" t="s">
        <v>817</v>
      </c>
      <c r="RD212" t="s">
        <v>817</v>
      </c>
      <c r="RE212" t="s">
        <v>817</v>
      </c>
      <c r="RF212" t="s">
        <v>817</v>
      </c>
      <c r="RG212" t="s">
        <v>817</v>
      </c>
      <c r="RH212" t="s">
        <v>817</v>
      </c>
      <c r="RI212" t="s">
        <v>817</v>
      </c>
      <c r="RJ212" t="s">
        <v>817</v>
      </c>
      <c r="RK212" t="s">
        <v>813</v>
      </c>
      <c r="RL212" t="s">
        <v>813</v>
      </c>
      <c r="RM212" t="s">
        <v>817</v>
      </c>
      <c r="RN212" t="s">
        <v>817</v>
      </c>
      <c r="RO212" t="s">
        <v>817</v>
      </c>
      <c r="RP212" t="s">
        <v>817</v>
      </c>
      <c r="RQ212" t="s">
        <v>817</v>
      </c>
      <c r="RR212" t="s">
        <v>817</v>
      </c>
      <c r="RS212" t="s">
        <v>817</v>
      </c>
      <c r="RT212" t="s">
        <v>817</v>
      </c>
      <c r="RU212" t="s">
        <v>817</v>
      </c>
      <c r="RV212" t="s">
        <v>817</v>
      </c>
      <c r="RW212" t="s">
        <v>817</v>
      </c>
      <c r="RX212" t="s">
        <v>837</v>
      </c>
      <c r="RY212" t="s">
        <v>897</v>
      </c>
      <c r="RZ212" t="s">
        <v>813</v>
      </c>
      <c r="SA212" t="s">
        <v>817</v>
      </c>
      <c r="SB212" t="s">
        <v>817</v>
      </c>
      <c r="SC212" t="s">
        <v>817</v>
      </c>
      <c r="SD212" t="s">
        <v>817</v>
      </c>
      <c r="SE212" t="s">
        <v>817</v>
      </c>
      <c r="SF212" t="s">
        <v>817</v>
      </c>
      <c r="SG212" t="s">
        <v>817</v>
      </c>
      <c r="SH212" t="s">
        <v>817</v>
      </c>
      <c r="SI212" t="s">
        <v>817</v>
      </c>
      <c r="SJ212" t="s">
        <v>817</v>
      </c>
      <c r="SK212" t="s">
        <v>817</v>
      </c>
      <c r="SL212" t="s">
        <v>817</v>
      </c>
      <c r="SM212" t="s">
        <v>813</v>
      </c>
      <c r="SN212" t="s">
        <v>817</v>
      </c>
      <c r="SO212" t="s">
        <v>817</v>
      </c>
      <c r="SP212" t="s">
        <v>817</v>
      </c>
      <c r="SQ212" t="s">
        <v>817</v>
      </c>
      <c r="SR212" t="s">
        <v>817</v>
      </c>
      <c r="SS212" t="s">
        <v>817</v>
      </c>
      <c r="ST212" t="s">
        <v>817</v>
      </c>
      <c r="SU212" t="s">
        <v>817</v>
      </c>
      <c r="SV212" t="s">
        <v>817</v>
      </c>
      <c r="SW212" t="s">
        <v>817</v>
      </c>
      <c r="SX212" t="s">
        <v>817</v>
      </c>
      <c r="SY212" t="s">
        <v>817</v>
      </c>
      <c r="SZ212" t="s">
        <v>817</v>
      </c>
      <c r="TA212" t="s">
        <v>817</v>
      </c>
      <c r="TB212" t="s">
        <v>817</v>
      </c>
      <c r="TC212" t="s">
        <v>817</v>
      </c>
      <c r="TD212" t="s">
        <v>817</v>
      </c>
      <c r="TE212" t="s">
        <v>817</v>
      </c>
      <c r="TF212" t="s">
        <v>813</v>
      </c>
      <c r="TG212" t="s">
        <v>817</v>
      </c>
      <c r="TH212" t="s">
        <v>817</v>
      </c>
      <c r="TI212" t="s">
        <v>817</v>
      </c>
      <c r="TJ212" t="s">
        <v>817</v>
      </c>
      <c r="TU212" t="s">
        <v>817</v>
      </c>
      <c r="TY212" t="s">
        <v>817</v>
      </c>
      <c r="TZ212" t="s">
        <v>817</v>
      </c>
      <c r="UA212" t="s">
        <v>817</v>
      </c>
      <c r="UB212" t="s">
        <v>817</v>
      </c>
      <c r="UC212" t="s">
        <v>817</v>
      </c>
      <c r="UD212" t="s">
        <v>817</v>
      </c>
      <c r="UE212" t="s">
        <v>817</v>
      </c>
      <c r="UF212" t="s">
        <v>817</v>
      </c>
      <c r="UG212" t="s">
        <v>817</v>
      </c>
      <c r="UH212" t="s">
        <v>813</v>
      </c>
      <c r="UI212" t="s">
        <v>817</v>
      </c>
      <c r="UJ212" t="s">
        <v>817</v>
      </c>
      <c r="UK212" t="s">
        <v>817</v>
      </c>
      <c r="UL212" t="s">
        <v>817</v>
      </c>
      <c r="UM212" t="s">
        <v>817</v>
      </c>
      <c r="UN212" t="s">
        <v>817</v>
      </c>
      <c r="UO212" t="s">
        <v>817</v>
      </c>
      <c r="UP212" t="s">
        <v>817</v>
      </c>
      <c r="UQ212" t="s">
        <v>817</v>
      </c>
      <c r="UR212" t="s">
        <v>817</v>
      </c>
      <c r="US212" t="s">
        <v>817</v>
      </c>
      <c r="UT212" t="s">
        <v>817</v>
      </c>
      <c r="UU212" t="s">
        <v>817</v>
      </c>
      <c r="UV212" t="s">
        <v>817</v>
      </c>
      <c r="UW212" t="s">
        <v>813</v>
      </c>
      <c r="UX212" t="s">
        <v>817</v>
      </c>
      <c r="UY212" t="s">
        <v>817</v>
      </c>
      <c r="UZ212" t="s">
        <v>817</v>
      </c>
      <c r="VD212" t="s">
        <v>817</v>
      </c>
      <c r="VE212" t="s">
        <v>817</v>
      </c>
      <c r="VF212" t="s">
        <v>817</v>
      </c>
      <c r="VG212" t="s">
        <v>817</v>
      </c>
      <c r="VH212" t="s">
        <v>817</v>
      </c>
      <c r="VI212" t="s">
        <v>817</v>
      </c>
      <c r="VJ212" t="s">
        <v>817</v>
      </c>
      <c r="VK212" t="s">
        <v>817</v>
      </c>
      <c r="VL212" t="s">
        <v>813</v>
      </c>
      <c r="VM212" t="s">
        <v>817</v>
      </c>
      <c r="VN212" t="s">
        <v>817</v>
      </c>
      <c r="VO212" t="s">
        <v>817</v>
      </c>
      <c r="VP212" t="s">
        <v>817</v>
      </c>
      <c r="VQ212" t="s">
        <v>817</v>
      </c>
      <c r="VY212" t="s">
        <v>813</v>
      </c>
      <c r="VZ212" t="s">
        <v>817</v>
      </c>
      <c r="WA212" t="s">
        <v>817</v>
      </c>
      <c r="WJ212" t="s">
        <v>817</v>
      </c>
      <c r="WK212" t="s">
        <v>817</v>
      </c>
      <c r="WL212" t="s">
        <v>817</v>
      </c>
      <c r="WM212" t="s">
        <v>817</v>
      </c>
      <c r="WN212" t="s">
        <v>817</v>
      </c>
      <c r="WO212" t="s">
        <v>813</v>
      </c>
      <c r="WP212" t="s">
        <v>817</v>
      </c>
      <c r="WQ212" t="s">
        <v>817</v>
      </c>
      <c r="WR212" t="s">
        <v>817</v>
      </c>
      <c r="WS212" t="s">
        <v>902</v>
      </c>
      <c r="WU212" t="s">
        <v>817</v>
      </c>
      <c r="WV212" t="s">
        <v>817</v>
      </c>
      <c r="WW212" t="s">
        <v>817</v>
      </c>
      <c r="WX212" t="s">
        <v>817</v>
      </c>
      <c r="WY212" t="s">
        <v>817</v>
      </c>
      <c r="WZ212" t="s">
        <v>813</v>
      </c>
      <c r="XA212" t="s">
        <v>817</v>
      </c>
      <c r="XB212" t="s">
        <v>817</v>
      </c>
      <c r="XC212" t="s">
        <v>850</v>
      </c>
      <c r="XD212" t="s">
        <v>813</v>
      </c>
      <c r="XE212" t="s">
        <v>817</v>
      </c>
      <c r="XF212" t="s">
        <v>817</v>
      </c>
      <c r="XG212" t="s">
        <v>817</v>
      </c>
      <c r="XH212" t="s">
        <v>817</v>
      </c>
      <c r="XI212" t="s">
        <v>817</v>
      </c>
      <c r="XJ212" t="s">
        <v>817</v>
      </c>
      <c r="XK212" t="s">
        <v>817</v>
      </c>
      <c r="XL212" t="s">
        <v>817</v>
      </c>
      <c r="XM212" t="s">
        <v>817</v>
      </c>
      <c r="XN212" t="s">
        <v>817</v>
      </c>
      <c r="XO212" t="s">
        <v>817</v>
      </c>
      <c r="XP212" t="s">
        <v>817</v>
      </c>
      <c r="XQ212" t="s">
        <v>817</v>
      </c>
      <c r="XR212" t="s">
        <v>817</v>
      </c>
      <c r="XS212" t="s">
        <v>817</v>
      </c>
      <c r="XT212" t="s">
        <v>817</v>
      </c>
      <c r="XU212" t="s">
        <v>817</v>
      </c>
      <c r="XV212" t="s">
        <v>813</v>
      </c>
      <c r="XW212" t="s">
        <v>817</v>
      </c>
      <c r="XX212" t="s">
        <v>817</v>
      </c>
      <c r="XY212" t="s">
        <v>817</v>
      </c>
      <c r="XZ212" t="s">
        <v>817</v>
      </c>
      <c r="ZM212" t="s">
        <v>817</v>
      </c>
      <c r="ZN212" t="s">
        <v>817</v>
      </c>
      <c r="ZO212" t="s">
        <v>817</v>
      </c>
      <c r="ZP212" t="s">
        <v>817</v>
      </c>
      <c r="ZQ212" t="s">
        <v>817</v>
      </c>
      <c r="ZR212" t="s">
        <v>813</v>
      </c>
      <c r="ZS212" t="s">
        <v>817</v>
      </c>
      <c r="ZT212" t="s">
        <v>817</v>
      </c>
      <c r="ZU212" t="s">
        <v>817</v>
      </c>
      <c r="ZV212" t="s">
        <v>817</v>
      </c>
      <c r="ZW212" t="s">
        <v>817</v>
      </c>
      <c r="ZX212" t="s">
        <v>817</v>
      </c>
      <c r="ZY212" t="s">
        <v>817</v>
      </c>
      <c r="ZZ212" t="s">
        <v>817</v>
      </c>
      <c r="AAA212" t="s">
        <v>817</v>
      </c>
      <c r="AAB212" t="s">
        <v>817</v>
      </c>
      <c r="AAC212" t="s">
        <v>813</v>
      </c>
      <c r="AAD212" t="s">
        <v>817</v>
      </c>
      <c r="AAE212" t="s">
        <v>817</v>
      </c>
      <c r="AAF212" t="s">
        <v>817</v>
      </c>
      <c r="AAH212" t="s">
        <v>817</v>
      </c>
      <c r="AAI212" t="s">
        <v>817</v>
      </c>
      <c r="AAJ212" t="s">
        <v>813</v>
      </c>
      <c r="AAK212" t="s">
        <v>817</v>
      </c>
      <c r="AAL212" t="s">
        <v>817</v>
      </c>
      <c r="AAM212" t="s">
        <v>817</v>
      </c>
      <c r="AAN212" t="s">
        <v>813</v>
      </c>
      <c r="AAO212" t="s">
        <v>817</v>
      </c>
      <c r="AAP212" t="s">
        <v>817</v>
      </c>
      <c r="AAQ212" t="s">
        <v>817</v>
      </c>
      <c r="AAR212" t="s">
        <v>817</v>
      </c>
      <c r="AAS212" t="s">
        <v>817</v>
      </c>
      <c r="AAT212" t="s">
        <v>817</v>
      </c>
      <c r="AAV212" t="s">
        <v>817</v>
      </c>
      <c r="AAW212" t="s">
        <v>817</v>
      </c>
      <c r="AAX212" t="s">
        <v>817</v>
      </c>
      <c r="AAY212" t="s">
        <v>817</v>
      </c>
      <c r="AAZ212" t="s">
        <v>817</v>
      </c>
      <c r="ABA212" t="s">
        <v>813</v>
      </c>
      <c r="ABB212" t="s">
        <v>817</v>
      </c>
      <c r="ABC212" t="s">
        <v>817</v>
      </c>
      <c r="ABD212" t="s">
        <v>817</v>
      </c>
      <c r="ABE212" t="s">
        <v>817</v>
      </c>
      <c r="ABF212" t="s">
        <v>817</v>
      </c>
      <c r="ABG212" t="s">
        <v>817</v>
      </c>
      <c r="ABH212" t="s">
        <v>817</v>
      </c>
      <c r="ABI212" t="s">
        <v>817</v>
      </c>
      <c r="ABJ212" t="s">
        <v>817</v>
      </c>
      <c r="ABK212" t="s">
        <v>817</v>
      </c>
      <c r="ABL212" t="s">
        <v>817</v>
      </c>
      <c r="ABM212" t="s">
        <v>817</v>
      </c>
      <c r="ABN212" t="s">
        <v>817</v>
      </c>
      <c r="ABO212" t="s">
        <v>817</v>
      </c>
      <c r="ABP212" t="s">
        <v>817</v>
      </c>
      <c r="ABQ212" t="s">
        <v>817</v>
      </c>
      <c r="ABR212" t="s">
        <v>817</v>
      </c>
      <c r="ABS212" t="s">
        <v>817</v>
      </c>
      <c r="ABT212" t="s">
        <v>817</v>
      </c>
      <c r="ABU212" t="s">
        <v>817</v>
      </c>
      <c r="ABV212" t="s">
        <v>813</v>
      </c>
      <c r="ABW212" t="s">
        <v>817</v>
      </c>
      <c r="ABX212" t="s">
        <v>817</v>
      </c>
      <c r="ABY212" t="s">
        <v>817</v>
      </c>
      <c r="ABZ212" t="s">
        <v>817</v>
      </c>
      <c r="ACA212" t="s">
        <v>817</v>
      </c>
      <c r="ACB212" t="s">
        <v>813</v>
      </c>
      <c r="ACC212" t="s">
        <v>817</v>
      </c>
      <c r="ACD212" t="s">
        <v>817</v>
      </c>
      <c r="ACE212" t="s">
        <v>817</v>
      </c>
      <c r="ACF212" t="s">
        <v>817</v>
      </c>
      <c r="ACG212" t="s">
        <v>817</v>
      </c>
      <c r="ACH212" t="s">
        <v>817</v>
      </c>
      <c r="ACI212" t="s">
        <v>817</v>
      </c>
    </row>
    <row r="213" spans="1:763">
      <c r="A213" t="s">
        <v>1692</v>
      </c>
      <c r="B213" t="s">
        <v>1693</v>
      </c>
      <c r="C213" t="s">
        <v>1694</v>
      </c>
      <c r="D213" t="s">
        <v>885</v>
      </c>
      <c r="E213" t="s">
        <v>885</v>
      </c>
      <c r="P213" t="s">
        <v>886</v>
      </c>
      <c r="Q213">
        <v>0.64514064157430773</v>
      </c>
      <c r="T213">
        <v>56</v>
      </c>
      <c r="V213" t="s">
        <v>813</v>
      </c>
      <c r="X213" t="s">
        <v>817</v>
      </c>
      <c r="Y213" t="s">
        <v>814</v>
      </c>
      <c r="Z213" t="s">
        <v>856</v>
      </c>
      <c r="AA213" t="s">
        <v>815</v>
      </c>
      <c r="AB213" t="s">
        <v>816</v>
      </c>
      <c r="AC213">
        <v>2</v>
      </c>
      <c r="AD213" t="s">
        <v>817</v>
      </c>
      <c r="AE213">
        <v>1</v>
      </c>
      <c r="AF213">
        <v>1</v>
      </c>
      <c r="AG213">
        <v>0</v>
      </c>
      <c r="AH213" t="s">
        <v>818</v>
      </c>
      <c r="AI213" t="s">
        <v>818</v>
      </c>
      <c r="AJ213" t="s">
        <v>818</v>
      </c>
      <c r="AK213" t="s">
        <v>818</v>
      </c>
      <c r="AL213" t="s">
        <v>818</v>
      </c>
      <c r="AM213" t="s">
        <v>818</v>
      </c>
      <c r="AN213" t="s">
        <v>818</v>
      </c>
      <c r="AO213" t="s">
        <v>818</v>
      </c>
      <c r="AP213" t="s">
        <v>818</v>
      </c>
      <c r="AQ213" t="s">
        <v>818</v>
      </c>
      <c r="AR213" t="s">
        <v>818</v>
      </c>
      <c r="AS213" t="s">
        <v>818</v>
      </c>
      <c r="AT213" t="s">
        <v>818</v>
      </c>
      <c r="AU213" t="s">
        <v>818</v>
      </c>
      <c r="AV213" t="s">
        <v>818</v>
      </c>
      <c r="AW213" t="s">
        <v>818</v>
      </c>
      <c r="AX213" t="s">
        <v>818</v>
      </c>
      <c r="AY213" t="s">
        <v>818</v>
      </c>
      <c r="AZ213" t="s">
        <v>818</v>
      </c>
      <c r="BA213" t="s">
        <v>818</v>
      </c>
      <c r="BB213" t="s">
        <v>818</v>
      </c>
      <c r="BC213" t="s">
        <v>818</v>
      </c>
      <c r="BD213" t="s">
        <v>818</v>
      </c>
      <c r="BE213" t="s">
        <v>818</v>
      </c>
      <c r="BF213" t="s">
        <v>818</v>
      </c>
      <c r="BG213" t="s">
        <v>818</v>
      </c>
      <c r="BH213" t="s">
        <v>818</v>
      </c>
      <c r="BI213" t="s">
        <v>818</v>
      </c>
      <c r="BJ213" t="s">
        <v>818</v>
      </c>
      <c r="BK213" t="s">
        <v>818</v>
      </c>
      <c r="BL213" t="s">
        <v>818</v>
      </c>
      <c r="BM213" t="s">
        <v>818</v>
      </c>
      <c r="BN213" t="s">
        <v>818</v>
      </c>
      <c r="BO213" t="s">
        <v>818</v>
      </c>
      <c r="BP213" t="s">
        <v>818</v>
      </c>
      <c r="BQ213" t="s">
        <v>818</v>
      </c>
      <c r="BR213" t="s">
        <v>818</v>
      </c>
      <c r="BS213" t="s">
        <v>818</v>
      </c>
      <c r="BT213" t="s">
        <v>818</v>
      </c>
      <c r="BU213" t="s">
        <v>818</v>
      </c>
      <c r="BV213" t="s">
        <v>818</v>
      </c>
      <c r="BW213" t="s">
        <v>818</v>
      </c>
      <c r="BX213" t="s">
        <v>818</v>
      </c>
      <c r="BY213" t="s">
        <v>818</v>
      </c>
      <c r="BZ213" t="s">
        <v>818</v>
      </c>
      <c r="CA213" t="s">
        <v>818</v>
      </c>
      <c r="CB213" t="s">
        <v>818</v>
      </c>
      <c r="CC213" t="s">
        <v>818</v>
      </c>
      <c r="CD213" t="s">
        <v>818</v>
      </c>
      <c r="CE213" t="s">
        <v>818</v>
      </c>
      <c r="CF213" t="s">
        <v>818</v>
      </c>
      <c r="CG213" t="s">
        <v>818</v>
      </c>
      <c r="CH213" t="s">
        <v>818</v>
      </c>
      <c r="CI213" t="s">
        <v>818</v>
      </c>
      <c r="CJ213" t="s">
        <v>818</v>
      </c>
      <c r="CK213" t="s">
        <v>818</v>
      </c>
      <c r="CL213" t="s">
        <v>818</v>
      </c>
      <c r="CM213" t="s">
        <v>818</v>
      </c>
      <c r="CN213" t="s">
        <v>818</v>
      </c>
      <c r="CO213" t="s">
        <v>818</v>
      </c>
      <c r="CP213" t="s">
        <v>818</v>
      </c>
      <c r="CQ213" t="s">
        <v>818</v>
      </c>
      <c r="CR213" t="s">
        <v>818</v>
      </c>
      <c r="CS213" t="s">
        <v>818</v>
      </c>
      <c r="CT213" t="s">
        <v>818</v>
      </c>
      <c r="CU213" t="s">
        <v>818</v>
      </c>
      <c r="CV213" t="s">
        <v>818</v>
      </c>
      <c r="CW213" t="s">
        <v>818</v>
      </c>
      <c r="CX213" t="s">
        <v>818</v>
      </c>
      <c r="CY213" t="s">
        <v>818</v>
      </c>
      <c r="CZ213" t="s">
        <v>818</v>
      </c>
      <c r="DA213" t="s">
        <v>818</v>
      </c>
      <c r="DB213" t="s">
        <v>818</v>
      </c>
      <c r="DC213" t="s">
        <v>818</v>
      </c>
      <c r="DD213" t="s">
        <v>818</v>
      </c>
      <c r="DE213" t="s">
        <v>818</v>
      </c>
      <c r="DF213" t="s">
        <v>818</v>
      </c>
      <c r="DG213" t="s">
        <v>818</v>
      </c>
      <c r="DH213" t="s">
        <v>818</v>
      </c>
      <c r="DI213" t="s">
        <v>818</v>
      </c>
      <c r="DJ213" t="s">
        <v>818</v>
      </c>
      <c r="DK213" t="s">
        <v>818</v>
      </c>
      <c r="DL213" t="s">
        <v>818</v>
      </c>
      <c r="DM213" t="s">
        <v>818</v>
      </c>
      <c r="DN213" t="s">
        <v>818</v>
      </c>
      <c r="DO213" t="s">
        <v>818</v>
      </c>
      <c r="DP213" t="s">
        <v>818</v>
      </c>
      <c r="DQ213" t="s">
        <v>818</v>
      </c>
      <c r="DR213" t="s">
        <v>818</v>
      </c>
      <c r="DS213" t="s">
        <v>818</v>
      </c>
      <c r="DT213" t="s">
        <v>818</v>
      </c>
      <c r="DU213" t="s">
        <v>818</v>
      </c>
      <c r="DV213" t="s">
        <v>818</v>
      </c>
      <c r="DW213" t="s">
        <v>818</v>
      </c>
      <c r="DX213" t="s">
        <v>818</v>
      </c>
      <c r="DY213" t="s">
        <v>818</v>
      </c>
      <c r="DZ213" t="s">
        <v>818</v>
      </c>
      <c r="EA213" t="s">
        <v>818</v>
      </c>
      <c r="EB213" t="s">
        <v>818</v>
      </c>
      <c r="EC213" t="s">
        <v>818</v>
      </c>
      <c r="ED213" t="s">
        <v>818</v>
      </c>
      <c r="EE213" t="s">
        <v>818</v>
      </c>
      <c r="EF213" t="s">
        <v>818</v>
      </c>
      <c r="EG213" t="s">
        <v>818</v>
      </c>
      <c r="EH213" t="s">
        <v>818</v>
      </c>
      <c r="EI213" t="s">
        <v>818</v>
      </c>
      <c r="EJ213" t="s">
        <v>818</v>
      </c>
      <c r="EK213" t="s">
        <v>818</v>
      </c>
      <c r="EL213" t="s">
        <v>818</v>
      </c>
      <c r="EM213" t="s">
        <v>818</v>
      </c>
      <c r="EN213" t="s">
        <v>818</v>
      </c>
      <c r="EO213" t="s">
        <v>818</v>
      </c>
      <c r="EP213" t="s">
        <v>818</v>
      </c>
      <c r="EQ213" t="s">
        <v>818</v>
      </c>
      <c r="ER213" t="s">
        <v>818</v>
      </c>
      <c r="ES213" t="s">
        <v>818</v>
      </c>
      <c r="ET213" t="s">
        <v>818</v>
      </c>
      <c r="EU213" t="s">
        <v>818</v>
      </c>
      <c r="EV213" t="s">
        <v>818</v>
      </c>
      <c r="EW213" t="s">
        <v>818</v>
      </c>
      <c r="EX213" t="s">
        <v>818</v>
      </c>
      <c r="EY213" t="s">
        <v>818</v>
      </c>
      <c r="EZ213" t="s">
        <v>818</v>
      </c>
      <c r="FA213" t="s">
        <v>818</v>
      </c>
      <c r="FB213" t="s">
        <v>818</v>
      </c>
      <c r="FC213" t="s">
        <v>818</v>
      </c>
      <c r="FD213" t="s">
        <v>818</v>
      </c>
      <c r="FE213" t="s">
        <v>818</v>
      </c>
      <c r="FF213" t="s">
        <v>818</v>
      </c>
      <c r="FG213" t="s">
        <v>818</v>
      </c>
      <c r="FH213" t="s">
        <v>818</v>
      </c>
      <c r="FI213" t="s">
        <v>818</v>
      </c>
      <c r="FJ213" t="s">
        <v>818</v>
      </c>
      <c r="FK213" t="s">
        <v>818</v>
      </c>
      <c r="FL213" t="s">
        <v>818</v>
      </c>
      <c r="FM213" t="s">
        <v>818</v>
      </c>
      <c r="FN213" t="s">
        <v>818</v>
      </c>
      <c r="FO213" t="s">
        <v>818</v>
      </c>
      <c r="FP213" t="s">
        <v>818</v>
      </c>
      <c r="FQ213" t="s">
        <v>818</v>
      </c>
      <c r="FR213" t="s">
        <v>818</v>
      </c>
      <c r="FS213" t="s">
        <v>818</v>
      </c>
      <c r="FT213" t="s">
        <v>818</v>
      </c>
      <c r="FU213" t="s">
        <v>818</v>
      </c>
      <c r="FV213" t="s">
        <v>818</v>
      </c>
      <c r="FW213" t="s">
        <v>818</v>
      </c>
      <c r="FX213" t="s">
        <v>818</v>
      </c>
      <c r="FY213" t="s">
        <v>818</v>
      </c>
      <c r="FZ213" t="s">
        <v>818</v>
      </c>
      <c r="GA213" t="s">
        <v>818</v>
      </c>
      <c r="GB213" t="s">
        <v>818</v>
      </c>
      <c r="GC213" t="s">
        <v>818</v>
      </c>
      <c r="GD213" t="s">
        <v>818</v>
      </c>
      <c r="GE213" t="s">
        <v>818</v>
      </c>
      <c r="GF213" t="s">
        <v>818</v>
      </c>
      <c r="GG213" t="s">
        <v>818</v>
      </c>
      <c r="GH213" t="s">
        <v>818</v>
      </c>
      <c r="GI213" t="s">
        <v>818</v>
      </c>
      <c r="GJ213" t="s">
        <v>818</v>
      </c>
      <c r="GK213" t="s">
        <v>818</v>
      </c>
      <c r="GL213" t="s">
        <v>818</v>
      </c>
      <c r="GM213" t="s">
        <v>818</v>
      </c>
      <c r="GN213" t="s">
        <v>818</v>
      </c>
      <c r="GO213" t="s">
        <v>818</v>
      </c>
      <c r="GP213" t="s">
        <v>818</v>
      </c>
      <c r="GQ213" t="s">
        <v>818</v>
      </c>
      <c r="GR213" t="s">
        <v>818</v>
      </c>
      <c r="GS213" t="s">
        <v>818</v>
      </c>
      <c r="GT213" t="s">
        <v>818</v>
      </c>
      <c r="GU213" t="s">
        <v>818</v>
      </c>
      <c r="GV213" t="s">
        <v>818</v>
      </c>
      <c r="GW213" t="s">
        <v>818</v>
      </c>
      <c r="GX213" t="s">
        <v>818</v>
      </c>
      <c r="GY213" t="s">
        <v>818</v>
      </c>
      <c r="GZ213" t="s">
        <v>818</v>
      </c>
      <c r="HA213" t="s">
        <v>818</v>
      </c>
      <c r="HB213" t="s">
        <v>818</v>
      </c>
      <c r="HC213" t="s">
        <v>818</v>
      </c>
      <c r="HD213" t="s">
        <v>818</v>
      </c>
      <c r="HE213" t="s">
        <v>818</v>
      </c>
      <c r="HF213" t="s">
        <v>818</v>
      </c>
      <c r="HG213" t="s">
        <v>818</v>
      </c>
      <c r="HH213" t="s">
        <v>818</v>
      </c>
      <c r="HI213" t="s">
        <v>818</v>
      </c>
      <c r="HJ213" t="s">
        <v>818</v>
      </c>
      <c r="HK213" t="s">
        <v>818</v>
      </c>
      <c r="HL213" t="s">
        <v>818</v>
      </c>
      <c r="HM213" t="s">
        <v>818</v>
      </c>
      <c r="HN213" t="s">
        <v>818</v>
      </c>
      <c r="HO213" t="s">
        <v>818</v>
      </c>
      <c r="HP213" t="s">
        <v>818</v>
      </c>
      <c r="HQ213" t="s">
        <v>818</v>
      </c>
      <c r="HR213" t="s">
        <v>818</v>
      </c>
      <c r="HS213" t="s">
        <v>818</v>
      </c>
      <c r="HT213" t="s">
        <v>818</v>
      </c>
      <c r="HU213" t="s">
        <v>818</v>
      </c>
      <c r="HV213" t="s">
        <v>818</v>
      </c>
      <c r="HW213" t="s">
        <v>818</v>
      </c>
      <c r="HX213" t="s">
        <v>818</v>
      </c>
      <c r="HY213" t="s">
        <v>818</v>
      </c>
      <c r="HZ213" t="s">
        <v>818</v>
      </c>
      <c r="IA213" t="s">
        <v>818</v>
      </c>
      <c r="IB213" t="s">
        <v>818</v>
      </c>
      <c r="IC213" t="s">
        <v>818</v>
      </c>
      <c r="ID213" t="s">
        <v>818</v>
      </c>
      <c r="IE213" t="s">
        <v>818</v>
      </c>
      <c r="IF213" t="s">
        <v>818</v>
      </c>
      <c r="IG213" t="s">
        <v>818</v>
      </c>
      <c r="IH213" t="s">
        <v>818</v>
      </c>
      <c r="II213" t="s">
        <v>818</v>
      </c>
      <c r="IJ213" t="s">
        <v>818</v>
      </c>
      <c r="IK213" t="s">
        <v>818</v>
      </c>
      <c r="IL213" t="s">
        <v>818</v>
      </c>
      <c r="IM213" t="s">
        <v>818</v>
      </c>
      <c r="IN213" t="s">
        <v>818</v>
      </c>
      <c r="IO213" t="s">
        <v>818</v>
      </c>
      <c r="IP213" t="s">
        <v>818</v>
      </c>
      <c r="IQ213" t="s">
        <v>818</v>
      </c>
      <c r="IR213" t="s">
        <v>818</v>
      </c>
      <c r="IS213" t="s">
        <v>818</v>
      </c>
      <c r="IT213" t="s">
        <v>818</v>
      </c>
      <c r="IU213" t="s">
        <v>818</v>
      </c>
      <c r="IV213" t="s">
        <v>818</v>
      </c>
      <c r="IW213" t="s">
        <v>818</v>
      </c>
      <c r="IX213" t="s">
        <v>818</v>
      </c>
      <c r="IY213" t="s">
        <v>818</v>
      </c>
      <c r="IZ213" t="s">
        <v>818</v>
      </c>
      <c r="JA213" t="s">
        <v>818</v>
      </c>
      <c r="JB213" t="s">
        <v>818</v>
      </c>
      <c r="JC213" t="s">
        <v>818</v>
      </c>
      <c r="JD213" t="s">
        <v>818</v>
      </c>
      <c r="JE213" t="s">
        <v>818</v>
      </c>
      <c r="JF213" t="s">
        <v>818</v>
      </c>
      <c r="JG213" t="s">
        <v>818</v>
      </c>
      <c r="JH213" t="s">
        <v>818</v>
      </c>
      <c r="JI213" t="s">
        <v>818</v>
      </c>
      <c r="JJ213" t="s">
        <v>818</v>
      </c>
      <c r="JK213" t="s">
        <v>818</v>
      </c>
      <c r="JL213" t="s">
        <v>818</v>
      </c>
      <c r="JM213" t="s">
        <v>818</v>
      </c>
      <c r="JN213" t="s">
        <v>818</v>
      </c>
      <c r="JO213" t="s">
        <v>818</v>
      </c>
      <c r="JP213" t="s">
        <v>818</v>
      </c>
      <c r="JQ213" t="s">
        <v>818</v>
      </c>
      <c r="JR213" t="s">
        <v>818</v>
      </c>
      <c r="JS213" t="s">
        <v>818</v>
      </c>
      <c r="JT213" t="s">
        <v>818</v>
      </c>
      <c r="JU213" t="s">
        <v>818</v>
      </c>
      <c r="JV213" t="s">
        <v>818</v>
      </c>
      <c r="JW213" t="s">
        <v>818</v>
      </c>
      <c r="JX213" t="s">
        <v>818</v>
      </c>
      <c r="JY213" t="s">
        <v>818</v>
      </c>
      <c r="JZ213" t="s">
        <v>818</v>
      </c>
      <c r="KA213" t="s">
        <v>818</v>
      </c>
      <c r="KB213" t="s">
        <v>818</v>
      </c>
      <c r="KC213" t="s">
        <v>818</v>
      </c>
      <c r="KD213" t="s">
        <v>818</v>
      </c>
      <c r="KE213" t="s">
        <v>818</v>
      </c>
      <c r="KF213">
        <v>2</v>
      </c>
      <c r="KG213">
        <v>0</v>
      </c>
      <c r="KH213">
        <v>0</v>
      </c>
      <c r="KI213">
        <v>0</v>
      </c>
      <c r="KJ213">
        <v>0</v>
      </c>
      <c r="KK213">
        <v>0</v>
      </c>
      <c r="KL213">
        <v>0</v>
      </c>
      <c r="KM213">
        <v>0</v>
      </c>
      <c r="KN213">
        <v>1</v>
      </c>
      <c r="KO213">
        <v>0</v>
      </c>
      <c r="KP213">
        <v>0</v>
      </c>
      <c r="KQ213">
        <v>1</v>
      </c>
      <c r="KR213">
        <v>0</v>
      </c>
      <c r="KS213">
        <v>0</v>
      </c>
      <c r="KT213">
        <v>0</v>
      </c>
      <c r="KU213">
        <v>0</v>
      </c>
      <c r="KV213">
        <v>0</v>
      </c>
      <c r="KW213">
        <v>0</v>
      </c>
      <c r="KX213">
        <v>1</v>
      </c>
      <c r="KY213">
        <v>0</v>
      </c>
      <c r="KZ213">
        <v>0</v>
      </c>
      <c r="LA213">
        <v>1</v>
      </c>
      <c r="LB213">
        <v>0</v>
      </c>
      <c r="LC213">
        <v>0</v>
      </c>
      <c r="LD213">
        <v>2</v>
      </c>
      <c r="LE213">
        <v>0</v>
      </c>
      <c r="LF213">
        <v>2</v>
      </c>
      <c r="LH213" t="s">
        <v>813</v>
      </c>
      <c r="LI213" t="s">
        <v>817</v>
      </c>
      <c r="LJ213" t="s">
        <v>813</v>
      </c>
      <c r="LK213" t="s">
        <v>813</v>
      </c>
      <c r="LL213" t="s">
        <v>817</v>
      </c>
      <c r="LM213" t="s">
        <v>817</v>
      </c>
      <c r="LN213" t="s">
        <v>813</v>
      </c>
      <c r="LO213" t="s">
        <v>817</v>
      </c>
      <c r="LQ213" t="s">
        <v>817</v>
      </c>
      <c r="LR213" t="s">
        <v>818</v>
      </c>
      <c r="LV213" t="s">
        <v>818</v>
      </c>
      <c r="LX213" t="s">
        <v>817</v>
      </c>
      <c r="MA213" t="s">
        <v>858</v>
      </c>
      <c r="MB213" t="s">
        <v>887</v>
      </c>
      <c r="MC213" t="s">
        <v>875</v>
      </c>
      <c r="MD213" t="s">
        <v>813</v>
      </c>
      <c r="MF213" t="s">
        <v>823</v>
      </c>
      <c r="MI213" t="s">
        <v>817</v>
      </c>
      <c r="MJ213" t="s">
        <v>824</v>
      </c>
      <c r="MK213" t="s">
        <v>813</v>
      </c>
      <c r="ML213" t="s">
        <v>817</v>
      </c>
      <c r="MM213" t="s">
        <v>817</v>
      </c>
      <c r="MN213" t="s">
        <v>817</v>
      </c>
      <c r="MO213" t="s">
        <v>817</v>
      </c>
      <c r="MP213" t="s">
        <v>817</v>
      </c>
      <c r="MQ213" t="s">
        <v>817</v>
      </c>
      <c r="MR213" t="s">
        <v>817</v>
      </c>
      <c r="MS213" t="s">
        <v>817</v>
      </c>
      <c r="MT213" t="s">
        <v>817</v>
      </c>
      <c r="MU213" t="s">
        <v>817</v>
      </c>
      <c r="MV213" t="s">
        <v>817</v>
      </c>
      <c r="MW213" t="s">
        <v>817</v>
      </c>
      <c r="MX213" t="s">
        <v>817</v>
      </c>
      <c r="MY213" t="s">
        <v>817</v>
      </c>
      <c r="MZ213" t="s">
        <v>813</v>
      </c>
      <c r="NA213" t="s">
        <v>817</v>
      </c>
      <c r="NB213" t="s">
        <v>817</v>
      </c>
      <c r="NR213" t="s">
        <v>813</v>
      </c>
      <c r="NS213" t="s">
        <v>817</v>
      </c>
      <c r="NU213" t="s">
        <v>861</v>
      </c>
      <c r="NV213" t="s">
        <v>813</v>
      </c>
      <c r="NW213" t="s">
        <v>862</v>
      </c>
      <c r="NY213">
        <v>0</v>
      </c>
      <c r="OP213" t="s">
        <v>817</v>
      </c>
      <c r="OQ213" t="s">
        <v>827</v>
      </c>
      <c r="OR213" t="s">
        <v>828</v>
      </c>
      <c r="OS213" t="s">
        <v>878</v>
      </c>
      <c r="OT213" t="s">
        <v>813</v>
      </c>
      <c r="OU213" t="s">
        <v>817</v>
      </c>
      <c r="OV213" t="s">
        <v>830</v>
      </c>
      <c r="OW213" t="s">
        <v>831</v>
      </c>
      <c r="OX213" t="s">
        <v>832</v>
      </c>
      <c r="OY213" t="s">
        <v>833</v>
      </c>
      <c r="OZ213" t="s">
        <v>849</v>
      </c>
      <c r="PA213" t="s">
        <v>817</v>
      </c>
      <c r="PB213" t="s">
        <v>817</v>
      </c>
      <c r="PC213" t="s">
        <v>817</v>
      </c>
      <c r="PD213" t="s">
        <v>817</v>
      </c>
      <c r="PE213" t="s">
        <v>817</v>
      </c>
      <c r="PF213" t="s">
        <v>817</v>
      </c>
      <c r="PG213" t="s">
        <v>813</v>
      </c>
      <c r="PH213" t="s">
        <v>817</v>
      </c>
      <c r="PI213" t="s">
        <v>817</v>
      </c>
      <c r="PJ213" t="s">
        <v>817</v>
      </c>
      <c r="PK213" t="s">
        <v>817</v>
      </c>
      <c r="PL213" t="s">
        <v>835</v>
      </c>
      <c r="PM213" t="s">
        <v>879</v>
      </c>
      <c r="PN213" t="s">
        <v>845</v>
      </c>
      <c r="PO213" t="s">
        <v>880</v>
      </c>
      <c r="PP213" t="s">
        <v>839</v>
      </c>
      <c r="PQ213" t="s">
        <v>813</v>
      </c>
      <c r="PR213" t="s">
        <v>813</v>
      </c>
      <c r="PS213" t="s">
        <v>817</v>
      </c>
      <c r="PT213" t="s">
        <v>817</v>
      </c>
      <c r="PU213" t="s">
        <v>817</v>
      </c>
      <c r="PV213" t="s">
        <v>817</v>
      </c>
      <c r="PW213" t="s">
        <v>817</v>
      </c>
      <c r="PX213" t="s">
        <v>817</v>
      </c>
      <c r="PY213" t="s">
        <v>817</v>
      </c>
      <c r="PZ213" t="s">
        <v>840</v>
      </c>
      <c r="QA213" t="s">
        <v>841</v>
      </c>
      <c r="QB213" t="s">
        <v>895</v>
      </c>
      <c r="QC213" t="s">
        <v>843</v>
      </c>
      <c r="QD213" t="s">
        <v>844</v>
      </c>
      <c r="QE213" t="s">
        <v>845</v>
      </c>
      <c r="QF213" t="s">
        <v>813</v>
      </c>
      <c r="QG213" t="s">
        <v>817</v>
      </c>
      <c r="QH213" t="s">
        <v>813</v>
      </c>
      <c r="QI213" t="s">
        <v>817</v>
      </c>
      <c r="QJ213" t="s">
        <v>817</v>
      </c>
      <c r="QK213" t="s">
        <v>813</v>
      </c>
      <c r="QL213" t="s">
        <v>813</v>
      </c>
      <c r="QM213" t="s">
        <v>813</v>
      </c>
      <c r="QN213" t="s">
        <v>813</v>
      </c>
      <c r="QO213" t="s">
        <v>817</v>
      </c>
      <c r="QP213" t="s">
        <v>817</v>
      </c>
      <c r="QQ213" t="s">
        <v>817</v>
      </c>
      <c r="QR213" t="s">
        <v>868</v>
      </c>
      <c r="QS213" t="s">
        <v>813</v>
      </c>
      <c r="QT213" t="s">
        <v>817</v>
      </c>
      <c r="QU213" t="s">
        <v>817</v>
      </c>
      <c r="QV213" t="s">
        <v>817</v>
      </c>
      <c r="QW213" t="s">
        <v>817</v>
      </c>
      <c r="QX213" t="s">
        <v>817</v>
      </c>
      <c r="QY213" t="s">
        <v>817</v>
      </c>
      <c r="QZ213" t="s">
        <v>817</v>
      </c>
      <c r="RA213" t="s">
        <v>817</v>
      </c>
      <c r="RB213" t="s">
        <v>817</v>
      </c>
      <c r="RC213" t="s">
        <v>817</v>
      </c>
      <c r="RD213" t="s">
        <v>817</v>
      </c>
      <c r="RE213" t="s">
        <v>817</v>
      </c>
      <c r="RF213" t="s">
        <v>817</v>
      </c>
      <c r="RG213" t="s">
        <v>817</v>
      </c>
      <c r="RH213" t="s">
        <v>817</v>
      </c>
      <c r="RI213" t="s">
        <v>817</v>
      </c>
      <c r="RJ213" t="s">
        <v>817</v>
      </c>
      <c r="RK213" t="s">
        <v>817</v>
      </c>
      <c r="RZ213" t="s">
        <v>813</v>
      </c>
      <c r="SA213" t="s">
        <v>817</v>
      </c>
      <c r="SB213" t="s">
        <v>817</v>
      </c>
      <c r="SC213" t="s">
        <v>813</v>
      </c>
      <c r="SD213" t="s">
        <v>817</v>
      </c>
      <c r="SE213" t="s">
        <v>817</v>
      </c>
      <c r="SF213" t="s">
        <v>817</v>
      </c>
      <c r="SG213" t="s">
        <v>813</v>
      </c>
      <c r="SH213" t="s">
        <v>813</v>
      </c>
      <c r="SI213" t="s">
        <v>817</v>
      </c>
      <c r="SJ213" t="s">
        <v>817</v>
      </c>
      <c r="SK213" t="s">
        <v>817</v>
      </c>
      <c r="SL213" t="s">
        <v>817</v>
      </c>
      <c r="SM213" t="s">
        <v>817</v>
      </c>
      <c r="SN213" t="s">
        <v>817</v>
      </c>
      <c r="SO213" t="s">
        <v>817</v>
      </c>
      <c r="SP213" t="s">
        <v>817</v>
      </c>
      <c r="SQ213" t="s">
        <v>817</v>
      </c>
      <c r="SR213" t="s">
        <v>817</v>
      </c>
      <c r="SS213" t="s">
        <v>817</v>
      </c>
      <c r="ST213" t="s">
        <v>817</v>
      </c>
      <c r="SU213" t="s">
        <v>817</v>
      </c>
      <c r="SV213" t="s">
        <v>817</v>
      </c>
      <c r="SW213" t="s">
        <v>813</v>
      </c>
      <c r="SX213" t="s">
        <v>817</v>
      </c>
      <c r="SY213" t="s">
        <v>817</v>
      </c>
      <c r="SZ213" t="s">
        <v>817</v>
      </c>
      <c r="TA213" t="s">
        <v>817</v>
      </c>
      <c r="TB213" t="s">
        <v>817</v>
      </c>
      <c r="TC213" t="s">
        <v>817</v>
      </c>
      <c r="TD213" t="s">
        <v>817</v>
      </c>
      <c r="TE213" t="s">
        <v>817</v>
      </c>
      <c r="TF213" t="s">
        <v>817</v>
      </c>
      <c r="TG213" t="s">
        <v>817</v>
      </c>
      <c r="TH213" t="s">
        <v>817</v>
      </c>
      <c r="TI213" t="s">
        <v>817</v>
      </c>
      <c r="TJ213" t="s">
        <v>813</v>
      </c>
      <c r="TK213" t="s">
        <v>813</v>
      </c>
      <c r="TL213" t="s">
        <v>817</v>
      </c>
      <c r="TM213" t="s">
        <v>817</v>
      </c>
      <c r="TN213" t="s">
        <v>817</v>
      </c>
      <c r="TO213" t="s">
        <v>817</v>
      </c>
      <c r="TP213" t="s">
        <v>817</v>
      </c>
      <c r="TQ213" t="s">
        <v>817</v>
      </c>
      <c r="TR213" t="s">
        <v>813</v>
      </c>
      <c r="TS213" t="s">
        <v>817</v>
      </c>
      <c r="TT213" t="s">
        <v>817</v>
      </c>
      <c r="TU213" t="s">
        <v>817</v>
      </c>
      <c r="TV213" t="s">
        <v>817</v>
      </c>
      <c r="TW213" t="s">
        <v>817</v>
      </c>
      <c r="TY213" t="s">
        <v>817</v>
      </c>
      <c r="TZ213" t="s">
        <v>817</v>
      </c>
      <c r="UA213" t="s">
        <v>817</v>
      </c>
      <c r="UB213" t="s">
        <v>817</v>
      </c>
      <c r="UC213" t="s">
        <v>817</v>
      </c>
      <c r="UD213" t="s">
        <v>817</v>
      </c>
      <c r="UE213" t="s">
        <v>817</v>
      </c>
      <c r="UF213" t="s">
        <v>817</v>
      </c>
      <c r="UG213" t="s">
        <v>817</v>
      </c>
      <c r="UH213" t="s">
        <v>817</v>
      </c>
      <c r="UI213" t="s">
        <v>817</v>
      </c>
      <c r="UJ213" t="s">
        <v>813</v>
      </c>
      <c r="UK213" t="s">
        <v>817</v>
      </c>
      <c r="UL213" t="s">
        <v>817</v>
      </c>
      <c r="UM213" t="s">
        <v>817</v>
      </c>
      <c r="UN213" t="s">
        <v>817</v>
      </c>
      <c r="UO213" t="s">
        <v>817</v>
      </c>
      <c r="UP213" t="s">
        <v>817</v>
      </c>
      <c r="UQ213" t="s">
        <v>817</v>
      </c>
      <c r="UR213" t="s">
        <v>817</v>
      </c>
      <c r="US213" t="s">
        <v>817</v>
      </c>
      <c r="UT213" t="s">
        <v>817</v>
      </c>
      <c r="UU213" t="s">
        <v>817</v>
      </c>
      <c r="UV213" t="s">
        <v>817</v>
      </c>
      <c r="UW213" t="s">
        <v>813</v>
      </c>
      <c r="UX213" t="s">
        <v>817</v>
      </c>
      <c r="UY213" t="s">
        <v>817</v>
      </c>
      <c r="UZ213" t="s">
        <v>817</v>
      </c>
      <c r="VD213" t="s">
        <v>817</v>
      </c>
      <c r="VE213" t="s">
        <v>817</v>
      </c>
      <c r="VF213" t="s">
        <v>817</v>
      </c>
      <c r="VG213" t="s">
        <v>817</v>
      </c>
      <c r="VH213" t="s">
        <v>817</v>
      </c>
      <c r="VI213" t="s">
        <v>817</v>
      </c>
      <c r="VJ213" t="s">
        <v>817</v>
      </c>
      <c r="VK213" t="s">
        <v>817</v>
      </c>
      <c r="VL213" t="s">
        <v>817</v>
      </c>
      <c r="VM213" t="s">
        <v>817</v>
      </c>
      <c r="VN213" t="s">
        <v>817</v>
      </c>
      <c r="VO213" t="s">
        <v>813</v>
      </c>
      <c r="VP213" t="s">
        <v>817</v>
      </c>
      <c r="VQ213" t="s">
        <v>817</v>
      </c>
      <c r="VY213" t="s">
        <v>813</v>
      </c>
      <c r="VZ213" t="s">
        <v>813</v>
      </c>
      <c r="WA213" t="s">
        <v>817</v>
      </c>
      <c r="WJ213" t="s">
        <v>817</v>
      </c>
      <c r="WK213" t="s">
        <v>817</v>
      </c>
      <c r="WL213" t="s">
        <v>817</v>
      </c>
      <c r="WM213" t="s">
        <v>817</v>
      </c>
      <c r="WN213" t="s">
        <v>817</v>
      </c>
      <c r="WO213" t="s">
        <v>813</v>
      </c>
      <c r="WP213" t="s">
        <v>817</v>
      </c>
      <c r="WQ213" t="s">
        <v>817</v>
      </c>
      <c r="WR213" t="s">
        <v>817</v>
      </c>
      <c r="WS213" t="s">
        <v>1695</v>
      </c>
      <c r="WU213" t="s">
        <v>817</v>
      </c>
      <c r="WV213" t="s">
        <v>817</v>
      </c>
      <c r="WW213" t="s">
        <v>817</v>
      </c>
      <c r="WX213" t="s">
        <v>817</v>
      </c>
      <c r="WY213" t="s">
        <v>817</v>
      </c>
      <c r="WZ213" t="s">
        <v>813</v>
      </c>
      <c r="XA213" t="s">
        <v>817</v>
      </c>
      <c r="XB213" t="s">
        <v>817</v>
      </c>
      <c r="XC213" t="s">
        <v>850</v>
      </c>
      <c r="XD213" t="s">
        <v>813</v>
      </c>
      <c r="XE213" t="s">
        <v>817</v>
      </c>
      <c r="XF213" t="s">
        <v>817</v>
      </c>
      <c r="XG213" t="s">
        <v>817</v>
      </c>
      <c r="XH213" t="s">
        <v>817</v>
      </c>
      <c r="XI213" t="s">
        <v>817</v>
      </c>
      <c r="XJ213" t="s">
        <v>813</v>
      </c>
      <c r="XK213" t="s">
        <v>817</v>
      </c>
      <c r="XL213" t="s">
        <v>817</v>
      </c>
      <c r="XM213" t="s">
        <v>817</v>
      </c>
      <c r="XN213" t="s">
        <v>817</v>
      </c>
      <c r="XO213" t="s">
        <v>817</v>
      </c>
      <c r="XP213" t="s">
        <v>817</v>
      </c>
      <c r="XQ213" t="s">
        <v>817</v>
      </c>
      <c r="XR213" t="s">
        <v>813</v>
      </c>
      <c r="XS213" t="s">
        <v>817</v>
      </c>
      <c r="XT213" t="s">
        <v>813</v>
      </c>
      <c r="XU213" t="s">
        <v>813</v>
      </c>
      <c r="XV213" t="s">
        <v>817</v>
      </c>
      <c r="XW213" t="s">
        <v>817</v>
      </c>
      <c r="XX213" t="s">
        <v>817</v>
      </c>
      <c r="XY213" t="s">
        <v>817</v>
      </c>
      <c r="XZ213" t="s">
        <v>817</v>
      </c>
      <c r="ZM213" t="s">
        <v>817</v>
      </c>
      <c r="ZN213" t="s">
        <v>817</v>
      </c>
      <c r="ZO213" t="s">
        <v>817</v>
      </c>
      <c r="ZP213" t="s">
        <v>817</v>
      </c>
      <c r="ZQ213" t="s">
        <v>813</v>
      </c>
      <c r="ZR213" t="s">
        <v>817</v>
      </c>
      <c r="ZS213" t="s">
        <v>817</v>
      </c>
      <c r="ZT213" t="s">
        <v>817</v>
      </c>
      <c r="ZU213" t="s">
        <v>817</v>
      </c>
      <c r="ZV213" t="s">
        <v>817</v>
      </c>
      <c r="ZW213" t="s">
        <v>817</v>
      </c>
      <c r="ZX213" t="s">
        <v>817</v>
      </c>
      <c r="ZY213" t="s">
        <v>817</v>
      </c>
      <c r="ZZ213" t="s">
        <v>817</v>
      </c>
      <c r="AAA213" t="s">
        <v>813</v>
      </c>
      <c r="AAB213" t="s">
        <v>817</v>
      </c>
      <c r="AAC213" t="s">
        <v>817</v>
      </c>
      <c r="AAD213" t="s">
        <v>817</v>
      </c>
      <c r="AAE213" t="s">
        <v>817</v>
      </c>
      <c r="AAF213" t="s">
        <v>817</v>
      </c>
      <c r="AAH213" t="s">
        <v>813</v>
      </c>
      <c r="AAI213" t="s">
        <v>817</v>
      </c>
      <c r="AAJ213" t="s">
        <v>813</v>
      </c>
      <c r="AAK213" t="s">
        <v>817</v>
      </c>
      <c r="AAL213" t="s">
        <v>817</v>
      </c>
      <c r="AAM213" t="s">
        <v>817</v>
      </c>
      <c r="AAN213" t="s">
        <v>817</v>
      </c>
      <c r="AAO213" t="s">
        <v>817</v>
      </c>
      <c r="AAP213" t="s">
        <v>817</v>
      </c>
      <c r="AAQ213" t="s">
        <v>817</v>
      </c>
      <c r="AAR213" t="s">
        <v>817</v>
      </c>
      <c r="AAS213" t="s">
        <v>817</v>
      </c>
      <c r="AAT213" t="s">
        <v>817</v>
      </c>
      <c r="AAV213" t="s">
        <v>817</v>
      </c>
      <c r="AAW213" t="s">
        <v>817</v>
      </c>
      <c r="AAX213" t="s">
        <v>817</v>
      </c>
      <c r="AAY213" t="s">
        <v>817</v>
      </c>
      <c r="AAZ213" t="s">
        <v>817</v>
      </c>
      <c r="ABA213" t="s">
        <v>817</v>
      </c>
      <c r="ABB213" t="s">
        <v>813</v>
      </c>
      <c r="ABC213" t="s">
        <v>817</v>
      </c>
      <c r="ABD213" t="s">
        <v>817</v>
      </c>
      <c r="ABE213" t="s">
        <v>817</v>
      </c>
      <c r="ABF213" t="s">
        <v>817</v>
      </c>
      <c r="ABG213" t="s">
        <v>817</v>
      </c>
      <c r="ABH213" t="s">
        <v>817</v>
      </c>
      <c r="ABI213" t="s">
        <v>817</v>
      </c>
      <c r="ABJ213" t="s">
        <v>817</v>
      </c>
      <c r="ABK213" t="s">
        <v>817</v>
      </c>
      <c r="ABL213" t="s">
        <v>817</v>
      </c>
      <c r="ABM213" t="s">
        <v>817</v>
      </c>
      <c r="ABN213" t="s">
        <v>817</v>
      </c>
      <c r="ABO213" t="s">
        <v>817</v>
      </c>
      <c r="ABP213" t="s">
        <v>817</v>
      </c>
      <c r="ABQ213" t="s">
        <v>813</v>
      </c>
      <c r="ABR213" t="s">
        <v>817</v>
      </c>
      <c r="ABS213" t="s">
        <v>817</v>
      </c>
      <c r="ABT213" t="s">
        <v>817</v>
      </c>
      <c r="ABU213" t="s">
        <v>817</v>
      </c>
      <c r="ABV213" t="s">
        <v>817</v>
      </c>
      <c r="ABW213" t="s">
        <v>813</v>
      </c>
      <c r="ABX213" t="s">
        <v>817</v>
      </c>
      <c r="ABY213" t="s">
        <v>817</v>
      </c>
      <c r="ABZ213" t="s">
        <v>817</v>
      </c>
      <c r="ACA213" t="s">
        <v>813</v>
      </c>
      <c r="ACB213" t="s">
        <v>817</v>
      </c>
      <c r="ACC213" t="s">
        <v>817</v>
      </c>
      <c r="ACD213" t="s">
        <v>817</v>
      </c>
      <c r="ACE213" t="s">
        <v>817</v>
      </c>
      <c r="ACF213" t="s">
        <v>817</v>
      </c>
      <c r="ACG213" t="s">
        <v>817</v>
      </c>
      <c r="ACH213" t="s">
        <v>817</v>
      </c>
      <c r="ACI213" t="s">
        <v>813</v>
      </c>
    </row>
    <row r="214" spans="1:763">
      <c r="A214" t="s">
        <v>1696</v>
      </c>
      <c r="B214" t="s">
        <v>1697</v>
      </c>
      <c r="C214" t="s">
        <v>1698</v>
      </c>
      <c r="D214" t="s">
        <v>811</v>
      </c>
      <c r="E214" t="s">
        <v>811</v>
      </c>
      <c r="P214" t="s">
        <v>812</v>
      </c>
      <c r="Q214">
        <v>0.874863865752458</v>
      </c>
      <c r="T214">
        <v>25</v>
      </c>
      <c r="V214" t="s">
        <v>813</v>
      </c>
      <c r="X214" t="s">
        <v>817</v>
      </c>
      <c r="Y214" t="s">
        <v>814</v>
      </c>
      <c r="Z214" t="s">
        <v>856</v>
      </c>
      <c r="AA214" t="s">
        <v>815</v>
      </c>
      <c r="AB214" t="s">
        <v>816</v>
      </c>
      <c r="AC214">
        <v>4</v>
      </c>
      <c r="AD214" t="s">
        <v>817</v>
      </c>
      <c r="AE214">
        <v>4</v>
      </c>
      <c r="AF214">
        <v>0</v>
      </c>
      <c r="AG214">
        <v>0</v>
      </c>
      <c r="AH214" t="s">
        <v>818</v>
      </c>
      <c r="AI214" t="s">
        <v>818</v>
      </c>
      <c r="AJ214" t="s">
        <v>818</v>
      </c>
      <c r="AK214" t="s">
        <v>818</v>
      </c>
      <c r="AL214" t="s">
        <v>818</v>
      </c>
      <c r="AM214" t="s">
        <v>818</v>
      </c>
      <c r="AN214" t="s">
        <v>818</v>
      </c>
      <c r="AO214" t="s">
        <v>818</v>
      </c>
      <c r="AP214" t="s">
        <v>818</v>
      </c>
      <c r="AQ214" t="s">
        <v>818</v>
      </c>
      <c r="AR214" t="s">
        <v>818</v>
      </c>
      <c r="AS214" t="s">
        <v>818</v>
      </c>
      <c r="AT214" t="s">
        <v>818</v>
      </c>
      <c r="AU214" t="s">
        <v>818</v>
      </c>
      <c r="AV214" t="s">
        <v>818</v>
      </c>
      <c r="AW214" t="s">
        <v>818</v>
      </c>
      <c r="AX214" t="s">
        <v>818</v>
      </c>
      <c r="AY214" t="s">
        <v>818</v>
      </c>
      <c r="AZ214" t="s">
        <v>818</v>
      </c>
      <c r="BA214" t="s">
        <v>818</v>
      </c>
      <c r="BB214" t="s">
        <v>818</v>
      </c>
      <c r="BC214" t="s">
        <v>818</v>
      </c>
      <c r="BD214" t="s">
        <v>818</v>
      </c>
      <c r="BE214" t="s">
        <v>818</v>
      </c>
      <c r="BF214" t="s">
        <v>818</v>
      </c>
      <c r="BG214" t="s">
        <v>818</v>
      </c>
      <c r="BH214" t="s">
        <v>818</v>
      </c>
      <c r="BI214" t="s">
        <v>818</v>
      </c>
      <c r="BJ214" t="s">
        <v>818</v>
      </c>
      <c r="BK214" t="s">
        <v>818</v>
      </c>
      <c r="BL214" t="s">
        <v>818</v>
      </c>
      <c r="BM214" t="s">
        <v>818</v>
      </c>
      <c r="BN214" t="s">
        <v>818</v>
      </c>
      <c r="BO214" t="s">
        <v>818</v>
      </c>
      <c r="BP214" t="s">
        <v>818</v>
      </c>
      <c r="BQ214" t="s">
        <v>818</v>
      </c>
      <c r="BR214" t="s">
        <v>818</v>
      </c>
      <c r="BS214" t="s">
        <v>818</v>
      </c>
      <c r="BT214" t="s">
        <v>818</v>
      </c>
      <c r="BU214" t="s">
        <v>818</v>
      </c>
      <c r="BV214" t="s">
        <v>818</v>
      </c>
      <c r="BW214" t="s">
        <v>818</v>
      </c>
      <c r="BX214" t="s">
        <v>818</v>
      </c>
      <c r="BY214" t="s">
        <v>818</v>
      </c>
      <c r="BZ214" t="s">
        <v>818</v>
      </c>
      <c r="CA214" t="s">
        <v>818</v>
      </c>
      <c r="CB214" t="s">
        <v>818</v>
      </c>
      <c r="CC214" t="s">
        <v>818</v>
      </c>
      <c r="CD214" t="s">
        <v>818</v>
      </c>
      <c r="CE214" t="s">
        <v>818</v>
      </c>
      <c r="CF214" t="s">
        <v>818</v>
      </c>
      <c r="CG214" t="s">
        <v>818</v>
      </c>
      <c r="CH214" t="s">
        <v>818</v>
      </c>
      <c r="CI214" t="s">
        <v>818</v>
      </c>
      <c r="CJ214" t="s">
        <v>818</v>
      </c>
      <c r="CK214" t="s">
        <v>818</v>
      </c>
      <c r="CL214" t="s">
        <v>818</v>
      </c>
      <c r="CM214" t="s">
        <v>818</v>
      </c>
      <c r="CN214" t="s">
        <v>818</v>
      </c>
      <c r="CO214" t="s">
        <v>818</v>
      </c>
      <c r="CP214" t="s">
        <v>818</v>
      </c>
      <c r="CQ214" t="s">
        <v>818</v>
      </c>
      <c r="CR214" t="s">
        <v>818</v>
      </c>
      <c r="CS214" t="s">
        <v>818</v>
      </c>
      <c r="CT214" t="s">
        <v>818</v>
      </c>
      <c r="CU214" t="s">
        <v>818</v>
      </c>
      <c r="CV214" t="s">
        <v>818</v>
      </c>
      <c r="CW214" t="s">
        <v>818</v>
      </c>
      <c r="CX214" t="s">
        <v>818</v>
      </c>
      <c r="CY214" t="s">
        <v>818</v>
      </c>
      <c r="CZ214" t="s">
        <v>818</v>
      </c>
      <c r="DA214" t="s">
        <v>818</v>
      </c>
      <c r="DB214" t="s">
        <v>818</v>
      </c>
      <c r="DC214" t="s">
        <v>818</v>
      </c>
      <c r="DD214" t="s">
        <v>818</v>
      </c>
      <c r="DE214" t="s">
        <v>818</v>
      </c>
      <c r="DF214" t="s">
        <v>818</v>
      </c>
      <c r="DG214" t="s">
        <v>818</v>
      </c>
      <c r="DH214" t="s">
        <v>818</v>
      </c>
      <c r="DI214" t="s">
        <v>818</v>
      </c>
      <c r="DJ214" t="s">
        <v>818</v>
      </c>
      <c r="DK214" t="s">
        <v>818</v>
      </c>
      <c r="DL214" t="s">
        <v>818</v>
      </c>
      <c r="DM214" t="s">
        <v>818</v>
      </c>
      <c r="DN214" t="s">
        <v>818</v>
      </c>
      <c r="DO214" t="s">
        <v>818</v>
      </c>
      <c r="DP214" t="s">
        <v>818</v>
      </c>
      <c r="DQ214" t="s">
        <v>818</v>
      </c>
      <c r="DR214" t="s">
        <v>818</v>
      </c>
      <c r="DS214" t="s">
        <v>818</v>
      </c>
      <c r="DT214" t="s">
        <v>818</v>
      </c>
      <c r="DU214" t="s">
        <v>818</v>
      </c>
      <c r="DV214" t="s">
        <v>818</v>
      </c>
      <c r="DW214" t="s">
        <v>818</v>
      </c>
      <c r="DX214" t="s">
        <v>818</v>
      </c>
      <c r="DY214" t="s">
        <v>818</v>
      </c>
      <c r="DZ214" t="s">
        <v>818</v>
      </c>
      <c r="EA214" t="s">
        <v>818</v>
      </c>
      <c r="EB214" t="s">
        <v>818</v>
      </c>
      <c r="EC214" t="s">
        <v>818</v>
      </c>
      <c r="ED214" t="s">
        <v>818</v>
      </c>
      <c r="EE214" t="s">
        <v>818</v>
      </c>
      <c r="EF214" t="s">
        <v>818</v>
      </c>
      <c r="EG214" t="s">
        <v>818</v>
      </c>
      <c r="EH214" t="s">
        <v>818</v>
      </c>
      <c r="EI214" t="s">
        <v>818</v>
      </c>
      <c r="EJ214" t="s">
        <v>818</v>
      </c>
      <c r="EK214" t="s">
        <v>818</v>
      </c>
      <c r="EL214" t="s">
        <v>818</v>
      </c>
      <c r="EM214" t="s">
        <v>818</v>
      </c>
      <c r="EN214" t="s">
        <v>818</v>
      </c>
      <c r="EO214" t="s">
        <v>818</v>
      </c>
      <c r="EP214" t="s">
        <v>818</v>
      </c>
      <c r="EQ214" t="s">
        <v>818</v>
      </c>
      <c r="ER214" t="s">
        <v>818</v>
      </c>
      <c r="ES214" t="s">
        <v>818</v>
      </c>
      <c r="ET214" t="s">
        <v>818</v>
      </c>
      <c r="EU214" t="s">
        <v>818</v>
      </c>
      <c r="EV214" t="s">
        <v>818</v>
      </c>
      <c r="EW214" t="s">
        <v>818</v>
      </c>
      <c r="EX214" t="s">
        <v>818</v>
      </c>
      <c r="EY214" t="s">
        <v>818</v>
      </c>
      <c r="EZ214" t="s">
        <v>818</v>
      </c>
      <c r="FA214" t="s">
        <v>818</v>
      </c>
      <c r="FB214" t="s">
        <v>818</v>
      </c>
      <c r="FC214" t="s">
        <v>818</v>
      </c>
      <c r="FD214" t="s">
        <v>818</v>
      </c>
      <c r="FE214" t="s">
        <v>818</v>
      </c>
      <c r="FF214" t="s">
        <v>818</v>
      </c>
      <c r="FG214" t="s">
        <v>818</v>
      </c>
      <c r="FH214" t="s">
        <v>818</v>
      </c>
      <c r="FI214" t="s">
        <v>818</v>
      </c>
      <c r="FJ214" t="s">
        <v>818</v>
      </c>
      <c r="FK214" t="s">
        <v>818</v>
      </c>
      <c r="FL214" t="s">
        <v>818</v>
      </c>
      <c r="FM214" t="s">
        <v>818</v>
      </c>
      <c r="FN214" t="s">
        <v>818</v>
      </c>
      <c r="FO214" t="s">
        <v>818</v>
      </c>
      <c r="FP214" t="s">
        <v>818</v>
      </c>
      <c r="FQ214" t="s">
        <v>818</v>
      </c>
      <c r="FR214" t="s">
        <v>818</v>
      </c>
      <c r="FS214" t="s">
        <v>818</v>
      </c>
      <c r="FT214" t="s">
        <v>818</v>
      </c>
      <c r="FU214" t="s">
        <v>818</v>
      </c>
      <c r="FV214" t="s">
        <v>818</v>
      </c>
      <c r="FW214" t="s">
        <v>818</v>
      </c>
      <c r="FX214" t="s">
        <v>818</v>
      </c>
      <c r="FY214" t="s">
        <v>818</v>
      </c>
      <c r="FZ214" t="s">
        <v>818</v>
      </c>
      <c r="GA214" t="s">
        <v>818</v>
      </c>
      <c r="GB214" t="s">
        <v>818</v>
      </c>
      <c r="GC214" t="s">
        <v>818</v>
      </c>
      <c r="GD214" t="s">
        <v>818</v>
      </c>
      <c r="GE214" t="s">
        <v>818</v>
      </c>
      <c r="GF214" t="s">
        <v>818</v>
      </c>
      <c r="GG214" t="s">
        <v>818</v>
      </c>
      <c r="GH214" t="s">
        <v>818</v>
      </c>
      <c r="GI214" t="s">
        <v>818</v>
      </c>
      <c r="GJ214" t="s">
        <v>818</v>
      </c>
      <c r="GK214" t="s">
        <v>818</v>
      </c>
      <c r="GL214" t="s">
        <v>818</v>
      </c>
      <c r="GM214" t="s">
        <v>818</v>
      </c>
      <c r="GN214" t="s">
        <v>818</v>
      </c>
      <c r="GO214" t="s">
        <v>818</v>
      </c>
      <c r="GP214" t="s">
        <v>818</v>
      </c>
      <c r="GQ214" t="s">
        <v>818</v>
      </c>
      <c r="GR214" t="s">
        <v>818</v>
      </c>
      <c r="GS214" t="s">
        <v>818</v>
      </c>
      <c r="GT214" t="s">
        <v>818</v>
      </c>
      <c r="GU214" t="s">
        <v>818</v>
      </c>
      <c r="GV214" t="s">
        <v>818</v>
      </c>
      <c r="GW214" t="s">
        <v>818</v>
      </c>
      <c r="GX214" t="s">
        <v>818</v>
      </c>
      <c r="GY214" t="s">
        <v>818</v>
      </c>
      <c r="GZ214" t="s">
        <v>818</v>
      </c>
      <c r="HA214" t="s">
        <v>818</v>
      </c>
      <c r="HB214" t="s">
        <v>818</v>
      </c>
      <c r="HC214" t="s">
        <v>818</v>
      </c>
      <c r="HD214" t="s">
        <v>818</v>
      </c>
      <c r="HE214" t="s">
        <v>818</v>
      </c>
      <c r="HF214" t="s">
        <v>818</v>
      </c>
      <c r="HG214" t="s">
        <v>818</v>
      </c>
      <c r="HH214" t="s">
        <v>818</v>
      </c>
      <c r="HI214" t="s">
        <v>818</v>
      </c>
      <c r="HJ214" t="s">
        <v>818</v>
      </c>
      <c r="HK214" t="s">
        <v>818</v>
      </c>
      <c r="HL214" t="s">
        <v>818</v>
      </c>
      <c r="HM214" t="s">
        <v>818</v>
      </c>
      <c r="HN214" t="s">
        <v>818</v>
      </c>
      <c r="HO214" t="s">
        <v>818</v>
      </c>
      <c r="HP214" t="s">
        <v>818</v>
      </c>
      <c r="HQ214" t="s">
        <v>818</v>
      </c>
      <c r="HR214" t="s">
        <v>818</v>
      </c>
      <c r="HS214" t="s">
        <v>818</v>
      </c>
      <c r="HT214" t="s">
        <v>818</v>
      </c>
      <c r="HU214" t="s">
        <v>818</v>
      </c>
      <c r="HV214" t="s">
        <v>818</v>
      </c>
      <c r="HW214" t="s">
        <v>818</v>
      </c>
      <c r="HX214" t="s">
        <v>818</v>
      </c>
      <c r="HY214" t="s">
        <v>818</v>
      </c>
      <c r="HZ214" t="s">
        <v>818</v>
      </c>
      <c r="IA214" t="s">
        <v>818</v>
      </c>
      <c r="IB214" t="s">
        <v>818</v>
      </c>
      <c r="IC214" t="s">
        <v>818</v>
      </c>
      <c r="ID214" t="s">
        <v>818</v>
      </c>
      <c r="IE214" t="s">
        <v>818</v>
      </c>
      <c r="IF214" t="s">
        <v>818</v>
      </c>
      <c r="IG214" t="s">
        <v>818</v>
      </c>
      <c r="IH214" t="s">
        <v>818</v>
      </c>
      <c r="II214" t="s">
        <v>818</v>
      </c>
      <c r="IJ214" t="s">
        <v>818</v>
      </c>
      <c r="IK214" t="s">
        <v>818</v>
      </c>
      <c r="IL214" t="s">
        <v>818</v>
      </c>
      <c r="IM214" t="s">
        <v>818</v>
      </c>
      <c r="IN214" t="s">
        <v>818</v>
      </c>
      <c r="IO214" t="s">
        <v>818</v>
      </c>
      <c r="IP214" t="s">
        <v>818</v>
      </c>
      <c r="IQ214" t="s">
        <v>818</v>
      </c>
      <c r="IR214" t="s">
        <v>818</v>
      </c>
      <c r="IS214" t="s">
        <v>818</v>
      </c>
      <c r="IT214" t="s">
        <v>818</v>
      </c>
      <c r="IU214" t="s">
        <v>818</v>
      </c>
      <c r="IV214" t="s">
        <v>818</v>
      </c>
      <c r="IW214" t="s">
        <v>818</v>
      </c>
      <c r="IX214" t="s">
        <v>818</v>
      </c>
      <c r="IY214" t="s">
        <v>818</v>
      </c>
      <c r="IZ214" t="s">
        <v>818</v>
      </c>
      <c r="JA214" t="s">
        <v>818</v>
      </c>
      <c r="JB214" t="s">
        <v>818</v>
      </c>
      <c r="JC214" t="s">
        <v>818</v>
      </c>
      <c r="JD214" t="s">
        <v>818</v>
      </c>
      <c r="JE214" t="s">
        <v>818</v>
      </c>
      <c r="JF214" t="s">
        <v>818</v>
      </c>
      <c r="JG214" t="s">
        <v>818</v>
      </c>
      <c r="JH214" t="s">
        <v>818</v>
      </c>
      <c r="JI214" t="s">
        <v>818</v>
      </c>
      <c r="JJ214" t="s">
        <v>818</v>
      </c>
      <c r="JK214" t="s">
        <v>818</v>
      </c>
      <c r="JL214" t="s">
        <v>818</v>
      </c>
      <c r="JM214" t="s">
        <v>818</v>
      </c>
      <c r="JN214" t="s">
        <v>818</v>
      </c>
      <c r="JO214" t="s">
        <v>818</v>
      </c>
      <c r="JP214" t="s">
        <v>818</v>
      </c>
      <c r="JQ214" t="s">
        <v>818</v>
      </c>
      <c r="JR214" t="s">
        <v>818</v>
      </c>
      <c r="JS214" t="s">
        <v>818</v>
      </c>
      <c r="JT214" t="s">
        <v>818</v>
      </c>
      <c r="JU214" t="s">
        <v>818</v>
      </c>
      <c r="JV214" t="s">
        <v>818</v>
      </c>
      <c r="JW214" t="s">
        <v>818</v>
      </c>
      <c r="JX214" t="s">
        <v>818</v>
      </c>
      <c r="JY214" t="s">
        <v>818</v>
      </c>
      <c r="JZ214" t="s">
        <v>818</v>
      </c>
      <c r="KA214" t="s">
        <v>818</v>
      </c>
      <c r="KB214" t="s">
        <v>818</v>
      </c>
      <c r="KC214" t="s">
        <v>818</v>
      </c>
      <c r="KD214" t="s">
        <v>818</v>
      </c>
      <c r="KE214" t="s">
        <v>818</v>
      </c>
      <c r="KF214">
        <v>4</v>
      </c>
      <c r="KG214">
        <v>0</v>
      </c>
      <c r="KH214">
        <v>0</v>
      </c>
      <c r="KI214">
        <v>0</v>
      </c>
      <c r="KJ214">
        <v>1</v>
      </c>
      <c r="KK214">
        <v>0</v>
      </c>
      <c r="KL214">
        <v>1</v>
      </c>
      <c r="KM214">
        <v>1</v>
      </c>
      <c r="KN214">
        <v>0</v>
      </c>
      <c r="KO214">
        <v>0</v>
      </c>
      <c r="KP214">
        <v>2</v>
      </c>
      <c r="KQ214">
        <v>1</v>
      </c>
      <c r="KR214">
        <v>0</v>
      </c>
      <c r="KS214">
        <v>0</v>
      </c>
      <c r="KT214">
        <v>0</v>
      </c>
      <c r="KU214">
        <v>0</v>
      </c>
      <c r="KV214">
        <v>0</v>
      </c>
      <c r="KW214">
        <v>0</v>
      </c>
      <c r="KX214">
        <v>1</v>
      </c>
      <c r="KY214">
        <v>0</v>
      </c>
      <c r="KZ214">
        <v>0</v>
      </c>
      <c r="LA214">
        <v>1</v>
      </c>
      <c r="LB214">
        <v>1</v>
      </c>
      <c r="LC214">
        <v>2</v>
      </c>
      <c r="LD214">
        <v>4</v>
      </c>
      <c r="LE214">
        <v>1</v>
      </c>
      <c r="LF214">
        <v>2</v>
      </c>
      <c r="LH214" t="s">
        <v>817</v>
      </c>
      <c r="LI214" t="s">
        <v>817</v>
      </c>
      <c r="LJ214" t="s">
        <v>817</v>
      </c>
      <c r="LK214" t="s">
        <v>817</v>
      </c>
      <c r="LL214" t="s">
        <v>817</v>
      </c>
      <c r="LM214" t="s">
        <v>817</v>
      </c>
      <c r="LO214" t="s">
        <v>817</v>
      </c>
      <c r="LQ214" t="s">
        <v>817</v>
      </c>
      <c r="LR214" t="s">
        <v>845</v>
      </c>
      <c r="LS214" t="s">
        <v>818</v>
      </c>
      <c r="LT214" t="s">
        <v>818</v>
      </c>
      <c r="LU214" t="s">
        <v>818</v>
      </c>
      <c r="LV214" t="s">
        <v>845</v>
      </c>
      <c r="LW214" t="s">
        <v>818</v>
      </c>
      <c r="LX214" t="s">
        <v>817</v>
      </c>
      <c r="MA214" t="s">
        <v>820</v>
      </c>
      <c r="MB214" t="s">
        <v>887</v>
      </c>
      <c r="MC214" t="s">
        <v>875</v>
      </c>
      <c r="MD214" t="s">
        <v>813</v>
      </c>
      <c r="MF214" t="s">
        <v>823</v>
      </c>
      <c r="MI214" t="s">
        <v>813</v>
      </c>
      <c r="MJ214" t="s">
        <v>824</v>
      </c>
      <c r="MK214" t="s">
        <v>817</v>
      </c>
      <c r="ML214" t="s">
        <v>817</v>
      </c>
      <c r="MM214" t="s">
        <v>813</v>
      </c>
      <c r="MN214" t="s">
        <v>813</v>
      </c>
      <c r="MO214" t="s">
        <v>817</v>
      </c>
      <c r="MP214" t="s">
        <v>817</v>
      </c>
      <c r="MQ214" t="s">
        <v>817</v>
      </c>
      <c r="MR214" t="s">
        <v>817</v>
      </c>
      <c r="MS214" t="s">
        <v>817</v>
      </c>
      <c r="MT214" t="s">
        <v>817</v>
      </c>
      <c r="MU214" t="s">
        <v>817</v>
      </c>
      <c r="MV214" t="s">
        <v>817</v>
      </c>
      <c r="MW214" t="s">
        <v>817</v>
      </c>
      <c r="MX214" t="s">
        <v>813</v>
      </c>
      <c r="MY214" t="s">
        <v>817</v>
      </c>
      <c r="MZ214" t="s">
        <v>817</v>
      </c>
      <c r="NA214" t="s">
        <v>817</v>
      </c>
      <c r="NB214" t="s">
        <v>817</v>
      </c>
      <c r="NR214" t="s">
        <v>813</v>
      </c>
      <c r="NS214" t="s">
        <v>817</v>
      </c>
      <c r="NU214" t="s">
        <v>825</v>
      </c>
      <c r="NX214" t="s">
        <v>826</v>
      </c>
      <c r="NY214">
        <v>1</v>
      </c>
      <c r="NZ214" t="s">
        <v>903</v>
      </c>
      <c r="OP214" t="s">
        <v>817</v>
      </c>
      <c r="OQ214" t="s">
        <v>827</v>
      </c>
      <c r="OR214" t="s">
        <v>863</v>
      </c>
      <c r="OS214" t="s">
        <v>829</v>
      </c>
      <c r="OT214" t="s">
        <v>817</v>
      </c>
      <c r="OU214" t="s">
        <v>817</v>
      </c>
      <c r="OV214" t="s">
        <v>1004</v>
      </c>
      <c r="PA214" t="s">
        <v>813</v>
      </c>
      <c r="PB214" t="s">
        <v>817</v>
      </c>
      <c r="PC214" t="s">
        <v>817</v>
      </c>
      <c r="PD214" t="s">
        <v>817</v>
      </c>
      <c r="PE214" t="s">
        <v>817</v>
      </c>
      <c r="PF214" t="s">
        <v>817</v>
      </c>
      <c r="PG214" t="s">
        <v>817</v>
      </c>
      <c r="PH214" t="s">
        <v>817</v>
      </c>
      <c r="PI214" t="s">
        <v>817</v>
      </c>
      <c r="PJ214" t="s">
        <v>817</v>
      </c>
      <c r="PM214" t="s">
        <v>879</v>
      </c>
      <c r="PN214" t="s">
        <v>837</v>
      </c>
      <c r="PO214" t="s">
        <v>880</v>
      </c>
      <c r="PP214" t="s">
        <v>839</v>
      </c>
      <c r="PQ214" t="s">
        <v>813</v>
      </c>
      <c r="PR214" t="s">
        <v>813</v>
      </c>
      <c r="PS214" t="s">
        <v>817</v>
      </c>
      <c r="PT214" t="s">
        <v>817</v>
      </c>
      <c r="PU214" t="s">
        <v>817</v>
      </c>
      <c r="PV214" t="s">
        <v>817</v>
      </c>
      <c r="PW214" t="s">
        <v>817</v>
      </c>
      <c r="PX214" t="s">
        <v>817</v>
      </c>
      <c r="PY214" t="s">
        <v>817</v>
      </c>
      <c r="PZ214" t="s">
        <v>1699</v>
      </c>
      <c r="QA214" t="s">
        <v>841</v>
      </c>
      <c r="QB214" t="s">
        <v>895</v>
      </c>
      <c r="QC214" t="s">
        <v>843</v>
      </c>
      <c r="QD214" t="s">
        <v>896</v>
      </c>
      <c r="QE214" t="s">
        <v>845</v>
      </c>
      <c r="QF214" t="s">
        <v>813</v>
      </c>
      <c r="QG214" t="s">
        <v>813</v>
      </c>
      <c r="QH214" t="s">
        <v>813</v>
      </c>
      <c r="QI214" t="s">
        <v>813</v>
      </c>
      <c r="QJ214" t="s">
        <v>813</v>
      </c>
      <c r="QK214" t="s">
        <v>813</v>
      </c>
      <c r="QL214" t="s">
        <v>817</v>
      </c>
      <c r="QM214" t="s">
        <v>817</v>
      </c>
      <c r="QN214" t="s">
        <v>817</v>
      </c>
      <c r="QO214" t="s">
        <v>817</v>
      </c>
      <c r="QP214" t="s">
        <v>817</v>
      </c>
      <c r="QQ214" t="s">
        <v>817</v>
      </c>
      <c r="QR214" t="s">
        <v>813</v>
      </c>
      <c r="QS214" t="s">
        <v>813</v>
      </c>
      <c r="QT214" t="s">
        <v>817</v>
      </c>
      <c r="QU214" t="s">
        <v>817</v>
      </c>
      <c r="QV214" t="s">
        <v>817</v>
      </c>
      <c r="QW214" t="s">
        <v>817</v>
      </c>
      <c r="QX214" t="s">
        <v>817</v>
      </c>
      <c r="QY214" t="s">
        <v>817</v>
      </c>
      <c r="QZ214" t="s">
        <v>817</v>
      </c>
      <c r="RA214" t="s">
        <v>817</v>
      </c>
      <c r="RB214" t="s">
        <v>817</v>
      </c>
      <c r="RC214" t="s">
        <v>817</v>
      </c>
      <c r="RD214" t="s">
        <v>817</v>
      </c>
      <c r="RE214" t="s">
        <v>817</v>
      </c>
      <c r="RF214" t="s">
        <v>817</v>
      </c>
      <c r="RG214" t="s">
        <v>817</v>
      </c>
      <c r="RH214" t="s">
        <v>817</v>
      </c>
      <c r="RI214" t="s">
        <v>817</v>
      </c>
      <c r="RJ214" t="s">
        <v>817</v>
      </c>
      <c r="RK214" t="s">
        <v>813</v>
      </c>
      <c r="RL214" t="s">
        <v>813</v>
      </c>
      <c r="RM214" t="s">
        <v>817</v>
      </c>
      <c r="RN214" t="s">
        <v>817</v>
      </c>
      <c r="RO214" t="s">
        <v>817</v>
      </c>
      <c r="RP214" t="s">
        <v>817</v>
      </c>
      <c r="RQ214" t="s">
        <v>817</v>
      </c>
      <c r="RR214" t="s">
        <v>817</v>
      </c>
      <c r="RS214" t="s">
        <v>817</v>
      </c>
      <c r="RT214" t="s">
        <v>817</v>
      </c>
      <c r="RU214" t="s">
        <v>817</v>
      </c>
      <c r="RV214" t="s">
        <v>817</v>
      </c>
      <c r="RW214" t="s">
        <v>817</v>
      </c>
      <c r="RX214" t="s">
        <v>845</v>
      </c>
      <c r="RY214" t="s">
        <v>999</v>
      </c>
      <c r="RZ214" t="s">
        <v>813</v>
      </c>
      <c r="SA214" t="s">
        <v>817</v>
      </c>
      <c r="SB214" t="s">
        <v>817</v>
      </c>
      <c r="SC214" t="s">
        <v>817</v>
      </c>
      <c r="SD214" t="s">
        <v>817</v>
      </c>
      <c r="SE214" t="s">
        <v>817</v>
      </c>
      <c r="SF214" t="s">
        <v>817</v>
      </c>
      <c r="SG214" t="s">
        <v>817</v>
      </c>
      <c r="SH214" t="s">
        <v>817</v>
      </c>
      <c r="SI214" t="s">
        <v>817</v>
      </c>
      <c r="SJ214" t="s">
        <v>813</v>
      </c>
      <c r="SK214" t="s">
        <v>817</v>
      </c>
      <c r="SL214" t="s">
        <v>817</v>
      </c>
      <c r="SM214" t="s">
        <v>817</v>
      </c>
      <c r="SN214" t="s">
        <v>817</v>
      </c>
      <c r="SO214" t="s">
        <v>817</v>
      </c>
      <c r="SP214" t="s">
        <v>817</v>
      </c>
      <c r="SQ214" t="s">
        <v>817</v>
      </c>
      <c r="SR214" t="s">
        <v>817</v>
      </c>
      <c r="SS214" t="s">
        <v>817</v>
      </c>
      <c r="ST214" t="s">
        <v>817</v>
      </c>
      <c r="SU214" t="s">
        <v>817</v>
      </c>
      <c r="SV214" t="s">
        <v>817</v>
      </c>
      <c r="SW214" t="s">
        <v>813</v>
      </c>
      <c r="SX214" t="s">
        <v>817</v>
      </c>
      <c r="SY214" t="s">
        <v>817</v>
      </c>
      <c r="SZ214" t="s">
        <v>813</v>
      </c>
      <c r="TA214" t="s">
        <v>817</v>
      </c>
      <c r="TB214" t="s">
        <v>817</v>
      </c>
      <c r="TC214" t="s">
        <v>817</v>
      </c>
      <c r="TD214" t="s">
        <v>817</v>
      </c>
      <c r="TE214" t="s">
        <v>817</v>
      </c>
      <c r="TF214" t="s">
        <v>817</v>
      </c>
      <c r="TG214" t="s">
        <v>817</v>
      </c>
      <c r="TH214" t="s">
        <v>817</v>
      </c>
      <c r="TI214" t="s">
        <v>817</v>
      </c>
      <c r="TJ214" t="s">
        <v>817</v>
      </c>
      <c r="TU214" t="s">
        <v>817</v>
      </c>
      <c r="TY214" t="s">
        <v>813</v>
      </c>
      <c r="TZ214" t="s">
        <v>817</v>
      </c>
      <c r="UA214" t="s">
        <v>817</v>
      </c>
      <c r="UB214" t="s">
        <v>813</v>
      </c>
      <c r="UC214" t="s">
        <v>817</v>
      </c>
      <c r="UD214" t="s">
        <v>817</v>
      </c>
      <c r="UE214" t="s">
        <v>817</v>
      </c>
      <c r="UF214" t="s">
        <v>817</v>
      </c>
      <c r="UG214" t="s">
        <v>817</v>
      </c>
      <c r="UH214" t="s">
        <v>817</v>
      </c>
      <c r="UI214" t="s">
        <v>817</v>
      </c>
      <c r="UJ214" t="s">
        <v>817</v>
      </c>
      <c r="UK214" t="s">
        <v>817</v>
      </c>
      <c r="UL214" t="s">
        <v>813</v>
      </c>
      <c r="UM214" t="s">
        <v>817</v>
      </c>
      <c r="UN214" t="s">
        <v>817</v>
      </c>
      <c r="UO214" t="s">
        <v>817</v>
      </c>
      <c r="UP214" t="s">
        <v>817</v>
      </c>
      <c r="UQ214" t="s">
        <v>813</v>
      </c>
      <c r="UR214" t="s">
        <v>817</v>
      </c>
      <c r="US214" t="s">
        <v>817</v>
      </c>
      <c r="UT214" t="s">
        <v>817</v>
      </c>
      <c r="UU214" t="s">
        <v>817</v>
      </c>
      <c r="UV214" t="s">
        <v>817</v>
      </c>
      <c r="UW214" t="s">
        <v>817</v>
      </c>
      <c r="UX214" t="s">
        <v>817</v>
      </c>
      <c r="UY214" t="s">
        <v>817</v>
      </c>
      <c r="UZ214" t="s">
        <v>817</v>
      </c>
      <c r="VB214" t="s">
        <v>909</v>
      </c>
      <c r="VC214" t="s">
        <v>848</v>
      </c>
      <c r="VD214" t="s">
        <v>817</v>
      </c>
      <c r="VE214" t="s">
        <v>817</v>
      </c>
      <c r="VF214" t="s">
        <v>813</v>
      </c>
      <c r="VG214" t="s">
        <v>813</v>
      </c>
      <c r="VH214" t="s">
        <v>817</v>
      </c>
      <c r="VI214" t="s">
        <v>817</v>
      </c>
      <c r="VJ214" t="s">
        <v>817</v>
      </c>
      <c r="VK214" t="s">
        <v>817</v>
      </c>
      <c r="VL214" t="s">
        <v>817</v>
      </c>
      <c r="VM214" t="s">
        <v>817</v>
      </c>
      <c r="VN214" t="s">
        <v>817</v>
      </c>
      <c r="VO214" t="s">
        <v>817</v>
      </c>
      <c r="VP214" t="s">
        <v>817</v>
      </c>
      <c r="VQ214" t="s">
        <v>817</v>
      </c>
      <c r="VR214" t="s">
        <v>813</v>
      </c>
      <c r="VS214" t="s">
        <v>813</v>
      </c>
      <c r="VT214" t="s">
        <v>817</v>
      </c>
      <c r="VU214" t="s">
        <v>813</v>
      </c>
      <c r="VV214" t="s">
        <v>817</v>
      </c>
      <c r="VW214" t="s">
        <v>817</v>
      </c>
      <c r="VX214" t="s">
        <v>817</v>
      </c>
      <c r="VY214" t="s">
        <v>817</v>
      </c>
      <c r="VZ214" t="s">
        <v>817</v>
      </c>
      <c r="WA214" t="s">
        <v>813</v>
      </c>
      <c r="WB214" t="s">
        <v>817</v>
      </c>
      <c r="WJ214" t="s">
        <v>817</v>
      </c>
      <c r="WK214" t="s">
        <v>813</v>
      </c>
      <c r="WL214" t="s">
        <v>817</v>
      </c>
      <c r="WM214" t="s">
        <v>817</v>
      </c>
      <c r="WN214" t="s">
        <v>817</v>
      </c>
      <c r="WO214" t="s">
        <v>817</v>
      </c>
      <c r="WP214" t="s">
        <v>817</v>
      </c>
      <c r="WQ214" t="s">
        <v>817</v>
      </c>
      <c r="WR214" t="s">
        <v>817</v>
      </c>
      <c r="WS214" t="s">
        <v>834</v>
      </c>
      <c r="WU214" t="s">
        <v>813</v>
      </c>
      <c r="WV214" t="s">
        <v>817</v>
      </c>
      <c r="WW214" t="s">
        <v>813</v>
      </c>
      <c r="WX214" t="s">
        <v>817</v>
      </c>
      <c r="WY214" t="s">
        <v>817</v>
      </c>
      <c r="WZ214" t="s">
        <v>817</v>
      </c>
      <c r="XA214" t="s">
        <v>817</v>
      </c>
      <c r="XB214" t="s">
        <v>817</v>
      </c>
      <c r="XC214" t="s">
        <v>850</v>
      </c>
      <c r="XD214" t="s">
        <v>813</v>
      </c>
      <c r="XE214" t="s">
        <v>817</v>
      </c>
      <c r="XF214" t="s">
        <v>817</v>
      </c>
      <c r="XG214" t="s">
        <v>817</v>
      </c>
      <c r="XH214" t="s">
        <v>817</v>
      </c>
      <c r="XI214" t="s">
        <v>817</v>
      </c>
      <c r="XJ214" t="s">
        <v>813</v>
      </c>
      <c r="XK214" t="s">
        <v>817</v>
      </c>
      <c r="XL214" t="s">
        <v>817</v>
      </c>
      <c r="XM214" t="s">
        <v>817</v>
      </c>
      <c r="XN214" t="s">
        <v>817</v>
      </c>
      <c r="XO214" t="s">
        <v>817</v>
      </c>
      <c r="XP214" t="s">
        <v>817</v>
      </c>
      <c r="XQ214" t="s">
        <v>817</v>
      </c>
      <c r="XR214" t="s">
        <v>813</v>
      </c>
      <c r="XS214" t="s">
        <v>817</v>
      </c>
      <c r="XT214" t="s">
        <v>817</v>
      </c>
      <c r="XU214" t="s">
        <v>813</v>
      </c>
      <c r="XV214" t="s">
        <v>817</v>
      </c>
      <c r="XW214" t="s">
        <v>817</v>
      </c>
      <c r="XX214" t="s">
        <v>817</v>
      </c>
      <c r="XY214" t="s">
        <v>817</v>
      </c>
      <c r="XZ214" t="s">
        <v>813</v>
      </c>
      <c r="YA214" t="s">
        <v>817</v>
      </c>
      <c r="YB214" t="s">
        <v>817</v>
      </c>
      <c r="YC214" t="s">
        <v>817</v>
      </c>
      <c r="YD214" t="s">
        <v>813</v>
      </c>
      <c r="YE214" t="s">
        <v>817</v>
      </c>
      <c r="YF214" t="s">
        <v>817</v>
      </c>
      <c r="YG214" t="s">
        <v>817</v>
      </c>
      <c r="YH214" t="s">
        <v>817</v>
      </c>
      <c r="YI214" t="s">
        <v>817</v>
      </c>
      <c r="YJ214" t="s">
        <v>817</v>
      </c>
      <c r="YK214" t="s">
        <v>817</v>
      </c>
      <c r="YL214" t="s">
        <v>817</v>
      </c>
      <c r="YM214" t="s">
        <v>817</v>
      </c>
      <c r="YN214" t="s">
        <v>817</v>
      </c>
      <c r="YO214" t="s">
        <v>817</v>
      </c>
      <c r="YP214" t="s">
        <v>813</v>
      </c>
      <c r="YQ214" t="s">
        <v>817</v>
      </c>
      <c r="YR214" t="s">
        <v>817</v>
      </c>
      <c r="YS214" t="s">
        <v>817</v>
      </c>
      <c r="YT214" t="s">
        <v>817</v>
      </c>
      <c r="YU214" t="s">
        <v>813</v>
      </c>
      <c r="YW214" t="s">
        <v>817</v>
      </c>
      <c r="ZM214" t="s">
        <v>817</v>
      </c>
      <c r="ZN214" t="s">
        <v>817</v>
      </c>
      <c r="ZO214" t="s">
        <v>817</v>
      </c>
      <c r="ZP214" t="s">
        <v>817</v>
      </c>
      <c r="ZQ214" t="s">
        <v>817</v>
      </c>
      <c r="ZR214" t="s">
        <v>813</v>
      </c>
      <c r="ZS214" t="s">
        <v>817</v>
      </c>
      <c r="ZT214" t="s">
        <v>817</v>
      </c>
      <c r="ZU214" t="s">
        <v>817</v>
      </c>
      <c r="ZV214" t="s">
        <v>813</v>
      </c>
      <c r="ZW214" t="s">
        <v>817</v>
      </c>
      <c r="ZX214" t="s">
        <v>817</v>
      </c>
      <c r="ZY214" t="s">
        <v>817</v>
      </c>
      <c r="ZZ214" t="s">
        <v>817</v>
      </c>
      <c r="AAA214" t="s">
        <v>817</v>
      </c>
      <c r="AAB214" t="s">
        <v>817</v>
      </c>
      <c r="AAC214" t="s">
        <v>817</v>
      </c>
      <c r="AAD214" t="s">
        <v>817</v>
      </c>
      <c r="AAE214" t="s">
        <v>817</v>
      </c>
      <c r="AAF214" t="s">
        <v>817</v>
      </c>
      <c r="AAH214" t="s">
        <v>813</v>
      </c>
      <c r="AAI214" t="s">
        <v>817</v>
      </c>
      <c r="AAJ214" t="s">
        <v>817</v>
      </c>
      <c r="AAK214" t="s">
        <v>817</v>
      </c>
      <c r="AAL214" t="s">
        <v>817</v>
      </c>
      <c r="AAM214" t="s">
        <v>817</v>
      </c>
      <c r="AAN214" t="s">
        <v>817</v>
      </c>
      <c r="AAO214" t="s">
        <v>817</v>
      </c>
      <c r="AAP214" t="s">
        <v>817</v>
      </c>
      <c r="AAQ214" t="s">
        <v>813</v>
      </c>
      <c r="AAR214" t="s">
        <v>817</v>
      </c>
      <c r="AAS214" t="s">
        <v>817</v>
      </c>
      <c r="AAT214" t="s">
        <v>817</v>
      </c>
      <c r="AAV214" t="s">
        <v>817</v>
      </c>
      <c r="AAW214" t="s">
        <v>817</v>
      </c>
      <c r="AAX214" t="s">
        <v>817</v>
      </c>
      <c r="AAY214" t="s">
        <v>817</v>
      </c>
      <c r="AAZ214" t="s">
        <v>817</v>
      </c>
      <c r="ABA214" t="s">
        <v>813</v>
      </c>
      <c r="ABB214" t="s">
        <v>813</v>
      </c>
      <c r="ABC214" t="s">
        <v>817</v>
      </c>
      <c r="ABD214" t="s">
        <v>817</v>
      </c>
      <c r="ABE214" t="s">
        <v>817</v>
      </c>
      <c r="ABF214" t="s">
        <v>817</v>
      </c>
      <c r="ABG214" t="s">
        <v>817</v>
      </c>
      <c r="ABH214" t="s">
        <v>817</v>
      </c>
      <c r="ABI214" t="s">
        <v>817</v>
      </c>
      <c r="ABJ214" t="s">
        <v>817</v>
      </c>
      <c r="ABK214" t="s">
        <v>813</v>
      </c>
      <c r="ABL214" t="s">
        <v>817</v>
      </c>
      <c r="ABM214" t="s">
        <v>817</v>
      </c>
      <c r="ABN214" t="s">
        <v>817</v>
      </c>
      <c r="ABO214" t="s">
        <v>817</v>
      </c>
      <c r="ABP214" t="s">
        <v>817</v>
      </c>
      <c r="ABQ214" t="s">
        <v>817</v>
      </c>
      <c r="ABR214" t="s">
        <v>817</v>
      </c>
      <c r="ABS214" t="s">
        <v>817</v>
      </c>
      <c r="ABT214" t="s">
        <v>813</v>
      </c>
      <c r="ABU214" t="s">
        <v>817</v>
      </c>
      <c r="ABV214" t="s">
        <v>817</v>
      </c>
      <c r="ABW214" t="s">
        <v>813</v>
      </c>
      <c r="ABX214" t="s">
        <v>817</v>
      </c>
      <c r="ABY214" t="s">
        <v>817</v>
      </c>
      <c r="ABZ214" t="s">
        <v>817</v>
      </c>
      <c r="ACA214" t="s">
        <v>817</v>
      </c>
      <c r="ACB214" t="s">
        <v>817</v>
      </c>
      <c r="ACC214" t="s">
        <v>817</v>
      </c>
      <c r="ACD214" t="s">
        <v>817</v>
      </c>
      <c r="ACE214" t="s">
        <v>817</v>
      </c>
      <c r="ACF214" t="s">
        <v>817</v>
      </c>
      <c r="ACG214" t="s">
        <v>817</v>
      </c>
      <c r="ACH214" t="s">
        <v>817</v>
      </c>
      <c r="ACI214" t="s">
        <v>817</v>
      </c>
    </row>
    <row r="215" spans="1:763">
      <c r="A215" t="s">
        <v>1700</v>
      </c>
      <c r="B215" t="s">
        <v>1701</v>
      </c>
      <c r="C215" t="s">
        <v>1702</v>
      </c>
      <c r="D215" t="s">
        <v>1028</v>
      </c>
      <c r="E215" t="s">
        <v>1028</v>
      </c>
      <c r="P215" t="s">
        <v>855</v>
      </c>
      <c r="Q215">
        <v>1.2198080885670051</v>
      </c>
      <c r="T215">
        <v>45</v>
      </c>
      <c r="V215" t="s">
        <v>813</v>
      </c>
      <c r="X215" t="s">
        <v>817</v>
      </c>
      <c r="Y215" t="s">
        <v>814</v>
      </c>
      <c r="Z215" t="s">
        <v>856</v>
      </c>
      <c r="AA215" t="s">
        <v>815</v>
      </c>
      <c r="AB215" t="s">
        <v>816</v>
      </c>
      <c r="AC215">
        <v>4</v>
      </c>
      <c r="AD215" t="s">
        <v>813</v>
      </c>
      <c r="AE215">
        <v>4</v>
      </c>
      <c r="AF215">
        <v>0</v>
      </c>
      <c r="AG215">
        <v>0</v>
      </c>
      <c r="AH215" t="s">
        <v>818</v>
      </c>
      <c r="AI215" t="s">
        <v>818</v>
      </c>
      <c r="AJ215" t="s">
        <v>818</v>
      </c>
      <c r="AK215" t="s">
        <v>818</v>
      </c>
      <c r="AL215" t="s">
        <v>818</v>
      </c>
      <c r="AM215" t="s">
        <v>818</v>
      </c>
      <c r="AN215" t="s">
        <v>818</v>
      </c>
      <c r="AO215" t="s">
        <v>818</v>
      </c>
      <c r="AP215" t="s">
        <v>818</v>
      </c>
      <c r="AQ215" t="s">
        <v>818</v>
      </c>
      <c r="AR215" t="s">
        <v>818</v>
      </c>
      <c r="AS215" t="s">
        <v>818</v>
      </c>
      <c r="AT215" t="s">
        <v>818</v>
      </c>
      <c r="AU215" t="s">
        <v>818</v>
      </c>
      <c r="AV215" t="s">
        <v>818</v>
      </c>
      <c r="AW215" t="s">
        <v>818</v>
      </c>
      <c r="AX215" t="s">
        <v>818</v>
      </c>
      <c r="AY215" t="s">
        <v>818</v>
      </c>
      <c r="AZ215" t="s">
        <v>818</v>
      </c>
      <c r="BA215" t="s">
        <v>818</v>
      </c>
      <c r="BB215" t="s">
        <v>818</v>
      </c>
      <c r="BC215" t="s">
        <v>818</v>
      </c>
      <c r="BD215" t="s">
        <v>818</v>
      </c>
      <c r="BE215" t="s">
        <v>818</v>
      </c>
      <c r="BF215" t="s">
        <v>818</v>
      </c>
      <c r="BG215" t="s">
        <v>818</v>
      </c>
      <c r="BH215" t="s">
        <v>818</v>
      </c>
      <c r="BI215" t="s">
        <v>818</v>
      </c>
      <c r="BJ215" t="s">
        <v>818</v>
      </c>
      <c r="BK215" t="s">
        <v>818</v>
      </c>
      <c r="BL215" t="s">
        <v>818</v>
      </c>
      <c r="BM215" t="s">
        <v>818</v>
      </c>
      <c r="BN215" t="s">
        <v>818</v>
      </c>
      <c r="BO215" t="s">
        <v>818</v>
      </c>
      <c r="BP215" t="s">
        <v>818</v>
      </c>
      <c r="BQ215" t="s">
        <v>818</v>
      </c>
      <c r="BR215" t="s">
        <v>818</v>
      </c>
      <c r="BS215" t="s">
        <v>818</v>
      </c>
      <c r="BT215" t="s">
        <v>818</v>
      </c>
      <c r="BU215" t="s">
        <v>818</v>
      </c>
      <c r="BV215" t="s">
        <v>818</v>
      </c>
      <c r="BW215" t="s">
        <v>818</v>
      </c>
      <c r="BX215" t="s">
        <v>818</v>
      </c>
      <c r="BY215" t="s">
        <v>818</v>
      </c>
      <c r="BZ215" t="s">
        <v>818</v>
      </c>
      <c r="CA215" t="s">
        <v>818</v>
      </c>
      <c r="CB215" t="s">
        <v>818</v>
      </c>
      <c r="CC215" t="s">
        <v>818</v>
      </c>
      <c r="CD215" t="s">
        <v>818</v>
      </c>
      <c r="CE215" t="s">
        <v>818</v>
      </c>
      <c r="CF215" t="s">
        <v>818</v>
      </c>
      <c r="CG215" t="s">
        <v>818</v>
      </c>
      <c r="CH215" t="s">
        <v>818</v>
      </c>
      <c r="CI215" t="s">
        <v>818</v>
      </c>
      <c r="CJ215" t="s">
        <v>818</v>
      </c>
      <c r="CK215" t="s">
        <v>818</v>
      </c>
      <c r="CL215" t="s">
        <v>818</v>
      </c>
      <c r="CM215" t="s">
        <v>818</v>
      </c>
      <c r="CN215" t="s">
        <v>818</v>
      </c>
      <c r="CO215" t="s">
        <v>818</v>
      </c>
      <c r="CP215" t="s">
        <v>818</v>
      </c>
      <c r="CQ215" t="s">
        <v>818</v>
      </c>
      <c r="CR215" t="s">
        <v>818</v>
      </c>
      <c r="CS215" t="s">
        <v>818</v>
      </c>
      <c r="CT215" t="s">
        <v>818</v>
      </c>
      <c r="CU215" t="s">
        <v>818</v>
      </c>
      <c r="CV215" t="s">
        <v>818</v>
      </c>
      <c r="CW215" t="s">
        <v>818</v>
      </c>
      <c r="CX215" t="s">
        <v>818</v>
      </c>
      <c r="CY215" t="s">
        <v>818</v>
      </c>
      <c r="CZ215" t="s">
        <v>818</v>
      </c>
      <c r="DA215" t="s">
        <v>818</v>
      </c>
      <c r="DB215" t="s">
        <v>818</v>
      </c>
      <c r="DC215" t="s">
        <v>818</v>
      </c>
      <c r="DD215" t="s">
        <v>818</v>
      </c>
      <c r="DE215" t="s">
        <v>818</v>
      </c>
      <c r="DF215" t="s">
        <v>818</v>
      </c>
      <c r="DG215" t="s">
        <v>818</v>
      </c>
      <c r="DH215" t="s">
        <v>818</v>
      </c>
      <c r="DI215" t="s">
        <v>818</v>
      </c>
      <c r="DJ215" t="s">
        <v>818</v>
      </c>
      <c r="DK215" t="s">
        <v>818</v>
      </c>
      <c r="DL215" t="s">
        <v>818</v>
      </c>
      <c r="DM215" t="s">
        <v>818</v>
      </c>
      <c r="DN215" t="s">
        <v>818</v>
      </c>
      <c r="DO215" t="s">
        <v>818</v>
      </c>
      <c r="DP215" t="s">
        <v>818</v>
      </c>
      <c r="DQ215" t="s">
        <v>818</v>
      </c>
      <c r="DR215" t="s">
        <v>818</v>
      </c>
      <c r="DS215" t="s">
        <v>818</v>
      </c>
      <c r="DT215" t="s">
        <v>818</v>
      </c>
      <c r="DU215" t="s">
        <v>818</v>
      </c>
      <c r="DV215" t="s">
        <v>818</v>
      </c>
      <c r="DW215" t="s">
        <v>818</v>
      </c>
      <c r="DX215" t="s">
        <v>818</v>
      </c>
      <c r="DY215" t="s">
        <v>818</v>
      </c>
      <c r="DZ215" t="s">
        <v>818</v>
      </c>
      <c r="EA215" t="s">
        <v>818</v>
      </c>
      <c r="EB215" t="s">
        <v>818</v>
      </c>
      <c r="EC215" t="s">
        <v>818</v>
      </c>
      <c r="ED215" t="s">
        <v>818</v>
      </c>
      <c r="EE215" t="s">
        <v>818</v>
      </c>
      <c r="EF215" t="s">
        <v>818</v>
      </c>
      <c r="EG215" t="s">
        <v>818</v>
      </c>
      <c r="EH215" t="s">
        <v>818</v>
      </c>
      <c r="EI215" t="s">
        <v>818</v>
      </c>
      <c r="EJ215" t="s">
        <v>818</v>
      </c>
      <c r="EK215" t="s">
        <v>818</v>
      </c>
      <c r="EL215" t="s">
        <v>818</v>
      </c>
      <c r="EM215" t="s">
        <v>818</v>
      </c>
      <c r="EN215" t="s">
        <v>818</v>
      </c>
      <c r="EO215" t="s">
        <v>818</v>
      </c>
      <c r="EP215" t="s">
        <v>818</v>
      </c>
      <c r="EQ215" t="s">
        <v>818</v>
      </c>
      <c r="ER215" t="s">
        <v>818</v>
      </c>
      <c r="ES215" t="s">
        <v>818</v>
      </c>
      <c r="ET215" t="s">
        <v>818</v>
      </c>
      <c r="EU215" t="s">
        <v>818</v>
      </c>
      <c r="EV215" t="s">
        <v>818</v>
      </c>
      <c r="EW215" t="s">
        <v>818</v>
      </c>
      <c r="EX215" t="s">
        <v>818</v>
      </c>
      <c r="EY215" t="s">
        <v>818</v>
      </c>
      <c r="EZ215" t="s">
        <v>818</v>
      </c>
      <c r="FA215" t="s">
        <v>818</v>
      </c>
      <c r="FB215" t="s">
        <v>818</v>
      </c>
      <c r="FC215" t="s">
        <v>818</v>
      </c>
      <c r="FD215" t="s">
        <v>818</v>
      </c>
      <c r="FE215" t="s">
        <v>818</v>
      </c>
      <c r="FF215" t="s">
        <v>818</v>
      </c>
      <c r="FG215" t="s">
        <v>818</v>
      </c>
      <c r="FH215" t="s">
        <v>818</v>
      </c>
      <c r="FI215" t="s">
        <v>818</v>
      </c>
      <c r="FJ215" t="s">
        <v>818</v>
      </c>
      <c r="FK215" t="s">
        <v>818</v>
      </c>
      <c r="FL215" t="s">
        <v>818</v>
      </c>
      <c r="FM215" t="s">
        <v>818</v>
      </c>
      <c r="FN215" t="s">
        <v>818</v>
      </c>
      <c r="FO215" t="s">
        <v>818</v>
      </c>
      <c r="FP215" t="s">
        <v>818</v>
      </c>
      <c r="FQ215" t="s">
        <v>818</v>
      </c>
      <c r="FR215" t="s">
        <v>818</v>
      </c>
      <c r="FS215" t="s">
        <v>818</v>
      </c>
      <c r="FT215" t="s">
        <v>818</v>
      </c>
      <c r="FU215" t="s">
        <v>818</v>
      </c>
      <c r="FV215" t="s">
        <v>818</v>
      </c>
      <c r="FW215" t="s">
        <v>818</v>
      </c>
      <c r="FX215" t="s">
        <v>818</v>
      </c>
      <c r="FY215" t="s">
        <v>818</v>
      </c>
      <c r="FZ215" t="s">
        <v>818</v>
      </c>
      <c r="GA215" t="s">
        <v>818</v>
      </c>
      <c r="GB215" t="s">
        <v>818</v>
      </c>
      <c r="GC215" t="s">
        <v>818</v>
      </c>
      <c r="GD215" t="s">
        <v>818</v>
      </c>
      <c r="GE215" t="s">
        <v>818</v>
      </c>
      <c r="GF215" t="s">
        <v>818</v>
      </c>
      <c r="GG215" t="s">
        <v>818</v>
      </c>
      <c r="GH215" t="s">
        <v>818</v>
      </c>
      <c r="GI215" t="s">
        <v>818</v>
      </c>
      <c r="GJ215" t="s">
        <v>818</v>
      </c>
      <c r="GK215" t="s">
        <v>818</v>
      </c>
      <c r="GL215" t="s">
        <v>818</v>
      </c>
      <c r="GM215" t="s">
        <v>818</v>
      </c>
      <c r="GN215" t="s">
        <v>818</v>
      </c>
      <c r="GO215" t="s">
        <v>818</v>
      </c>
      <c r="GP215" t="s">
        <v>818</v>
      </c>
      <c r="GQ215" t="s">
        <v>818</v>
      </c>
      <c r="GR215" t="s">
        <v>818</v>
      </c>
      <c r="GS215" t="s">
        <v>818</v>
      </c>
      <c r="GT215" t="s">
        <v>818</v>
      </c>
      <c r="GU215" t="s">
        <v>818</v>
      </c>
      <c r="GV215" t="s">
        <v>818</v>
      </c>
      <c r="GW215" t="s">
        <v>818</v>
      </c>
      <c r="GX215" t="s">
        <v>818</v>
      </c>
      <c r="GY215" t="s">
        <v>818</v>
      </c>
      <c r="GZ215" t="s">
        <v>818</v>
      </c>
      <c r="HA215" t="s">
        <v>818</v>
      </c>
      <c r="HB215" t="s">
        <v>818</v>
      </c>
      <c r="HC215" t="s">
        <v>818</v>
      </c>
      <c r="HD215" t="s">
        <v>818</v>
      </c>
      <c r="HE215" t="s">
        <v>818</v>
      </c>
      <c r="HF215" t="s">
        <v>818</v>
      </c>
      <c r="HG215" t="s">
        <v>818</v>
      </c>
      <c r="HH215" t="s">
        <v>818</v>
      </c>
      <c r="HI215" t="s">
        <v>818</v>
      </c>
      <c r="HJ215" t="s">
        <v>818</v>
      </c>
      <c r="HK215" t="s">
        <v>818</v>
      </c>
      <c r="HL215" t="s">
        <v>818</v>
      </c>
      <c r="HM215" t="s">
        <v>818</v>
      </c>
      <c r="HN215" t="s">
        <v>818</v>
      </c>
      <c r="HO215" t="s">
        <v>818</v>
      </c>
      <c r="HP215" t="s">
        <v>818</v>
      </c>
      <c r="HQ215" t="s">
        <v>818</v>
      </c>
      <c r="HR215" t="s">
        <v>818</v>
      </c>
      <c r="HS215" t="s">
        <v>818</v>
      </c>
      <c r="HT215" t="s">
        <v>818</v>
      </c>
      <c r="HU215" t="s">
        <v>818</v>
      </c>
      <c r="HV215" t="s">
        <v>818</v>
      </c>
      <c r="HW215" t="s">
        <v>818</v>
      </c>
      <c r="HX215" t="s">
        <v>818</v>
      </c>
      <c r="HY215" t="s">
        <v>818</v>
      </c>
      <c r="HZ215" t="s">
        <v>818</v>
      </c>
      <c r="IA215" t="s">
        <v>818</v>
      </c>
      <c r="IB215" t="s">
        <v>818</v>
      </c>
      <c r="IC215" t="s">
        <v>818</v>
      </c>
      <c r="ID215" t="s">
        <v>818</v>
      </c>
      <c r="IE215" t="s">
        <v>818</v>
      </c>
      <c r="IF215" t="s">
        <v>818</v>
      </c>
      <c r="IG215" t="s">
        <v>818</v>
      </c>
      <c r="IH215" t="s">
        <v>818</v>
      </c>
      <c r="II215" t="s">
        <v>818</v>
      </c>
      <c r="IJ215" t="s">
        <v>818</v>
      </c>
      <c r="IK215" t="s">
        <v>818</v>
      </c>
      <c r="IL215" t="s">
        <v>818</v>
      </c>
      <c r="IM215" t="s">
        <v>818</v>
      </c>
      <c r="IN215" t="s">
        <v>818</v>
      </c>
      <c r="IO215" t="s">
        <v>818</v>
      </c>
      <c r="IP215" t="s">
        <v>818</v>
      </c>
      <c r="IQ215" t="s">
        <v>818</v>
      </c>
      <c r="IR215" t="s">
        <v>818</v>
      </c>
      <c r="IS215" t="s">
        <v>818</v>
      </c>
      <c r="IT215" t="s">
        <v>818</v>
      </c>
      <c r="IU215" t="s">
        <v>818</v>
      </c>
      <c r="IV215" t="s">
        <v>818</v>
      </c>
      <c r="IW215" t="s">
        <v>818</v>
      </c>
      <c r="IX215" t="s">
        <v>818</v>
      </c>
      <c r="IY215" t="s">
        <v>818</v>
      </c>
      <c r="IZ215" t="s">
        <v>818</v>
      </c>
      <c r="JA215" t="s">
        <v>818</v>
      </c>
      <c r="JB215" t="s">
        <v>818</v>
      </c>
      <c r="JC215" t="s">
        <v>818</v>
      </c>
      <c r="JD215" t="s">
        <v>818</v>
      </c>
      <c r="JE215" t="s">
        <v>818</v>
      </c>
      <c r="JF215" t="s">
        <v>818</v>
      </c>
      <c r="JG215" t="s">
        <v>818</v>
      </c>
      <c r="JH215" t="s">
        <v>818</v>
      </c>
      <c r="JI215" t="s">
        <v>818</v>
      </c>
      <c r="JJ215" t="s">
        <v>818</v>
      </c>
      <c r="JK215" t="s">
        <v>818</v>
      </c>
      <c r="JL215" t="s">
        <v>818</v>
      </c>
      <c r="JM215" t="s">
        <v>818</v>
      </c>
      <c r="JN215" t="s">
        <v>818</v>
      </c>
      <c r="JO215" t="s">
        <v>818</v>
      </c>
      <c r="JP215" t="s">
        <v>818</v>
      </c>
      <c r="JQ215" t="s">
        <v>818</v>
      </c>
      <c r="JR215" t="s">
        <v>818</v>
      </c>
      <c r="JS215" t="s">
        <v>818</v>
      </c>
      <c r="JT215" t="s">
        <v>818</v>
      </c>
      <c r="JU215" t="s">
        <v>818</v>
      </c>
      <c r="JV215" t="s">
        <v>818</v>
      </c>
      <c r="JW215" t="s">
        <v>818</v>
      </c>
      <c r="JX215" t="s">
        <v>818</v>
      </c>
      <c r="JY215" t="s">
        <v>818</v>
      </c>
      <c r="JZ215" t="s">
        <v>818</v>
      </c>
      <c r="KA215" t="s">
        <v>818</v>
      </c>
      <c r="KB215" t="s">
        <v>818</v>
      </c>
      <c r="KC215" t="s">
        <v>818</v>
      </c>
      <c r="KD215" t="s">
        <v>818</v>
      </c>
      <c r="KE215" t="s">
        <v>818</v>
      </c>
      <c r="KF215">
        <v>4</v>
      </c>
      <c r="KG215">
        <v>0</v>
      </c>
      <c r="KH215">
        <v>0</v>
      </c>
      <c r="KI215">
        <v>0</v>
      </c>
      <c r="KJ215">
        <v>1</v>
      </c>
      <c r="KK215">
        <v>0</v>
      </c>
      <c r="KL215">
        <v>0</v>
      </c>
      <c r="KM215">
        <v>1</v>
      </c>
      <c r="KN215">
        <v>1</v>
      </c>
      <c r="KO215">
        <v>0</v>
      </c>
      <c r="KP215">
        <v>1</v>
      </c>
      <c r="KQ215">
        <v>2</v>
      </c>
      <c r="KR215">
        <v>0</v>
      </c>
      <c r="KS215">
        <v>0</v>
      </c>
      <c r="KT215">
        <v>0</v>
      </c>
      <c r="KU215">
        <v>0</v>
      </c>
      <c r="KV215">
        <v>0</v>
      </c>
      <c r="KW215">
        <v>0</v>
      </c>
      <c r="KX215">
        <v>1</v>
      </c>
      <c r="KY215">
        <v>0</v>
      </c>
      <c r="KZ215">
        <v>0</v>
      </c>
      <c r="LA215">
        <v>1</v>
      </c>
      <c r="LB215">
        <v>1</v>
      </c>
      <c r="LC215">
        <v>1</v>
      </c>
      <c r="LD215">
        <v>4</v>
      </c>
      <c r="LE215">
        <v>0</v>
      </c>
      <c r="LF215">
        <v>3</v>
      </c>
      <c r="LH215" t="s">
        <v>813</v>
      </c>
      <c r="LI215" t="s">
        <v>817</v>
      </c>
      <c r="LJ215" t="s">
        <v>813</v>
      </c>
      <c r="LK215" t="s">
        <v>817</v>
      </c>
      <c r="LL215" t="s">
        <v>813</v>
      </c>
      <c r="LM215" t="s">
        <v>817</v>
      </c>
      <c r="LN215" t="s">
        <v>817</v>
      </c>
      <c r="LO215" t="s">
        <v>813</v>
      </c>
      <c r="LP215" t="s">
        <v>813</v>
      </c>
      <c r="LQ215" t="s">
        <v>817</v>
      </c>
      <c r="LR215" t="s">
        <v>818</v>
      </c>
      <c r="LV215" t="s">
        <v>818</v>
      </c>
      <c r="LX215" t="s">
        <v>817</v>
      </c>
      <c r="MA215" t="s">
        <v>820</v>
      </c>
      <c r="MB215" t="s">
        <v>1434</v>
      </c>
      <c r="MC215" t="s">
        <v>822</v>
      </c>
      <c r="MD215" t="s">
        <v>813</v>
      </c>
      <c r="MF215" t="s">
        <v>823</v>
      </c>
      <c r="MI215" t="s">
        <v>813</v>
      </c>
      <c r="MJ215" t="s">
        <v>824</v>
      </c>
      <c r="MK215" t="s">
        <v>813</v>
      </c>
      <c r="ML215" t="s">
        <v>817</v>
      </c>
      <c r="MM215" t="s">
        <v>817</v>
      </c>
      <c r="MN215" t="s">
        <v>817</v>
      </c>
      <c r="MO215" t="s">
        <v>817</v>
      </c>
      <c r="MP215" t="s">
        <v>817</v>
      </c>
      <c r="MQ215" t="s">
        <v>817</v>
      </c>
      <c r="MR215" t="s">
        <v>817</v>
      </c>
      <c r="MS215" t="s">
        <v>817</v>
      </c>
      <c r="MT215" t="s">
        <v>817</v>
      </c>
      <c r="MU215" t="s">
        <v>813</v>
      </c>
      <c r="NC215" t="s">
        <v>817</v>
      </c>
      <c r="ND215" t="s">
        <v>817</v>
      </c>
      <c r="NE215" t="s">
        <v>813</v>
      </c>
      <c r="NF215" t="s">
        <v>817</v>
      </c>
      <c r="NG215" t="s">
        <v>817</v>
      </c>
      <c r="NH215" t="s">
        <v>813</v>
      </c>
      <c r="NI215" t="s">
        <v>817</v>
      </c>
      <c r="NJ215" t="s">
        <v>817</v>
      </c>
      <c r="NK215" t="s">
        <v>817</v>
      </c>
      <c r="NL215" t="s">
        <v>817</v>
      </c>
      <c r="NM215" t="s">
        <v>817</v>
      </c>
      <c r="NN215" t="s">
        <v>817</v>
      </c>
      <c r="NO215" t="s">
        <v>817</v>
      </c>
      <c r="NP215" t="s">
        <v>817</v>
      </c>
      <c r="NQ215" t="s">
        <v>817</v>
      </c>
      <c r="NR215" t="s">
        <v>813</v>
      </c>
      <c r="NS215" t="s">
        <v>813</v>
      </c>
      <c r="NT215" t="s">
        <v>963</v>
      </c>
      <c r="NU215" t="s">
        <v>861</v>
      </c>
      <c r="NV215" t="s">
        <v>813</v>
      </c>
      <c r="NW215" t="s">
        <v>862</v>
      </c>
      <c r="NX215" t="s">
        <v>1512</v>
      </c>
      <c r="NY215">
        <v>0</v>
      </c>
      <c r="OP215" t="s">
        <v>813</v>
      </c>
      <c r="OQ215" t="s">
        <v>827</v>
      </c>
      <c r="OR215" t="s">
        <v>828</v>
      </c>
      <c r="OS215" t="s">
        <v>878</v>
      </c>
      <c r="OT215" t="s">
        <v>813</v>
      </c>
      <c r="OU215" t="s">
        <v>817</v>
      </c>
      <c r="OV215" t="s">
        <v>830</v>
      </c>
      <c r="OW215" t="s">
        <v>905</v>
      </c>
      <c r="OX215" t="s">
        <v>955</v>
      </c>
      <c r="OY215" t="s">
        <v>833</v>
      </c>
      <c r="OZ215" t="s">
        <v>849</v>
      </c>
      <c r="PA215" t="s">
        <v>817</v>
      </c>
      <c r="PB215" t="s">
        <v>817</v>
      </c>
      <c r="PC215" t="s">
        <v>817</v>
      </c>
      <c r="PD215" t="s">
        <v>817</v>
      </c>
      <c r="PE215" t="s">
        <v>817</v>
      </c>
      <c r="PF215" t="s">
        <v>813</v>
      </c>
      <c r="PG215" t="s">
        <v>817</v>
      </c>
      <c r="PH215" t="s">
        <v>817</v>
      </c>
      <c r="PI215" t="s">
        <v>817</v>
      </c>
      <c r="PJ215" t="s">
        <v>817</v>
      </c>
      <c r="PK215" t="s">
        <v>813</v>
      </c>
      <c r="PL215" t="s">
        <v>927</v>
      </c>
      <c r="PM215" t="s">
        <v>837</v>
      </c>
      <c r="PN215" t="s">
        <v>845</v>
      </c>
      <c r="PO215" t="s">
        <v>880</v>
      </c>
      <c r="PP215" t="s">
        <v>894</v>
      </c>
      <c r="PQ215" t="s">
        <v>813</v>
      </c>
      <c r="PR215" t="s">
        <v>813</v>
      </c>
      <c r="PS215" t="s">
        <v>817</v>
      </c>
      <c r="PT215" t="s">
        <v>817</v>
      </c>
      <c r="PU215" t="s">
        <v>817</v>
      </c>
      <c r="PV215" t="s">
        <v>817</v>
      </c>
      <c r="PW215" t="s">
        <v>817</v>
      </c>
      <c r="PX215" t="s">
        <v>817</v>
      </c>
      <c r="PY215" t="s">
        <v>817</v>
      </c>
      <c r="PZ215" t="s">
        <v>840</v>
      </c>
      <c r="QA215" t="s">
        <v>841</v>
      </c>
      <c r="QB215" t="s">
        <v>895</v>
      </c>
      <c r="QC215" t="s">
        <v>985</v>
      </c>
      <c r="QD215" t="s">
        <v>896</v>
      </c>
      <c r="QE215" t="s">
        <v>845</v>
      </c>
      <c r="QF215" t="s">
        <v>813</v>
      </c>
      <c r="QG215" t="s">
        <v>817</v>
      </c>
      <c r="QH215" t="s">
        <v>813</v>
      </c>
      <c r="QI215" t="s">
        <v>817</v>
      </c>
      <c r="QJ215" t="s">
        <v>813</v>
      </c>
      <c r="QK215" t="s">
        <v>817</v>
      </c>
      <c r="QL215" t="s">
        <v>817</v>
      </c>
      <c r="QM215" t="s">
        <v>813</v>
      </c>
      <c r="QN215" t="s">
        <v>817</v>
      </c>
      <c r="QO215" t="s">
        <v>817</v>
      </c>
      <c r="QP215" t="s">
        <v>817</v>
      </c>
      <c r="QQ215" t="s">
        <v>817</v>
      </c>
      <c r="QR215" t="s">
        <v>817</v>
      </c>
      <c r="QS215" t="s">
        <v>817</v>
      </c>
      <c r="QT215" t="s">
        <v>817</v>
      </c>
      <c r="QU215" t="s">
        <v>817</v>
      </c>
      <c r="QV215" t="s">
        <v>813</v>
      </c>
      <c r="QW215" t="s">
        <v>813</v>
      </c>
      <c r="QX215" t="s">
        <v>817</v>
      </c>
      <c r="QY215" t="s">
        <v>817</v>
      </c>
      <c r="QZ215" t="s">
        <v>817</v>
      </c>
      <c r="RA215" t="s">
        <v>817</v>
      </c>
      <c r="RB215" t="s">
        <v>817</v>
      </c>
      <c r="RC215" t="s">
        <v>817</v>
      </c>
      <c r="RD215" t="s">
        <v>817</v>
      </c>
      <c r="RE215" t="s">
        <v>817</v>
      </c>
      <c r="RF215" t="s">
        <v>817</v>
      </c>
      <c r="RG215" t="s">
        <v>817</v>
      </c>
      <c r="RH215" t="s">
        <v>817</v>
      </c>
      <c r="RI215" t="s">
        <v>817</v>
      </c>
      <c r="RJ215" t="s">
        <v>817</v>
      </c>
      <c r="RK215" t="s">
        <v>813</v>
      </c>
      <c r="RL215" t="s">
        <v>813</v>
      </c>
      <c r="RM215" t="s">
        <v>817</v>
      </c>
      <c r="RN215" t="s">
        <v>817</v>
      </c>
      <c r="RO215" t="s">
        <v>817</v>
      </c>
      <c r="RP215" t="s">
        <v>817</v>
      </c>
      <c r="RQ215" t="s">
        <v>817</v>
      </c>
      <c r="RR215" t="s">
        <v>817</v>
      </c>
      <c r="RS215" t="s">
        <v>817</v>
      </c>
      <c r="RT215" t="s">
        <v>817</v>
      </c>
      <c r="RU215" t="s">
        <v>817</v>
      </c>
      <c r="RV215" t="s">
        <v>817</v>
      </c>
      <c r="RW215" t="s">
        <v>817</v>
      </c>
      <c r="RX215" t="s">
        <v>837</v>
      </c>
      <c r="RY215" t="s">
        <v>849</v>
      </c>
      <c r="RZ215" t="s">
        <v>813</v>
      </c>
      <c r="SA215" t="s">
        <v>817</v>
      </c>
      <c r="SB215" t="s">
        <v>813</v>
      </c>
      <c r="SC215" t="s">
        <v>813</v>
      </c>
      <c r="SD215" t="s">
        <v>813</v>
      </c>
      <c r="SE215" t="s">
        <v>817</v>
      </c>
      <c r="SF215" t="s">
        <v>817</v>
      </c>
      <c r="SG215" t="s">
        <v>817</v>
      </c>
      <c r="SH215" t="s">
        <v>817</v>
      </c>
      <c r="SI215" t="s">
        <v>817</v>
      </c>
      <c r="SJ215" t="s">
        <v>817</v>
      </c>
      <c r="SK215" t="s">
        <v>817</v>
      </c>
      <c r="SL215" t="s">
        <v>813</v>
      </c>
      <c r="SM215" t="s">
        <v>817</v>
      </c>
      <c r="SN215" t="s">
        <v>817</v>
      </c>
      <c r="SO215" t="s">
        <v>817</v>
      </c>
      <c r="SP215" t="s">
        <v>817</v>
      </c>
      <c r="SQ215" t="s">
        <v>817</v>
      </c>
      <c r="SR215" t="s">
        <v>817</v>
      </c>
      <c r="SS215" t="s">
        <v>817</v>
      </c>
      <c r="ST215" t="s">
        <v>817</v>
      </c>
      <c r="SU215" t="s">
        <v>817</v>
      </c>
      <c r="SV215" t="s">
        <v>817</v>
      </c>
      <c r="SW215" t="s">
        <v>813</v>
      </c>
      <c r="SX215" t="s">
        <v>817</v>
      </c>
      <c r="SY215" t="s">
        <v>813</v>
      </c>
      <c r="SZ215" t="s">
        <v>817</v>
      </c>
      <c r="TA215" t="s">
        <v>817</v>
      </c>
      <c r="TB215" t="s">
        <v>817</v>
      </c>
      <c r="TC215" t="s">
        <v>813</v>
      </c>
      <c r="TD215" t="s">
        <v>817</v>
      </c>
      <c r="TE215" t="s">
        <v>817</v>
      </c>
      <c r="TF215" t="s">
        <v>817</v>
      </c>
      <c r="TG215" t="s">
        <v>817</v>
      </c>
      <c r="TH215" t="s">
        <v>817</v>
      </c>
      <c r="TI215" t="s">
        <v>817</v>
      </c>
      <c r="TJ215" t="s">
        <v>813</v>
      </c>
      <c r="TK215" t="s">
        <v>817</v>
      </c>
      <c r="TL215" t="s">
        <v>817</v>
      </c>
      <c r="TM215" t="s">
        <v>817</v>
      </c>
      <c r="TN215" t="s">
        <v>817</v>
      </c>
      <c r="TO215" t="s">
        <v>817</v>
      </c>
      <c r="TP215" t="s">
        <v>817</v>
      </c>
      <c r="TQ215" t="s">
        <v>817</v>
      </c>
      <c r="TR215" t="s">
        <v>817</v>
      </c>
      <c r="TS215" t="s">
        <v>817</v>
      </c>
      <c r="TT215" t="s">
        <v>817</v>
      </c>
      <c r="TU215" t="s">
        <v>813</v>
      </c>
      <c r="TV215" t="s">
        <v>817</v>
      </c>
      <c r="TW215" t="s">
        <v>817</v>
      </c>
      <c r="TY215" t="s">
        <v>813</v>
      </c>
      <c r="TZ215" t="s">
        <v>817</v>
      </c>
      <c r="UA215" t="s">
        <v>817</v>
      </c>
      <c r="UB215" t="s">
        <v>817</v>
      </c>
      <c r="UC215" t="s">
        <v>817</v>
      </c>
      <c r="UD215" t="s">
        <v>817</v>
      </c>
      <c r="UE215" t="s">
        <v>817</v>
      </c>
      <c r="UF215" t="s">
        <v>817</v>
      </c>
      <c r="UG215" t="s">
        <v>817</v>
      </c>
      <c r="UH215" t="s">
        <v>817</v>
      </c>
      <c r="UI215" t="s">
        <v>817</v>
      </c>
      <c r="UJ215" t="s">
        <v>817</v>
      </c>
      <c r="UK215" t="s">
        <v>817</v>
      </c>
      <c r="UL215" t="s">
        <v>813</v>
      </c>
      <c r="UM215" t="s">
        <v>813</v>
      </c>
      <c r="UN215" t="s">
        <v>813</v>
      </c>
      <c r="UO215" t="s">
        <v>817</v>
      </c>
      <c r="UP215" t="s">
        <v>817</v>
      </c>
      <c r="UQ215" t="s">
        <v>817</v>
      </c>
      <c r="UR215" t="s">
        <v>813</v>
      </c>
      <c r="US215" t="s">
        <v>817</v>
      </c>
      <c r="UT215" t="s">
        <v>817</v>
      </c>
      <c r="UU215" t="s">
        <v>817</v>
      </c>
      <c r="UV215" t="s">
        <v>817</v>
      </c>
      <c r="UW215" t="s">
        <v>817</v>
      </c>
      <c r="UX215" t="s">
        <v>817</v>
      </c>
      <c r="UY215" t="s">
        <v>817</v>
      </c>
      <c r="UZ215" t="s">
        <v>817</v>
      </c>
      <c r="VB215" t="s">
        <v>909</v>
      </c>
      <c r="VC215" t="s">
        <v>963</v>
      </c>
      <c r="VD215" t="s">
        <v>817</v>
      </c>
      <c r="VE215" t="s">
        <v>817</v>
      </c>
      <c r="VF215" t="s">
        <v>813</v>
      </c>
      <c r="VG215" t="s">
        <v>813</v>
      </c>
      <c r="VH215" t="s">
        <v>817</v>
      </c>
      <c r="VI215" t="s">
        <v>817</v>
      </c>
      <c r="VJ215" t="s">
        <v>817</v>
      </c>
      <c r="VK215" t="s">
        <v>817</v>
      </c>
      <c r="VL215" t="s">
        <v>817</v>
      </c>
      <c r="VM215" t="s">
        <v>817</v>
      </c>
      <c r="VN215" t="s">
        <v>817</v>
      </c>
      <c r="VO215" t="s">
        <v>817</v>
      </c>
      <c r="VP215" t="s">
        <v>817</v>
      </c>
      <c r="VQ215" t="s">
        <v>817</v>
      </c>
      <c r="VY215" t="s">
        <v>813</v>
      </c>
      <c r="VZ215" t="s">
        <v>813</v>
      </c>
      <c r="WA215" t="s">
        <v>813</v>
      </c>
      <c r="WB215" t="s">
        <v>817</v>
      </c>
      <c r="WJ215" t="s">
        <v>813</v>
      </c>
      <c r="WK215" t="s">
        <v>817</v>
      </c>
      <c r="WL215" t="s">
        <v>817</v>
      </c>
      <c r="WM215" t="s">
        <v>817</v>
      </c>
      <c r="WN215" t="s">
        <v>817</v>
      </c>
      <c r="WO215" t="s">
        <v>817</v>
      </c>
      <c r="WP215" t="s">
        <v>813</v>
      </c>
      <c r="WQ215" t="s">
        <v>817</v>
      </c>
      <c r="WR215" t="s">
        <v>817</v>
      </c>
      <c r="WS215" t="s">
        <v>1011</v>
      </c>
      <c r="WU215" t="s">
        <v>813</v>
      </c>
      <c r="WV215" t="s">
        <v>817</v>
      </c>
      <c r="WW215" t="s">
        <v>813</v>
      </c>
      <c r="WX215" t="s">
        <v>817</v>
      </c>
      <c r="WY215" t="s">
        <v>817</v>
      </c>
      <c r="WZ215" t="s">
        <v>817</v>
      </c>
      <c r="XA215" t="s">
        <v>817</v>
      </c>
      <c r="XB215" t="s">
        <v>817</v>
      </c>
      <c r="XC215" t="s">
        <v>869</v>
      </c>
      <c r="XD215" t="s">
        <v>813</v>
      </c>
      <c r="XE215" t="s">
        <v>817</v>
      </c>
      <c r="XF215" t="s">
        <v>817</v>
      </c>
      <c r="XG215" t="s">
        <v>817</v>
      </c>
      <c r="XH215" t="s">
        <v>817</v>
      </c>
      <c r="XI215" t="s">
        <v>817</v>
      </c>
      <c r="XJ215" t="s">
        <v>817</v>
      </c>
      <c r="XK215" t="s">
        <v>817</v>
      </c>
      <c r="XL215" t="s">
        <v>817</v>
      </c>
      <c r="XM215" t="s">
        <v>817</v>
      </c>
      <c r="XN215" t="s">
        <v>817</v>
      </c>
      <c r="XO215" t="s">
        <v>817</v>
      </c>
      <c r="XP215" t="s">
        <v>817</v>
      </c>
      <c r="XQ215" t="s">
        <v>817</v>
      </c>
      <c r="XR215" t="s">
        <v>813</v>
      </c>
      <c r="XS215" t="s">
        <v>813</v>
      </c>
      <c r="XT215" t="s">
        <v>813</v>
      </c>
      <c r="XU215" t="s">
        <v>817</v>
      </c>
      <c r="XV215" t="s">
        <v>817</v>
      </c>
      <c r="XW215" t="s">
        <v>817</v>
      </c>
      <c r="XX215" t="s">
        <v>817</v>
      </c>
      <c r="XY215" t="s">
        <v>817</v>
      </c>
      <c r="XZ215" t="s">
        <v>817</v>
      </c>
      <c r="ZM215" t="s">
        <v>817</v>
      </c>
      <c r="ZN215" t="s">
        <v>817</v>
      </c>
      <c r="ZO215" t="s">
        <v>817</v>
      </c>
      <c r="ZP215" t="s">
        <v>817</v>
      </c>
      <c r="ZQ215" t="s">
        <v>817</v>
      </c>
      <c r="ZR215" t="s">
        <v>813</v>
      </c>
      <c r="ZS215" t="s">
        <v>817</v>
      </c>
      <c r="ZT215" t="s">
        <v>817</v>
      </c>
      <c r="ZU215" t="s">
        <v>817</v>
      </c>
      <c r="ZV215" t="s">
        <v>817</v>
      </c>
      <c r="ZW215" t="s">
        <v>817</v>
      </c>
      <c r="ZX215" t="s">
        <v>817</v>
      </c>
      <c r="ZY215" t="s">
        <v>813</v>
      </c>
      <c r="ZZ215" t="s">
        <v>817</v>
      </c>
      <c r="AAA215" t="s">
        <v>813</v>
      </c>
      <c r="AAB215" t="s">
        <v>817</v>
      </c>
      <c r="AAC215" t="s">
        <v>817</v>
      </c>
      <c r="AAD215" t="s">
        <v>817</v>
      </c>
      <c r="AAE215" t="s">
        <v>817</v>
      </c>
      <c r="AAF215" t="s">
        <v>817</v>
      </c>
      <c r="AAH215" t="s">
        <v>817</v>
      </c>
      <c r="AAI215" t="s">
        <v>817</v>
      </c>
      <c r="AAJ215" t="s">
        <v>813</v>
      </c>
      <c r="AAK215" t="s">
        <v>817</v>
      </c>
      <c r="AAL215" t="s">
        <v>817</v>
      </c>
      <c r="AAM215" t="s">
        <v>817</v>
      </c>
      <c r="AAN215" t="s">
        <v>813</v>
      </c>
      <c r="AAO215" t="s">
        <v>817</v>
      </c>
      <c r="AAP215" t="s">
        <v>817</v>
      </c>
      <c r="AAQ215" t="s">
        <v>817</v>
      </c>
      <c r="AAR215" t="s">
        <v>817</v>
      </c>
      <c r="AAS215" t="s">
        <v>817</v>
      </c>
      <c r="AAT215" t="s">
        <v>817</v>
      </c>
      <c r="AAV215" t="s">
        <v>817</v>
      </c>
      <c r="AAW215" t="s">
        <v>817</v>
      </c>
      <c r="AAX215" t="s">
        <v>817</v>
      </c>
      <c r="AAY215" t="s">
        <v>817</v>
      </c>
      <c r="AAZ215" t="s">
        <v>817</v>
      </c>
      <c r="ABA215" t="s">
        <v>813</v>
      </c>
      <c r="ABB215" t="s">
        <v>817</v>
      </c>
      <c r="ABC215" t="s">
        <v>817</v>
      </c>
      <c r="ABD215" t="s">
        <v>817</v>
      </c>
      <c r="ABE215" t="s">
        <v>817</v>
      </c>
      <c r="ABF215" t="s">
        <v>817</v>
      </c>
      <c r="ABG215" t="s">
        <v>817</v>
      </c>
      <c r="ABH215" t="s">
        <v>817</v>
      </c>
      <c r="ABI215" t="s">
        <v>817</v>
      </c>
      <c r="ABJ215" t="s">
        <v>817</v>
      </c>
      <c r="ABK215" t="s">
        <v>817</v>
      </c>
      <c r="ABL215" t="s">
        <v>817</v>
      </c>
      <c r="ABM215" t="s">
        <v>817</v>
      </c>
      <c r="ABN215" t="s">
        <v>817</v>
      </c>
      <c r="ABO215" t="s">
        <v>817</v>
      </c>
      <c r="ABP215" t="s">
        <v>817</v>
      </c>
      <c r="ABQ215" t="s">
        <v>817</v>
      </c>
      <c r="ABR215" t="s">
        <v>817</v>
      </c>
      <c r="ABS215" t="s">
        <v>817</v>
      </c>
      <c r="ABT215" t="s">
        <v>813</v>
      </c>
      <c r="ABU215" t="s">
        <v>817</v>
      </c>
      <c r="ABV215" t="s">
        <v>817</v>
      </c>
      <c r="ABW215" t="s">
        <v>817</v>
      </c>
      <c r="ABX215" t="s">
        <v>817</v>
      </c>
      <c r="ABY215" t="s">
        <v>817</v>
      </c>
      <c r="ABZ215" t="s">
        <v>817</v>
      </c>
      <c r="ACA215" t="s">
        <v>817</v>
      </c>
      <c r="ACB215" t="s">
        <v>817</v>
      </c>
      <c r="ACC215" t="s">
        <v>817</v>
      </c>
      <c r="ACD215" t="s">
        <v>817</v>
      </c>
      <c r="ACE215" t="s">
        <v>817</v>
      </c>
      <c r="ACF215" t="s">
        <v>817</v>
      </c>
      <c r="ACG215" t="s">
        <v>817</v>
      </c>
      <c r="ACH215" t="s">
        <v>817</v>
      </c>
      <c r="ACI215" t="s">
        <v>817</v>
      </c>
    </row>
    <row r="216" spans="1:763">
      <c r="A216" t="s">
        <v>1703</v>
      </c>
      <c r="B216" t="s">
        <v>1704</v>
      </c>
      <c r="C216" t="s">
        <v>1705</v>
      </c>
      <c r="D216" t="s">
        <v>977</v>
      </c>
      <c r="E216" t="s">
        <v>977</v>
      </c>
      <c r="P216" t="s">
        <v>812</v>
      </c>
      <c r="Q216">
        <v>0.874863865752458</v>
      </c>
      <c r="T216">
        <v>63</v>
      </c>
      <c r="V216" t="s">
        <v>813</v>
      </c>
      <c r="X216" t="s">
        <v>817</v>
      </c>
      <c r="Y216" t="s">
        <v>814</v>
      </c>
      <c r="Z216" t="s">
        <v>814</v>
      </c>
      <c r="AA216" t="s">
        <v>920</v>
      </c>
      <c r="AB216" t="s">
        <v>816</v>
      </c>
      <c r="AC216">
        <v>9</v>
      </c>
      <c r="AD216" t="s">
        <v>813</v>
      </c>
      <c r="AE216">
        <v>8</v>
      </c>
      <c r="AF216">
        <v>1</v>
      </c>
      <c r="AG216">
        <v>0</v>
      </c>
      <c r="AH216" t="s">
        <v>818</v>
      </c>
      <c r="AI216" t="s">
        <v>818</v>
      </c>
      <c r="AJ216" t="s">
        <v>818</v>
      </c>
      <c r="AK216" t="s">
        <v>818</v>
      </c>
      <c r="AL216" t="s">
        <v>818</v>
      </c>
      <c r="AM216" t="s">
        <v>818</v>
      </c>
      <c r="AN216" t="s">
        <v>818</v>
      </c>
      <c r="AO216" t="s">
        <v>818</v>
      </c>
      <c r="AP216" t="s">
        <v>818</v>
      </c>
      <c r="AQ216" t="s">
        <v>818</v>
      </c>
      <c r="AR216" t="s">
        <v>818</v>
      </c>
      <c r="AS216" t="s">
        <v>818</v>
      </c>
      <c r="AT216" t="s">
        <v>818</v>
      </c>
      <c r="AU216" t="s">
        <v>818</v>
      </c>
      <c r="AV216" t="s">
        <v>818</v>
      </c>
      <c r="AW216" t="s">
        <v>818</v>
      </c>
      <c r="AX216" t="s">
        <v>818</v>
      </c>
      <c r="AY216" t="s">
        <v>818</v>
      </c>
      <c r="AZ216" t="s">
        <v>818</v>
      </c>
      <c r="BA216" t="s">
        <v>818</v>
      </c>
      <c r="BB216" t="s">
        <v>818</v>
      </c>
      <c r="BC216" t="s">
        <v>818</v>
      </c>
      <c r="BD216" t="s">
        <v>818</v>
      </c>
      <c r="BE216" t="s">
        <v>818</v>
      </c>
      <c r="BF216" t="s">
        <v>818</v>
      </c>
      <c r="BG216" t="s">
        <v>818</v>
      </c>
      <c r="BH216" t="s">
        <v>818</v>
      </c>
      <c r="BI216" t="s">
        <v>818</v>
      </c>
      <c r="BJ216" t="s">
        <v>818</v>
      </c>
      <c r="BK216" t="s">
        <v>818</v>
      </c>
      <c r="BL216" t="s">
        <v>818</v>
      </c>
      <c r="BM216" t="s">
        <v>818</v>
      </c>
      <c r="BN216" t="s">
        <v>818</v>
      </c>
      <c r="BO216" t="s">
        <v>818</v>
      </c>
      <c r="BP216" t="s">
        <v>818</v>
      </c>
      <c r="BQ216" t="s">
        <v>818</v>
      </c>
      <c r="BR216" t="s">
        <v>818</v>
      </c>
      <c r="BS216" t="s">
        <v>818</v>
      </c>
      <c r="BT216" t="s">
        <v>818</v>
      </c>
      <c r="BU216" t="s">
        <v>818</v>
      </c>
      <c r="BV216" t="s">
        <v>818</v>
      </c>
      <c r="BW216" t="s">
        <v>818</v>
      </c>
      <c r="BX216" t="s">
        <v>818</v>
      </c>
      <c r="BY216" t="s">
        <v>818</v>
      </c>
      <c r="BZ216" t="s">
        <v>818</v>
      </c>
      <c r="CA216" t="s">
        <v>818</v>
      </c>
      <c r="CB216" t="s">
        <v>818</v>
      </c>
      <c r="CC216" t="s">
        <v>818</v>
      </c>
      <c r="CD216" t="s">
        <v>818</v>
      </c>
      <c r="CE216" t="s">
        <v>818</v>
      </c>
      <c r="CF216" t="s">
        <v>818</v>
      </c>
      <c r="CG216" t="s">
        <v>818</v>
      </c>
      <c r="CH216" t="s">
        <v>818</v>
      </c>
      <c r="CI216" t="s">
        <v>818</v>
      </c>
      <c r="CJ216" t="s">
        <v>818</v>
      </c>
      <c r="CK216" t="s">
        <v>818</v>
      </c>
      <c r="CL216" t="s">
        <v>818</v>
      </c>
      <c r="CM216" t="s">
        <v>818</v>
      </c>
      <c r="CN216" t="s">
        <v>818</v>
      </c>
      <c r="CO216" t="s">
        <v>818</v>
      </c>
      <c r="CP216" t="s">
        <v>818</v>
      </c>
      <c r="CQ216" t="s">
        <v>818</v>
      </c>
      <c r="CR216" t="s">
        <v>818</v>
      </c>
      <c r="CS216" t="s">
        <v>818</v>
      </c>
      <c r="CT216" t="s">
        <v>818</v>
      </c>
      <c r="CU216" t="s">
        <v>818</v>
      </c>
      <c r="CV216" t="s">
        <v>818</v>
      </c>
      <c r="CW216" t="s">
        <v>818</v>
      </c>
      <c r="CX216" t="s">
        <v>818</v>
      </c>
      <c r="CY216" t="s">
        <v>818</v>
      </c>
      <c r="CZ216" t="s">
        <v>818</v>
      </c>
      <c r="DA216" t="s">
        <v>818</v>
      </c>
      <c r="DB216" t="s">
        <v>818</v>
      </c>
      <c r="DC216" t="s">
        <v>818</v>
      </c>
      <c r="DD216" t="s">
        <v>818</v>
      </c>
      <c r="DE216" t="s">
        <v>818</v>
      </c>
      <c r="DF216" t="s">
        <v>818</v>
      </c>
      <c r="DG216" t="s">
        <v>818</v>
      </c>
      <c r="DH216" t="s">
        <v>818</v>
      </c>
      <c r="DI216" t="s">
        <v>818</v>
      </c>
      <c r="DJ216" t="s">
        <v>818</v>
      </c>
      <c r="DK216" t="s">
        <v>818</v>
      </c>
      <c r="DL216" t="s">
        <v>818</v>
      </c>
      <c r="DM216" t="s">
        <v>818</v>
      </c>
      <c r="DN216" t="s">
        <v>818</v>
      </c>
      <c r="DO216" t="s">
        <v>818</v>
      </c>
      <c r="DP216" t="s">
        <v>818</v>
      </c>
      <c r="DQ216" t="s">
        <v>818</v>
      </c>
      <c r="DR216" t="s">
        <v>818</v>
      </c>
      <c r="DS216" t="s">
        <v>818</v>
      </c>
      <c r="DT216" t="s">
        <v>818</v>
      </c>
      <c r="DU216" t="s">
        <v>818</v>
      </c>
      <c r="DV216" t="s">
        <v>818</v>
      </c>
      <c r="DW216" t="s">
        <v>818</v>
      </c>
      <c r="DX216" t="s">
        <v>818</v>
      </c>
      <c r="DY216" t="s">
        <v>818</v>
      </c>
      <c r="DZ216" t="s">
        <v>818</v>
      </c>
      <c r="EA216" t="s">
        <v>818</v>
      </c>
      <c r="EB216" t="s">
        <v>818</v>
      </c>
      <c r="EC216" t="s">
        <v>818</v>
      </c>
      <c r="ED216" t="s">
        <v>818</v>
      </c>
      <c r="EE216" t="s">
        <v>818</v>
      </c>
      <c r="EF216" t="s">
        <v>818</v>
      </c>
      <c r="EG216" t="s">
        <v>818</v>
      </c>
      <c r="EH216" t="s">
        <v>818</v>
      </c>
      <c r="EI216" t="s">
        <v>818</v>
      </c>
      <c r="EJ216" t="s">
        <v>818</v>
      </c>
      <c r="EK216" t="s">
        <v>818</v>
      </c>
      <c r="EL216" t="s">
        <v>818</v>
      </c>
      <c r="EM216" t="s">
        <v>818</v>
      </c>
      <c r="EN216" t="s">
        <v>818</v>
      </c>
      <c r="EO216" t="s">
        <v>818</v>
      </c>
      <c r="EP216" t="s">
        <v>818</v>
      </c>
      <c r="EQ216" t="s">
        <v>818</v>
      </c>
      <c r="ER216" t="s">
        <v>818</v>
      </c>
      <c r="ES216" t="s">
        <v>818</v>
      </c>
      <c r="ET216" t="s">
        <v>818</v>
      </c>
      <c r="EU216" t="s">
        <v>818</v>
      </c>
      <c r="EV216" t="s">
        <v>818</v>
      </c>
      <c r="EW216" t="s">
        <v>818</v>
      </c>
      <c r="EX216" t="s">
        <v>818</v>
      </c>
      <c r="EY216" t="s">
        <v>818</v>
      </c>
      <c r="EZ216" t="s">
        <v>818</v>
      </c>
      <c r="FA216" t="s">
        <v>818</v>
      </c>
      <c r="FB216" t="s">
        <v>818</v>
      </c>
      <c r="FC216" t="s">
        <v>818</v>
      </c>
      <c r="FD216" t="s">
        <v>818</v>
      </c>
      <c r="FE216" t="s">
        <v>818</v>
      </c>
      <c r="FF216" t="s">
        <v>818</v>
      </c>
      <c r="FG216" t="s">
        <v>818</v>
      </c>
      <c r="FH216" t="s">
        <v>818</v>
      </c>
      <c r="FI216" t="s">
        <v>818</v>
      </c>
      <c r="FJ216" t="s">
        <v>818</v>
      </c>
      <c r="FK216" t="s">
        <v>818</v>
      </c>
      <c r="FL216" t="s">
        <v>818</v>
      </c>
      <c r="FM216" t="s">
        <v>818</v>
      </c>
      <c r="FN216" t="s">
        <v>818</v>
      </c>
      <c r="FO216" t="s">
        <v>818</v>
      </c>
      <c r="FP216" t="s">
        <v>818</v>
      </c>
      <c r="FQ216" t="s">
        <v>818</v>
      </c>
      <c r="FR216" t="s">
        <v>818</v>
      </c>
      <c r="FS216" t="s">
        <v>818</v>
      </c>
      <c r="FT216" t="s">
        <v>818</v>
      </c>
      <c r="FU216" t="s">
        <v>818</v>
      </c>
      <c r="FV216" t="s">
        <v>818</v>
      </c>
      <c r="FW216" t="s">
        <v>818</v>
      </c>
      <c r="FX216" t="s">
        <v>818</v>
      </c>
      <c r="FY216" t="s">
        <v>818</v>
      </c>
      <c r="FZ216" t="s">
        <v>818</v>
      </c>
      <c r="GA216" t="s">
        <v>818</v>
      </c>
      <c r="GB216" t="s">
        <v>818</v>
      </c>
      <c r="GC216" t="s">
        <v>818</v>
      </c>
      <c r="GD216" t="s">
        <v>818</v>
      </c>
      <c r="GE216" t="s">
        <v>818</v>
      </c>
      <c r="GF216" t="s">
        <v>818</v>
      </c>
      <c r="GG216" t="s">
        <v>818</v>
      </c>
      <c r="GH216" t="s">
        <v>818</v>
      </c>
      <c r="GI216" t="s">
        <v>818</v>
      </c>
      <c r="GJ216" t="s">
        <v>818</v>
      </c>
      <c r="GK216" t="s">
        <v>818</v>
      </c>
      <c r="GL216" t="s">
        <v>818</v>
      </c>
      <c r="GM216" t="s">
        <v>818</v>
      </c>
      <c r="GN216" t="s">
        <v>818</v>
      </c>
      <c r="GO216" t="s">
        <v>818</v>
      </c>
      <c r="GP216" t="s">
        <v>818</v>
      </c>
      <c r="GQ216" t="s">
        <v>818</v>
      </c>
      <c r="GR216" t="s">
        <v>818</v>
      </c>
      <c r="GS216" t="s">
        <v>818</v>
      </c>
      <c r="GT216" t="s">
        <v>818</v>
      </c>
      <c r="GU216" t="s">
        <v>818</v>
      </c>
      <c r="GV216" t="s">
        <v>818</v>
      </c>
      <c r="GW216" t="s">
        <v>818</v>
      </c>
      <c r="GX216" t="s">
        <v>818</v>
      </c>
      <c r="GY216" t="s">
        <v>818</v>
      </c>
      <c r="GZ216" t="s">
        <v>818</v>
      </c>
      <c r="HA216" t="s">
        <v>818</v>
      </c>
      <c r="HB216" t="s">
        <v>818</v>
      </c>
      <c r="HC216" t="s">
        <v>818</v>
      </c>
      <c r="HD216" t="s">
        <v>818</v>
      </c>
      <c r="HE216" t="s">
        <v>818</v>
      </c>
      <c r="HF216" t="s">
        <v>818</v>
      </c>
      <c r="HG216" t="s">
        <v>818</v>
      </c>
      <c r="HH216" t="s">
        <v>818</v>
      </c>
      <c r="HI216" t="s">
        <v>818</v>
      </c>
      <c r="HJ216" t="s">
        <v>818</v>
      </c>
      <c r="HK216" t="s">
        <v>818</v>
      </c>
      <c r="HL216" t="s">
        <v>818</v>
      </c>
      <c r="HM216" t="s">
        <v>818</v>
      </c>
      <c r="HN216" t="s">
        <v>818</v>
      </c>
      <c r="HO216" t="s">
        <v>818</v>
      </c>
      <c r="HP216" t="s">
        <v>818</v>
      </c>
      <c r="HQ216" t="s">
        <v>818</v>
      </c>
      <c r="HR216" t="s">
        <v>818</v>
      </c>
      <c r="HS216" t="s">
        <v>818</v>
      </c>
      <c r="HT216" t="s">
        <v>818</v>
      </c>
      <c r="HU216" t="s">
        <v>818</v>
      </c>
      <c r="HV216" t="s">
        <v>818</v>
      </c>
      <c r="HW216" t="s">
        <v>818</v>
      </c>
      <c r="HX216" t="s">
        <v>818</v>
      </c>
      <c r="HY216" t="s">
        <v>818</v>
      </c>
      <c r="HZ216" t="s">
        <v>818</v>
      </c>
      <c r="IA216" t="s">
        <v>818</v>
      </c>
      <c r="IB216" t="s">
        <v>818</v>
      </c>
      <c r="IC216" t="s">
        <v>818</v>
      </c>
      <c r="ID216" t="s">
        <v>818</v>
      </c>
      <c r="IE216" t="s">
        <v>818</v>
      </c>
      <c r="IF216" t="s">
        <v>818</v>
      </c>
      <c r="IG216" t="s">
        <v>818</v>
      </c>
      <c r="IH216" t="s">
        <v>818</v>
      </c>
      <c r="II216" t="s">
        <v>818</v>
      </c>
      <c r="IJ216" t="s">
        <v>818</v>
      </c>
      <c r="IK216" t="s">
        <v>818</v>
      </c>
      <c r="IL216" t="s">
        <v>818</v>
      </c>
      <c r="IM216" t="s">
        <v>818</v>
      </c>
      <c r="IN216" t="s">
        <v>818</v>
      </c>
      <c r="IO216" t="s">
        <v>818</v>
      </c>
      <c r="IP216" t="s">
        <v>818</v>
      </c>
      <c r="IQ216" t="s">
        <v>818</v>
      </c>
      <c r="IR216" t="s">
        <v>818</v>
      </c>
      <c r="IS216" t="s">
        <v>818</v>
      </c>
      <c r="IT216" t="s">
        <v>818</v>
      </c>
      <c r="IU216" t="s">
        <v>818</v>
      </c>
      <c r="IV216" t="s">
        <v>818</v>
      </c>
      <c r="IW216" t="s">
        <v>818</v>
      </c>
      <c r="IX216" t="s">
        <v>818</v>
      </c>
      <c r="IY216" t="s">
        <v>818</v>
      </c>
      <c r="IZ216" t="s">
        <v>818</v>
      </c>
      <c r="JA216" t="s">
        <v>818</v>
      </c>
      <c r="JB216" t="s">
        <v>818</v>
      </c>
      <c r="JC216" t="s">
        <v>818</v>
      </c>
      <c r="JD216" t="s">
        <v>818</v>
      </c>
      <c r="JE216" t="s">
        <v>818</v>
      </c>
      <c r="JF216" t="s">
        <v>818</v>
      </c>
      <c r="JG216" t="s">
        <v>818</v>
      </c>
      <c r="JH216" t="s">
        <v>818</v>
      </c>
      <c r="JI216" t="s">
        <v>818</v>
      </c>
      <c r="JJ216" t="s">
        <v>818</v>
      </c>
      <c r="JK216" t="s">
        <v>818</v>
      </c>
      <c r="JL216" t="s">
        <v>818</v>
      </c>
      <c r="JM216" t="s">
        <v>818</v>
      </c>
      <c r="JN216" t="s">
        <v>818</v>
      </c>
      <c r="JO216" t="s">
        <v>818</v>
      </c>
      <c r="JP216" t="s">
        <v>818</v>
      </c>
      <c r="JQ216" t="s">
        <v>818</v>
      </c>
      <c r="JR216" t="s">
        <v>818</v>
      </c>
      <c r="JS216" t="s">
        <v>818</v>
      </c>
      <c r="JT216" t="s">
        <v>818</v>
      </c>
      <c r="JU216" t="s">
        <v>818</v>
      </c>
      <c r="JV216" t="s">
        <v>818</v>
      </c>
      <c r="JW216" t="s">
        <v>818</v>
      </c>
      <c r="JX216" t="s">
        <v>818</v>
      </c>
      <c r="JY216" t="s">
        <v>818</v>
      </c>
      <c r="JZ216" t="s">
        <v>818</v>
      </c>
      <c r="KA216" t="s">
        <v>818</v>
      </c>
      <c r="KB216" t="s">
        <v>818</v>
      </c>
      <c r="KC216" t="s">
        <v>818</v>
      </c>
      <c r="KD216" t="s">
        <v>818</v>
      </c>
      <c r="KE216" t="s">
        <v>818</v>
      </c>
      <c r="KF216">
        <v>9</v>
      </c>
      <c r="KG216">
        <v>0</v>
      </c>
      <c r="KH216">
        <v>0</v>
      </c>
      <c r="KI216">
        <v>0</v>
      </c>
      <c r="KJ216">
        <v>0</v>
      </c>
      <c r="KK216">
        <v>1</v>
      </c>
      <c r="KL216">
        <v>0</v>
      </c>
      <c r="KM216">
        <v>1</v>
      </c>
      <c r="KN216">
        <v>1</v>
      </c>
      <c r="KO216">
        <v>1</v>
      </c>
      <c r="KP216">
        <v>1</v>
      </c>
      <c r="KQ216">
        <v>3</v>
      </c>
      <c r="KR216">
        <v>0</v>
      </c>
      <c r="KS216">
        <v>0</v>
      </c>
      <c r="KT216">
        <v>1</v>
      </c>
      <c r="KU216">
        <v>2</v>
      </c>
      <c r="KV216">
        <v>0</v>
      </c>
      <c r="KW216">
        <v>0</v>
      </c>
      <c r="KX216">
        <v>2</v>
      </c>
      <c r="KY216">
        <v>0</v>
      </c>
      <c r="KZ216">
        <v>3</v>
      </c>
      <c r="LA216">
        <v>2</v>
      </c>
      <c r="LB216">
        <v>1</v>
      </c>
      <c r="LC216">
        <v>4</v>
      </c>
      <c r="LD216">
        <v>9</v>
      </c>
      <c r="LE216">
        <v>3</v>
      </c>
      <c r="LF216">
        <v>4</v>
      </c>
      <c r="LH216" t="s">
        <v>817</v>
      </c>
      <c r="LI216" t="s">
        <v>817</v>
      </c>
      <c r="LJ216" t="s">
        <v>817</v>
      </c>
      <c r="LK216" t="s">
        <v>817</v>
      </c>
      <c r="LL216" t="s">
        <v>817</v>
      </c>
      <c r="LM216" t="s">
        <v>817</v>
      </c>
      <c r="LO216" t="s">
        <v>813</v>
      </c>
      <c r="LP216" t="s">
        <v>817</v>
      </c>
      <c r="LQ216" t="s">
        <v>817</v>
      </c>
      <c r="LR216" t="s">
        <v>845</v>
      </c>
      <c r="LV216" t="s">
        <v>845</v>
      </c>
      <c r="LX216" t="s">
        <v>817</v>
      </c>
      <c r="MA216" t="s">
        <v>858</v>
      </c>
      <c r="MB216" t="s">
        <v>913</v>
      </c>
      <c r="MC216" t="s">
        <v>875</v>
      </c>
      <c r="MD216" t="s">
        <v>813</v>
      </c>
      <c r="MF216" t="s">
        <v>823</v>
      </c>
      <c r="MI216" t="s">
        <v>813</v>
      </c>
      <c r="MJ216" t="s">
        <v>824</v>
      </c>
      <c r="MK216" t="s">
        <v>813</v>
      </c>
      <c r="ML216" t="s">
        <v>817</v>
      </c>
      <c r="MM216" t="s">
        <v>817</v>
      </c>
      <c r="MN216" t="s">
        <v>817</v>
      </c>
      <c r="MO216" t="s">
        <v>817</v>
      </c>
      <c r="MP216" t="s">
        <v>817</v>
      </c>
      <c r="MQ216" t="s">
        <v>817</v>
      </c>
      <c r="MR216" t="s">
        <v>817</v>
      </c>
      <c r="MS216" t="s">
        <v>817</v>
      </c>
      <c r="MT216" t="s">
        <v>817</v>
      </c>
      <c r="MU216" t="s">
        <v>813</v>
      </c>
      <c r="NC216" t="s">
        <v>813</v>
      </c>
      <c r="ND216" t="s">
        <v>817</v>
      </c>
      <c r="NE216" t="s">
        <v>813</v>
      </c>
      <c r="NR216" t="s">
        <v>813</v>
      </c>
      <c r="NS216" t="s">
        <v>813</v>
      </c>
      <c r="NT216" t="s">
        <v>848</v>
      </c>
      <c r="NU216" t="s">
        <v>1118</v>
      </c>
      <c r="NV216" t="s">
        <v>817</v>
      </c>
      <c r="NX216" t="s">
        <v>962</v>
      </c>
      <c r="NY216">
        <v>2</v>
      </c>
      <c r="NZ216" t="s">
        <v>903</v>
      </c>
      <c r="OP216" t="s">
        <v>817</v>
      </c>
      <c r="OQ216" t="s">
        <v>827</v>
      </c>
      <c r="OR216" t="s">
        <v>828</v>
      </c>
      <c r="OS216" t="s">
        <v>878</v>
      </c>
      <c r="OT216" t="s">
        <v>817</v>
      </c>
      <c r="OU216" t="s">
        <v>813</v>
      </c>
      <c r="OV216" t="s">
        <v>830</v>
      </c>
      <c r="OW216" t="s">
        <v>864</v>
      </c>
      <c r="OX216" t="s">
        <v>832</v>
      </c>
      <c r="OY216" t="s">
        <v>833</v>
      </c>
      <c r="OZ216" t="s">
        <v>865</v>
      </c>
      <c r="PA216" t="s">
        <v>817</v>
      </c>
      <c r="PB216" t="s">
        <v>817</v>
      </c>
      <c r="PC216" t="s">
        <v>817</v>
      </c>
      <c r="PD216" t="s">
        <v>817</v>
      </c>
      <c r="PE216" t="s">
        <v>817</v>
      </c>
      <c r="PF216" t="s">
        <v>817</v>
      </c>
      <c r="PG216" t="s">
        <v>813</v>
      </c>
      <c r="PH216" t="s">
        <v>817</v>
      </c>
      <c r="PI216" t="s">
        <v>817</v>
      </c>
      <c r="PJ216" t="s">
        <v>817</v>
      </c>
      <c r="PK216" t="s">
        <v>817</v>
      </c>
      <c r="PL216" t="s">
        <v>835</v>
      </c>
      <c r="PM216" t="s">
        <v>837</v>
      </c>
      <c r="PN216" t="s">
        <v>845</v>
      </c>
      <c r="PO216" t="s">
        <v>880</v>
      </c>
      <c r="PP216" t="s">
        <v>839</v>
      </c>
      <c r="PQ216" t="s">
        <v>813</v>
      </c>
      <c r="PR216" t="s">
        <v>813</v>
      </c>
      <c r="PS216" t="s">
        <v>817</v>
      </c>
      <c r="PT216" t="s">
        <v>817</v>
      </c>
      <c r="PU216" t="s">
        <v>817</v>
      </c>
      <c r="PV216" t="s">
        <v>817</v>
      </c>
      <c r="PW216" t="s">
        <v>817</v>
      </c>
      <c r="PX216" t="s">
        <v>817</v>
      </c>
      <c r="PY216" t="s">
        <v>817</v>
      </c>
      <c r="PZ216" t="s">
        <v>840</v>
      </c>
      <c r="QD216" t="s">
        <v>896</v>
      </c>
      <c r="QE216" t="s">
        <v>845</v>
      </c>
      <c r="QF216" t="s">
        <v>813</v>
      </c>
      <c r="QG216" t="s">
        <v>813</v>
      </c>
      <c r="QH216" t="s">
        <v>813</v>
      </c>
      <c r="QI216" t="s">
        <v>817</v>
      </c>
      <c r="QJ216" t="s">
        <v>813</v>
      </c>
      <c r="QK216" t="s">
        <v>813</v>
      </c>
      <c r="QL216" t="s">
        <v>817</v>
      </c>
      <c r="QM216" t="s">
        <v>817</v>
      </c>
      <c r="QN216" t="s">
        <v>817</v>
      </c>
      <c r="QO216" t="s">
        <v>817</v>
      </c>
      <c r="QP216" t="s">
        <v>817</v>
      </c>
      <c r="QQ216" t="s">
        <v>817</v>
      </c>
      <c r="QR216" t="s">
        <v>813</v>
      </c>
      <c r="QS216" t="s">
        <v>817</v>
      </c>
      <c r="QT216" t="s">
        <v>813</v>
      </c>
      <c r="QU216" t="s">
        <v>817</v>
      </c>
      <c r="QV216" t="s">
        <v>817</v>
      </c>
      <c r="QW216" t="s">
        <v>817</v>
      </c>
      <c r="QX216" t="s">
        <v>813</v>
      </c>
      <c r="QY216" t="s">
        <v>817</v>
      </c>
      <c r="QZ216" t="s">
        <v>817</v>
      </c>
      <c r="RA216" t="s">
        <v>817</v>
      </c>
      <c r="RB216" t="s">
        <v>817</v>
      </c>
      <c r="RC216" t="s">
        <v>817</v>
      </c>
      <c r="RD216" t="s">
        <v>817</v>
      </c>
      <c r="RE216" t="s">
        <v>813</v>
      </c>
      <c r="RF216" t="s">
        <v>817</v>
      </c>
      <c r="RG216" t="s">
        <v>817</v>
      </c>
      <c r="RH216" t="s">
        <v>817</v>
      </c>
      <c r="RI216" t="s">
        <v>817</v>
      </c>
      <c r="RJ216" t="s">
        <v>817</v>
      </c>
      <c r="RK216" t="s">
        <v>817</v>
      </c>
      <c r="RZ216" t="s">
        <v>813</v>
      </c>
      <c r="SA216" t="s">
        <v>817</v>
      </c>
      <c r="SB216" t="s">
        <v>817</v>
      </c>
      <c r="SC216" t="s">
        <v>817</v>
      </c>
      <c r="SD216" t="s">
        <v>817</v>
      </c>
      <c r="SE216" t="s">
        <v>817</v>
      </c>
      <c r="SF216" t="s">
        <v>817</v>
      </c>
      <c r="SG216" t="s">
        <v>817</v>
      </c>
      <c r="SH216" t="s">
        <v>817</v>
      </c>
      <c r="SI216" t="s">
        <v>817</v>
      </c>
      <c r="SJ216" t="s">
        <v>813</v>
      </c>
      <c r="SK216" t="s">
        <v>817</v>
      </c>
      <c r="SL216" t="s">
        <v>817</v>
      </c>
      <c r="SM216" t="s">
        <v>817</v>
      </c>
      <c r="SN216" t="s">
        <v>817</v>
      </c>
      <c r="SO216" t="s">
        <v>817</v>
      </c>
      <c r="SP216" t="s">
        <v>817</v>
      </c>
      <c r="SQ216" t="s">
        <v>817</v>
      </c>
      <c r="SR216" t="s">
        <v>817</v>
      </c>
      <c r="SS216" t="s">
        <v>817</v>
      </c>
      <c r="ST216" t="s">
        <v>817</v>
      </c>
      <c r="SU216" t="s">
        <v>817</v>
      </c>
      <c r="SV216" t="s">
        <v>817</v>
      </c>
      <c r="SW216" t="s">
        <v>817</v>
      </c>
      <c r="SX216" t="s">
        <v>817</v>
      </c>
      <c r="SY216" t="s">
        <v>817</v>
      </c>
      <c r="SZ216" t="s">
        <v>817</v>
      </c>
      <c r="TA216" t="s">
        <v>817</v>
      </c>
      <c r="TB216" t="s">
        <v>817</v>
      </c>
      <c r="TC216" t="s">
        <v>817</v>
      </c>
      <c r="TD216" t="s">
        <v>817</v>
      </c>
      <c r="TE216" t="s">
        <v>817</v>
      </c>
      <c r="TF216" t="s">
        <v>813</v>
      </c>
      <c r="TG216" t="s">
        <v>817</v>
      </c>
      <c r="TH216" t="s">
        <v>817</v>
      </c>
      <c r="TI216" t="s">
        <v>817</v>
      </c>
      <c r="TJ216" t="s">
        <v>817</v>
      </c>
      <c r="TU216" t="s">
        <v>817</v>
      </c>
      <c r="TY216" t="s">
        <v>817</v>
      </c>
      <c r="TZ216" t="s">
        <v>817</v>
      </c>
      <c r="UA216" t="s">
        <v>817</v>
      </c>
      <c r="UB216" t="s">
        <v>817</v>
      </c>
      <c r="UC216" t="s">
        <v>817</v>
      </c>
      <c r="UD216" t="s">
        <v>817</v>
      </c>
      <c r="UE216" t="s">
        <v>817</v>
      </c>
      <c r="UF216" t="s">
        <v>817</v>
      </c>
      <c r="UG216" t="s">
        <v>817</v>
      </c>
      <c r="UH216" t="s">
        <v>813</v>
      </c>
      <c r="UI216" t="s">
        <v>817</v>
      </c>
      <c r="UJ216" t="s">
        <v>817</v>
      </c>
      <c r="UK216" t="s">
        <v>817</v>
      </c>
      <c r="UL216" t="s">
        <v>902</v>
      </c>
      <c r="UM216" t="s">
        <v>902</v>
      </c>
      <c r="UN216" t="s">
        <v>813</v>
      </c>
      <c r="UO216" t="s">
        <v>813</v>
      </c>
      <c r="UP216" t="s">
        <v>817</v>
      </c>
      <c r="UQ216" t="s">
        <v>817</v>
      </c>
      <c r="UR216" t="s">
        <v>817</v>
      </c>
      <c r="US216" t="s">
        <v>817</v>
      </c>
      <c r="UT216" t="s">
        <v>817</v>
      </c>
      <c r="UU216" t="s">
        <v>817</v>
      </c>
      <c r="UV216" t="s">
        <v>817</v>
      </c>
      <c r="UW216" t="s">
        <v>817</v>
      </c>
      <c r="UX216" t="s">
        <v>817</v>
      </c>
      <c r="UY216" t="s">
        <v>817</v>
      </c>
      <c r="UZ216" t="s">
        <v>817</v>
      </c>
      <c r="VD216" t="s">
        <v>813</v>
      </c>
      <c r="VE216" t="s">
        <v>817</v>
      </c>
      <c r="VF216" t="s">
        <v>817</v>
      </c>
      <c r="VG216" t="s">
        <v>817</v>
      </c>
      <c r="VH216" t="s">
        <v>817</v>
      </c>
      <c r="VI216" t="s">
        <v>817</v>
      </c>
      <c r="VJ216" t="s">
        <v>817</v>
      </c>
      <c r="VK216" t="s">
        <v>817</v>
      </c>
      <c r="VL216" t="s">
        <v>817</v>
      </c>
      <c r="VM216" t="s">
        <v>817</v>
      </c>
      <c r="VN216" t="s">
        <v>817</v>
      </c>
      <c r="VO216" t="s">
        <v>817</v>
      </c>
      <c r="VP216" t="s">
        <v>817</v>
      </c>
      <c r="VQ216" t="s">
        <v>817</v>
      </c>
      <c r="VR216" t="s">
        <v>817</v>
      </c>
      <c r="VY216" t="s">
        <v>817</v>
      </c>
      <c r="VZ216" t="s">
        <v>817</v>
      </c>
      <c r="WA216" t="s">
        <v>813</v>
      </c>
      <c r="WB216" t="s">
        <v>813</v>
      </c>
      <c r="WC216" t="s">
        <v>813</v>
      </c>
      <c r="WD216" t="s">
        <v>813</v>
      </c>
      <c r="WE216" t="s">
        <v>817</v>
      </c>
      <c r="WF216" t="s">
        <v>817</v>
      </c>
      <c r="WG216" t="s">
        <v>817</v>
      </c>
      <c r="WH216" t="s">
        <v>817</v>
      </c>
      <c r="WI216" t="s">
        <v>817</v>
      </c>
      <c r="WJ216" t="s">
        <v>813</v>
      </c>
      <c r="WK216" t="s">
        <v>813</v>
      </c>
      <c r="WL216" t="s">
        <v>817</v>
      </c>
      <c r="WM216" t="s">
        <v>817</v>
      </c>
      <c r="WN216" t="s">
        <v>817</v>
      </c>
      <c r="WO216" t="s">
        <v>817</v>
      </c>
      <c r="WP216" t="s">
        <v>817</v>
      </c>
      <c r="WQ216" t="s">
        <v>817</v>
      </c>
      <c r="WR216" t="s">
        <v>817</v>
      </c>
      <c r="WS216" t="s">
        <v>849</v>
      </c>
      <c r="WU216" t="s">
        <v>817</v>
      </c>
      <c r="WV216" t="s">
        <v>813</v>
      </c>
      <c r="WW216" t="s">
        <v>813</v>
      </c>
      <c r="WX216" t="s">
        <v>817</v>
      </c>
      <c r="WY216" t="s">
        <v>813</v>
      </c>
      <c r="WZ216" t="s">
        <v>817</v>
      </c>
      <c r="XA216" t="s">
        <v>817</v>
      </c>
      <c r="XB216" t="s">
        <v>817</v>
      </c>
      <c r="XC216" t="s">
        <v>850</v>
      </c>
      <c r="XD216" t="s">
        <v>813</v>
      </c>
      <c r="XE216" t="s">
        <v>813</v>
      </c>
      <c r="XF216" t="s">
        <v>817</v>
      </c>
      <c r="XG216" t="s">
        <v>817</v>
      </c>
      <c r="XH216" t="s">
        <v>817</v>
      </c>
      <c r="XI216" t="s">
        <v>817</v>
      </c>
      <c r="XJ216" t="s">
        <v>817</v>
      </c>
      <c r="XK216" t="s">
        <v>817</v>
      </c>
      <c r="XL216" t="s">
        <v>817</v>
      </c>
      <c r="XM216" t="s">
        <v>817</v>
      </c>
      <c r="XN216" t="s">
        <v>817</v>
      </c>
      <c r="XO216" t="s">
        <v>817</v>
      </c>
      <c r="XP216" t="s">
        <v>817</v>
      </c>
      <c r="XQ216" t="s">
        <v>817</v>
      </c>
      <c r="XR216" t="s">
        <v>817</v>
      </c>
      <c r="XS216" t="s">
        <v>813</v>
      </c>
      <c r="XT216" t="s">
        <v>817</v>
      </c>
      <c r="XU216" t="s">
        <v>817</v>
      </c>
      <c r="XV216" t="s">
        <v>817</v>
      </c>
      <c r="XW216" t="s">
        <v>817</v>
      </c>
      <c r="XX216" t="s">
        <v>817</v>
      </c>
      <c r="XY216" t="s">
        <v>817</v>
      </c>
      <c r="XZ216" t="s">
        <v>817</v>
      </c>
      <c r="ZM216" t="s">
        <v>817</v>
      </c>
      <c r="ZN216" t="s">
        <v>817</v>
      </c>
      <c r="ZO216" t="s">
        <v>817</v>
      </c>
      <c r="ZP216" t="s">
        <v>817</v>
      </c>
      <c r="ZQ216" t="s">
        <v>817</v>
      </c>
      <c r="ZR216" t="s">
        <v>813</v>
      </c>
      <c r="ZS216" t="s">
        <v>817</v>
      </c>
      <c r="ZT216" t="s">
        <v>817</v>
      </c>
      <c r="ZU216" t="s">
        <v>817</v>
      </c>
      <c r="ZV216" t="s">
        <v>817</v>
      </c>
      <c r="ZW216" t="s">
        <v>817</v>
      </c>
      <c r="ZX216" t="s">
        <v>817</v>
      </c>
      <c r="ZY216" t="s">
        <v>817</v>
      </c>
      <c r="ZZ216" t="s">
        <v>817</v>
      </c>
      <c r="AAA216" t="s">
        <v>817</v>
      </c>
      <c r="AAB216" t="s">
        <v>817</v>
      </c>
      <c r="AAC216" t="s">
        <v>817</v>
      </c>
      <c r="AAD216" t="s">
        <v>817</v>
      </c>
      <c r="AAE216" t="s">
        <v>817</v>
      </c>
      <c r="AAF216" t="s">
        <v>817</v>
      </c>
      <c r="AAH216" t="s">
        <v>813</v>
      </c>
      <c r="AAI216" t="s">
        <v>817</v>
      </c>
      <c r="AAJ216" t="s">
        <v>813</v>
      </c>
      <c r="AAK216" t="s">
        <v>817</v>
      </c>
      <c r="AAL216" t="s">
        <v>817</v>
      </c>
      <c r="AAM216" t="s">
        <v>817</v>
      </c>
      <c r="AAN216" t="s">
        <v>817</v>
      </c>
      <c r="AAO216" t="s">
        <v>817</v>
      </c>
      <c r="AAP216" t="s">
        <v>817</v>
      </c>
      <c r="AAQ216" t="s">
        <v>817</v>
      </c>
      <c r="AAR216" t="s">
        <v>813</v>
      </c>
      <c r="AAS216" t="s">
        <v>817</v>
      </c>
      <c r="AAT216" t="s">
        <v>817</v>
      </c>
      <c r="AAU216" t="s">
        <v>1706</v>
      </c>
      <c r="AAV216" t="s">
        <v>817</v>
      </c>
      <c r="AAW216" t="s">
        <v>817</v>
      </c>
      <c r="AAX216" t="s">
        <v>817</v>
      </c>
      <c r="AAY216" t="s">
        <v>817</v>
      </c>
      <c r="AAZ216" t="s">
        <v>817</v>
      </c>
      <c r="ABA216" t="s">
        <v>817</v>
      </c>
      <c r="ABB216" t="s">
        <v>813</v>
      </c>
      <c r="ABC216" t="s">
        <v>817</v>
      </c>
      <c r="ABD216" t="s">
        <v>813</v>
      </c>
      <c r="ABE216" t="s">
        <v>813</v>
      </c>
      <c r="ABF216" t="s">
        <v>817</v>
      </c>
      <c r="ABG216" t="s">
        <v>817</v>
      </c>
      <c r="ABH216" t="s">
        <v>817</v>
      </c>
      <c r="ABI216" t="s">
        <v>817</v>
      </c>
      <c r="ABJ216" t="s">
        <v>817</v>
      </c>
      <c r="ABK216" t="s">
        <v>817</v>
      </c>
      <c r="ABL216" t="s">
        <v>817</v>
      </c>
      <c r="ABM216" t="s">
        <v>817</v>
      </c>
      <c r="ABN216" t="s">
        <v>817</v>
      </c>
      <c r="ABO216" t="s">
        <v>817</v>
      </c>
      <c r="ABP216" t="s">
        <v>817</v>
      </c>
      <c r="ABQ216" t="s">
        <v>817</v>
      </c>
      <c r="ABR216" t="s">
        <v>817</v>
      </c>
      <c r="ABS216" t="s">
        <v>817</v>
      </c>
      <c r="ABT216" t="s">
        <v>817</v>
      </c>
      <c r="ABU216" t="s">
        <v>817</v>
      </c>
      <c r="ABV216" t="s">
        <v>817</v>
      </c>
      <c r="ABW216" t="s">
        <v>813</v>
      </c>
      <c r="ABX216" t="s">
        <v>817</v>
      </c>
      <c r="ABY216" t="s">
        <v>817</v>
      </c>
      <c r="ABZ216" t="s">
        <v>817</v>
      </c>
      <c r="ACA216" t="s">
        <v>817</v>
      </c>
      <c r="ACB216" t="s">
        <v>817</v>
      </c>
      <c r="ACC216" t="s">
        <v>817</v>
      </c>
      <c r="ACD216" t="s">
        <v>817</v>
      </c>
      <c r="ACE216" t="s">
        <v>817</v>
      </c>
      <c r="ACF216" t="s">
        <v>817</v>
      </c>
      <c r="ACG216" t="s">
        <v>817</v>
      </c>
      <c r="ACH216" t="s">
        <v>817</v>
      </c>
      <c r="ACI216" t="s">
        <v>817</v>
      </c>
    </row>
    <row r="217" spans="1:763">
      <c r="A217" t="s">
        <v>1707</v>
      </c>
      <c r="B217" t="s">
        <v>1708</v>
      </c>
      <c r="C217" t="s">
        <v>1709</v>
      </c>
      <c r="D217" t="s">
        <v>1389</v>
      </c>
      <c r="E217" t="s">
        <v>1389</v>
      </c>
      <c r="P217" t="s">
        <v>812</v>
      </c>
      <c r="Q217">
        <v>0.874863865752458</v>
      </c>
      <c r="T217">
        <v>29</v>
      </c>
      <c r="V217" t="s">
        <v>813</v>
      </c>
      <c r="X217" t="s">
        <v>813</v>
      </c>
      <c r="Y217" t="s">
        <v>814</v>
      </c>
      <c r="Z217" t="s">
        <v>814</v>
      </c>
      <c r="AA217" t="s">
        <v>815</v>
      </c>
      <c r="AB217" t="s">
        <v>816</v>
      </c>
      <c r="AC217">
        <v>6</v>
      </c>
      <c r="AD217" t="s">
        <v>817</v>
      </c>
      <c r="AE217">
        <v>6</v>
      </c>
      <c r="AF217">
        <v>0</v>
      </c>
      <c r="AG217">
        <v>0</v>
      </c>
      <c r="AH217" t="s">
        <v>818</v>
      </c>
      <c r="AI217" t="s">
        <v>818</v>
      </c>
      <c r="AJ217" t="s">
        <v>818</v>
      </c>
      <c r="AK217" t="s">
        <v>818</v>
      </c>
      <c r="AL217" t="s">
        <v>818</v>
      </c>
      <c r="AM217" t="s">
        <v>818</v>
      </c>
      <c r="AN217" t="s">
        <v>818</v>
      </c>
      <c r="AO217" t="s">
        <v>818</v>
      </c>
      <c r="AP217" t="s">
        <v>818</v>
      </c>
      <c r="AQ217" t="s">
        <v>818</v>
      </c>
      <c r="AR217" t="s">
        <v>818</v>
      </c>
      <c r="AS217" t="s">
        <v>818</v>
      </c>
      <c r="AT217" t="s">
        <v>818</v>
      </c>
      <c r="AU217" t="s">
        <v>818</v>
      </c>
      <c r="AV217" t="s">
        <v>818</v>
      </c>
      <c r="AW217" t="s">
        <v>818</v>
      </c>
      <c r="AX217" t="s">
        <v>818</v>
      </c>
      <c r="AY217" t="s">
        <v>818</v>
      </c>
      <c r="AZ217" t="s">
        <v>818</v>
      </c>
      <c r="BA217" t="s">
        <v>818</v>
      </c>
      <c r="BB217" t="s">
        <v>818</v>
      </c>
      <c r="BC217" t="s">
        <v>818</v>
      </c>
      <c r="BD217" t="s">
        <v>818</v>
      </c>
      <c r="BE217" t="s">
        <v>818</v>
      </c>
      <c r="BF217" t="s">
        <v>818</v>
      </c>
      <c r="BG217" t="s">
        <v>818</v>
      </c>
      <c r="BH217" t="s">
        <v>818</v>
      </c>
      <c r="BI217" t="s">
        <v>818</v>
      </c>
      <c r="BJ217" t="s">
        <v>818</v>
      </c>
      <c r="BK217" t="s">
        <v>818</v>
      </c>
      <c r="BL217" t="s">
        <v>818</v>
      </c>
      <c r="BM217" t="s">
        <v>818</v>
      </c>
      <c r="BN217" t="s">
        <v>818</v>
      </c>
      <c r="BO217" t="s">
        <v>818</v>
      </c>
      <c r="BP217" t="s">
        <v>818</v>
      </c>
      <c r="BQ217" t="s">
        <v>818</v>
      </c>
      <c r="BR217" t="s">
        <v>818</v>
      </c>
      <c r="BS217" t="s">
        <v>818</v>
      </c>
      <c r="BT217" t="s">
        <v>818</v>
      </c>
      <c r="BU217" t="s">
        <v>818</v>
      </c>
      <c r="BV217" t="s">
        <v>818</v>
      </c>
      <c r="BW217" t="s">
        <v>818</v>
      </c>
      <c r="BX217" t="s">
        <v>818</v>
      </c>
      <c r="BY217" t="s">
        <v>818</v>
      </c>
      <c r="BZ217" t="s">
        <v>818</v>
      </c>
      <c r="CA217" t="s">
        <v>818</v>
      </c>
      <c r="CB217" t="s">
        <v>818</v>
      </c>
      <c r="CC217" t="s">
        <v>818</v>
      </c>
      <c r="CD217" t="s">
        <v>818</v>
      </c>
      <c r="CE217" t="s">
        <v>818</v>
      </c>
      <c r="CF217" t="s">
        <v>818</v>
      </c>
      <c r="CG217" t="s">
        <v>818</v>
      </c>
      <c r="CH217" t="s">
        <v>818</v>
      </c>
      <c r="CI217" t="s">
        <v>818</v>
      </c>
      <c r="CJ217" t="s">
        <v>818</v>
      </c>
      <c r="CK217" t="s">
        <v>818</v>
      </c>
      <c r="CL217" t="s">
        <v>818</v>
      </c>
      <c r="CM217" t="s">
        <v>818</v>
      </c>
      <c r="CN217" t="s">
        <v>818</v>
      </c>
      <c r="CO217" t="s">
        <v>818</v>
      </c>
      <c r="CP217" t="s">
        <v>818</v>
      </c>
      <c r="CQ217" t="s">
        <v>818</v>
      </c>
      <c r="CR217" t="s">
        <v>818</v>
      </c>
      <c r="CS217" t="s">
        <v>818</v>
      </c>
      <c r="CT217" t="s">
        <v>818</v>
      </c>
      <c r="CU217" t="s">
        <v>818</v>
      </c>
      <c r="CV217" t="s">
        <v>818</v>
      </c>
      <c r="CW217" t="s">
        <v>818</v>
      </c>
      <c r="CX217" t="s">
        <v>818</v>
      </c>
      <c r="CY217" t="s">
        <v>818</v>
      </c>
      <c r="CZ217" t="s">
        <v>818</v>
      </c>
      <c r="DA217" t="s">
        <v>818</v>
      </c>
      <c r="DB217" t="s">
        <v>818</v>
      </c>
      <c r="DC217" t="s">
        <v>818</v>
      </c>
      <c r="DD217" t="s">
        <v>818</v>
      </c>
      <c r="DE217" t="s">
        <v>818</v>
      </c>
      <c r="DF217" t="s">
        <v>818</v>
      </c>
      <c r="DG217" t="s">
        <v>818</v>
      </c>
      <c r="DH217" t="s">
        <v>818</v>
      </c>
      <c r="DI217" t="s">
        <v>818</v>
      </c>
      <c r="DJ217" t="s">
        <v>818</v>
      </c>
      <c r="DK217" t="s">
        <v>818</v>
      </c>
      <c r="DL217" t="s">
        <v>818</v>
      </c>
      <c r="DM217" t="s">
        <v>818</v>
      </c>
      <c r="DN217" t="s">
        <v>818</v>
      </c>
      <c r="DO217" t="s">
        <v>818</v>
      </c>
      <c r="DP217" t="s">
        <v>818</v>
      </c>
      <c r="DQ217" t="s">
        <v>818</v>
      </c>
      <c r="DR217" t="s">
        <v>818</v>
      </c>
      <c r="DS217" t="s">
        <v>818</v>
      </c>
      <c r="DT217" t="s">
        <v>818</v>
      </c>
      <c r="DU217" t="s">
        <v>818</v>
      </c>
      <c r="DV217" t="s">
        <v>818</v>
      </c>
      <c r="DW217" t="s">
        <v>818</v>
      </c>
      <c r="DX217" t="s">
        <v>818</v>
      </c>
      <c r="DY217" t="s">
        <v>818</v>
      </c>
      <c r="DZ217" t="s">
        <v>818</v>
      </c>
      <c r="EA217" t="s">
        <v>818</v>
      </c>
      <c r="EB217" t="s">
        <v>818</v>
      </c>
      <c r="EC217" t="s">
        <v>818</v>
      </c>
      <c r="ED217" t="s">
        <v>818</v>
      </c>
      <c r="EE217" t="s">
        <v>818</v>
      </c>
      <c r="EF217" t="s">
        <v>818</v>
      </c>
      <c r="EG217" t="s">
        <v>818</v>
      </c>
      <c r="EH217" t="s">
        <v>818</v>
      </c>
      <c r="EI217" t="s">
        <v>818</v>
      </c>
      <c r="EJ217" t="s">
        <v>818</v>
      </c>
      <c r="EK217" t="s">
        <v>818</v>
      </c>
      <c r="EL217" t="s">
        <v>818</v>
      </c>
      <c r="EM217" t="s">
        <v>818</v>
      </c>
      <c r="EN217" t="s">
        <v>818</v>
      </c>
      <c r="EO217" t="s">
        <v>818</v>
      </c>
      <c r="EP217" t="s">
        <v>818</v>
      </c>
      <c r="EQ217" t="s">
        <v>818</v>
      </c>
      <c r="ER217" t="s">
        <v>818</v>
      </c>
      <c r="ES217" t="s">
        <v>818</v>
      </c>
      <c r="ET217" t="s">
        <v>818</v>
      </c>
      <c r="EU217" t="s">
        <v>818</v>
      </c>
      <c r="EV217" t="s">
        <v>818</v>
      </c>
      <c r="EW217" t="s">
        <v>818</v>
      </c>
      <c r="EX217" t="s">
        <v>818</v>
      </c>
      <c r="EY217" t="s">
        <v>818</v>
      </c>
      <c r="EZ217" t="s">
        <v>818</v>
      </c>
      <c r="FA217" t="s">
        <v>818</v>
      </c>
      <c r="FB217" t="s">
        <v>818</v>
      </c>
      <c r="FC217" t="s">
        <v>818</v>
      </c>
      <c r="FD217" t="s">
        <v>818</v>
      </c>
      <c r="FE217" t="s">
        <v>818</v>
      </c>
      <c r="FF217" t="s">
        <v>818</v>
      </c>
      <c r="FG217" t="s">
        <v>818</v>
      </c>
      <c r="FH217" t="s">
        <v>818</v>
      </c>
      <c r="FI217" t="s">
        <v>818</v>
      </c>
      <c r="FJ217" t="s">
        <v>818</v>
      </c>
      <c r="FK217" t="s">
        <v>818</v>
      </c>
      <c r="FL217" t="s">
        <v>818</v>
      </c>
      <c r="FM217" t="s">
        <v>818</v>
      </c>
      <c r="FN217" t="s">
        <v>818</v>
      </c>
      <c r="FO217" t="s">
        <v>818</v>
      </c>
      <c r="FP217" t="s">
        <v>818</v>
      </c>
      <c r="FQ217" t="s">
        <v>818</v>
      </c>
      <c r="FR217" t="s">
        <v>818</v>
      </c>
      <c r="FS217" t="s">
        <v>818</v>
      </c>
      <c r="FT217" t="s">
        <v>818</v>
      </c>
      <c r="FU217" t="s">
        <v>818</v>
      </c>
      <c r="FV217" t="s">
        <v>818</v>
      </c>
      <c r="FW217" t="s">
        <v>818</v>
      </c>
      <c r="FX217" t="s">
        <v>818</v>
      </c>
      <c r="FY217" t="s">
        <v>818</v>
      </c>
      <c r="FZ217" t="s">
        <v>818</v>
      </c>
      <c r="GA217" t="s">
        <v>818</v>
      </c>
      <c r="GB217" t="s">
        <v>818</v>
      </c>
      <c r="GC217" t="s">
        <v>818</v>
      </c>
      <c r="GD217" t="s">
        <v>818</v>
      </c>
      <c r="GE217" t="s">
        <v>818</v>
      </c>
      <c r="GF217" t="s">
        <v>818</v>
      </c>
      <c r="GG217" t="s">
        <v>818</v>
      </c>
      <c r="GH217" t="s">
        <v>818</v>
      </c>
      <c r="GI217" t="s">
        <v>818</v>
      </c>
      <c r="GJ217" t="s">
        <v>818</v>
      </c>
      <c r="GK217" t="s">
        <v>818</v>
      </c>
      <c r="GL217" t="s">
        <v>818</v>
      </c>
      <c r="GM217" t="s">
        <v>818</v>
      </c>
      <c r="GN217" t="s">
        <v>818</v>
      </c>
      <c r="GO217" t="s">
        <v>818</v>
      </c>
      <c r="GP217" t="s">
        <v>818</v>
      </c>
      <c r="GQ217" t="s">
        <v>818</v>
      </c>
      <c r="GR217" t="s">
        <v>818</v>
      </c>
      <c r="GS217" t="s">
        <v>818</v>
      </c>
      <c r="GT217" t="s">
        <v>818</v>
      </c>
      <c r="GU217" t="s">
        <v>818</v>
      </c>
      <c r="GV217" t="s">
        <v>818</v>
      </c>
      <c r="GW217" t="s">
        <v>818</v>
      </c>
      <c r="GX217" t="s">
        <v>818</v>
      </c>
      <c r="GY217" t="s">
        <v>818</v>
      </c>
      <c r="GZ217" t="s">
        <v>818</v>
      </c>
      <c r="HA217" t="s">
        <v>818</v>
      </c>
      <c r="HB217" t="s">
        <v>818</v>
      </c>
      <c r="HC217" t="s">
        <v>818</v>
      </c>
      <c r="HD217" t="s">
        <v>818</v>
      </c>
      <c r="HE217" t="s">
        <v>818</v>
      </c>
      <c r="HF217" t="s">
        <v>818</v>
      </c>
      <c r="HG217" t="s">
        <v>818</v>
      </c>
      <c r="HH217" t="s">
        <v>818</v>
      </c>
      <c r="HI217" t="s">
        <v>818</v>
      </c>
      <c r="HJ217" t="s">
        <v>818</v>
      </c>
      <c r="HK217" t="s">
        <v>818</v>
      </c>
      <c r="HL217" t="s">
        <v>818</v>
      </c>
      <c r="HM217" t="s">
        <v>818</v>
      </c>
      <c r="HN217" t="s">
        <v>818</v>
      </c>
      <c r="HO217" t="s">
        <v>818</v>
      </c>
      <c r="HP217" t="s">
        <v>818</v>
      </c>
      <c r="HQ217" t="s">
        <v>818</v>
      </c>
      <c r="HR217" t="s">
        <v>818</v>
      </c>
      <c r="HS217" t="s">
        <v>818</v>
      </c>
      <c r="HT217" t="s">
        <v>818</v>
      </c>
      <c r="HU217" t="s">
        <v>818</v>
      </c>
      <c r="HV217" t="s">
        <v>818</v>
      </c>
      <c r="HW217" t="s">
        <v>818</v>
      </c>
      <c r="HX217" t="s">
        <v>818</v>
      </c>
      <c r="HY217" t="s">
        <v>818</v>
      </c>
      <c r="HZ217" t="s">
        <v>818</v>
      </c>
      <c r="IA217" t="s">
        <v>818</v>
      </c>
      <c r="IB217" t="s">
        <v>818</v>
      </c>
      <c r="IC217" t="s">
        <v>818</v>
      </c>
      <c r="ID217" t="s">
        <v>818</v>
      </c>
      <c r="IE217" t="s">
        <v>818</v>
      </c>
      <c r="IF217" t="s">
        <v>818</v>
      </c>
      <c r="IG217" t="s">
        <v>818</v>
      </c>
      <c r="IH217" t="s">
        <v>818</v>
      </c>
      <c r="II217" t="s">
        <v>818</v>
      </c>
      <c r="IJ217" t="s">
        <v>818</v>
      </c>
      <c r="IK217" t="s">
        <v>818</v>
      </c>
      <c r="IL217" t="s">
        <v>818</v>
      </c>
      <c r="IM217" t="s">
        <v>818</v>
      </c>
      <c r="IN217" t="s">
        <v>818</v>
      </c>
      <c r="IO217" t="s">
        <v>818</v>
      </c>
      <c r="IP217" t="s">
        <v>818</v>
      </c>
      <c r="IQ217" t="s">
        <v>818</v>
      </c>
      <c r="IR217" t="s">
        <v>818</v>
      </c>
      <c r="IS217" t="s">
        <v>818</v>
      </c>
      <c r="IT217" t="s">
        <v>818</v>
      </c>
      <c r="IU217" t="s">
        <v>818</v>
      </c>
      <c r="IV217" t="s">
        <v>818</v>
      </c>
      <c r="IW217" t="s">
        <v>818</v>
      </c>
      <c r="IX217" t="s">
        <v>818</v>
      </c>
      <c r="IY217" t="s">
        <v>818</v>
      </c>
      <c r="IZ217" t="s">
        <v>818</v>
      </c>
      <c r="JA217" t="s">
        <v>818</v>
      </c>
      <c r="JB217" t="s">
        <v>818</v>
      </c>
      <c r="JC217" t="s">
        <v>818</v>
      </c>
      <c r="JD217" t="s">
        <v>818</v>
      </c>
      <c r="JE217" t="s">
        <v>818</v>
      </c>
      <c r="JF217" t="s">
        <v>818</v>
      </c>
      <c r="JG217" t="s">
        <v>818</v>
      </c>
      <c r="JH217" t="s">
        <v>818</v>
      </c>
      <c r="JI217" t="s">
        <v>818</v>
      </c>
      <c r="JJ217" t="s">
        <v>818</v>
      </c>
      <c r="JK217" t="s">
        <v>818</v>
      </c>
      <c r="JL217" t="s">
        <v>818</v>
      </c>
      <c r="JM217" t="s">
        <v>818</v>
      </c>
      <c r="JN217" t="s">
        <v>818</v>
      </c>
      <c r="JO217" t="s">
        <v>818</v>
      </c>
      <c r="JP217" t="s">
        <v>818</v>
      </c>
      <c r="JQ217" t="s">
        <v>818</v>
      </c>
      <c r="JR217" t="s">
        <v>818</v>
      </c>
      <c r="JS217" t="s">
        <v>818</v>
      </c>
      <c r="JT217" t="s">
        <v>818</v>
      </c>
      <c r="JU217" t="s">
        <v>818</v>
      </c>
      <c r="JV217" t="s">
        <v>818</v>
      </c>
      <c r="JW217" t="s">
        <v>818</v>
      </c>
      <c r="JX217" t="s">
        <v>818</v>
      </c>
      <c r="JY217" t="s">
        <v>818</v>
      </c>
      <c r="JZ217" t="s">
        <v>818</v>
      </c>
      <c r="KA217" t="s">
        <v>818</v>
      </c>
      <c r="KB217" t="s">
        <v>818</v>
      </c>
      <c r="KC217" t="s">
        <v>818</v>
      </c>
      <c r="KD217" t="s">
        <v>818</v>
      </c>
      <c r="KE217" t="s">
        <v>818</v>
      </c>
      <c r="KF217">
        <v>6</v>
      </c>
      <c r="KG217">
        <v>0</v>
      </c>
      <c r="KH217">
        <v>0</v>
      </c>
      <c r="KI217">
        <v>1</v>
      </c>
      <c r="KJ217">
        <v>0</v>
      </c>
      <c r="KK217">
        <v>1</v>
      </c>
      <c r="KL217">
        <v>0</v>
      </c>
      <c r="KM217">
        <v>0</v>
      </c>
      <c r="KN217">
        <v>1</v>
      </c>
      <c r="KO217">
        <v>0</v>
      </c>
      <c r="KP217">
        <v>2</v>
      </c>
      <c r="KQ217">
        <v>1</v>
      </c>
      <c r="KR217">
        <v>0</v>
      </c>
      <c r="KS217">
        <v>0</v>
      </c>
      <c r="KT217">
        <v>0</v>
      </c>
      <c r="KU217">
        <v>1</v>
      </c>
      <c r="KV217">
        <v>0</v>
      </c>
      <c r="KW217">
        <v>1</v>
      </c>
      <c r="KX217">
        <v>1</v>
      </c>
      <c r="KY217">
        <v>0</v>
      </c>
      <c r="KZ217">
        <v>1</v>
      </c>
      <c r="LA217">
        <v>2</v>
      </c>
      <c r="LB217">
        <v>1</v>
      </c>
      <c r="LC217">
        <v>3</v>
      </c>
      <c r="LD217">
        <v>6</v>
      </c>
      <c r="LE217">
        <v>2</v>
      </c>
      <c r="LF217">
        <v>3</v>
      </c>
      <c r="LH217" t="s">
        <v>817</v>
      </c>
      <c r="LI217" t="s">
        <v>817</v>
      </c>
      <c r="LJ217" t="s">
        <v>817</v>
      </c>
      <c r="LK217" t="s">
        <v>817</v>
      </c>
      <c r="LL217" t="s">
        <v>817</v>
      </c>
      <c r="LM217" t="s">
        <v>817</v>
      </c>
      <c r="LO217" t="s">
        <v>813</v>
      </c>
      <c r="LP217" t="s">
        <v>813</v>
      </c>
      <c r="LQ217" t="s">
        <v>817</v>
      </c>
      <c r="LR217" t="s">
        <v>818</v>
      </c>
      <c r="LS217" t="s">
        <v>818</v>
      </c>
      <c r="LT217" t="s">
        <v>818</v>
      </c>
      <c r="LU217" t="s">
        <v>818</v>
      </c>
      <c r="LV217" t="s">
        <v>818</v>
      </c>
      <c r="LW217" t="s">
        <v>818</v>
      </c>
      <c r="LX217" t="s">
        <v>817</v>
      </c>
      <c r="MA217" t="s">
        <v>1593</v>
      </c>
      <c r="MB217" t="s">
        <v>821</v>
      </c>
      <c r="MC217" t="s">
        <v>875</v>
      </c>
      <c r="MD217" t="s">
        <v>813</v>
      </c>
      <c r="MF217" t="s">
        <v>823</v>
      </c>
      <c r="MI217" t="s">
        <v>817</v>
      </c>
      <c r="MJ217" t="s">
        <v>824</v>
      </c>
      <c r="MK217" t="s">
        <v>813</v>
      </c>
      <c r="ML217" t="s">
        <v>813</v>
      </c>
      <c r="MM217" t="s">
        <v>817</v>
      </c>
      <c r="MN217" t="s">
        <v>817</v>
      </c>
      <c r="MO217" t="s">
        <v>817</v>
      </c>
      <c r="MP217" t="s">
        <v>817</v>
      </c>
      <c r="MQ217" t="s">
        <v>817</v>
      </c>
      <c r="MR217" t="s">
        <v>817</v>
      </c>
      <c r="MS217" t="s">
        <v>817</v>
      </c>
      <c r="MT217" t="s">
        <v>817</v>
      </c>
      <c r="MU217" t="s">
        <v>813</v>
      </c>
      <c r="NC217" t="s">
        <v>813</v>
      </c>
      <c r="ND217" t="s">
        <v>817</v>
      </c>
      <c r="NE217" t="s">
        <v>813</v>
      </c>
      <c r="NF217" t="s">
        <v>817</v>
      </c>
      <c r="NG217" t="s">
        <v>813</v>
      </c>
      <c r="NH217" t="s">
        <v>817</v>
      </c>
      <c r="NI217" t="s">
        <v>817</v>
      </c>
      <c r="NJ217" t="s">
        <v>817</v>
      </c>
      <c r="NK217" t="s">
        <v>817</v>
      </c>
      <c r="NL217" t="s">
        <v>813</v>
      </c>
      <c r="NM217" t="s">
        <v>817</v>
      </c>
      <c r="NN217" t="s">
        <v>813</v>
      </c>
      <c r="NO217" t="s">
        <v>817</v>
      </c>
      <c r="NP217" t="s">
        <v>817</v>
      </c>
      <c r="NQ217" t="s">
        <v>817</v>
      </c>
      <c r="NR217" t="s">
        <v>813</v>
      </c>
      <c r="NS217" t="s">
        <v>817</v>
      </c>
      <c r="NU217" t="s">
        <v>1051</v>
      </c>
      <c r="NX217" t="s">
        <v>826</v>
      </c>
      <c r="NY217">
        <v>1</v>
      </c>
      <c r="NZ217" t="s">
        <v>903</v>
      </c>
      <c r="OP217" t="s">
        <v>817</v>
      </c>
      <c r="OQ217" t="s">
        <v>827</v>
      </c>
      <c r="OR217" t="s">
        <v>828</v>
      </c>
      <c r="OS217" t="s">
        <v>829</v>
      </c>
      <c r="OT217" t="s">
        <v>813</v>
      </c>
      <c r="OU217" t="s">
        <v>813</v>
      </c>
      <c r="OV217" t="s">
        <v>830</v>
      </c>
      <c r="OW217" t="s">
        <v>831</v>
      </c>
      <c r="OX217" t="s">
        <v>832</v>
      </c>
      <c r="OY217" t="s">
        <v>833</v>
      </c>
      <c r="OZ217" t="s">
        <v>849</v>
      </c>
      <c r="PA217" t="s">
        <v>813</v>
      </c>
      <c r="PB217" t="s">
        <v>817</v>
      </c>
      <c r="PC217" t="s">
        <v>817</v>
      </c>
      <c r="PD217" t="s">
        <v>817</v>
      </c>
      <c r="PE217" t="s">
        <v>813</v>
      </c>
      <c r="PF217" t="s">
        <v>813</v>
      </c>
      <c r="PG217" t="s">
        <v>817</v>
      </c>
      <c r="PH217" t="s">
        <v>817</v>
      </c>
      <c r="PI217" t="s">
        <v>817</v>
      </c>
      <c r="PJ217" t="s">
        <v>817</v>
      </c>
      <c r="PK217" t="s">
        <v>813</v>
      </c>
      <c r="PL217" t="s">
        <v>927</v>
      </c>
      <c r="PM217" t="s">
        <v>1057</v>
      </c>
      <c r="PN217" t="s">
        <v>837</v>
      </c>
      <c r="PO217" t="s">
        <v>880</v>
      </c>
      <c r="PP217" t="s">
        <v>894</v>
      </c>
      <c r="PQ217" t="s">
        <v>817</v>
      </c>
      <c r="PR217" t="s">
        <v>813</v>
      </c>
      <c r="PS217" t="s">
        <v>817</v>
      </c>
      <c r="PT217" t="s">
        <v>813</v>
      </c>
      <c r="PU217" t="s">
        <v>817</v>
      </c>
      <c r="PV217" t="s">
        <v>817</v>
      </c>
      <c r="PW217" t="s">
        <v>817</v>
      </c>
      <c r="PX217" t="s">
        <v>817</v>
      </c>
      <c r="PY217" t="s">
        <v>817</v>
      </c>
      <c r="PZ217" t="s">
        <v>840</v>
      </c>
      <c r="QA217" t="s">
        <v>1101</v>
      </c>
      <c r="QB217" t="s">
        <v>895</v>
      </c>
      <c r="QC217" t="s">
        <v>972</v>
      </c>
      <c r="QD217" t="s">
        <v>844</v>
      </c>
      <c r="QE217" t="s">
        <v>845</v>
      </c>
      <c r="QF217" t="s">
        <v>813</v>
      </c>
      <c r="QG217" t="s">
        <v>813</v>
      </c>
      <c r="QH217" t="s">
        <v>813</v>
      </c>
      <c r="QI217" t="s">
        <v>813</v>
      </c>
      <c r="QJ217" t="s">
        <v>813</v>
      </c>
      <c r="QK217" t="s">
        <v>813</v>
      </c>
      <c r="QL217" t="s">
        <v>817</v>
      </c>
      <c r="QM217" t="s">
        <v>813</v>
      </c>
      <c r="QN217" t="s">
        <v>817</v>
      </c>
      <c r="QO217" t="s">
        <v>817</v>
      </c>
      <c r="QP217" t="s">
        <v>817</v>
      </c>
      <c r="QQ217" t="s">
        <v>817</v>
      </c>
      <c r="QR217" t="s">
        <v>813</v>
      </c>
      <c r="QS217" t="s">
        <v>817</v>
      </c>
      <c r="QT217" t="s">
        <v>817</v>
      </c>
      <c r="QU217" t="s">
        <v>817</v>
      </c>
      <c r="QV217" t="s">
        <v>817</v>
      </c>
      <c r="QW217" t="s">
        <v>817</v>
      </c>
      <c r="QX217" t="s">
        <v>817</v>
      </c>
      <c r="QY217" t="s">
        <v>817</v>
      </c>
      <c r="QZ217" t="s">
        <v>817</v>
      </c>
      <c r="RA217" t="s">
        <v>813</v>
      </c>
      <c r="RB217" t="s">
        <v>817</v>
      </c>
      <c r="RC217" t="s">
        <v>817</v>
      </c>
      <c r="RD217" t="s">
        <v>817</v>
      </c>
      <c r="RE217" t="s">
        <v>817</v>
      </c>
      <c r="RF217" t="s">
        <v>813</v>
      </c>
      <c r="RG217" t="s">
        <v>813</v>
      </c>
      <c r="RH217" t="s">
        <v>817</v>
      </c>
      <c r="RI217" t="s">
        <v>817</v>
      </c>
      <c r="RJ217" t="s">
        <v>817</v>
      </c>
      <c r="RK217" t="s">
        <v>813</v>
      </c>
      <c r="RL217" t="s">
        <v>813</v>
      </c>
      <c r="RM217" t="s">
        <v>817</v>
      </c>
      <c r="RN217" t="s">
        <v>817</v>
      </c>
      <c r="RO217" t="s">
        <v>813</v>
      </c>
      <c r="RP217" t="s">
        <v>817</v>
      </c>
      <c r="RQ217" t="s">
        <v>817</v>
      </c>
      <c r="RR217" t="s">
        <v>817</v>
      </c>
      <c r="RS217" t="s">
        <v>817</v>
      </c>
      <c r="RT217" t="s">
        <v>817</v>
      </c>
      <c r="RU217" t="s">
        <v>817</v>
      </c>
      <c r="RV217" t="s">
        <v>817</v>
      </c>
      <c r="RW217" t="s">
        <v>817</v>
      </c>
      <c r="RX217" t="s">
        <v>845</v>
      </c>
      <c r="RY217" t="s">
        <v>999</v>
      </c>
      <c r="RZ217" t="s">
        <v>817</v>
      </c>
      <c r="SB217" t="s">
        <v>817</v>
      </c>
      <c r="SC217" t="s">
        <v>813</v>
      </c>
      <c r="SD217" t="s">
        <v>813</v>
      </c>
      <c r="SE217" t="s">
        <v>817</v>
      </c>
      <c r="SF217" t="s">
        <v>817</v>
      </c>
      <c r="SG217" t="s">
        <v>813</v>
      </c>
      <c r="SH217" t="s">
        <v>817</v>
      </c>
      <c r="SI217" t="s">
        <v>817</v>
      </c>
      <c r="SJ217" t="s">
        <v>817</v>
      </c>
      <c r="SK217" t="s">
        <v>817</v>
      </c>
      <c r="SL217" t="s">
        <v>817</v>
      </c>
      <c r="SM217" t="s">
        <v>817</v>
      </c>
      <c r="SN217" t="s">
        <v>817</v>
      </c>
      <c r="SO217" t="s">
        <v>817</v>
      </c>
      <c r="SP217" t="s">
        <v>817</v>
      </c>
      <c r="SQ217" t="s">
        <v>813</v>
      </c>
      <c r="SR217" t="s">
        <v>817</v>
      </c>
      <c r="SS217" t="s">
        <v>817</v>
      </c>
      <c r="ST217" t="s">
        <v>817</v>
      </c>
      <c r="SU217" t="s">
        <v>817</v>
      </c>
      <c r="SV217" t="s">
        <v>813</v>
      </c>
      <c r="SW217" t="s">
        <v>813</v>
      </c>
      <c r="SX217" t="s">
        <v>817</v>
      </c>
      <c r="SY217" t="s">
        <v>817</v>
      </c>
      <c r="SZ217" t="s">
        <v>817</v>
      </c>
      <c r="TA217" t="s">
        <v>817</v>
      </c>
      <c r="TB217" t="s">
        <v>817</v>
      </c>
      <c r="TC217" t="s">
        <v>817</v>
      </c>
      <c r="TD217" t="s">
        <v>817</v>
      </c>
      <c r="TE217" t="s">
        <v>817</v>
      </c>
      <c r="TF217" t="s">
        <v>817</v>
      </c>
      <c r="TG217" t="s">
        <v>817</v>
      </c>
      <c r="TH217" t="s">
        <v>817</v>
      </c>
      <c r="TI217" t="s">
        <v>817</v>
      </c>
      <c r="TJ217" t="s">
        <v>817</v>
      </c>
      <c r="TU217" t="s">
        <v>817</v>
      </c>
      <c r="TY217" t="s">
        <v>817</v>
      </c>
      <c r="TZ217" t="s">
        <v>813</v>
      </c>
      <c r="UA217" t="s">
        <v>817</v>
      </c>
      <c r="UB217" t="s">
        <v>813</v>
      </c>
      <c r="UC217" t="s">
        <v>813</v>
      </c>
      <c r="UD217" t="s">
        <v>817</v>
      </c>
      <c r="UE217" t="s">
        <v>817</v>
      </c>
      <c r="UF217" t="s">
        <v>817</v>
      </c>
      <c r="UG217" t="s">
        <v>817</v>
      </c>
      <c r="UH217" t="s">
        <v>817</v>
      </c>
      <c r="UI217" t="s">
        <v>817</v>
      </c>
      <c r="UJ217" t="s">
        <v>817</v>
      </c>
      <c r="UK217" t="s">
        <v>817</v>
      </c>
      <c r="UL217" t="s">
        <v>813</v>
      </c>
      <c r="UM217" t="s">
        <v>813</v>
      </c>
      <c r="UN217" t="s">
        <v>817</v>
      </c>
      <c r="UO217" t="s">
        <v>813</v>
      </c>
      <c r="UP217" t="s">
        <v>817</v>
      </c>
      <c r="UQ217" t="s">
        <v>817</v>
      </c>
      <c r="UR217" t="s">
        <v>813</v>
      </c>
      <c r="US217" t="s">
        <v>817</v>
      </c>
      <c r="UT217" t="s">
        <v>817</v>
      </c>
      <c r="UU217" t="s">
        <v>817</v>
      </c>
      <c r="UV217" t="s">
        <v>817</v>
      </c>
      <c r="UW217" t="s">
        <v>817</v>
      </c>
      <c r="UX217" t="s">
        <v>817</v>
      </c>
      <c r="UY217" t="s">
        <v>817</v>
      </c>
      <c r="UZ217" t="s">
        <v>817</v>
      </c>
      <c r="VB217" t="s">
        <v>847</v>
      </c>
      <c r="VC217" t="s">
        <v>990</v>
      </c>
      <c r="VD217" t="s">
        <v>817</v>
      </c>
      <c r="VE217" t="s">
        <v>817</v>
      </c>
      <c r="VF217" t="s">
        <v>813</v>
      </c>
      <c r="VG217" t="s">
        <v>813</v>
      </c>
      <c r="VH217" t="s">
        <v>813</v>
      </c>
      <c r="VI217" t="s">
        <v>817</v>
      </c>
      <c r="VJ217" t="s">
        <v>817</v>
      </c>
      <c r="VK217" t="s">
        <v>817</v>
      </c>
      <c r="VL217" t="s">
        <v>817</v>
      </c>
      <c r="VM217" t="s">
        <v>817</v>
      </c>
      <c r="VN217" t="s">
        <v>817</v>
      </c>
      <c r="VO217" t="s">
        <v>817</v>
      </c>
      <c r="VP217" t="s">
        <v>817</v>
      </c>
      <c r="VQ217" t="s">
        <v>817</v>
      </c>
      <c r="VY217" t="s">
        <v>817</v>
      </c>
      <c r="VZ217" t="s">
        <v>817</v>
      </c>
      <c r="WA217" t="s">
        <v>817</v>
      </c>
      <c r="WJ217" t="s">
        <v>813</v>
      </c>
      <c r="WK217" t="s">
        <v>813</v>
      </c>
      <c r="WL217" t="s">
        <v>817</v>
      </c>
      <c r="WM217" t="s">
        <v>817</v>
      </c>
      <c r="WN217" t="s">
        <v>817</v>
      </c>
      <c r="WO217" t="s">
        <v>817</v>
      </c>
      <c r="WP217" t="s">
        <v>817</v>
      </c>
      <c r="WQ217" t="s">
        <v>817</v>
      </c>
      <c r="WR217" t="s">
        <v>817</v>
      </c>
      <c r="WS217" t="s">
        <v>908</v>
      </c>
      <c r="WU217" t="s">
        <v>817</v>
      </c>
      <c r="WV217" t="s">
        <v>817</v>
      </c>
      <c r="WW217" t="s">
        <v>817</v>
      </c>
      <c r="WX217" t="s">
        <v>817</v>
      </c>
      <c r="WY217" t="s">
        <v>817</v>
      </c>
      <c r="WZ217" t="s">
        <v>813</v>
      </c>
      <c r="XA217" t="s">
        <v>817</v>
      </c>
      <c r="XB217" t="s">
        <v>817</v>
      </c>
      <c r="XC217" t="s">
        <v>869</v>
      </c>
      <c r="XD217" t="s">
        <v>817</v>
      </c>
      <c r="XE217" t="s">
        <v>817</v>
      </c>
      <c r="XF217" t="s">
        <v>817</v>
      </c>
      <c r="XG217" t="s">
        <v>817</v>
      </c>
      <c r="XH217" t="s">
        <v>817</v>
      </c>
      <c r="XI217" t="s">
        <v>813</v>
      </c>
      <c r="XJ217" t="s">
        <v>817</v>
      </c>
      <c r="XK217" t="s">
        <v>817</v>
      </c>
      <c r="XL217" t="s">
        <v>813</v>
      </c>
      <c r="XM217" t="s">
        <v>817</v>
      </c>
      <c r="XN217" t="s">
        <v>813</v>
      </c>
      <c r="XO217" t="s">
        <v>817</v>
      </c>
      <c r="XP217" t="s">
        <v>817</v>
      </c>
      <c r="XQ217" t="s">
        <v>817</v>
      </c>
      <c r="XR217" t="s">
        <v>817</v>
      </c>
      <c r="XS217" t="s">
        <v>813</v>
      </c>
      <c r="XT217" t="s">
        <v>813</v>
      </c>
      <c r="XU217" t="s">
        <v>813</v>
      </c>
      <c r="XV217" t="s">
        <v>817</v>
      </c>
      <c r="XW217" t="s">
        <v>817</v>
      </c>
      <c r="XX217" t="s">
        <v>817</v>
      </c>
      <c r="XY217" t="s">
        <v>817</v>
      </c>
      <c r="XZ217" t="s">
        <v>817</v>
      </c>
      <c r="ZM217" t="s">
        <v>817</v>
      </c>
      <c r="ZN217" t="s">
        <v>813</v>
      </c>
      <c r="ZO217" t="s">
        <v>817</v>
      </c>
      <c r="ZP217" t="s">
        <v>817</v>
      </c>
      <c r="ZQ217" t="s">
        <v>813</v>
      </c>
      <c r="ZR217" t="s">
        <v>813</v>
      </c>
      <c r="ZS217" t="s">
        <v>817</v>
      </c>
      <c r="ZT217" t="s">
        <v>817</v>
      </c>
      <c r="ZU217" t="s">
        <v>817</v>
      </c>
      <c r="ZV217" t="s">
        <v>817</v>
      </c>
      <c r="ZW217" t="s">
        <v>817</v>
      </c>
      <c r="ZX217" t="s">
        <v>817</v>
      </c>
      <c r="ZY217" t="s">
        <v>817</v>
      </c>
      <c r="ZZ217" t="s">
        <v>817</v>
      </c>
      <c r="AAA217" t="s">
        <v>817</v>
      </c>
      <c r="AAB217" t="s">
        <v>817</v>
      </c>
      <c r="AAC217" t="s">
        <v>817</v>
      </c>
      <c r="AAD217" t="s">
        <v>817</v>
      </c>
      <c r="AAE217" t="s">
        <v>817</v>
      </c>
      <c r="AAF217" t="s">
        <v>817</v>
      </c>
      <c r="AAH217" t="s">
        <v>813</v>
      </c>
      <c r="AAI217" t="s">
        <v>817</v>
      </c>
      <c r="AAJ217" t="s">
        <v>817</v>
      </c>
      <c r="AAK217" t="s">
        <v>817</v>
      </c>
      <c r="AAL217" t="s">
        <v>813</v>
      </c>
      <c r="AAM217" t="s">
        <v>817</v>
      </c>
      <c r="AAN217" t="s">
        <v>813</v>
      </c>
      <c r="AAO217" t="s">
        <v>817</v>
      </c>
      <c r="AAP217" t="s">
        <v>817</v>
      </c>
      <c r="AAQ217" t="s">
        <v>817</v>
      </c>
      <c r="AAR217" t="s">
        <v>817</v>
      </c>
      <c r="AAS217" t="s">
        <v>817</v>
      </c>
      <c r="AAT217" t="s">
        <v>817</v>
      </c>
      <c r="AAV217" t="s">
        <v>813</v>
      </c>
      <c r="AAW217" t="s">
        <v>817</v>
      </c>
      <c r="AAX217" t="s">
        <v>817</v>
      </c>
      <c r="AAY217" t="s">
        <v>817</v>
      </c>
      <c r="AAZ217" t="s">
        <v>817</v>
      </c>
      <c r="ABA217" t="s">
        <v>817</v>
      </c>
      <c r="ABB217" t="s">
        <v>813</v>
      </c>
      <c r="ABC217" t="s">
        <v>817</v>
      </c>
      <c r="ABD217" t="s">
        <v>817</v>
      </c>
      <c r="ABE217" t="s">
        <v>817</v>
      </c>
      <c r="ABF217" t="s">
        <v>817</v>
      </c>
      <c r="ABG217" t="s">
        <v>817</v>
      </c>
      <c r="ABH217" t="s">
        <v>813</v>
      </c>
      <c r="ABI217" t="s">
        <v>817</v>
      </c>
      <c r="ABJ217" t="s">
        <v>817</v>
      </c>
      <c r="ABK217" t="s">
        <v>817</v>
      </c>
      <c r="ABL217" t="s">
        <v>817</v>
      </c>
      <c r="ABM217" t="s">
        <v>817</v>
      </c>
      <c r="ABN217" t="s">
        <v>817</v>
      </c>
      <c r="ABO217" t="s">
        <v>817</v>
      </c>
      <c r="ABP217" t="s">
        <v>817</v>
      </c>
      <c r="ABQ217" t="s">
        <v>817</v>
      </c>
      <c r="ABR217" t="s">
        <v>817</v>
      </c>
      <c r="ABS217" t="s">
        <v>817</v>
      </c>
      <c r="ABT217" t="s">
        <v>813</v>
      </c>
      <c r="ABU217" t="s">
        <v>817</v>
      </c>
      <c r="ABV217" t="s">
        <v>817</v>
      </c>
      <c r="ABW217" t="s">
        <v>813</v>
      </c>
      <c r="ABX217" t="s">
        <v>817</v>
      </c>
      <c r="ABY217" t="s">
        <v>817</v>
      </c>
      <c r="ABZ217" t="s">
        <v>817</v>
      </c>
      <c r="ACA217" t="s">
        <v>817</v>
      </c>
      <c r="ACB217" t="s">
        <v>813</v>
      </c>
      <c r="ACC217" t="s">
        <v>817</v>
      </c>
      <c r="ACD217" t="s">
        <v>817</v>
      </c>
      <c r="ACE217" t="s">
        <v>817</v>
      </c>
      <c r="ACF217" t="s">
        <v>817</v>
      </c>
      <c r="ACG217" t="s">
        <v>817</v>
      </c>
      <c r="ACH217" t="s">
        <v>817</v>
      </c>
      <c r="ACI217" t="s">
        <v>817</v>
      </c>
    </row>
    <row r="218" spans="1:763">
      <c r="A218" t="s">
        <v>1710</v>
      </c>
      <c r="B218" t="s">
        <v>1711</v>
      </c>
      <c r="C218" t="s">
        <v>1712</v>
      </c>
      <c r="D218" t="s">
        <v>977</v>
      </c>
      <c r="E218" t="s">
        <v>977</v>
      </c>
      <c r="P218" t="s">
        <v>812</v>
      </c>
      <c r="Q218">
        <v>0.874863865752458</v>
      </c>
      <c r="T218">
        <v>53</v>
      </c>
      <c r="V218" t="s">
        <v>813</v>
      </c>
      <c r="X218" t="s">
        <v>813</v>
      </c>
      <c r="Y218" t="s">
        <v>814</v>
      </c>
      <c r="Z218" t="s">
        <v>814</v>
      </c>
      <c r="AA218" t="s">
        <v>1302</v>
      </c>
      <c r="AB218" t="s">
        <v>816</v>
      </c>
      <c r="AC218">
        <v>6</v>
      </c>
      <c r="AD218" t="s">
        <v>817</v>
      </c>
      <c r="AE218">
        <v>6</v>
      </c>
      <c r="AF218">
        <v>0</v>
      </c>
      <c r="AG218">
        <v>0</v>
      </c>
      <c r="AH218" t="s">
        <v>818</v>
      </c>
      <c r="AI218" t="s">
        <v>818</v>
      </c>
      <c r="AJ218" t="s">
        <v>818</v>
      </c>
      <c r="AK218" t="s">
        <v>818</v>
      </c>
      <c r="AL218" t="s">
        <v>818</v>
      </c>
      <c r="AM218" t="s">
        <v>818</v>
      </c>
      <c r="AN218" t="s">
        <v>818</v>
      </c>
      <c r="AO218" t="s">
        <v>818</v>
      </c>
      <c r="AP218" t="s">
        <v>818</v>
      </c>
      <c r="AQ218" t="s">
        <v>818</v>
      </c>
      <c r="AR218" t="s">
        <v>818</v>
      </c>
      <c r="AS218" t="s">
        <v>818</v>
      </c>
      <c r="AT218" t="s">
        <v>818</v>
      </c>
      <c r="AU218" t="s">
        <v>818</v>
      </c>
      <c r="AV218" t="s">
        <v>818</v>
      </c>
      <c r="AW218" t="s">
        <v>818</v>
      </c>
      <c r="AX218" t="s">
        <v>818</v>
      </c>
      <c r="AY218" t="s">
        <v>818</v>
      </c>
      <c r="AZ218" t="s">
        <v>818</v>
      </c>
      <c r="BA218" t="s">
        <v>818</v>
      </c>
      <c r="BB218" t="s">
        <v>818</v>
      </c>
      <c r="BC218" t="s">
        <v>818</v>
      </c>
      <c r="BD218" t="s">
        <v>818</v>
      </c>
      <c r="BE218" t="s">
        <v>818</v>
      </c>
      <c r="BF218" t="s">
        <v>818</v>
      </c>
      <c r="BG218" t="s">
        <v>818</v>
      </c>
      <c r="BH218" t="s">
        <v>818</v>
      </c>
      <c r="BI218" t="s">
        <v>818</v>
      </c>
      <c r="BJ218" t="s">
        <v>818</v>
      </c>
      <c r="BK218" t="s">
        <v>818</v>
      </c>
      <c r="BL218" t="s">
        <v>818</v>
      </c>
      <c r="BM218" t="s">
        <v>818</v>
      </c>
      <c r="BN218" t="s">
        <v>818</v>
      </c>
      <c r="BO218" t="s">
        <v>818</v>
      </c>
      <c r="BP218" t="s">
        <v>818</v>
      </c>
      <c r="BQ218" t="s">
        <v>818</v>
      </c>
      <c r="BR218" t="s">
        <v>818</v>
      </c>
      <c r="BS218" t="s">
        <v>818</v>
      </c>
      <c r="BT218" t="s">
        <v>818</v>
      </c>
      <c r="BU218" t="s">
        <v>818</v>
      </c>
      <c r="BV218" t="s">
        <v>818</v>
      </c>
      <c r="BW218" t="s">
        <v>818</v>
      </c>
      <c r="BX218" t="s">
        <v>818</v>
      </c>
      <c r="BY218" t="s">
        <v>818</v>
      </c>
      <c r="BZ218" t="s">
        <v>818</v>
      </c>
      <c r="CA218" t="s">
        <v>818</v>
      </c>
      <c r="CB218" t="s">
        <v>818</v>
      </c>
      <c r="CC218" t="s">
        <v>818</v>
      </c>
      <c r="CD218" t="s">
        <v>818</v>
      </c>
      <c r="CE218" t="s">
        <v>818</v>
      </c>
      <c r="CF218" t="s">
        <v>818</v>
      </c>
      <c r="CG218" t="s">
        <v>818</v>
      </c>
      <c r="CH218" t="s">
        <v>818</v>
      </c>
      <c r="CI218" t="s">
        <v>818</v>
      </c>
      <c r="CJ218" t="s">
        <v>818</v>
      </c>
      <c r="CK218" t="s">
        <v>818</v>
      </c>
      <c r="CL218" t="s">
        <v>818</v>
      </c>
      <c r="CM218" t="s">
        <v>818</v>
      </c>
      <c r="CN218" t="s">
        <v>818</v>
      </c>
      <c r="CO218" t="s">
        <v>818</v>
      </c>
      <c r="CP218" t="s">
        <v>818</v>
      </c>
      <c r="CQ218" t="s">
        <v>818</v>
      </c>
      <c r="CR218" t="s">
        <v>818</v>
      </c>
      <c r="CS218" t="s">
        <v>818</v>
      </c>
      <c r="CT218" t="s">
        <v>818</v>
      </c>
      <c r="CU218" t="s">
        <v>818</v>
      </c>
      <c r="CV218" t="s">
        <v>818</v>
      </c>
      <c r="CW218" t="s">
        <v>818</v>
      </c>
      <c r="CX218" t="s">
        <v>818</v>
      </c>
      <c r="CY218" t="s">
        <v>818</v>
      </c>
      <c r="CZ218" t="s">
        <v>818</v>
      </c>
      <c r="DA218" t="s">
        <v>818</v>
      </c>
      <c r="DB218" t="s">
        <v>818</v>
      </c>
      <c r="DC218" t="s">
        <v>818</v>
      </c>
      <c r="DD218" t="s">
        <v>818</v>
      </c>
      <c r="DE218" t="s">
        <v>818</v>
      </c>
      <c r="DF218" t="s">
        <v>818</v>
      </c>
      <c r="DG218" t="s">
        <v>818</v>
      </c>
      <c r="DH218" t="s">
        <v>818</v>
      </c>
      <c r="DI218" t="s">
        <v>818</v>
      </c>
      <c r="DJ218" t="s">
        <v>818</v>
      </c>
      <c r="DK218" t="s">
        <v>818</v>
      </c>
      <c r="DL218" t="s">
        <v>818</v>
      </c>
      <c r="DM218" t="s">
        <v>818</v>
      </c>
      <c r="DN218" t="s">
        <v>818</v>
      </c>
      <c r="DO218" t="s">
        <v>818</v>
      </c>
      <c r="DP218" t="s">
        <v>818</v>
      </c>
      <c r="DQ218" t="s">
        <v>818</v>
      </c>
      <c r="DR218" t="s">
        <v>818</v>
      </c>
      <c r="DS218" t="s">
        <v>818</v>
      </c>
      <c r="DT218" t="s">
        <v>818</v>
      </c>
      <c r="DU218" t="s">
        <v>818</v>
      </c>
      <c r="DV218" t="s">
        <v>818</v>
      </c>
      <c r="DW218" t="s">
        <v>818</v>
      </c>
      <c r="DX218" t="s">
        <v>818</v>
      </c>
      <c r="DY218" t="s">
        <v>818</v>
      </c>
      <c r="DZ218" t="s">
        <v>818</v>
      </c>
      <c r="EA218" t="s">
        <v>818</v>
      </c>
      <c r="EB218" t="s">
        <v>818</v>
      </c>
      <c r="EC218" t="s">
        <v>818</v>
      </c>
      <c r="ED218" t="s">
        <v>818</v>
      </c>
      <c r="EE218" t="s">
        <v>818</v>
      </c>
      <c r="EF218" t="s">
        <v>818</v>
      </c>
      <c r="EG218" t="s">
        <v>818</v>
      </c>
      <c r="EH218" t="s">
        <v>818</v>
      </c>
      <c r="EI218" t="s">
        <v>818</v>
      </c>
      <c r="EJ218" t="s">
        <v>818</v>
      </c>
      <c r="EK218" t="s">
        <v>818</v>
      </c>
      <c r="EL218" t="s">
        <v>818</v>
      </c>
      <c r="EM218" t="s">
        <v>818</v>
      </c>
      <c r="EN218" t="s">
        <v>818</v>
      </c>
      <c r="EO218" t="s">
        <v>818</v>
      </c>
      <c r="EP218" t="s">
        <v>818</v>
      </c>
      <c r="EQ218" t="s">
        <v>818</v>
      </c>
      <c r="ER218" t="s">
        <v>818</v>
      </c>
      <c r="ES218" t="s">
        <v>818</v>
      </c>
      <c r="ET218" t="s">
        <v>818</v>
      </c>
      <c r="EU218" t="s">
        <v>818</v>
      </c>
      <c r="EV218" t="s">
        <v>818</v>
      </c>
      <c r="EW218" t="s">
        <v>818</v>
      </c>
      <c r="EX218" t="s">
        <v>818</v>
      </c>
      <c r="EY218" t="s">
        <v>818</v>
      </c>
      <c r="EZ218" t="s">
        <v>818</v>
      </c>
      <c r="FA218" t="s">
        <v>818</v>
      </c>
      <c r="FB218" t="s">
        <v>818</v>
      </c>
      <c r="FC218" t="s">
        <v>818</v>
      </c>
      <c r="FD218" t="s">
        <v>818</v>
      </c>
      <c r="FE218" t="s">
        <v>818</v>
      </c>
      <c r="FF218" t="s">
        <v>818</v>
      </c>
      <c r="FG218" t="s">
        <v>818</v>
      </c>
      <c r="FH218" t="s">
        <v>818</v>
      </c>
      <c r="FI218" t="s">
        <v>818</v>
      </c>
      <c r="FJ218" t="s">
        <v>818</v>
      </c>
      <c r="FK218" t="s">
        <v>818</v>
      </c>
      <c r="FL218" t="s">
        <v>818</v>
      </c>
      <c r="FM218" t="s">
        <v>818</v>
      </c>
      <c r="FN218" t="s">
        <v>818</v>
      </c>
      <c r="FO218" t="s">
        <v>818</v>
      </c>
      <c r="FP218" t="s">
        <v>818</v>
      </c>
      <c r="FQ218" t="s">
        <v>818</v>
      </c>
      <c r="FR218" t="s">
        <v>818</v>
      </c>
      <c r="FS218" t="s">
        <v>818</v>
      </c>
      <c r="FT218" t="s">
        <v>818</v>
      </c>
      <c r="FU218" t="s">
        <v>818</v>
      </c>
      <c r="FV218" t="s">
        <v>818</v>
      </c>
      <c r="FW218" t="s">
        <v>818</v>
      </c>
      <c r="FX218" t="s">
        <v>818</v>
      </c>
      <c r="FY218" t="s">
        <v>818</v>
      </c>
      <c r="FZ218" t="s">
        <v>818</v>
      </c>
      <c r="GA218" t="s">
        <v>818</v>
      </c>
      <c r="GB218" t="s">
        <v>818</v>
      </c>
      <c r="GC218" t="s">
        <v>818</v>
      </c>
      <c r="GD218" t="s">
        <v>818</v>
      </c>
      <c r="GE218" t="s">
        <v>818</v>
      </c>
      <c r="GF218" t="s">
        <v>818</v>
      </c>
      <c r="GG218" t="s">
        <v>818</v>
      </c>
      <c r="GH218" t="s">
        <v>818</v>
      </c>
      <c r="GI218" t="s">
        <v>818</v>
      </c>
      <c r="GJ218" t="s">
        <v>818</v>
      </c>
      <c r="GK218" t="s">
        <v>818</v>
      </c>
      <c r="GL218" t="s">
        <v>818</v>
      </c>
      <c r="GM218" t="s">
        <v>818</v>
      </c>
      <c r="GN218" t="s">
        <v>818</v>
      </c>
      <c r="GO218" t="s">
        <v>818</v>
      </c>
      <c r="GP218" t="s">
        <v>818</v>
      </c>
      <c r="GQ218" t="s">
        <v>818</v>
      </c>
      <c r="GR218" t="s">
        <v>818</v>
      </c>
      <c r="GS218" t="s">
        <v>818</v>
      </c>
      <c r="GT218" t="s">
        <v>818</v>
      </c>
      <c r="GU218" t="s">
        <v>818</v>
      </c>
      <c r="GV218" t="s">
        <v>818</v>
      </c>
      <c r="GW218" t="s">
        <v>818</v>
      </c>
      <c r="GX218" t="s">
        <v>818</v>
      </c>
      <c r="GY218" t="s">
        <v>818</v>
      </c>
      <c r="GZ218" t="s">
        <v>818</v>
      </c>
      <c r="HA218" t="s">
        <v>818</v>
      </c>
      <c r="HB218" t="s">
        <v>818</v>
      </c>
      <c r="HC218" t="s">
        <v>818</v>
      </c>
      <c r="HD218" t="s">
        <v>818</v>
      </c>
      <c r="HE218" t="s">
        <v>818</v>
      </c>
      <c r="HF218" t="s">
        <v>818</v>
      </c>
      <c r="HG218" t="s">
        <v>818</v>
      </c>
      <c r="HH218" t="s">
        <v>818</v>
      </c>
      <c r="HI218" t="s">
        <v>818</v>
      </c>
      <c r="HJ218" t="s">
        <v>818</v>
      </c>
      <c r="HK218" t="s">
        <v>818</v>
      </c>
      <c r="HL218" t="s">
        <v>818</v>
      </c>
      <c r="HM218" t="s">
        <v>818</v>
      </c>
      <c r="HN218" t="s">
        <v>818</v>
      </c>
      <c r="HO218" t="s">
        <v>818</v>
      </c>
      <c r="HP218" t="s">
        <v>818</v>
      </c>
      <c r="HQ218" t="s">
        <v>818</v>
      </c>
      <c r="HR218" t="s">
        <v>818</v>
      </c>
      <c r="HS218" t="s">
        <v>818</v>
      </c>
      <c r="HT218" t="s">
        <v>818</v>
      </c>
      <c r="HU218" t="s">
        <v>818</v>
      </c>
      <c r="HV218" t="s">
        <v>818</v>
      </c>
      <c r="HW218" t="s">
        <v>818</v>
      </c>
      <c r="HX218" t="s">
        <v>818</v>
      </c>
      <c r="HY218" t="s">
        <v>818</v>
      </c>
      <c r="HZ218" t="s">
        <v>818</v>
      </c>
      <c r="IA218" t="s">
        <v>818</v>
      </c>
      <c r="IB218" t="s">
        <v>818</v>
      </c>
      <c r="IC218" t="s">
        <v>818</v>
      </c>
      <c r="ID218" t="s">
        <v>818</v>
      </c>
      <c r="IE218" t="s">
        <v>818</v>
      </c>
      <c r="IF218" t="s">
        <v>818</v>
      </c>
      <c r="IG218" t="s">
        <v>818</v>
      </c>
      <c r="IH218" t="s">
        <v>818</v>
      </c>
      <c r="II218" t="s">
        <v>818</v>
      </c>
      <c r="IJ218" t="s">
        <v>818</v>
      </c>
      <c r="IK218" t="s">
        <v>818</v>
      </c>
      <c r="IL218" t="s">
        <v>818</v>
      </c>
      <c r="IM218" t="s">
        <v>818</v>
      </c>
      <c r="IN218" t="s">
        <v>818</v>
      </c>
      <c r="IO218" t="s">
        <v>818</v>
      </c>
      <c r="IP218" t="s">
        <v>818</v>
      </c>
      <c r="IQ218" t="s">
        <v>818</v>
      </c>
      <c r="IR218" t="s">
        <v>818</v>
      </c>
      <c r="IS218" t="s">
        <v>818</v>
      </c>
      <c r="IT218" t="s">
        <v>818</v>
      </c>
      <c r="IU218" t="s">
        <v>818</v>
      </c>
      <c r="IV218" t="s">
        <v>818</v>
      </c>
      <c r="IW218" t="s">
        <v>818</v>
      </c>
      <c r="IX218" t="s">
        <v>818</v>
      </c>
      <c r="IY218" t="s">
        <v>818</v>
      </c>
      <c r="IZ218" t="s">
        <v>818</v>
      </c>
      <c r="JA218" t="s">
        <v>818</v>
      </c>
      <c r="JB218" t="s">
        <v>818</v>
      </c>
      <c r="JC218" t="s">
        <v>818</v>
      </c>
      <c r="JD218" t="s">
        <v>818</v>
      </c>
      <c r="JE218" t="s">
        <v>818</v>
      </c>
      <c r="JF218" t="s">
        <v>818</v>
      </c>
      <c r="JG218" t="s">
        <v>818</v>
      </c>
      <c r="JH218" t="s">
        <v>818</v>
      </c>
      <c r="JI218" t="s">
        <v>818</v>
      </c>
      <c r="JJ218" t="s">
        <v>818</v>
      </c>
      <c r="JK218" t="s">
        <v>818</v>
      </c>
      <c r="JL218" t="s">
        <v>818</v>
      </c>
      <c r="JM218" t="s">
        <v>818</v>
      </c>
      <c r="JN218" t="s">
        <v>818</v>
      </c>
      <c r="JO218" t="s">
        <v>818</v>
      </c>
      <c r="JP218" t="s">
        <v>818</v>
      </c>
      <c r="JQ218" t="s">
        <v>818</v>
      </c>
      <c r="JR218" t="s">
        <v>818</v>
      </c>
      <c r="JS218" t="s">
        <v>818</v>
      </c>
      <c r="JT218" t="s">
        <v>818</v>
      </c>
      <c r="JU218" t="s">
        <v>818</v>
      </c>
      <c r="JV218" t="s">
        <v>818</v>
      </c>
      <c r="JW218" t="s">
        <v>818</v>
      </c>
      <c r="JX218" t="s">
        <v>818</v>
      </c>
      <c r="JY218" t="s">
        <v>818</v>
      </c>
      <c r="JZ218" t="s">
        <v>818</v>
      </c>
      <c r="KA218" t="s">
        <v>818</v>
      </c>
      <c r="KB218" t="s">
        <v>818</v>
      </c>
      <c r="KC218" t="s">
        <v>818</v>
      </c>
      <c r="KD218" t="s">
        <v>818</v>
      </c>
      <c r="KE218" t="s">
        <v>818</v>
      </c>
      <c r="KF218">
        <v>6</v>
      </c>
      <c r="KG218">
        <v>0</v>
      </c>
      <c r="KH218">
        <v>0</v>
      </c>
      <c r="KI218">
        <v>0</v>
      </c>
      <c r="KJ218">
        <v>0</v>
      </c>
      <c r="KK218">
        <v>0</v>
      </c>
      <c r="KL218">
        <v>0</v>
      </c>
      <c r="KM218">
        <v>1</v>
      </c>
      <c r="KN218">
        <v>2</v>
      </c>
      <c r="KO218">
        <v>0</v>
      </c>
      <c r="KP218">
        <v>0</v>
      </c>
      <c r="KQ218">
        <v>3</v>
      </c>
      <c r="KR218">
        <v>0</v>
      </c>
      <c r="KS218">
        <v>0</v>
      </c>
      <c r="KT218">
        <v>0</v>
      </c>
      <c r="KU218">
        <v>1</v>
      </c>
      <c r="KV218">
        <v>0</v>
      </c>
      <c r="KW218">
        <v>1</v>
      </c>
      <c r="KX218">
        <v>1</v>
      </c>
      <c r="KY218">
        <v>0</v>
      </c>
      <c r="KZ218">
        <v>1</v>
      </c>
      <c r="LA218">
        <v>2</v>
      </c>
      <c r="LB218">
        <v>0</v>
      </c>
      <c r="LC218">
        <v>1</v>
      </c>
      <c r="LD218">
        <v>6</v>
      </c>
      <c r="LE218">
        <v>1</v>
      </c>
      <c r="LF218">
        <v>5</v>
      </c>
      <c r="LH218" t="s">
        <v>817</v>
      </c>
      <c r="LI218" t="s">
        <v>817</v>
      </c>
      <c r="LJ218" t="s">
        <v>813</v>
      </c>
      <c r="LK218" t="s">
        <v>817</v>
      </c>
      <c r="LL218" t="s">
        <v>817</v>
      </c>
      <c r="LM218" t="s">
        <v>817</v>
      </c>
      <c r="LN218" t="s">
        <v>813</v>
      </c>
      <c r="LO218" t="s">
        <v>817</v>
      </c>
      <c r="LQ218" t="s">
        <v>817</v>
      </c>
      <c r="LR218" t="s">
        <v>879</v>
      </c>
      <c r="LV218" t="s">
        <v>879</v>
      </c>
      <c r="LX218" t="s">
        <v>817</v>
      </c>
      <c r="MA218" t="s">
        <v>858</v>
      </c>
      <c r="MB218" t="s">
        <v>913</v>
      </c>
      <c r="MC218" t="s">
        <v>875</v>
      </c>
      <c r="MD218" t="s">
        <v>813</v>
      </c>
      <c r="MF218" t="s">
        <v>823</v>
      </c>
      <c r="MI218" t="s">
        <v>813</v>
      </c>
      <c r="MJ218" t="s">
        <v>824</v>
      </c>
      <c r="MK218" t="s">
        <v>813</v>
      </c>
      <c r="ML218" t="s">
        <v>817</v>
      </c>
      <c r="MM218" t="s">
        <v>817</v>
      </c>
      <c r="MN218" t="s">
        <v>817</v>
      </c>
      <c r="MO218" t="s">
        <v>817</v>
      </c>
      <c r="MP218" t="s">
        <v>817</v>
      </c>
      <c r="MQ218" t="s">
        <v>817</v>
      </c>
      <c r="MR218" t="s">
        <v>813</v>
      </c>
      <c r="MS218" t="s">
        <v>817</v>
      </c>
      <c r="MT218" t="s">
        <v>817</v>
      </c>
      <c r="MU218" t="s">
        <v>817</v>
      </c>
      <c r="MV218" t="s">
        <v>813</v>
      </c>
      <c r="MW218" t="s">
        <v>813</v>
      </c>
      <c r="MX218" t="s">
        <v>817</v>
      </c>
      <c r="MY218" t="s">
        <v>817</v>
      </c>
      <c r="MZ218" t="s">
        <v>817</v>
      </c>
      <c r="NA218" t="s">
        <v>817</v>
      </c>
      <c r="NB218" t="s">
        <v>817</v>
      </c>
      <c r="NR218" t="s">
        <v>817</v>
      </c>
      <c r="NU218" t="s">
        <v>1140</v>
      </c>
      <c r="NY218">
        <v>1</v>
      </c>
      <c r="NZ218" t="s">
        <v>903</v>
      </c>
      <c r="OP218" t="s">
        <v>817</v>
      </c>
      <c r="OQ218" t="s">
        <v>827</v>
      </c>
      <c r="OR218" t="s">
        <v>863</v>
      </c>
      <c r="OS218" t="s">
        <v>878</v>
      </c>
      <c r="OT218" t="s">
        <v>817</v>
      </c>
      <c r="OU218" t="s">
        <v>817</v>
      </c>
      <c r="OV218" t="s">
        <v>830</v>
      </c>
      <c r="OW218" t="s">
        <v>831</v>
      </c>
      <c r="OX218" t="s">
        <v>832</v>
      </c>
      <c r="OY218" t="s">
        <v>833</v>
      </c>
      <c r="OZ218" t="s">
        <v>907</v>
      </c>
      <c r="PA218" t="s">
        <v>813</v>
      </c>
      <c r="PB218" t="s">
        <v>813</v>
      </c>
      <c r="PC218" t="s">
        <v>817</v>
      </c>
      <c r="PD218" t="s">
        <v>813</v>
      </c>
      <c r="PE218" t="s">
        <v>817</v>
      </c>
      <c r="PF218" t="s">
        <v>817</v>
      </c>
      <c r="PG218" t="s">
        <v>817</v>
      </c>
      <c r="PH218" t="s">
        <v>817</v>
      </c>
      <c r="PI218" t="s">
        <v>817</v>
      </c>
      <c r="PJ218" t="s">
        <v>817</v>
      </c>
      <c r="PK218" t="s">
        <v>813</v>
      </c>
      <c r="PL218" t="s">
        <v>835</v>
      </c>
      <c r="PM218" t="s">
        <v>837</v>
      </c>
      <c r="PO218" t="s">
        <v>866</v>
      </c>
      <c r="PP218" t="s">
        <v>894</v>
      </c>
      <c r="PQ218" t="s">
        <v>813</v>
      </c>
      <c r="PR218" t="s">
        <v>813</v>
      </c>
      <c r="PS218" t="s">
        <v>813</v>
      </c>
      <c r="PT218" t="s">
        <v>813</v>
      </c>
      <c r="PU218" t="s">
        <v>817</v>
      </c>
      <c r="PV218" t="s">
        <v>817</v>
      </c>
      <c r="PW218" t="s">
        <v>817</v>
      </c>
      <c r="PX218" t="s">
        <v>817</v>
      </c>
      <c r="PY218" t="s">
        <v>817</v>
      </c>
      <c r="PZ218" t="s">
        <v>840</v>
      </c>
      <c r="QD218" t="s">
        <v>844</v>
      </c>
      <c r="QE218" t="s">
        <v>845</v>
      </c>
      <c r="QF218" t="s">
        <v>813</v>
      </c>
      <c r="QG218" t="s">
        <v>813</v>
      </c>
      <c r="QH218" t="s">
        <v>813</v>
      </c>
      <c r="QI218" t="s">
        <v>813</v>
      </c>
      <c r="QJ218" t="s">
        <v>817</v>
      </c>
      <c r="QK218" t="s">
        <v>813</v>
      </c>
      <c r="QL218" t="s">
        <v>817</v>
      </c>
      <c r="QM218" t="s">
        <v>813</v>
      </c>
      <c r="QN218" t="s">
        <v>817</v>
      </c>
      <c r="QO218" t="s">
        <v>817</v>
      </c>
      <c r="QP218" t="s">
        <v>817</v>
      </c>
      <c r="QQ218" t="s">
        <v>817</v>
      </c>
      <c r="QR218" t="s">
        <v>813</v>
      </c>
      <c r="QS218" t="s">
        <v>817</v>
      </c>
      <c r="QT218" t="s">
        <v>817</v>
      </c>
      <c r="QU218" t="s">
        <v>817</v>
      </c>
      <c r="QV218" t="s">
        <v>817</v>
      </c>
      <c r="QW218" t="s">
        <v>817</v>
      </c>
      <c r="QX218" t="s">
        <v>813</v>
      </c>
      <c r="QY218" t="s">
        <v>817</v>
      </c>
      <c r="QZ218" t="s">
        <v>817</v>
      </c>
      <c r="RA218" t="s">
        <v>817</v>
      </c>
      <c r="RB218" t="s">
        <v>817</v>
      </c>
      <c r="RC218" t="s">
        <v>817</v>
      </c>
      <c r="RD218" t="s">
        <v>817</v>
      </c>
      <c r="RE218" t="s">
        <v>817</v>
      </c>
      <c r="RF218" t="s">
        <v>813</v>
      </c>
      <c r="RG218" t="s">
        <v>817</v>
      </c>
      <c r="RH218" t="s">
        <v>817</v>
      </c>
      <c r="RI218" t="s">
        <v>817</v>
      </c>
      <c r="RJ218" t="s">
        <v>817</v>
      </c>
      <c r="RK218" t="s">
        <v>813</v>
      </c>
      <c r="RL218" t="s">
        <v>813</v>
      </c>
      <c r="RM218" t="s">
        <v>817</v>
      </c>
      <c r="RN218" t="s">
        <v>817</v>
      </c>
      <c r="RO218" t="s">
        <v>817</v>
      </c>
      <c r="RP218" t="s">
        <v>817</v>
      </c>
      <c r="RQ218" t="s">
        <v>817</v>
      </c>
      <c r="RR218" t="s">
        <v>817</v>
      </c>
      <c r="RS218" t="s">
        <v>817</v>
      </c>
      <c r="RT218" t="s">
        <v>817</v>
      </c>
      <c r="RU218" t="s">
        <v>817</v>
      </c>
      <c r="RV218" t="s">
        <v>817</v>
      </c>
      <c r="RW218" t="s">
        <v>817</v>
      </c>
      <c r="RX218" t="s">
        <v>837</v>
      </c>
      <c r="RY218" t="s">
        <v>849</v>
      </c>
      <c r="RZ218" t="s">
        <v>813</v>
      </c>
      <c r="SA218" t="s">
        <v>817</v>
      </c>
      <c r="SB218" t="s">
        <v>813</v>
      </c>
      <c r="SC218" t="s">
        <v>817</v>
      </c>
      <c r="SD218" t="s">
        <v>817</v>
      </c>
      <c r="SE218" t="s">
        <v>813</v>
      </c>
      <c r="SF218" t="s">
        <v>817</v>
      </c>
      <c r="SG218" t="s">
        <v>817</v>
      </c>
      <c r="SH218" t="s">
        <v>817</v>
      </c>
      <c r="SI218" t="s">
        <v>813</v>
      </c>
      <c r="SJ218" t="s">
        <v>817</v>
      </c>
      <c r="SK218" t="s">
        <v>817</v>
      </c>
      <c r="SL218" t="s">
        <v>817</v>
      </c>
      <c r="SM218" t="s">
        <v>817</v>
      </c>
      <c r="SN218" t="s">
        <v>817</v>
      </c>
      <c r="SO218" t="s">
        <v>817</v>
      </c>
      <c r="SP218" t="s">
        <v>813</v>
      </c>
      <c r="SQ218" t="s">
        <v>817</v>
      </c>
      <c r="SR218" t="s">
        <v>817</v>
      </c>
      <c r="SS218" t="s">
        <v>817</v>
      </c>
      <c r="ST218" t="s">
        <v>817</v>
      </c>
      <c r="SU218" t="s">
        <v>813</v>
      </c>
      <c r="SV218" t="s">
        <v>817</v>
      </c>
      <c r="SW218" t="s">
        <v>817</v>
      </c>
      <c r="SX218" t="s">
        <v>817</v>
      </c>
      <c r="SY218" t="s">
        <v>817</v>
      </c>
      <c r="SZ218" t="s">
        <v>817</v>
      </c>
      <c r="TA218" t="s">
        <v>817</v>
      </c>
      <c r="TB218" t="s">
        <v>817</v>
      </c>
      <c r="TC218" t="s">
        <v>817</v>
      </c>
      <c r="TD218" t="s">
        <v>817</v>
      </c>
      <c r="TE218" t="s">
        <v>817</v>
      </c>
      <c r="TF218" t="s">
        <v>817</v>
      </c>
      <c r="TG218" t="s">
        <v>817</v>
      </c>
      <c r="TH218" t="s">
        <v>817</v>
      </c>
      <c r="TI218" t="s">
        <v>817</v>
      </c>
      <c r="TJ218" t="s">
        <v>813</v>
      </c>
      <c r="TK218" t="s">
        <v>817</v>
      </c>
      <c r="TL218" t="s">
        <v>817</v>
      </c>
      <c r="TM218" t="s">
        <v>817</v>
      </c>
      <c r="TN218" t="s">
        <v>813</v>
      </c>
      <c r="TO218" t="s">
        <v>817</v>
      </c>
      <c r="TP218" t="s">
        <v>817</v>
      </c>
      <c r="TQ218" t="s">
        <v>817</v>
      </c>
      <c r="TR218" t="s">
        <v>813</v>
      </c>
      <c r="TS218" t="s">
        <v>817</v>
      </c>
      <c r="TT218" t="s">
        <v>817</v>
      </c>
      <c r="TU218" t="s">
        <v>817</v>
      </c>
      <c r="TV218" t="s">
        <v>817</v>
      </c>
      <c r="TW218" t="s">
        <v>817</v>
      </c>
      <c r="TY218" t="s">
        <v>813</v>
      </c>
      <c r="TZ218" t="s">
        <v>813</v>
      </c>
      <c r="UA218" t="s">
        <v>817</v>
      </c>
      <c r="UB218" t="s">
        <v>817</v>
      </c>
      <c r="UC218" t="s">
        <v>817</v>
      </c>
      <c r="UD218" t="s">
        <v>817</v>
      </c>
      <c r="UE218" t="s">
        <v>817</v>
      </c>
      <c r="UF218" t="s">
        <v>817</v>
      </c>
      <c r="UG218" t="s">
        <v>817</v>
      </c>
      <c r="UH218" t="s">
        <v>817</v>
      </c>
      <c r="UI218" t="s">
        <v>817</v>
      </c>
      <c r="UJ218" t="s">
        <v>817</v>
      </c>
      <c r="UK218" t="s">
        <v>817</v>
      </c>
      <c r="UL218" t="s">
        <v>817</v>
      </c>
      <c r="UM218" t="s">
        <v>817</v>
      </c>
      <c r="UN218" t="s">
        <v>817</v>
      </c>
      <c r="UO218" t="s">
        <v>813</v>
      </c>
      <c r="UP218" t="s">
        <v>817</v>
      </c>
      <c r="UQ218" t="s">
        <v>813</v>
      </c>
      <c r="UR218" t="s">
        <v>817</v>
      </c>
      <c r="US218" t="s">
        <v>817</v>
      </c>
      <c r="UT218" t="s">
        <v>817</v>
      </c>
      <c r="UU218" t="s">
        <v>817</v>
      </c>
      <c r="UV218" t="s">
        <v>817</v>
      </c>
      <c r="UW218" t="s">
        <v>817</v>
      </c>
      <c r="UX218" t="s">
        <v>817</v>
      </c>
      <c r="UY218" t="s">
        <v>817</v>
      </c>
      <c r="UZ218" t="s">
        <v>817</v>
      </c>
      <c r="VD218" t="s">
        <v>817</v>
      </c>
      <c r="VE218" t="s">
        <v>817</v>
      </c>
      <c r="VF218" t="s">
        <v>817</v>
      </c>
      <c r="VG218" t="s">
        <v>817</v>
      </c>
      <c r="VH218" t="s">
        <v>817</v>
      </c>
      <c r="VI218" t="s">
        <v>817</v>
      </c>
      <c r="VJ218" t="s">
        <v>817</v>
      </c>
      <c r="VK218" t="s">
        <v>817</v>
      </c>
      <c r="VL218" t="s">
        <v>813</v>
      </c>
      <c r="VM218" t="s">
        <v>817</v>
      </c>
      <c r="VN218" t="s">
        <v>817</v>
      </c>
      <c r="VO218" t="s">
        <v>817</v>
      </c>
      <c r="VP218" t="s">
        <v>817</v>
      </c>
      <c r="VQ218" t="s">
        <v>817</v>
      </c>
      <c r="VR218" t="s">
        <v>813</v>
      </c>
      <c r="VS218" t="s">
        <v>813</v>
      </c>
      <c r="VT218" t="s">
        <v>817</v>
      </c>
      <c r="VU218" t="s">
        <v>817</v>
      </c>
      <c r="VV218" t="s">
        <v>817</v>
      </c>
      <c r="VW218" t="s">
        <v>817</v>
      </c>
      <c r="VX218" t="s">
        <v>817</v>
      </c>
      <c r="VY218" t="s">
        <v>813</v>
      </c>
      <c r="VZ218" t="s">
        <v>817</v>
      </c>
      <c r="WA218" t="s">
        <v>813</v>
      </c>
      <c r="WB218" t="s">
        <v>817</v>
      </c>
      <c r="WJ218" t="s">
        <v>817</v>
      </c>
      <c r="WK218" t="s">
        <v>817</v>
      </c>
      <c r="WL218" t="s">
        <v>817</v>
      </c>
      <c r="WM218" t="s">
        <v>817</v>
      </c>
      <c r="WN218" t="s">
        <v>817</v>
      </c>
      <c r="WO218" t="s">
        <v>813</v>
      </c>
      <c r="WP218" t="s">
        <v>817</v>
      </c>
      <c r="WQ218" t="s">
        <v>817</v>
      </c>
      <c r="WR218" t="s">
        <v>817</v>
      </c>
      <c r="WS218" t="s">
        <v>834</v>
      </c>
      <c r="WU218" t="s">
        <v>817</v>
      </c>
      <c r="WV218" t="s">
        <v>817</v>
      </c>
      <c r="WW218" t="s">
        <v>817</v>
      </c>
      <c r="WX218" t="s">
        <v>817</v>
      </c>
      <c r="WY218" t="s">
        <v>817</v>
      </c>
      <c r="WZ218" t="s">
        <v>813</v>
      </c>
      <c r="XA218" t="s">
        <v>817</v>
      </c>
      <c r="XB218" t="s">
        <v>817</v>
      </c>
      <c r="XC218" t="s">
        <v>869</v>
      </c>
      <c r="XD218" t="s">
        <v>813</v>
      </c>
      <c r="XE218" t="s">
        <v>817</v>
      </c>
      <c r="XF218" t="s">
        <v>817</v>
      </c>
      <c r="XG218" t="s">
        <v>817</v>
      </c>
      <c r="XH218" t="s">
        <v>817</v>
      </c>
      <c r="XI218" t="s">
        <v>817</v>
      </c>
      <c r="XJ218" t="s">
        <v>817</v>
      </c>
      <c r="XK218" t="s">
        <v>817</v>
      </c>
      <c r="XL218" t="s">
        <v>817</v>
      </c>
      <c r="XM218" t="s">
        <v>817</v>
      </c>
      <c r="XN218" t="s">
        <v>817</v>
      </c>
      <c r="XO218" t="s">
        <v>817</v>
      </c>
      <c r="XP218" t="s">
        <v>817</v>
      </c>
      <c r="XQ218" t="s">
        <v>817</v>
      </c>
      <c r="XR218" t="s">
        <v>813</v>
      </c>
      <c r="XS218" t="s">
        <v>817</v>
      </c>
      <c r="XT218" t="s">
        <v>817</v>
      </c>
      <c r="XU218" t="s">
        <v>817</v>
      </c>
      <c r="XV218" t="s">
        <v>817</v>
      </c>
      <c r="XW218" t="s">
        <v>817</v>
      </c>
      <c r="XX218" t="s">
        <v>817</v>
      </c>
      <c r="XY218" t="s">
        <v>817</v>
      </c>
      <c r="XZ218" t="s">
        <v>817</v>
      </c>
      <c r="ZM218" t="s">
        <v>817</v>
      </c>
      <c r="ZN218" t="s">
        <v>817</v>
      </c>
      <c r="ZO218" t="s">
        <v>817</v>
      </c>
      <c r="ZP218" t="s">
        <v>817</v>
      </c>
      <c r="ZQ218" t="s">
        <v>813</v>
      </c>
      <c r="ZR218" t="s">
        <v>813</v>
      </c>
      <c r="ZS218" t="s">
        <v>817</v>
      </c>
      <c r="ZT218" t="s">
        <v>817</v>
      </c>
      <c r="ZU218" t="s">
        <v>817</v>
      </c>
      <c r="ZV218" t="s">
        <v>817</v>
      </c>
      <c r="ZW218" t="s">
        <v>817</v>
      </c>
      <c r="ZX218" t="s">
        <v>817</v>
      </c>
      <c r="ZY218" t="s">
        <v>817</v>
      </c>
      <c r="ZZ218" t="s">
        <v>817</v>
      </c>
      <c r="AAA218" t="s">
        <v>817</v>
      </c>
      <c r="AAB218" t="s">
        <v>817</v>
      </c>
      <c r="AAC218" t="s">
        <v>817</v>
      </c>
      <c r="AAD218" t="s">
        <v>817</v>
      </c>
      <c r="AAE218" t="s">
        <v>817</v>
      </c>
      <c r="AAF218" t="s">
        <v>817</v>
      </c>
      <c r="AAH218" t="s">
        <v>813</v>
      </c>
      <c r="AAI218" t="s">
        <v>817</v>
      </c>
      <c r="AAJ218" t="s">
        <v>813</v>
      </c>
      <c r="AAK218" t="s">
        <v>817</v>
      </c>
      <c r="AAL218" t="s">
        <v>817</v>
      </c>
      <c r="AAM218" t="s">
        <v>817</v>
      </c>
      <c r="AAN218" t="s">
        <v>817</v>
      </c>
      <c r="AAO218" t="s">
        <v>817</v>
      </c>
      <c r="AAP218" t="s">
        <v>817</v>
      </c>
      <c r="AAQ218" t="s">
        <v>817</v>
      </c>
      <c r="AAR218" t="s">
        <v>817</v>
      </c>
      <c r="AAS218" t="s">
        <v>813</v>
      </c>
      <c r="AAT218" t="s">
        <v>817</v>
      </c>
      <c r="AAV218" t="s">
        <v>817</v>
      </c>
      <c r="AAW218" t="s">
        <v>813</v>
      </c>
      <c r="AAX218" t="s">
        <v>817</v>
      </c>
      <c r="AAY218" t="s">
        <v>817</v>
      </c>
      <c r="AAZ218" t="s">
        <v>817</v>
      </c>
      <c r="ABA218" t="s">
        <v>813</v>
      </c>
      <c r="ABB218" t="s">
        <v>813</v>
      </c>
      <c r="ABC218" t="s">
        <v>817</v>
      </c>
      <c r="ABD218" t="s">
        <v>817</v>
      </c>
      <c r="ABE218" t="s">
        <v>817</v>
      </c>
      <c r="ABF218" t="s">
        <v>817</v>
      </c>
      <c r="ABG218" t="s">
        <v>817</v>
      </c>
      <c r="ABH218" t="s">
        <v>817</v>
      </c>
      <c r="ABI218" t="s">
        <v>817</v>
      </c>
      <c r="ABJ218" t="s">
        <v>817</v>
      </c>
      <c r="ABK218" t="s">
        <v>813</v>
      </c>
      <c r="ABL218" t="s">
        <v>817</v>
      </c>
      <c r="ABM218" t="s">
        <v>817</v>
      </c>
      <c r="ABN218" t="s">
        <v>817</v>
      </c>
      <c r="ABO218" t="s">
        <v>817</v>
      </c>
      <c r="ABP218" t="s">
        <v>817</v>
      </c>
      <c r="ABQ218" t="s">
        <v>817</v>
      </c>
      <c r="ABR218" t="s">
        <v>817</v>
      </c>
      <c r="ABS218" t="s">
        <v>817</v>
      </c>
      <c r="ABT218" t="s">
        <v>813</v>
      </c>
      <c r="ABU218" t="s">
        <v>817</v>
      </c>
      <c r="ABV218" t="s">
        <v>817</v>
      </c>
      <c r="ABW218" t="s">
        <v>813</v>
      </c>
      <c r="ABX218" t="s">
        <v>817</v>
      </c>
      <c r="ABY218" t="s">
        <v>817</v>
      </c>
      <c r="ABZ218" t="s">
        <v>817</v>
      </c>
      <c r="ACA218" t="s">
        <v>813</v>
      </c>
      <c r="ACB218" t="s">
        <v>817</v>
      </c>
      <c r="ACC218" t="s">
        <v>817</v>
      </c>
      <c r="ACD218" t="s">
        <v>817</v>
      </c>
      <c r="ACE218" t="s">
        <v>817</v>
      </c>
      <c r="ACF218" t="s">
        <v>817</v>
      </c>
      <c r="ACG218" t="s">
        <v>817</v>
      </c>
      <c r="ACH218" t="s">
        <v>817</v>
      </c>
      <c r="ACI218" t="s">
        <v>817</v>
      </c>
    </row>
    <row r="219" spans="1:763">
      <c r="A219" t="s">
        <v>1713</v>
      </c>
      <c r="B219" t="s">
        <v>1714</v>
      </c>
      <c r="C219" t="s">
        <v>1715</v>
      </c>
      <c r="D219" t="s">
        <v>977</v>
      </c>
      <c r="E219" t="s">
        <v>977</v>
      </c>
      <c r="P219" t="s">
        <v>855</v>
      </c>
      <c r="Q219">
        <v>1.2198080885670051</v>
      </c>
      <c r="T219">
        <v>51</v>
      </c>
      <c r="V219" t="s">
        <v>813</v>
      </c>
      <c r="X219" t="s">
        <v>813</v>
      </c>
      <c r="Y219" t="s">
        <v>856</v>
      </c>
      <c r="Z219" t="s">
        <v>856</v>
      </c>
      <c r="AA219" t="s">
        <v>920</v>
      </c>
      <c r="AB219" t="s">
        <v>816</v>
      </c>
      <c r="AC219">
        <v>6</v>
      </c>
      <c r="AD219" t="s">
        <v>817</v>
      </c>
      <c r="AE219">
        <v>6</v>
      </c>
      <c r="AF219">
        <v>0</v>
      </c>
      <c r="AG219">
        <v>0</v>
      </c>
      <c r="AH219" t="s">
        <v>818</v>
      </c>
      <c r="AI219" t="s">
        <v>818</v>
      </c>
      <c r="AJ219" t="s">
        <v>818</v>
      </c>
      <c r="AK219" t="s">
        <v>818</v>
      </c>
      <c r="AL219" t="s">
        <v>818</v>
      </c>
      <c r="AM219" t="s">
        <v>818</v>
      </c>
      <c r="AN219" t="s">
        <v>818</v>
      </c>
      <c r="AO219" t="s">
        <v>818</v>
      </c>
      <c r="AP219" t="s">
        <v>818</v>
      </c>
      <c r="AQ219" t="s">
        <v>818</v>
      </c>
      <c r="AR219" t="s">
        <v>818</v>
      </c>
      <c r="AS219" t="s">
        <v>818</v>
      </c>
      <c r="AT219" t="s">
        <v>818</v>
      </c>
      <c r="AU219" t="s">
        <v>818</v>
      </c>
      <c r="AV219" t="s">
        <v>818</v>
      </c>
      <c r="AW219" t="s">
        <v>818</v>
      </c>
      <c r="AX219" t="s">
        <v>818</v>
      </c>
      <c r="AY219" t="s">
        <v>818</v>
      </c>
      <c r="AZ219" t="s">
        <v>818</v>
      </c>
      <c r="BA219" t="s">
        <v>818</v>
      </c>
      <c r="BB219" t="s">
        <v>818</v>
      </c>
      <c r="BC219" t="s">
        <v>818</v>
      </c>
      <c r="BD219" t="s">
        <v>818</v>
      </c>
      <c r="BE219" t="s">
        <v>818</v>
      </c>
      <c r="BF219" t="s">
        <v>818</v>
      </c>
      <c r="BG219" t="s">
        <v>818</v>
      </c>
      <c r="BH219" t="s">
        <v>818</v>
      </c>
      <c r="BI219" t="s">
        <v>818</v>
      </c>
      <c r="BJ219" t="s">
        <v>818</v>
      </c>
      <c r="BK219" t="s">
        <v>818</v>
      </c>
      <c r="BL219" t="s">
        <v>818</v>
      </c>
      <c r="BM219" t="s">
        <v>818</v>
      </c>
      <c r="BN219" t="s">
        <v>818</v>
      </c>
      <c r="BO219" t="s">
        <v>818</v>
      </c>
      <c r="BP219" t="s">
        <v>818</v>
      </c>
      <c r="BQ219" t="s">
        <v>818</v>
      </c>
      <c r="BR219" t="s">
        <v>818</v>
      </c>
      <c r="BS219" t="s">
        <v>818</v>
      </c>
      <c r="BT219" t="s">
        <v>818</v>
      </c>
      <c r="BU219" t="s">
        <v>818</v>
      </c>
      <c r="BV219" t="s">
        <v>818</v>
      </c>
      <c r="BW219" t="s">
        <v>818</v>
      </c>
      <c r="BX219" t="s">
        <v>818</v>
      </c>
      <c r="BY219" t="s">
        <v>818</v>
      </c>
      <c r="BZ219" t="s">
        <v>818</v>
      </c>
      <c r="CA219" t="s">
        <v>818</v>
      </c>
      <c r="CB219" t="s">
        <v>818</v>
      </c>
      <c r="CC219" t="s">
        <v>818</v>
      </c>
      <c r="CD219" t="s">
        <v>818</v>
      </c>
      <c r="CE219" t="s">
        <v>818</v>
      </c>
      <c r="CF219" t="s">
        <v>818</v>
      </c>
      <c r="CG219" t="s">
        <v>818</v>
      </c>
      <c r="CH219" t="s">
        <v>818</v>
      </c>
      <c r="CI219" t="s">
        <v>818</v>
      </c>
      <c r="CJ219" t="s">
        <v>818</v>
      </c>
      <c r="CK219" t="s">
        <v>818</v>
      </c>
      <c r="CL219" t="s">
        <v>818</v>
      </c>
      <c r="CM219" t="s">
        <v>818</v>
      </c>
      <c r="CN219" t="s">
        <v>818</v>
      </c>
      <c r="CO219" t="s">
        <v>818</v>
      </c>
      <c r="CP219" t="s">
        <v>818</v>
      </c>
      <c r="CQ219" t="s">
        <v>818</v>
      </c>
      <c r="CR219" t="s">
        <v>818</v>
      </c>
      <c r="CS219" t="s">
        <v>818</v>
      </c>
      <c r="CT219" t="s">
        <v>818</v>
      </c>
      <c r="CU219" t="s">
        <v>818</v>
      </c>
      <c r="CV219" t="s">
        <v>818</v>
      </c>
      <c r="CW219" t="s">
        <v>818</v>
      </c>
      <c r="CX219" t="s">
        <v>818</v>
      </c>
      <c r="CY219" t="s">
        <v>818</v>
      </c>
      <c r="CZ219" t="s">
        <v>818</v>
      </c>
      <c r="DA219" t="s">
        <v>818</v>
      </c>
      <c r="DB219" t="s">
        <v>818</v>
      </c>
      <c r="DC219" t="s">
        <v>818</v>
      </c>
      <c r="DD219" t="s">
        <v>818</v>
      </c>
      <c r="DE219" t="s">
        <v>818</v>
      </c>
      <c r="DF219" t="s">
        <v>818</v>
      </c>
      <c r="DG219" t="s">
        <v>818</v>
      </c>
      <c r="DH219" t="s">
        <v>818</v>
      </c>
      <c r="DI219" t="s">
        <v>818</v>
      </c>
      <c r="DJ219" t="s">
        <v>818</v>
      </c>
      <c r="DK219" t="s">
        <v>818</v>
      </c>
      <c r="DL219" t="s">
        <v>818</v>
      </c>
      <c r="DM219" t="s">
        <v>818</v>
      </c>
      <c r="DN219" t="s">
        <v>818</v>
      </c>
      <c r="DO219" t="s">
        <v>818</v>
      </c>
      <c r="DP219" t="s">
        <v>818</v>
      </c>
      <c r="DQ219" t="s">
        <v>818</v>
      </c>
      <c r="DR219" t="s">
        <v>818</v>
      </c>
      <c r="DS219" t="s">
        <v>818</v>
      </c>
      <c r="DT219" t="s">
        <v>818</v>
      </c>
      <c r="DU219" t="s">
        <v>818</v>
      </c>
      <c r="DV219" t="s">
        <v>818</v>
      </c>
      <c r="DW219" t="s">
        <v>818</v>
      </c>
      <c r="DX219" t="s">
        <v>818</v>
      </c>
      <c r="DY219" t="s">
        <v>818</v>
      </c>
      <c r="DZ219" t="s">
        <v>818</v>
      </c>
      <c r="EA219" t="s">
        <v>818</v>
      </c>
      <c r="EB219" t="s">
        <v>818</v>
      </c>
      <c r="EC219" t="s">
        <v>818</v>
      </c>
      <c r="ED219" t="s">
        <v>818</v>
      </c>
      <c r="EE219" t="s">
        <v>818</v>
      </c>
      <c r="EF219" t="s">
        <v>818</v>
      </c>
      <c r="EG219" t="s">
        <v>818</v>
      </c>
      <c r="EH219" t="s">
        <v>818</v>
      </c>
      <c r="EI219" t="s">
        <v>818</v>
      </c>
      <c r="EJ219" t="s">
        <v>818</v>
      </c>
      <c r="EK219" t="s">
        <v>818</v>
      </c>
      <c r="EL219" t="s">
        <v>818</v>
      </c>
      <c r="EM219" t="s">
        <v>818</v>
      </c>
      <c r="EN219" t="s">
        <v>818</v>
      </c>
      <c r="EO219" t="s">
        <v>818</v>
      </c>
      <c r="EP219" t="s">
        <v>818</v>
      </c>
      <c r="EQ219" t="s">
        <v>818</v>
      </c>
      <c r="ER219" t="s">
        <v>818</v>
      </c>
      <c r="ES219" t="s">
        <v>818</v>
      </c>
      <c r="ET219" t="s">
        <v>818</v>
      </c>
      <c r="EU219" t="s">
        <v>818</v>
      </c>
      <c r="EV219" t="s">
        <v>818</v>
      </c>
      <c r="EW219" t="s">
        <v>818</v>
      </c>
      <c r="EX219" t="s">
        <v>818</v>
      </c>
      <c r="EY219" t="s">
        <v>818</v>
      </c>
      <c r="EZ219" t="s">
        <v>818</v>
      </c>
      <c r="FA219" t="s">
        <v>818</v>
      </c>
      <c r="FB219" t="s">
        <v>818</v>
      </c>
      <c r="FC219" t="s">
        <v>818</v>
      </c>
      <c r="FD219" t="s">
        <v>818</v>
      </c>
      <c r="FE219" t="s">
        <v>818</v>
      </c>
      <c r="FF219" t="s">
        <v>818</v>
      </c>
      <c r="FG219" t="s">
        <v>818</v>
      </c>
      <c r="FH219" t="s">
        <v>818</v>
      </c>
      <c r="FI219" t="s">
        <v>818</v>
      </c>
      <c r="FJ219" t="s">
        <v>818</v>
      </c>
      <c r="FK219" t="s">
        <v>818</v>
      </c>
      <c r="FL219" t="s">
        <v>818</v>
      </c>
      <c r="FM219" t="s">
        <v>818</v>
      </c>
      <c r="FN219" t="s">
        <v>818</v>
      </c>
      <c r="FO219" t="s">
        <v>818</v>
      </c>
      <c r="FP219" t="s">
        <v>818</v>
      </c>
      <c r="FQ219" t="s">
        <v>818</v>
      </c>
      <c r="FR219" t="s">
        <v>818</v>
      </c>
      <c r="FS219" t="s">
        <v>818</v>
      </c>
      <c r="FT219" t="s">
        <v>818</v>
      </c>
      <c r="FU219" t="s">
        <v>818</v>
      </c>
      <c r="FV219" t="s">
        <v>818</v>
      </c>
      <c r="FW219" t="s">
        <v>818</v>
      </c>
      <c r="FX219" t="s">
        <v>818</v>
      </c>
      <c r="FY219" t="s">
        <v>818</v>
      </c>
      <c r="FZ219" t="s">
        <v>818</v>
      </c>
      <c r="GA219" t="s">
        <v>818</v>
      </c>
      <c r="GB219" t="s">
        <v>818</v>
      </c>
      <c r="GC219" t="s">
        <v>818</v>
      </c>
      <c r="GD219" t="s">
        <v>818</v>
      </c>
      <c r="GE219" t="s">
        <v>818</v>
      </c>
      <c r="GF219" t="s">
        <v>818</v>
      </c>
      <c r="GG219" t="s">
        <v>818</v>
      </c>
      <c r="GH219" t="s">
        <v>818</v>
      </c>
      <c r="GI219" t="s">
        <v>818</v>
      </c>
      <c r="GJ219" t="s">
        <v>818</v>
      </c>
      <c r="GK219" t="s">
        <v>818</v>
      </c>
      <c r="GL219" t="s">
        <v>818</v>
      </c>
      <c r="GM219" t="s">
        <v>818</v>
      </c>
      <c r="GN219" t="s">
        <v>818</v>
      </c>
      <c r="GO219" t="s">
        <v>818</v>
      </c>
      <c r="GP219" t="s">
        <v>818</v>
      </c>
      <c r="GQ219" t="s">
        <v>818</v>
      </c>
      <c r="GR219" t="s">
        <v>818</v>
      </c>
      <c r="GS219" t="s">
        <v>818</v>
      </c>
      <c r="GT219" t="s">
        <v>818</v>
      </c>
      <c r="GU219" t="s">
        <v>818</v>
      </c>
      <c r="GV219" t="s">
        <v>818</v>
      </c>
      <c r="GW219" t="s">
        <v>818</v>
      </c>
      <c r="GX219" t="s">
        <v>818</v>
      </c>
      <c r="GY219" t="s">
        <v>818</v>
      </c>
      <c r="GZ219" t="s">
        <v>818</v>
      </c>
      <c r="HA219" t="s">
        <v>818</v>
      </c>
      <c r="HB219" t="s">
        <v>818</v>
      </c>
      <c r="HC219" t="s">
        <v>818</v>
      </c>
      <c r="HD219" t="s">
        <v>818</v>
      </c>
      <c r="HE219" t="s">
        <v>818</v>
      </c>
      <c r="HF219" t="s">
        <v>818</v>
      </c>
      <c r="HG219" t="s">
        <v>818</v>
      </c>
      <c r="HH219" t="s">
        <v>818</v>
      </c>
      <c r="HI219" t="s">
        <v>818</v>
      </c>
      <c r="HJ219" t="s">
        <v>818</v>
      </c>
      <c r="HK219" t="s">
        <v>818</v>
      </c>
      <c r="HL219" t="s">
        <v>818</v>
      </c>
      <c r="HM219" t="s">
        <v>818</v>
      </c>
      <c r="HN219" t="s">
        <v>818</v>
      </c>
      <c r="HO219" t="s">
        <v>818</v>
      </c>
      <c r="HP219" t="s">
        <v>818</v>
      </c>
      <c r="HQ219" t="s">
        <v>818</v>
      </c>
      <c r="HR219" t="s">
        <v>818</v>
      </c>
      <c r="HS219" t="s">
        <v>818</v>
      </c>
      <c r="HT219" t="s">
        <v>818</v>
      </c>
      <c r="HU219" t="s">
        <v>818</v>
      </c>
      <c r="HV219" t="s">
        <v>818</v>
      </c>
      <c r="HW219" t="s">
        <v>818</v>
      </c>
      <c r="HX219" t="s">
        <v>818</v>
      </c>
      <c r="HY219" t="s">
        <v>818</v>
      </c>
      <c r="HZ219" t="s">
        <v>818</v>
      </c>
      <c r="IA219" t="s">
        <v>818</v>
      </c>
      <c r="IB219" t="s">
        <v>818</v>
      </c>
      <c r="IC219" t="s">
        <v>818</v>
      </c>
      <c r="ID219" t="s">
        <v>818</v>
      </c>
      <c r="IE219" t="s">
        <v>818</v>
      </c>
      <c r="IF219" t="s">
        <v>818</v>
      </c>
      <c r="IG219" t="s">
        <v>818</v>
      </c>
      <c r="IH219" t="s">
        <v>818</v>
      </c>
      <c r="II219" t="s">
        <v>818</v>
      </c>
      <c r="IJ219" t="s">
        <v>818</v>
      </c>
      <c r="IK219" t="s">
        <v>818</v>
      </c>
      <c r="IL219" t="s">
        <v>818</v>
      </c>
      <c r="IM219" t="s">
        <v>818</v>
      </c>
      <c r="IN219" t="s">
        <v>818</v>
      </c>
      <c r="IO219" t="s">
        <v>818</v>
      </c>
      <c r="IP219" t="s">
        <v>818</v>
      </c>
      <c r="IQ219" t="s">
        <v>818</v>
      </c>
      <c r="IR219" t="s">
        <v>818</v>
      </c>
      <c r="IS219" t="s">
        <v>818</v>
      </c>
      <c r="IT219" t="s">
        <v>818</v>
      </c>
      <c r="IU219" t="s">
        <v>818</v>
      </c>
      <c r="IV219" t="s">
        <v>818</v>
      </c>
      <c r="IW219" t="s">
        <v>818</v>
      </c>
      <c r="IX219" t="s">
        <v>818</v>
      </c>
      <c r="IY219" t="s">
        <v>818</v>
      </c>
      <c r="IZ219" t="s">
        <v>818</v>
      </c>
      <c r="JA219" t="s">
        <v>818</v>
      </c>
      <c r="JB219" t="s">
        <v>818</v>
      </c>
      <c r="JC219" t="s">
        <v>818</v>
      </c>
      <c r="JD219" t="s">
        <v>818</v>
      </c>
      <c r="JE219" t="s">
        <v>818</v>
      </c>
      <c r="JF219" t="s">
        <v>818</v>
      </c>
      <c r="JG219" t="s">
        <v>818</v>
      </c>
      <c r="JH219" t="s">
        <v>818</v>
      </c>
      <c r="JI219" t="s">
        <v>818</v>
      </c>
      <c r="JJ219" t="s">
        <v>818</v>
      </c>
      <c r="JK219" t="s">
        <v>818</v>
      </c>
      <c r="JL219" t="s">
        <v>818</v>
      </c>
      <c r="JM219" t="s">
        <v>818</v>
      </c>
      <c r="JN219" t="s">
        <v>818</v>
      </c>
      <c r="JO219" t="s">
        <v>818</v>
      </c>
      <c r="JP219" t="s">
        <v>818</v>
      </c>
      <c r="JQ219" t="s">
        <v>818</v>
      </c>
      <c r="JR219" t="s">
        <v>818</v>
      </c>
      <c r="JS219" t="s">
        <v>818</v>
      </c>
      <c r="JT219" t="s">
        <v>818</v>
      </c>
      <c r="JU219" t="s">
        <v>818</v>
      </c>
      <c r="JV219" t="s">
        <v>818</v>
      </c>
      <c r="JW219" t="s">
        <v>818</v>
      </c>
      <c r="JX219" t="s">
        <v>818</v>
      </c>
      <c r="JY219" t="s">
        <v>818</v>
      </c>
      <c r="JZ219" t="s">
        <v>818</v>
      </c>
      <c r="KA219" t="s">
        <v>818</v>
      </c>
      <c r="KB219" t="s">
        <v>818</v>
      </c>
      <c r="KC219" t="s">
        <v>818</v>
      </c>
      <c r="KD219" t="s">
        <v>818</v>
      </c>
      <c r="KE219" t="s">
        <v>818</v>
      </c>
      <c r="KF219">
        <v>6</v>
      </c>
      <c r="KG219">
        <v>0</v>
      </c>
      <c r="KH219">
        <v>0</v>
      </c>
      <c r="KI219">
        <v>0</v>
      </c>
      <c r="KJ219">
        <v>0</v>
      </c>
      <c r="KK219">
        <v>0</v>
      </c>
      <c r="KL219">
        <v>0</v>
      </c>
      <c r="KM219">
        <v>1</v>
      </c>
      <c r="KN219">
        <v>1</v>
      </c>
      <c r="KO219">
        <v>0</v>
      </c>
      <c r="KP219">
        <v>0</v>
      </c>
      <c r="KQ219">
        <v>2</v>
      </c>
      <c r="KR219">
        <v>0</v>
      </c>
      <c r="KS219">
        <v>0</v>
      </c>
      <c r="KT219">
        <v>1</v>
      </c>
      <c r="KU219">
        <v>0</v>
      </c>
      <c r="KV219">
        <v>0</v>
      </c>
      <c r="KW219">
        <v>2</v>
      </c>
      <c r="KX219">
        <v>1</v>
      </c>
      <c r="KY219">
        <v>0</v>
      </c>
      <c r="KZ219">
        <v>1</v>
      </c>
      <c r="LA219">
        <v>3</v>
      </c>
      <c r="LB219">
        <v>1</v>
      </c>
      <c r="LC219">
        <v>1</v>
      </c>
      <c r="LD219">
        <v>6</v>
      </c>
      <c r="LE219">
        <v>0</v>
      </c>
      <c r="LF219">
        <v>5</v>
      </c>
      <c r="LH219" t="s">
        <v>813</v>
      </c>
      <c r="LI219" t="s">
        <v>817</v>
      </c>
      <c r="LJ219" t="s">
        <v>817</v>
      </c>
      <c r="LK219" t="s">
        <v>817</v>
      </c>
      <c r="LL219" t="s">
        <v>817</v>
      </c>
      <c r="LM219" t="s">
        <v>817</v>
      </c>
      <c r="LN219" t="s">
        <v>817</v>
      </c>
      <c r="LO219" t="s">
        <v>817</v>
      </c>
      <c r="LQ219" t="s">
        <v>817</v>
      </c>
      <c r="LR219" t="s">
        <v>845</v>
      </c>
      <c r="LV219" t="s">
        <v>845</v>
      </c>
      <c r="LX219" t="s">
        <v>817</v>
      </c>
      <c r="MA219" t="s">
        <v>858</v>
      </c>
      <c r="MB219" t="s">
        <v>913</v>
      </c>
      <c r="MC219" t="s">
        <v>943</v>
      </c>
      <c r="MD219" t="s">
        <v>813</v>
      </c>
      <c r="MF219" t="s">
        <v>934</v>
      </c>
      <c r="MH219" t="s">
        <v>935</v>
      </c>
      <c r="MI219" t="s">
        <v>813</v>
      </c>
      <c r="MJ219" t="s">
        <v>1139</v>
      </c>
      <c r="MU219" t="s">
        <v>817</v>
      </c>
      <c r="MV219" t="s">
        <v>817</v>
      </c>
      <c r="MW219" t="s">
        <v>817</v>
      </c>
      <c r="MX219" t="s">
        <v>813</v>
      </c>
      <c r="MY219" t="s">
        <v>817</v>
      </c>
      <c r="MZ219" t="s">
        <v>817</v>
      </c>
      <c r="NA219" t="s">
        <v>817</v>
      </c>
      <c r="NB219" t="s">
        <v>817</v>
      </c>
      <c r="NR219" t="s">
        <v>817</v>
      </c>
      <c r="NU219" t="s">
        <v>861</v>
      </c>
      <c r="NV219" t="s">
        <v>813</v>
      </c>
      <c r="NW219" t="s">
        <v>862</v>
      </c>
      <c r="NX219" t="s">
        <v>1274</v>
      </c>
      <c r="NY219">
        <v>0</v>
      </c>
      <c r="OP219" t="s">
        <v>817</v>
      </c>
      <c r="OQ219" t="s">
        <v>827</v>
      </c>
      <c r="OR219" t="s">
        <v>828</v>
      </c>
      <c r="OS219" t="s">
        <v>829</v>
      </c>
      <c r="OT219" t="s">
        <v>813</v>
      </c>
      <c r="OU219" t="s">
        <v>817</v>
      </c>
      <c r="OV219" t="s">
        <v>830</v>
      </c>
      <c r="OW219" t="s">
        <v>905</v>
      </c>
      <c r="OX219" t="s">
        <v>923</v>
      </c>
      <c r="OY219" t="s">
        <v>833</v>
      </c>
      <c r="OZ219" t="s">
        <v>907</v>
      </c>
      <c r="PA219" t="s">
        <v>813</v>
      </c>
      <c r="PB219" t="s">
        <v>813</v>
      </c>
      <c r="PC219" t="s">
        <v>817</v>
      </c>
      <c r="PD219" t="s">
        <v>817</v>
      </c>
      <c r="PE219" t="s">
        <v>813</v>
      </c>
      <c r="PF219" t="s">
        <v>817</v>
      </c>
      <c r="PG219" t="s">
        <v>817</v>
      </c>
      <c r="PH219" t="s">
        <v>817</v>
      </c>
      <c r="PI219" t="s">
        <v>817</v>
      </c>
      <c r="PJ219" t="s">
        <v>817</v>
      </c>
      <c r="PK219" t="s">
        <v>817</v>
      </c>
      <c r="PL219" t="s">
        <v>835</v>
      </c>
      <c r="PM219" t="s">
        <v>1057</v>
      </c>
      <c r="PO219" t="s">
        <v>866</v>
      </c>
      <c r="PP219" t="s">
        <v>839</v>
      </c>
      <c r="PQ219" t="s">
        <v>813</v>
      </c>
      <c r="PR219" t="s">
        <v>813</v>
      </c>
      <c r="PS219" t="s">
        <v>817</v>
      </c>
      <c r="PT219" t="s">
        <v>817</v>
      </c>
      <c r="PU219" t="s">
        <v>817</v>
      </c>
      <c r="PV219" t="s">
        <v>817</v>
      </c>
      <c r="PW219" t="s">
        <v>817</v>
      </c>
      <c r="PX219" t="s">
        <v>817</v>
      </c>
      <c r="PY219" t="s">
        <v>817</v>
      </c>
      <c r="PZ219" t="s">
        <v>840</v>
      </c>
      <c r="QD219" t="s">
        <v>844</v>
      </c>
      <c r="QE219" t="s">
        <v>837</v>
      </c>
      <c r="QF219" t="s">
        <v>813</v>
      </c>
      <c r="QG219" t="s">
        <v>813</v>
      </c>
      <c r="QH219" t="s">
        <v>813</v>
      </c>
      <c r="QI219" t="s">
        <v>813</v>
      </c>
      <c r="QJ219" t="s">
        <v>813</v>
      </c>
      <c r="QK219" t="s">
        <v>813</v>
      </c>
      <c r="QL219" t="s">
        <v>817</v>
      </c>
      <c r="QM219" t="s">
        <v>817</v>
      </c>
      <c r="QN219" t="s">
        <v>817</v>
      </c>
      <c r="QO219" t="s">
        <v>817</v>
      </c>
      <c r="QP219" t="s">
        <v>817</v>
      </c>
      <c r="QQ219" t="s">
        <v>817</v>
      </c>
      <c r="QR219" t="s">
        <v>817</v>
      </c>
      <c r="QS219" t="s">
        <v>813</v>
      </c>
      <c r="QT219" t="s">
        <v>817</v>
      </c>
      <c r="QU219" t="s">
        <v>817</v>
      </c>
      <c r="QV219" t="s">
        <v>817</v>
      </c>
      <c r="QW219" t="s">
        <v>817</v>
      </c>
      <c r="QX219" t="s">
        <v>817</v>
      </c>
      <c r="QY219" t="s">
        <v>817</v>
      </c>
      <c r="QZ219" t="s">
        <v>817</v>
      </c>
      <c r="RA219" t="s">
        <v>817</v>
      </c>
      <c r="RB219" t="s">
        <v>817</v>
      </c>
      <c r="RC219" t="s">
        <v>817</v>
      </c>
      <c r="RD219" t="s">
        <v>817</v>
      </c>
      <c r="RE219" t="s">
        <v>817</v>
      </c>
      <c r="RF219" t="s">
        <v>817</v>
      </c>
      <c r="RG219" t="s">
        <v>817</v>
      </c>
      <c r="RH219" t="s">
        <v>817</v>
      </c>
      <c r="RI219" t="s">
        <v>817</v>
      </c>
      <c r="RJ219" t="s">
        <v>817</v>
      </c>
      <c r="RK219" t="s">
        <v>813</v>
      </c>
      <c r="RL219" t="s">
        <v>813</v>
      </c>
      <c r="RM219" t="s">
        <v>817</v>
      </c>
      <c r="RN219" t="s">
        <v>817</v>
      </c>
      <c r="RO219" t="s">
        <v>817</v>
      </c>
      <c r="RP219" t="s">
        <v>817</v>
      </c>
      <c r="RQ219" t="s">
        <v>817</v>
      </c>
      <c r="RR219" t="s">
        <v>817</v>
      </c>
      <c r="RS219" t="s">
        <v>817</v>
      </c>
      <c r="RT219" t="s">
        <v>817</v>
      </c>
      <c r="RU219" t="s">
        <v>817</v>
      </c>
      <c r="RV219" t="s">
        <v>817</v>
      </c>
      <c r="RW219" t="s">
        <v>817</v>
      </c>
      <c r="RX219" t="s">
        <v>879</v>
      </c>
      <c r="RY219" t="s">
        <v>897</v>
      </c>
      <c r="RZ219" t="s">
        <v>813</v>
      </c>
      <c r="SA219" t="s">
        <v>817</v>
      </c>
      <c r="SB219" t="s">
        <v>817</v>
      </c>
      <c r="SC219" t="s">
        <v>817</v>
      </c>
      <c r="SD219" t="s">
        <v>817</v>
      </c>
      <c r="SE219" t="s">
        <v>817</v>
      </c>
      <c r="SF219" t="s">
        <v>813</v>
      </c>
      <c r="SG219" t="s">
        <v>817</v>
      </c>
      <c r="SH219" t="s">
        <v>817</v>
      </c>
      <c r="SI219" t="s">
        <v>813</v>
      </c>
      <c r="SJ219" t="s">
        <v>817</v>
      </c>
      <c r="SK219" t="s">
        <v>817</v>
      </c>
      <c r="SL219" t="s">
        <v>817</v>
      </c>
      <c r="SM219" t="s">
        <v>817</v>
      </c>
      <c r="SN219" t="s">
        <v>817</v>
      </c>
      <c r="SO219" t="s">
        <v>817</v>
      </c>
      <c r="SP219" t="s">
        <v>817</v>
      </c>
      <c r="SQ219" t="s">
        <v>817</v>
      </c>
      <c r="SR219" t="s">
        <v>817</v>
      </c>
      <c r="SS219" t="s">
        <v>817</v>
      </c>
      <c r="ST219" t="s">
        <v>817</v>
      </c>
      <c r="SU219" t="s">
        <v>817</v>
      </c>
      <c r="SV219" t="s">
        <v>817</v>
      </c>
      <c r="SW219" t="s">
        <v>813</v>
      </c>
      <c r="SX219" t="s">
        <v>817</v>
      </c>
      <c r="SY219" t="s">
        <v>813</v>
      </c>
      <c r="SZ219" t="s">
        <v>817</v>
      </c>
      <c r="TA219" t="s">
        <v>817</v>
      </c>
      <c r="TB219" t="s">
        <v>817</v>
      </c>
      <c r="TC219" t="s">
        <v>817</v>
      </c>
      <c r="TD219" t="s">
        <v>817</v>
      </c>
      <c r="TE219" t="s">
        <v>817</v>
      </c>
      <c r="TF219" t="s">
        <v>817</v>
      </c>
      <c r="TG219" t="s">
        <v>817</v>
      </c>
      <c r="TH219" t="s">
        <v>817</v>
      </c>
      <c r="TI219" t="s">
        <v>817</v>
      </c>
      <c r="TJ219" t="s">
        <v>813</v>
      </c>
      <c r="TK219" t="s">
        <v>817</v>
      </c>
      <c r="TL219" t="s">
        <v>817</v>
      </c>
      <c r="TM219" t="s">
        <v>813</v>
      </c>
      <c r="TN219" t="s">
        <v>813</v>
      </c>
      <c r="TO219" t="s">
        <v>817</v>
      </c>
      <c r="TP219" t="s">
        <v>817</v>
      </c>
      <c r="TQ219" t="s">
        <v>817</v>
      </c>
      <c r="TR219" t="s">
        <v>817</v>
      </c>
      <c r="TS219" t="s">
        <v>817</v>
      </c>
      <c r="TT219" t="s">
        <v>817</v>
      </c>
      <c r="TU219" t="s">
        <v>817</v>
      </c>
      <c r="TV219" t="s">
        <v>817</v>
      </c>
      <c r="TW219" t="s">
        <v>817</v>
      </c>
      <c r="TY219" t="s">
        <v>813</v>
      </c>
      <c r="TZ219" t="s">
        <v>817</v>
      </c>
      <c r="UA219" t="s">
        <v>817</v>
      </c>
      <c r="UB219" t="s">
        <v>817</v>
      </c>
      <c r="UC219" t="s">
        <v>817</v>
      </c>
      <c r="UD219" t="s">
        <v>817</v>
      </c>
      <c r="UE219" t="s">
        <v>817</v>
      </c>
      <c r="UF219" t="s">
        <v>817</v>
      </c>
      <c r="UG219" t="s">
        <v>817</v>
      </c>
      <c r="UH219" t="s">
        <v>817</v>
      </c>
      <c r="UI219" t="s">
        <v>817</v>
      </c>
      <c r="UJ219" t="s">
        <v>817</v>
      </c>
      <c r="UK219" t="s">
        <v>817</v>
      </c>
      <c r="UL219" t="s">
        <v>813</v>
      </c>
      <c r="UM219" t="s">
        <v>817</v>
      </c>
      <c r="UN219" t="s">
        <v>813</v>
      </c>
      <c r="UO219" t="s">
        <v>813</v>
      </c>
      <c r="UP219" t="s">
        <v>817</v>
      </c>
      <c r="UQ219" t="s">
        <v>817</v>
      </c>
      <c r="UR219" t="s">
        <v>813</v>
      </c>
      <c r="US219" t="s">
        <v>817</v>
      </c>
      <c r="UT219" t="s">
        <v>817</v>
      </c>
      <c r="UU219" t="s">
        <v>817</v>
      </c>
      <c r="UV219" t="s">
        <v>817</v>
      </c>
      <c r="UW219" t="s">
        <v>817</v>
      </c>
      <c r="UX219" t="s">
        <v>817</v>
      </c>
      <c r="UY219" t="s">
        <v>817</v>
      </c>
      <c r="UZ219" t="s">
        <v>817</v>
      </c>
      <c r="VD219" t="s">
        <v>813</v>
      </c>
      <c r="VE219" t="s">
        <v>817</v>
      </c>
      <c r="VF219" t="s">
        <v>817</v>
      </c>
      <c r="VG219" t="s">
        <v>817</v>
      </c>
      <c r="VH219" t="s">
        <v>817</v>
      </c>
      <c r="VI219" t="s">
        <v>817</v>
      </c>
      <c r="VJ219" t="s">
        <v>817</v>
      </c>
      <c r="VK219" t="s">
        <v>817</v>
      </c>
      <c r="VL219" t="s">
        <v>817</v>
      </c>
      <c r="VM219" t="s">
        <v>817</v>
      </c>
      <c r="VN219" t="s">
        <v>817</v>
      </c>
      <c r="VO219" t="s">
        <v>817</v>
      </c>
      <c r="VP219" t="s">
        <v>817</v>
      </c>
      <c r="VQ219" t="s">
        <v>817</v>
      </c>
      <c r="VR219" t="s">
        <v>813</v>
      </c>
      <c r="VS219" t="s">
        <v>813</v>
      </c>
      <c r="VT219" t="s">
        <v>817</v>
      </c>
      <c r="VU219" t="s">
        <v>817</v>
      </c>
      <c r="VV219" t="s">
        <v>813</v>
      </c>
      <c r="VW219" t="s">
        <v>817</v>
      </c>
      <c r="VX219" t="s">
        <v>817</v>
      </c>
      <c r="VY219" t="s">
        <v>817</v>
      </c>
      <c r="VZ219" t="s">
        <v>813</v>
      </c>
      <c r="WA219" t="s">
        <v>817</v>
      </c>
      <c r="WJ219" t="s">
        <v>817</v>
      </c>
      <c r="WK219" t="s">
        <v>813</v>
      </c>
      <c r="WL219" t="s">
        <v>817</v>
      </c>
      <c r="WM219" t="s">
        <v>813</v>
      </c>
      <c r="WN219" t="s">
        <v>817</v>
      </c>
      <c r="WO219" t="s">
        <v>817</v>
      </c>
      <c r="WP219" t="s">
        <v>817</v>
      </c>
      <c r="WQ219" t="s">
        <v>817</v>
      </c>
      <c r="WR219" t="s">
        <v>817</v>
      </c>
      <c r="WS219" t="s">
        <v>846</v>
      </c>
      <c r="WU219" t="s">
        <v>817</v>
      </c>
      <c r="WV219" t="s">
        <v>817</v>
      </c>
      <c r="WW219" t="s">
        <v>817</v>
      </c>
      <c r="WX219" t="s">
        <v>817</v>
      </c>
      <c r="WY219" t="s">
        <v>817</v>
      </c>
      <c r="WZ219" t="s">
        <v>813</v>
      </c>
      <c r="XA219" t="s">
        <v>817</v>
      </c>
      <c r="XB219" t="s">
        <v>817</v>
      </c>
      <c r="XC219" t="s">
        <v>869</v>
      </c>
      <c r="XD219" t="s">
        <v>813</v>
      </c>
      <c r="XE219" t="s">
        <v>817</v>
      </c>
      <c r="XF219" t="s">
        <v>817</v>
      </c>
      <c r="XG219" t="s">
        <v>817</v>
      </c>
      <c r="XH219" t="s">
        <v>817</v>
      </c>
      <c r="XI219" t="s">
        <v>817</v>
      </c>
      <c r="XJ219" t="s">
        <v>817</v>
      </c>
      <c r="XK219" t="s">
        <v>817</v>
      </c>
      <c r="XL219" t="s">
        <v>817</v>
      </c>
      <c r="XM219" t="s">
        <v>817</v>
      </c>
      <c r="XN219" t="s">
        <v>817</v>
      </c>
      <c r="XO219" t="s">
        <v>817</v>
      </c>
      <c r="XP219" t="s">
        <v>817</v>
      </c>
      <c r="XQ219" t="s">
        <v>817</v>
      </c>
      <c r="XR219" t="s">
        <v>817</v>
      </c>
      <c r="XS219" t="s">
        <v>817</v>
      </c>
      <c r="XT219" t="s">
        <v>817</v>
      </c>
      <c r="XU219" t="s">
        <v>817</v>
      </c>
      <c r="XV219" t="s">
        <v>817</v>
      </c>
      <c r="XW219" t="s">
        <v>813</v>
      </c>
      <c r="XX219" t="s">
        <v>817</v>
      </c>
      <c r="XY219" t="s">
        <v>817</v>
      </c>
      <c r="XZ219" t="s">
        <v>817</v>
      </c>
      <c r="ZM219" t="s">
        <v>817</v>
      </c>
      <c r="ZN219" t="s">
        <v>817</v>
      </c>
      <c r="ZO219" t="s">
        <v>817</v>
      </c>
      <c r="ZP219" t="s">
        <v>817</v>
      </c>
      <c r="ZQ219" t="s">
        <v>813</v>
      </c>
      <c r="ZR219" t="s">
        <v>817</v>
      </c>
      <c r="ZS219" t="s">
        <v>817</v>
      </c>
      <c r="ZT219" t="s">
        <v>817</v>
      </c>
      <c r="ZU219" t="s">
        <v>817</v>
      </c>
      <c r="ZV219" t="s">
        <v>817</v>
      </c>
      <c r="ZW219" t="s">
        <v>817</v>
      </c>
      <c r="ZX219" t="s">
        <v>817</v>
      </c>
      <c r="ZY219" t="s">
        <v>813</v>
      </c>
      <c r="ZZ219" t="s">
        <v>817</v>
      </c>
      <c r="AAA219" t="s">
        <v>813</v>
      </c>
      <c r="AAB219" t="s">
        <v>817</v>
      </c>
      <c r="AAC219" t="s">
        <v>817</v>
      </c>
      <c r="AAD219" t="s">
        <v>817</v>
      </c>
      <c r="AAE219" t="s">
        <v>817</v>
      </c>
      <c r="AAF219" t="s">
        <v>817</v>
      </c>
      <c r="AAH219" t="s">
        <v>817</v>
      </c>
      <c r="AAI219" t="s">
        <v>817</v>
      </c>
      <c r="AAJ219" t="s">
        <v>813</v>
      </c>
      <c r="AAK219" t="s">
        <v>817</v>
      </c>
      <c r="AAL219" t="s">
        <v>817</v>
      </c>
      <c r="AAM219" t="s">
        <v>817</v>
      </c>
      <c r="AAN219" t="s">
        <v>817</v>
      </c>
      <c r="AAO219" t="s">
        <v>817</v>
      </c>
      <c r="AAP219" t="s">
        <v>817</v>
      </c>
      <c r="AAQ219" t="s">
        <v>817</v>
      </c>
      <c r="AAR219" t="s">
        <v>817</v>
      </c>
      <c r="AAS219" t="s">
        <v>817</v>
      </c>
      <c r="AAT219" t="s">
        <v>817</v>
      </c>
      <c r="AAV219" t="s">
        <v>813</v>
      </c>
      <c r="AAW219" t="s">
        <v>817</v>
      </c>
      <c r="AAX219" t="s">
        <v>817</v>
      </c>
      <c r="AAY219" t="s">
        <v>817</v>
      </c>
      <c r="AAZ219" t="s">
        <v>817</v>
      </c>
      <c r="ABA219" t="s">
        <v>813</v>
      </c>
      <c r="ABB219" t="s">
        <v>813</v>
      </c>
      <c r="ABC219" t="s">
        <v>817</v>
      </c>
      <c r="ABD219" t="s">
        <v>817</v>
      </c>
      <c r="ABE219" t="s">
        <v>817</v>
      </c>
      <c r="ABF219" t="s">
        <v>817</v>
      </c>
      <c r="ABG219" t="s">
        <v>817</v>
      </c>
      <c r="ABH219" t="s">
        <v>817</v>
      </c>
      <c r="ABI219" t="s">
        <v>817</v>
      </c>
      <c r="ABJ219" t="s">
        <v>817</v>
      </c>
      <c r="ABK219" t="s">
        <v>817</v>
      </c>
      <c r="ABL219" t="s">
        <v>817</v>
      </c>
      <c r="ABM219" t="s">
        <v>817</v>
      </c>
      <c r="ABN219" t="s">
        <v>817</v>
      </c>
      <c r="ABO219" t="s">
        <v>817</v>
      </c>
      <c r="ABP219" t="s">
        <v>817</v>
      </c>
      <c r="ABQ219" t="s">
        <v>817</v>
      </c>
      <c r="ABR219" t="s">
        <v>817</v>
      </c>
      <c r="ABS219" t="s">
        <v>817</v>
      </c>
      <c r="ABT219" t="s">
        <v>817</v>
      </c>
      <c r="ABU219" t="s">
        <v>817</v>
      </c>
      <c r="ABV219" t="s">
        <v>817</v>
      </c>
      <c r="ABW219" t="s">
        <v>813</v>
      </c>
      <c r="ABX219" t="s">
        <v>817</v>
      </c>
      <c r="ABY219" t="s">
        <v>817</v>
      </c>
      <c r="ABZ219" t="s">
        <v>817</v>
      </c>
      <c r="ACA219" t="s">
        <v>813</v>
      </c>
      <c r="ACB219" t="s">
        <v>817</v>
      </c>
      <c r="ACC219" t="s">
        <v>817</v>
      </c>
      <c r="ACD219" t="s">
        <v>817</v>
      </c>
      <c r="ACE219" t="s">
        <v>817</v>
      </c>
      <c r="ACF219" t="s">
        <v>817</v>
      </c>
      <c r="ACG219" t="s">
        <v>817</v>
      </c>
      <c r="ACH219" t="s">
        <v>817</v>
      </c>
      <c r="ACI219" t="s">
        <v>817</v>
      </c>
    </row>
    <row r="220" spans="1:763">
      <c r="A220" t="s">
        <v>1716</v>
      </c>
      <c r="B220" t="s">
        <v>1717</v>
      </c>
      <c r="C220" t="s">
        <v>1718</v>
      </c>
      <c r="D220" t="s">
        <v>932</v>
      </c>
      <c r="E220" t="s">
        <v>932</v>
      </c>
      <c r="P220" t="s">
        <v>812</v>
      </c>
      <c r="Q220">
        <v>0.874863865752458</v>
      </c>
      <c r="T220">
        <v>37</v>
      </c>
      <c r="V220" t="s">
        <v>813</v>
      </c>
      <c r="X220" t="s">
        <v>813</v>
      </c>
      <c r="Y220" t="s">
        <v>814</v>
      </c>
      <c r="Z220" t="s">
        <v>814</v>
      </c>
      <c r="AA220" t="s">
        <v>857</v>
      </c>
      <c r="AB220" t="s">
        <v>816</v>
      </c>
      <c r="AC220">
        <v>5</v>
      </c>
      <c r="AD220" t="s">
        <v>817</v>
      </c>
      <c r="AE220">
        <v>4</v>
      </c>
      <c r="AF220">
        <v>1</v>
      </c>
      <c r="AG220">
        <v>0</v>
      </c>
      <c r="AH220" t="s">
        <v>818</v>
      </c>
      <c r="AI220" t="s">
        <v>818</v>
      </c>
      <c r="AJ220" t="s">
        <v>818</v>
      </c>
      <c r="AK220" t="s">
        <v>818</v>
      </c>
      <c r="AL220" t="s">
        <v>818</v>
      </c>
      <c r="AM220" t="s">
        <v>818</v>
      </c>
      <c r="AN220" t="s">
        <v>818</v>
      </c>
      <c r="AO220" t="s">
        <v>818</v>
      </c>
      <c r="AP220" t="s">
        <v>818</v>
      </c>
      <c r="AQ220" t="s">
        <v>818</v>
      </c>
      <c r="AR220" t="s">
        <v>818</v>
      </c>
      <c r="AS220" t="s">
        <v>818</v>
      </c>
      <c r="AT220" t="s">
        <v>818</v>
      </c>
      <c r="AU220" t="s">
        <v>818</v>
      </c>
      <c r="AV220" t="s">
        <v>818</v>
      </c>
      <c r="AW220" t="s">
        <v>818</v>
      </c>
      <c r="AX220" t="s">
        <v>818</v>
      </c>
      <c r="AY220" t="s">
        <v>818</v>
      </c>
      <c r="AZ220" t="s">
        <v>818</v>
      </c>
      <c r="BA220" t="s">
        <v>818</v>
      </c>
      <c r="BB220" t="s">
        <v>818</v>
      </c>
      <c r="BC220" t="s">
        <v>818</v>
      </c>
      <c r="BD220" t="s">
        <v>818</v>
      </c>
      <c r="BE220" t="s">
        <v>818</v>
      </c>
      <c r="BF220" t="s">
        <v>818</v>
      </c>
      <c r="BG220" t="s">
        <v>818</v>
      </c>
      <c r="BH220" t="s">
        <v>818</v>
      </c>
      <c r="BI220" t="s">
        <v>818</v>
      </c>
      <c r="BJ220" t="s">
        <v>818</v>
      </c>
      <c r="BK220" t="s">
        <v>818</v>
      </c>
      <c r="BL220" t="s">
        <v>818</v>
      </c>
      <c r="BM220" t="s">
        <v>818</v>
      </c>
      <c r="BN220" t="s">
        <v>818</v>
      </c>
      <c r="BO220" t="s">
        <v>818</v>
      </c>
      <c r="BP220" t="s">
        <v>818</v>
      </c>
      <c r="BQ220" t="s">
        <v>818</v>
      </c>
      <c r="BR220" t="s">
        <v>818</v>
      </c>
      <c r="BS220" t="s">
        <v>818</v>
      </c>
      <c r="BT220" t="s">
        <v>818</v>
      </c>
      <c r="BU220" t="s">
        <v>818</v>
      </c>
      <c r="BV220" t="s">
        <v>818</v>
      </c>
      <c r="BW220" t="s">
        <v>818</v>
      </c>
      <c r="BX220" t="s">
        <v>818</v>
      </c>
      <c r="BY220" t="s">
        <v>818</v>
      </c>
      <c r="BZ220" t="s">
        <v>818</v>
      </c>
      <c r="CA220" t="s">
        <v>818</v>
      </c>
      <c r="CB220" t="s">
        <v>818</v>
      </c>
      <c r="CC220" t="s">
        <v>818</v>
      </c>
      <c r="CD220" t="s">
        <v>818</v>
      </c>
      <c r="CE220" t="s">
        <v>818</v>
      </c>
      <c r="CF220" t="s">
        <v>818</v>
      </c>
      <c r="CG220" t="s">
        <v>818</v>
      </c>
      <c r="CH220" t="s">
        <v>818</v>
      </c>
      <c r="CI220" t="s">
        <v>818</v>
      </c>
      <c r="CJ220" t="s">
        <v>818</v>
      </c>
      <c r="CK220" t="s">
        <v>818</v>
      </c>
      <c r="CL220" t="s">
        <v>818</v>
      </c>
      <c r="CM220" t="s">
        <v>818</v>
      </c>
      <c r="CN220" t="s">
        <v>818</v>
      </c>
      <c r="CO220" t="s">
        <v>818</v>
      </c>
      <c r="CP220" t="s">
        <v>818</v>
      </c>
      <c r="CQ220" t="s">
        <v>818</v>
      </c>
      <c r="CR220" t="s">
        <v>818</v>
      </c>
      <c r="CS220" t="s">
        <v>818</v>
      </c>
      <c r="CT220" t="s">
        <v>818</v>
      </c>
      <c r="CU220" t="s">
        <v>818</v>
      </c>
      <c r="CV220" t="s">
        <v>818</v>
      </c>
      <c r="CW220" t="s">
        <v>818</v>
      </c>
      <c r="CX220" t="s">
        <v>818</v>
      </c>
      <c r="CY220" t="s">
        <v>818</v>
      </c>
      <c r="CZ220" t="s">
        <v>818</v>
      </c>
      <c r="DA220" t="s">
        <v>818</v>
      </c>
      <c r="DB220" t="s">
        <v>818</v>
      </c>
      <c r="DC220" t="s">
        <v>818</v>
      </c>
      <c r="DD220" t="s">
        <v>818</v>
      </c>
      <c r="DE220" t="s">
        <v>818</v>
      </c>
      <c r="DF220" t="s">
        <v>818</v>
      </c>
      <c r="DG220" t="s">
        <v>818</v>
      </c>
      <c r="DH220" t="s">
        <v>818</v>
      </c>
      <c r="DI220" t="s">
        <v>818</v>
      </c>
      <c r="DJ220" t="s">
        <v>818</v>
      </c>
      <c r="DK220" t="s">
        <v>818</v>
      </c>
      <c r="DL220" t="s">
        <v>818</v>
      </c>
      <c r="DM220" t="s">
        <v>818</v>
      </c>
      <c r="DN220" t="s">
        <v>818</v>
      </c>
      <c r="DO220" t="s">
        <v>818</v>
      </c>
      <c r="DP220" t="s">
        <v>818</v>
      </c>
      <c r="DQ220" t="s">
        <v>818</v>
      </c>
      <c r="DR220" t="s">
        <v>818</v>
      </c>
      <c r="DS220" t="s">
        <v>818</v>
      </c>
      <c r="DT220" t="s">
        <v>818</v>
      </c>
      <c r="DU220" t="s">
        <v>818</v>
      </c>
      <c r="DV220" t="s">
        <v>818</v>
      </c>
      <c r="DW220" t="s">
        <v>818</v>
      </c>
      <c r="DX220" t="s">
        <v>818</v>
      </c>
      <c r="DY220" t="s">
        <v>818</v>
      </c>
      <c r="DZ220" t="s">
        <v>818</v>
      </c>
      <c r="EA220" t="s">
        <v>818</v>
      </c>
      <c r="EB220" t="s">
        <v>818</v>
      </c>
      <c r="EC220" t="s">
        <v>818</v>
      </c>
      <c r="ED220" t="s">
        <v>818</v>
      </c>
      <c r="EE220" t="s">
        <v>818</v>
      </c>
      <c r="EF220" t="s">
        <v>818</v>
      </c>
      <c r="EG220" t="s">
        <v>818</v>
      </c>
      <c r="EH220" t="s">
        <v>818</v>
      </c>
      <c r="EI220" t="s">
        <v>818</v>
      </c>
      <c r="EJ220" t="s">
        <v>818</v>
      </c>
      <c r="EK220" t="s">
        <v>818</v>
      </c>
      <c r="EL220" t="s">
        <v>818</v>
      </c>
      <c r="EM220" t="s">
        <v>818</v>
      </c>
      <c r="EN220" t="s">
        <v>818</v>
      </c>
      <c r="EO220" t="s">
        <v>818</v>
      </c>
      <c r="EP220" t="s">
        <v>818</v>
      </c>
      <c r="EQ220" t="s">
        <v>818</v>
      </c>
      <c r="ER220" t="s">
        <v>818</v>
      </c>
      <c r="ES220" t="s">
        <v>818</v>
      </c>
      <c r="ET220" t="s">
        <v>818</v>
      </c>
      <c r="EU220" t="s">
        <v>818</v>
      </c>
      <c r="EV220" t="s">
        <v>818</v>
      </c>
      <c r="EW220" t="s">
        <v>818</v>
      </c>
      <c r="EX220" t="s">
        <v>818</v>
      </c>
      <c r="EY220" t="s">
        <v>818</v>
      </c>
      <c r="EZ220" t="s">
        <v>818</v>
      </c>
      <c r="FA220" t="s">
        <v>818</v>
      </c>
      <c r="FB220" t="s">
        <v>818</v>
      </c>
      <c r="FC220" t="s">
        <v>818</v>
      </c>
      <c r="FD220" t="s">
        <v>818</v>
      </c>
      <c r="FE220" t="s">
        <v>818</v>
      </c>
      <c r="FF220" t="s">
        <v>818</v>
      </c>
      <c r="FG220" t="s">
        <v>818</v>
      </c>
      <c r="FH220" t="s">
        <v>818</v>
      </c>
      <c r="FI220" t="s">
        <v>818</v>
      </c>
      <c r="FJ220" t="s">
        <v>818</v>
      </c>
      <c r="FK220" t="s">
        <v>818</v>
      </c>
      <c r="FL220" t="s">
        <v>818</v>
      </c>
      <c r="FM220" t="s">
        <v>818</v>
      </c>
      <c r="FN220" t="s">
        <v>818</v>
      </c>
      <c r="FO220" t="s">
        <v>818</v>
      </c>
      <c r="FP220" t="s">
        <v>818</v>
      </c>
      <c r="FQ220" t="s">
        <v>818</v>
      </c>
      <c r="FR220" t="s">
        <v>818</v>
      </c>
      <c r="FS220" t="s">
        <v>818</v>
      </c>
      <c r="FT220" t="s">
        <v>818</v>
      </c>
      <c r="FU220" t="s">
        <v>818</v>
      </c>
      <c r="FV220" t="s">
        <v>818</v>
      </c>
      <c r="FW220" t="s">
        <v>818</v>
      </c>
      <c r="FX220" t="s">
        <v>818</v>
      </c>
      <c r="FY220" t="s">
        <v>818</v>
      </c>
      <c r="FZ220" t="s">
        <v>818</v>
      </c>
      <c r="GA220" t="s">
        <v>818</v>
      </c>
      <c r="GB220" t="s">
        <v>818</v>
      </c>
      <c r="GC220" t="s">
        <v>818</v>
      </c>
      <c r="GD220" t="s">
        <v>818</v>
      </c>
      <c r="GE220" t="s">
        <v>818</v>
      </c>
      <c r="GF220" t="s">
        <v>818</v>
      </c>
      <c r="GG220" t="s">
        <v>818</v>
      </c>
      <c r="GH220" t="s">
        <v>818</v>
      </c>
      <c r="GI220" t="s">
        <v>818</v>
      </c>
      <c r="GJ220" t="s">
        <v>818</v>
      </c>
      <c r="GK220" t="s">
        <v>818</v>
      </c>
      <c r="GL220" t="s">
        <v>818</v>
      </c>
      <c r="GM220" t="s">
        <v>818</v>
      </c>
      <c r="GN220" t="s">
        <v>818</v>
      </c>
      <c r="GO220" t="s">
        <v>818</v>
      </c>
      <c r="GP220" t="s">
        <v>818</v>
      </c>
      <c r="GQ220" t="s">
        <v>818</v>
      </c>
      <c r="GR220" t="s">
        <v>818</v>
      </c>
      <c r="GS220" t="s">
        <v>818</v>
      </c>
      <c r="GT220" t="s">
        <v>818</v>
      </c>
      <c r="GU220" t="s">
        <v>818</v>
      </c>
      <c r="GV220" t="s">
        <v>818</v>
      </c>
      <c r="GW220" t="s">
        <v>818</v>
      </c>
      <c r="GX220" t="s">
        <v>818</v>
      </c>
      <c r="GY220" t="s">
        <v>818</v>
      </c>
      <c r="GZ220" t="s">
        <v>818</v>
      </c>
      <c r="HA220" t="s">
        <v>818</v>
      </c>
      <c r="HB220" t="s">
        <v>818</v>
      </c>
      <c r="HC220" t="s">
        <v>818</v>
      </c>
      <c r="HD220" t="s">
        <v>818</v>
      </c>
      <c r="HE220" t="s">
        <v>818</v>
      </c>
      <c r="HF220" t="s">
        <v>818</v>
      </c>
      <c r="HG220" t="s">
        <v>818</v>
      </c>
      <c r="HH220" t="s">
        <v>818</v>
      </c>
      <c r="HI220" t="s">
        <v>818</v>
      </c>
      <c r="HJ220" t="s">
        <v>818</v>
      </c>
      <c r="HK220" t="s">
        <v>818</v>
      </c>
      <c r="HL220" t="s">
        <v>818</v>
      </c>
      <c r="HM220" t="s">
        <v>818</v>
      </c>
      <c r="HN220" t="s">
        <v>818</v>
      </c>
      <c r="HO220" t="s">
        <v>818</v>
      </c>
      <c r="HP220" t="s">
        <v>818</v>
      </c>
      <c r="HQ220" t="s">
        <v>818</v>
      </c>
      <c r="HR220" t="s">
        <v>818</v>
      </c>
      <c r="HS220" t="s">
        <v>818</v>
      </c>
      <c r="HT220" t="s">
        <v>818</v>
      </c>
      <c r="HU220" t="s">
        <v>818</v>
      </c>
      <c r="HV220" t="s">
        <v>818</v>
      </c>
      <c r="HW220" t="s">
        <v>818</v>
      </c>
      <c r="HX220" t="s">
        <v>818</v>
      </c>
      <c r="HY220" t="s">
        <v>818</v>
      </c>
      <c r="HZ220" t="s">
        <v>818</v>
      </c>
      <c r="IA220" t="s">
        <v>818</v>
      </c>
      <c r="IB220" t="s">
        <v>818</v>
      </c>
      <c r="IC220" t="s">
        <v>818</v>
      </c>
      <c r="ID220" t="s">
        <v>818</v>
      </c>
      <c r="IE220" t="s">
        <v>818</v>
      </c>
      <c r="IF220" t="s">
        <v>818</v>
      </c>
      <c r="IG220" t="s">
        <v>818</v>
      </c>
      <c r="IH220" t="s">
        <v>818</v>
      </c>
      <c r="II220" t="s">
        <v>818</v>
      </c>
      <c r="IJ220" t="s">
        <v>818</v>
      </c>
      <c r="IK220" t="s">
        <v>818</v>
      </c>
      <c r="IL220" t="s">
        <v>818</v>
      </c>
      <c r="IM220" t="s">
        <v>818</v>
      </c>
      <c r="IN220" t="s">
        <v>818</v>
      </c>
      <c r="IO220" t="s">
        <v>818</v>
      </c>
      <c r="IP220" t="s">
        <v>818</v>
      </c>
      <c r="IQ220" t="s">
        <v>818</v>
      </c>
      <c r="IR220" t="s">
        <v>818</v>
      </c>
      <c r="IS220" t="s">
        <v>818</v>
      </c>
      <c r="IT220" t="s">
        <v>818</v>
      </c>
      <c r="IU220" t="s">
        <v>818</v>
      </c>
      <c r="IV220" t="s">
        <v>818</v>
      </c>
      <c r="IW220" t="s">
        <v>818</v>
      </c>
      <c r="IX220" t="s">
        <v>818</v>
      </c>
      <c r="IY220" t="s">
        <v>818</v>
      </c>
      <c r="IZ220" t="s">
        <v>818</v>
      </c>
      <c r="JA220" t="s">
        <v>818</v>
      </c>
      <c r="JB220" t="s">
        <v>818</v>
      </c>
      <c r="JC220" t="s">
        <v>818</v>
      </c>
      <c r="JD220" t="s">
        <v>818</v>
      </c>
      <c r="JE220" t="s">
        <v>818</v>
      </c>
      <c r="JF220" t="s">
        <v>818</v>
      </c>
      <c r="JG220" t="s">
        <v>818</v>
      </c>
      <c r="JH220" t="s">
        <v>818</v>
      </c>
      <c r="JI220" t="s">
        <v>818</v>
      </c>
      <c r="JJ220" t="s">
        <v>818</v>
      </c>
      <c r="JK220" t="s">
        <v>818</v>
      </c>
      <c r="JL220" t="s">
        <v>818</v>
      </c>
      <c r="JM220" t="s">
        <v>818</v>
      </c>
      <c r="JN220" t="s">
        <v>818</v>
      </c>
      <c r="JO220" t="s">
        <v>818</v>
      </c>
      <c r="JP220" t="s">
        <v>818</v>
      </c>
      <c r="JQ220" t="s">
        <v>818</v>
      </c>
      <c r="JR220" t="s">
        <v>818</v>
      </c>
      <c r="JS220" t="s">
        <v>818</v>
      </c>
      <c r="JT220" t="s">
        <v>818</v>
      </c>
      <c r="JU220" t="s">
        <v>818</v>
      </c>
      <c r="JV220" t="s">
        <v>818</v>
      </c>
      <c r="JW220" t="s">
        <v>818</v>
      </c>
      <c r="JX220" t="s">
        <v>818</v>
      </c>
      <c r="JY220" t="s">
        <v>818</v>
      </c>
      <c r="JZ220" t="s">
        <v>818</v>
      </c>
      <c r="KA220" t="s">
        <v>818</v>
      </c>
      <c r="KB220" t="s">
        <v>818</v>
      </c>
      <c r="KC220" t="s">
        <v>818</v>
      </c>
      <c r="KD220" t="s">
        <v>818</v>
      </c>
      <c r="KE220" t="s">
        <v>818</v>
      </c>
      <c r="KF220">
        <v>5</v>
      </c>
      <c r="KG220">
        <v>0</v>
      </c>
      <c r="KH220">
        <v>0</v>
      </c>
      <c r="KI220">
        <v>1</v>
      </c>
      <c r="KJ220">
        <v>0</v>
      </c>
      <c r="KK220">
        <v>0</v>
      </c>
      <c r="KL220">
        <v>0</v>
      </c>
      <c r="KM220">
        <v>0</v>
      </c>
      <c r="KN220">
        <v>1</v>
      </c>
      <c r="KO220">
        <v>0</v>
      </c>
      <c r="KP220">
        <v>1</v>
      </c>
      <c r="KQ220">
        <v>1</v>
      </c>
      <c r="KR220">
        <v>0</v>
      </c>
      <c r="KS220">
        <v>0</v>
      </c>
      <c r="KT220">
        <v>0</v>
      </c>
      <c r="KU220">
        <v>1</v>
      </c>
      <c r="KV220">
        <v>1</v>
      </c>
      <c r="KW220">
        <v>0</v>
      </c>
      <c r="KX220">
        <v>1</v>
      </c>
      <c r="KY220">
        <v>0</v>
      </c>
      <c r="KZ220">
        <v>2</v>
      </c>
      <c r="LA220">
        <v>1</v>
      </c>
      <c r="LB220">
        <v>1</v>
      </c>
      <c r="LC220">
        <v>3</v>
      </c>
      <c r="LD220">
        <v>5</v>
      </c>
      <c r="LE220">
        <v>2</v>
      </c>
      <c r="LF220">
        <v>2</v>
      </c>
      <c r="LH220" t="s">
        <v>902</v>
      </c>
      <c r="LI220" t="s">
        <v>817</v>
      </c>
      <c r="LJ220" t="s">
        <v>813</v>
      </c>
      <c r="LK220" t="s">
        <v>813</v>
      </c>
      <c r="LL220" t="s">
        <v>817</v>
      </c>
      <c r="LM220" t="s">
        <v>817</v>
      </c>
      <c r="LN220" t="s">
        <v>813</v>
      </c>
      <c r="LO220" t="s">
        <v>817</v>
      </c>
      <c r="LQ220" t="s">
        <v>817</v>
      </c>
      <c r="LR220" t="s">
        <v>818</v>
      </c>
      <c r="LS220" t="s">
        <v>818</v>
      </c>
      <c r="LT220" t="s">
        <v>845</v>
      </c>
      <c r="LU220" t="s">
        <v>818</v>
      </c>
      <c r="LV220" t="s">
        <v>818</v>
      </c>
      <c r="LW220" t="s">
        <v>845</v>
      </c>
      <c r="LX220" t="s">
        <v>817</v>
      </c>
      <c r="MA220" t="s">
        <v>994</v>
      </c>
      <c r="MB220" t="s">
        <v>913</v>
      </c>
      <c r="MC220" t="s">
        <v>875</v>
      </c>
      <c r="MD220" t="s">
        <v>813</v>
      </c>
      <c r="MF220" t="s">
        <v>934</v>
      </c>
      <c r="MH220" t="s">
        <v>935</v>
      </c>
      <c r="MI220" t="s">
        <v>813</v>
      </c>
      <c r="MJ220" t="s">
        <v>860</v>
      </c>
      <c r="MU220" t="s">
        <v>817</v>
      </c>
      <c r="MV220" t="s">
        <v>817</v>
      </c>
      <c r="MW220" t="s">
        <v>817</v>
      </c>
      <c r="MX220" t="s">
        <v>817</v>
      </c>
      <c r="MY220" t="s">
        <v>813</v>
      </c>
      <c r="MZ220" t="s">
        <v>817</v>
      </c>
      <c r="NA220" t="s">
        <v>817</v>
      </c>
      <c r="NB220" t="s">
        <v>817</v>
      </c>
      <c r="NR220" t="s">
        <v>813</v>
      </c>
      <c r="NS220" t="s">
        <v>817</v>
      </c>
      <c r="NU220" t="s">
        <v>1051</v>
      </c>
      <c r="NX220" t="s">
        <v>826</v>
      </c>
      <c r="NY220">
        <v>2</v>
      </c>
      <c r="NZ220" t="s">
        <v>877</v>
      </c>
      <c r="OP220" t="s">
        <v>902</v>
      </c>
      <c r="OQ220" t="s">
        <v>827</v>
      </c>
      <c r="OR220" t="s">
        <v>863</v>
      </c>
      <c r="OS220" t="s">
        <v>878</v>
      </c>
      <c r="OT220" t="s">
        <v>813</v>
      </c>
      <c r="OU220" t="s">
        <v>817</v>
      </c>
      <c r="OV220" t="s">
        <v>830</v>
      </c>
      <c r="OW220" t="s">
        <v>864</v>
      </c>
      <c r="OX220" t="s">
        <v>923</v>
      </c>
      <c r="OY220" t="s">
        <v>833</v>
      </c>
      <c r="OZ220" t="s">
        <v>1011</v>
      </c>
      <c r="PA220" t="s">
        <v>813</v>
      </c>
      <c r="PB220" t="s">
        <v>817</v>
      </c>
      <c r="PC220" t="s">
        <v>817</v>
      </c>
      <c r="PD220" t="s">
        <v>817</v>
      </c>
      <c r="PE220" t="s">
        <v>813</v>
      </c>
      <c r="PF220" t="s">
        <v>813</v>
      </c>
      <c r="PG220" t="s">
        <v>817</v>
      </c>
      <c r="PH220" t="s">
        <v>817</v>
      </c>
      <c r="PI220" t="s">
        <v>817</v>
      </c>
      <c r="PJ220" t="s">
        <v>817</v>
      </c>
      <c r="PK220" t="s">
        <v>817</v>
      </c>
      <c r="PL220" t="s">
        <v>835</v>
      </c>
      <c r="PM220" t="s">
        <v>879</v>
      </c>
      <c r="PN220" t="s">
        <v>845</v>
      </c>
      <c r="PO220" t="s">
        <v>893</v>
      </c>
      <c r="PP220" t="s">
        <v>894</v>
      </c>
      <c r="PQ220" t="s">
        <v>813</v>
      </c>
      <c r="PR220" t="s">
        <v>813</v>
      </c>
      <c r="PS220" t="s">
        <v>817</v>
      </c>
      <c r="PT220" t="s">
        <v>817</v>
      </c>
      <c r="PU220" t="s">
        <v>817</v>
      </c>
      <c r="PV220" t="s">
        <v>817</v>
      </c>
      <c r="PW220" t="s">
        <v>817</v>
      </c>
      <c r="PX220" t="s">
        <v>817</v>
      </c>
      <c r="PY220" t="s">
        <v>817</v>
      </c>
      <c r="PZ220" t="s">
        <v>840</v>
      </c>
      <c r="QA220" t="s">
        <v>1101</v>
      </c>
      <c r="QB220" t="s">
        <v>842</v>
      </c>
      <c r="QC220" t="s">
        <v>843</v>
      </c>
      <c r="QD220" t="s">
        <v>896</v>
      </c>
      <c r="QE220" t="s">
        <v>837</v>
      </c>
      <c r="QF220" t="s">
        <v>813</v>
      </c>
      <c r="QG220" t="s">
        <v>817</v>
      </c>
      <c r="QH220" t="s">
        <v>813</v>
      </c>
      <c r="QI220" t="s">
        <v>817</v>
      </c>
      <c r="QJ220" t="s">
        <v>817</v>
      </c>
      <c r="QK220" t="s">
        <v>817</v>
      </c>
      <c r="QL220" t="s">
        <v>817</v>
      </c>
      <c r="QM220" t="s">
        <v>813</v>
      </c>
      <c r="QN220" t="s">
        <v>817</v>
      </c>
      <c r="QO220" t="s">
        <v>817</v>
      </c>
      <c r="QP220" t="s">
        <v>817</v>
      </c>
      <c r="QQ220" t="s">
        <v>817</v>
      </c>
      <c r="QR220" t="s">
        <v>813</v>
      </c>
      <c r="QS220" t="s">
        <v>817</v>
      </c>
      <c r="QT220" t="s">
        <v>817</v>
      </c>
      <c r="QU220" t="s">
        <v>817</v>
      </c>
      <c r="QV220" t="s">
        <v>817</v>
      </c>
      <c r="QW220" t="s">
        <v>817</v>
      </c>
      <c r="QX220" t="s">
        <v>817</v>
      </c>
      <c r="QY220" t="s">
        <v>813</v>
      </c>
      <c r="QZ220" t="s">
        <v>817</v>
      </c>
      <c r="RA220" t="s">
        <v>813</v>
      </c>
      <c r="RB220" t="s">
        <v>817</v>
      </c>
      <c r="RC220" t="s">
        <v>817</v>
      </c>
      <c r="RD220" t="s">
        <v>817</v>
      </c>
      <c r="RE220" t="s">
        <v>817</v>
      </c>
      <c r="RF220" t="s">
        <v>817</v>
      </c>
      <c r="RG220" t="s">
        <v>817</v>
      </c>
      <c r="RH220" t="s">
        <v>817</v>
      </c>
      <c r="RI220" t="s">
        <v>817</v>
      </c>
      <c r="RJ220" t="s">
        <v>817</v>
      </c>
      <c r="RK220" t="s">
        <v>813</v>
      </c>
      <c r="RL220" t="s">
        <v>813</v>
      </c>
      <c r="RM220" t="s">
        <v>817</v>
      </c>
      <c r="RN220" t="s">
        <v>817</v>
      </c>
      <c r="RO220" t="s">
        <v>817</v>
      </c>
      <c r="RP220" t="s">
        <v>813</v>
      </c>
      <c r="RQ220" t="s">
        <v>817</v>
      </c>
      <c r="RR220" t="s">
        <v>817</v>
      </c>
      <c r="RS220" t="s">
        <v>817</v>
      </c>
      <c r="RT220" t="s">
        <v>817</v>
      </c>
      <c r="RU220" t="s">
        <v>817</v>
      </c>
      <c r="RV220" t="s">
        <v>817</v>
      </c>
      <c r="RW220" t="s">
        <v>817</v>
      </c>
      <c r="RX220" t="s">
        <v>837</v>
      </c>
      <c r="RY220" t="s">
        <v>902</v>
      </c>
      <c r="RZ220" t="s">
        <v>817</v>
      </c>
      <c r="SB220" t="s">
        <v>817</v>
      </c>
      <c r="SC220" t="s">
        <v>817</v>
      </c>
      <c r="SD220" t="s">
        <v>813</v>
      </c>
      <c r="SE220" t="s">
        <v>817</v>
      </c>
      <c r="SF220" t="s">
        <v>817</v>
      </c>
      <c r="SG220" t="s">
        <v>817</v>
      </c>
      <c r="SH220" t="s">
        <v>817</v>
      </c>
      <c r="SI220" t="s">
        <v>817</v>
      </c>
      <c r="SJ220" t="s">
        <v>817</v>
      </c>
      <c r="SK220" t="s">
        <v>817</v>
      </c>
      <c r="SL220" t="s">
        <v>817</v>
      </c>
      <c r="SM220" t="s">
        <v>817</v>
      </c>
      <c r="SN220" t="s">
        <v>817</v>
      </c>
      <c r="SO220" t="s">
        <v>817</v>
      </c>
      <c r="SP220" t="s">
        <v>813</v>
      </c>
      <c r="SQ220" t="s">
        <v>817</v>
      </c>
      <c r="SR220" t="s">
        <v>817</v>
      </c>
      <c r="SS220" t="s">
        <v>817</v>
      </c>
      <c r="ST220" t="s">
        <v>817</v>
      </c>
      <c r="SU220" t="s">
        <v>817</v>
      </c>
      <c r="SV220" t="s">
        <v>817</v>
      </c>
      <c r="SW220" t="s">
        <v>817</v>
      </c>
      <c r="SX220" t="s">
        <v>817</v>
      </c>
      <c r="SY220" t="s">
        <v>813</v>
      </c>
      <c r="SZ220" t="s">
        <v>813</v>
      </c>
      <c r="TA220" t="s">
        <v>817</v>
      </c>
      <c r="TB220" t="s">
        <v>817</v>
      </c>
      <c r="TC220" t="s">
        <v>817</v>
      </c>
      <c r="TD220" t="s">
        <v>817</v>
      </c>
      <c r="TE220" t="s">
        <v>817</v>
      </c>
      <c r="TF220" t="s">
        <v>817</v>
      </c>
      <c r="TG220" t="s">
        <v>817</v>
      </c>
      <c r="TH220" t="s">
        <v>817</v>
      </c>
      <c r="TI220" t="s">
        <v>817</v>
      </c>
      <c r="TJ220" t="s">
        <v>813</v>
      </c>
      <c r="TK220" t="s">
        <v>817</v>
      </c>
      <c r="TL220" t="s">
        <v>817</v>
      </c>
      <c r="TM220" t="s">
        <v>817</v>
      </c>
      <c r="TN220" t="s">
        <v>817</v>
      </c>
      <c r="TO220" t="s">
        <v>817</v>
      </c>
      <c r="TP220" t="s">
        <v>813</v>
      </c>
      <c r="TQ220" t="s">
        <v>817</v>
      </c>
      <c r="TR220" t="s">
        <v>817</v>
      </c>
      <c r="TS220" t="s">
        <v>817</v>
      </c>
      <c r="TT220" t="s">
        <v>817</v>
      </c>
      <c r="TU220" t="s">
        <v>817</v>
      </c>
      <c r="TV220" t="s">
        <v>817</v>
      </c>
      <c r="TW220" t="s">
        <v>817</v>
      </c>
      <c r="TY220" t="s">
        <v>817</v>
      </c>
      <c r="TZ220" t="s">
        <v>817</v>
      </c>
      <c r="UA220" t="s">
        <v>817</v>
      </c>
      <c r="UB220" t="s">
        <v>817</v>
      </c>
      <c r="UC220" t="s">
        <v>817</v>
      </c>
      <c r="UD220" t="s">
        <v>817</v>
      </c>
      <c r="UE220" t="s">
        <v>817</v>
      </c>
      <c r="UF220" t="s">
        <v>817</v>
      </c>
      <c r="UG220" t="s">
        <v>817</v>
      </c>
      <c r="UH220" t="s">
        <v>817</v>
      </c>
      <c r="UI220" t="s">
        <v>817</v>
      </c>
      <c r="UJ220" t="s">
        <v>813</v>
      </c>
      <c r="UK220" t="s">
        <v>817</v>
      </c>
      <c r="UL220" t="s">
        <v>902</v>
      </c>
      <c r="UM220" t="s">
        <v>902</v>
      </c>
      <c r="UN220" t="s">
        <v>817</v>
      </c>
      <c r="UO220" t="s">
        <v>817</v>
      </c>
      <c r="UP220" t="s">
        <v>817</v>
      </c>
      <c r="UQ220" t="s">
        <v>817</v>
      </c>
      <c r="UR220" t="s">
        <v>813</v>
      </c>
      <c r="US220" t="s">
        <v>817</v>
      </c>
      <c r="UT220" t="s">
        <v>813</v>
      </c>
      <c r="UU220" t="s">
        <v>817</v>
      </c>
      <c r="UV220" t="s">
        <v>817</v>
      </c>
      <c r="UW220" t="s">
        <v>817</v>
      </c>
      <c r="UX220" t="s">
        <v>817</v>
      </c>
      <c r="UY220" t="s">
        <v>817</v>
      </c>
      <c r="UZ220" t="s">
        <v>817</v>
      </c>
      <c r="VB220" t="s">
        <v>847</v>
      </c>
      <c r="VC220" t="s">
        <v>848</v>
      </c>
      <c r="VD220" t="s">
        <v>817</v>
      </c>
      <c r="VE220" t="s">
        <v>817</v>
      </c>
      <c r="VF220" t="s">
        <v>813</v>
      </c>
      <c r="VG220" t="s">
        <v>817</v>
      </c>
      <c r="VH220" t="s">
        <v>817</v>
      </c>
      <c r="VI220" t="s">
        <v>817</v>
      </c>
      <c r="VJ220" t="s">
        <v>817</v>
      </c>
      <c r="VK220" t="s">
        <v>817</v>
      </c>
      <c r="VL220" t="s">
        <v>817</v>
      </c>
      <c r="VM220" t="s">
        <v>817</v>
      </c>
      <c r="VN220" t="s">
        <v>817</v>
      </c>
      <c r="VO220" t="s">
        <v>817</v>
      </c>
      <c r="VP220" t="s">
        <v>817</v>
      </c>
      <c r="VQ220" t="s">
        <v>817</v>
      </c>
      <c r="VY220" t="s">
        <v>813</v>
      </c>
      <c r="VZ220" t="s">
        <v>817</v>
      </c>
      <c r="WA220" t="s">
        <v>813</v>
      </c>
      <c r="WB220" t="s">
        <v>817</v>
      </c>
      <c r="WJ220" t="s">
        <v>817</v>
      </c>
      <c r="WK220" t="s">
        <v>817</v>
      </c>
      <c r="WL220" t="s">
        <v>817</v>
      </c>
      <c r="WM220" t="s">
        <v>817</v>
      </c>
      <c r="WN220" t="s">
        <v>817</v>
      </c>
      <c r="WO220" t="s">
        <v>813</v>
      </c>
      <c r="WP220" t="s">
        <v>817</v>
      </c>
      <c r="WQ220" t="s">
        <v>817</v>
      </c>
      <c r="WR220" t="s">
        <v>817</v>
      </c>
      <c r="WS220" t="s">
        <v>849</v>
      </c>
      <c r="WU220" t="s">
        <v>817</v>
      </c>
      <c r="WV220" t="s">
        <v>817</v>
      </c>
      <c r="WW220" t="s">
        <v>817</v>
      </c>
      <c r="WX220" t="s">
        <v>817</v>
      </c>
      <c r="WY220" t="s">
        <v>817</v>
      </c>
      <c r="WZ220" t="s">
        <v>813</v>
      </c>
      <c r="XA220" t="s">
        <v>817</v>
      </c>
      <c r="XB220" t="s">
        <v>817</v>
      </c>
      <c r="XC220" t="s">
        <v>869</v>
      </c>
      <c r="XD220" t="s">
        <v>813</v>
      </c>
      <c r="XE220" t="s">
        <v>817</v>
      </c>
      <c r="XF220" t="s">
        <v>817</v>
      </c>
      <c r="XG220" t="s">
        <v>817</v>
      </c>
      <c r="XH220" t="s">
        <v>817</v>
      </c>
      <c r="XI220" t="s">
        <v>817</v>
      </c>
      <c r="XJ220" t="s">
        <v>817</v>
      </c>
      <c r="XK220" t="s">
        <v>817</v>
      </c>
      <c r="XL220" t="s">
        <v>817</v>
      </c>
      <c r="XM220" t="s">
        <v>813</v>
      </c>
      <c r="XN220" t="s">
        <v>813</v>
      </c>
      <c r="XO220" t="s">
        <v>817</v>
      </c>
      <c r="XP220" t="s">
        <v>817</v>
      </c>
      <c r="XQ220" t="s">
        <v>817</v>
      </c>
      <c r="XR220" t="s">
        <v>813</v>
      </c>
      <c r="XS220" t="s">
        <v>817</v>
      </c>
      <c r="XT220" t="s">
        <v>813</v>
      </c>
      <c r="XU220" t="s">
        <v>813</v>
      </c>
      <c r="XV220" t="s">
        <v>817</v>
      </c>
      <c r="XW220" t="s">
        <v>817</v>
      </c>
      <c r="XX220" t="s">
        <v>817</v>
      </c>
      <c r="XY220" t="s">
        <v>817</v>
      </c>
      <c r="XZ220" t="s">
        <v>813</v>
      </c>
      <c r="YA220" t="s">
        <v>817</v>
      </c>
      <c r="YB220" t="s">
        <v>817</v>
      </c>
      <c r="YC220" t="s">
        <v>817</v>
      </c>
      <c r="YD220" t="s">
        <v>817</v>
      </c>
      <c r="YE220" t="s">
        <v>817</v>
      </c>
      <c r="YF220" t="s">
        <v>817</v>
      </c>
      <c r="YG220" t="s">
        <v>817</v>
      </c>
      <c r="YH220" t="s">
        <v>813</v>
      </c>
      <c r="YI220" t="s">
        <v>817</v>
      </c>
      <c r="YJ220" t="s">
        <v>817</v>
      </c>
      <c r="YK220" t="s">
        <v>817</v>
      </c>
      <c r="YL220" t="s">
        <v>817</v>
      </c>
      <c r="YM220" t="s">
        <v>817</v>
      </c>
      <c r="YN220" t="s">
        <v>813</v>
      </c>
      <c r="YO220" t="s">
        <v>817</v>
      </c>
      <c r="YP220" t="s">
        <v>817</v>
      </c>
      <c r="YQ220" t="s">
        <v>817</v>
      </c>
      <c r="YR220" t="s">
        <v>817</v>
      </c>
      <c r="YS220" t="s">
        <v>817</v>
      </c>
      <c r="YT220" t="s">
        <v>817</v>
      </c>
      <c r="YU220" t="s">
        <v>813</v>
      </c>
      <c r="YW220" t="s">
        <v>817</v>
      </c>
      <c r="ZM220" t="s">
        <v>817</v>
      </c>
      <c r="ZN220" t="s">
        <v>817</v>
      </c>
      <c r="ZO220" t="s">
        <v>817</v>
      </c>
      <c r="ZP220" t="s">
        <v>813</v>
      </c>
      <c r="ZQ220" t="s">
        <v>813</v>
      </c>
      <c r="ZR220" t="s">
        <v>817</v>
      </c>
      <c r="ZS220" t="s">
        <v>817</v>
      </c>
      <c r="ZT220" t="s">
        <v>817</v>
      </c>
      <c r="ZU220" t="s">
        <v>817</v>
      </c>
      <c r="ZV220" t="s">
        <v>813</v>
      </c>
      <c r="ZW220" t="s">
        <v>817</v>
      </c>
      <c r="ZX220" t="s">
        <v>817</v>
      </c>
      <c r="ZY220" t="s">
        <v>817</v>
      </c>
      <c r="ZZ220" t="s">
        <v>817</v>
      </c>
      <c r="AAA220" t="s">
        <v>817</v>
      </c>
      <c r="AAB220" t="s">
        <v>817</v>
      </c>
      <c r="AAC220" t="s">
        <v>817</v>
      </c>
      <c r="AAD220" t="s">
        <v>817</v>
      </c>
      <c r="AAE220" t="s">
        <v>817</v>
      </c>
      <c r="AAF220" t="s">
        <v>817</v>
      </c>
      <c r="AAH220" t="s">
        <v>817</v>
      </c>
      <c r="AAI220" t="s">
        <v>817</v>
      </c>
      <c r="AAJ220" t="s">
        <v>817</v>
      </c>
      <c r="AAK220" t="s">
        <v>817</v>
      </c>
      <c r="AAL220" t="s">
        <v>817</v>
      </c>
      <c r="AAM220" t="s">
        <v>817</v>
      </c>
      <c r="AAN220" t="s">
        <v>817</v>
      </c>
      <c r="AAO220" t="s">
        <v>817</v>
      </c>
      <c r="AAP220" t="s">
        <v>817</v>
      </c>
      <c r="AAQ220" t="s">
        <v>817</v>
      </c>
      <c r="AAR220" t="s">
        <v>817</v>
      </c>
      <c r="AAS220" t="s">
        <v>817</v>
      </c>
      <c r="AAT220" t="s">
        <v>813</v>
      </c>
      <c r="AAV220" t="s">
        <v>817</v>
      </c>
      <c r="AAW220" t="s">
        <v>817</v>
      </c>
      <c r="AAX220" t="s">
        <v>817</v>
      </c>
      <c r="AAY220" t="s">
        <v>817</v>
      </c>
      <c r="AAZ220" t="s">
        <v>817</v>
      </c>
      <c r="ABA220" t="s">
        <v>813</v>
      </c>
      <c r="ABB220" t="s">
        <v>813</v>
      </c>
      <c r="ABC220" t="s">
        <v>817</v>
      </c>
      <c r="ABD220" t="s">
        <v>817</v>
      </c>
      <c r="ABE220" t="s">
        <v>817</v>
      </c>
      <c r="ABF220" t="s">
        <v>817</v>
      </c>
      <c r="ABG220" t="s">
        <v>817</v>
      </c>
      <c r="ABH220" t="s">
        <v>817</v>
      </c>
      <c r="ABI220" t="s">
        <v>817</v>
      </c>
      <c r="ABJ220" t="s">
        <v>817</v>
      </c>
      <c r="ABK220" t="s">
        <v>817</v>
      </c>
      <c r="ABL220" t="s">
        <v>817</v>
      </c>
      <c r="ABM220" t="s">
        <v>817</v>
      </c>
      <c r="ABN220" t="s">
        <v>817</v>
      </c>
      <c r="ABO220" t="s">
        <v>817</v>
      </c>
      <c r="ABP220" t="s">
        <v>817</v>
      </c>
      <c r="ABQ220" t="s">
        <v>817</v>
      </c>
      <c r="ABR220" t="s">
        <v>817</v>
      </c>
      <c r="ABS220" t="s">
        <v>817</v>
      </c>
      <c r="ABT220" t="s">
        <v>817</v>
      </c>
      <c r="ABU220" t="s">
        <v>817</v>
      </c>
      <c r="ABV220" t="s">
        <v>817</v>
      </c>
      <c r="ABW220" t="s">
        <v>817</v>
      </c>
      <c r="ABX220" t="s">
        <v>817</v>
      </c>
      <c r="ABY220" t="s">
        <v>817</v>
      </c>
      <c r="ABZ220" t="s">
        <v>817</v>
      </c>
      <c r="ACA220" t="s">
        <v>817</v>
      </c>
      <c r="ACB220" t="s">
        <v>813</v>
      </c>
      <c r="ACC220" t="s">
        <v>817</v>
      </c>
      <c r="ACD220" t="s">
        <v>817</v>
      </c>
      <c r="ACE220" t="s">
        <v>817</v>
      </c>
      <c r="ACF220" t="s">
        <v>817</v>
      </c>
      <c r="ACG220" t="s">
        <v>817</v>
      </c>
      <c r="ACH220" t="s">
        <v>817</v>
      </c>
      <c r="ACI220" t="s">
        <v>817</v>
      </c>
    </row>
    <row r="221" spans="1:763">
      <c r="A221" t="s">
        <v>1719</v>
      </c>
      <c r="B221" t="s">
        <v>1720</v>
      </c>
      <c r="C221" t="s">
        <v>1721</v>
      </c>
      <c r="D221" t="s">
        <v>811</v>
      </c>
      <c r="E221" t="s">
        <v>811</v>
      </c>
      <c r="P221" t="s">
        <v>886</v>
      </c>
      <c r="Q221">
        <v>0.64514064157430773</v>
      </c>
      <c r="T221">
        <v>43</v>
      </c>
      <c r="V221" t="s">
        <v>813</v>
      </c>
      <c r="X221" t="s">
        <v>813</v>
      </c>
      <c r="Y221" t="s">
        <v>814</v>
      </c>
      <c r="Z221" t="s">
        <v>814</v>
      </c>
      <c r="AA221" t="s">
        <v>815</v>
      </c>
      <c r="AB221" t="s">
        <v>816</v>
      </c>
      <c r="AC221">
        <v>5</v>
      </c>
      <c r="AD221" t="s">
        <v>817</v>
      </c>
      <c r="AE221">
        <v>5</v>
      </c>
      <c r="AF221">
        <v>0</v>
      </c>
      <c r="AG221">
        <v>0</v>
      </c>
      <c r="AH221" t="s">
        <v>818</v>
      </c>
      <c r="AI221" t="s">
        <v>818</v>
      </c>
      <c r="AJ221" t="s">
        <v>818</v>
      </c>
      <c r="AK221" t="s">
        <v>818</v>
      </c>
      <c r="AL221" t="s">
        <v>818</v>
      </c>
      <c r="AM221" t="s">
        <v>818</v>
      </c>
      <c r="AN221" t="s">
        <v>818</v>
      </c>
      <c r="AO221" t="s">
        <v>818</v>
      </c>
      <c r="AP221" t="s">
        <v>818</v>
      </c>
      <c r="AQ221" t="s">
        <v>818</v>
      </c>
      <c r="AR221" t="s">
        <v>818</v>
      </c>
      <c r="AS221" t="s">
        <v>818</v>
      </c>
      <c r="AT221" t="s">
        <v>818</v>
      </c>
      <c r="AU221" t="s">
        <v>818</v>
      </c>
      <c r="AV221" t="s">
        <v>818</v>
      </c>
      <c r="AW221" t="s">
        <v>818</v>
      </c>
      <c r="AX221" t="s">
        <v>818</v>
      </c>
      <c r="AY221" t="s">
        <v>818</v>
      </c>
      <c r="AZ221" t="s">
        <v>818</v>
      </c>
      <c r="BA221" t="s">
        <v>818</v>
      </c>
      <c r="BB221" t="s">
        <v>818</v>
      </c>
      <c r="BC221" t="s">
        <v>818</v>
      </c>
      <c r="BD221" t="s">
        <v>818</v>
      </c>
      <c r="BE221" t="s">
        <v>818</v>
      </c>
      <c r="BF221" t="s">
        <v>818</v>
      </c>
      <c r="BG221" t="s">
        <v>818</v>
      </c>
      <c r="BH221" t="s">
        <v>818</v>
      </c>
      <c r="BI221" t="s">
        <v>818</v>
      </c>
      <c r="BJ221" t="s">
        <v>818</v>
      </c>
      <c r="BK221" t="s">
        <v>818</v>
      </c>
      <c r="BL221" t="s">
        <v>818</v>
      </c>
      <c r="BM221" t="s">
        <v>818</v>
      </c>
      <c r="BN221" t="s">
        <v>818</v>
      </c>
      <c r="BO221" t="s">
        <v>818</v>
      </c>
      <c r="BP221" t="s">
        <v>818</v>
      </c>
      <c r="BQ221" t="s">
        <v>818</v>
      </c>
      <c r="BR221" t="s">
        <v>818</v>
      </c>
      <c r="BS221" t="s">
        <v>818</v>
      </c>
      <c r="BT221" t="s">
        <v>818</v>
      </c>
      <c r="BU221" t="s">
        <v>818</v>
      </c>
      <c r="BV221" t="s">
        <v>818</v>
      </c>
      <c r="BW221" t="s">
        <v>818</v>
      </c>
      <c r="BX221" t="s">
        <v>818</v>
      </c>
      <c r="BY221" t="s">
        <v>818</v>
      </c>
      <c r="BZ221" t="s">
        <v>818</v>
      </c>
      <c r="CA221" t="s">
        <v>818</v>
      </c>
      <c r="CB221" t="s">
        <v>818</v>
      </c>
      <c r="CC221" t="s">
        <v>818</v>
      </c>
      <c r="CD221" t="s">
        <v>818</v>
      </c>
      <c r="CE221" t="s">
        <v>818</v>
      </c>
      <c r="CF221" t="s">
        <v>818</v>
      </c>
      <c r="CG221" t="s">
        <v>818</v>
      </c>
      <c r="CH221" t="s">
        <v>818</v>
      </c>
      <c r="CI221" t="s">
        <v>818</v>
      </c>
      <c r="CJ221" t="s">
        <v>818</v>
      </c>
      <c r="CK221" t="s">
        <v>818</v>
      </c>
      <c r="CL221" t="s">
        <v>818</v>
      </c>
      <c r="CM221" t="s">
        <v>818</v>
      </c>
      <c r="CN221" t="s">
        <v>818</v>
      </c>
      <c r="CO221" t="s">
        <v>818</v>
      </c>
      <c r="CP221" t="s">
        <v>818</v>
      </c>
      <c r="CQ221" t="s">
        <v>818</v>
      </c>
      <c r="CR221" t="s">
        <v>818</v>
      </c>
      <c r="CS221" t="s">
        <v>818</v>
      </c>
      <c r="CT221" t="s">
        <v>818</v>
      </c>
      <c r="CU221" t="s">
        <v>818</v>
      </c>
      <c r="CV221" t="s">
        <v>818</v>
      </c>
      <c r="CW221" t="s">
        <v>818</v>
      </c>
      <c r="CX221" t="s">
        <v>818</v>
      </c>
      <c r="CY221" t="s">
        <v>818</v>
      </c>
      <c r="CZ221" t="s">
        <v>818</v>
      </c>
      <c r="DA221" t="s">
        <v>818</v>
      </c>
      <c r="DB221" t="s">
        <v>818</v>
      </c>
      <c r="DC221" t="s">
        <v>818</v>
      </c>
      <c r="DD221" t="s">
        <v>818</v>
      </c>
      <c r="DE221" t="s">
        <v>818</v>
      </c>
      <c r="DF221" t="s">
        <v>818</v>
      </c>
      <c r="DG221" t="s">
        <v>818</v>
      </c>
      <c r="DH221" t="s">
        <v>818</v>
      </c>
      <c r="DI221" t="s">
        <v>818</v>
      </c>
      <c r="DJ221" t="s">
        <v>818</v>
      </c>
      <c r="DK221" t="s">
        <v>818</v>
      </c>
      <c r="DL221" t="s">
        <v>818</v>
      </c>
      <c r="DM221" t="s">
        <v>818</v>
      </c>
      <c r="DN221" t="s">
        <v>818</v>
      </c>
      <c r="DO221" t="s">
        <v>818</v>
      </c>
      <c r="DP221" t="s">
        <v>818</v>
      </c>
      <c r="DQ221" t="s">
        <v>818</v>
      </c>
      <c r="DR221" t="s">
        <v>818</v>
      </c>
      <c r="DS221" t="s">
        <v>818</v>
      </c>
      <c r="DT221" t="s">
        <v>818</v>
      </c>
      <c r="DU221" t="s">
        <v>818</v>
      </c>
      <c r="DV221" t="s">
        <v>818</v>
      </c>
      <c r="DW221" t="s">
        <v>818</v>
      </c>
      <c r="DX221" t="s">
        <v>818</v>
      </c>
      <c r="DY221" t="s">
        <v>818</v>
      </c>
      <c r="DZ221" t="s">
        <v>818</v>
      </c>
      <c r="EA221" t="s">
        <v>818</v>
      </c>
      <c r="EB221" t="s">
        <v>818</v>
      </c>
      <c r="EC221" t="s">
        <v>818</v>
      </c>
      <c r="ED221" t="s">
        <v>818</v>
      </c>
      <c r="EE221" t="s">
        <v>818</v>
      </c>
      <c r="EF221" t="s">
        <v>818</v>
      </c>
      <c r="EG221" t="s">
        <v>818</v>
      </c>
      <c r="EH221" t="s">
        <v>818</v>
      </c>
      <c r="EI221" t="s">
        <v>818</v>
      </c>
      <c r="EJ221" t="s">
        <v>818</v>
      </c>
      <c r="EK221" t="s">
        <v>818</v>
      </c>
      <c r="EL221" t="s">
        <v>818</v>
      </c>
      <c r="EM221" t="s">
        <v>818</v>
      </c>
      <c r="EN221" t="s">
        <v>818</v>
      </c>
      <c r="EO221" t="s">
        <v>818</v>
      </c>
      <c r="EP221" t="s">
        <v>818</v>
      </c>
      <c r="EQ221" t="s">
        <v>818</v>
      </c>
      <c r="ER221" t="s">
        <v>818</v>
      </c>
      <c r="ES221" t="s">
        <v>818</v>
      </c>
      <c r="ET221" t="s">
        <v>818</v>
      </c>
      <c r="EU221" t="s">
        <v>818</v>
      </c>
      <c r="EV221" t="s">
        <v>818</v>
      </c>
      <c r="EW221" t="s">
        <v>818</v>
      </c>
      <c r="EX221" t="s">
        <v>818</v>
      </c>
      <c r="EY221" t="s">
        <v>818</v>
      </c>
      <c r="EZ221" t="s">
        <v>818</v>
      </c>
      <c r="FA221" t="s">
        <v>818</v>
      </c>
      <c r="FB221" t="s">
        <v>818</v>
      </c>
      <c r="FC221" t="s">
        <v>818</v>
      </c>
      <c r="FD221" t="s">
        <v>818</v>
      </c>
      <c r="FE221" t="s">
        <v>818</v>
      </c>
      <c r="FF221" t="s">
        <v>818</v>
      </c>
      <c r="FG221" t="s">
        <v>818</v>
      </c>
      <c r="FH221" t="s">
        <v>818</v>
      </c>
      <c r="FI221" t="s">
        <v>818</v>
      </c>
      <c r="FJ221" t="s">
        <v>818</v>
      </c>
      <c r="FK221" t="s">
        <v>818</v>
      </c>
      <c r="FL221" t="s">
        <v>818</v>
      </c>
      <c r="FM221" t="s">
        <v>818</v>
      </c>
      <c r="FN221" t="s">
        <v>818</v>
      </c>
      <c r="FO221" t="s">
        <v>818</v>
      </c>
      <c r="FP221" t="s">
        <v>818</v>
      </c>
      <c r="FQ221" t="s">
        <v>818</v>
      </c>
      <c r="FR221" t="s">
        <v>818</v>
      </c>
      <c r="FS221" t="s">
        <v>818</v>
      </c>
      <c r="FT221" t="s">
        <v>818</v>
      </c>
      <c r="FU221" t="s">
        <v>818</v>
      </c>
      <c r="FV221" t="s">
        <v>818</v>
      </c>
      <c r="FW221" t="s">
        <v>818</v>
      </c>
      <c r="FX221" t="s">
        <v>818</v>
      </c>
      <c r="FY221" t="s">
        <v>818</v>
      </c>
      <c r="FZ221" t="s">
        <v>818</v>
      </c>
      <c r="GA221" t="s">
        <v>818</v>
      </c>
      <c r="GB221" t="s">
        <v>818</v>
      </c>
      <c r="GC221" t="s">
        <v>818</v>
      </c>
      <c r="GD221" t="s">
        <v>818</v>
      </c>
      <c r="GE221" t="s">
        <v>818</v>
      </c>
      <c r="GF221" t="s">
        <v>818</v>
      </c>
      <c r="GG221" t="s">
        <v>818</v>
      </c>
      <c r="GH221" t="s">
        <v>818</v>
      </c>
      <c r="GI221" t="s">
        <v>818</v>
      </c>
      <c r="GJ221" t="s">
        <v>818</v>
      </c>
      <c r="GK221" t="s">
        <v>818</v>
      </c>
      <c r="GL221" t="s">
        <v>818</v>
      </c>
      <c r="GM221" t="s">
        <v>818</v>
      </c>
      <c r="GN221" t="s">
        <v>818</v>
      </c>
      <c r="GO221" t="s">
        <v>818</v>
      </c>
      <c r="GP221" t="s">
        <v>818</v>
      </c>
      <c r="GQ221" t="s">
        <v>818</v>
      </c>
      <c r="GR221" t="s">
        <v>818</v>
      </c>
      <c r="GS221" t="s">
        <v>818</v>
      </c>
      <c r="GT221" t="s">
        <v>818</v>
      </c>
      <c r="GU221" t="s">
        <v>818</v>
      </c>
      <c r="GV221" t="s">
        <v>818</v>
      </c>
      <c r="GW221" t="s">
        <v>818</v>
      </c>
      <c r="GX221" t="s">
        <v>818</v>
      </c>
      <c r="GY221" t="s">
        <v>818</v>
      </c>
      <c r="GZ221" t="s">
        <v>818</v>
      </c>
      <c r="HA221" t="s">
        <v>818</v>
      </c>
      <c r="HB221" t="s">
        <v>818</v>
      </c>
      <c r="HC221" t="s">
        <v>818</v>
      </c>
      <c r="HD221" t="s">
        <v>818</v>
      </c>
      <c r="HE221" t="s">
        <v>818</v>
      </c>
      <c r="HF221" t="s">
        <v>818</v>
      </c>
      <c r="HG221" t="s">
        <v>818</v>
      </c>
      <c r="HH221" t="s">
        <v>818</v>
      </c>
      <c r="HI221" t="s">
        <v>818</v>
      </c>
      <c r="HJ221" t="s">
        <v>818</v>
      </c>
      <c r="HK221" t="s">
        <v>818</v>
      </c>
      <c r="HL221" t="s">
        <v>818</v>
      </c>
      <c r="HM221" t="s">
        <v>818</v>
      </c>
      <c r="HN221" t="s">
        <v>818</v>
      </c>
      <c r="HO221" t="s">
        <v>818</v>
      </c>
      <c r="HP221" t="s">
        <v>818</v>
      </c>
      <c r="HQ221" t="s">
        <v>818</v>
      </c>
      <c r="HR221" t="s">
        <v>818</v>
      </c>
      <c r="HS221" t="s">
        <v>818</v>
      </c>
      <c r="HT221" t="s">
        <v>818</v>
      </c>
      <c r="HU221" t="s">
        <v>818</v>
      </c>
      <c r="HV221" t="s">
        <v>818</v>
      </c>
      <c r="HW221" t="s">
        <v>818</v>
      </c>
      <c r="HX221" t="s">
        <v>818</v>
      </c>
      <c r="HY221" t="s">
        <v>818</v>
      </c>
      <c r="HZ221" t="s">
        <v>818</v>
      </c>
      <c r="IA221" t="s">
        <v>818</v>
      </c>
      <c r="IB221" t="s">
        <v>818</v>
      </c>
      <c r="IC221" t="s">
        <v>818</v>
      </c>
      <c r="ID221" t="s">
        <v>818</v>
      </c>
      <c r="IE221" t="s">
        <v>818</v>
      </c>
      <c r="IF221" t="s">
        <v>818</v>
      </c>
      <c r="IG221" t="s">
        <v>818</v>
      </c>
      <c r="IH221" t="s">
        <v>818</v>
      </c>
      <c r="II221" t="s">
        <v>818</v>
      </c>
      <c r="IJ221" t="s">
        <v>818</v>
      </c>
      <c r="IK221" t="s">
        <v>818</v>
      </c>
      <c r="IL221" t="s">
        <v>818</v>
      </c>
      <c r="IM221" t="s">
        <v>818</v>
      </c>
      <c r="IN221" t="s">
        <v>818</v>
      </c>
      <c r="IO221" t="s">
        <v>818</v>
      </c>
      <c r="IP221" t="s">
        <v>818</v>
      </c>
      <c r="IQ221" t="s">
        <v>818</v>
      </c>
      <c r="IR221" t="s">
        <v>818</v>
      </c>
      <c r="IS221" t="s">
        <v>818</v>
      </c>
      <c r="IT221" t="s">
        <v>818</v>
      </c>
      <c r="IU221" t="s">
        <v>818</v>
      </c>
      <c r="IV221" t="s">
        <v>818</v>
      </c>
      <c r="IW221" t="s">
        <v>818</v>
      </c>
      <c r="IX221" t="s">
        <v>818</v>
      </c>
      <c r="IY221" t="s">
        <v>818</v>
      </c>
      <c r="IZ221" t="s">
        <v>818</v>
      </c>
      <c r="JA221" t="s">
        <v>818</v>
      </c>
      <c r="JB221" t="s">
        <v>818</v>
      </c>
      <c r="JC221" t="s">
        <v>818</v>
      </c>
      <c r="JD221" t="s">
        <v>818</v>
      </c>
      <c r="JE221" t="s">
        <v>818</v>
      </c>
      <c r="JF221" t="s">
        <v>818</v>
      </c>
      <c r="JG221" t="s">
        <v>818</v>
      </c>
      <c r="JH221" t="s">
        <v>818</v>
      </c>
      <c r="JI221" t="s">
        <v>818</v>
      </c>
      <c r="JJ221" t="s">
        <v>818</v>
      </c>
      <c r="JK221" t="s">
        <v>818</v>
      </c>
      <c r="JL221" t="s">
        <v>818</v>
      </c>
      <c r="JM221" t="s">
        <v>818</v>
      </c>
      <c r="JN221" t="s">
        <v>818</v>
      </c>
      <c r="JO221" t="s">
        <v>818</v>
      </c>
      <c r="JP221" t="s">
        <v>818</v>
      </c>
      <c r="JQ221" t="s">
        <v>818</v>
      </c>
      <c r="JR221" t="s">
        <v>818</v>
      </c>
      <c r="JS221" t="s">
        <v>818</v>
      </c>
      <c r="JT221" t="s">
        <v>818</v>
      </c>
      <c r="JU221" t="s">
        <v>818</v>
      </c>
      <c r="JV221" t="s">
        <v>818</v>
      </c>
      <c r="JW221" t="s">
        <v>818</v>
      </c>
      <c r="JX221" t="s">
        <v>818</v>
      </c>
      <c r="JY221" t="s">
        <v>818</v>
      </c>
      <c r="JZ221" t="s">
        <v>818</v>
      </c>
      <c r="KA221" t="s">
        <v>818</v>
      </c>
      <c r="KB221" t="s">
        <v>818</v>
      </c>
      <c r="KC221" t="s">
        <v>818</v>
      </c>
      <c r="KD221" t="s">
        <v>818</v>
      </c>
      <c r="KE221" t="s">
        <v>818</v>
      </c>
      <c r="KF221">
        <v>5</v>
      </c>
      <c r="KG221">
        <v>0</v>
      </c>
      <c r="KH221">
        <v>0</v>
      </c>
      <c r="KI221">
        <v>0</v>
      </c>
      <c r="KJ221">
        <v>1</v>
      </c>
      <c r="KK221">
        <v>0</v>
      </c>
      <c r="KL221">
        <v>0</v>
      </c>
      <c r="KM221">
        <v>0</v>
      </c>
      <c r="KN221">
        <v>1</v>
      </c>
      <c r="KO221">
        <v>0</v>
      </c>
      <c r="KP221">
        <v>1</v>
      </c>
      <c r="KQ221">
        <v>1</v>
      </c>
      <c r="KR221">
        <v>0</v>
      </c>
      <c r="KS221">
        <v>0</v>
      </c>
      <c r="KT221">
        <v>0</v>
      </c>
      <c r="KU221">
        <v>0</v>
      </c>
      <c r="KV221">
        <v>1</v>
      </c>
      <c r="KW221">
        <v>0</v>
      </c>
      <c r="KX221">
        <v>2</v>
      </c>
      <c r="KY221">
        <v>0</v>
      </c>
      <c r="KZ221">
        <v>1</v>
      </c>
      <c r="LA221">
        <v>2</v>
      </c>
      <c r="LB221">
        <v>1</v>
      </c>
      <c r="LC221">
        <v>2</v>
      </c>
      <c r="LD221">
        <v>5</v>
      </c>
      <c r="LE221">
        <v>1</v>
      </c>
      <c r="LF221">
        <v>3</v>
      </c>
      <c r="LH221" t="s">
        <v>817</v>
      </c>
      <c r="LI221" t="s">
        <v>817</v>
      </c>
      <c r="LJ221" t="s">
        <v>817</v>
      </c>
      <c r="LK221" t="s">
        <v>817</v>
      </c>
      <c r="LL221" t="s">
        <v>817</v>
      </c>
      <c r="LM221" t="s">
        <v>817</v>
      </c>
      <c r="LO221" t="s">
        <v>817</v>
      </c>
      <c r="LQ221" t="s">
        <v>817</v>
      </c>
      <c r="LR221" t="s">
        <v>818</v>
      </c>
      <c r="LS221" t="s">
        <v>818</v>
      </c>
      <c r="LT221" t="s">
        <v>818</v>
      </c>
      <c r="LU221" t="s">
        <v>818</v>
      </c>
      <c r="LV221" t="s">
        <v>818</v>
      </c>
      <c r="LW221" t="s">
        <v>818</v>
      </c>
      <c r="LX221" t="s">
        <v>817</v>
      </c>
      <c r="MA221" t="s">
        <v>858</v>
      </c>
      <c r="MB221" t="s">
        <v>859</v>
      </c>
      <c r="MC221" t="s">
        <v>875</v>
      </c>
      <c r="MD221" t="s">
        <v>813</v>
      </c>
      <c r="MF221" t="s">
        <v>934</v>
      </c>
      <c r="MH221" t="s">
        <v>935</v>
      </c>
      <c r="MI221" t="s">
        <v>813</v>
      </c>
      <c r="MJ221" t="s">
        <v>936</v>
      </c>
      <c r="MU221" t="s">
        <v>817</v>
      </c>
      <c r="MV221" t="s">
        <v>813</v>
      </c>
      <c r="MW221" t="s">
        <v>813</v>
      </c>
      <c r="MX221" t="s">
        <v>817</v>
      </c>
      <c r="MY221" t="s">
        <v>817</v>
      </c>
      <c r="MZ221" t="s">
        <v>817</v>
      </c>
      <c r="NA221" t="s">
        <v>817</v>
      </c>
      <c r="NB221" t="s">
        <v>817</v>
      </c>
      <c r="NR221" t="s">
        <v>813</v>
      </c>
      <c r="NS221" t="s">
        <v>817</v>
      </c>
      <c r="NU221" t="s">
        <v>1010</v>
      </c>
      <c r="NX221" t="s">
        <v>826</v>
      </c>
      <c r="NY221">
        <v>0</v>
      </c>
      <c r="OA221" t="s">
        <v>817</v>
      </c>
      <c r="OB221" t="s">
        <v>817</v>
      </c>
      <c r="OC221" t="s">
        <v>817</v>
      </c>
      <c r="OD221" t="s">
        <v>817</v>
      </c>
      <c r="OE221" t="s">
        <v>817</v>
      </c>
      <c r="OF221" t="s">
        <v>813</v>
      </c>
      <c r="OG221" t="s">
        <v>817</v>
      </c>
      <c r="OH221" t="s">
        <v>817</v>
      </c>
      <c r="OI221" t="s">
        <v>817</v>
      </c>
      <c r="OJ221" t="s">
        <v>817</v>
      </c>
      <c r="OK221" t="s">
        <v>817</v>
      </c>
      <c r="OL221" t="s">
        <v>813</v>
      </c>
      <c r="OM221" t="s">
        <v>817</v>
      </c>
      <c r="ON221" t="s">
        <v>817</v>
      </c>
      <c r="OP221" t="s">
        <v>817</v>
      </c>
      <c r="OQ221" t="s">
        <v>827</v>
      </c>
      <c r="OR221" t="s">
        <v>828</v>
      </c>
      <c r="OS221" t="s">
        <v>829</v>
      </c>
      <c r="OT221" t="s">
        <v>813</v>
      </c>
      <c r="OU221" t="s">
        <v>813</v>
      </c>
      <c r="OV221" t="s">
        <v>830</v>
      </c>
      <c r="OW221" t="s">
        <v>831</v>
      </c>
      <c r="OX221" t="s">
        <v>923</v>
      </c>
      <c r="OY221" t="s">
        <v>833</v>
      </c>
      <c r="OZ221" t="s">
        <v>891</v>
      </c>
      <c r="PA221" t="s">
        <v>813</v>
      </c>
      <c r="PB221" t="s">
        <v>813</v>
      </c>
      <c r="PC221" t="s">
        <v>817</v>
      </c>
      <c r="PD221" t="s">
        <v>813</v>
      </c>
      <c r="PE221" t="s">
        <v>817</v>
      </c>
      <c r="PF221" t="s">
        <v>817</v>
      </c>
      <c r="PG221" t="s">
        <v>817</v>
      </c>
      <c r="PH221" t="s">
        <v>817</v>
      </c>
      <c r="PI221" t="s">
        <v>817</v>
      </c>
      <c r="PJ221" t="s">
        <v>817</v>
      </c>
      <c r="PK221" t="s">
        <v>813</v>
      </c>
      <c r="PL221" t="s">
        <v>927</v>
      </c>
      <c r="PM221" t="s">
        <v>837</v>
      </c>
      <c r="PN221" t="s">
        <v>837</v>
      </c>
      <c r="PO221" t="s">
        <v>880</v>
      </c>
      <c r="PP221" t="s">
        <v>867</v>
      </c>
      <c r="PQ221" t="s">
        <v>813</v>
      </c>
      <c r="PR221" t="s">
        <v>813</v>
      </c>
      <c r="PS221" t="s">
        <v>817</v>
      </c>
      <c r="PT221" t="s">
        <v>817</v>
      </c>
      <c r="PU221" t="s">
        <v>817</v>
      </c>
      <c r="PV221" t="s">
        <v>817</v>
      </c>
      <c r="PW221" t="s">
        <v>817</v>
      </c>
      <c r="PX221" t="s">
        <v>817</v>
      </c>
      <c r="PY221" t="s">
        <v>817</v>
      </c>
      <c r="PZ221" t="s">
        <v>840</v>
      </c>
      <c r="QA221" t="s">
        <v>841</v>
      </c>
      <c r="QB221" t="s">
        <v>895</v>
      </c>
      <c r="QC221" t="s">
        <v>972</v>
      </c>
      <c r="QD221" t="s">
        <v>1006</v>
      </c>
      <c r="QE221" t="s">
        <v>845</v>
      </c>
      <c r="QF221" t="s">
        <v>813</v>
      </c>
      <c r="QG221" t="s">
        <v>813</v>
      </c>
      <c r="QH221" t="s">
        <v>813</v>
      </c>
      <c r="QI221" t="s">
        <v>817</v>
      </c>
      <c r="QJ221" t="s">
        <v>813</v>
      </c>
      <c r="QK221" t="s">
        <v>813</v>
      </c>
      <c r="QL221" t="s">
        <v>817</v>
      </c>
      <c r="QM221" t="s">
        <v>817</v>
      </c>
      <c r="QN221" t="s">
        <v>817</v>
      </c>
      <c r="QO221" t="s">
        <v>817</v>
      </c>
      <c r="QP221" t="s">
        <v>817</v>
      </c>
      <c r="QQ221" t="s">
        <v>817</v>
      </c>
      <c r="QR221" t="s">
        <v>817</v>
      </c>
      <c r="QS221" t="s">
        <v>813</v>
      </c>
      <c r="QT221" t="s">
        <v>817</v>
      </c>
      <c r="QU221" t="s">
        <v>817</v>
      </c>
      <c r="QV221" t="s">
        <v>817</v>
      </c>
      <c r="QW221" t="s">
        <v>817</v>
      </c>
      <c r="QX221" t="s">
        <v>817</v>
      </c>
      <c r="QY221" t="s">
        <v>817</v>
      </c>
      <c r="QZ221" t="s">
        <v>817</v>
      </c>
      <c r="RA221" t="s">
        <v>817</v>
      </c>
      <c r="RB221" t="s">
        <v>817</v>
      </c>
      <c r="RC221" t="s">
        <v>817</v>
      </c>
      <c r="RD221" t="s">
        <v>817</v>
      </c>
      <c r="RE221" t="s">
        <v>817</v>
      </c>
      <c r="RF221" t="s">
        <v>817</v>
      </c>
      <c r="RG221" t="s">
        <v>817</v>
      </c>
      <c r="RH221" t="s">
        <v>817</v>
      </c>
      <c r="RI221" t="s">
        <v>817</v>
      </c>
      <c r="RJ221" t="s">
        <v>817</v>
      </c>
      <c r="RK221" t="s">
        <v>813</v>
      </c>
      <c r="RL221" t="s">
        <v>813</v>
      </c>
      <c r="RM221" t="s">
        <v>817</v>
      </c>
      <c r="RN221" t="s">
        <v>817</v>
      </c>
      <c r="RO221" t="s">
        <v>817</v>
      </c>
      <c r="RP221" t="s">
        <v>817</v>
      </c>
      <c r="RQ221" t="s">
        <v>813</v>
      </c>
      <c r="RR221" t="s">
        <v>817</v>
      </c>
      <c r="RS221" t="s">
        <v>817</v>
      </c>
      <c r="RT221" t="s">
        <v>817</v>
      </c>
      <c r="RU221" t="s">
        <v>817</v>
      </c>
      <c r="RV221" t="s">
        <v>817</v>
      </c>
      <c r="RW221" t="s">
        <v>817</v>
      </c>
      <c r="RX221" t="s">
        <v>845</v>
      </c>
      <c r="RY221" t="s">
        <v>949</v>
      </c>
      <c r="RZ221" t="s">
        <v>817</v>
      </c>
      <c r="SB221" t="s">
        <v>813</v>
      </c>
      <c r="SC221" t="s">
        <v>817</v>
      </c>
      <c r="SD221" t="s">
        <v>817</v>
      </c>
      <c r="SE221" t="s">
        <v>817</v>
      </c>
      <c r="SF221" t="s">
        <v>817</v>
      </c>
      <c r="SG221" t="s">
        <v>813</v>
      </c>
      <c r="SH221" t="s">
        <v>817</v>
      </c>
      <c r="SI221" t="s">
        <v>813</v>
      </c>
      <c r="SJ221" t="s">
        <v>817</v>
      </c>
      <c r="SK221" t="s">
        <v>817</v>
      </c>
      <c r="SL221" t="s">
        <v>817</v>
      </c>
      <c r="SM221" t="s">
        <v>817</v>
      </c>
      <c r="SN221" t="s">
        <v>817</v>
      </c>
      <c r="SO221" t="s">
        <v>817</v>
      </c>
      <c r="SP221" t="s">
        <v>817</v>
      </c>
      <c r="SQ221" t="s">
        <v>817</v>
      </c>
      <c r="SR221" t="s">
        <v>817</v>
      </c>
      <c r="SS221" t="s">
        <v>817</v>
      </c>
      <c r="ST221" t="s">
        <v>817</v>
      </c>
      <c r="SU221" t="s">
        <v>817</v>
      </c>
      <c r="SV221" t="s">
        <v>813</v>
      </c>
      <c r="SW221" t="s">
        <v>817</v>
      </c>
      <c r="SX221" t="s">
        <v>817</v>
      </c>
      <c r="SY221" t="s">
        <v>813</v>
      </c>
      <c r="SZ221" t="s">
        <v>817</v>
      </c>
      <c r="TA221" t="s">
        <v>817</v>
      </c>
      <c r="TB221" t="s">
        <v>817</v>
      </c>
      <c r="TC221" t="s">
        <v>817</v>
      </c>
      <c r="TD221" t="s">
        <v>817</v>
      </c>
      <c r="TE221" t="s">
        <v>817</v>
      </c>
      <c r="TF221" t="s">
        <v>817</v>
      </c>
      <c r="TG221" t="s">
        <v>817</v>
      </c>
      <c r="TH221" t="s">
        <v>817</v>
      </c>
      <c r="TI221" t="s">
        <v>817</v>
      </c>
      <c r="TJ221" t="s">
        <v>817</v>
      </c>
      <c r="TU221" t="s">
        <v>817</v>
      </c>
      <c r="TY221" t="s">
        <v>813</v>
      </c>
      <c r="TZ221" t="s">
        <v>817</v>
      </c>
      <c r="UA221" t="s">
        <v>817</v>
      </c>
      <c r="UB221" t="s">
        <v>817</v>
      </c>
      <c r="UC221" t="s">
        <v>813</v>
      </c>
      <c r="UD221" t="s">
        <v>817</v>
      </c>
      <c r="UE221" t="s">
        <v>817</v>
      </c>
      <c r="UF221" t="s">
        <v>813</v>
      </c>
      <c r="UG221" t="s">
        <v>817</v>
      </c>
      <c r="UH221" t="s">
        <v>817</v>
      </c>
      <c r="UI221" t="s">
        <v>817</v>
      </c>
      <c r="UJ221" t="s">
        <v>817</v>
      </c>
      <c r="UK221" t="s">
        <v>817</v>
      </c>
      <c r="UL221" t="s">
        <v>813</v>
      </c>
      <c r="UM221" t="s">
        <v>817</v>
      </c>
      <c r="UN221" t="s">
        <v>817</v>
      </c>
      <c r="UO221" t="s">
        <v>817</v>
      </c>
      <c r="UP221" t="s">
        <v>813</v>
      </c>
      <c r="UQ221" t="s">
        <v>817</v>
      </c>
      <c r="UR221" t="s">
        <v>817</v>
      </c>
      <c r="US221" t="s">
        <v>817</v>
      </c>
      <c r="UT221" t="s">
        <v>813</v>
      </c>
      <c r="UU221" t="s">
        <v>813</v>
      </c>
      <c r="UV221" t="s">
        <v>817</v>
      </c>
      <c r="UW221" t="s">
        <v>817</v>
      </c>
      <c r="UX221" t="s">
        <v>817</v>
      </c>
      <c r="UY221" t="s">
        <v>817</v>
      </c>
      <c r="UZ221" t="s">
        <v>817</v>
      </c>
      <c r="VB221" t="s">
        <v>909</v>
      </c>
      <c r="VC221" t="s">
        <v>963</v>
      </c>
      <c r="VD221" t="s">
        <v>813</v>
      </c>
      <c r="VE221" t="s">
        <v>817</v>
      </c>
      <c r="VF221" t="s">
        <v>817</v>
      </c>
      <c r="VG221" t="s">
        <v>817</v>
      </c>
      <c r="VH221" t="s">
        <v>817</v>
      </c>
      <c r="VI221" t="s">
        <v>817</v>
      </c>
      <c r="VJ221" t="s">
        <v>817</v>
      </c>
      <c r="VK221" t="s">
        <v>817</v>
      </c>
      <c r="VL221" t="s">
        <v>817</v>
      </c>
      <c r="VM221" t="s">
        <v>817</v>
      </c>
      <c r="VN221" t="s">
        <v>817</v>
      </c>
      <c r="VO221" t="s">
        <v>817</v>
      </c>
      <c r="VP221" t="s">
        <v>817</v>
      </c>
      <c r="VQ221" t="s">
        <v>817</v>
      </c>
      <c r="VY221" t="s">
        <v>817</v>
      </c>
      <c r="VZ221" t="s">
        <v>813</v>
      </c>
      <c r="WA221" t="s">
        <v>817</v>
      </c>
      <c r="WJ221" t="s">
        <v>817</v>
      </c>
      <c r="WK221" t="s">
        <v>813</v>
      </c>
      <c r="WL221" t="s">
        <v>813</v>
      </c>
      <c r="WM221" t="s">
        <v>817</v>
      </c>
      <c r="WN221" t="s">
        <v>817</v>
      </c>
      <c r="WO221" t="s">
        <v>817</v>
      </c>
      <c r="WP221" t="s">
        <v>817</v>
      </c>
      <c r="WQ221" t="s">
        <v>817</v>
      </c>
      <c r="WR221" t="s">
        <v>817</v>
      </c>
      <c r="WS221" t="s">
        <v>846</v>
      </c>
      <c r="WU221" t="s">
        <v>817</v>
      </c>
      <c r="WV221" t="s">
        <v>813</v>
      </c>
      <c r="WW221" t="s">
        <v>817</v>
      </c>
      <c r="WX221" t="s">
        <v>817</v>
      </c>
      <c r="WY221" t="s">
        <v>817</v>
      </c>
      <c r="WZ221" t="s">
        <v>817</v>
      </c>
      <c r="XA221" t="s">
        <v>817</v>
      </c>
      <c r="XB221" t="s">
        <v>817</v>
      </c>
      <c r="XC221" t="s">
        <v>850</v>
      </c>
      <c r="XD221" t="s">
        <v>813</v>
      </c>
      <c r="XE221" t="s">
        <v>813</v>
      </c>
      <c r="XF221" t="s">
        <v>817</v>
      </c>
      <c r="XG221" t="s">
        <v>817</v>
      </c>
      <c r="XH221" t="s">
        <v>817</v>
      </c>
      <c r="XI221" t="s">
        <v>817</v>
      </c>
      <c r="XJ221" t="s">
        <v>817</v>
      </c>
      <c r="XK221" t="s">
        <v>817</v>
      </c>
      <c r="XL221" t="s">
        <v>817</v>
      </c>
      <c r="XM221" t="s">
        <v>817</v>
      </c>
      <c r="XN221" t="s">
        <v>817</v>
      </c>
      <c r="XO221" t="s">
        <v>817</v>
      </c>
      <c r="XP221" t="s">
        <v>817</v>
      </c>
      <c r="XQ221" t="s">
        <v>817</v>
      </c>
      <c r="XR221" t="s">
        <v>813</v>
      </c>
      <c r="XS221" t="s">
        <v>817</v>
      </c>
      <c r="XT221" t="s">
        <v>817</v>
      </c>
      <c r="XU221" t="s">
        <v>813</v>
      </c>
      <c r="XV221" t="s">
        <v>817</v>
      </c>
      <c r="XW221" t="s">
        <v>817</v>
      </c>
      <c r="XX221" t="s">
        <v>817</v>
      </c>
      <c r="XY221" t="s">
        <v>817</v>
      </c>
      <c r="XZ221" t="s">
        <v>817</v>
      </c>
      <c r="ZM221" t="s">
        <v>817</v>
      </c>
      <c r="ZN221" t="s">
        <v>817</v>
      </c>
      <c r="ZO221" t="s">
        <v>817</v>
      </c>
      <c r="ZP221" t="s">
        <v>817</v>
      </c>
      <c r="ZQ221" t="s">
        <v>813</v>
      </c>
      <c r="ZR221" t="s">
        <v>813</v>
      </c>
      <c r="ZS221" t="s">
        <v>817</v>
      </c>
      <c r="ZT221" t="s">
        <v>817</v>
      </c>
      <c r="ZU221" t="s">
        <v>817</v>
      </c>
      <c r="ZV221" t="s">
        <v>817</v>
      </c>
      <c r="ZW221" t="s">
        <v>817</v>
      </c>
      <c r="ZX221" t="s">
        <v>817</v>
      </c>
      <c r="ZY221" t="s">
        <v>817</v>
      </c>
      <c r="ZZ221" t="s">
        <v>813</v>
      </c>
      <c r="AAA221" t="s">
        <v>817</v>
      </c>
      <c r="AAB221" t="s">
        <v>817</v>
      </c>
      <c r="AAC221" t="s">
        <v>817</v>
      </c>
      <c r="AAD221" t="s">
        <v>817</v>
      </c>
      <c r="AAE221" t="s">
        <v>817</v>
      </c>
      <c r="AAF221" t="s">
        <v>817</v>
      </c>
      <c r="AAH221" t="s">
        <v>813</v>
      </c>
      <c r="AAI221" t="s">
        <v>817</v>
      </c>
      <c r="AAJ221" t="s">
        <v>813</v>
      </c>
      <c r="AAK221" t="s">
        <v>817</v>
      </c>
      <c r="AAL221" t="s">
        <v>813</v>
      </c>
      <c r="AAM221" t="s">
        <v>817</v>
      </c>
      <c r="AAN221" t="s">
        <v>817</v>
      </c>
      <c r="AAO221" t="s">
        <v>817</v>
      </c>
      <c r="AAP221" t="s">
        <v>817</v>
      </c>
      <c r="AAQ221" t="s">
        <v>817</v>
      </c>
      <c r="AAR221" t="s">
        <v>817</v>
      </c>
      <c r="AAS221" t="s">
        <v>817</v>
      </c>
      <c r="AAT221" t="s">
        <v>817</v>
      </c>
      <c r="AAV221" t="s">
        <v>817</v>
      </c>
      <c r="AAW221" t="s">
        <v>817</v>
      </c>
      <c r="AAX221" t="s">
        <v>817</v>
      </c>
      <c r="AAY221" t="s">
        <v>817</v>
      </c>
      <c r="AAZ221" t="s">
        <v>817</v>
      </c>
      <c r="ABA221" t="s">
        <v>817</v>
      </c>
      <c r="ABB221" t="s">
        <v>817</v>
      </c>
      <c r="ABC221" t="s">
        <v>817</v>
      </c>
      <c r="ABD221" t="s">
        <v>817</v>
      </c>
      <c r="ABE221" t="s">
        <v>817</v>
      </c>
      <c r="ABF221" t="s">
        <v>817</v>
      </c>
      <c r="ABG221" t="s">
        <v>817</v>
      </c>
      <c r="ABH221" t="s">
        <v>817</v>
      </c>
      <c r="ABI221" t="s">
        <v>817</v>
      </c>
      <c r="ABJ221" t="s">
        <v>817</v>
      </c>
      <c r="ABK221" t="s">
        <v>813</v>
      </c>
      <c r="ABL221" t="s">
        <v>817</v>
      </c>
      <c r="ABM221" t="s">
        <v>817</v>
      </c>
      <c r="ABN221" t="s">
        <v>813</v>
      </c>
      <c r="ABO221" t="s">
        <v>817</v>
      </c>
      <c r="ABP221" t="s">
        <v>817</v>
      </c>
      <c r="ABQ221" t="s">
        <v>817</v>
      </c>
      <c r="ABR221" t="s">
        <v>817</v>
      </c>
      <c r="ABS221" t="s">
        <v>817</v>
      </c>
      <c r="ABT221" t="s">
        <v>813</v>
      </c>
      <c r="ABU221" t="s">
        <v>817</v>
      </c>
      <c r="ABV221" t="s">
        <v>817</v>
      </c>
      <c r="ABW221" t="s">
        <v>813</v>
      </c>
      <c r="ABX221" t="s">
        <v>817</v>
      </c>
      <c r="ABY221" t="s">
        <v>817</v>
      </c>
      <c r="ABZ221" t="s">
        <v>817</v>
      </c>
      <c r="ACA221" t="s">
        <v>817</v>
      </c>
      <c r="ACB221" t="s">
        <v>813</v>
      </c>
      <c r="ACC221" t="s">
        <v>817</v>
      </c>
      <c r="ACD221" t="s">
        <v>817</v>
      </c>
      <c r="ACE221" t="s">
        <v>817</v>
      </c>
      <c r="ACF221" t="s">
        <v>817</v>
      </c>
      <c r="ACG221" t="s">
        <v>817</v>
      </c>
      <c r="ACH221" t="s">
        <v>817</v>
      </c>
      <c r="ACI221" t="s">
        <v>817</v>
      </c>
    </row>
    <row r="222" spans="1:763">
      <c r="A222" t="s">
        <v>1722</v>
      </c>
      <c r="B222" t="s">
        <v>1723</v>
      </c>
      <c r="C222" t="s">
        <v>1724</v>
      </c>
      <c r="D222" t="s">
        <v>967</v>
      </c>
      <c r="E222" t="s">
        <v>967</v>
      </c>
      <c r="P222" t="s">
        <v>1015</v>
      </c>
      <c r="Q222">
        <v>1.5359010936757009</v>
      </c>
      <c r="T222">
        <v>34</v>
      </c>
      <c r="V222" t="s">
        <v>813</v>
      </c>
      <c r="X222" t="s">
        <v>813</v>
      </c>
      <c r="Y222" t="s">
        <v>856</v>
      </c>
      <c r="Z222" t="s">
        <v>856</v>
      </c>
      <c r="AA222" t="s">
        <v>857</v>
      </c>
      <c r="AB222" t="s">
        <v>816</v>
      </c>
      <c r="AC222">
        <v>3</v>
      </c>
      <c r="AD222" t="s">
        <v>813</v>
      </c>
      <c r="AE222">
        <v>3</v>
      </c>
      <c r="AF222">
        <v>0</v>
      </c>
      <c r="AG222">
        <v>0</v>
      </c>
      <c r="AH222" t="s">
        <v>818</v>
      </c>
      <c r="AI222" t="s">
        <v>818</v>
      </c>
      <c r="AJ222" t="s">
        <v>818</v>
      </c>
      <c r="AK222" t="s">
        <v>818</v>
      </c>
      <c r="AL222" t="s">
        <v>818</v>
      </c>
      <c r="AM222" t="s">
        <v>818</v>
      </c>
      <c r="AN222" t="s">
        <v>818</v>
      </c>
      <c r="AO222" t="s">
        <v>818</v>
      </c>
      <c r="AP222" t="s">
        <v>818</v>
      </c>
      <c r="AQ222" t="s">
        <v>818</v>
      </c>
      <c r="AR222" t="s">
        <v>818</v>
      </c>
      <c r="AS222" t="s">
        <v>818</v>
      </c>
      <c r="AT222" t="s">
        <v>818</v>
      </c>
      <c r="AU222" t="s">
        <v>818</v>
      </c>
      <c r="AV222" t="s">
        <v>818</v>
      </c>
      <c r="AW222" t="s">
        <v>818</v>
      </c>
      <c r="AX222" t="s">
        <v>818</v>
      </c>
      <c r="AY222" t="s">
        <v>818</v>
      </c>
      <c r="AZ222" t="s">
        <v>818</v>
      </c>
      <c r="BA222" t="s">
        <v>818</v>
      </c>
      <c r="BB222" t="s">
        <v>818</v>
      </c>
      <c r="BC222" t="s">
        <v>818</v>
      </c>
      <c r="BD222" t="s">
        <v>818</v>
      </c>
      <c r="BE222" t="s">
        <v>818</v>
      </c>
      <c r="BF222" t="s">
        <v>818</v>
      </c>
      <c r="BG222" t="s">
        <v>818</v>
      </c>
      <c r="BH222" t="s">
        <v>818</v>
      </c>
      <c r="BI222" t="s">
        <v>818</v>
      </c>
      <c r="BJ222" t="s">
        <v>818</v>
      </c>
      <c r="BK222" t="s">
        <v>818</v>
      </c>
      <c r="BL222" t="s">
        <v>818</v>
      </c>
      <c r="BM222" t="s">
        <v>818</v>
      </c>
      <c r="BN222" t="s">
        <v>818</v>
      </c>
      <c r="BO222" t="s">
        <v>818</v>
      </c>
      <c r="BP222" t="s">
        <v>818</v>
      </c>
      <c r="BQ222" t="s">
        <v>818</v>
      </c>
      <c r="BR222" t="s">
        <v>818</v>
      </c>
      <c r="BS222" t="s">
        <v>818</v>
      </c>
      <c r="BT222" t="s">
        <v>818</v>
      </c>
      <c r="BU222" t="s">
        <v>818</v>
      </c>
      <c r="BV222" t="s">
        <v>818</v>
      </c>
      <c r="BW222" t="s">
        <v>818</v>
      </c>
      <c r="BX222" t="s">
        <v>818</v>
      </c>
      <c r="BY222" t="s">
        <v>818</v>
      </c>
      <c r="BZ222" t="s">
        <v>818</v>
      </c>
      <c r="CA222" t="s">
        <v>818</v>
      </c>
      <c r="CB222" t="s">
        <v>818</v>
      </c>
      <c r="CC222" t="s">
        <v>818</v>
      </c>
      <c r="CD222" t="s">
        <v>818</v>
      </c>
      <c r="CE222" t="s">
        <v>818</v>
      </c>
      <c r="CF222" t="s">
        <v>818</v>
      </c>
      <c r="CG222" t="s">
        <v>818</v>
      </c>
      <c r="CH222" t="s">
        <v>818</v>
      </c>
      <c r="CI222" t="s">
        <v>818</v>
      </c>
      <c r="CJ222" t="s">
        <v>818</v>
      </c>
      <c r="CK222" t="s">
        <v>818</v>
      </c>
      <c r="CL222" t="s">
        <v>818</v>
      </c>
      <c r="CM222" t="s">
        <v>818</v>
      </c>
      <c r="CN222" t="s">
        <v>818</v>
      </c>
      <c r="CO222" t="s">
        <v>818</v>
      </c>
      <c r="CP222" t="s">
        <v>818</v>
      </c>
      <c r="CQ222" t="s">
        <v>818</v>
      </c>
      <c r="CR222" t="s">
        <v>818</v>
      </c>
      <c r="CS222" t="s">
        <v>818</v>
      </c>
      <c r="CT222" t="s">
        <v>818</v>
      </c>
      <c r="CU222" t="s">
        <v>818</v>
      </c>
      <c r="CV222" t="s">
        <v>818</v>
      </c>
      <c r="CW222" t="s">
        <v>818</v>
      </c>
      <c r="CX222" t="s">
        <v>818</v>
      </c>
      <c r="CY222" t="s">
        <v>818</v>
      </c>
      <c r="CZ222" t="s">
        <v>818</v>
      </c>
      <c r="DA222" t="s">
        <v>818</v>
      </c>
      <c r="DB222" t="s">
        <v>818</v>
      </c>
      <c r="DC222" t="s">
        <v>818</v>
      </c>
      <c r="DD222" t="s">
        <v>818</v>
      </c>
      <c r="DE222" t="s">
        <v>818</v>
      </c>
      <c r="DF222" t="s">
        <v>818</v>
      </c>
      <c r="DG222" t="s">
        <v>818</v>
      </c>
      <c r="DH222" t="s">
        <v>818</v>
      </c>
      <c r="DI222" t="s">
        <v>818</v>
      </c>
      <c r="DJ222" t="s">
        <v>818</v>
      </c>
      <c r="DK222" t="s">
        <v>818</v>
      </c>
      <c r="DL222" t="s">
        <v>818</v>
      </c>
      <c r="DM222" t="s">
        <v>818</v>
      </c>
      <c r="DN222" t="s">
        <v>818</v>
      </c>
      <c r="DO222" t="s">
        <v>818</v>
      </c>
      <c r="DP222" t="s">
        <v>818</v>
      </c>
      <c r="DQ222" t="s">
        <v>818</v>
      </c>
      <c r="DR222" t="s">
        <v>818</v>
      </c>
      <c r="DS222" t="s">
        <v>818</v>
      </c>
      <c r="DT222" t="s">
        <v>818</v>
      </c>
      <c r="DU222" t="s">
        <v>818</v>
      </c>
      <c r="DV222" t="s">
        <v>818</v>
      </c>
      <c r="DW222" t="s">
        <v>818</v>
      </c>
      <c r="DX222" t="s">
        <v>818</v>
      </c>
      <c r="DY222" t="s">
        <v>818</v>
      </c>
      <c r="DZ222" t="s">
        <v>818</v>
      </c>
      <c r="EA222" t="s">
        <v>818</v>
      </c>
      <c r="EB222" t="s">
        <v>818</v>
      </c>
      <c r="EC222" t="s">
        <v>818</v>
      </c>
      <c r="ED222" t="s">
        <v>818</v>
      </c>
      <c r="EE222" t="s">
        <v>818</v>
      </c>
      <c r="EF222" t="s">
        <v>818</v>
      </c>
      <c r="EG222" t="s">
        <v>818</v>
      </c>
      <c r="EH222" t="s">
        <v>818</v>
      </c>
      <c r="EI222" t="s">
        <v>818</v>
      </c>
      <c r="EJ222" t="s">
        <v>818</v>
      </c>
      <c r="EK222" t="s">
        <v>818</v>
      </c>
      <c r="EL222" t="s">
        <v>818</v>
      </c>
      <c r="EM222" t="s">
        <v>818</v>
      </c>
      <c r="EN222" t="s">
        <v>818</v>
      </c>
      <c r="EO222" t="s">
        <v>818</v>
      </c>
      <c r="EP222" t="s">
        <v>818</v>
      </c>
      <c r="EQ222" t="s">
        <v>818</v>
      </c>
      <c r="ER222" t="s">
        <v>818</v>
      </c>
      <c r="ES222" t="s">
        <v>818</v>
      </c>
      <c r="ET222" t="s">
        <v>818</v>
      </c>
      <c r="EU222" t="s">
        <v>818</v>
      </c>
      <c r="EV222" t="s">
        <v>818</v>
      </c>
      <c r="EW222" t="s">
        <v>818</v>
      </c>
      <c r="EX222" t="s">
        <v>818</v>
      </c>
      <c r="EY222" t="s">
        <v>818</v>
      </c>
      <c r="EZ222" t="s">
        <v>818</v>
      </c>
      <c r="FA222" t="s">
        <v>818</v>
      </c>
      <c r="FB222" t="s">
        <v>818</v>
      </c>
      <c r="FC222" t="s">
        <v>818</v>
      </c>
      <c r="FD222" t="s">
        <v>818</v>
      </c>
      <c r="FE222" t="s">
        <v>818</v>
      </c>
      <c r="FF222" t="s">
        <v>818</v>
      </c>
      <c r="FG222" t="s">
        <v>818</v>
      </c>
      <c r="FH222" t="s">
        <v>818</v>
      </c>
      <c r="FI222" t="s">
        <v>818</v>
      </c>
      <c r="FJ222" t="s">
        <v>818</v>
      </c>
      <c r="FK222" t="s">
        <v>818</v>
      </c>
      <c r="FL222" t="s">
        <v>818</v>
      </c>
      <c r="FM222" t="s">
        <v>818</v>
      </c>
      <c r="FN222" t="s">
        <v>818</v>
      </c>
      <c r="FO222" t="s">
        <v>818</v>
      </c>
      <c r="FP222" t="s">
        <v>818</v>
      </c>
      <c r="FQ222" t="s">
        <v>818</v>
      </c>
      <c r="FR222" t="s">
        <v>818</v>
      </c>
      <c r="FS222" t="s">
        <v>818</v>
      </c>
      <c r="FT222" t="s">
        <v>818</v>
      </c>
      <c r="FU222" t="s">
        <v>818</v>
      </c>
      <c r="FV222" t="s">
        <v>818</v>
      </c>
      <c r="FW222" t="s">
        <v>818</v>
      </c>
      <c r="FX222" t="s">
        <v>818</v>
      </c>
      <c r="FY222" t="s">
        <v>818</v>
      </c>
      <c r="FZ222" t="s">
        <v>818</v>
      </c>
      <c r="GA222" t="s">
        <v>818</v>
      </c>
      <c r="GB222" t="s">
        <v>818</v>
      </c>
      <c r="GC222" t="s">
        <v>818</v>
      </c>
      <c r="GD222" t="s">
        <v>818</v>
      </c>
      <c r="GE222" t="s">
        <v>818</v>
      </c>
      <c r="GF222" t="s">
        <v>818</v>
      </c>
      <c r="GG222" t="s">
        <v>818</v>
      </c>
      <c r="GH222" t="s">
        <v>818</v>
      </c>
      <c r="GI222" t="s">
        <v>818</v>
      </c>
      <c r="GJ222" t="s">
        <v>818</v>
      </c>
      <c r="GK222" t="s">
        <v>818</v>
      </c>
      <c r="GL222" t="s">
        <v>818</v>
      </c>
      <c r="GM222" t="s">
        <v>818</v>
      </c>
      <c r="GN222" t="s">
        <v>818</v>
      </c>
      <c r="GO222" t="s">
        <v>818</v>
      </c>
      <c r="GP222" t="s">
        <v>818</v>
      </c>
      <c r="GQ222" t="s">
        <v>818</v>
      </c>
      <c r="GR222" t="s">
        <v>818</v>
      </c>
      <c r="GS222" t="s">
        <v>818</v>
      </c>
      <c r="GT222" t="s">
        <v>818</v>
      </c>
      <c r="GU222" t="s">
        <v>818</v>
      </c>
      <c r="GV222" t="s">
        <v>818</v>
      </c>
      <c r="GW222" t="s">
        <v>818</v>
      </c>
      <c r="GX222" t="s">
        <v>818</v>
      </c>
      <c r="GY222" t="s">
        <v>818</v>
      </c>
      <c r="GZ222" t="s">
        <v>818</v>
      </c>
      <c r="HA222" t="s">
        <v>818</v>
      </c>
      <c r="HB222" t="s">
        <v>818</v>
      </c>
      <c r="HC222" t="s">
        <v>818</v>
      </c>
      <c r="HD222" t="s">
        <v>818</v>
      </c>
      <c r="HE222" t="s">
        <v>818</v>
      </c>
      <c r="HF222" t="s">
        <v>818</v>
      </c>
      <c r="HG222" t="s">
        <v>818</v>
      </c>
      <c r="HH222" t="s">
        <v>818</v>
      </c>
      <c r="HI222" t="s">
        <v>818</v>
      </c>
      <c r="HJ222" t="s">
        <v>818</v>
      </c>
      <c r="HK222" t="s">
        <v>818</v>
      </c>
      <c r="HL222" t="s">
        <v>818</v>
      </c>
      <c r="HM222" t="s">
        <v>818</v>
      </c>
      <c r="HN222" t="s">
        <v>818</v>
      </c>
      <c r="HO222" t="s">
        <v>818</v>
      </c>
      <c r="HP222" t="s">
        <v>818</v>
      </c>
      <c r="HQ222" t="s">
        <v>818</v>
      </c>
      <c r="HR222" t="s">
        <v>818</v>
      </c>
      <c r="HS222" t="s">
        <v>818</v>
      </c>
      <c r="HT222" t="s">
        <v>818</v>
      </c>
      <c r="HU222" t="s">
        <v>818</v>
      </c>
      <c r="HV222" t="s">
        <v>818</v>
      </c>
      <c r="HW222" t="s">
        <v>818</v>
      </c>
      <c r="HX222" t="s">
        <v>818</v>
      </c>
      <c r="HY222" t="s">
        <v>818</v>
      </c>
      <c r="HZ222" t="s">
        <v>818</v>
      </c>
      <c r="IA222" t="s">
        <v>818</v>
      </c>
      <c r="IB222" t="s">
        <v>818</v>
      </c>
      <c r="IC222" t="s">
        <v>818</v>
      </c>
      <c r="ID222" t="s">
        <v>818</v>
      </c>
      <c r="IE222" t="s">
        <v>818</v>
      </c>
      <c r="IF222" t="s">
        <v>818</v>
      </c>
      <c r="IG222" t="s">
        <v>818</v>
      </c>
      <c r="IH222" t="s">
        <v>818</v>
      </c>
      <c r="II222" t="s">
        <v>818</v>
      </c>
      <c r="IJ222" t="s">
        <v>818</v>
      </c>
      <c r="IK222" t="s">
        <v>818</v>
      </c>
      <c r="IL222" t="s">
        <v>818</v>
      </c>
      <c r="IM222" t="s">
        <v>818</v>
      </c>
      <c r="IN222" t="s">
        <v>818</v>
      </c>
      <c r="IO222" t="s">
        <v>818</v>
      </c>
      <c r="IP222" t="s">
        <v>818</v>
      </c>
      <c r="IQ222" t="s">
        <v>818</v>
      </c>
      <c r="IR222" t="s">
        <v>818</v>
      </c>
      <c r="IS222" t="s">
        <v>818</v>
      </c>
      <c r="IT222" t="s">
        <v>818</v>
      </c>
      <c r="IU222" t="s">
        <v>818</v>
      </c>
      <c r="IV222" t="s">
        <v>818</v>
      </c>
      <c r="IW222" t="s">
        <v>818</v>
      </c>
      <c r="IX222" t="s">
        <v>818</v>
      </c>
      <c r="IY222" t="s">
        <v>818</v>
      </c>
      <c r="IZ222" t="s">
        <v>818</v>
      </c>
      <c r="JA222" t="s">
        <v>818</v>
      </c>
      <c r="JB222" t="s">
        <v>818</v>
      </c>
      <c r="JC222" t="s">
        <v>818</v>
      </c>
      <c r="JD222" t="s">
        <v>818</v>
      </c>
      <c r="JE222" t="s">
        <v>818</v>
      </c>
      <c r="JF222" t="s">
        <v>818</v>
      </c>
      <c r="JG222" t="s">
        <v>818</v>
      </c>
      <c r="JH222" t="s">
        <v>818</v>
      </c>
      <c r="JI222" t="s">
        <v>818</v>
      </c>
      <c r="JJ222" t="s">
        <v>818</v>
      </c>
      <c r="JK222" t="s">
        <v>818</v>
      </c>
      <c r="JL222" t="s">
        <v>818</v>
      </c>
      <c r="JM222" t="s">
        <v>818</v>
      </c>
      <c r="JN222" t="s">
        <v>818</v>
      </c>
      <c r="JO222" t="s">
        <v>818</v>
      </c>
      <c r="JP222" t="s">
        <v>818</v>
      </c>
      <c r="JQ222" t="s">
        <v>818</v>
      </c>
      <c r="JR222" t="s">
        <v>818</v>
      </c>
      <c r="JS222" t="s">
        <v>818</v>
      </c>
      <c r="JT222" t="s">
        <v>818</v>
      </c>
      <c r="JU222" t="s">
        <v>818</v>
      </c>
      <c r="JV222" t="s">
        <v>818</v>
      </c>
      <c r="JW222" t="s">
        <v>818</v>
      </c>
      <c r="JX222" t="s">
        <v>818</v>
      </c>
      <c r="JY222" t="s">
        <v>818</v>
      </c>
      <c r="JZ222" t="s">
        <v>818</v>
      </c>
      <c r="KA222" t="s">
        <v>818</v>
      </c>
      <c r="KB222" t="s">
        <v>818</v>
      </c>
      <c r="KC222" t="s">
        <v>818</v>
      </c>
      <c r="KD222" t="s">
        <v>818</v>
      </c>
      <c r="KE222" t="s">
        <v>818</v>
      </c>
      <c r="KF222">
        <v>3</v>
      </c>
      <c r="KG222">
        <v>0</v>
      </c>
      <c r="KH222">
        <v>0</v>
      </c>
      <c r="KI222">
        <v>0</v>
      </c>
      <c r="KJ222">
        <v>0</v>
      </c>
      <c r="KK222">
        <v>0</v>
      </c>
      <c r="KL222">
        <v>0</v>
      </c>
      <c r="KM222">
        <v>0</v>
      </c>
      <c r="KN222">
        <v>0</v>
      </c>
      <c r="KO222">
        <v>0</v>
      </c>
      <c r="KP222">
        <v>0</v>
      </c>
      <c r="KQ222">
        <v>0</v>
      </c>
      <c r="KR222">
        <v>0</v>
      </c>
      <c r="KS222">
        <v>0</v>
      </c>
      <c r="KT222">
        <v>0</v>
      </c>
      <c r="KU222">
        <v>1</v>
      </c>
      <c r="KV222">
        <v>0</v>
      </c>
      <c r="KW222">
        <v>1</v>
      </c>
      <c r="KX222">
        <v>1</v>
      </c>
      <c r="KY222">
        <v>0</v>
      </c>
      <c r="KZ222">
        <v>1</v>
      </c>
      <c r="LA222">
        <v>2</v>
      </c>
      <c r="LB222">
        <v>0</v>
      </c>
      <c r="LC222">
        <v>1</v>
      </c>
      <c r="LD222">
        <v>3</v>
      </c>
      <c r="LE222">
        <v>1</v>
      </c>
      <c r="LF222">
        <v>2</v>
      </c>
      <c r="LH222" t="s">
        <v>817</v>
      </c>
      <c r="LI222" t="s">
        <v>817</v>
      </c>
      <c r="LJ222" t="s">
        <v>817</v>
      </c>
      <c r="LK222" t="s">
        <v>817</v>
      </c>
      <c r="LL222" t="s">
        <v>817</v>
      </c>
      <c r="LM222" t="s">
        <v>817</v>
      </c>
      <c r="LO222" t="s">
        <v>817</v>
      </c>
      <c r="LQ222" t="s">
        <v>817</v>
      </c>
      <c r="LX222" t="s">
        <v>817</v>
      </c>
      <c r="MA222" t="s">
        <v>994</v>
      </c>
      <c r="MB222" t="s">
        <v>821</v>
      </c>
      <c r="MC222" t="s">
        <v>875</v>
      </c>
      <c r="MD222" t="s">
        <v>813</v>
      </c>
      <c r="MF222" t="s">
        <v>934</v>
      </c>
      <c r="MH222" t="s">
        <v>935</v>
      </c>
      <c r="MI222" t="s">
        <v>813</v>
      </c>
      <c r="MJ222" t="s">
        <v>888</v>
      </c>
      <c r="MU222" t="s">
        <v>817</v>
      </c>
      <c r="MV222" t="s">
        <v>813</v>
      </c>
      <c r="MW222" t="s">
        <v>813</v>
      </c>
      <c r="MX222" t="s">
        <v>817</v>
      </c>
      <c r="MY222" t="s">
        <v>817</v>
      </c>
      <c r="MZ222" t="s">
        <v>817</v>
      </c>
      <c r="NA222" t="s">
        <v>817</v>
      </c>
      <c r="NB222" t="s">
        <v>817</v>
      </c>
      <c r="NR222" t="s">
        <v>817</v>
      </c>
      <c r="NU222" t="s">
        <v>825</v>
      </c>
      <c r="NY222">
        <v>0</v>
      </c>
      <c r="OA222" t="s">
        <v>817</v>
      </c>
      <c r="OB222" t="s">
        <v>817</v>
      </c>
      <c r="OC222" t="s">
        <v>813</v>
      </c>
      <c r="OD222" t="s">
        <v>817</v>
      </c>
      <c r="OE222" t="s">
        <v>817</v>
      </c>
      <c r="OF222" t="s">
        <v>817</v>
      </c>
      <c r="OG222" t="s">
        <v>817</v>
      </c>
      <c r="OH222" t="s">
        <v>817</v>
      </c>
      <c r="OI222" t="s">
        <v>817</v>
      </c>
      <c r="OJ222" t="s">
        <v>817</v>
      </c>
      <c r="OK222" t="s">
        <v>817</v>
      </c>
      <c r="OL222" t="s">
        <v>817</v>
      </c>
      <c r="OM222" t="s">
        <v>817</v>
      </c>
      <c r="ON222" t="s">
        <v>817</v>
      </c>
      <c r="OP222" t="s">
        <v>817</v>
      </c>
      <c r="OQ222" t="s">
        <v>827</v>
      </c>
      <c r="OR222" t="s">
        <v>828</v>
      </c>
      <c r="OS222" t="s">
        <v>878</v>
      </c>
      <c r="OT222" t="s">
        <v>813</v>
      </c>
      <c r="OU222" t="s">
        <v>813</v>
      </c>
      <c r="OV222" t="s">
        <v>830</v>
      </c>
      <c r="OW222" t="s">
        <v>864</v>
      </c>
      <c r="OX222" t="s">
        <v>832</v>
      </c>
      <c r="OY222" t="s">
        <v>833</v>
      </c>
      <c r="OZ222" t="s">
        <v>849</v>
      </c>
      <c r="PA222" t="s">
        <v>817</v>
      </c>
      <c r="PB222" t="s">
        <v>817</v>
      </c>
      <c r="PC222" t="s">
        <v>817</v>
      </c>
      <c r="PD222" t="s">
        <v>817</v>
      </c>
      <c r="PE222" t="s">
        <v>817</v>
      </c>
      <c r="PF222" t="s">
        <v>817</v>
      </c>
      <c r="PG222" t="s">
        <v>813</v>
      </c>
      <c r="PH222" t="s">
        <v>817</v>
      </c>
      <c r="PI222" t="s">
        <v>817</v>
      </c>
      <c r="PJ222" t="s">
        <v>817</v>
      </c>
      <c r="PK222" t="s">
        <v>817</v>
      </c>
      <c r="PL222" t="s">
        <v>835</v>
      </c>
      <c r="PM222" t="s">
        <v>836</v>
      </c>
      <c r="PN222" t="s">
        <v>837</v>
      </c>
      <c r="PO222" t="s">
        <v>838</v>
      </c>
      <c r="PP222" t="s">
        <v>867</v>
      </c>
      <c r="PQ222" t="s">
        <v>817</v>
      </c>
      <c r="PR222" t="s">
        <v>813</v>
      </c>
      <c r="PS222" t="s">
        <v>817</v>
      </c>
      <c r="PT222" t="s">
        <v>817</v>
      </c>
      <c r="PU222" t="s">
        <v>817</v>
      </c>
      <c r="PV222" t="s">
        <v>817</v>
      </c>
      <c r="PW222" t="s">
        <v>817</v>
      </c>
      <c r="PX222" t="s">
        <v>817</v>
      </c>
      <c r="PY222" t="s">
        <v>817</v>
      </c>
      <c r="PZ222" t="s">
        <v>840</v>
      </c>
      <c r="QA222" t="s">
        <v>984</v>
      </c>
      <c r="QB222" t="s">
        <v>895</v>
      </c>
      <c r="QC222" t="s">
        <v>985</v>
      </c>
      <c r="QD222" t="s">
        <v>896</v>
      </c>
      <c r="QE222" t="s">
        <v>845</v>
      </c>
      <c r="QF222" t="s">
        <v>813</v>
      </c>
      <c r="QG222" t="s">
        <v>813</v>
      </c>
      <c r="QH222" t="s">
        <v>813</v>
      </c>
      <c r="QI222" t="s">
        <v>817</v>
      </c>
      <c r="QJ222" t="s">
        <v>813</v>
      </c>
      <c r="QK222" t="s">
        <v>813</v>
      </c>
      <c r="QL222" t="s">
        <v>817</v>
      </c>
      <c r="QM222" t="s">
        <v>817</v>
      </c>
      <c r="QN222" t="s">
        <v>817</v>
      </c>
      <c r="QO222" t="s">
        <v>817</v>
      </c>
      <c r="QP222" t="s">
        <v>817</v>
      </c>
      <c r="QQ222" t="s">
        <v>817</v>
      </c>
      <c r="QR222" t="s">
        <v>868</v>
      </c>
      <c r="QS222" t="s">
        <v>813</v>
      </c>
      <c r="QT222" t="s">
        <v>817</v>
      </c>
      <c r="QU222" t="s">
        <v>817</v>
      </c>
      <c r="QV222" t="s">
        <v>817</v>
      </c>
      <c r="QW222" t="s">
        <v>817</v>
      </c>
      <c r="QX222" t="s">
        <v>817</v>
      </c>
      <c r="QY222" t="s">
        <v>817</v>
      </c>
      <c r="QZ222" t="s">
        <v>817</v>
      </c>
      <c r="RA222" t="s">
        <v>817</v>
      </c>
      <c r="RB222" t="s">
        <v>817</v>
      </c>
      <c r="RC222" t="s">
        <v>817</v>
      </c>
      <c r="RD222" t="s">
        <v>817</v>
      </c>
      <c r="RE222" t="s">
        <v>817</v>
      </c>
      <c r="RF222" t="s">
        <v>817</v>
      </c>
      <c r="RG222" t="s">
        <v>817</v>
      </c>
      <c r="RH222" t="s">
        <v>817</v>
      </c>
      <c r="RI222" t="s">
        <v>817</v>
      </c>
      <c r="RJ222" t="s">
        <v>817</v>
      </c>
      <c r="RK222" t="s">
        <v>813</v>
      </c>
      <c r="RL222" t="s">
        <v>813</v>
      </c>
      <c r="RM222" t="s">
        <v>817</v>
      </c>
      <c r="RN222" t="s">
        <v>817</v>
      </c>
      <c r="RO222" t="s">
        <v>817</v>
      </c>
      <c r="RP222" t="s">
        <v>817</v>
      </c>
      <c r="RQ222" t="s">
        <v>817</v>
      </c>
      <c r="RR222" t="s">
        <v>817</v>
      </c>
      <c r="RS222" t="s">
        <v>817</v>
      </c>
      <c r="RT222" t="s">
        <v>817</v>
      </c>
      <c r="RU222" t="s">
        <v>817</v>
      </c>
      <c r="RV222" t="s">
        <v>817</v>
      </c>
      <c r="RW222" t="s">
        <v>817</v>
      </c>
      <c r="RX222" t="s">
        <v>845</v>
      </c>
      <c r="RY222" t="s">
        <v>902</v>
      </c>
      <c r="RZ222" t="s">
        <v>813</v>
      </c>
      <c r="SA222" t="s">
        <v>817</v>
      </c>
      <c r="SB222" t="s">
        <v>817</v>
      </c>
      <c r="SC222" t="s">
        <v>817</v>
      </c>
      <c r="SD222" t="s">
        <v>813</v>
      </c>
      <c r="SE222" t="s">
        <v>817</v>
      </c>
      <c r="SF222" t="s">
        <v>813</v>
      </c>
      <c r="SG222" t="s">
        <v>817</v>
      </c>
      <c r="SH222" t="s">
        <v>817</v>
      </c>
      <c r="SI222" t="s">
        <v>813</v>
      </c>
      <c r="SJ222" t="s">
        <v>817</v>
      </c>
      <c r="SK222" t="s">
        <v>817</v>
      </c>
      <c r="SL222" t="s">
        <v>817</v>
      </c>
      <c r="SM222" t="s">
        <v>817</v>
      </c>
      <c r="SN222" t="s">
        <v>817</v>
      </c>
      <c r="SO222" t="s">
        <v>817</v>
      </c>
      <c r="SP222" t="s">
        <v>817</v>
      </c>
      <c r="SQ222" t="s">
        <v>817</v>
      </c>
      <c r="SR222" t="s">
        <v>817</v>
      </c>
      <c r="SS222" t="s">
        <v>817</v>
      </c>
      <c r="ST222" t="s">
        <v>817</v>
      </c>
      <c r="SU222" t="s">
        <v>813</v>
      </c>
      <c r="SV222" t="s">
        <v>817</v>
      </c>
      <c r="SW222" t="s">
        <v>817</v>
      </c>
      <c r="SX222" t="s">
        <v>813</v>
      </c>
      <c r="SY222" t="s">
        <v>817</v>
      </c>
      <c r="SZ222" t="s">
        <v>817</v>
      </c>
      <c r="TA222" t="s">
        <v>817</v>
      </c>
      <c r="TB222" t="s">
        <v>817</v>
      </c>
      <c r="TC222" t="s">
        <v>817</v>
      </c>
      <c r="TD222" t="s">
        <v>817</v>
      </c>
      <c r="TE222" t="s">
        <v>817</v>
      </c>
      <c r="TF222" t="s">
        <v>817</v>
      </c>
      <c r="TG222" t="s">
        <v>817</v>
      </c>
      <c r="TH222" t="s">
        <v>817</v>
      </c>
      <c r="TI222" t="s">
        <v>817</v>
      </c>
      <c r="TJ222" t="s">
        <v>813</v>
      </c>
      <c r="TK222" t="s">
        <v>817</v>
      </c>
      <c r="TL222" t="s">
        <v>817</v>
      </c>
      <c r="TM222" t="s">
        <v>817</v>
      </c>
      <c r="TN222" t="s">
        <v>817</v>
      </c>
      <c r="TO222" t="s">
        <v>817</v>
      </c>
      <c r="TP222" t="s">
        <v>817</v>
      </c>
      <c r="TQ222" t="s">
        <v>817</v>
      </c>
      <c r="TR222" t="s">
        <v>817</v>
      </c>
      <c r="TS222" t="s">
        <v>817</v>
      </c>
      <c r="TT222" t="s">
        <v>813</v>
      </c>
      <c r="TU222" t="s">
        <v>817</v>
      </c>
      <c r="TV222" t="s">
        <v>817</v>
      </c>
      <c r="TW222" t="s">
        <v>817</v>
      </c>
      <c r="TX222" t="s">
        <v>1725</v>
      </c>
      <c r="TY222" t="s">
        <v>813</v>
      </c>
      <c r="TZ222" t="s">
        <v>817</v>
      </c>
      <c r="UA222" t="s">
        <v>817</v>
      </c>
      <c r="UB222" t="s">
        <v>817</v>
      </c>
      <c r="UC222" t="s">
        <v>817</v>
      </c>
      <c r="UD222" t="s">
        <v>817</v>
      </c>
      <c r="UE222" t="s">
        <v>817</v>
      </c>
      <c r="UF222" t="s">
        <v>817</v>
      </c>
      <c r="UG222" t="s">
        <v>817</v>
      </c>
      <c r="UH222" t="s">
        <v>817</v>
      </c>
      <c r="UI222" t="s">
        <v>817</v>
      </c>
      <c r="UJ222" t="s">
        <v>817</v>
      </c>
      <c r="UK222" t="s">
        <v>817</v>
      </c>
      <c r="UL222" t="s">
        <v>817</v>
      </c>
      <c r="UM222" t="s">
        <v>817</v>
      </c>
      <c r="UN222" t="s">
        <v>817</v>
      </c>
      <c r="UO222" t="s">
        <v>817</v>
      </c>
      <c r="UP222" t="s">
        <v>817</v>
      </c>
      <c r="UQ222" t="s">
        <v>817</v>
      </c>
      <c r="UR222" t="s">
        <v>817</v>
      </c>
      <c r="US222" t="s">
        <v>817</v>
      </c>
      <c r="UT222" t="s">
        <v>817</v>
      </c>
      <c r="UU222" t="s">
        <v>817</v>
      </c>
      <c r="UV222" t="s">
        <v>817</v>
      </c>
      <c r="UW222" t="s">
        <v>813</v>
      </c>
      <c r="UX222" t="s">
        <v>817</v>
      </c>
      <c r="UY222" t="s">
        <v>817</v>
      </c>
      <c r="UZ222" t="s">
        <v>817</v>
      </c>
      <c r="VD222" t="s">
        <v>813</v>
      </c>
      <c r="VE222" t="s">
        <v>817</v>
      </c>
      <c r="VF222" t="s">
        <v>817</v>
      </c>
      <c r="VG222" t="s">
        <v>817</v>
      </c>
      <c r="VH222" t="s">
        <v>817</v>
      </c>
      <c r="VI222" t="s">
        <v>817</v>
      </c>
      <c r="VJ222" t="s">
        <v>817</v>
      </c>
      <c r="VK222" t="s">
        <v>817</v>
      </c>
      <c r="VL222" t="s">
        <v>817</v>
      </c>
      <c r="VM222" t="s">
        <v>817</v>
      </c>
      <c r="VN222" t="s">
        <v>817</v>
      </c>
      <c r="VO222" t="s">
        <v>817</v>
      </c>
      <c r="VP222" t="s">
        <v>817</v>
      </c>
      <c r="VQ222" t="s">
        <v>817</v>
      </c>
      <c r="VY222" t="s">
        <v>813</v>
      </c>
      <c r="VZ222" t="s">
        <v>817</v>
      </c>
      <c r="WA222" t="s">
        <v>817</v>
      </c>
      <c r="WJ222" t="s">
        <v>813</v>
      </c>
      <c r="WK222" t="s">
        <v>813</v>
      </c>
      <c r="WL222" t="s">
        <v>817</v>
      </c>
      <c r="WM222" t="s">
        <v>813</v>
      </c>
      <c r="WN222" t="s">
        <v>817</v>
      </c>
      <c r="WO222" t="s">
        <v>817</v>
      </c>
      <c r="WP222" t="s">
        <v>817</v>
      </c>
      <c r="WQ222" t="s">
        <v>817</v>
      </c>
      <c r="WR222" t="s">
        <v>817</v>
      </c>
      <c r="WS222" t="s">
        <v>902</v>
      </c>
      <c r="WU222" t="s">
        <v>813</v>
      </c>
      <c r="WV222" t="s">
        <v>813</v>
      </c>
      <c r="WW222" t="s">
        <v>817</v>
      </c>
      <c r="WX222" t="s">
        <v>817</v>
      </c>
      <c r="WY222" t="s">
        <v>817</v>
      </c>
      <c r="WZ222" t="s">
        <v>817</v>
      </c>
      <c r="XA222" t="s">
        <v>817</v>
      </c>
      <c r="XB222" t="s">
        <v>817</v>
      </c>
      <c r="XC222" t="s">
        <v>1258</v>
      </c>
      <c r="XD222" t="s">
        <v>813</v>
      </c>
      <c r="XE222" t="s">
        <v>817</v>
      </c>
      <c r="XF222" t="s">
        <v>817</v>
      </c>
      <c r="XG222" t="s">
        <v>817</v>
      </c>
      <c r="XH222" t="s">
        <v>817</v>
      </c>
      <c r="XI222" t="s">
        <v>817</v>
      </c>
      <c r="XJ222" t="s">
        <v>813</v>
      </c>
      <c r="XK222" t="s">
        <v>813</v>
      </c>
      <c r="XL222" t="s">
        <v>817</v>
      </c>
      <c r="XM222" t="s">
        <v>817</v>
      </c>
      <c r="XN222" t="s">
        <v>817</v>
      </c>
      <c r="XO222" t="s">
        <v>817</v>
      </c>
      <c r="XP222" t="s">
        <v>817</v>
      </c>
      <c r="XQ222" t="s">
        <v>817</v>
      </c>
      <c r="XR222" t="s">
        <v>817</v>
      </c>
      <c r="XS222" t="s">
        <v>817</v>
      </c>
      <c r="XT222" t="s">
        <v>813</v>
      </c>
      <c r="XU222" t="s">
        <v>817</v>
      </c>
      <c r="XV222" t="s">
        <v>813</v>
      </c>
      <c r="XW222" t="s">
        <v>817</v>
      </c>
      <c r="XX222" t="s">
        <v>817</v>
      </c>
      <c r="XY222" t="s">
        <v>817</v>
      </c>
      <c r="XZ222" t="s">
        <v>817</v>
      </c>
      <c r="ZM222" t="s">
        <v>813</v>
      </c>
      <c r="ZN222" t="s">
        <v>817</v>
      </c>
      <c r="ZO222" t="s">
        <v>817</v>
      </c>
      <c r="ZP222" t="s">
        <v>817</v>
      </c>
      <c r="ZQ222" t="s">
        <v>817</v>
      </c>
      <c r="ZR222" t="s">
        <v>813</v>
      </c>
      <c r="ZS222" t="s">
        <v>817</v>
      </c>
      <c r="ZT222" t="s">
        <v>817</v>
      </c>
      <c r="ZU222" t="s">
        <v>817</v>
      </c>
      <c r="ZV222" t="s">
        <v>817</v>
      </c>
      <c r="ZW222" t="s">
        <v>817</v>
      </c>
      <c r="ZX222" t="s">
        <v>817</v>
      </c>
      <c r="ZY222" t="s">
        <v>817</v>
      </c>
      <c r="ZZ222" t="s">
        <v>817</v>
      </c>
      <c r="AAA222" t="s">
        <v>817</v>
      </c>
      <c r="AAB222" t="s">
        <v>817</v>
      </c>
      <c r="AAC222" t="s">
        <v>813</v>
      </c>
      <c r="AAD222" t="s">
        <v>817</v>
      </c>
      <c r="AAE222" t="s">
        <v>817</v>
      </c>
      <c r="AAF222" t="s">
        <v>817</v>
      </c>
      <c r="AAH222" t="s">
        <v>813</v>
      </c>
      <c r="AAI222" t="s">
        <v>817</v>
      </c>
      <c r="AAJ222" t="s">
        <v>813</v>
      </c>
      <c r="AAK222" t="s">
        <v>817</v>
      </c>
      <c r="AAL222" t="s">
        <v>813</v>
      </c>
      <c r="AAM222" t="s">
        <v>817</v>
      </c>
      <c r="AAN222" t="s">
        <v>817</v>
      </c>
      <c r="AAO222" t="s">
        <v>817</v>
      </c>
      <c r="AAP222" t="s">
        <v>817</v>
      </c>
      <c r="AAQ222" t="s">
        <v>817</v>
      </c>
      <c r="AAR222" t="s">
        <v>817</v>
      </c>
      <c r="AAS222" t="s">
        <v>817</v>
      </c>
      <c r="AAT222" t="s">
        <v>817</v>
      </c>
      <c r="AAV222" t="s">
        <v>817</v>
      </c>
      <c r="AAW222" t="s">
        <v>817</v>
      </c>
      <c r="AAX222" t="s">
        <v>817</v>
      </c>
      <c r="AAY222" t="s">
        <v>817</v>
      </c>
      <c r="AAZ222" t="s">
        <v>817</v>
      </c>
      <c r="ABA222" t="s">
        <v>813</v>
      </c>
      <c r="ABB222" t="s">
        <v>817</v>
      </c>
      <c r="ABC222" t="s">
        <v>817</v>
      </c>
      <c r="ABD222" t="s">
        <v>817</v>
      </c>
      <c r="ABE222" t="s">
        <v>817</v>
      </c>
      <c r="ABF222" t="s">
        <v>817</v>
      </c>
      <c r="ABG222" t="s">
        <v>817</v>
      </c>
      <c r="ABH222" t="s">
        <v>817</v>
      </c>
      <c r="ABI222" t="s">
        <v>817</v>
      </c>
      <c r="ABJ222" t="s">
        <v>817</v>
      </c>
      <c r="ABK222" t="s">
        <v>817</v>
      </c>
      <c r="ABL222" t="s">
        <v>817</v>
      </c>
      <c r="ABM222" t="s">
        <v>817</v>
      </c>
      <c r="ABN222" t="s">
        <v>817</v>
      </c>
      <c r="ABO222" t="s">
        <v>817</v>
      </c>
      <c r="ABP222" t="s">
        <v>817</v>
      </c>
      <c r="ABQ222" t="s">
        <v>817</v>
      </c>
      <c r="ABR222" t="s">
        <v>817</v>
      </c>
      <c r="ABS222" t="s">
        <v>817</v>
      </c>
      <c r="ABT222" t="s">
        <v>817</v>
      </c>
      <c r="ABU222" t="s">
        <v>817</v>
      </c>
      <c r="ABV222" t="s">
        <v>817</v>
      </c>
      <c r="ABW222" t="s">
        <v>817</v>
      </c>
      <c r="ABX222" t="s">
        <v>817</v>
      </c>
      <c r="ABY222" t="s">
        <v>817</v>
      </c>
      <c r="ABZ222" t="s">
        <v>817</v>
      </c>
      <c r="ACA222" t="s">
        <v>817</v>
      </c>
      <c r="ACB222" t="s">
        <v>813</v>
      </c>
      <c r="ACC222" t="s">
        <v>817</v>
      </c>
      <c r="ACD222" t="s">
        <v>817</v>
      </c>
      <c r="ACE222" t="s">
        <v>817</v>
      </c>
      <c r="ACF222" t="s">
        <v>817</v>
      </c>
      <c r="ACG222" t="s">
        <v>817</v>
      </c>
      <c r="ACH222" t="s">
        <v>817</v>
      </c>
      <c r="ACI222" t="s">
        <v>817</v>
      </c>
    </row>
    <row r="223" spans="1:763">
      <c r="A223" t="s">
        <v>1726</v>
      </c>
      <c r="B223" t="s">
        <v>1727</v>
      </c>
      <c r="C223" t="s">
        <v>1728</v>
      </c>
      <c r="D223" t="s">
        <v>854</v>
      </c>
      <c r="E223" t="s">
        <v>854</v>
      </c>
      <c r="P223" t="s">
        <v>855</v>
      </c>
      <c r="T223">
        <v>28</v>
      </c>
      <c r="V223" t="s">
        <v>813</v>
      </c>
      <c r="X223" t="s">
        <v>813</v>
      </c>
      <c r="Y223" t="s">
        <v>814</v>
      </c>
      <c r="Z223" t="s">
        <v>814</v>
      </c>
      <c r="AA223" t="s">
        <v>857</v>
      </c>
      <c r="AB223" t="s">
        <v>901</v>
      </c>
      <c r="AC223">
        <v>1</v>
      </c>
      <c r="AD223" t="s">
        <v>817</v>
      </c>
      <c r="AE223">
        <v>0</v>
      </c>
      <c r="AF223">
        <v>1</v>
      </c>
      <c r="AG223">
        <v>0</v>
      </c>
      <c r="AH223" t="s">
        <v>818</v>
      </c>
      <c r="AI223" t="s">
        <v>818</v>
      </c>
      <c r="AJ223" t="s">
        <v>818</v>
      </c>
      <c r="AK223" t="s">
        <v>818</v>
      </c>
      <c r="AL223" t="s">
        <v>818</v>
      </c>
      <c r="AM223" t="s">
        <v>818</v>
      </c>
      <c r="AN223" t="s">
        <v>818</v>
      </c>
      <c r="AO223" t="s">
        <v>818</v>
      </c>
      <c r="AP223" t="s">
        <v>818</v>
      </c>
      <c r="AQ223" t="s">
        <v>818</v>
      </c>
      <c r="AR223" t="s">
        <v>818</v>
      </c>
      <c r="AS223" t="s">
        <v>818</v>
      </c>
      <c r="AT223" t="s">
        <v>818</v>
      </c>
      <c r="AU223" t="s">
        <v>818</v>
      </c>
      <c r="AV223" t="s">
        <v>818</v>
      </c>
      <c r="AW223" t="s">
        <v>818</v>
      </c>
      <c r="AX223" t="s">
        <v>818</v>
      </c>
      <c r="AY223" t="s">
        <v>818</v>
      </c>
      <c r="AZ223" t="s">
        <v>818</v>
      </c>
      <c r="BA223" t="s">
        <v>818</v>
      </c>
      <c r="BB223" t="s">
        <v>818</v>
      </c>
      <c r="BC223" t="s">
        <v>818</v>
      </c>
      <c r="BD223" t="s">
        <v>818</v>
      </c>
      <c r="BE223" t="s">
        <v>818</v>
      </c>
      <c r="BF223" t="s">
        <v>818</v>
      </c>
      <c r="BG223" t="s">
        <v>818</v>
      </c>
      <c r="BH223" t="s">
        <v>818</v>
      </c>
      <c r="BI223" t="s">
        <v>818</v>
      </c>
      <c r="BJ223" t="s">
        <v>818</v>
      </c>
      <c r="BK223" t="s">
        <v>818</v>
      </c>
      <c r="BL223" t="s">
        <v>818</v>
      </c>
      <c r="BM223" t="s">
        <v>818</v>
      </c>
      <c r="BN223" t="s">
        <v>818</v>
      </c>
      <c r="BO223" t="s">
        <v>818</v>
      </c>
      <c r="BP223" t="s">
        <v>818</v>
      </c>
      <c r="BQ223" t="s">
        <v>818</v>
      </c>
      <c r="BR223" t="s">
        <v>818</v>
      </c>
      <c r="BS223" t="s">
        <v>818</v>
      </c>
      <c r="BT223" t="s">
        <v>818</v>
      </c>
      <c r="BU223" t="s">
        <v>818</v>
      </c>
      <c r="BV223" t="s">
        <v>818</v>
      </c>
      <c r="BW223" t="s">
        <v>818</v>
      </c>
      <c r="BX223" t="s">
        <v>818</v>
      </c>
      <c r="BY223" t="s">
        <v>818</v>
      </c>
      <c r="BZ223" t="s">
        <v>818</v>
      </c>
      <c r="CA223" t="s">
        <v>818</v>
      </c>
      <c r="CB223" t="s">
        <v>818</v>
      </c>
      <c r="CC223" t="s">
        <v>818</v>
      </c>
      <c r="CD223" t="s">
        <v>818</v>
      </c>
      <c r="CE223" t="s">
        <v>818</v>
      </c>
      <c r="CF223" t="s">
        <v>818</v>
      </c>
      <c r="CG223" t="s">
        <v>818</v>
      </c>
      <c r="CH223" t="s">
        <v>818</v>
      </c>
      <c r="CI223" t="s">
        <v>818</v>
      </c>
      <c r="CJ223" t="s">
        <v>818</v>
      </c>
      <c r="CK223" t="s">
        <v>818</v>
      </c>
      <c r="CL223" t="s">
        <v>818</v>
      </c>
      <c r="CM223" t="s">
        <v>818</v>
      </c>
      <c r="CN223" t="s">
        <v>818</v>
      </c>
      <c r="CO223" t="s">
        <v>818</v>
      </c>
      <c r="CP223" t="s">
        <v>818</v>
      </c>
      <c r="CQ223" t="s">
        <v>818</v>
      </c>
      <c r="CR223" t="s">
        <v>818</v>
      </c>
      <c r="CS223" t="s">
        <v>818</v>
      </c>
      <c r="CT223" t="s">
        <v>818</v>
      </c>
      <c r="CU223" t="s">
        <v>818</v>
      </c>
      <c r="CV223" t="s">
        <v>818</v>
      </c>
      <c r="CW223" t="s">
        <v>818</v>
      </c>
      <c r="CX223" t="s">
        <v>818</v>
      </c>
      <c r="CY223" t="s">
        <v>818</v>
      </c>
      <c r="CZ223" t="s">
        <v>818</v>
      </c>
      <c r="DA223" t="s">
        <v>818</v>
      </c>
      <c r="DB223" t="s">
        <v>818</v>
      </c>
      <c r="DC223" t="s">
        <v>818</v>
      </c>
      <c r="DD223" t="s">
        <v>818</v>
      </c>
      <c r="DE223" t="s">
        <v>818</v>
      </c>
      <c r="DF223" t="s">
        <v>818</v>
      </c>
      <c r="DG223" t="s">
        <v>818</v>
      </c>
      <c r="DH223" t="s">
        <v>818</v>
      </c>
      <c r="DI223" t="s">
        <v>818</v>
      </c>
      <c r="DJ223" t="s">
        <v>818</v>
      </c>
      <c r="DK223" t="s">
        <v>818</v>
      </c>
      <c r="DL223" t="s">
        <v>818</v>
      </c>
      <c r="DM223" t="s">
        <v>818</v>
      </c>
      <c r="DN223" t="s">
        <v>818</v>
      </c>
      <c r="DO223" t="s">
        <v>818</v>
      </c>
      <c r="DP223" t="s">
        <v>818</v>
      </c>
      <c r="DQ223" t="s">
        <v>818</v>
      </c>
      <c r="DR223" t="s">
        <v>818</v>
      </c>
      <c r="DS223" t="s">
        <v>818</v>
      </c>
      <c r="DT223" t="s">
        <v>818</v>
      </c>
      <c r="DU223" t="s">
        <v>818</v>
      </c>
      <c r="DV223" t="s">
        <v>818</v>
      </c>
      <c r="DW223" t="s">
        <v>818</v>
      </c>
      <c r="DX223" t="s">
        <v>818</v>
      </c>
      <c r="DY223" t="s">
        <v>818</v>
      </c>
      <c r="DZ223" t="s">
        <v>818</v>
      </c>
      <c r="EA223" t="s">
        <v>818</v>
      </c>
      <c r="EB223" t="s">
        <v>818</v>
      </c>
      <c r="EC223" t="s">
        <v>818</v>
      </c>
      <c r="ED223" t="s">
        <v>818</v>
      </c>
      <c r="EE223" t="s">
        <v>818</v>
      </c>
      <c r="EF223" t="s">
        <v>818</v>
      </c>
      <c r="EG223" t="s">
        <v>818</v>
      </c>
      <c r="EH223" t="s">
        <v>818</v>
      </c>
      <c r="EI223" t="s">
        <v>818</v>
      </c>
      <c r="EJ223" t="s">
        <v>818</v>
      </c>
      <c r="EK223" t="s">
        <v>818</v>
      </c>
      <c r="EL223" t="s">
        <v>818</v>
      </c>
      <c r="EM223" t="s">
        <v>818</v>
      </c>
      <c r="EN223" t="s">
        <v>818</v>
      </c>
      <c r="EO223" t="s">
        <v>818</v>
      </c>
      <c r="EP223" t="s">
        <v>818</v>
      </c>
      <c r="EQ223" t="s">
        <v>818</v>
      </c>
      <c r="ER223" t="s">
        <v>818</v>
      </c>
      <c r="ES223" t="s">
        <v>818</v>
      </c>
      <c r="ET223" t="s">
        <v>818</v>
      </c>
      <c r="EU223" t="s">
        <v>818</v>
      </c>
      <c r="EV223" t="s">
        <v>818</v>
      </c>
      <c r="EW223" t="s">
        <v>818</v>
      </c>
      <c r="EX223" t="s">
        <v>818</v>
      </c>
      <c r="EY223" t="s">
        <v>818</v>
      </c>
      <c r="EZ223" t="s">
        <v>818</v>
      </c>
      <c r="FA223" t="s">
        <v>818</v>
      </c>
      <c r="FB223" t="s">
        <v>818</v>
      </c>
      <c r="FC223" t="s">
        <v>818</v>
      </c>
      <c r="FD223" t="s">
        <v>818</v>
      </c>
      <c r="FE223" t="s">
        <v>818</v>
      </c>
      <c r="FF223" t="s">
        <v>818</v>
      </c>
      <c r="FG223" t="s">
        <v>818</v>
      </c>
      <c r="FH223" t="s">
        <v>818</v>
      </c>
      <c r="FI223" t="s">
        <v>818</v>
      </c>
      <c r="FJ223" t="s">
        <v>818</v>
      </c>
      <c r="FK223" t="s">
        <v>818</v>
      </c>
      <c r="FL223" t="s">
        <v>818</v>
      </c>
      <c r="FM223" t="s">
        <v>818</v>
      </c>
      <c r="FN223" t="s">
        <v>818</v>
      </c>
      <c r="FO223" t="s">
        <v>818</v>
      </c>
      <c r="FP223" t="s">
        <v>818</v>
      </c>
      <c r="FQ223" t="s">
        <v>818</v>
      </c>
      <c r="FR223" t="s">
        <v>818</v>
      </c>
      <c r="FS223" t="s">
        <v>818</v>
      </c>
      <c r="FT223" t="s">
        <v>818</v>
      </c>
      <c r="FU223" t="s">
        <v>818</v>
      </c>
      <c r="FV223" t="s">
        <v>818</v>
      </c>
      <c r="FW223" t="s">
        <v>818</v>
      </c>
      <c r="FX223" t="s">
        <v>818</v>
      </c>
      <c r="FY223" t="s">
        <v>818</v>
      </c>
      <c r="FZ223" t="s">
        <v>818</v>
      </c>
      <c r="GA223" t="s">
        <v>818</v>
      </c>
      <c r="GB223" t="s">
        <v>818</v>
      </c>
      <c r="GC223" t="s">
        <v>818</v>
      </c>
      <c r="GD223" t="s">
        <v>818</v>
      </c>
      <c r="GE223" t="s">
        <v>818</v>
      </c>
      <c r="GF223" t="s">
        <v>818</v>
      </c>
      <c r="GG223" t="s">
        <v>818</v>
      </c>
      <c r="GH223" t="s">
        <v>818</v>
      </c>
      <c r="GI223" t="s">
        <v>818</v>
      </c>
      <c r="GJ223" t="s">
        <v>818</v>
      </c>
      <c r="GK223" t="s">
        <v>818</v>
      </c>
      <c r="GL223" t="s">
        <v>818</v>
      </c>
      <c r="GM223" t="s">
        <v>818</v>
      </c>
      <c r="GN223" t="s">
        <v>818</v>
      </c>
      <c r="GO223" t="s">
        <v>818</v>
      </c>
      <c r="GP223" t="s">
        <v>818</v>
      </c>
      <c r="GQ223" t="s">
        <v>818</v>
      </c>
      <c r="GR223" t="s">
        <v>818</v>
      </c>
      <c r="GS223" t="s">
        <v>818</v>
      </c>
      <c r="GT223" t="s">
        <v>818</v>
      </c>
      <c r="GU223" t="s">
        <v>818</v>
      </c>
      <c r="GV223" t="s">
        <v>818</v>
      </c>
      <c r="GW223" t="s">
        <v>818</v>
      </c>
      <c r="GX223" t="s">
        <v>818</v>
      </c>
      <c r="GY223" t="s">
        <v>818</v>
      </c>
      <c r="GZ223" t="s">
        <v>818</v>
      </c>
      <c r="HA223" t="s">
        <v>818</v>
      </c>
      <c r="HB223" t="s">
        <v>818</v>
      </c>
      <c r="HC223" t="s">
        <v>818</v>
      </c>
      <c r="HD223" t="s">
        <v>818</v>
      </c>
      <c r="HE223" t="s">
        <v>818</v>
      </c>
      <c r="HF223" t="s">
        <v>818</v>
      </c>
      <c r="HG223" t="s">
        <v>818</v>
      </c>
      <c r="HH223" t="s">
        <v>818</v>
      </c>
      <c r="HI223" t="s">
        <v>818</v>
      </c>
      <c r="HJ223" t="s">
        <v>818</v>
      </c>
      <c r="HK223" t="s">
        <v>818</v>
      </c>
      <c r="HL223" t="s">
        <v>818</v>
      </c>
      <c r="HM223" t="s">
        <v>818</v>
      </c>
      <c r="HN223" t="s">
        <v>818</v>
      </c>
      <c r="HO223" t="s">
        <v>818</v>
      </c>
      <c r="HP223" t="s">
        <v>818</v>
      </c>
      <c r="HQ223" t="s">
        <v>818</v>
      </c>
      <c r="HR223" t="s">
        <v>818</v>
      </c>
      <c r="HS223" t="s">
        <v>818</v>
      </c>
      <c r="HT223" t="s">
        <v>818</v>
      </c>
      <c r="HU223" t="s">
        <v>818</v>
      </c>
      <c r="HV223" t="s">
        <v>818</v>
      </c>
      <c r="HW223" t="s">
        <v>818</v>
      </c>
      <c r="HX223" t="s">
        <v>818</v>
      </c>
      <c r="HY223" t="s">
        <v>818</v>
      </c>
      <c r="HZ223" t="s">
        <v>818</v>
      </c>
      <c r="IA223" t="s">
        <v>818</v>
      </c>
      <c r="IB223" t="s">
        <v>818</v>
      </c>
      <c r="IC223" t="s">
        <v>818</v>
      </c>
      <c r="ID223" t="s">
        <v>818</v>
      </c>
      <c r="IE223" t="s">
        <v>818</v>
      </c>
      <c r="IF223" t="s">
        <v>818</v>
      </c>
      <c r="IG223" t="s">
        <v>818</v>
      </c>
      <c r="IH223" t="s">
        <v>818</v>
      </c>
      <c r="II223" t="s">
        <v>818</v>
      </c>
      <c r="IJ223" t="s">
        <v>818</v>
      </c>
      <c r="IK223" t="s">
        <v>818</v>
      </c>
      <c r="IL223" t="s">
        <v>818</v>
      </c>
      <c r="IM223" t="s">
        <v>818</v>
      </c>
      <c r="IN223" t="s">
        <v>818</v>
      </c>
      <c r="IO223" t="s">
        <v>818</v>
      </c>
      <c r="IP223" t="s">
        <v>818</v>
      </c>
      <c r="IQ223" t="s">
        <v>818</v>
      </c>
      <c r="IR223" t="s">
        <v>818</v>
      </c>
      <c r="IS223" t="s">
        <v>818</v>
      </c>
      <c r="IT223" t="s">
        <v>818</v>
      </c>
      <c r="IU223" t="s">
        <v>818</v>
      </c>
      <c r="IV223" t="s">
        <v>818</v>
      </c>
      <c r="IW223" t="s">
        <v>818</v>
      </c>
      <c r="IX223" t="s">
        <v>818</v>
      </c>
      <c r="IY223" t="s">
        <v>818</v>
      </c>
      <c r="IZ223" t="s">
        <v>818</v>
      </c>
      <c r="JA223" t="s">
        <v>818</v>
      </c>
      <c r="JB223" t="s">
        <v>818</v>
      </c>
      <c r="JC223" t="s">
        <v>818</v>
      </c>
      <c r="JD223" t="s">
        <v>818</v>
      </c>
      <c r="JE223" t="s">
        <v>818</v>
      </c>
      <c r="JF223" t="s">
        <v>818</v>
      </c>
      <c r="JG223" t="s">
        <v>818</v>
      </c>
      <c r="JH223" t="s">
        <v>818</v>
      </c>
      <c r="JI223" t="s">
        <v>818</v>
      </c>
      <c r="JJ223" t="s">
        <v>818</v>
      </c>
      <c r="JK223" t="s">
        <v>818</v>
      </c>
      <c r="JL223" t="s">
        <v>818</v>
      </c>
      <c r="JM223" t="s">
        <v>818</v>
      </c>
      <c r="JN223" t="s">
        <v>818</v>
      </c>
      <c r="JO223" t="s">
        <v>818</v>
      </c>
      <c r="JP223" t="s">
        <v>818</v>
      </c>
      <c r="JQ223" t="s">
        <v>818</v>
      </c>
      <c r="JR223" t="s">
        <v>818</v>
      </c>
      <c r="JS223" t="s">
        <v>818</v>
      </c>
      <c r="JT223" t="s">
        <v>818</v>
      </c>
      <c r="JU223" t="s">
        <v>818</v>
      </c>
      <c r="JV223" t="s">
        <v>818</v>
      </c>
      <c r="JW223" t="s">
        <v>818</v>
      </c>
      <c r="JX223" t="s">
        <v>818</v>
      </c>
      <c r="JY223" t="s">
        <v>818</v>
      </c>
      <c r="JZ223" t="s">
        <v>818</v>
      </c>
      <c r="KA223" t="s">
        <v>818</v>
      </c>
      <c r="KB223" t="s">
        <v>818</v>
      </c>
      <c r="KC223" t="s">
        <v>818</v>
      </c>
      <c r="KD223" t="s">
        <v>818</v>
      </c>
      <c r="KE223" t="s">
        <v>818</v>
      </c>
      <c r="KF223">
        <v>1</v>
      </c>
      <c r="KG223">
        <v>0</v>
      </c>
      <c r="KH223">
        <v>0</v>
      </c>
      <c r="KI223">
        <v>0</v>
      </c>
      <c r="KJ223">
        <v>0</v>
      </c>
      <c r="KK223">
        <v>0</v>
      </c>
      <c r="KL223">
        <v>0</v>
      </c>
      <c r="KM223">
        <v>0</v>
      </c>
      <c r="KN223">
        <v>1</v>
      </c>
      <c r="KO223">
        <v>0</v>
      </c>
      <c r="KP223">
        <v>0</v>
      </c>
      <c r="KQ223">
        <v>1</v>
      </c>
      <c r="KR223">
        <v>0</v>
      </c>
      <c r="KS223">
        <v>0</v>
      </c>
      <c r="KT223">
        <v>0</v>
      </c>
      <c r="KU223">
        <v>0</v>
      </c>
      <c r="KV223">
        <v>0</v>
      </c>
      <c r="KW223">
        <v>0</v>
      </c>
      <c r="KX223">
        <v>0</v>
      </c>
      <c r="KY223">
        <v>0</v>
      </c>
      <c r="KZ223">
        <v>0</v>
      </c>
      <c r="LA223">
        <v>0</v>
      </c>
      <c r="LB223">
        <v>0</v>
      </c>
      <c r="LC223">
        <v>0</v>
      </c>
      <c r="LD223">
        <v>1</v>
      </c>
      <c r="LE223">
        <v>0</v>
      </c>
      <c r="LF223">
        <v>1</v>
      </c>
      <c r="LH223" t="s">
        <v>817</v>
      </c>
      <c r="LI223" t="s">
        <v>817</v>
      </c>
      <c r="LJ223" t="s">
        <v>817</v>
      </c>
      <c r="LK223" t="s">
        <v>817</v>
      </c>
      <c r="LL223" t="s">
        <v>817</v>
      </c>
      <c r="LM223" t="s">
        <v>817</v>
      </c>
      <c r="LO223" t="s">
        <v>817</v>
      </c>
      <c r="LQ223" t="s">
        <v>817</v>
      </c>
      <c r="LR223" t="s">
        <v>845</v>
      </c>
      <c r="LV223" t="s">
        <v>845</v>
      </c>
      <c r="LX223" t="s">
        <v>817</v>
      </c>
      <c r="MU223" t="s">
        <v>817</v>
      </c>
      <c r="MV223" t="s">
        <v>817</v>
      </c>
      <c r="MW223" t="s">
        <v>813</v>
      </c>
      <c r="MX223" t="s">
        <v>817</v>
      </c>
      <c r="MY223" t="s">
        <v>817</v>
      </c>
      <c r="MZ223" t="s">
        <v>817</v>
      </c>
      <c r="NA223" t="s">
        <v>817</v>
      </c>
      <c r="NB223" t="s">
        <v>817</v>
      </c>
      <c r="NR223" t="s">
        <v>813</v>
      </c>
      <c r="NS223" t="s">
        <v>813</v>
      </c>
      <c r="NT223" t="s">
        <v>963</v>
      </c>
      <c r="NU223" t="s">
        <v>825</v>
      </c>
      <c r="NY223">
        <v>0</v>
      </c>
      <c r="OP223" t="s">
        <v>813</v>
      </c>
      <c r="OQ223" t="s">
        <v>827</v>
      </c>
      <c r="OR223" t="s">
        <v>828</v>
      </c>
      <c r="OS223" t="s">
        <v>1020</v>
      </c>
      <c r="OT223" t="s">
        <v>813</v>
      </c>
      <c r="OU223" t="s">
        <v>813</v>
      </c>
      <c r="OV223" t="s">
        <v>830</v>
      </c>
      <c r="OW223" t="s">
        <v>831</v>
      </c>
      <c r="OX223" t="s">
        <v>832</v>
      </c>
      <c r="OY223" t="s">
        <v>833</v>
      </c>
      <c r="OZ223" t="s">
        <v>865</v>
      </c>
      <c r="PA223" t="s">
        <v>813</v>
      </c>
      <c r="PB223" t="s">
        <v>817</v>
      </c>
      <c r="PC223" t="s">
        <v>813</v>
      </c>
      <c r="PD223" t="s">
        <v>817</v>
      </c>
      <c r="PE223" t="s">
        <v>813</v>
      </c>
      <c r="PF223" t="s">
        <v>817</v>
      </c>
      <c r="PG223" t="s">
        <v>817</v>
      </c>
      <c r="PH223" t="s">
        <v>817</v>
      </c>
      <c r="PI223" t="s">
        <v>817</v>
      </c>
      <c r="PJ223" t="s">
        <v>817</v>
      </c>
      <c r="PK223" t="s">
        <v>817</v>
      </c>
      <c r="PL223" t="s">
        <v>835</v>
      </c>
      <c r="PM223" t="s">
        <v>837</v>
      </c>
      <c r="PO223" t="s">
        <v>838</v>
      </c>
      <c r="PP223" t="s">
        <v>867</v>
      </c>
      <c r="PQ223" t="s">
        <v>813</v>
      </c>
      <c r="PR223" t="s">
        <v>813</v>
      </c>
      <c r="PS223" t="s">
        <v>817</v>
      </c>
      <c r="PT223" t="s">
        <v>817</v>
      </c>
      <c r="PU223" t="s">
        <v>817</v>
      </c>
      <c r="PV223" t="s">
        <v>817</v>
      </c>
      <c r="PW223" t="s">
        <v>817</v>
      </c>
      <c r="PX223" t="s">
        <v>817</v>
      </c>
      <c r="PY223" t="s">
        <v>817</v>
      </c>
      <c r="PZ223" t="s">
        <v>840</v>
      </c>
      <c r="QD223" t="s">
        <v>844</v>
      </c>
      <c r="QE223" t="s">
        <v>845</v>
      </c>
      <c r="QF223" t="s">
        <v>813</v>
      </c>
      <c r="QG223" t="s">
        <v>813</v>
      </c>
      <c r="QH223" t="s">
        <v>813</v>
      </c>
      <c r="QI223" t="s">
        <v>813</v>
      </c>
      <c r="QJ223" t="s">
        <v>813</v>
      </c>
      <c r="QK223" t="s">
        <v>813</v>
      </c>
      <c r="QL223" t="s">
        <v>813</v>
      </c>
      <c r="QM223" t="s">
        <v>817</v>
      </c>
      <c r="QN223" t="s">
        <v>817</v>
      </c>
      <c r="QO223" t="s">
        <v>817</v>
      </c>
      <c r="QP223" t="s">
        <v>817</v>
      </c>
      <c r="QQ223" t="s">
        <v>817</v>
      </c>
      <c r="QR223" t="s">
        <v>813</v>
      </c>
      <c r="QS223" t="s">
        <v>817</v>
      </c>
      <c r="QT223" t="s">
        <v>813</v>
      </c>
      <c r="QU223" t="s">
        <v>817</v>
      </c>
      <c r="QV223" t="s">
        <v>817</v>
      </c>
      <c r="QW223" t="s">
        <v>817</v>
      </c>
      <c r="QX223" t="s">
        <v>817</v>
      </c>
      <c r="QY223" t="s">
        <v>817</v>
      </c>
      <c r="QZ223" t="s">
        <v>817</v>
      </c>
      <c r="RA223" t="s">
        <v>817</v>
      </c>
      <c r="RB223" t="s">
        <v>817</v>
      </c>
      <c r="RC223" t="s">
        <v>817</v>
      </c>
      <c r="RD223" t="s">
        <v>817</v>
      </c>
      <c r="RE223" t="s">
        <v>817</v>
      </c>
      <c r="RF223" t="s">
        <v>817</v>
      </c>
      <c r="RG223" t="s">
        <v>817</v>
      </c>
      <c r="RH223" t="s">
        <v>817</v>
      </c>
      <c r="RI223" t="s">
        <v>817</v>
      </c>
      <c r="RJ223" t="s">
        <v>817</v>
      </c>
      <c r="RK223" t="s">
        <v>813</v>
      </c>
      <c r="RL223" t="s">
        <v>817</v>
      </c>
      <c r="RM223" t="s">
        <v>813</v>
      </c>
      <c r="RN223" t="s">
        <v>817</v>
      </c>
      <c r="RO223" t="s">
        <v>817</v>
      </c>
      <c r="RP223" t="s">
        <v>817</v>
      </c>
      <c r="RQ223" t="s">
        <v>817</v>
      </c>
      <c r="RR223" t="s">
        <v>817</v>
      </c>
      <c r="RS223" t="s">
        <v>817</v>
      </c>
      <c r="RT223" t="s">
        <v>817</v>
      </c>
      <c r="RU223" t="s">
        <v>817</v>
      </c>
      <c r="RV223" t="s">
        <v>817</v>
      </c>
      <c r="RW223" t="s">
        <v>817</v>
      </c>
      <c r="RX223" t="s">
        <v>845</v>
      </c>
      <c r="RY223" t="s">
        <v>891</v>
      </c>
      <c r="RZ223" t="s">
        <v>817</v>
      </c>
      <c r="SB223" t="s">
        <v>817</v>
      </c>
      <c r="SC223" t="s">
        <v>817</v>
      </c>
      <c r="SD223" t="s">
        <v>817</v>
      </c>
      <c r="SE223" t="s">
        <v>817</v>
      </c>
      <c r="SF223" t="s">
        <v>817</v>
      </c>
      <c r="SG223" t="s">
        <v>817</v>
      </c>
      <c r="SH223" t="s">
        <v>817</v>
      </c>
      <c r="SI223" t="s">
        <v>817</v>
      </c>
      <c r="SJ223" t="s">
        <v>813</v>
      </c>
      <c r="SK223" t="s">
        <v>817</v>
      </c>
      <c r="SL223" t="s">
        <v>817</v>
      </c>
      <c r="SM223" t="s">
        <v>817</v>
      </c>
      <c r="SN223" t="s">
        <v>817</v>
      </c>
      <c r="SO223" t="s">
        <v>817</v>
      </c>
      <c r="SP223" t="s">
        <v>817</v>
      </c>
      <c r="SQ223" t="s">
        <v>817</v>
      </c>
      <c r="SR223" t="s">
        <v>817</v>
      </c>
      <c r="SS223" t="s">
        <v>817</v>
      </c>
      <c r="ST223" t="s">
        <v>817</v>
      </c>
      <c r="SU223" t="s">
        <v>817</v>
      </c>
      <c r="SV223" t="s">
        <v>817</v>
      </c>
      <c r="SW223" t="s">
        <v>817</v>
      </c>
      <c r="SX223" t="s">
        <v>817</v>
      </c>
      <c r="SY223" t="s">
        <v>817</v>
      </c>
      <c r="SZ223" t="s">
        <v>817</v>
      </c>
      <c r="TA223" t="s">
        <v>817</v>
      </c>
      <c r="TB223" t="s">
        <v>817</v>
      </c>
      <c r="TC223" t="s">
        <v>817</v>
      </c>
      <c r="TD223" t="s">
        <v>817</v>
      </c>
      <c r="TE223" t="s">
        <v>817</v>
      </c>
      <c r="TF223" t="s">
        <v>813</v>
      </c>
      <c r="TG223" t="s">
        <v>817</v>
      </c>
      <c r="TH223" t="s">
        <v>817</v>
      </c>
      <c r="TI223" t="s">
        <v>817</v>
      </c>
      <c r="TU223" t="s">
        <v>817</v>
      </c>
      <c r="TY223" t="s">
        <v>813</v>
      </c>
      <c r="TZ223" t="s">
        <v>813</v>
      </c>
      <c r="UA223" t="s">
        <v>817</v>
      </c>
      <c r="UB223" t="s">
        <v>817</v>
      </c>
      <c r="UC223" t="s">
        <v>817</v>
      </c>
      <c r="UD223" t="s">
        <v>817</v>
      </c>
      <c r="UE223" t="s">
        <v>817</v>
      </c>
      <c r="UF223" t="s">
        <v>817</v>
      </c>
      <c r="UG223" t="s">
        <v>813</v>
      </c>
      <c r="UH223" t="s">
        <v>817</v>
      </c>
      <c r="UI223" t="s">
        <v>817</v>
      </c>
      <c r="UJ223" t="s">
        <v>817</v>
      </c>
      <c r="UK223" t="s">
        <v>817</v>
      </c>
      <c r="UL223" t="s">
        <v>813</v>
      </c>
      <c r="UM223" t="s">
        <v>813</v>
      </c>
      <c r="UN223" t="s">
        <v>817</v>
      </c>
      <c r="UO223" t="s">
        <v>817</v>
      </c>
      <c r="UP223" t="s">
        <v>817</v>
      </c>
      <c r="UQ223" t="s">
        <v>813</v>
      </c>
      <c r="UR223" t="s">
        <v>817</v>
      </c>
      <c r="US223" t="s">
        <v>817</v>
      </c>
      <c r="UT223" t="s">
        <v>817</v>
      </c>
      <c r="UU223" t="s">
        <v>817</v>
      </c>
      <c r="UV223" t="s">
        <v>817</v>
      </c>
      <c r="UW223" t="s">
        <v>817</v>
      </c>
      <c r="UX223" t="s">
        <v>817</v>
      </c>
      <c r="UY223" t="s">
        <v>817</v>
      </c>
      <c r="UZ223" t="s">
        <v>817</v>
      </c>
      <c r="VD223" t="s">
        <v>817</v>
      </c>
      <c r="VE223" t="s">
        <v>817</v>
      </c>
      <c r="VF223" t="s">
        <v>813</v>
      </c>
      <c r="VG223" t="s">
        <v>813</v>
      </c>
      <c r="VH223" t="s">
        <v>813</v>
      </c>
      <c r="VI223" t="s">
        <v>817</v>
      </c>
      <c r="VJ223" t="s">
        <v>817</v>
      </c>
      <c r="VK223" t="s">
        <v>817</v>
      </c>
      <c r="VL223" t="s">
        <v>817</v>
      </c>
      <c r="VM223" t="s">
        <v>817</v>
      </c>
      <c r="VN223" t="s">
        <v>817</v>
      </c>
      <c r="VO223" t="s">
        <v>817</v>
      </c>
      <c r="VP223" t="s">
        <v>817</v>
      </c>
      <c r="VQ223" t="s">
        <v>817</v>
      </c>
      <c r="VR223" t="s">
        <v>813</v>
      </c>
      <c r="VS223" t="s">
        <v>813</v>
      </c>
      <c r="VT223" t="s">
        <v>817</v>
      </c>
      <c r="VU223" t="s">
        <v>813</v>
      </c>
      <c r="VV223" t="s">
        <v>813</v>
      </c>
      <c r="VW223" t="s">
        <v>817</v>
      </c>
      <c r="VX223" t="s">
        <v>817</v>
      </c>
      <c r="VY223" t="s">
        <v>817</v>
      </c>
      <c r="VZ223" t="s">
        <v>813</v>
      </c>
      <c r="WA223" t="s">
        <v>817</v>
      </c>
      <c r="WJ223" t="s">
        <v>813</v>
      </c>
      <c r="WK223" t="s">
        <v>813</v>
      </c>
      <c r="WL223" t="s">
        <v>817</v>
      </c>
      <c r="WM223" t="s">
        <v>817</v>
      </c>
      <c r="WN223" t="s">
        <v>817</v>
      </c>
      <c r="WO223" t="s">
        <v>817</v>
      </c>
      <c r="WP223" t="s">
        <v>817</v>
      </c>
      <c r="WQ223" t="s">
        <v>817</v>
      </c>
      <c r="WR223" t="s">
        <v>817</v>
      </c>
      <c r="WS223" t="s">
        <v>908</v>
      </c>
      <c r="WU223" t="s">
        <v>813</v>
      </c>
      <c r="WV223" t="s">
        <v>817</v>
      </c>
      <c r="WW223" t="s">
        <v>813</v>
      </c>
      <c r="WX223" t="s">
        <v>817</v>
      </c>
      <c r="WY223" t="s">
        <v>813</v>
      </c>
      <c r="WZ223" t="s">
        <v>817</v>
      </c>
      <c r="XA223" t="s">
        <v>817</v>
      </c>
      <c r="XB223" t="s">
        <v>817</v>
      </c>
      <c r="XC223" t="s">
        <v>850</v>
      </c>
      <c r="XD223" t="s">
        <v>813</v>
      </c>
      <c r="XE223" t="s">
        <v>817</v>
      </c>
      <c r="XF223" t="s">
        <v>817</v>
      </c>
      <c r="XG223" t="s">
        <v>817</v>
      </c>
      <c r="XH223" t="s">
        <v>817</v>
      </c>
      <c r="XI223" t="s">
        <v>817</v>
      </c>
      <c r="XJ223" t="s">
        <v>817</v>
      </c>
      <c r="XK223" t="s">
        <v>817</v>
      </c>
      <c r="XL223" t="s">
        <v>817</v>
      </c>
      <c r="XM223" t="s">
        <v>817</v>
      </c>
      <c r="XN223" t="s">
        <v>817</v>
      </c>
      <c r="XO223" t="s">
        <v>817</v>
      </c>
      <c r="XP223" t="s">
        <v>817</v>
      </c>
      <c r="XQ223" t="s">
        <v>817</v>
      </c>
      <c r="XR223" t="s">
        <v>817</v>
      </c>
      <c r="XS223" t="s">
        <v>817</v>
      </c>
      <c r="XT223" t="s">
        <v>817</v>
      </c>
      <c r="XU223" t="s">
        <v>817</v>
      </c>
      <c r="XV223" t="s">
        <v>817</v>
      </c>
      <c r="XW223" t="s">
        <v>813</v>
      </c>
      <c r="XX223" t="s">
        <v>817</v>
      </c>
      <c r="XY223" t="s">
        <v>817</v>
      </c>
      <c r="XZ223" t="s">
        <v>817</v>
      </c>
      <c r="ZM223" t="s">
        <v>817</v>
      </c>
      <c r="ZN223" t="s">
        <v>817</v>
      </c>
      <c r="ZO223" t="s">
        <v>817</v>
      </c>
      <c r="ZP223" t="s">
        <v>817</v>
      </c>
      <c r="ZQ223" t="s">
        <v>817</v>
      </c>
      <c r="ZR223" t="s">
        <v>813</v>
      </c>
      <c r="ZS223" t="s">
        <v>813</v>
      </c>
      <c r="ZT223" t="s">
        <v>817</v>
      </c>
      <c r="ZU223" t="s">
        <v>817</v>
      </c>
      <c r="ZV223" t="s">
        <v>817</v>
      </c>
      <c r="ZW223" t="s">
        <v>817</v>
      </c>
      <c r="ZX223" t="s">
        <v>813</v>
      </c>
      <c r="ZY223" t="s">
        <v>817</v>
      </c>
      <c r="ZZ223" t="s">
        <v>817</v>
      </c>
      <c r="AAA223" t="s">
        <v>817</v>
      </c>
      <c r="AAB223" t="s">
        <v>817</v>
      </c>
      <c r="AAC223" t="s">
        <v>817</v>
      </c>
      <c r="AAD223" t="s">
        <v>817</v>
      </c>
      <c r="AAE223" t="s">
        <v>817</v>
      </c>
      <c r="AAF223" t="s">
        <v>817</v>
      </c>
      <c r="AAH223" t="s">
        <v>813</v>
      </c>
      <c r="AAI223" t="s">
        <v>817</v>
      </c>
      <c r="AAJ223" t="s">
        <v>813</v>
      </c>
      <c r="AAK223" t="s">
        <v>817</v>
      </c>
      <c r="AAL223" t="s">
        <v>813</v>
      </c>
      <c r="AAM223" t="s">
        <v>817</v>
      </c>
      <c r="AAN223" t="s">
        <v>817</v>
      </c>
      <c r="AAO223" t="s">
        <v>817</v>
      </c>
      <c r="AAP223" t="s">
        <v>817</v>
      </c>
      <c r="AAQ223" t="s">
        <v>817</v>
      </c>
      <c r="AAR223" t="s">
        <v>817</v>
      </c>
      <c r="AAS223" t="s">
        <v>817</v>
      </c>
      <c r="AAT223" t="s">
        <v>817</v>
      </c>
      <c r="AAV223" t="s">
        <v>817</v>
      </c>
      <c r="AAW223" t="s">
        <v>817</v>
      </c>
      <c r="AAX223" t="s">
        <v>813</v>
      </c>
      <c r="AAY223" t="s">
        <v>817</v>
      </c>
      <c r="AAZ223" t="s">
        <v>817</v>
      </c>
      <c r="ABA223" t="s">
        <v>813</v>
      </c>
      <c r="ABB223" t="s">
        <v>813</v>
      </c>
      <c r="ABC223" t="s">
        <v>817</v>
      </c>
      <c r="ABD223" t="s">
        <v>817</v>
      </c>
      <c r="ABE223" t="s">
        <v>817</v>
      </c>
      <c r="ABF223" t="s">
        <v>817</v>
      </c>
      <c r="ABG223" t="s">
        <v>817</v>
      </c>
      <c r="ABH223" t="s">
        <v>817</v>
      </c>
      <c r="ABI223" t="s">
        <v>817</v>
      </c>
      <c r="ABJ223" t="s">
        <v>817</v>
      </c>
      <c r="ABK223" t="s">
        <v>817</v>
      </c>
      <c r="ABL223" t="s">
        <v>817</v>
      </c>
      <c r="ABM223" t="s">
        <v>817</v>
      </c>
      <c r="ABN223" t="s">
        <v>817</v>
      </c>
      <c r="ABO223" t="s">
        <v>817</v>
      </c>
      <c r="ABP223" t="s">
        <v>817</v>
      </c>
      <c r="ABQ223" t="s">
        <v>817</v>
      </c>
      <c r="ABR223" t="s">
        <v>817</v>
      </c>
      <c r="ABS223" t="s">
        <v>817</v>
      </c>
      <c r="ABT223" t="s">
        <v>813</v>
      </c>
      <c r="ABU223" t="s">
        <v>817</v>
      </c>
      <c r="ABV223" t="s">
        <v>817</v>
      </c>
      <c r="ABW223" t="s">
        <v>813</v>
      </c>
      <c r="ABX223" t="s">
        <v>813</v>
      </c>
      <c r="ABY223" t="s">
        <v>817</v>
      </c>
      <c r="ABZ223" t="s">
        <v>817</v>
      </c>
      <c r="ACA223" t="s">
        <v>817</v>
      </c>
      <c r="ACB223" t="s">
        <v>817</v>
      </c>
      <c r="ACC223" t="s">
        <v>817</v>
      </c>
      <c r="ACD223" t="s">
        <v>817</v>
      </c>
      <c r="ACE223" t="s">
        <v>817</v>
      </c>
      <c r="ACF223" t="s">
        <v>817</v>
      </c>
      <c r="ACG223" t="s">
        <v>817</v>
      </c>
      <c r="ACH223" t="s">
        <v>817</v>
      </c>
      <c r="ACI223" t="s">
        <v>817</v>
      </c>
    </row>
    <row r="224" spans="1:763">
      <c r="A224" t="s">
        <v>1729</v>
      </c>
      <c r="B224" t="s">
        <v>1730</v>
      </c>
      <c r="C224" t="s">
        <v>1731</v>
      </c>
      <c r="D224" t="s">
        <v>977</v>
      </c>
      <c r="E224" t="s">
        <v>977</v>
      </c>
      <c r="P224" t="s">
        <v>855</v>
      </c>
      <c r="Q224">
        <v>1.2198080885670051</v>
      </c>
      <c r="T224">
        <v>41</v>
      </c>
      <c r="V224" t="s">
        <v>813</v>
      </c>
      <c r="X224" t="s">
        <v>813</v>
      </c>
      <c r="Y224" t="s">
        <v>814</v>
      </c>
      <c r="Z224" t="s">
        <v>814</v>
      </c>
      <c r="AA224" t="s">
        <v>920</v>
      </c>
      <c r="AB224" t="s">
        <v>816</v>
      </c>
      <c r="AC224">
        <v>5</v>
      </c>
      <c r="AD224" t="s">
        <v>817</v>
      </c>
      <c r="AE224">
        <v>5</v>
      </c>
      <c r="AF224">
        <v>0</v>
      </c>
      <c r="AG224">
        <v>0</v>
      </c>
      <c r="AH224" t="s">
        <v>818</v>
      </c>
      <c r="AI224" t="s">
        <v>818</v>
      </c>
      <c r="AJ224" t="s">
        <v>818</v>
      </c>
      <c r="AK224" t="s">
        <v>818</v>
      </c>
      <c r="AL224" t="s">
        <v>818</v>
      </c>
      <c r="AM224" t="s">
        <v>818</v>
      </c>
      <c r="AN224" t="s">
        <v>818</v>
      </c>
      <c r="AO224" t="s">
        <v>818</v>
      </c>
      <c r="AP224" t="s">
        <v>818</v>
      </c>
      <c r="AQ224" t="s">
        <v>818</v>
      </c>
      <c r="AR224" t="s">
        <v>818</v>
      </c>
      <c r="AS224" t="s">
        <v>818</v>
      </c>
      <c r="AT224" t="s">
        <v>818</v>
      </c>
      <c r="AU224" t="s">
        <v>818</v>
      </c>
      <c r="AV224" t="s">
        <v>818</v>
      </c>
      <c r="AW224" t="s">
        <v>818</v>
      </c>
      <c r="AX224" t="s">
        <v>818</v>
      </c>
      <c r="AY224" t="s">
        <v>818</v>
      </c>
      <c r="AZ224" t="s">
        <v>818</v>
      </c>
      <c r="BA224" t="s">
        <v>818</v>
      </c>
      <c r="BB224" t="s">
        <v>818</v>
      </c>
      <c r="BC224" t="s">
        <v>818</v>
      </c>
      <c r="BD224" t="s">
        <v>818</v>
      </c>
      <c r="BE224" t="s">
        <v>818</v>
      </c>
      <c r="BF224" t="s">
        <v>818</v>
      </c>
      <c r="BG224" t="s">
        <v>818</v>
      </c>
      <c r="BH224" t="s">
        <v>818</v>
      </c>
      <c r="BI224" t="s">
        <v>818</v>
      </c>
      <c r="BJ224" t="s">
        <v>818</v>
      </c>
      <c r="BK224" t="s">
        <v>818</v>
      </c>
      <c r="BL224" t="s">
        <v>818</v>
      </c>
      <c r="BM224" t="s">
        <v>818</v>
      </c>
      <c r="BN224" t="s">
        <v>818</v>
      </c>
      <c r="BO224" t="s">
        <v>818</v>
      </c>
      <c r="BP224" t="s">
        <v>818</v>
      </c>
      <c r="BQ224" t="s">
        <v>818</v>
      </c>
      <c r="BR224" t="s">
        <v>818</v>
      </c>
      <c r="BS224" t="s">
        <v>818</v>
      </c>
      <c r="BT224" t="s">
        <v>818</v>
      </c>
      <c r="BU224" t="s">
        <v>818</v>
      </c>
      <c r="BV224" t="s">
        <v>818</v>
      </c>
      <c r="BW224" t="s">
        <v>818</v>
      </c>
      <c r="BX224" t="s">
        <v>818</v>
      </c>
      <c r="BY224" t="s">
        <v>818</v>
      </c>
      <c r="BZ224" t="s">
        <v>818</v>
      </c>
      <c r="CA224" t="s">
        <v>818</v>
      </c>
      <c r="CB224" t="s">
        <v>818</v>
      </c>
      <c r="CC224" t="s">
        <v>818</v>
      </c>
      <c r="CD224" t="s">
        <v>818</v>
      </c>
      <c r="CE224" t="s">
        <v>818</v>
      </c>
      <c r="CF224" t="s">
        <v>818</v>
      </c>
      <c r="CG224" t="s">
        <v>818</v>
      </c>
      <c r="CH224" t="s">
        <v>818</v>
      </c>
      <c r="CI224" t="s">
        <v>818</v>
      </c>
      <c r="CJ224" t="s">
        <v>818</v>
      </c>
      <c r="CK224" t="s">
        <v>818</v>
      </c>
      <c r="CL224" t="s">
        <v>818</v>
      </c>
      <c r="CM224" t="s">
        <v>818</v>
      </c>
      <c r="CN224" t="s">
        <v>818</v>
      </c>
      <c r="CO224" t="s">
        <v>818</v>
      </c>
      <c r="CP224" t="s">
        <v>818</v>
      </c>
      <c r="CQ224" t="s">
        <v>818</v>
      </c>
      <c r="CR224" t="s">
        <v>818</v>
      </c>
      <c r="CS224" t="s">
        <v>818</v>
      </c>
      <c r="CT224" t="s">
        <v>818</v>
      </c>
      <c r="CU224" t="s">
        <v>818</v>
      </c>
      <c r="CV224" t="s">
        <v>818</v>
      </c>
      <c r="CW224" t="s">
        <v>818</v>
      </c>
      <c r="CX224" t="s">
        <v>818</v>
      </c>
      <c r="CY224" t="s">
        <v>818</v>
      </c>
      <c r="CZ224" t="s">
        <v>818</v>
      </c>
      <c r="DA224" t="s">
        <v>818</v>
      </c>
      <c r="DB224" t="s">
        <v>818</v>
      </c>
      <c r="DC224" t="s">
        <v>818</v>
      </c>
      <c r="DD224" t="s">
        <v>818</v>
      </c>
      <c r="DE224" t="s">
        <v>818</v>
      </c>
      <c r="DF224" t="s">
        <v>818</v>
      </c>
      <c r="DG224" t="s">
        <v>818</v>
      </c>
      <c r="DH224" t="s">
        <v>818</v>
      </c>
      <c r="DI224" t="s">
        <v>818</v>
      </c>
      <c r="DJ224" t="s">
        <v>818</v>
      </c>
      <c r="DK224" t="s">
        <v>818</v>
      </c>
      <c r="DL224" t="s">
        <v>818</v>
      </c>
      <c r="DM224" t="s">
        <v>818</v>
      </c>
      <c r="DN224" t="s">
        <v>818</v>
      </c>
      <c r="DO224" t="s">
        <v>818</v>
      </c>
      <c r="DP224" t="s">
        <v>818</v>
      </c>
      <c r="DQ224" t="s">
        <v>818</v>
      </c>
      <c r="DR224" t="s">
        <v>818</v>
      </c>
      <c r="DS224" t="s">
        <v>818</v>
      </c>
      <c r="DT224" t="s">
        <v>818</v>
      </c>
      <c r="DU224" t="s">
        <v>818</v>
      </c>
      <c r="DV224" t="s">
        <v>818</v>
      </c>
      <c r="DW224" t="s">
        <v>818</v>
      </c>
      <c r="DX224" t="s">
        <v>818</v>
      </c>
      <c r="DY224" t="s">
        <v>818</v>
      </c>
      <c r="DZ224" t="s">
        <v>818</v>
      </c>
      <c r="EA224" t="s">
        <v>818</v>
      </c>
      <c r="EB224" t="s">
        <v>818</v>
      </c>
      <c r="EC224" t="s">
        <v>818</v>
      </c>
      <c r="ED224" t="s">
        <v>818</v>
      </c>
      <c r="EE224" t="s">
        <v>818</v>
      </c>
      <c r="EF224" t="s">
        <v>818</v>
      </c>
      <c r="EG224" t="s">
        <v>818</v>
      </c>
      <c r="EH224" t="s">
        <v>818</v>
      </c>
      <c r="EI224" t="s">
        <v>818</v>
      </c>
      <c r="EJ224" t="s">
        <v>818</v>
      </c>
      <c r="EK224" t="s">
        <v>818</v>
      </c>
      <c r="EL224" t="s">
        <v>818</v>
      </c>
      <c r="EM224" t="s">
        <v>818</v>
      </c>
      <c r="EN224" t="s">
        <v>818</v>
      </c>
      <c r="EO224" t="s">
        <v>818</v>
      </c>
      <c r="EP224" t="s">
        <v>818</v>
      </c>
      <c r="EQ224" t="s">
        <v>818</v>
      </c>
      <c r="ER224" t="s">
        <v>818</v>
      </c>
      <c r="ES224" t="s">
        <v>818</v>
      </c>
      <c r="ET224" t="s">
        <v>818</v>
      </c>
      <c r="EU224" t="s">
        <v>818</v>
      </c>
      <c r="EV224" t="s">
        <v>818</v>
      </c>
      <c r="EW224" t="s">
        <v>818</v>
      </c>
      <c r="EX224" t="s">
        <v>818</v>
      </c>
      <c r="EY224" t="s">
        <v>818</v>
      </c>
      <c r="EZ224" t="s">
        <v>818</v>
      </c>
      <c r="FA224" t="s">
        <v>818</v>
      </c>
      <c r="FB224" t="s">
        <v>818</v>
      </c>
      <c r="FC224" t="s">
        <v>818</v>
      </c>
      <c r="FD224" t="s">
        <v>818</v>
      </c>
      <c r="FE224" t="s">
        <v>818</v>
      </c>
      <c r="FF224" t="s">
        <v>818</v>
      </c>
      <c r="FG224" t="s">
        <v>818</v>
      </c>
      <c r="FH224" t="s">
        <v>818</v>
      </c>
      <c r="FI224" t="s">
        <v>818</v>
      </c>
      <c r="FJ224" t="s">
        <v>818</v>
      </c>
      <c r="FK224" t="s">
        <v>818</v>
      </c>
      <c r="FL224" t="s">
        <v>818</v>
      </c>
      <c r="FM224" t="s">
        <v>818</v>
      </c>
      <c r="FN224" t="s">
        <v>818</v>
      </c>
      <c r="FO224" t="s">
        <v>818</v>
      </c>
      <c r="FP224" t="s">
        <v>818</v>
      </c>
      <c r="FQ224" t="s">
        <v>818</v>
      </c>
      <c r="FR224" t="s">
        <v>818</v>
      </c>
      <c r="FS224" t="s">
        <v>818</v>
      </c>
      <c r="FT224" t="s">
        <v>818</v>
      </c>
      <c r="FU224" t="s">
        <v>818</v>
      </c>
      <c r="FV224" t="s">
        <v>818</v>
      </c>
      <c r="FW224" t="s">
        <v>818</v>
      </c>
      <c r="FX224" t="s">
        <v>818</v>
      </c>
      <c r="FY224" t="s">
        <v>818</v>
      </c>
      <c r="FZ224" t="s">
        <v>818</v>
      </c>
      <c r="GA224" t="s">
        <v>818</v>
      </c>
      <c r="GB224" t="s">
        <v>818</v>
      </c>
      <c r="GC224" t="s">
        <v>818</v>
      </c>
      <c r="GD224" t="s">
        <v>818</v>
      </c>
      <c r="GE224" t="s">
        <v>818</v>
      </c>
      <c r="GF224" t="s">
        <v>818</v>
      </c>
      <c r="GG224" t="s">
        <v>818</v>
      </c>
      <c r="GH224" t="s">
        <v>818</v>
      </c>
      <c r="GI224" t="s">
        <v>818</v>
      </c>
      <c r="GJ224" t="s">
        <v>818</v>
      </c>
      <c r="GK224" t="s">
        <v>818</v>
      </c>
      <c r="GL224" t="s">
        <v>818</v>
      </c>
      <c r="GM224" t="s">
        <v>818</v>
      </c>
      <c r="GN224" t="s">
        <v>818</v>
      </c>
      <c r="GO224" t="s">
        <v>818</v>
      </c>
      <c r="GP224" t="s">
        <v>818</v>
      </c>
      <c r="GQ224" t="s">
        <v>818</v>
      </c>
      <c r="GR224" t="s">
        <v>818</v>
      </c>
      <c r="GS224" t="s">
        <v>818</v>
      </c>
      <c r="GT224" t="s">
        <v>818</v>
      </c>
      <c r="GU224" t="s">
        <v>818</v>
      </c>
      <c r="GV224" t="s">
        <v>818</v>
      </c>
      <c r="GW224" t="s">
        <v>818</v>
      </c>
      <c r="GX224" t="s">
        <v>818</v>
      </c>
      <c r="GY224" t="s">
        <v>818</v>
      </c>
      <c r="GZ224" t="s">
        <v>818</v>
      </c>
      <c r="HA224" t="s">
        <v>818</v>
      </c>
      <c r="HB224" t="s">
        <v>818</v>
      </c>
      <c r="HC224" t="s">
        <v>818</v>
      </c>
      <c r="HD224" t="s">
        <v>818</v>
      </c>
      <c r="HE224" t="s">
        <v>818</v>
      </c>
      <c r="HF224" t="s">
        <v>818</v>
      </c>
      <c r="HG224" t="s">
        <v>818</v>
      </c>
      <c r="HH224" t="s">
        <v>818</v>
      </c>
      <c r="HI224" t="s">
        <v>818</v>
      </c>
      <c r="HJ224" t="s">
        <v>818</v>
      </c>
      <c r="HK224" t="s">
        <v>818</v>
      </c>
      <c r="HL224" t="s">
        <v>818</v>
      </c>
      <c r="HM224" t="s">
        <v>818</v>
      </c>
      <c r="HN224" t="s">
        <v>818</v>
      </c>
      <c r="HO224" t="s">
        <v>818</v>
      </c>
      <c r="HP224" t="s">
        <v>818</v>
      </c>
      <c r="HQ224" t="s">
        <v>818</v>
      </c>
      <c r="HR224" t="s">
        <v>818</v>
      </c>
      <c r="HS224" t="s">
        <v>818</v>
      </c>
      <c r="HT224" t="s">
        <v>818</v>
      </c>
      <c r="HU224" t="s">
        <v>818</v>
      </c>
      <c r="HV224" t="s">
        <v>818</v>
      </c>
      <c r="HW224" t="s">
        <v>818</v>
      </c>
      <c r="HX224" t="s">
        <v>818</v>
      </c>
      <c r="HY224" t="s">
        <v>818</v>
      </c>
      <c r="HZ224" t="s">
        <v>818</v>
      </c>
      <c r="IA224" t="s">
        <v>818</v>
      </c>
      <c r="IB224" t="s">
        <v>818</v>
      </c>
      <c r="IC224" t="s">
        <v>818</v>
      </c>
      <c r="ID224" t="s">
        <v>818</v>
      </c>
      <c r="IE224" t="s">
        <v>818</v>
      </c>
      <c r="IF224" t="s">
        <v>818</v>
      </c>
      <c r="IG224" t="s">
        <v>818</v>
      </c>
      <c r="IH224" t="s">
        <v>818</v>
      </c>
      <c r="II224" t="s">
        <v>818</v>
      </c>
      <c r="IJ224" t="s">
        <v>818</v>
      </c>
      <c r="IK224" t="s">
        <v>818</v>
      </c>
      <c r="IL224" t="s">
        <v>818</v>
      </c>
      <c r="IM224" t="s">
        <v>818</v>
      </c>
      <c r="IN224" t="s">
        <v>818</v>
      </c>
      <c r="IO224" t="s">
        <v>818</v>
      </c>
      <c r="IP224" t="s">
        <v>818</v>
      </c>
      <c r="IQ224" t="s">
        <v>818</v>
      </c>
      <c r="IR224" t="s">
        <v>818</v>
      </c>
      <c r="IS224" t="s">
        <v>818</v>
      </c>
      <c r="IT224" t="s">
        <v>818</v>
      </c>
      <c r="IU224" t="s">
        <v>818</v>
      </c>
      <c r="IV224" t="s">
        <v>818</v>
      </c>
      <c r="IW224" t="s">
        <v>818</v>
      </c>
      <c r="IX224" t="s">
        <v>818</v>
      </c>
      <c r="IY224" t="s">
        <v>818</v>
      </c>
      <c r="IZ224" t="s">
        <v>818</v>
      </c>
      <c r="JA224" t="s">
        <v>818</v>
      </c>
      <c r="JB224" t="s">
        <v>818</v>
      </c>
      <c r="JC224" t="s">
        <v>818</v>
      </c>
      <c r="JD224" t="s">
        <v>818</v>
      </c>
      <c r="JE224" t="s">
        <v>818</v>
      </c>
      <c r="JF224" t="s">
        <v>818</v>
      </c>
      <c r="JG224" t="s">
        <v>818</v>
      </c>
      <c r="JH224" t="s">
        <v>818</v>
      </c>
      <c r="JI224" t="s">
        <v>818</v>
      </c>
      <c r="JJ224" t="s">
        <v>818</v>
      </c>
      <c r="JK224" t="s">
        <v>818</v>
      </c>
      <c r="JL224" t="s">
        <v>818</v>
      </c>
      <c r="JM224" t="s">
        <v>818</v>
      </c>
      <c r="JN224" t="s">
        <v>818</v>
      </c>
      <c r="JO224" t="s">
        <v>818</v>
      </c>
      <c r="JP224" t="s">
        <v>818</v>
      </c>
      <c r="JQ224" t="s">
        <v>818</v>
      </c>
      <c r="JR224" t="s">
        <v>818</v>
      </c>
      <c r="JS224" t="s">
        <v>818</v>
      </c>
      <c r="JT224" t="s">
        <v>818</v>
      </c>
      <c r="JU224" t="s">
        <v>818</v>
      </c>
      <c r="JV224" t="s">
        <v>818</v>
      </c>
      <c r="JW224" t="s">
        <v>818</v>
      </c>
      <c r="JX224" t="s">
        <v>818</v>
      </c>
      <c r="JY224" t="s">
        <v>818</v>
      </c>
      <c r="JZ224" t="s">
        <v>818</v>
      </c>
      <c r="KA224" t="s">
        <v>818</v>
      </c>
      <c r="KB224" t="s">
        <v>818</v>
      </c>
      <c r="KC224" t="s">
        <v>818</v>
      </c>
      <c r="KD224" t="s">
        <v>818</v>
      </c>
      <c r="KE224" t="s">
        <v>818</v>
      </c>
      <c r="KF224">
        <v>5</v>
      </c>
      <c r="KG224">
        <v>0</v>
      </c>
      <c r="KH224">
        <v>0</v>
      </c>
      <c r="KI224">
        <v>0</v>
      </c>
      <c r="KJ224">
        <v>0</v>
      </c>
      <c r="KK224">
        <v>0</v>
      </c>
      <c r="KL224">
        <v>0</v>
      </c>
      <c r="KM224">
        <v>0</v>
      </c>
      <c r="KN224">
        <v>1</v>
      </c>
      <c r="KO224">
        <v>0</v>
      </c>
      <c r="KP224">
        <v>0</v>
      </c>
      <c r="KQ224">
        <v>1</v>
      </c>
      <c r="KR224">
        <v>0</v>
      </c>
      <c r="KS224">
        <v>0</v>
      </c>
      <c r="KT224">
        <v>0</v>
      </c>
      <c r="KU224">
        <v>0</v>
      </c>
      <c r="KV224">
        <v>2</v>
      </c>
      <c r="KW224">
        <v>1</v>
      </c>
      <c r="KX224">
        <v>1</v>
      </c>
      <c r="KY224">
        <v>0</v>
      </c>
      <c r="KZ224">
        <v>2</v>
      </c>
      <c r="LA224">
        <v>2</v>
      </c>
      <c r="LB224">
        <v>0</v>
      </c>
      <c r="LC224">
        <v>2</v>
      </c>
      <c r="LD224">
        <v>5</v>
      </c>
      <c r="LE224">
        <v>2</v>
      </c>
      <c r="LF224">
        <v>3</v>
      </c>
      <c r="LH224" t="s">
        <v>813</v>
      </c>
      <c r="LI224" t="s">
        <v>817</v>
      </c>
      <c r="LJ224" t="s">
        <v>817</v>
      </c>
      <c r="LK224" t="s">
        <v>813</v>
      </c>
      <c r="LL224" t="s">
        <v>817</v>
      </c>
      <c r="LM224" t="s">
        <v>817</v>
      </c>
      <c r="LN224" t="s">
        <v>813</v>
      </c>
      <c r="LO224" t="s">
        <v>817</v>
      </c>
      <c r="LQ224" t="s">
        <v>817</v>
      </c>
      <c r="LR224" t="s">
        <v>818</v>
      </c>
      <c r="LV224" t="s">
        <v>818</v>
      </c>
      <c r="LX224" t="s">
        <v>817</v>
      </c>
      <c r="MA224" t="s">
        <v>858</v>
      </c>
      <c r="MB224" t="s">
        <v>821</v>
      </c>
      <c r="MC224" t="s">
        <v>875</v>
      </c>
      <c r="MD224" t="s">
        <v>813</v>
      </c>
      <c r="MF224" t="s">
        <v>823</v>
      </c>
      <c r="MI224" t="s">
        <v>813</v>
      </c>
      <c r="MJ224" t="s">
        <v>824</v>
      </c>
      <c r="MK224" t="s">
        <v>813</v>
      </c>
      <c r="ML224" t="s">
        <v>813</v>
      </c>
      <c r="MM224" t="s">
        <v>817</v>
      </c>
      <c r="MN224" t="s">
        <v>817</v>
      </c>
      <c r="MO224" t="s">
        <v>817</v>
      </c>
      <c r="MP224" t="s">
        <v>817</v>
      </c>
      <c r="MQ224" t="s">
        <v>817</v>
      </c>
      <c r="MR224" t="s">
        <v>817</v>
      </c>
      <c r="MS224" t="s">
        <v>817</v>
      </c>
      <c r="MT224" t="s">
        <v>817</v>
      </c>
      <c r="MU224" t="s">
        <v>813</v>
      </c>
      <c r="NC224" t="s">
        <v>813</v>
      </c>
      <c r="ND224" t="s">
        <v>817</v>
      </c>
      <c r="NE224" t="s">
        <v>813</v>
      </c>
      <c r="NR224" t="s">
        <v>813</v>
      </c>
      <c r="NS224" t="s">
        <v>817</v>
      </c>
      <c r="NU224" t="s">
        <v>825</v>
      </c>
      <c r="NY224">
        <v>2</v>
      </c>
      <c r="NZ224" t="s">
        <v>889</v>
      </c>
      <c r="OP224" t="s">
        <v>817</v>
      </c>
      <c r="OQ224" t="s">
        <v>827</v>
      </c>
      <c r="OR224" t="s">
        <v>828</v>
      </c>
      <c r="OS224" t="s">
        <v>904</v>
      </c>
      <c r="OT224" t="s">
        <v>813</v>
      </c>
      <c r="OU224" t="s">
        <v>817</v>
      </c>
      <c r="OV224" t="s">
        <v>830</v>
      </c>
      <c r="OW224" t="s">
        <v>905</v>
      </c>
      <c r="OX224" t="s">
        <v>923</v>
      </c>
      <c r="OY224" t="s">
        <v>833</v>
      </c>
      <c r="OZ224" t="s">
        <v>865</v>
      </c>
      <c r="PA224" t="s">
        <v>813</v>
      </c>
      <c r="PB224" t="s">
        <v>817</v>
      </c>
      <c r="PC224" t="s">
        <v>817</v>
      </c>
      <c r="PD224" t="s">
        <v>817</v>
      </c>
      <c r="PE224" t="s">
        <v>813</v>
      </c>
      <c r="PF224" t="s">
        <v>817</v>
      </c>
      <c r="PG224" t="s">
        <v>817</v>
      </c>
      <c r="PH224" t="s">
        <v>817</v>
      </c>
      <c r="PI224" t="s">
        <v>817</v>
      </c>
      <c r="PJ224" t="s">
        <v>817</v>
      </c>
      <c r="PK224" t="s">
        <v>817</v>
      </c>
      <c r="PL224" t="s">
        <v>835</v>
      </c>
      <c r="PM224" t="s">
        <v>836</v>
      </c>
      <c r="PO224" t="s">
        <v>893</v>
      </c>
      <c r="PP224" t="s">
        <v>867</v>
      </c>
      <c r="PQ224" t="s">
        <v>813</v>
      </c>
      <c r="PR224" t="s">
        <v>813</v>
      </c>
      <c r="PS224" t="s">
        <v>817</v>
      </c>
      <c r="PT224" t="s">
        <v>817</v>
      </c>
      <c r="PU224" t="s">
        <v>817</v>
      </c>
      <c r="PV224" t="s">
        <v>817</v>
      </c>
      <c r="PW224" t="s">
        <v>817</v>
      </c>
      <c r="PX224" t="s">
        <v>817</v>
      </c>
      <c r="PY224" t="s">
        <v>817</v>
      </c>
      <c r="PZ224" t="s">
        <v>840</v>
      </c>
      <c r="QD224" t="s">
        <v>896</v>
      </c>
      <c r="QE224" t="s">
        <v>845</v>
      </c>
      <c r="QF224" t="s">
        <v>813</v>
      </c>
      <c r="QG224" t="s">
        <v>817</v>
      </c>
      <c r="QH224" t="s">
        <v>813</v>
      </c>
      <c r="QI224" t="s">
        <v>813</v>
      </c>
      <c r="QJ224" t="s">
        <v>813</v>
      </c>
      <c r="QK224" t="s">
        <v>813</v>
      </c>
      <c r="QL224" t="s">
        <v>813</v>
      </c>
      <c r="QM224" t="s">
        <v>817</v>
      </c>
      <c r="QN224" t="s">
        <v>817</v>
      </c>
      <c r="QO224" t="s">
        <v>817</v>
      </c>
      <c r="QP224" t="s">
        <v>817</v>
      </c>
      <c r="QQ224" t="s">
        <v>817</v>
      </c>
      <c r="QR224" t="s">
        <v>813</v>
      </c>
      <c r="QS224" t="s">
        <v>813</v>
      </c>
      <c r="QT224" t="s">
        <v>817</v>
      </c>
      <c r="QU224" t="s">
        <v>817</v>
      </c>
      <c r="QV224" t="s">
        <v>817</v>
      </c>
      <c r="QW224" t="s">
        <v>817</v>
      </c>
      <c r="QX224" t="s">
        <v>817</v>
      </c>
      <c r="QY224" t="s">
        <v>817</v>
      </c>
      <c r="QZ224" t="s">
        <v>817</v>
      </c>
      <c r="RA224" t="s">
        <v>817</v>
      </c>
      <c r="RB224" t="s">
        <v>817</v>
      </c>
      <c r="RC224" t="s">
        <v>817</v>
      </c>
      <c r="RD224" t="s">
        <v>817</v>
      </c>
      <c r="RE224" t="s">
        <v>817</v>
      </c>
      <c r="RF224" t="s">
        <v>817</v>
      </c>
      <c r="RG224" t="s">
        <v>817</v>
      </c>
      <c r="RH224" t="s">
        <v>817</v>
      </c>
      <c r="RI224" t="s">
        <v>817</v>
      </c>
      <c r="RJ224" t="s">
        <v>817</v>
      </c>
      <c r="RK224" t="s">
        <v>813</v>
      </c>
      <c r="RL224" t="s">
        <v>813</v>
      </c>
      <c r="RM224" t="s">
        <v>817</v>
      </c>
      <c r="RN224" t="s">
        <v>813</v>
      </c>
      <c r="RO224" t="s">
        <v>813</v>
      </c>
      <c r="RP224" t="s">
        <v>817</v>
      </c>
      <c r="RQ224" t="s">
        <v>817</v>
      </c>
      <c r="RR224" t="s">
        <v>817</v>
      </c>
      <c r="RS224" t="s">
        <v>817</v>
      </c>
      <c r="RT224" t="s">
        <v>817</v>
      </c>
      <c r="RU224" t="s">
        <v>817</v>
      </c>
      <c r="RV224" t="s">
        <v>817</v>
      </c>
      <c r="RW224" t="s">
        <v>817</v>
      </c>
      <c r="RX224" t="s">
        <v>837</v>
      </c>
      <c r="RY224" t="s">
        <v>846</v>
      </c>
      <c r="RZ224" t="s">
        <v>813</v>
      </c>
      <c r="SA224" t="s">
        <v>813</v>
      </c>
      <c r="SB224" t="s">
        <v>817</v>
      </c>
      <c r="SC224" t="s">
        <v>813</v>
      </c>
      <c r="SD224" t="s">
        <v>817</v>
      </c>
      <c r="SE224" t="s">
        <v>817</v>
      </c>
      <c r="SF224" t="s">
        <v>813</v>
      </c>
      <c r="SG224" t="s">
        <v>817</v>
      </c>
      <c r="SH224" t="s">
        <v>813</v>
      </c>
      <c r="SI224" t="s">
        <v>813</v>
      </c>
      <c r="SJ224" t="s">
        <v>817</v>
      </c>
      <c r="SK224" t="s">
        <v>817</v>
      </c>
      <c r="SL224" t="s">
        <v>817</v>
      </c>
      <c r="SM224" t="s">
        <v>817</v>
      </c>
      <c r="SN224" t="s">
        <v>817</v>
      </c>
      <c r="SO224" t="s">
        <v>817</v>
      </c>
      <c r="SP224" t="s">
        <v>817</v>
      </c>
      <c r="SQ224" t="s">
        <v>813</v>
      </c>
      <c r="SR224" t="s">
        <v>817</v>
      </c>
      <c r="SS224" t="s">
        <v>817</v>
      </c>
      <c r="ST224" t="s">
        <v>817</v>
      </c>
      <c r="SU224" t="s">
        <v>817</v>
      </c>
      <c r="SV224" t="s">
        <v>817</v>
      </c>
      <c r="SW224" t="s">
        <v>813</v>
      </c>
      <c r="SX224" t="s">
        <v>813</v>
      </c>
      <c r="SY224" t="s">
        <v>813</v>
      </c>
      <c r="SZ224" t="s">
        <v>817</v>
      </c>
      <c r="TA224" t="s">
        <v>817</v>
      </c>
      <c r="TB224" t="s">
        <v>817</v>
      </c>
      <c r="TC224" t="s">
        <v>817</v>
      </c>
      <c r="TD224" t="s">
        <v>817</v>
      </c>
      <c r="TE224" t="s">
        <v>817</v>
      </c>
      <c r="TF224" t="s">
        <v>817</v>
      </c>
      <c r="TG224" t="s">
        <v>817</v>
      </c>
      <c r="TH224" t="s">
        <v>817</v>
      </c>
      <c r="TI224" t="s">
        <v>817</v>
      </c>
      <c r="TJ224" t="s">
        <v>813</v>
      </c>
      <c r="TK224" t="s">
        <v>817</v>
      </c>
      <c r="TL224" t="s">
        <v>817</v>
      </c>
      <c r="TM224" t="s">
        <v>817</v>
      </c>
      <c r="TN224" t="s">
        <v>813</v>
      </c>
      <c r="TO224" t="s">
        <v>817</v>
      </c>
      <c r="TP224" t="s">
        <v>813</v>
      </c>
      <c r="TQ224" t="s">
        <v>817</v>
      </c>
      <c r="TR224" t="s">
        <v>817</v>
      </c>
      <c r="TS224" t="s">
        <v>813</v>
      </c>
      <c r="TT224" t="s">
        <v>817</v>
      </c>
      <c r="TU224" t="s">
        <v>817</v>
      </c>
      <c r="TV224" t="s">
        <v>817</v>
      </c>
      <c r="TW224" t="s">
        <v>817</v>
      </c>
      <c r="TY224" t="s">
        <v>817</v>
      </c>
      <c r="TZ224" t="s">
        <v>817</v>
      </c>
      <c r="UA224" t="s">
        <v>817</v>
      </c>
      <c r="UB224" t="s">
        <v>813</v>
      </c>
      <c r="UC224" t="s">
        <v>813</v>
      </c>
      <c r="UD224" t="s">
        <v>817</v>
      </c>
      <c r="UE224" t="s">
        <v>817</v>
      </c>
      <c r="UF224" t="s">
        <v>817</v>
      </c>
      <c r="UG224" t="s">
        <v>817</v>
      </c>
      <c r="UH224" t="s">
        <v>817</v>
      </c>
      <c r="UI224" t="s">
        <v>817</v>
      </c>
      <c r="UJ224" t="s">
        <v>817</v>
      </c>
      <c r="UK224" t="s">
        <v>817</v>
      </c>
      <c r="UL224" t="s">
        <v>813</v>
      </c>
      <c r="UM224" t="s">
        <v>817</v>
      </c>
      <c r="UN224" t="s">
        <v>817</v>
      </c>
      <c r="UO224" t="s">
        <v>817</v>
      </c>
      <c r="UP224" t="s">
        <v>817</v>
      </c>
      <c r="UQ224" t="s">
        <v>817</v>
      </c>
      <c r="UR224" t="s">
        <v>813</v>
      </c>
      <c r="US224" t="s">
        <v>817</v>
      </c>
      <c r="UT224" t="s">
        <v>817</v>
      </c>
      <c r="UU224" t="s">
        <v>817</v>
      </c>
      <c r="UV224" t="s">
        <v>817</v>
      </c>
      <c r="UW224" t="s">
        <v>817</v>
      </c>
      <c r="UX224" t="s">
        <v>817</v>
      </c>
      <c r="UY224" t="s">
        <v>817</v>
      </c>
      <c r="UZ224" t="s">
        <v>817</v>
      </c>
      <c r="VD224" t="s">
        <v>817</v>
      </c>
      <c r="VE224" t="s">
        <v>813</v>
      </c>
      <c r="VF224" t="s">
        <v>817</v>
      </c>
      <c r="VG224" t="s">
        <v>817</v>
      </c>
      <c r="VH224" t="s">
        <v>817</v>
      </c>
      <c r="VI224" t="s">
        <v>817</v>
      </c>
      <c r="VJ224" t="s">
        <v>817</v>
      </c>
      <c r="VK224" t="s">
        <v>817</v>
      </c>
      <c r="VL224" t="s">
        <v>817</v>
      </c>
      <c r="VM224" t="s">
        <v>817</v>
      </c>
      <c r="VN224" t="s">
        <v>817</v>
      </c>
      <c r="VO224" t="s">
        <v>817</v>
      </c>
      <c r="VP224" t="s">
        <v>817</v>
      </c>
      <c r="VQ224" t="s">
        <v>817</v>
      </c>
      <c r="VY224" t="s">
        <v>813</v>
      </c>
      <c r="VZ224" t="s">
        <v>813</v>
      </c>
      <c r="WA224" t="s">
        <v>813</v>
      </c>
      <c r="WB224" t="s">
        <v>813</v>
      </c>
      <c r="WC224" t="s">
        <v>817</v>
      </c>
      <c r="WD224" t="s">
        <v>817</v>
      </c>
      <c r="WE224" t="s">
        <v>817</v>
      </c>
      <c r="WF224" t="s">
        <v>813</v>
      </c>
      <c r="WG224" t="s">
        <v>817</v>
      </c>
      <c r="WH224" t="s">
        <v>817</v>
      </c>
      <c r="WI224" t="s">
        <v>817</v>
      </c>
      <c r="WJ224" t="s">
        <v>813</v>
      </c>
      <c r="WK224" t="s">
        <v>817</v>
      </c>
      <c r="WL224" t="s">
        <v>817</v>
      </c>
      <c r="WM224" t="s">
        <v>817</v>
      </c>
      <c r="WN224" t="s">
        <v>817</v>
      </c>
      <c r="WO224" t="s">
        <v>817</v>
      </c>
      <c r="WP224" t="s">
        <v>817</v>
      </c>
      <c r="WQ224" t="s">
        <v>817</v>
      </c>
      <c r="WR224" t="s">
        <v>817</v>
      </c>
      <c r="WS224" t="s">
        <v>891</v>
      </c>
      <c r="WU224" t="s">
        <v>817</v>
      </c>
      <c r="WV224" t="s">
        <v>817</v>
      </c>
      <c r="WW224" t="s">
        <v>817</v>
      </c>
      <c r="WX224" t="s">
        <v>817</v>
      </c>
      <c r="WY224" t="s">
        <v>817</v>
      </c>
      <c r="WZ224" t="s">
        <v>813</v>
      </c>
      <c r="XA224" t="s">
        <v>817</v>
      </c>
      <c r="XB224" t="s">
        <v>817</v>
      </c>
      <c r="XC224" t="s">
        <v>869</v>
      </c>
      <c r="XD224" t="s">
        <v>813</v>
      </c>
      <c r="XE224" t="s">
        <v>817</v>
      </c>
      <c r="XF224" t="s">
        <v>817</v>
      </c>
      <c r="XG224" t="s">
        <v>817</v>
      </c>
      <c r="XH224" t="s">
        <v>817</v>
      </c>
      <c r="XI224" t="s">
        <v>817</v>
      </c>
      <c r="XJ224" t="s">
        <v>817</v>
      </c>
      <c r="XK224" t="s">
        <v>817</v>
      </c>
      <c r="XL224" t="s">
        <v>817</v>
      </c>
      <c r="XM224" t="s">
        <v>817</v>
      </c>
      <c r="XN224" t="s">
        <v>817</v>
      </c>
      <c r="XO224" t="s">
        <v>817</v>
      </c>
      <c r="XP224" t="s">
        <v>817</v>
      </c>
      <c r="XQ224" t="s">
        <v>817</v>
      </c>
      <c r="XR224" t="s">
        <v>813</v>
      </c>
      <c r="XS224" t="s">
        <v>813</v>
      </c>
      <c r="XT224" t="s">
        <v>813</v>
      </c>
      <c r="XU224" t="s">
        <v>817</v>
      </c>
      <c r="XV224" t="s">
        <v>817</v>
      </c>
      <c r="XW224" t="s">
        <v>817</v>
      </c>
      <c r="XX224" t="s">
        <v>817</v>
      </c>
      <c r="XY224" t="s">
        <v>817</v>
      </c>
      <c r="XZ224" t="s">
        <v>813</v>
      </c>
      <c r="YA224" t="s">
        <v>813</v>
      </c>
      <c r="YB224" t="s">
        <v>817</v>
      </c>
      <c r="YC224" t="s">
        <v>817</v>
      </c>
      <c r="YD224" t="s">
        <v>817</v>
      </c>
      <c r="YE224" t="s">
        <v>817</v>
      </c>
      <c r="YF224" t="s">
        <v>817</v>
      </c>
      <c r="YG224" t="s">
        <v>817</v>
      </c>
      <c r="YH224" t="s">
        <v>817</v>
      </c>
      <c r="YI224" t="s">
        <v>817</v>
      </c>
      <c r="YJ224" t="s">
        <v>817</v>
      </c>
      <c r="YK224" t="s">
        <v>817</v>
      </c>
      <c r="YL224" t="s">
        <v>817</v>
      </c>
      <c r="YM224" t="s">
        <v>817</v>
      </c>
      <c r="YN224" t="s">
        <v>817</v>
      </c>
      <c r="YO224" t="s">
        <v>813</v>
      </c>
      <c r="YP224" t="s">
        <v>817</v>
      </c>
      <c r="YQ224" t="s">
        <v>817</v>
      </c>
      <c r="YR224" t="s">
        <v>817</v>
      </c>
      <c r="YS224" t="s">
        <v>817</v>
      </c>
      <c r="YT224" t="s">
        <v>817</v>
      </c>
      <c r="YU224" t="s">
        <v>813</v>
      </c>
      <c r="YW224" t="s">
        <v>817</v>
      </c>
      <c r="ZM224" t="s">
        <v>817</v>
      </c>
      <c r="ZN224" t="s">
        <v>817</v>
      </c>
      <c r="ZO224" t="s">
        <v>817</v>
      </c>
      <c r="ZP224" t="s">
        <v>817</v>
      </c>
      <c r="ZQ224" t="s">
        <v>817</v>
      </c>
      <c r="ZR224" t="s">
        <v>813</v>
      </c>
      <c r="ZS224" t="s">
        <v>813</v>
      </c>
      <c r="ZT224" t="s">
        <v>817</v>
      </c>
      <c r="ZU224" t="s">
        <v>817</v>
      </c>
      <c r="ZV224" t="s">
        <v>817</v>
      </c>
      <c r="ZW224" t="s">
        <v>817</v>
      </c>
      <c r="ZX224" t="s">
        <v>817</v>
      </c>
      <c r="ZY224" t="s">
        <v>817</v>
      </c>
      <c r="ZZ224" t="s">
        <v>817</v>
      </c>
      <c r="AAA224" t="s">
        <v>813</v>
      </c>
      <c r="AAB224" t="s">
        <v>817</v>
      </c>
      <c r="AAC224" t="s">
        <v>817</v>
      </c>
      <c r="AAD224" t="s">
        <v>817</v>
      </c>
      <c r="AAE224" t="s">
        <v>817</v>
      </c>
      <c r="AAF224" t="s">
        <v>817</v>
      </c>
      <c r="AAH224" t="s">
        <v>813</v>
      </c>
      <c r="AAI224" t="s">
        <v>813</v>
      </c>
      <c r="AAJ224" t="s">
        <v>817</v>
      </c>
      <c r="AAK224" t="s">
        <v>817</v>
      </c>
      <c r="AAL224" t="s">
        <v>817</v>
      </c>
      <c r="AAM224" t="s">
        <v>817</v>
      </c>
      <c r="AAN224" t="s">
        <v>817</v>
      </c>
      <c r="AAO224" t="s">
        <v>817</v>
      </c>
      <c r="AAP224" t="s">
        <v>817</v>
      </c>
      <c r="AAQ224" t="s">
        <v>817</v>
      </c>
      <c r="AAR224" t="s">
        <v>817</v>
      </c>
      <c r="AAS224" t="s">
        <v>817</v>
      </c>
      <c r="AAT224" t="s">
        <v>817</v>
      </c>
      <c r="AAV224" t="s">
        <v>817</v>
      </c>
      <c r="AAW224" t="s">
        <v>817</v>
      </c>
      <c r="AAX224" t="s">
        <v>817</v>
      </c>
      <c r="AAY224" t="s">
        <v>817</v>
      </c>
      <c r="AAZ224" t="s">
        <v>817</v>
      </c>
      <c r="ABA224" t="s">
        <v>813</v>
      </c>
      <c r="ABB224" t="s">
        <v>813</v>
      </c>
      <c r="ABC224" t="s">
        <v>817</v>
      </c>
      <c r="ABD224" t="s">
        <v>817</v>
      </c>
      <c r="ABE224" t="s">
        <v>817</v>
      </c>
      <c r="ABF224" t="s">
        <v>817</v>
      </c>
      <c r="ABG224" t="s">
        <v>817</v>
      </c>
      <c r="ABH224" t="s">
        <v>817</v>
      </c>
      <c r="ABI224" t="s">
        <v>817</v>
      </c>
      <c r="ABJ224" t="s">
        <v>817</v>
      </c>
      <c r="ABK224" t="s">
        <v>817</v>
      </c>
      <c r="ABL224" t="s">
        <v>817</v>
      </c>
      <c r="ABM224" t="s">
        <v>813</v>
      </c>
      <c r="ABN224" t="s">
        <v>817</v>
      </c>
      <c r="ABO224" t="s">
        <v>817</v>
      </c>
      <c r="ABP224" t="s">
        <v>817</v>
      </c>
      <c r="ABQ224" t="s">
        <v>817</v>
      </c>
      <c r="ABR224" t="s">
        <v>817</v>
      </c>
      <c r="ABS224" t="s">
        <v>817</v>
      </c>
      <c r="ABT224" t="s">
        <v>813</v>
      </c>
      <c r="ABU224" t="s">
        <v>817</v>
      </c>
      <c r="ABV224" t="s">
        <v>817</v>
      </c>
      <c r="ABW224" t="s">
        <v>813</v>
      </c>
      <c r="ABX224" t="s">
        <v>817</v>
      </c>
      <c r="ABY224" t="s">
        <v>817</v>
      </c>
      <c r="ABZ224" t="s">
        <v>817</v>
      </c>
      <c r="ACA224" t="s">
        <v>817</v>
      </c>
      <c r="ACB224" t="s">
        <v>817</v>
      </c>
      <c r="ACC224" t="s">
        <v>817</v>
      </c>
      <c r="ACD224" t="s">
        <v>817</v>
      </c>
      <c r="ACE224" t="s">
        <v>817</v>
      </c>
      <c r="ACF224" t="s">
        <v>817</v>
      </c>
      <c r="ACG224" t="s">
        <v>817</v>
      </c>
      <c r="ACH224" t="s">
        <v>817</v>
      </c>
      <c r="ACI224" t="s">
        <v>817</v>
      </c>
    </row>
    <row r="225" spans="1:763">
      <c r="A225" t="s">
        <v>1732</v>
      </c>
      <c r="B225" t="s">
        <v>1733</v>
      </c>
      <c r="C225" t="s">
        <v>1734</v>
      </c>
      <c r="D225" t="s">
        <v>967</v>
      </c>
      <c r="E225" t="s">
        <v>967</v>
      </c>
      <c r="P225" t="s">
        <v>1019</v>
      </c>
      <c r="Q225">
        <v>0.81147810819708099</v>
      </c>
      <c r="T225">
        <v>32</v>
      </c>
      <c r="V225" t="s">
        <v>813</v>
      </c>
      <c r="X225" t="s">
        <v>813</v>
      </c>
      <c r="Y225" t="s">
        <v>856</v>
      </c>
      <c r="Z225" t="s">
        <v>856</v>
      </c>
      <c r="AA225" t="s">
        <v>815</v>
      </c>
      <c r="AB225" t="s">
        <v>816</v>
      </c>
      <c r="AC225">
        <v>2</v>
      </c>
      <c r="AD225" t="s">
        <v>813</v>
      </c>
      <c r="AE225">
        <v>2</v>
      </c>
      <c r="AF225">
        <v>0</v>
      </c>
      <c r="AG225">
        <v>0</v>
      </c>
      <c r="AH225" t="s">
        <v>818</v>
      </c>
      <c r="AI225" t="s">
        <v>818</v>
      </c>
      <c r="AJ225" t="s">
        <v>818</v>
      </c>
      <c r="AK225" t="s">
        <v>818</v>
      </c>
      <c r="AL225" t="s">
        <v>818</v>
      </c>
      <c r="AM225" t="s">
        <v>818</v>
      </c>
      <c r="AN225" t="s">
        <v>818</v>
      </c>
      <c r="AO225" t="s">
        <v>818</v>
      </c>
      <c r="AP225" t="s">
        <v>818</v>
      </c>
      <c r="AQ225" t="s">
        <v>818</v>
      </c>
      <c r="AR225" t="s">
        <v>818</v>
      </c>
      <c r="AS225" t="s">
        <v>818</v>
      </c>
      <c r="AT225" t="s">
        <v>818</v>
      </c>
      <c r="AU225" t="s">
        <v>818</v>
      </c>
      <c r="AV225" t="s">
        <v>818</v>
      </c>
      <c r="AW225" t="s">
        <v>818</v>
      </c>
      <c r="AX225" t="s">
        <v>818</v>
      </c>
      <c r="AY225" t="s">
        <v>818</v>
      </c>
      <c r="AZ225" t="s">
        <v>818</v>
      </c>
      <c r="BA225" t="s">
        <v>818</v>
      </c>
      <c r="BB225" t="s">
        <v>818</v>
      </c>
      <c r="BC225" t="s">
        <v>818</v>
      </c>
      <c r="BD225" t="s">
        <v>818</v>
      </c>
      <c r="BE225" t="s">
        <v>818</v>
      </c>
      <c r="BF225" t="s">
        <v>818</v>
      </c>
      <c r="BG225" t="s">
        <v>818</v>
      </c>
      <c r="BH225" t="s">
        <v>818</v>
      </c>
      <c r="BI225" t="s">
        <v>818</v>
      </c>
      <c r="BJ225" t="s">
        <v>818</v>
      </c>
      <c r="BK225" t="s">
        <v>818</v>
      </c>
      <c r="BL225" t="s">
        <v>818</v>
      </c>
      <c r="BM225" t="s">
        <v>818</v>
      </c>
      <c r="BN225" t="s">
        <v>818</v>
      </c>
      <c r="BO225" t="s">
        <v>818</v>
      </c>
      <c r="BP225" t="s">
        <v>818</v>
      </c>
      <c r="BQ225" t="s">
        <v>818</v>
      </c>
      <c r="BR225" t="s">
        <v>818</v>
      </c>
      <c r="BS225" t="s">
        <v>818</v>
      </c>
      <c r="BT225" t="s">
        <v>818</v>
      </c>
      <c r="BU225" t="s">
        <v>818</v>
      </c>
      <c r="BV225" t="s">
        <v>818</v>
      </c>
      <c r="BW225" t="s">
        <v>818</v>
      </c>
      <c r="BX225" t="s">
        <v>818</v>
      </c>
      <c r="BY225" t="s">
        <v>818</v>
      </c>
      <c r="BZ225" t="s">
        <v>818</v>
      </c>
      <c r="CA225" t="s">
        <v>818</v>
      </c>
      <c r="CB225" t="s">
        <v>818</v>
      </c>
      <c r="CC225" t="s">
        <v>818</v>
      </c>
      <c r="CD225" t="s">
        <v>818</v>
      </c>
      <c r="CE225" t="s">
        <v>818</v>
      </c>
      <c r="CF225" t="s">
        <v>818</v>
      </c>
      <c r="CG225" t="s">
        <v>818</v>
      </c>
      <c r="CH225" t="s">
        <v>818</v>
      </c>
      <c r="CI225" t="s">
        <v>818</v>
      </c>
      <c r="CJ225" t="s">
        <v>818</v>
      </c>
      <c r="CK225" t="s">
        <v>818</v>
      </c>
      <c r="CL225" t="s">
        <v>818</v>
      </c>
      <c r="CM225" t="s">
        <v>818</v>
      </c>
      <c r="CN225" t="s">
        <v>818</v>
      </c>
      <c r="CO225" t="s">
        <v>818</v>
      </c>
      <c r="CP225" t="s">
        <v>818</v>
      </c>
      <c r="CQ225" t="s">
        <v>818</v>
      </c>
      <c r="CR225" t="s">
        <v>818</v>
      </c>
      <c r="CS225" t="s">
        <v>818</v>
      </c>
      <c r="CT225" t="s">
        <v>818</v>
      </c>
      <c r="CU225" t="s">
        <v>818</v>
      </c>
      <c r="CV225" t="s">
        <v>818</v>
      </c>
      <c r="CW225" t="s">
        <v>818</v>
      </c>
      <c r="CX225" t="s">
        <v>818</v>
      </c>
      <c r="CY225" t="s">
        <v>818</v>
      </c>
      <c r="CZ225" t="s">
        <v>818</v>
      </c>
      <c r="DA225" t="s">
        <v>818</v>
      </c>
      <c r="DB225" t="s">
        <v>818</v>
      </c>
      <c r="DC225" t="s">
        <v>818</v>
      </c>
      <c r="DD225" t="s">
        <v>818</v>
      </c>
      <c r="DE225" t="s">
        <v>818</v>
      </c>
      <c r="DF225" t="s">
        <v>818</v>
      </c>
      <c r="DG225" t="s">
        <v>818</v>
      </c>
      <c r="DH225" t="s">
        <v>818</v>
      </c>
      <c r="DI225" t="s">
        <v>818</v>
      </c>
      <c r="DJ225" t="s">
        <v>818</v>
      </c>
      <c r="DK225" t="s">
        <v>818</v>
      </c>
      <c r="DL225" t="s">
        <v>818</v>
      </c>
      <c r="DM225" t="s">
        <v>818</v>
      </c>
      <c r="DN225" t="s">
        <v>818</v>
      </c>
      <c r="DO225" t="s">
        <v>818</v>
      </c>
      <c r="DP225" t="s">
        <v>818</v>
      </c>
      <c r="DQ225" t="s">
        <v>818</v>
      </c>
      <c r="DR225" t="s">
        <v>818</v>
      </c>
      <c r="DS225" t="s">
        <v>818</v>
      </c>
      <c r="DT225" t="s">
        <v>818</v>
      </c>
      <c r="DU225" t="s">
        <v>818</v>
      </c>
      <c r="DV225" t="s">
        <v>818</v>
      </c>
      <c r="DW225" t="s">
        <v>818</v>
      </c>
      <c r="DX225" t="s">
        <v>818</v>
      </c>
      <c r="DY225" t="s">
        <v>818</v>
      </c>
      <c r="DZ225" t="s">
        <v>818</v>
      </c>
      <c r="EA225" t="s">
        <v>818</v>
      </c>
      <c r="EB225" t="s">
        <v>818</v>
      </c>
      <c r="EC225" t="s">
        <v>818</v>
      </c>
      <c r="ED225" t="s">
        <v>818</v>
      </c>
      <c r="EE225" t="s">
        <v>818</v>
      </c>
      <c r="EF225" t="s">
        <v>818</v>
      </c>
      <c r="EG225" t="s">
        <v>818</v>
      </c>
      <c r="EH225" t="s">
        <v>818</v>
      </c>
      <c r="EI225" t="s">
        <v>818</v>
      </c>
      <c r="EJ225" t="s">
        <v>818</v>
      </c>
      <c r="EK225" t="s">
        <v>818</v>
      </c>
      <c r="EL225" t="s">
        <v>818</v>
      </c>
      <c r="EM225" t="s">
        <v>818</v>
      </c>
      <c r="EN225" t="s">
        <v>818</v>
      </c>
      <c r="EO225" t="s">
        <v>818</v>
      </c>
      <c r="EP225" t="s">
        <v>818</v>
      </c>
      <c r="EQ225" t="s">
        <v>818</v>
      </c>
      <c r="ER225" t="s">
        <v>818</v>
      </c>
      <c r="ES225" t="s">
        <v>818</v>
      </c>
      <c r="ET225" t="s">
        <v>818</v>
      </c>
      <c r="EU225" t="s">
        <v>818</v>
      </c>
      <c r="EV225" t="s">
        <v>818</v>
      </c>
      <c r="EW225" t="s">
        <v>818</v>
      </c>
      <c r="EX225" t="s">
        <v>818</v>
      </c>
      <c r="EY225" t="s">
        <v>818</v>
      </c>
      <c r="EZ225" t="s">
        <v>818</v>
      </c>
      <c r="FA225" t="s">
        <v>818</v>
      </c>
      <c r="FB225" t="s">
        <v>818</v>
      </c>
      <c r="FC225" t="s">
        <v>818</v>
      </c>
      <c r="FD225" t="s">
        <v>818</v>
      </c>
      <c r="FE225" t="s">
        <v>818</v>
      </c>
      <c r="FF225" t="s">
        <v>818</v>
      </c>
      <c r="FG225" t="s">
        <v>818</v>
      </c>
      <c r="FH225" t="s">
        <v>818</v>
      </c>
      <c r="FI225" t="s">
        <v>818</v>
      </c>
      <c r="FJ225" t="s">
        <v>818</v>
      </c>
      <c r="FK225" t="s">
        <v>818</v>
      </c>
      <c r="FL225" t="s">
        <v>818</v>
      </c>
      <c r="FM225" t="s">
        <v>818</v>
      </c>
      <c r="FN225" t="s">
        <v>818</v>
      </c>
      <c r="FO225" t="s">
        <v>818</v>
      </c>
      <c r="FP225" t="s">
        <v>818</v>
      </c>
      <c r="FQ225" t="s">
        <v>818</v>
      </c>
      <c r="FR225" t="s">
        <v>818</v>
      </c>
      <c r="FS225" t="s">
        <v>818</v>
      </c>
      <c r="FT225" t="s">
        <v>818</v>
      </c>
      <c r="FU225" t="s">
        <v>818</v>
      </c>
      <c r="FV225" t="s">
        <v>818</v>
      </c>
      <c r="FW225" t="s">
        <v>818</v>
      </c>
      <c r="FX225" t="s">
        <v>818</v>
      </c>
      <c r="FY225" t="s">
        <v>818</v>
      </c>
      <c r="FZ225" t="s">
        <v>818</v>
      </c>
      <c r="GA225" t="s">
        <v>818</v>
      </c>
      <c r="GB225" t="s">
        <v>818</v>
      </c>
      <c r="GC225" t="s">
        <v>818</v>
      </c>
      <c r="GD225" t="s">
        <v>818</v>
      </c>
      <c r="GE225" t="s">
        <v>818</v>
      </c>
      <c r="GF225" t="s">
        <v>818</v>
      </c>
      <c r="GG225" t="s">
        <v>818</v>
      </c>
      <c r="GH225" t="s">
        <v>818</v>
      </c>
      <c r="GI225" t="s">
        <v>818</v>
      </c>
      <c r="GJ225" t="s">
        <v>818</v>
      </c>
      <c r="GK225" t="s">
        <v>818</v>
      </c>
      <c r="GL225" t="s">
        <v>818</v>
      </c>
      <c r="GM225" t="s">
        <v>818</v>
      </c>
      <c r="GN225" t="s">
        <v>818</v>
      </c>
      <c r="GO225" t="s">
        <v>818</v>
      </c>
      <c r="GP225" t="s">
        <v>818</v>
      </c>
      <c r="GQ225" t="s">
        <v>818</v>
      </c>
      <c r="GR225" t="s">
        <v>818</v>
      </c>
      <c r="GS225" t="s">
        <v>818</v>
      </c>
      <c r="GT225" t="s">
        <v>818</v>
      </c>
      <c r="GU225" t="s">
        <v>818</v>
      </c>
      <c r="GV225" t="s">
        <v>818</v>
      </c>
      <c r="GW225" t="s">
        <v>818</v>
      </c>
      <c r="GX225" t="s">
        <v>818</v>
      </c>
      <c r="GY225" t="s">
        <v>818</v>
      </c>
      <c r="GZ225" t="s">
        <v>818</v>
      </c>
      <c r="HA225" t="s">
        <v>818</v>
      </c>
      <c r="HB225" t="s">
        <v>818</v>
      </c>
      <c r="HC225" t="s">
        <v>818</v>
      </c>
      <c r="HD225" t="s">
        <v>818</v>
      </c>
      <c r="HE225" t="s">
        <v>818</v>
      </c>
      <c r="HF225" t="s">
        <v>818</v>
      </c>
      <c r="HG225" t="s">
        <v>818</v>
      </c>
      <c r="HH225" t="s">
        <v>818</v>
      </c>
      <c r="HI225" t="s">
        <v>818</v>
      </c>
      <c r="HJ225" t="s">
        <v>818</v>
      </c>
      <c r="HK225" t="s">
        <v>818</v>
      </c>
      <c r="HL225" t="s">
        <v>818</v>
      </c>
      <c r="HM225" t="s">
        <v>818</v>
      </c>
      <c r="HN225" t="s">
        <v>818</v>
      </c>
      <c r="HO225" t="s">
        <v>818</v>
      </c>
      <c r="HP225" t="s">
        <v>818</v>
      </c>
      <c r="HQ225" t="s">
        <v>818</v>
      </c>
      <c r="HR225" t="s">
        <v>818</v>
      </c>
      <c r="HS225" t="s">
        <v>818</v>
      </c>
      <c r="HT225" t="s">
        <v>818</v>
      </c>
      <c r="HU225" t="s">
        <v>818</v>
      </c>
      <c r="HV225" t="s">
        <v>818</v>
      </c>
      <c r="HW225" t="s">
        <v>818</v>
      </c>
      <c r="HX225" t="s">
        <v>818</v>
      </c>
      <c r="HY225" t="s">
        <v>818</v>
      </c>
      <c r="HZ225" t="s">
        <v>818</v>
      </c>
      <c r="IA225" t="s">
        <v>818</v>
      </c>
      <c r="IB225" t="s">
        <v>818</v>
      </c>
      <c r="IC225" t="s">
        <v>818</v>
      </c>
      <c r="ID225" t="s">
        <v>818</v>
      </c>
      <c r="IE225" t="s">
        <v>818</v>
      </c>
      <c r="IF225" t="s">
        <v>818</v>
      </c>
      <c r="IG225" t="s">
        <v>818</v>
      </c>
      <c r="IH225" t="s">
        <v>818</v>
      </c>
      <c r="II225" t="s">
        <v>818</v>
      </c>
      <c r="IJ225" t="s">
        <v>818</v>
      </c>
      <c r="IK225" t="s">
        <v>818</v>
      </c>
      <c r="IL225" t="s">
        <v>818</v>
      </c>
      <c r="IM225" t="s">
        <v>818</v>
      </c>
      <c r="IN225" t="s">
        <v>818</v>
      </c>
      <c r="IO225" t="s">
        <v>818</v>
      </c>
      <c r="IP225" t="s">
        <v>818</v>
      </c>
      <c r="IQ225" t="s">
        <v>818</v>
      </c>
      <c r="IR225" t="s">
        <v>818</v>
      </c>
      <c r="IS225" t="s">
        <v>818</v>
      </c>
      <c r="IT225" t="s">
        <v>818</v>
      </c>
      <c r="IU225" t="s">
        <v>818</v>
      </c>
      <c r="IV225" t="s">
        <v>818</v>
      </c>
      <c r="IW225" t="s">
        <v>818</v>
      </c>
      <c r="IX225" t="s">
        <v>818</v>
      </c>
      <c r="IY225" t="s">
        <v>818</v>
      </c>
      <c r="IZ225" t="s">
        <v>818</v>
      </c>
      <c r="JA225" t="s">
        <v>818</v>
      </c>
      <c r="JB225" t="s">
        <v>818</v>
      </c>
      <c r="JC225" t="s">
        <v>818</v>
      </c>
      <c r="JD225" t="s">
        <v>818</v>
      </c>
      <c r="JE225" t="s">
        <v>818</v>
      </c>
      <c r="JF225" t="s">
        <v>818</v>
      </c>
      <c r="JG225" t="s">
        <v>818</v>
      </c>
      <c r="JH225" t="s">
        <v>818</v>
      </c>
      <c r="JI225" t="s">
        <v>818</v>
      </c>
      <c r="JJ225" t="s">
        <v>818</v>
      </c>
      <c r="JK225" t="s">
        <v>818</v>
      </c>
      <c r="JL225" t="s">
        <v>818</v>
      </c>
      <c r="JM225" t="s">
        <v>818</v>
      </c>
      <c r="JN225" t="s">
        <v>818</v>
      </c>
      <c r="JO225" t="s">
        <v>818</v>
      </c>
      <c r="JP225" t="s">
        <v>818</v>
      </c>
      <c r="JQ225" t="s">
        <v>818</v>
      </c>
      <c r="JR225" t="s">
        <v>818</v>
      </c>
      <c r="JS225" t="s">
        <v>818</v>
      </c>
      <c r="JT225" t="s">
        <v>818</v>
      </c>
      <c r="JU225" t="s">
        <v>818</v>
      </c>
      <c r="JV225" t="s">
        <v>818</v>
      </c>
      <c r="JW225" t="s">
        <v>818</v>
      </c>
      <c r="JX225" t="s">
        <v>818</v>
      </c>
      <c r="JY225" t="s">
        <v>818</v>
      </c>
      <c r="JZ225" t="s">
        <v>818</v>
      </c>
      <c r="KA225" t="s">
        <v>818</v>
      </c>
      <c r="KB225" t="s">
        <v>818</v>
      </c>
      <c r="KC225" t="s">
        <v>818</v>
      </c>
      <c r="KD225" t="s">
        <v>818</v>
      </c>
      <c r="KE225" t="s">
        <v>818</v>
      </c>
      <c r="KF225">
        <v>2</v>
      </c>
      <c r="KG225">
        <v>0</v>
      </c>
      <c r="KH225">
        <v>0</v>
      </c>
      <c r="KI225">
        <v>0</v>
      </c>
      <c r="KJ225">
        <v>0</v>
      </c>
      <c r="KK225">
        <v>0</v>
      </c>
      <c r="KL225">
        <v>0</v>
      </c>
      <c r="KM225">
        <v>1</v>
      </c>
      <c r="KN225">
        <v>0</v>
      </c>
      <c r="KO225">
        <v>0</v>
      </c>
      <c r="KP225">
        <v>0</v>
      </c>
      <c r="KQ225">
        <v>1</v>
      </c>
      <c r="KR225">
        <v>0</v>
      </c>
      <c r="KS225">
        <v>0</v>
      </c>
      <c r="KT225">
        <v>0</v>
      </c>
      <c r="KU225">
        <v>0</v>
      </c>
      <c r="KV225">
        <v>0</v>
      </c>
      <c r="KW225">
        <v>0</v>
      </c>
      <c r="KX225">
        <v>1</v>
      </c>
      <c r="KY225">
        <v>0</v>
      </c>
      <c r="KZ225">
        <v>0</v>
      </c>
      <c r="LA225">
        <v>1</v>
      </c>
      <c r="LB225">
        <v>0</v>
      </c>
      <c r="LC225">
        <v>0</v>
      </c>
      <c r="LD225">
        <v>2</v>
      </c>
      <c r="LE225">
        <v>0</v>
      </c>
      <c r="LF225">
        <v>2</v>
      </c>
      <c r="LH225" t="s">
        <v>813</v>
      </c>
      <c r="LI225" t="s">
        <v>817</v>
      </c>
      <c r="LJ225" t="s">
        <v>817</v>
      </c>
      <c r="LK225" t="s">
        <v>817</v>
      </c>
      <c r="LL225" t="s">
        <v>817</v>
      </c>
      <c r="LM225" t="s">
        <v>817</v>
      </c>
      <c r="LN225" t="s">
        <v>813</v>
      </c>
      <c r="LO225" t="s">
        <v>817</v>
      </c>
      <c r="LQ225" t="s">
        <v>817</v>
      </c>
      <c r="LR225" t="s">
        <v>818</v>
      </c>
      <c r="LS225" t="s">
        <v>818</v>
      </c>
      <c r="LT225" t="s">
        <v>818</v>
      </c>
      <c r="LU225" t="s">
        <v>818</v>
      </c>
      <c r="LV225" t="s">
        <v>818</v>
      </c>
      <c r="LW225" t="s">
        <v>818</v>
      </c>
      <c r="LX225" t="s">
        <v>817</v>
      </c>
      <c r="MA225" t="s">
        <v>998</v>
      </c>
      <c r="MB225" t="s">
        <v>887</v>
      </c>
      <c r="MC225" t="s">
        <v>875</v>
      </c>
      <c r="MD225" t="s">
        <v>813</v>
      </c>
      <c r="MF225" t="s">
        <v>823</v>
      </c>
      <c r="MI225" t="s">
        <v>813</v>
      </c>
      <c r="MJ225" t="s">
        <v>824</v>
      </c>
      <c r="MK225" t="s">
        <v>813</v>
      </c>
      <c r="ML225" t="s">
        <v>817</v>
      </c>
      <c r="MM225" t="s">
        <v>813</v>
      </c>
      <c r="MN225" t="s">
        <v>817</v>
      </c>
      <c r="MO225" t="s">
        <v>817</v>
      </c>
      <c r="MP225" t="s">
        <v>817</v>
      </c>
      <c r="MQ225" t="s">
        <v>817</v>
      </c>
      <c r="MR225" t="s">
        <v>817</v>
      </c>
      <c r="MS225" t="s">
        <v>817</v>
      </c>
      <c r="MT225" t="s">
        <v>817</v>
      </c>
      <c r="MU225" t="s">
        <v>817</v>
      </c>
      <c r="MV225" t="s">
        <v>817</v>
      </c>
      <c r="MW225" t="s">
        <v>813</v>
      </c>
      <c r="MX225" t="s">
        <v>817</v>
      </c>
      <c r="MY225" t="s">
        <v>817</v>
      </c>
      <c r="MZ225" t="s">
        <v>817</v>
      </c>
      <c r="NA225" t="s">
        <v>817</v>
      </c>
      <c r="NB225" t="s">
        <v>817</v>
      </c>
      <c r="NR225" t="s">
        <v>813</v>
      </c>
      <c r="NS225" t="s">
        <v>817</v>
      </c>
      <c r="NU225" t="s">
        <v>825</v>
      </c>
      <c r="NY225">
        <v>0</v>
      </c>
      <c r="OP225" t="s">
        <v>817</v>
      </c>
      <c r="OQ225" t="s">
        <v>827</v>
      </c>
      <c r="OR225" t="s">
        <v>828</v>
      </c>
      <c r="OS225" t="s">
        <v>829</v>
      </c>
      <c r="OT225" t="s">
        <v>813</v>
      </c>
      <c r="OU225" t="s">
        <v>817</v>
      </c>
      <c r="OV225" t="s">
        <v>830</v>
      </c>
      <c r="OW225" t="s">
        <v>864</v>
      </c>
      <c r="OX225" t="s">
        <v>832</v>
      </c>
      <c r="OY225" t="s">
        <v>833</v>
      </c>
      <c r="OZ225" t="s">
        <v>908</v>
      </c>
      <c r="PA225" t="s">
        <v>817</v>
      </c>
      <c r="PB225" t="s">
        <v>817</v>
      </c>
      <c r="PC225" t="s">
        <v>817</v>
      </c>
      <c r="PD225" t="s">
        <v>817</v>
      </c>
      <c r="PE225" t="s">
        <v>817</v>
      </c>
      <c r="PF225" t="s">
        <v>817</v>
      </c>
      <c r="PG225" t="s">
        <v>813</v>
      </c>
      <c r="PH225" t="s">
        <v>817</v>
      </c>
      <c r="PI225" t="s">
        <v>817</v>
      </c>
      <c r="PJ225" t="s">
        <v>817</v>
      </c>
      <c r="PK225" t="s">
        <v>817</v>
      </c>
      <c r="PL225" t="s">
        <v>835</v>
      </c>
      <c r="PM225" t="s">
        <v>845</v>
      </c>
      <c r="PN225" t="s">
        <v>845</v>
      </c>
      <c r="PO225" t="s">
        <v>893</v>
      </c>
      <c r="PP225" t="s">
        <v>867</v>
      </c>
      <c r="PQ225" t="s">
        <v>813</v>
      </c>
      <c r="PR225" t="s">
        <v>813</v>
      </c>
      <c r="PS225" t="s">
        <v>817</v>
      </c>
      <c r="PT225" t="s">
        <v>817</v>
      </c>
      <c r="PU225" t="s">
        <v>817</v>
      </c>
      <c r="PV225" t="s">
        <v>817</v>
      </c>
      <c r="PW225" t="s">
        <v>817</v>
      </c>
      <c r="PX225" t="s">
        <v>817</v>
      </c>
      <c r="PY225" t="s">
        <v>817</v>
      </c>
      <c r="PZ225" t="s">
        <v>840</v>
      </c>
      <c r="QA225" t="s">
        <v>841</v>
      </c>
      <c r="QB225" t="s">
        <v>895</v>
      </c>
      <c r="QC225" t="s">
        <v>985</v>
      </c>
      <c r="QD225" t="s">
        <v>844</v>
      </c>
      <c r="QE225" t="s">
        <v>845</v>
      </c>
      <c r="QF225" t="s">
        <v>813</v>
      </c>
      <c r="QG225" t="s">
        <v>813</v>
      </c>
      <c r="QH225" t="s">
        <v>813</v>
      </c>
      <c r="QI225" t="s">
        <v>817</v>
      </c>
      <c r="QJ225" t="s">
        <v>817</v>
      </c>
      <c r="QK225" t="s">
        <v>817</v>
      </c>
      <c r="QL225" t="s">
        <v>817</v>
      </c>
      <c r="QM225" t="s">
        <v>813</v>
      </c>
      <c r="QN225" t="s">
        <v>817</v>
      </c>
      <c r="QO225" t="s">
        <v>817</v>
      </c>
      <c r="QP225" t="s">
        <v>817</v>
      </c>
      <c r="QQ225" t="s">
        <v>817</v>
      </c>
      <c r="QR225" t="s">
        <v>813</v>
      </c>
      <c r="QS225" t="s">
        <v>813</v>
      </c>
      <c r="QT225" t="s">
        <v>817</v>
      </c>
      <c r="QU225" t="s">
        <v>817</v>
      </c>
      <c r="QV225" t="s">
        <v>817</v>
      </c>
      <c r="QW225" t="s">
        <v>817</v>
      </c>
      <c r="QX225" t="s">
        <v>817</v>
      </c>
      <c r="QY225" t="s">
        <v>817</v>
      </c>
      <c r="QZ225" t="s">
        <v>817</v>
      </c>
      <c r="RA225" t="s">
        <v>817</v>
      </c>
      <c r="RB225" t="s">
        <v>817</v>
      </c>
      <c r="RC225" t="s">
        <v>817</v>
      </c>
      <c r="RD225" t="s">
        <v>817</v>
      </c>
      <c r="RE225" t="s">
        <v>817</v>
      </c>
      <c r="RF225" t="s">
        <v>817</v>
      </c>
      <c r="RG225" t="s">
        <v>817</v>
      </c>
      <c r="RH225" t="s">
        <v>817</v>
      </c>
      <c r="RI225" t="s">
        <v>817</v>
      </c>
      <c r="RJ225" t="s">
        <v>817</v>
      </c>
      <c r="RK225" t="s">
        <v>813</v>
      </c>
      <c r="RL225" t="s">
        <v>817</v>
      </c>
      <c r="RM225" t="s">
        <v>813</v>
      </c>
      <c r="RN225" t="s">
        <v>817</v>
      </c>
      <c r="RO225" t="s">
        <v>817</v>
      </c>
      <c r="RP225" t="s">
        <v>817</v>
      </c>
      <c r="RQ225" t="s">
        <v>817</v>
      </c>
      <c r="RR225" t="s">
        <v>817</v>
      </c>
      <c r="RS225" t="s">
        <v>817</v>
      </c>
      <c r="RT225" t="s">
        <v>817</v>
      </c>
      <c r="RU225" t="s">
        <v>817</v>
      </c>
      <c r="RV225" t="s">
        <v>817</v>
      </c>
      <c r="RW225" t="s">
        <v>817</v>
      </c>
      <c r="RX225" t="s">
        <v>837</v>
      </c>
      <c r="RY225" t="s">
        <v>1125</v>
      </c>
      <c r="RZ225" t="s">
        <v>813</v>
      </c>
      <c r="SA225" t="s">
        <v>813</v>
      </c>
      <c r="SB225" t="s">
        <v>817</v>
      </c>
      <c r="SC225" t="s">
        <v>817</v>
      </c>
      <c r="SD225" t="s">
        <v>817</v>
      </c>
      <c r="SE225" t="s">
        <v>817</v>
      </c>
      <c r="SF225" t="s">
        <v>813</v>
      </c>
      <c r="SG225" t="s">
        <v>817</v>
      </c>
      <c r="SH225" t="s">
        <v>813</v>
      </c>
      <c r="SI225" t="s">
        <v>817</v>
      </c>
      <c r="SJ225" t="s">
        <v>817</v>
      </c>
      <c r="SK225" t="s">
        <v>817</v>
      </c>
      <c r="SL225" t="s">
        <v>817</v>
      </c>
      <c r="SM225" t="s">
        <v>817</v>
      </c>
      <c r="SN225" t="s">
        <v>817</v>
      </c>
      <c r="SO225" t="s">
        <v>817</v>
      </c>
      <c r="SP225" t="s">
        <v>817</v>
      </c>
      <c r="SQ225" t="s">
        <v>817</v>
      </c>
      <c r="SR225" t="s">
        <v>813</v>
      </c>
      <c r="SS225" t="s">
        <v>817</v>
      </c>
      <c r="ST225" t="s">
        <v>817</v>
      </c>
      <c r="SU225" t="s">
        <v>817</v>
      </c>
      <c r="SV225" t="s">
        <v>817</v>
      </c>
      <c r="SW225" t="s">
        <v>813</v>
      </c>
      <c r="SX225" t="s">
        <v>817</v>
      </c>
      <c r="SY225" t="s">
        <v>813</v>
      </c>
      <c r="SZ225" t="s">
        <v>813</v>
      </c>
      <c r="TA225" t="s">
        <v>817</v>
      </c>
      <c r="TB225" t="s">
        <v>817</v>
      </c>
      <c r="TC225" t="s">
        <v>817</v>
      </c>
      <c r="TD225" t="s">
        <v>817</v>
      </c>
      <c r="TE225" t="s">
        <v>817</v>
      </c>
      <c r="TF225" t="s">
        <v>817</v>
      </c>
      <c r="TG225" t="s">
        <v>817</v>
      </c>
      <c r="TH225" t="s">
        <v>817</v>
      </c>
      <c r="TI225" t="s">
        <v>817</v>
      </c>
      <c r="TJ225" t="s">
        <v>817</v>
      </c>
      <c r="TU225" t="s">
        <v>817</v>
      </c>
      <c r="TY225" t="s">
        <v>813</v>
      </c>
      <c r="TZ225" t="s">
        <v>817</v>
      </c>
      <c r="UA225" t="s">
        <v>817</v>
      </c>
      <c r="UB225" t="s">
        <v>817</v>
      </c>
      <c r="UC225" t="s">
        <v>813</v>
      </c>
      <c r="UD225" t="s">
        <v>817</v>
      </c>
      <c r="UE225" t="s">
        <v>817</v>
      </c>
      <c r="UF225" t="s">
        <v>817</v>
      </c>
      <c r="UG225" t="s">
        <v>817</v>
      </c>
      <c r="UH225" t="s">
        <v>817</v>
      </c>
      <c r="UI225" t="s">
        <v>817</v>
      </c>
      <c r="UJ225" t="s">
        <v>817</v>
      </c>
      <c r="UK225" t="s">
        <v>817</v>
      </c>
      <c r="UL225" t="s">
        <v>813</v>
      </c>
      <c r="UM225" t="s">
        <v>813</v>
      </c>
      <c r="UN225" t="s">
        <v>813</v>
      </c>
      <c r="UO225" t="s">
        <v>817</v>
      </c>
      <c r="UP225" t="s">
        <v>817</v>
      </c>
      <c r="UQ225" t="s">
        <v>817</v>
      </c>
      <c r="UR225" t="s">
        <v>817</v>
      </c>
      <c r="US225" t="s">
        <v>817</v>
      </c>
      <c r="UT225" t="s">
        <v>817</v>
      </c>
      <c r="UU225" t="s">
        <v>817</v>
      </c>
      <c r="UV225" t="s">
        <v>817</v>
      </c>
      <c r="UW225" t="s">
        <v>817</v>
      </c>
      <c r="UX225" t="s">
        <v>817</v>
      </c>
      <c r="UY225" t="s">
        <v>817</v>
      </c>
      <c r="UZ225" t="s">
        <v>817</v>
      </c>
      <c r="VB225" t="s">
        <v>909</v>
      </c>
      <c r="VC225" t="s">
        <v>848</v>
      </c>
      <c r="VD225" t="s">
        <v>817</v>
      </c>
      <c r="VE225" t="s">
        <v>817</v>
      </c>
      <c r="VF225" t="s">
        <v>813</v>
      </c>
      <c r="VG225" t="s">
        <v>817</v>
      </c>
      <c r="VH225" t="s">
        <v>817</v>
      </c>
      <c r="VI225" t="s">
        <v>813</v>
      </c>
      <c r="VJ225" t="s">
        <v>817</v>
      </c>
      <c r="VK225" t="s">
        <v>817</v>
      </c>
      <c r="VL225" t="s">
        <v>817</v>
      </c>
      <c r="VM225" t="s">
        <v>817</v>
      </c>
      <c r="VN225" t="s">
        <v>817</v>
      </c>
      <c r="VO225" t="s">
        <v>817</v>
      </c>
      <c r="VP225" t="s">
        <v>817</v>
      </c>
      <c r="VQ225" t="s">
        <v>817</v>
      </c>
      <c r="VY225" t="s">
        <v>813</v>
      </c>
      <c r="VZ225" t="s">
        <v>813</v>
      </c>
      <c r="WA225" t="s">
        <v>813</v>
      </c>
      <c r="WB225" t="s">
        <v>817</v>
      </c>
      <c r="WJ225" t="s">
        <v>817</v>
      </c>
      <c r="WK225" t="s">
        <v>813</v>
      </c>
      <c r="WL225" t="s">
        <v>817</v>
      </c>
      <c r="WM225" t="s">
        <v>817</v>
      </c>
      <c r="WN225" t="s">
        <v>817</v>
      </c>
      <c r="WO225" t="s">
        <v>817</v>
      </c>
      <c r="WP225" t="s">
        <v>817</v>
      </c>
      <c r="WQ225" t="s">
        <v>817</v>
      </c>
      <c r="WR225" t="s">
        <v>817</v>
      </c>
      <c r="WS225" t="s">
        <v>928</v>
      </c>
      <c r="WU225" t="s">
        <v>817</v>
      </c>
      <c r="WV225" t="s">
        <v>817</v>
      </c>
      <c r="WW225" t="s">
        <v>817</v>
      </c>
      <c r="WX225" t="s">
        <v>817</v>
      </c>
      <c r="WY225" t="s">
        <v>817</v>
      </c>
      <c r="WZ225" t="s">
        <v>813</v>
      </c>
      <c r="XA225" t="s">
        <v>817</v>
      </c>
      <c r="XB225" t="s">
        <v>817</v>
      </c>
      <c r="XC225" t="s">
        <v>850</v>
      </c>
      <c r="XD225" t="s">
        <v>813</v>
      </c>
      <c r="XE225" t="s">
        <v>817</v>
      </c>
      <c r="XF225" t="s">
        <v>817</v>
      </c>
      <c r="XG225" t="s">
        <v>817</v>
      </c>
      <c r="XH225" t="s">
        <v>817</v>
      </c>
      <c r="XI225" t="s">
        <v>817</v>
      </c>
      <c r="XJ225" t="s">
        <v>813</v>
      </c>
      <c r="XK225" t="s">
        <v>817</v>
      </c>
      <c r="XL225" t="s">
        <v>817</v>
      </c>
      <c r="XM225" t="s">
        <v>813</v>
      </c>
      <c r="XN225" t="s">
        <v>817</v>
      </c>
      <c r="XO225" t="s">
        <v>817</v>
      </c>
      <c r="XP225" t="s">
        <v>817</v>
      </c>
      <c r="XQ225" t="s">
        <v>817</v>
      </c>
      <c r="XR225" t="s">
        <v>813</v>
      </c>
      <c r="XS225" t="s">
        <v>817</v>
      </c>
      <c r="XT225" t="s">
        <v>813</v>
      </c>
      <c r="XU225" t="s">
        <v>813</v>
      </c>
      <c r="XV225" t="s">
        <v>817</v>
      </c>
      <c r="XW225" t="s">
        <v>817</v>
      </c>
      <c r="XX225" t="s">
        <v>817</v>
      </c>
      <c r="XY225" t="s">
        <v>817</v>
      </c>
      <c r="XZ225" t="s">
        <v>817</v>
      </c>
      <c r="ZM225" t="s">
        <v>817</v>
      </c>
      <c r="ZN225" t="s">
        <v>817</v>
      </c>
      <c r="ZO225" t="s">
        <v>817</v>
      </c>
      <c r="ZP225" t="s">
        <v>817</v>
      </c>
      <c r="ZQ225" t="s">
        <v>817</v>
      </c>
      <c r="ZR225" t="s">
        <v>813</v>
      </c>
      <c r="ZS225" t="s">
        <v>817</v>
      </c>
      <c r="ZT225" t="s">
        <v>817</v>
      </c>
      <c r="ZU225" t="s">
        <v>817</v>
      </c>
      <c r="ZV225" t="s">
        <v>817</v>
      </c>
      <c r="ZW225" t="s">
        <v>813</v>
      </c>
      <c r="ZX225" t="s">
        <v>817</v>
      </c>
      <c r="ZY225" t="s">
        <v>817</v>
      </c>
      <c r="ZZ225" t="s">
        <v>817</v>
      </c>
      <c r="AAA225" t="s">
        <v>813</v>
      </c>
      <c r="AAB225" t="s">
        <v>817</v>
      </c>
      <c r="AAC225" t="s">
        <v>817</v>
      </c>
      <c r="AAD225" t="s">
        <v>817</v>
      </c>
      <c r="AAE225" t="s">
        <v>817</v>
      </c>
      <c r="AAF225" t="s">
        <v>817</v>
      </c>
      <c r="AAH225" t="s">
        <v>817</v>
      </c>
      <c r="AAI225" t="s">
        <v>813</v>
      </c>
      <c r="AAJ225" t="s">
        <v>813</v>
      </c>
      <c r="AAK225" t="s">
        <v>817</v>
      </c>
      <c r="AAL225" t="s">
        <v>817</v>
      </c>
      <c r="AAM225" t="s">
        <v>817</v>
      </c>
      <c r="AAN225" t="s">
        <v>817</v>
      </c>
      <c r="AAO225" t="s">
        <v>817</v>
      </c>
      <c r="AAP225" t="s">
        <v>817</v>
      </c>
      <c r="AAQ225" t="s">
        <v>817</v>
      </c>
      <c r="AAR225" t="s">
        <v>817</v>
      </c>
      <c r="AAS225" t="s">
        <v>817</v>
      </c>
      <c r="AAT225" t="s">
        <v>817</v>
      </c>
      <c r="AAV225" t="s">
        <v>817</v>
      </c>
      <c r="AAW225" t="s">
        <v>817</v>
      </c>
      <c r="AAX225" t="s">
        <v>817</v>
      </c>
      <c r="AAY225" t="s">
        <v>817</v>
      </c>
      <c r="AAZ225" t="s">
        <v>817</v>
      </c>
      <c r="ABA225" t="s">
        <v>817</v>
      </c>
      <c r="ABB225" t="s">
        <v>817</v>
      </c>
      <c r="ABC225" t="s">
        <v>817</v>
      </c>
      <c r="ABD225" t="s">
        <v>817</v>
      </c>
      <c r="ABE225" t="s">
        <v>817</v>
      </c>
      <c r="ABF225" t="s">
        <v>817</v>
      </c>
      <c r="ABG225" t="s">
        <v>817</v>
      </c>
      <c r="ABH225" t="s">
        <v>817</v>
      </c>
      <c r="ABI225" t="s">
        <v>817</v>
      </c>
      <c r="ABJ225" t="s">
        <v>817</v>
      </c>
      <c r="ABK225" t="s">
        <v>813</v>
      </c>
      <c r="ABL225" t="s">
        <v>817</v>
      </c>
      <c r="ABM225" t="s">
        <v>817</v>
      </c>
      <c r="ABN225" t="s">
        <v>817</v>
      </c>
      <c r="ABO225" t="s">
        <v>817</v>
      </c>
      <c r="ABP225" t="s">
        <v>813</v>
      </c>
      <c r="ABQ225" t="s">
        <v>817</v>
      </c>
      <c r="ABR225" t="s">
        <v>817</v>
      </c>
      <c r="ABS225" t="s">
        <v>817</v>
      </c>
      <c r="ABT225" t="s">
        <v>817</v>
      </c>
      <c r="ABU225" t="s">
        <v>813</v>
      </c>
      <c r="ABV225" t="s">
        <v>817</v>
      </c>
      <c r="ABW225" t="s">
        <v>817</v>
      </c>
      <c r="ABX225" t="s">
        <v>817</v>
      </c>
      <c r="ABY225" t="s">
        <v>817</v>
      </c>
      <c r="ABZ225" t="s">
        <v>817</v>
      </c>
      <c r="ACA225" t="s">
        <v>817</v>
      </c>
      <c r="ACB225" t="s">
        <v>813</v>
      </c>
      <c r="ACC225" t="s">
        <v>813</v>
      </c>
      <c r="ACD225" t="s">
        <v>817</v>
      </c>
      <c r="ACE225" t="s">
        <v>817</v>
      </c>
      <c r="ACF225" t="s">
        <v>817</v>
      </c>
      <c r="ACG225" t="s">
        <v>817</v>
      </c>
      <c r="ACH225" t="s">
        <v>817</v>
      </c>
      <c r="ACI225" t="s">
        <v>817</v>
      </c>
    </row>
    <row r="226" spans="1:763">
      <c r="A226" t="s">
        <v>1735</v>
      </c>
      <c r="B226" t="s">
        <v>1736</v>
      </c>
      <c r="C226" t="s">
        <v>1737</v>
      </c>
      <c r="D226" t="s">
        <v>1389</v>
      </c>
      <c r="E226" t="s">
        <v>1389</v>
      </c>
      <c r="P226" t="s">
        <v>1019</v>
      </c>
      <c r="Q226">
        <v>0.81147810819708099</v>
      </c>
      <c r="T226">
        <v>31</v>
      </c>
      <c r="V226" t="s">
        <v>813</v>
      </c>
      <c r="X226" t="s">
        <v>817</v>
      </c>
      <c r="Y226" t="s">
        <v>814</v>
      </c>
      <c r="Z226" t="s">
        <v>856</v>
      </c>
      <c r="AA226" t="s">
        <v>920</v>
      </c>
      <c r="AB226" t="s">
        <v>816</v>
      </c>
      <c r="AC226">
        <v>7</v>
      </c>
      <c r="AD226" t="s">
        <v>813</v>
      </c>
      <c r="AE226">
        <v>7</v>
      </c>
      <c r="AF226">
        <v>0</v>
      </c>
      <c r="AG226">
        <v>0</v>
      </c>
      <c r="AH226" t="s">
        <v>818</v>
      </c>
      <c r="AI226" t="s">
        <v>818</v>
      </c>
      <c r="AJ226" t="s">
        <v>818</v>
      </c>
      <c r="AK226" t="s">
        <v>818</v>
      </c>
      <c r="AL226" t="s">
        <v>818</v>
      </c>
      <c r="AM226" t="s">
        <v>818</v>
      </c>
      <c r="AN226" t="s">
        <v>818</v>
      </c>
      <c r="AO226" t="s">
        <v>818</v>
      </c>
      <c r="AP226" t="s">
        <v>818</v>
      </c>
      <c r="AQ226" t="s">
        <v>818</v>
      </c>
      <c r="AR226" t="s">
        <v>818</v>
      </c>
      <c r="AS226" t="s">
        <v>818</v>
      </c>
      <c r="AT226" t="s">
        <v>818</v>
      </c>
      <c r="AU226" t="s">
        <v>818</v>
      </c>
      <c r="AV226" t="s">
        <v>818</v>
      </c>
      <c r="AW226" t="s">
        <v>818</v>
      </c>
      <c r="AX226" t="s">
        <v>818</v>
      </c>
      <c r="AY226" t="s">
        <v>818</v>
      </c>
      <c r="AZ226" t="s">
        <v>818</v>
      </c>
      <c r="BA226" t="s">
        <v>818</v>
      </c>
      <c r="BB226" t="s">
        <v>818</v>
      </c>
      <c r="BC226" t="s">
        <v>818</v>
      </c>
      <c r="BD226" t="s">
        <v>818</v>
      </c>
      <c r="BE226" t="s">
        <v>818</v>
      </c>
      <c r="BF226" t="s">
        <v>818</v>
      </c>
      <c r="BG226" t="s">
        <v>818</v>
      </c>
      <c r="BH226" t="s">
        <v>818</v>
      </c>
      <c r="BI226" t="s">
        <v>818</v>
      </c>
      <c r="BJ226" t="s">
        <v>818</v>
      </c>
      <c r="BK226" t="s">
        <v>818</v>
      </c>
      <c r="BL226" t="s">
        <v>818</v>
      </c>
      <c r="BM226" t="s">
        <v>818</v>
      </c>
      <c r="BN226" t="s">
        <v>818</v>
      </c>
      <c r="BO226" t="s">
        <v>818</v>
      </c>
      <c r="BP226" t="s">
        <v>818</v>
      </c>
      <c r="BQ226" t="s">
        <v>818</v>
      </c>
      <c r="BR226" t="s">
        <v>818</v>
      </c>
      <c r="BS226" t="s">
        <v>818</v>
      </c>
      <c r="BT226" t="s">
        <v>818</v>
      </c>
      <c r="BU226" t="s">
        <v>818</v>
      </c>
      <c r="BV226" t="s">
        <v>818</v>
      </c>
      <c r="BW226" t="s">
        <v>818</v>
      </c>
      <c r="BX226" t="s">
        <v>818</v>
      </c>
      <c r="BY226" t="s">
        <v>818</v>
      </c>
      <c r="BZ226" t="s">
        <v>818</v>
      </c>
      <c r="CA226" t="s">
        <v>818</v>
      </c>
      <c r="CB226" t="s">
        <v>818</v>
      </c>
      <c r="CC226" t="s">
        <v>818</v>
      </c>
      <c r="CD226" t="s">
        <v>818</v>
      </c>
      <c r="CE226" t="s">
        <v>818</v>
      </c>
      <c r="CF226" t="s">
        <v>818</v>
      </c>
      <c r="CG226" t="s">
        <v>818</v>
      </c>
      <c r="CH226" t="s">
        <v>818</v>
      </c>
      <c r="CI226" t="s">
        <v>818</v>
      </c>
      <c r="CJ226" t="s">
        <v>818</v>
      </c>
      <c r="CK226" t="s">
        <v>818</v>
      </c>
      <c r="CL226" t="s">
        <v>818</v>
      </c>
      <c r="CM226" t="s">
        <v>818</v>
      </c>
      <c r="CN226" t="s">
        <v>818</v>
      </c>
      <c r="CO226" t="s">
        <v>818</v>
      </c>
      <c r="CP226" t="s">
        <v>818</v>
      </c>
      <c r="CQ226" t="s">
        <v>818</v>
      </c>
      <c r="CR226" t="s">
        <v>818</v>
      </c>
      <c r="CS226" t="s">
        <v>818</v>
      </c>
      <c r="CT226" t="s">
        <v>818</v>
      </c>
      <c r="CU226" t="s">
        <v>818</v>
      </c>
      <c r="CV226" t="s">
        <v>818</v>
      </c>
      <c r="CW226" t="s">
        <v>818</v>
      </c>
      <c r="CX226" t="s">
        <v>818</v>
      </c>
      <c r="CY226" t="s">
        <v>818</v>
      </c>
      <c r="CZ226" t="s">
        <v>818</v>
      </c>
      <c r="DA226" t="s">
        <v>818</v>
      </c>
      <c r="DB226" t="s">
        <v>818</v>
      </c>
      <c r="DC226" t="s">
        <v>818</v>
      </c>
      <c r="DD226" t="s">
        <v>818</v>
      </c>
      <c r="DE226" t="s">
        <v>818</v>
      </c>
      <c r="DF226" t="s">
        <v>818</v>
      </c>
      <c r="DG226" t="s">
        <v>818</v>
      </c>
      <c r="DH226" t="s">
        <v>818</v>
      </c>
      <c r="DI226" t="s">
        <v>818</v>
      </c>
      <c r="DJ226" t="s">
        <v>818</v>
      </c>
      <c r="DK226" t="s">
        <v>818</v>
      </c>
      <c r="DL226" t="s">
        <v>818</v>
      </c>
      <c r="DM226" t="s">
        <v>818</v>
      </c>
      <c r="DN226" t="s">
        <v>818</v>
      </c>
      <c r="DO226" t="s">
        <v>818</v>
      </c>
      <c r="DP226" t="s">
        <v>818</v>
      </c>
      <c r="DQ226" t="s">
        <v>818</v>
      </c>
      <c r="DR226" t="s">
        <v>818</v>
      </c>
      <c r="DS226" t="s">
        <v>818</v>
      </c>
      <c r="DT226" t="s">
        <v>818</v>
      </c>
      <c r="DU226" t="s">
        <v>818</v>
      </c>
      <c r="DV226" t="s">
        <v>818</v>
      </c>
      <c r="DW226" t="s">
        <v>818</v>
      </c>
      <c r="DX226" t="s">
        <v>818</v>
      </c>
      <c r="DY226" t="s">
        <v>818</v>
      </c>
      <c r="DZ226" t="s">
        <v>818</v>
      </c>
      <c r="EA226" t="s">
        <v>818</v>
      </c>
      <c r="EB226" t="s">
        <v>818</v>
      </c>
      <c r="EC226" t="s">
        <v>818</v>
      </c>
      <c r="ED226" t="s">
        <v>818</v>
      </c>
      <c r="EE226" t="s">
        <v>818</v>
      </c>
      <c r="EF226" t="s">
        <v>818</v>
      </c>
      <c r="EG226" t="s">
        <v>818</v>
      </c>
      <c r="EH226" t="s">
        <v>818</v>
      </c>
      <c r="EI226" t="s">
        <v>818</v>
      </c>
      <c r="EJ226" t="s">
        <v>818</v>
      </c>
      <c r="EK226" t="s">
        <v>818</v>
      </c>
      <c r="EL226" t="s">
        <v>818</v>
      </c>
      <c r="EM226" t="s">
        <v>818</v>
      </c>
      <c r="EN226" t="s">
        <v>818</v>
      </c>
      <c r="EO226" t="s">
        <v>818</v>
      </c>
      <c r="EP226" t="s">
        <v>818</v>
      </c>
      <c r="EQ226" t="s">
        <v>818</v>
      </c>
      <c r="ER226" t="s">
        <v>818</v>
      </c>
      <c r="ES226" t="s">
        <v>818</v>
      </c>
      <c r="ET226" t="s">
        <v>818</v>
      </c>
      <c r="EU226" t="s">
        <v>818</v>
      </c>
      <c r="EV226" t="s">
        <v>818</v>
      </c>
      <c r="EW226" t="s">
        <v>818</v>
      </c>
      <c r="EX226" t="s">
        <v>818</v>
      </c>
      <c r="EY226" t="s">
        <v>818</v>
      </c>
      <c r="EZ226" t="s">
        <v>818</v>
      </c>
      <c r="FA226" t="s">
        <v>818</v>
      </c>
      <c r="FB226" t="s">
        <v>818</v>
      </c>
      <c r="FC226" t="s">
        <v>818</v>
      </c>
      <c r="FD226" t="s">
        <v>818</v>
      </c>
      <c r="FE226" t="s">
        <v>818</v>
      </c>
      <c r="FF226" t="s">
        <v>818</v>
      </c>
      <c r="FG226" t="s">
        <v>818</v>
      </c>
      <c r="FH226" t="s">
        <v>818</v>
      </c>
      <c r="FI226" t="s">
        <v>818</v>
      </c>
      <c r="FJ226" t="s">
        <v>818</v>
      </c>
      <c r="FK226" t="s">
        <v>818</v>
      </c>
      <c r="FL226" t="s">
        <v>818</v>
      </c>
      <c r="FM226" t="s">
        <v>818</v>
      </c>
      <c r="FN226" t="s">
        <v>818</v>
      </c>
      <c r="FO226" t="s">
        <v>818</v>
      </c>
      <c r="FP226" t="s">
        <v>818</v>
      </c>
      <c r="FQ226" t="s">
        <v>818</v>
      </c>
      <c r="FR226" t="s">
        <v>818</v>
      </c>
      <c r="FS226" t="s">
        <v>818</v>
      </c>
      <c r="FT226" t="s">
        <v>818</v>
      </c>
      <c r="FU226" t="s">
        <v>818</v>
      </c>
      <c r="FV226" t="s">
        <v>818</v>
      </c>
      <c r="FW226" t="s">
        <v>818</v>
      </c>
      <c r="FX226" t="s">
        <v>818</v>
      </c>
      <c r="FY226" t="s">
        <v>818</v>
      </c>
      <c r="FZ226" t="s">
        <v>818</v>
      </c>
      <c r="GA226" t="s">
        <v>818</v>
      </c>
      <c r="GB226" t="s">
        <v>818</v>
      </c>
      <c r="GC226" t="s">
        <v>818</v>
      </c>
      <c r="GD226" t="s">
        <v>818</v>
      </c>
      <c r="GE226" t="s">
        <v>818</v>
      </c>
      <c r="GF226" t="s">
        <v>818</v>
      </c>
      <c r="GG226" t="s">
        <v>818</v>
      </c>
      <c r="GH226" t="s">
        <v>818</v>
      </c>
      <c r="GI226" t="s">
        <v>818</v>
      </c>
      <c r="GJ226" t="s">
        <v>818</v>
      </c>
      <c r="GK226" t="s">
        <v>818</v>
      </c>
      <c r="GL226" t="s">
        <v>818</v>
      </c>
      <c r="GM226" t="s">
        <v>818</v>
      </c>
      <c r="GN226" t="s">
        <v>818</v>
      </c>
      <c r="GO226" t="s">
        <v>818</v>
      </c>
      <c r="GP226" t="s">
        <v>818</v>
      </c>
      <c r="GQ226" t="s">
        <v>818</v>
      </c>
      <c r="GR226" t="s">
        <v>818</v>
      </c>
      <c r="GS226" t="s">
        <v>818</v>
      </c>
      <c r="GT226" t="s">
        <v>818</v>
      </c>
      <c r="GU226" t="s">
        <v>818</v>
      </c>
      <c r="GV226" t="s">
        <v>818</v>
      </c>
      <c r="GW226" t="s">
        <v>818</v>
      </c>
      <c r="GX226" t="s">
        <v>818</v>
      </c>
      <c r="GY226" t="s">
        <v>818</v>
      </c>
      <c r="GZ226" t="s">
        <v>818</v>
      </c>
      <c r="HA226" t="s">
        <v>818</v>
      </c>
      <c r="HB226" t="s">
        <v>818</v>
      </c>
      <c r="HC226" t="s">
        <v>818</v>
      </c>
      <c r="HD226" t="s">
        <v>818</v>
      </c>
      <c r="HE226" t="s">
        <v>818</v>
      </c>
      <c r="HF226" t="s">
        <v>818</v>
      </c>
      <c r="HG226" t="s">
        <v>818</v>
      </c>
      <c r="HH226" t="s">
        <v>818</v>
      </c>
      <c r="HI226" t="s">
        <v>818</v>
      </c>
      <c r="HJ226" t="s">
        <v>818</v>
      </c>
      <c r="HK226" t="s">
        <v>818</v>
      </c>
      <c r="HL226" t="s">
        <v>818</v>
      </c>
      <c r="HM226" t="s">
        <v>818</v>
      </c>
      <c r="HN226" t="s">
        <v>818</v>
      </c>
      <c r="HO226" t="s">
        <v>818</v>
      </c>
      <c r="HP226" t="s">
        <v>818</v>
      </c>
      <c r="HQ226" t="s">
        <v>818</v>
      </c>
      <c r="HR226" t="s">
        <v>818</v>
      </c>
      <c r="HS226" t="s">
        <v>818</v>
      </c>
      <c r="HT226" t="s">
        <v>818</v>
      </c>
      <c r="HU226" t="s">
        <v>818</v>
      </c>
      <c r="HV226" t="s">
        <v>818</v>
      </c>
      <c r="HW226" t="s">
        <v>818</v>
      </c>
      <c r="HX226" t="s">
        <v>818</v>
      </c>
      <c r="HY226" t="s">
        <v>818</v>
      </c>
      <c r="HZ226" t="s">
        <v>818</v>
      </c>
      <c r="IA226" t="s">
        <v>818</v>
      </c>
      <c r="IB226" t="s">
        <v>818</v>
      </c>
      <c r="IC226" t="s">
        <v>818</v>
      </c>
      <c r="ID226" t="s">
        <v>818</v>
      </c>
      <c r="IE226" t="s">
        <v>818</v>
      </c>
      <c r="IF226" t="s">
        <v>818</v>
      </c>
      <c r="IG226" t="s">
        <v>818</v>
      </c>
      <c r="IH226" t="s">
        <v>818</v>
      </c>
      <c r="II226" t="s">
        <v>818</v>
      </c>
      <c r="IJ226" t="s">
        <v>818</v>
      </c>
      <c r="IK226" t="s">
        <v>818</v>
      </c>
      <c r="IL226" t="s">
        <v>818</v>
      </c>
      <c r="IM226" t="s">
        <v>818</v>
      </c>
      <c r="IN226" t="s">
        <v>818</v>
      </c>
      <c r="IO226" t="s">
        <v>818</v>
      </c>
      <c r="IP226" t="s">
        <v>818</v>
      </c>
      <c r="IQ226" t="s">
        <v>818</v>
      </c>
      <c r="IR226" t="s">
        <v>818</v>
      </c>
      <c r="IS226" t="s">
        <v>818</v>
      </c>
      <c r="IT226" t="s">
        <v>818</v>
      </c>
      <c r="IU226" t="s">
        <v>818</v>
      </c>
      <c r="IV226" t="s">
        <v>818</v>
      </c>
      <c r="IW226" t="s">
        <v>818</v>
      </c>
      <c r="IX226" t="s">
        <v>818</v>
      </c>
      <c r="IY226" t="s">
        <v>818</v>
      </c>
      <c r="IZ226" t="s">
        <v>818</v>
      </c>
      <c r="JA226" t="s">
        <v>818</v>
      </c>
      <c r="JB226" t="s">
        <v>818</v>
      </c>
      <c r="JC226" t="s">
        <v>818</v>
      </c>
      <c r="JD226" t="s">
        <v>818</v>
      </c>
      <c r="JE226" t="s">
        <v>818</v>
      </c>
      <c r="JF226" t="s">
        <v>818</v>
      </c>
      <c r="JG226" t="s">
        <v>818</v>
      </c>
      <c r="JH226" t="s">
        <v>818</v>
      </c>
      <c r="JI226" t="s">
        <v>818</v>
      </c>
      <c r="JJ226" t="s">
        <v>818</v>
      </c>
      <c r="JK226" t="s">
        <v>818</v>
      </c>
      <c r="JL226" t="s">
        <v>818</v>
      </c>
      <c r="JM226" t="s">
        <v>818</v>
      </c>
      <c r="JN226" t="s">
        <v>818</v>
      </c>
      <c r="JO226" t="s">
        <v>818</v>
      </c>
      <c r="JP226" t="s">
        <v>818</v>
      </c>
      <c r="JQ226" t="s">
        <v>818</v>
      </c>
      <c r="JR226" t="s">
        <v>818</v>
      </c>
      <c r="JS226" t="s">
        <v>818</v>
      </c>
      <c r="JT226" t="s">
        <v>818</v>
      </c>
      <c r="JU226" t="s">
        <v>818</v>
      </c>
      <c r="JV226" t="s">
        <v>818</v>
      </c>
      <c r="JW226" t="s">
        <v>818</v>
      </c>
      <c r="JX226" t="s">
        <v>818</v>
      </c>
      <c r="JY226" t="s">
        <v>818</v>
      </c>
      <c r="JZ226" t="s">
        <v>818</v>
      </c>
      <c r="KA226" t="s">
        <v>818</v>
      </c>
      <c r="KB226" t="s">
        <v>818</v>
      </c>
      <c r="KC226" t="s">
        <v>818</v>
      </c>
      <c r="KD226" t="s">
        <v>818</v>
      </c>
      <c r="KE226" t="s">
        <v>818</v>
      </c>
      <c r="KF226">
        <v>7</v>
      </c>
      <c r="KG226">
        <v>0</v>
      </c>
      <c r="KH226">
        <v>0</v>
      </c>
      <c r="KI226">
        <v>0</v>
      </c>
      <c r="KJ226">
        <v>2</v>
      </c>
      <c r="KK226">
        <v>1</v>
      </c>
      <c r="KL226">
        <v>0</v>
      </c>
      <c r="KM226">
        <v>0</v>
      </c>
      <c r="KN226">
        <v>2</v>
      </c>
      <c r="KO226">
        <v>0</v>
      </c>
      <c r="KP226">
        <v>3</v>
      </c>
      <c r="KQ226">
        <v>2</v>
      </c>
      <c r="KR226">
        <v>0</v>
      </c>
      <c r="KS226">
        <v>0</v>
      </c>
      <c r="KT226">
        <v>1</v>
      </c>
      <c r="KU226">
        <v>0</v>
      </c>
      <c r="KV226">
        <v>0</v>
      </c>
      <c r="KW226">
        <v>0</v>
      </c>
      <c r="KX226">
        <v>1</v>
      </c>
      <c r="KY226">
        <v>0</v>
      </c>
      <c r="KZ226">
        <v>1</v>
      </c>
      <c r="LA226">
        <v>1</v>
      </c>
      <c r="LB226">
        <v>3</v>
      </c>
      <c r="LC226">
        <v>4</v>
      </c>
      <c r="LD226">
        <v>7</v>
      </c>
      <c r="LE226">
        <v>1</v>
      </c>
      <c r="LF226">
        <v>3</v>
      </c>
      <c r="LH226" t="s">
        <v>817</v>
      </c>
      <c r="LI226" t="s">
        <v>817</v>
      </c>
      <c r="LJ226" t="s">
        <v>813</v>
      </c>
      <c r="LK226" t="s">
        <v>813</v>
      </c>
      <c r="LL226" t="s">
        <v>817</v>
      </c>
      <c r="LM226" t="s">
        <v>817</v>
      </c>
      <c r="LN226" t="s">
        <v>813</v>
      </c>
      <c r="LO226" t="s">
        <v>813</v>
      </c>
      <c r="LP226" t="s">
        <v>813</v>
      </c>
      <c r="LQ226" t="s">
        <v>817</v>
      </c>
      <c r="LR226" t="s">
        <v>818</v>
      </c>
      <c r="LS226" t="s">
        <v>818</v>
      </c>
      <c r="LT226" t="s">
        <v>818</v>
      </c>
      <c r="LU226" t="s">
        <v>818</v>
      </c>
      <c r="LV226" t="s">
        <v>818</v>
      </c>
      <c r="LW226" t="s">
        <v>818</v>
      </c>
      <c r="LX226" t="s">
        <v>817</v>
      </c>
      <c r="MA226" t="s">
        <v>994</v>
      </c>
      <c r="MB226" t="s">
        <v>887</v>
      </c>
      <c r="MC226" t="s">
        <v>943</v>
      </c>
      <c r="MD226" t="s">
        <v>813</v>
      </c>
      <c r="MF226" t="s">
        <v>823</v>
      </c>
      <c r="MI226" t="s">
        <v>813</v>
      </c>
      <c r="MJ226" t="s">
        <v>888</v>
      </c>
      <c r="MU226" t="s">
        <v>813</v>
      </c>
      <c r="NC226" t="s">
        <v>813</v>
      </c>
      <c r="ND226" t="s">
        <v>817</v>
      </c>
      <c r="NE226" t="s">
        <v>813</v>
      </c>
      <c r="NF226" t="s">
        <v>817</v>
      </c>
      <c r="NG226" t="s">
        <v>817</v>
      </c>
      <c r="NH226" t="s">
        <v>817</v>
      </c>
      <c r="NI226" t="s">
        <v>817</v>
      </c>
      <c r="NJ226" t="s">
        <v>817</v>
      </c>
      <c r="NK226" t="s">
        <v>817</v>
      </c>
      <c r="NL226" t="s">
        <v>813</v>
      </c>
      <c r="NM226" t="s">
        <v>817</v>
      </c>
      <c r="NN226" t="s">
        <v>817</v>
      </c>
      <c r="NO226" t="s">
        <v>817</v>
      </c>
      <c r="NP226" t="s">
        <v>817</v>
      </c>
      <c r="NQ226" t="s">
        <v>817</v>
      </c>
      <c r="NR226" t="s">
        <v>813</v>
      </c>
      <c r="NS226" t="s">
        <v>817</v>
      </c>
      <c r="NU226" t="s">
        <v>825</v>
      </c>
      <c r="NX226" t="s">
        <v>962</v>
      </c>
      <c r="NY226">
        <v>1</v>
      </c>
      <c r="NZ226" t="s">
        <v>889</v>
      </c>
      <c r="OP226" t="s">
        <v>817</v>
      </c>
      <c r="OQ226" t="s">
        <v>827</v>
      </c>
      <c r="OR226" t="s">
        <v>828</v>
      </c>
      <c r="OS226" t="s">
        <v>878</v>
      </c>
      <c r="OT226" t="s">
        <v>813</v>
      </c>
      <c r="OU226" t="s">
        <v>817</v>
      </c>
      <c r="OV226" t="s">
        <v>830</v>
      </c>
      <c r="OW226" t="s">
        <v>831</v>
      </c>
      <c r="OX226" t="s">
        <v>832</v>
      </c>
      <c r="OY226" t="s">
        <v>833</v>
      </c>
      <c r="OZ226" t="s">
        <v>908</v>
      </c>
      <c r="PA226" t="s">
        <v>817</v>
      </c>
      <c r="PB226" t="s">
        <v>817</v>
      </c>
      <c r="PC226" t="s">
        <v>817</v>
      </c>
      <c r="PD226" t="s">
        <v>817</v>
      </c>
      <c r="PE226" t="s">
        <v>817</v>
      </c>
      <c r="PF226" t="s">
        <v>817</v>
      </c>
      <c r="PG226" t="s">
        <v>813</v>
      </c>
      <c r="PH226" t="s">
        <v>817</v>
      </c>
      <c r="PI226" t="s">
        <v>817</v>
      </c>
      <c r="PJ226" t="s">
        <v>817</v>
      </c>
      <c r="PK226" t="s">
        <v>817</v>
      </c>
      <c r="PL226" t="s">
        <v>835</v>
      </c>
      <c r="PM226" t="s">
        <v>837</v>
      </c>
      <c r="PN226" t="s">
        <v>837</v>
      </c>
      <c r="PO226" t="s">
        <v>880</v>
      </c>
      <c r="PP226" t="s">
        <v>839</v>
      </c>
      <c r="PQ226" t="s">
        <v>813</v>
      </c>
      <c r="PR226" t="s">
        <v>813</v>
      </c>
      <c r="PS226" t="s">
        <v>817</v>
      </c>
      <c r="PT226" t="s">
        <v>817</v>
      </c>
      <c r="PU226" t="s">
        <v>817</v>
      </c>
      <c r="PV226" t="s">
        <v>817</v>
      </c>
      <c r="PW226" t="s">
        <v>817</v>
      </c>
      <c r="PX226" t="s">
        <v>817</v>
      </c>
      <c r="PY226" t="s">
        <v>817</v>
      </c>
      <c r="PZ226" t="s">
        <v>840</v>
      </c>
      <c r="QA226" t="s">
        <v>841</v>
      </c>
      <c r="QB226" t="s">
        <v>842</v>
      </c>
      <c r="QC226" t="s">
        <v>843</v>
      </c>
      <c r="QD226" t="s">
        <v>844</v>
      </c>
      <c r="QE226" t="s">
        <v>845</v>
      </c>
      <c r="QF226" t="s">
        <v>813</v>
      </c>
      <c r="QG226" t="s">
        <v>813</v>
      </c>
      <c r="QH226" t="s">
        <v>813</v>
      </c>
      <c r="QI226" t="s">
        <v>817</v>
      </c>
      <c r="QJ226" t="s">
        <v>813</v>
      </c>
      <c r="QK226" t="s">
        <v>813</v>
      </c>
      <c r="QL226" t="s">
        <v>817</v>
      </c>
      <c r="QM226" t="s">
        <v>817</v>
      </c>
      <c r="QN226" t="s">
        <v>817</v>
      </c>
      <c r="QO226" t="s">
        <v>817</v>
      </c>
      <c r="QP226" t="s">
        <v>817</v>
      </c>
      <c r="QQ226" t="s">
        <v>817</v>
      </c>
      <c r="QR226" t="s">
        <v>817</v>
      </c>
      <c r="QS226" t="s">
        <v>813</v>
      </c>
      <c r="QT226" t="s">
        <v>817</v>
      </c>
      <c r="QU226" t="s">
        <v>817</v>
      </c>
      <c r="QV226" t="s">
        <v>817</v>
      </c>
      <c r="QW226" t="s">
        <v>817</v>
      </c>
      <c r="QX226" t="s">
        <v>817</v>
      </c>
      <c r="QY226" t="s">
        <v>817</v>
      </c>
      <c r="QZ226" t="s">
        <v>817</v>
      </c>
      <c r="RA226" t="s">
        <v>817</v>
      </c>
      <c r="RB226" t="s">
        <v>817</v>
      </c>
      <c r="RC226" t="s">
        <v>817</v>
      </c>
      <c r="RD226" t="s">
        <v>817</v>
      </c>
      <c r="RE226" t="s">
        <v>817</v>
      </c>
      <c r="RF226" t="s">
        <v>817</v>
      </c>
      <c r="RG226" t="s">
        <v>817</v>
      </c>
      <c r="RH226" t="s">
        <v>817</v>
      </c>
      <c r="RI226" t="s">
        <v>817</v>
      </c>
      <c r="RJ226" t="s">
        <v>817</v>
      </c>
      <c r="RK226" t="s">
        <v>813</v>
      </c>
      <c r="RL226" t="s">
        <v>813</v>
      </c>
      <c r="RM226" t="s">
        <v>817</v>
      </c>
      <c r="RN226" t="s">
        <v>817</v>
      </c>
      <c r="RO226" t="s">
        <v>817</v>
      </c>
      <c r="RP226" t="s">
        <v>817</v>
      </c>
      <c r="RQ226" t="s">
        <v>817</v>
      </c>
      <c r="RR226" t="s">
        <v>817</v>
      </c>
      <c r="RS226" t="s">
        <v>817</v>
      </c>
      <c r="RT226" t="s">
        <v>817</v>
      </c>
      <c r="RU226" t="s">
        <v>817</v>
      </c>
      <c r="RV226" t="s">
        <v>817</v>
      </c>
      <c r="RW226" t="s">
        <v>817</v>
      </c>
      <c r="RX226" t="s">
        <v>837</v>
      </c>
      <c r="RY226" t="s">
        <v>1060</v>
      </c>
      <c r="RZ226" t="s">
        <v>813</v>
      </c>
      <c r="SA226" t="s">
        <v>817</v>
      </c>
      <c r="SB226" t="s">
        <v>817</v>
      </c>
      <c r="SC226" t="s">
        <v>817</v>
      </c>
      <c r="SD226" t="s">
        <v>817</v>
      </c>
      <c r="SE226" t="s">
        <v>817</v>
      </c>
      <c r="SF226" t="s">
        <v>813</v>
      </c>
      <c r="SG226" t="s">
        <v>817</v>
      </c>
      <c r="SH226" t="s">
        <v>817</v>
      </c>
      <c r="SI226" t="s">
        <v>817</v>
      </c>
      <c r="SJ226" t="s">
        <v>817</v>
      </c>
      <c r="SK226" t="s">
        <v>817</v>
      </c>
      <c r="SL226" t="s">
        <v>813</v>
      </c>
      <c r="SM226" t="s">
        <v>817</v>
      </c>
      <c r="SN226" t="s">
        <v>817</v>
      </c>
      <c r="SO226" t="s">
        <v>817</v>
      </c>
      <c r="SP226" t="s">
        <v>817</v>
      </c>
      <c r="SQ226" t="s">
        <v>817</v>
      </c>
      <c r="SR226" t="s">
        <v>817</v>
      </c>
      <c r="SS226" t="s">
        <v>813</v>
      </c>
      <c r="ST226" t="s">
        <v>817</v>
      </c>
      <c r="SU226" t="s">
        <v>817</v>
      </c>
      <c r="SV226" t="s">
        <v>817</v>
      </c>
      <c r="SW226" t="s">
        <v>813</v>
      </c>
      <c r="SX226" t="s">
        <v>817</v>
      </c>
      <c r="SY226" t="s">
        <v>817</v>
      </c>
      <c r="SZ226" t="s">
        <v>817</v>
      </c>
      <c r="TA226" t="s">
        <v>817</v>
      </c>
      <c r="TB226" t="s">
        <v>817</v>
      </c>
      <c r="TC226" t="s">
        <v>817</v>
      </c>
      <c r="TD226" t="s">
        <v>817</v>
      </c>
      <c r="TE226" t="s">
        <v>817</v>
      </c>
      <c r="TF226" t="s">
        <v>817</v>
      </c>
      <c r="TG226" t="s">
        <v>817</v>
      </c>
      <c r="TH226" t="s">
        <v>817</v>
      </c>
      <c r="TI226" t="s">
        <v>817</v>
      </c>
      <c r="TJ226" t="s">
        <v>813</v>
      </c>
      <c r="TK226" t="s">
        <v>817</v>
      </c>
      <c r="TL226" t="s">
        <v>817</v>
      </c>
      <c r="TM226" t="s">
        <v>817</v>
      </c>
      <c r="TN226" t="s">
        <v>817</v>
      </c>
      <c r="TO226" t="s">
        <v>817</v>
      </c>
      <c r="TP226" t="s">
        <v>817</v>
      </c>
      <c r="TQ226" t="s">
        <v>817</v>
      </c>
      <c r="TR226" t="s">
        <v>817</v>
      </c>
      <c r="TS226" t="s">
        <v>817</v>
      </c>
      <c r="TT226" t="s">
        <v>817</v>
      </c>
      <c r="TU226" t="s">
        <v>813</v>
      </c>
      <c r="TV226" t="s">
        <v>817</v>
      </c>
      <c r="TW226" t="s">
        <v>817</v>
      </c>
      <c r="TY226" t="s">
        <v>813</v>
      </c>
      <c r="TZ226" t="s">
        <v>817</v>
      </c>
      <c r="UA226" t="s">
        <v>817</v>
      </c>
      <c r="UB226" t="s">
        <v>817</v>
      </c>
      <c r="UC226" t="s">
        <v>817</v>
      </c>
      <c r="UD226" t="s">
        <v>817</v>
      </c>
      <c r="UE226" t="s">
        <v>817</v>
      </c>
      <c r="UF226" t="s">
        <v>817</v>
      </c>
      <c r="UG226" t="s">
        <v>817</v>
      </c>
      <c r="UH226" t="s">
        <v>817</v>
      </c>
      <c r="UI226" t="s">
        <v>817</v>
      </c>
      <c r="UJ226" t="s">
        <v>817</v>
      </c>
      <c r="UK226" t="s">
        <v>817</v>
      </c>
      <c r="UL226" t="s">
        <v>813</v>
      </c>
      <c r="UM226" t="s">
        <v>813</v>
      </c>
      <c r="UN226" t="s">
        <v>813</v>
      </c>
      <c r="UO226" t="s">
        <v>817</v>
      </c>
      <c r="UP226" t="s">
        <v>817</v>
      </c>
      <c r="UQ226" t="s">
        <v>817</v>
      </c>
      <c r="UR226" t="s">
        <v>813</v>
      </c>
      <c r="US226" t="s">
        <v>817</v>
      </c>
      <c r="UT226" t="s">
        <v>817</v>
      </c>
      <c r="UU226" t="s">
        <v>817</v>
      </c>
      <c r="UV226" t="s">
        <v>817</v>
      </c>
      <c r="UW226" t="s">
        <v>817</v>
      </c>
      <c r="UX226" t="s">
        <v>817</v>
      </c>
      <c r="UY226" t="s">
        <v>817</v>
      </c>
      <c r="UZ226" t="s">
        <v>817</v>
      </c>
      <c r="VB226" t="s">
        <v>909</v>
      </c>
      <c r="VC226" t="s">
        <v>848</v>
      </c>
      <c r="VD226" t="s">
        <v>817</v>
      </c>
      <c r="VE226" t="s">
        <v>817</v>
      </c>
      <c r="VF226" t="s">
        <v>813</v>
      </c>
      <c r="VG226" t="s">
        <v>817</v>
      </c>
      <c r="VH226" t="s">
        <v>817</v>
      </c>
      <c r="VI226" t="s">
        <v>817</v>
      </c>
      <c r="VJ226" t="s">
        <v>817</v>
      </c>
      <c r="VK226" t="s">
        <v>817</v>
      </c>
      <c r="VL226" t="s">
        <v>817</v>
      </c>
      <c r="VM226" t="s">
        <v>817</v>
      </c>
      <c r="VN226" t="s">
        <v>817</v>
      </c>
      <c r="VO226" t="s">
        <v>817</v>
      </c>
      <c r="VP226" t="s">
        <v>817</v>
      </c>
      <c r="VQ226" t="s">
        <v>817</v>
      </c>
      <c r="VY226" t="s">
        <v>813</v>
      </c>
      <c r="VZ226" t="s">
        <v>813</v>
      </c>
      <c r="WA226" t="s">
        <v>817</v>
      </c>
      <c r="WJ226" t="s">
        <v>813</v>
      </c>
      <c r="WK226" t="s">
        <v>813</v>
      </c>
      <c r="WL226" t="s">
        <v>817</v>
      </c>
      <c r="WM226" t="s">
        <v>817</v>
      </c>
      <c r="WN226" t="s">
        <v>817</v>
      </c>
      <c r="WO226" t="s">
        <v>817</v>
      </c>
      <c r="WP226" t="s">
        <v>817</v>
      </c>
      <c r="WQ226" t="s">
        <v>817</v>
      </c>
      <c r="WR226" t="s">
        <v>817</v>
      </c>
      <c r="WS226" t="s">
        <v>849</v>
      </c>
      <c r="WU226" t="s">
        <v>817</v>
      </c>
      <c r="WV226" t="s">
        <v>817</v>
      </c>
      <c r="WW226" t="s">
        <v>817</v>
      </c>
      <c r="WX226" t="s">
        <v>817</v>
      </c>
      <c r="WY226" t="s">
        <v>817</v>
      </c>
      <c r="WZ226" t="s">
        <v>813</v>
      </c>
      <c r="XA226" t="s">
        <v>817</v>
      </c>
      <c r="XB226" t="s">
        <v>817</v>
      </c>
      <c r="XC226" t="s">
        <v>850</v>
      </c>
      <c r="XD226" t="s">
        <v>813</v>
      </c>
      <c r="XE226" t="s">
        <v>817</v>
      </c>
      <c r="XF226" t="s">
        <v>817</v>
      </c>
      <c r="XG226" t="s">
        <v>817</v>
      </c>
      <c r="XH226" t="s">
        <v>817</v>
      </c>
      <c r="XI226" t="s">
        <v>817</v>
      </c>
      <c r="XJ226" t="s">
        <v>817</v>
      </c>
      <c r="XK226" t="s">
        <v>817</v>
      </c>
      <c r="XL226" t="s">
        <v>817</v>
      </c>
      <c r="XM226" t="s">
        <v>817</v>
      </c>
      <c r="XN226" t="s">
        <v>813</v>
      </c>
      <c r="XO226" t="s">
        <v>817</v>
      </c>
      <c r="XP226" t="s">
        <v>817</v>
      </c>
      <c r="XQ226" t="s">
        <v>817</v>
      </c>
      <c r="XR226" t="s">
        <v>813</v>
      </c>
      <c r="XS226" t="s">
        <v>813</v>
      </c>
      <c r="XT226" t="s">
        <v>817</v>
      </c>
      <c r="XU226" t="s">
        <v>817</v>
      </c>
      <c r="XV226" t="s">
        <v>817</v>
      </c>
      <c r="XW226" t="s">
        <v>817</v>
      </c>
      <c r="XX226" t="s">
        <v>817</v>
      </c>
      <c r="XY226" t="s">
        <v>817</v>
      </c>
      <c r="XZ226" t="s">
        <v>817</v>
      </c>
      <c r="ZM226" t="s">
        <v>817</v>
      </c>
      <c r="ZN226" t="s">
        <v>817</v>
      </c>
      <c r="ZO226" t="s">
        <v>817</v>
      </c>
      <c r="ZP226" t="s">
        <v>817</v>
      </c>
      <c r="ZQ226" t="s">
        <v>817</v>
      </c>
      <c r="ZR226" t="s">
        <v>817</v>
      </c>
      <c r="ZS226" t="s">
        <v>813</v>
      </c>
      <c r="ZT226" t="s">
        <v>817</v>
      </c>
      <c r="ZU226" t="s">
        <v>817</v>
      </c>
      <c r="ZV226" t="s">
        <v>817</v>
      </c>
      <c r="ZW226" t="s">
        <v>817</v>
      </c>
      <c r="ZX226" t="s">
        <v>817</v>
      </c>
      <c r="ZY226" t="s">
        <v>817</v>
      </c>
      <c r="ZZ226" t="s">
        <v>817</v>
      </c>
      <c r="AAA226" t="s">
        <v>817</v>
      </c>
      <c r="AAB226" t="s">
        <v>817</v>
      </c>
      <c r="AAC226" t="s">
        <v>817</v>
      </c>
      <c r="AAD226" t="s">
        <v>817</v>
      </c>
      <c r="AAE226" t="s">
        <v>817</v>
      </c>
      <c r="AAF226" t="s">
        <v>817</v>
      </c>
      <c r="AAH226" t="s">
        <v>817</v>
      </c>
      <c r="AAI226" t="s">
        <v>817</v>
      </c>
      <c r="AAJ226" t="s">
        <v>817</v>
      </c>
      <c r="AAK226" t="s">
        <v>817</v>
      </c>
      <c r="AAL226" t="s">
        <v>817</v>
      </c>
      <c r="AAM226" t="s">
        <v>817</v>
      </c>
      <c r="AAN226" t="s">
        <v>813</v>
      </c>
      <c r="AAO226" t="s">
        <v>817</v>
      </c>
      <c r="AAP226" t="s">
        <v>817</v>
      </c>
      <c r="AAQ226" t="s">
        <v>817</v>
      </c>
      <c r="AAR226" t="s">
        <v>817</v>
      </c>
      <c r="AAS226" t="s">
        <v>817</v>
      </c>
      <c r="AAT226" t="s">
        <v>817</v>
      </c>
      <c r="AAV226" t="s">
        <v>817</v>
      </c>
      <c r="AAW226" t="s">
        <v>817</v>
      </c>
      <c r="AAX226" t="s">
        <v>817</v>
      </c>
      <c r="AAY226" t="s">
        <v>817</v>
      </c>
      <c r="AAZ226" t="s">
        <v>817</v>
      </c>
      <c r="ABA226" t="s">
        <v>817</v>
      </c>
      <c r="ABB226" t="s">
        <v>813</v>
      </c>
      <c r="ABC226" t="s">
        <v>817</v>
      </c>
      <c r="ABD226" t="s">
        <v>817</v>
      </c>
      <c r="ABE226" t="s">
        <v>817</v>
      </c>
      <c r="ABF226" t="s">
        <v>817</v>
      </c>
      <c r="ABG226" t="s">
        <v>817</v>
      </c>
      <c r="ABH226" t="s">
        <v>817</v>
      </c>
      <c r="ABI226" t="s">
        <v>817</v>
      </c>
      <c r="ABJ226" t="s">
        <v>817</v>
      </c>
      <c r="ABK226" t="s">
        <v>817</v>
      </c>
      <c r="ABL226" t="s">
        <v>817</v>
      </c>
      <c r="ABM226" t="s">
        <v>817</v>
      </c>
      <c r="ABN226" t="s">
        <v>817</v>
      </c>
      <c r="ABO226" t="s">
        <v>817</v>
      </c>
      <c r="ABP226" t="s">
        <v>817</v>
      </c>
      <c r="ABQ226" t="s">
        <v>817</v>
      </c>
      <c r="ABR226" t="s">
        <v>817</v>
      </c>
      <c r="ABS226" t="s">
        <v>817</v>
      </c>
      <c r="ABT226" t="s">
        <v>817</v>
      </c>
      <c r="ABU226" t="s">
        <v>817</v>
      </c>
      <c r="ABV226" t="s">
        <v>817</v>
      </c>
      <c r="ABW226" t="s">
        <v>813</v>
      </c>
      <c r="ABX226" t="s">
        <v>817</v>
      </c>
      <c r="ABY226" t="s">
        <v>817</v>
      </c>
      <c r="ABZ226" t="s">
        <v>817</v>
      </c>
      <c r="ACA226" t="s">
        <v>817</v>
      </c>
      <c r="ACB226" t="s">
        <v>817</v>
      </c>
      <c r="ACC226" t="s">
        <v>817</v>
      </c>
      <c r="ACD226" t="s">
        <v>817</v>
      </c>
      <c r="ACE226" t="s">
        <v>817</v>
      </c>
      <c r="ACF226" t="s">
        <v>817</v>
      </c>
      <c r="ACG226" t="s">
        <v>817</v>
      </c>
      <c r="ACH226" t="s">
        <v>817</v>
      </c>
      <c r="ACI226" t="s">
        <v>817</v>
      </c>
    </row>
    <row r="227" spans="1:763">
      <c r="A227" t="s">
        <v>1738</v>
      </c>
      <c r="B227" t="s">
        <v>1739</v>
      </c>
      <c r="C227" t="s">
        <v>1740</v>
      </c>
      <c r="D227" t="s">
        <v>967</v>
      </c>
      <c r="E227" t="s">
        <v>967</v>
      </c>
      <c r="P227" t="s">
        <v>1019</v>
      </c>
      <c r="Q227">
        <v>0.81147810819708099</v>
      </c>
      <c r="T227">
        <v>57</v>
      </c>
      <c r="V227" t="s">
        <v>813</v>
      </c>
      <c r="X227" t="s">
        <v>817</v>
      </c>
      <c r="Y227" t="s">
        <v>856</v>
      </c>
      <c r="Z227" t="s">
        <v>856</v>
      </c>
      <c r="AA227" t="s">
        <v>815</v>
      </c>
      <c r="AB227" t="s">
        <v>816</v>
      </c>
      <c r="AC227">
        <v>2</v>
      </c>
      <c r="AD227" t="s">
        <v>817</v>
      </c>
      <c r="AE227">
        <v>2</v>
      </c>
      <c r="AF227">
        <v>0</v>
      </c>
      <c r="AG227">
        <v>0</v>
      </c>
      <c r="AH227" t="s">
        <v>818</v>
      </c>
      <c r="AI227" t="s">
        <v>818</v>
      </c>
      <c r="AJ227" t="s">
        <v>818</v>
      </c>
      <c r="AK227" t="s">
        <v>818</v>
      </c>
      <c r="AL227" t="s">
        <v>818</v>
      </c>
      <c r="AM227" t="s">
        <v>818</v>
      </c>
      <c r="AN227" t="s">
        <v>818</v>
      </c>
      <c r="AO227" t="s">
        <v>818</v>
      </c>
      <c r="AP227" t="s">
        <v>818</v>
      </c>
      <c r="AQ227" t="s">
        <v>818</v>
      </c>
      <c r="AR227" t="s">
        <v>818</v>
      </c>
      <c r="AS227" t="s">
        <v>818</v>
      </c>
      <c r="AT227" t="s">
        <v>818</v>
      </c>
      <c r="AU227" t="s">
        <v>818</v>
      </c>
      <c r="AV227" t="s">
        <v>818</v>
      </c>
      <c r="AW227" t="s">
        <v>818</v>
      </c>
      <c r="AX227" t="s">
        <v>818</v>
      </c>
      <c r="AY227" t="s">
        <v>818</v>
      </c>
      <c r="AZ227" t="s">
        <v>818</v>
      </c>
      <c r="BA227" t="s">
        <v>818</v>
      </c>
      <c r="BB227" t="s">
        <v>818</v>
      </c>
      <c r="BC227" t="s">
        <v>818</v>
      </c>
      <c r="BD227" t="s">
        <v>818</v>
      </c>
      <c r="BE227" t="s">
        <v>818</v>
      </c>
      <c r="BF227" t="s">
        <v>818</v>
      </c>
      <c r="BG227" t="s">
        <v>818</v>
      </c>
      <c r="BH227" t="s">
        <v>818</v>
      </c>
      <c r="BI227" t="s">
        <v>818</v>
      </c>
      <c r="BJ227" t="s">
        <v>818</v>
      </c>
      <c r="BK227" t="s">
        <v>818</v>
      </c>
      <c r="BL227" t="s">
        <v>818</v>
      </c>
      <c r="BM227" t="s">
        <v>818</v>
      </c>
      <c r="BN227" t="s">
        <v>818</v>
      </c>
      <c r="BO227" t="s">
        <v>818</v>
      </c>
      <c r="BP227" t="s">
        <v>818</v>
      </c>
      <c r="BQ227" t="s">
        <v>818</v>
      </c>
      <c r="BR227" t="s">
        <v>818</v>
      </c>
      <c r="BS227" t="s">
        <v>818</v>
      </c>
      <c r="BT227" t="s">
        <v>818</v>
      </c>
      <c r="BU227" t="s">
        <v>818</v>
      </c>
      <c r="BV227" t="s">
        <v>818</v>
      </c>
      <c r="BW227" t="s">
        <v>818</v>
      </c>
      <c r="BX227" t="s">
        <v>818</v>
      </c>
      <c r="BY227" t="s">
        <v>818</v>
      </c>
      <c r="BZ227" t="s">
        <v>818</v>
      </c>
      <c r="CA227" t="s">
        <v>818</v>
      </c>
      <c r="CB227" t="s">
        <v>818</v>
      </c>
      <c r="CC227" t="s">
        <v>818</v>
      </c>
      <c r="CD227" t="s">
        <v>818</v>
      </c>
      <c r="CE227" t="s">
        <v>818</v>
      </c>
      <c r="CF227" t="s">
        <v>818</v>
      </c>
      <c r="CG227" t="s">
        <v>818</v>
      </c>
      <c r="CH227" t="s">
        <v>818</v>
      </c>
      <c r="CI227" t="s">
        <v>818</v>
      </c>
      <c r="CJ227" t="s">
        <v>818</v>
      </c>
      <c r="CK227" t="s">
        <v>818</v>
      </c>
      <c r="CL227" t="s">
        <v>818</v>
      </c>
      <c r="CM227" t="s">
        <v>818</v>
      </c>
      <c r="CN227" t="s">
        <v>818</v>
      </c>
      <c r="CO227" t="s">
        <v>818</v>
      </c>
      <c r="CP227" t="s">
        <v>818</v>
      </c>
      <c r="CQ227" t="s">
        <v>818</v>
      </c>
      <c r="CR227" t="s">
        <v>818</v>
      </c>
      <c r="CS227" t="s">
        <v>818</v>
      </c>
      <c r="CT227" t="s">
        <v>818</v>
      </c>
      <c r="CU227" t="s">
        <v>818</v>
      </c>
      <c r="CV227" t="s">
        <v>818</v>
      </c>
      <c r="CW227" t="s">
        <v>818</v>
      </c>
      <c r="CX227" t="s">
        <v>818</v>
      </c>
      <c r="CY227" t="s">
        <v>818</v>
      </c>
      <c r="CZ227" t="s">
        <v>818</v>
      </c>
      <c r="DA227" t="s">
        <v>818</v>
      </c>
      <c r="DB227" t="s">
        <v>818</v>
      </c>
      <c r="DC227" t="s">
        <v>818</v>
      </c>
      <c r="DD227" t="s">
        <v>818</v>
      </c>
      <c r="DE227" t="s">
        <v>818</v>
      </c>
      <c r="DF227" t="s">
        <v>818</v>
      </c>
      <c r="DG227" t="s">
        <v>818</v>
      </c>
      <c r="DH227" t="s">
        <v>818</v>
      </c>
      <c r="DI227" t="s">
        <v>818</v>
      </c>
      <c r="DJ227" t="s">
        <v>818</v>
      </c>
      <c r="DK227" t="s">
        <v>818</v>
      </c>
      <c r="DL227" t="s">
        <v>818</v>
      </c>
      <c r="DM227" t="s">
        <v>818</v>
      </c>
      <c r="DN227" t="s">
        <v>818</v>
      </c>
      <c r="DO227" t="s">
        <v>818</v>
      </c>
      <c r="DP227" t="s">
        <v>818</v>
      </c>
      <c r="DQ227" t="s">
        <v>818</v>
      </c>
      <c r="DR227" t="s">
        <v>818</v>
      </c>
      <c r="DS227" t="s">
        <v>818</v>
      </c>
      <c r="DT227" t="s">
        <v>818</v>
      </c>
      <c r="DU227" t="s">
        <v>818</v>
      </c>
      <c r="DV227" t="s">
        <v>818</v>
      </c>
      <c r="DW227" t="s">
        <v>818</v>
      </c>
      <c r="DX227" t="s">
        <v>818</v>
      </c>
      <c r="DY227" t="s">
        <v>818</v>
      </c>
      <c r="DZ227" t="s">
        <v>818</v>
      </c>
      <c r="EA227" t="s">
        <v>818</v>
      </c>
      <c r="EB227" t="s">
        <v>818</v>
      </c>
      <c r="EC227" t="s">
        <v>818</v>
      </c>
      <c r="ED227" t="s">
        <v>818</v>
      </c>
      <c r="EE227" t="s">
        <v>818</v>
      </c>
      <c r="EF227" t="s">
        <v>818</v>
      </c>
      <c r="EG227" t="s">
        <v>818</v>
      </c>
      <c r="EH227" t="s">
        <v>818</v>
      </c>
      <c r="EI227" t="s">
        <v>818</v>
      </c>
      <c r="EJ227" t="s">
        <v>818</v>
      </c>
      <c r="EK227" t="s">
        <v>818</v>
      </c>
      <c r="EL227" t="s">
        <v>818</v>
      </c>
      <c r="EM227" t="s">
        <v>818</v>
      </c>
      <c r="EN227" t="s">
        <v>818</v>
      </c>
      <c r="EO227" t="s">
        <v>818</v>
      </c>
      <c r="EP227" t="s">
        <v>818</v>
      </c>
      <c r="EQ227" t="s">
        <v>818</v>
      </c>
      <c r="ER227" t="s">
        <v>818</v>
      </c>
      <c r="ES227" t="s">
        <v>818</v>
      </c>
      <c r="ET227" t="s">
        <v>818</v>
      </c>
      <c r="EU227" t="s">
        <v>818</v>
      </c>
      <c r="EV227" t="s">
        <v>818</v>
      </c>
      <c r="EW227" t="s">
        <v>818</v>
      </c>
      <c r="EX227" t="s">
        <v>818</v>
      </c>
      <c r="EY227" t="s">
        <v>818</v>
      </c>
      <c r="EZ227" t="s">
        <v>818</v>
      </c>
      <c r="FA227" t="s">
        <v>818</v>
      </c>
      <c r="FB227" t="s">
        <v>818</v>
      </c>
      <c r="FC227" t="s">
        <v>818</v>
      </c>
      <c r="FD227" t="s">
        <v>818</v>
      </c>
      <c r="FE227" t="s">
        <v>818</v>
      </c>
      <c r="FF227" t="s">
        <v>818</v>
      </c>
      <c r="FG227" t="s">
        <v>818</v>
      </c>
      <c r="FH227" t="s">
        <v>818</v>
      </c>
      <c r="FI227" t="s">
        <v>818</v>
      </c>
      <c r="FJ227" t="s">
        <v>818</v>
      </c>
      <c r="FK227" t="s">
        <v>818</v>
      </c>
      <c r="FL227" t="s">
        <v>818</v>
      </c>
      <c r="FM227" t="s">
        <v>818</v>
      </c>
      <c r="FN227" t="s">
        <v>818</v>
      </c>
      <c r="FO227" t="s">
        <v>818</v>
      </c>
      <c r="FP227" t="s">
        <v>818</v>
      </c>
      <c r="FQ227" t="s">
        <v>818</v>
      </c>
      <c r="FR227" t="s">
        <v>818</v>
      </c>
      <c r="FS227" t="s">
        <v>818</v>
      </c>
      <c r="FT227" t="s">
        <v>818</v>
      </c>
      <c r="FU227" t="s">
        <v>818</v>
      </c>
      <c r="FV227" t="s">
        <v>818</v>
      </c>
      <c r="FW227" t="s">
        <v>818</v>
      </c>
      <c r="FX227" t="s">
        <v>818</v>
      </c>
      <c r="FY227" t="s">
        <v>818</v>
      </c>
      <c r="FZ227" t="s">
        <v>818</v>
      </c>
      <c r="GA227" t="s">
        <v>818</v>
      </c>
      <c r="GB227" t="s">
        <v>818</v>
      </c>
      <c r="GC227" t="s">
        <v>818</v>
      </c>
      <c r="GD227" t="s">
        <v>818</v>
      </c>
      <c r="GE227" t="s">
        <v>818</v>
      </c>
      <c r="GF227" t="s">
        <v>818</v>
      </c>
      <c r="GG227" t="s">
        <v>818</v>
      </c>
      <c r="GH227" t="s">
        <v>818</v>
      </c>
      <c r="GI227" t="s">
        <v>818</v>
      </c>
      <c r="GJ227" t="s">
        <v>818</v>
      </c>
      <c r="GK227" t="s">
        <v>818</v>
      </c>
      <c r="GL227" t="s">
        <v>818</v>
      </c>
      <c r="GM227" t="s">
        <v>818</v>
      </c>
      <c r="GN227" t="s">
        <v>818</v>
      </c>
      <c r="GO227" t="s">
        <v>818</v>
      </c>
      <c r="GP227" t="s">
        <v>818</v>
      </c>
      <c r="GQ227" t="s">
        <v>818</v>
      </c>
      <c r="GR227" t="s">
        <v>818</v>
      </c>
      <c r="GS227" t="s">
        <v>818</v>
      </c>
      <c r="GT227" t="s">
        <v>818</v>
      </c>
      <c r="GU227" t="s">
        <v>818</v>
      </c>
      <c r="GV227" t="s">
        <v>818</v>
      </c>
      <c r="GW227" t="s">
        <v>818</v>
      </c>
      <c r="GX227" t="s">
        <v>818</v>
      </c>
      <c r="GY227" t="s">
        <v>818</v>
      </c>
      <c r="GZ227" t="s">
        <v>818</v>
      </c>
      <c r="HA227" t="s">
        <v>818</v>
      </c>
      <c r="HB227" t="s">
        <v>818</v>
      </c>
      <c r="HC227" t="s">
        <v>818</v>
      </c>
      <c r="HD227" t="s">
        <v>818</v>
      </c>
      <c r="HE227" t="s">
        <v>818</v>
      </c>
      <c r="HF227" t="s">
        <v>818</v>
      </c>
      <c r="HG227" t="s">
        <v>818</v>
      </c>
      <c r="HH227" t="s">
        <v>818</v>
      </c>
      <c r="HI227" t="s">
        <v>818</v>
      </c>
      <c r="HJ227" t="s">
        <v>818</v>
      </c>
      <c r="HK227" t="s">
        <v>818</v>
      </c>
      <c r="HL227" t="s">
        <v>818</v>
      </c>
      <c r="HM227" t="s">
        <v>818</v>
      </c>
      <c r="HN227" t="s">
        <v>818</v>
      </c>
      <c r="HO227" t="s">
        <v>818</v>
      </c>
      <c r="HP227" t="s">
        <v>818</v>
      </c>
      <c r="HQ227" t="s">
        <v>818</v>
      </c>
      <c r="HR227" t="s">
        <v>818</v>
      </c>
      <c r="HS227" t="s">
        <v>818</v>
      </c>
      <c r="HT227" t="s">
        <v>818</v>
      </c>
      <c r="HU227" t="s">
        <v>818</v>
      </c>
      <c r="HV227" t="s">
        <v>818</v>
      </c>
      <c r="HW227" t="s">
        <v>818</v>
      </c>
      <c r="HX227" t="s">
        <v>818</v>
      </c>
      <c r="HY227" t="s">
        <v>818</v>
      </c>
      <c r="HZ227" t="s">
        <v>818</v>
      </c>
      <c r="IA227" t="s">
        <v>818</v>
      </c>
      <c r="IB227" t="s">
        <v>818</v>
      </c>
      <c r="IC227" t="s">
        <v>818</v>
      </c>
      <c r="ID227" t="s">
        <v>818</v>
      </c>
      <c r="IE227" t="s">
        <v>818</v>
      </c>
      <c r="IF227" t="s">
        <v>818</v>
      </c>
      <c r="IG227" t="s">
        <v>818</v>
      </c>
      <c r="IH227" t="s">
        <v>818</v>
      </c>
      <c r="II227" t="s">
        <v>818</v>
      </c>
      <c r="IJ227" t="s">
        <v>818</v>
      </c>
      <c r="IK227" t="s">
        <v>818</v>
      </c>
      <c r="IL227" t="s">
        <v>818</v>
      </c>
      <c r="IM227" t="s">
        <v>818</v>
      </c>
      <c r="IN227" t="s">
        <v>818</v>
      </c>
      <c r="IO227" t="s">
        <v>818</v>
      </c>
      <c r="IP227" t="s">
        <v>818</v>
      </c>
      <c r="IQ227" t="s">
        <v>818</v>
      </c>
      <c r="IR227" t="s">
        <v>818</v>
      </c>
      <c r="IS227" t="s">
        <v>818</v>
      </c>
      <c r="IT227" t="s">
        <v>818</v>
      </c>
      <c r="IU227" t="s">
        <v>818</v>
      </c>
      <c r="IV227" t="s">
        <v>818</v>
      </c>
      <c r="IW227" t="s">
        <v>818</v>
      </c>
      <c r="IX227" t="s">
        <v>818</v>
      </c>
      <c r="IY227" t="s">
        <v>818</v>
      </c>
      <c r="IZ227" t="s">
        <v>818</v>
      </c>
      <c r="JA227" t="s">
        <v>818</v>
      </c>
      <c r="JB227" t="s">
        <v>818</v>
      </c>
      <c r="JC227" t="s">
        <v>818</v>
      </c>
      <c r="JD227" t="s">
        <v>818</v>
      </c>
      <c r="JE227" t="s">
        <v>818</v>
      </c>
      <c r="JF227" t="s">
        <v>818</v>
      </c>
      <c r="JG227" t="s">
        <v>818</v>
      </c>
      <c r="JH227" t="s">
        <v>818</v>
      </c>
      <c r="JI227" t="s">
        <v>818</v>
      </c>
      <c r="JJ227" t="s">
        <v>818</v>
      </c>
      <c r="JK227" t="s">
        <v>818</v>
      </c>
      <c r="JL227" t="s">
        <v>818</v>
      </c>
      <c r="JM227" t="s">
        <v>818</v>
      </c>
      <c r="JN227" t="s">
        <v>818</v>
      </c>
      <c r="JO227" t="s">
        <v>818</v>
      </c>
      <c r="JP227" t="s">
        <v>818</v>
      </c>
      <c r="JQ227" t="s">
        <v>818</v>
      </c>
      <c r="JR227" t="s">
        <v>818</v>
      </c>
      <c r="JS227" t="s">
        <v>818</v>
      </c>
      <c r="JT227" t="s">
        <v>818</v>
      </c>
      <c r="JU227" t="s">
        <v>818</v>
      </c>
      <c r="JV227" t="s">
        <v>818</v>
      </c>
      <c r="JW227" t="s">
        <v>818</v>
      </c>
      <c r="JX227" t="s">
        <v>818</v>
      </c>
      <c r="JY227" t="s">
        <v>818</v>
      </c>
      <c r="JZ227" t="s">
        <v>818</v>
      </c>
      <c r="KA227" t="s">
        <v>818</v>
      </c>
      <c r="KB227" t="s">
        <v>818</v>
      </c>
      <c r="KC227" t="s">
        <v>818</v>
      </c>
      <c r="KD227" t="s">
        <v>818</v>
      </c>
      <c r="KE227" t="s">
        <v>818</v>
      </c>
      <c r="KF227">
        <v>2</v>
      </c>
      <c r="KG227">
        <v>0</v>
      </c>
      <c r="KH227">
        <v>0</v>
      </c>
      <c r="KI227">
        <v>0</v>
      </c>
      <c r="KJ227">
        <v>0</v>
      </c>
      <c r="KK227">
        <v>0</v>
      </c>
      <c r="KL227">
        <v>0</v>
      </c>
      <c r="KM227">
        <v>0</v>
      </c>
      <c r="KN227">
        <v>0</v>
      </c>
      <c r="KO227">
        <v>0</v>
      </c>
      <c r="KP227">
        <v>0</v>
      </c>
      <c r="KQ227">
        <v>0</v>
      </c>
      <c r="KR227">
        <v>0</v>
      </c>
      <c r="KS227">
        <v>0</v>
      </c>
      <c r="KT227">
        <v>0</v>
      </c>
      <c r="KU227">
        <v>0</v>
      </c>
      <c r="KV227">
        <v>0</v>
      </c>
      <c r="KW227">
        <v>1</v>
      </c>
      <c r="KX227">
        <v>1</v>
      </c>
      <c r="KY227">
        <v>0</v>
      </c>
      <c r="KZ227">
        <v>0</v>
      </c>
      <c r="LA227">
        <v>2</v>
      </c>
      <c r="LB227">
        <v>0</v>
      </c>
      <c r="LC227">
        <v>0</v>
      </c>
      <c r="LD227">
        <v>2</v>
      </c>
      <c r="LE227">
        <v>0</v>
      </c>
      <c r="LF227">
        <v>2</v>
      </c>
      <c r="LH227" t="s">
        <v>813</v>
      </c>
      <c r="LI227" t="s">
        <v>817</v>
      </c>
      <c r="LJ227" t="s">
        <v>817</v>
      </c>
      <c r="LK227" t="s">
        <v>817</v>
      </c>
      <c r="LL227" t="s">
        <v>817</v>
      </c>
      <c r="LM227" t="s">
        <v>817</v>
      </c>
      <c r="LN227" t="s">
        <v>817</v>
      </c>
      <c r="LO227" t="s">
        <v>817</v>
      </c>
      <c r="LQ227" t="s">
        <v>817</v>
      </c>
      <c r="LX227" t="s">
        <v>817</v>
      </c>
      <c r="MA227" t="s">
        <v>994</v>
      </c>
      <c r="MB227" t="s">
        <v>913</v>
      </c>
      <c r="MC227" t="s">
        <v>822</v>
      </c>
      <c r="MD227" t="s">
        <v>813</v>
      </c>
      <c r="MF227" t="s">
        <v>823</v>
      </c>
      <c r="MI227" t="s">
        <v>817</v>
      </c>
      <c r="MJ227" t="s">
        <v>824</v>
      </c>
      <c r="MK227" t="s">
        <v>813</v>
      </c>
      <c r="ML227" t="s">
        <v>817</v>
      </c>
      <c r="MM227" t="s">
        <v>817</v>
      </c>
      <c r="MN227" t="s">
        <v>817</v>
      </c>
      <c r="MO227" t="s">
        <v>817</v>
      </c>
      <c r="MP227" t="s">
        <v>817</v>
      </c>
      <c r="MQ227" t="s">
        <v>817</v>
      </c>
      <c r="MR227" t="s">
        <v>817</v>
      </c>
      <c r="MS227" t="s">
        <v>817</v>
      </c>
      <c r="MT227" t="s">
        <v>817</v>
      </c>
      <c r="MU227" t="s">
        <v>813</v>
      </c>
      <c r="NC227" t="s">
        <v>817</v>
      </c>
      <c r="ND227" t="s">
        <v>817</v>
      </c>
      <c r="NE227" t="s">
        <v>813</v>
      </c>
      <c r="NF227" t="s">
        <v>813</v>
      </c>
      <c r="NG227" t="s">
        <v>813</v>
      </c>
      <c r="NH227" t="s">
        <v>813</v>
      </c>
      <c r="NI227" t="s">
        <v>817</v>
      </c>
      <c r="NJ227" t="s">
        <v>817</v>
      </c>
      <c r="NK227" t="s">
        <v>817</v>
      </c>
      <c r="NL227" t="s">
        <v>817</v>
      </c>
      <c r="NM227" t="s">
        <v>817</v>
      </c>
      <c r="NN227" t="s">
        <v>817</v>
      </c>
      <c r="NO227" t="s">
        <v>817</v>
      </c>
      <c r="NP227" t="s">
        <v>817</v>
      </c>
      <c r="NQ227" t="s">
        <v>817</v>
      </c>
      <c r="NR227" t="s">
        <v>817</v>
      </c>
      <c r="NU227" t="s">
        <v>1051</v>
      </c>
      <c r="NY227">
        <v>0</v>
      </c>
      <c r="OP227" t="s">
        <v>817</v>
      </c>
      <c r="OQ227" t="s">
        <v>978</v>
      </c>
      <c r="OR227" t="s">
        <v>863</v>
      </c>
      <c r="OS227" t="s">
        <v>878</v>
      </c>
      <c r="OT227" t="s">
        <v>813</v>
      </c>
      <c r="OU227" t="s">
        <v>817</v>
      </c>
      <c r="OV227" t="s">
        <v>979</v>
      </c>
      <c r="PA227" t="s">
        <v>817</v>
      </c>
      <c r="PB227" t="s">
        <v>817</v>
      </c>
      <c r="PC227" t="s">
        <v>817</v>
      </c>
      <c r="PD227" t="s">
        <v>817</v>
      </c>
      <c r="PE227" t="s">
        <v>817</v>
      </c>
      <c r="PF227" t="s">
        <v>817</v>
      </c>
      <c r="PG227" t="s">
        <v>813</v>
      </c>
      <c r="PH227" t="s">
        <v>817</v>
      </c>
      <c r="PI227" t="s">
        <v>817</v>
      </c>
      <c r="PJ227" t="s">
        <v>817</v>
      </c>
      <c r="PL227" t="s">
        <v>927</v>
      </c>
      <c r="PM227" t="s">
        <v>837</v>
      </c>
      <c r="PN227" t="s">
        <v>845</v>
      </c>
      <c r="PO227" t="s">
        <v>893</v>
      </c>
      <c r="PP227" t="s">
        <v>894</v>
      </c>
      <c r="PQ227" t="s">
        <v>813</v>
      </c>
      <c r="PR227" t="s">
        <v>817</v>
      </c>
      <c r="PS227" t="s">
        <v>817</v>
      </c>
      <c r="PT227" t="s">
        <v>813</v>
      </c>
      <c r="PU227" t="s">
        <v>817</v>
      </c>
      <c r="PV227" t="s">
        <v>817</v>
      </c>
      <c r="PW227" t="s">
        <v>817</v>
      </c>
      <c r="PX227" t="s">
        <v>817</v>
      </c>
      <c r="PY227" t="s">
        <v>817</v>
      </c>
      <c r="PZ227" t="s">
        <v>840</v>
      </c>
      <c r="QA227" t="s">
        <v>841</v>
      </c>
      <c r="QB227" t="s">
        <v>895</v>
      </c>
      <c r="QC227" t="s">
        <v>985</v>
      </c>
      <c r="QD227" t="s">
        <v>844</v>
      </c>
      <c r="QE227" t="s">
        <v>845</v>
      </c>
      <c r="QF227" t="s">
        <v>813</v>
      </c>
      <c r="QG227" t="s">
        <v>813</v>
      </c>
      <c r="QH227" t="s">
        <v>813</v>
      </c>
      <c r="QI227" t="s">
        <v>817</v>
      </c>
      <c r="QJ227" t="s">
        <v>817</v>
      </c>
      <c r="QK227" t="s">
        <v>813</v>
      </c>
      <c r="QL227" t="s">
        <v>817</v>
      </c>
      <c r="QM227" t="s">
        <v>813</v>
      </c>
      <c r="QN227" t="s">
        <v>817</v>
      </c>
      <c r="QO227" t="s">
        <v>817</v>
      </c>
      <c r="QP227" t="s">
        <v>817</v>
      </c>
      <c r="QQ227" t="s">
        <v>817</v>
      </c>
      <c r="QR227" t="s">
        <v>868</v>
      </c>
      <c r="QS227" t="s">
        <v>813</v>
      </c>
      <c r="QT227" t="s">
        <v>817</v>
      </c>
      <c r="QU227" t="s">
        <v>817</v>
      </c>
      <c r="QV227" t="s">
        <v>817</v>
      </c>
      <c r="QW227" t="s">
        <v>817</v>
      </c>
      <c r="QX227" t="s">
        <v>817</v>
      </c>
      <c r="QY227" t="s">
        <v>817</v>
      </c>
      <c r="QZ227" t="s">
        <v>817</v>
      </c>
      <c r="RA227" t="s">
        <v>817</v>
      </c>
      <c r="RB227" t="s">
        <v>817</v>
      </c>
      <c r="RC227" t="s">
        <v>817</v>
      </c>
      <c r="RD227" t="s">
        <v>817</v>
      </c>
      <c r="RE227" t="s">
        <v>817</v>
      </c>
      <c r="RF227" t="s">
        <v>817</v>
      </c>
      <c r="RG227" t="s">
        <v>817</v>
      </c>
      <c r="RH227" t="s">
        <v>817</v>
      </c>
      <c r="RI227" t="s">
        <v>817</v>
      </c>
      <c r="RJ227" t="s">
        <v>817</v>
      </c>
      <c r="RK227" t="s">
        <v>817</v>
      </c>
      <c r="RZ227" t="s">
        <v>817</v>
      </c>
      <c r="SB227" t="s">
        <v>817</v>
      </c>
      <c r="SC227" t="s">
        <v>817</v>
      </c>
      <c r="SD227" t="s">
        <v>817</v>
      </c>
      <c r="SE227" t="s">
        <v>817</v>
      </c>
      <c r="SF227" t="s">
        <v>813</v>
      </c>
      <c r="SG227" t="s">
        <v>817</v>
      </c>
      <c r="SH227" t="s">
        <v>817</v>
      </c>
      <c r="SI227" t="s">
        <v>813</v>
      </c>
      <c r="SJ227" t="s">
        <v>817</v>
      </c>
      <c r="SK227" t="s">
        <v>817</v>
      </c>
      <c r="SL227" t="s">
        <v>817</v>
      </c>
      <c r="SM227" t="s">
        <v>817</v>
      </c>
      <c r="SN227" t="s">
        <v>817</v>
      </c>
      <c r="SO227" t="s">
        <v>817</v>
      </c>
      <c r="SP227" t="s">
        <v>813</v>
      </c>
      <c r="SQ227" t="s">
        <v>817</v>
      </c>
      <c r="SR227" t="s">
        <v>817</v>
      </c>
      <c r="SS227" t="s">
        <v>817</v>
      </c>
      <c r="ST227" t="s">
        <v>813</v>
      </c>
      <c r="SU227" t="s">
        <v>817</v>
      </c>
      <c r="SV227" t="s">
        <v>817</v>
      </c>
      <c r="SW227" t="s">
        <v>817</v>
      </c>
      <c r="SX227" t="s">
        <v>817</v>
      </c>
      <c r="SY227" t="s">
        <v>817</v>
      </c>
      <c r="SZ227" t="s">
        <v>817</v>
      </c>
      <c r="TA227" t="s">
        <v>817</v>
      </c>
      <c r="TB227" t="s">
        <v>817</v>
      </c>
      <c r="TC227" t="s">
        <v>817</v>
      </c>
      <c r="TD227" t="s">
        <v>817</v>
      </c>
      <c r="TE227" t="s">
        <v>817</v>
      </c>
      <c r="TF227" t="s">
        <v>817</v>
      </c>
      <c r="TG227" t="s">
        <v>817</v>
      </c>
      <c r="TH227" t="s">
        <v>817</v>
      </c>
      <c r="TI227" t="s">
        <v>817</v>
      </c>
      <c r="TJ227" t="s">
        <v>817</v>
      </c>
      <c r="TU227" t="s">
        <v>817</v>
      </c>
      <c r="TY227" t="s">
        <v>813</v>
      </c>
      <c r="TZ227" t="s">
        <v>813</v>
      </c>
      <c r="UA227" t="s">
        <v>817</v>
      </c>
      <c r="UB227" t="s">
        <v>817</v>
      </c>
      <c r="UC227" t="s">
        <v>813</v>
      </c>
      <c r="UD227" t="s">
        <v>817</v>
      </c>
      <c r="UE227" t="s">
        <v>817</v>
      </c>
      <c r="UF227" t="s">
        <v>817</v>
      </c>
      <c r="UG227" t="s">
        <v>817</v>
      </c>
      <c r="UH227" t="s">
        <v>817</v>
      </c>
      <c r="UI227" t="s">
        <v>817</v>
      </c>
      <c r="UJ227" t="s">
        <v>817</v>
      </c>
      <c r="UK227" t="s">
        <v>817</v>
      </c>
      <c r="UL227" t="s">
        <v>813</v>
      </c>
      <c r="UM227" t="s">
        <v>813</v>
      </c>
      <c r="UN227" t="s">
        <v>817</v>
      </c>
      <c r="UO227" t="s">
        <v>817</v>
      </c>
      <c r="UP227" t="s">
        <v>817</v>
      </c>
      <c r="UQ227" t="s">
        <v>817</v>
      </c>
      <c r="UR227" t="s">
        <v>817</v>
      </c>
      <c r="US227" t="s">
        <v>817</v>
      </c>
      <c r="UT227" t="s">
        <v>817</v>
      </c>
      <c r="UU227" t="s">
        <v>817</v>
      </c>
      <c r="UV227" t="s">
        <v>817</v>
      </c>
      <c r="UW227" t="s">
        <v>813</v>
      </c>
      <c r="UX227" t="s">
        <v>817</v>
      </c>
      <c r="UY227" t="s">
        <v>817</v>
      </c>
      <c r="UZ227" t="s">
        <v>817</v>
      </c>
      <c r="VD227" t="s">
        <v>813</v>
      </c>
      <c r="VE227" t="s">
        <v>817</v>
      </c>
      <c r="VF227" t="s">
        <v>817</v>
      </c>
      <c r="VG227" t="s">
        <v>817</v>
      </c>
      <c r="VH227" t="s">
        <v>817</v>
      </c>
      <c r="VI227" t="s">
        <v>817</v>
      </c>
      <c r="VJ227" t="s">
        <v>817</v>
      </c>
      <c r="VK227" t="s">
        <v>817</v>
      </c>
      <c r="VL227" t="s">
        <v>817</v>
      </c>
      <c r="VM227" t="s">
        <v>817</v>
      </c>
      <c r="VN227" t="s">
        <v>817</v>
      </c>
      <c r="VO227" t="s">
        <v>817</v>
      </c>
      <c r="VP227" t="s">
        <v>817</v>
      </c>
      <c r="VQ227" t="s">
        <v>817</v>
      </c>
      <c r="VY227" t="s">
        <v>817</v>
      </c>
      <c r="VZ227" t="s">
        <v>813</v>
      </c>
      <c r="WA227" t="s">
        <v>817</v>
      </c>
      <c r="WJ227" t="s">
        <v>817</v>
      </c>
      <c r="WK227" t="s">
        <v>817</v>
      </c>
      <c r="WL227" t="s">
        <v>817</v>
      </c>
      <c r="WM227" t="s">
        <v>817</v>
      </c>
      <c r="WN227" t="s">
        <v>817</v>
      </c>
      <c r="WO227" t="s">
        <v>813</v>
      </c>
      <c r="WP227" t="s">
        <v>817</v>
      </c>
      <c r="WQ227" t="s">
        <v>817</v>
      </c>
      <c r="WR227" t="s">
        <v>817</v>
      </c>
      <c r="WS227" t="s">
        <v>908</v>
      </c>
      <c r="WU227" t="s">
        <v>817</v>
      </c>
      <c r="WV227" t="s">
        <v>817</v>
      </c>
      <c r="WW227" t="s">
        <v>817</v>
      </c>
      <c r="WX227" t="s">
        <v>817</v>
      </c>
      <c r="WY227" t="s">
        <v>817</v>
      </c>
      <c r="WZ227" t="s">
        <v>813</v>
      </c>
      <c r="XA227" t="s">
        <v>817</v>
      </c>
      <c r="XB227" t="s">
        <v>817</v>
      </c>
      <c r="XC227" t="s">
        <v>850</v>
      </c>
      <c r="XD227" t="s">
        <v>813</v>
      </c>
      <c r="XE227" t="s">
        <v>817</v>
      </c>
      <c r="XF227" t="s">
        <v>817</v>
      </c>
      <c r="XG227" t="s">
        <v>817</v>
      </c>
      <c r="XH227" t="s">
        <v>817</v>
      </c>
      <c r="XI227" t="s">
        <v>817</v>
      </c>
      <c r="XJ227" t="s">
        <v>817</v>
      </c>
      <c r="XK227" t="s">
        <v>817</v>
      </c>
      <c r="XL227" t="s">
        <v>817</v>
      </c>
      <c r="XM227" t="s">
        <v>817</v>
      </c>
      <c r="XN227" t="s">
        <v>817</v>
      </c>
      <c r="XO227" t="s">
        <v>817</v>
      </c>
      <c r="XP227" t="s">
        <v>817</v>
      </c>
      <c r="XQ227" t="s">
        <v>817</v>
      </c>
      <c r="XR227" t="s">
        <v>817</v>
      </c>
      <c r="XS227" t="s">
        <v>813</v>
      </c>
      <c r="XT227" t="s">
        <v>817</v>
      </c>
      <c r="XU227" t="s">
        <v>813</v>
      </c>
      <c r="XV227" t="s">
        <v>817</v>
      </c>
      <c r="XW227" t="s">
        <v>817</v>
      </c>
      <c r="XX227" t="s">
        <v>817</v>
      </c>
      <c r="XY227" t="s">
        <v>817</v>
      </c>
      <c r="XZ227" t="s">
        <v>817</v>
      </c>
      <c r="ZM227" t="s">
        <v>817</v>
      </c>
      <c r="ZN227" t="s">
        <v>817</v>
      </c>
      <c r="ZO227" t="s">
        <v>817</v>
      </c>
      <c r="ZP227" t="s">
        <v>817</v>
      </c>
      <c r="ZQ227" t="s">
        <v>817</v>
      </c>
      <c r="ZR227" t="s">
        <v>813</v>
      </c>
      <c r="ZS227" t="s">
        <v>813</v>
      </c>
      <c r="ZT227" t="s">
        <v>817</v>
      </c>
      <c r="ZU227" t="s">
        <v>817</v>
      </c>
      <c r="ZV227" t="s">
        <v>817</v>
      </c>
      <c r="ZW227" t="s">
        <v>817</v>
      </c>
      <c r="ZX227" t="s">
        <v>817</v>
      </c>
      <c r="ZY227" t="s">
        <v>817</v>
      </c>
      <c r="ZZ227" t="s">
        <v>817</v>
      </c>
      <c r="AAA227" t="s">
        <v>813</v>
      </c>
      <c r="AAB227" t="s">
        <v>817</v>
      </c>
      <c r="AAC227" t="s">
        <v>817</v>
      </c>
      <c r="AAD227" t="s">
        <v>817</v>
      </c>
      <c r="AAE227" t="s">
        <v>817</v>
      </c>
      <c r="AAF227" t="s">
        <v>817</v>
      </c>
      <c r="AAH227" t="s">
        <v>813</v>
      </c>
      <c r="AAI227" t="s">
        <v>817</v>
      </c>
      <c r="AAJ227" t="s">
        <v>817</v>
      </c>
      <c r="AAK227" t="s">
        <v>813</v>
      </c>
      <c r="AAL227" t="s">
        <v>817</v>
      </c>
      <c r="AAM227" t="s">
        <v>817</v>
      </c>
      <c r="AAN227" t="s">
        <v>813</v>
      </c>
      <c r="AAO227" t="s">
        <v>817</v>
      </c>
      <c r="AAP227" t="s">
        <v>817</v>
      </c>
      <c r="AAQ227" t="s">
        <v>817</v>
      </c>
      <c r="AAR227" t="s">
        <v>817</v>
      </c>
      <c r="AAS227" t="s">
        <v>817</v>
      </c>
      <c r="AAT227" t="s">
        <v>817</v>
      </c>
      <c r="AAV227" t="s">
        <v>817</v>
      </c>
      <c r="AAW227" t="s">
        <v>817</v>
      </c>
      <c r="AAX227" t="s">
        <v>817</v>
      </c>
      <c r="AAY227" t="s">
        <v>817</v>
      </c>
      <c r="AAZ227" t="s">
        <v>817</v>
      </c>
      <c r="ABA227" t="s">
        <v>817</v>
      </c>
      <c r="ABB227" t="s">
        <v>817</v>
      </c>
      <c r="ABC227" t="s">
        <v>817</v>
      </c>
      <c r="ABD227" t="s">
        <v>817</v>
      </c>
      <c r="ABE227" t="s">
        <v>817</v>
      </c>
      <c r="ABF227" t="s">
        <v>817</v>
      </c>
      <c r="ABG227" t="s">
        <v>817</v>
      </c>
      <c r="ABH227" t="s">
        <v>817</v>
      </c>
      <c r="ABI227" t="s">
        <v>817</v>
      </c>
      <c r="ABJ227" t="s">
        <v>817</v>
      </c>
      <c r="ABK227" t="s">
        <v>817</v>
      </c>
      <c r="ABL227" t="s">
        <v>817</v>
      </c>
      <c r="ABM227" t="s">
        <v>817</v>
      </c>
      <c r="ABN227" t="s">
        <v>817</v>
      </c>
      <c r="ABO227" t="s">
        <v>817</v>
      </c>
      <c r="ABP227" t="s">
        <v>813</v>
      </c>
      <c r="ABQ227" t="s">
        <v>817</v>
      </c>
      <c r="ABR227" t="s">
        <v>817</v>
      </c>
      <c r="ABS227" t="s">
        <v>817</v>
      </c>
      <c r="ABT227" t="s">
        <v>817</v>
      </c>
      <c r="ABU227" t="s">
        <v>817</v>
      </c>
      <c r="ABV227" t="s">
        <v>817</v>
      </c>
      <c r="ABW227" t="s">
        <v>817</v>
      </c>
      <c r="ABX227" t="s">
        <v>817</v>
      </c>
      <c r="ABY227" t="s">
        <v>817</v>
      </c>
      <c r="ABZ227" t="s">
        <v>813</v>
      </c>
      <c r="ACA227" t="s">
        <v>813</v>
      </c>
      <c r="ACB227" t="s">
        <v>813</v>
      </c>
      <c r="ACC227" t="s">
        <v>817</v>
      </c>
      <c r="ACD227" t="s">
        <v>817</v>
      </c>
      <c r="ACE227" t="s">
        <v>817</v>
      </c>
      <c r="ACF227" t="s">
        <v>817</v>
      </c>
      <c r="ACG227" t="s">
        <v>817</v>
      </c>
      <c r="ACH227" t="s">
        <v>817</v>
      </c>
      <c r="ACI227" t="s">
        <v>817</v>
      </c>
    </row>
    <row r="228" spans="1:763">
      <c r="A228" t="s">
        <v>1741</v>
      </c>
      <c r="B228" t="s">
        <v>1742</v>
      </c>
      <c r="C228" t="s">
        <v>1743</v>
      </c>
      <c r="D228" t="s">
        <v>941</v>
      </c>
      <c r="E228" t="s">
        <v>941</v>
      </c>
      <c r="P228" t="s">
        <v>812</v>
      </c>
      <c r="T228">
        <v>36</v>
      </c>
      <c r="V228" t="s">
        <v>813</v>
      </c>
      <c r="X228" t="s">
        <v>817</v>
      </c>
      <c r="Y228" t="s">
        <v>814</v>
      </c>
      <c r="Z228" t="s">
        <v>856</v>
      </c>
      <c r="AA228" t="s">
        <v>815</v>
      </c>
      <c r="AB228" t="s">
        <v>901</v>
      </c>
      <c r="AC228">
        <v>4</v>
      </c>
      <c r="AD228" t="s">
        <v>817</v>
      </c>
      <c r="AE228">
        <v>0</v>
      </c>
      <c r="AF228">
        <v>4</v>
      </c>
      <c r="AG228">
        <v>0</v>
      </c>
      <c r="AH228" t="s">
        <v>818</v>
      </c>
      <c r="AI228" t="s">
        <v>818</v>
      </c>
      <c r="AJ228" t="s">
        <v>818</v>
      </c>
      <c r="AK228" t="s">
        <v>818</v>
      </c>
      <c r="AL228" t="s">
        <v>818</v>
      </c>
      <c r="AM228" t="s">
        <v>818</v>
      </c>
      <c r="AN228" t="s">
        <v>818</v>
      </c>
      <c r="AO228" t="s">
        <v>818</v>
      </c>
      <c r="AP228" t="s">
        <v>818</v>
      </c>
      <c r="AQ228" t="s">
        <v>818</v>
      </c>
      <c r="AR228" t="s">
        <v>818</v>
      </c>
      <c r="AS228" t="s">
        <v>818</v>
      </c>
      <c r="AT228" t="s">
        <v>818</v>
      </c>
      <c r="AU228" t="s">
        <v>818</v>
      </c>
      <c r="AV228" t="s">
        <v>818</v>
      </c>
      <c r="AW228" t="s">
        <v>818</v>
      </c>
      <c r="AX228" t="s">
        <v>818</v>
      </c>
      <c r="AY228" t="s">
        <v>818</v>
      </c>
      <c r="AZ228" t="s">
        <v>818</v>
      </c>
      <c r="BA228" t="s">
        <v>818</v>
      </c>
      <c r="BB228" t="s">
        <v>818</v>
      </c>
      <c r="BC228" t="s">
        <v>818</v>
      </c>
      <c r="BD228" t="s">
        <v>818</v>
      </c>
      <c r="BE228" t="s">
        <v>818</v>
      </c>
      <c r="BF228" t="s">
        <v>818</v>
      </c>
      <c r="BG228" t="s">
        <v>818</v>
      </c>
      <c r="BH228" t="s">
        <v>818</v>
      </c>
      <c r="BI228" t="s">
        <v>818</v>
      </c>
      <c r="BJ228" t="s">
        <v>818</v>
      </c>
      <c r="BK228" t="s">
        <v>818</v>
      </c>
      <c r="BL228" t="s">
        <v>818</v>
      </c>
      <c r="BM228" t="s">
        <v>818</v>
      </c>
      <c r="BN228" t="s">
        <v>818</v>
      </c>
      <c r="BO228" t="s">
        <v>818</v>
      </c>
      <c r="BP228" t="s">
        <v>818</v>
      </c>
      <c r="BQ228" t="s">
        <v>818</v>
      </c>
      <c r="BR228" t="s">
        <v>818</v>
      </c>
      <c r="BS228" t="s">
        <v>818</v>
      </c>
      <c r="BT228" t="s">
        <v>818</v>
      </c>
      <c r="BU228" t="s">
        <v>818</v>
      </c>
      <c r="BV228" t="s">
        <v>818</v>
      </c>
      <c r="BW228" t="s">
        <v>818</v>
      </c>
      <c r="BX228" t="s">
        <v>818</v>
      </c>
      <c r="BY228" t="s">
        <v>818</v>
      </c>
      <c r="BZ228" t="s">
        <v>818</v>
      </c>
      <c r="CA228" t="s">
        <v>818</v>
      </c>
      <c r="CB228" t="s">
        <v>818</v>
      </c>
      <c r="CC228" t="s">
        <v>818</v>
      </c>
      <c r="CD228" t="s">
        <v>818</v>
      </c>
      <c r="CE228" t="s">
        <v>818</v>
      </c>
      <c r="CF228" t="s">
        <v>818</v>
      </c>
      <c r="CG228" t="s">
        <v>818</v>
      </c>
      <c r="CH228" t="s">
        <v>818</v>
      </c>
      <c r="CI228" t="s">
        <v>818</v>
      </c>
      <c r="CJ228" t="s">
        <v>818</v>
      </c>
      <c r="CK228" t="s">
        <v>818</v>
      </c>
      <c r="CL228" t="s">
        <v>818</v>
      </c>
      <c r="CM228" t="s">
        <v>818</v>
      </c>
      <c r="CN228" t="s">
        <v>818</v>
      </c>
      <c r="CO228" t="s">
        <v>818</v>
      </c>
      <c r="CP228" t="s">
        <v>818</v>
      </c>
      <c r="CQ228" t="s">
        <v>818</v>
      </c>
      <c r="CR228" t="s">
        <v>818</v>
      </c>
      <c r="CS228" t="s">
        <v>818</v>
      </c>
      <c r="CT228" t="s">
        <v>818</v>
      </c>
      <c r="CU228" t="s">
        <v>818</v>
      </c>
      <c r="CV228" t="s">
        <v>818</v>
      </c>
      <c r="CW228" t="s">
        <v>818</v>
      </c>
      <c r="CX228" t="s">
        <v>818</v>
      </c>
      <c r="CY228" t="s">
        <v>818</v>
      </c>
      <c r="CZ228" t="s">
        <v>818</v>
      </c>
      <c r="DA228" t="s">
        <v>818</v>
      </c>
      <c r="DB228" t="s">
        <v>818</v>
      </c>
      <c r="DC228" t="s">
        <v>818</v>
      </c>
      <c r="DD228" t="s">
        <v>818</v>
      </c>
      <c r="DE228" t="s">
        <v>818</v>
      </c>
      <c r="DF228" t="s">
        <v>818</v>
      </c>
      <c r="DG228" t="s">
        <v>818</v>
      </c>
      <c r="DH228" t="s">
        <v>818</v>
      </c>
      <c r="DI228" t="s">
        <v>818</v>
      </c>
      <c r="DJ228" t="s">
        <v>818</v>
      </c>
      <c r="DK228" t="s">
        <v>818</v>
      </c>
      <c r="DL228" t="s">
        <v>818</v>
      </c>
      <c r="DM228" t="s">
        <v>818</v>
      </c>
      <c r="DN228" t="s">
        <v>818</v>
      </c>
      <c r="DO228" t="s">
        <v>818</v>
      </c>
      <c r="DP228" t="s">
        <v>818</v>
      </c>
      <c r="DQ228" t="s">
        <v>818</v>
      </c>
      <c r="DR228" t="s">
        <v>818</v>
      </c>
      <c r="DS228" t="s">
        <v>818</v>
      </c>
      <c r="DT228" t="s">
        <v>818</v>
      </c>
      <c r="DU228" t="s">
        <v>818</v>
      </c>
      <c r="DV228" t="s">
        <v>818</v>
      </c>
      <c r="DW228" t="s">
        <v>818</v>
      </c>
      <c r="DX228" t="s">
        <v>818</v>
      </c>
      <c r="DY228" t="s">
        <v>818</v>
      </c>
      <c r="DZ228" t="s">
        <v>818</v>
      </c>
      <c r="EA228" t="s">
        <v>818</v>
      </c>
      <c r="EB228" t="s">
        <v>818</v>
      </c>
      <c r="EC228" t="s">
        <v>818</v>
      </c>
      <c r="ED228" t="s">
        <v>818</v>
      </c>
      <c r="EE228" t="s">
        <v>818</v>
      </c>
      <c r="EF228" t="s">
        <v>818</v>
      </c>
      <c r="EG228" t="s">
        <v>818</v>
      </c>
      <c r="EH228" t="s">
        <v>818</v>
      </c>
      <c r="EI228" t="s">
        <v>818</v>
      </c>
      <c r="EJ228" t="s">
        <v>818</v>
      </c>
      <c r="EK228" t="s">
        <v>818</v>
      </c>
      <c r="EL228" t="s">
        <v>818</v>
      </c>
      <c r="EM228" t="s">
        <v>818</v>
      </c>
      <c r="EN228" t="s">
        <v>818</v>
      </c>
      <c r="EO228" t="s">
        <v>818</v>
      </c>
      <c r="EP228" t="s">
        <v>818</v>
      </c>
      <c r="EQ228" t="s">
        <v>818</v>
      </c>
      <c r="ER228" t="s">
        <v>818</v>
      </c>
      <c r="ES228" t="s">
        <v>818</v>
      </c>
      <c r="ET228" t="s">
        <v>818</v>
      </c>
      <c r="EU228" t="s">
        <v>818</v>
      </c>
      <c r="EV228" t="s">
        <v>818</v>
      </c>
      <c r="EW228" t="s">
        <v>818</v>
      </c>
      <c r="EX228" t="s">
        <v>818</v>
      </c>
      <c r="EY228" t="s">
        <v>818</v>
      </c>
      <c r="EZ228" t="s">
        <v>818</v>
      </c>
      <c r="FA228" t="s">
        <v>818</v>
      </c>
      <c r="FB228" t="s">
        <v>818</v>
      </c>
      <c r="FC228" t="s">
        <v>818</v>
      </c>
      <c r="FD228" t="s">
        <v>818</v>
      </c>
      <c r="FE228" t="s">
        <v>818</v>
      </c>
      <c r="FF228" t="s">
        <v>818</v>
      </c>
      <c r="FG228" t="s">
        <v>818</v>
      </c>
      <c r="FH228" t="s">
        <v>818</v>
      </c>
      <c r="FI228" t="s">
        <v>818</v>
      </c>
      <c r="FJ228" t="s">
        <v>818</v>
      </c>
      <c r="FK228" t="s">
        <v>818</v>
      </c>
      <c r="FL228" t="s">
        <v>818</v>
      </c>
      <c r="FM228" t="s">
        <v>818</v>
      </c>
      <c r="FN228" t="s">
        <v>818</v>
      </c>
      <c r="FO228" t="s">
        <v>818</v>
      </c>
      <c r="FP228" t="s">
        <v>818</v>
      </c>
      <c r="FQ228" t="s">
        <v>818</v>
      </c>
      <c r="FR228" t="s">
        <v>818</v>
      </c>
      <c r="FS228" t="s">
        <v>818</v>
      </c>
      <c r="FT228" t="s">
        <v>818</v>
      </c>
      <c r="FU228" t="s">
        <v>818</v>
      </c>
      <c r="FV228" t="s">
        <v>818</v>
      </c>
      <c r="FW228" t="s">
        <v>818</v>
      </c>
      <c r="FX228" t="s">
        <v>818</v>
      </c>
      <c r="FY228" t="s">
        <v>818</v>
      </c>
      <c r="FZ228" t="s">
        <v>818</v>
      </c>
      <c r="GA228" t="s">
        <v>818</v>
      </c>
      <c r="GB228" t="s">
        <v>818</v>
      </c>
      <c r="GC228" t="s">
        <v>818</v>
      </c>
      <c r="GD228" t="s">
        <v>818</v>
      </c>
      <c r="GE228" t="s">
        <v>818</v>
      </c>
      <c r="GF228" t="s">
        <v>818</v>
      </c>
      <c r="GG228" t="s">
        <v>818</v>
      </c>
      <c r="GH228" t="s">
        <v>818</v>
      </c>
      <c r="GI228" t="s">
        <v>818</v>
      </c>
      <c r="GJ228" t="s">
        <v>818</v>
      </c>
      <c r="GK228" t="s">
        <v>818</v>
      </c>
      <c r="GL228" t="s">
        <v>818</v>
      </c>
      <c r="GM228" t="s">
        <v>818</v>
      </c>
      <c r="GN228" t="s">
        <v>818</v>
      </c>
      <c r="GO228" t="s">
        <v>818</v>
      </c>
      <c r="GP228" t="s">
        <v>818</v>
      </c>
      <c r="GQ228" t="s">
        <v>818</v>
      </c>
      <c r="GR228" t="s">
        <v>818</v>
      </c>
      <c r="GS228" t="s">
        <v>818</v>
      </c>
      <c r="GT228" t="s">
        <v>818</v>
      </c>
      <c r="GU228" t="s">
        <v>818</v>
      </c>
      <c r="GV228" t="s">
        <v>818</v>
      </c>
      <c r="GW228" t="s">
        <v>818</v>
      </c>
      <c r="GX228" t="s">
        <v>818</v>
      </c>
      <c r="GY228" t="s">
        <v>818</v>
      </c>
      <c r="GZ228" t="s">
        <v>818</v>
      </c>
      <c r="HA228" t="s">
        <v>818</v>
      </c>
      <c r="HB228" t="s">
        <v>818</v>
      </c>
      <c r="HC228" t="s">
        <v>818</v>
      </c>
      <c r="HD228" t="s">
        <v>818</v>
      </c>
      <c r="HE228" t="s">
        <v>818</v>
      </c>
      <c r="HF228" t="s">
        <v>818</v>
      </c>
      <c r="HG228" t="s">
        <v>818</v>
      </c>
      <c r="HH228" t="s">
        <v>818</v>
      </c>
      <c r="HI228" t="s">
        <v>818</v>
      </c>
      <c r="HJ228" t="s">
        <v>818</v>
      </c>
      <c r="HK228" t="s">
        <v>818</v>
      </c>
      <c r="HL228" t="s">
        <v>818</v>
      </c>
      <c r="HM228" t="s">
        <v>818</v>
      </c>
      <c r="HN228" t="s">
        <v>818</v>
      </c>
      <c r="HO228" t="s">
        <v>818</v>
      </c>
      <c r="HP228" t="s">
        <v>818</v>
      </c>
      <c r="HQ228" t="s">
        <v>818</v>
      </c>
      <c r="HR228" t="s">
        <v>818</v>
      </c>
      <c r="HS228" t="s">
        <v>818</v>
      </c>
      <c r="HT228" t="s">
        <v>818</v>
      </c>
      <c r="HU228" t="s">
        <v>818</v>
      </c>
      <c r="HV228" t="s">
        <v>818</v>
      </c>
      <c r="HW228" t="s">
        <v>818</v>
      </c>
      <c r="HX228" t="s">
        <v>818</v>
      </c>
      <c r="HY228" t="s">
        <v>818</v>
      </c>
      <c r="HZ228" t="s">
        <v>818</v>
      </c>
      <c r="IA228" t="s">
        <v>818</v>
      </c>
      <c r="IB228" t="s">
        <v>818</v>
      </c>
      <c r="IC228" t="s">
        <v>818</v>
      </c>
      <c r="ID228" t="s">
        <v>818</v>
      </c>
      <c r="IE228" t="s">
        <v>818</v>
      </c>
      <c r="IF228" t="s">
        <v>818</v>
      </c>
      <c r="IG228" t="s">
        <v>818</v>
      </c>
      <c r="IH228" t="s">
        <v>818</v>
      </c>
      <c r="II228" t="s">
        <v>818</v>
      </c>
      <c r="IJ228" t="s">
        <v>818</v>
      </c>
      <c r="IK228" t="s">
        <v>818</v>
      </c>
      <c r="IL228" t="s">
        <v>818</v>
      </c>
      <c r="IM228" t="s">
        <v>818</v>
      </c>
      <c r="IN228" t="s">
        <v>818</v>
      </c>
      <c r="IO228" t="s">
        <v>818</v>
      </c>
      <c r="IP228" t="s">
        <v>818</v>
      </c>
      <c r="IQ228" t="s">
        <v>818</v>
      </c>
      <c r="IR228" t="s">
        <v>818</v>
      </c>
      <c r="IS228" t="s">
        <v>818</v>
      </c>
      <c r="IT228" t="s">
        <v>818</v>
      </c>
      <c r="IU228" t="s">
        <v>818</v>
      </c>
      <c r="IV228" t="s">
        <v>818</v>
      </c>
      <c r="IW228" t="s">
        <v>818</v>
      </c>
      <c r="IX228" t="s">
        <v>818</v>
      </c>
      <c r="IY228" t="s">
        <v>818</v>
      </c>
      <c r="IZ228" t="s">
        <v>818</v>
      </c>
      <c r="JA228" t="s">
        <v>818</v>
      </c>
      <c r="JB228" t="s">
        <v>818</v>
      </c>
      <c r="JC228" t="s">
        <v>818</v>
      </c>
      <c r="JD228" t="s">
        <v>818</v>
      </c>
      <c r="JE228" t="s">
        <v>818</v>
      </c>
      <c r="JF228" t="s">
        <v>818</v>
      </c>
      <c r="JG228" t="s">
        <v>818</v>
      </c>
      <c r="JH228" t="s">
        <v>818</v>
      </c>
      <c r="JI228" t="s">
        <v>818</v>
      </c>
      <c r="JJ228" t="s">
        <v>818</v>
      </c>
      <c r="JK228" t="s">
        <v>818</v>
      </c>
      <c r="JL228" t="s">
        <v>818</v>
      </c>
      <c r="JM228" t="s">
        <v>818</v>
      </c>
      <c r="JN228" t="s">
        <v>818</v>
      </c>
      <c r="JO228" t="s">
        <v>818</v>
      </c>
      <c r="JP228" t="s">
        <v>818</v>
      </c>
      <c r="JQ228" t="s">
        <v>818</v>
      </c>
      <c r="JR228" t="s">
        <v>818</v>
      </c>
      <c r="JS228" t="s">
        <v>818</v>
      </c>
      <c r="JT228" t="s">
        <v>818</v>
      </c>
      <c r="JU228" t="s">
        <v>818</v>
      </c>
      <c r="JV228" t="s">
        <v>818</v>
      </c>
      <c r="JW228" t="s">
        <v>818</v>
      </c>
      <c r="JX228" t="s">
        <v>818</v>
      </c>
      <c r="JY228" t="s">
        <v>818</v>
      </c>
      <c r="JZ228" t="s">
        <v>818</v>
      </c>
      <c r="KA228" t="s">
        <v>818</v>
      </c>
      <c r="KB228" t="s">
        <v>818</v>
      </c>
      <c r="KC228" t="s">
        <v>818</v>
      </c>
      <c r="KD228" t="s">
        <v>818</v>
      </c>
      <c r="KE228" t="s">
        <v>818</v>
      </c>
      <c r="KF228">
        <v>4</v>
      </c>
      <c r="KG228">
        <v>0</v>
      </c>
      <c r="KH228">
        <v>0</v>
      </c>
      <c r="KI228">
        <v>0</v>
      </c>
      <c r="KJ228">
        <v>1</v>
      </c>
      <c r="KK228">
        <v>0</v>
      </c>
      <c r="KL228">
        <v>0</v>
      </c>
      <c r="KM228">
        <v>0</v>
      </c>
      <c r="KN228">
        <v>1</v>
      </c>
      <c r="KO228">
        <v>0</v>
      </c>
      <c r="KP228">
        <v>1</v>
      </c>
      <c r="KQ228">
        <v>1</v>
      </c>
      <c r="KR228">
        <v>0</v>
      </c>
      <c r="KS228">
        <v>1</v>
      </c>
      <c r="KT228">
        <v>0</v>
      </c>
      <c r="KU228">
        <v>0</v>
      </c>
      <c r="KV228">
        <v>0</v>
      </c>
      <c r="KW228">
        <v>0</v>
      </c>
      <c r="KX228">
        <v>1</v>
      </c>
      <c r="KY228">
        <v>0</v>
      </c>
      <c r="KZ228">
        <v>1</v>
      </c>
      <c r="LA228">
        <v>1</v>
      </c>
      <c r="LB228">
        <v>2</v>
      </c>
      <c r="LC228">
        <v>2</v>
      </c>
      <c r="LD228">
        <v>4</v>
      </c>
      <c r="LE228">
        <v>0</v>
      </c>
      <c r="LF228">
        <v>2</v>
      </c>
      <c r="LH228" t="s">
        <v>817</v>
      </c>
      <c r="LI228" t="s">
        <v>817</v>
      </c>
      <c r="LJ228" t="s">
        <v>817</v>
      </c>
      <c r="LK228" t="s">
        <v>817</v>
      </c>
      <c r="LL228" t="s">
        <v>817</v>
      </c>
      <c r="LM228" t="s">
        <v>817</v>
      </c>
      <c r="LO228" t="s">
        <v>817</v>
      </c>
      <c r="LQ228" t="s">
        <v>817</v>
      </c>
      <c r="LR228" t="s">
        <v>845</v>
      </c>
      <c r="LV228" t="s">
        <v>845</v>
      </c>
      <c r="LX228" t="s">
        <v>813</v>
      </c>
      <c r="LY228" t="s">
        <v>1034</v>
      </c>
      <c r="LZ228" t="s">
        <v>1035</v>
      </c>
      <c r="MU228" t="s">
        <v>813</v>
      </c>
      <c r="NC228" t="s">
        <v>813</v>
      </c>
      <c r="ND228" t="s">
        <v>817</v>
      </c>
      <c r="NE228" t="s">
        <v>813</v>
      </c>
      <c r="NF228" t="s">
        <v>817</v>
      </c>
      <c r="NG228" t="s">
        <v>817</v>
      </c>
      <c r="NH228" t="s">
        <v>817</v>
      </c>
      <c r="NI228" t="s">
        <v>817</v>
      </c>
      <c r="NJ228" t="s">
        <v>817</v>
      </c>
      <c r="NK228" t="s">
        <v>817</v>
      </c>
      <c r="NL228" t="s">
        <v>817</v>
      </c>
      <c r="NM228" t="s">
        <v>817</v>
      </c>
      <c r="NN228" t="s">
        <v>817</v>
      </c>
      <c r="NO228" t="s">
        <v>813</v>
      </c>
      <c r="NP228" t="s">
        <v>817</v>
      </c>
      <c r="NQ228" t="s">
        <v>817</v>
      </c>
      <c r="NR228" t="s">
        <v>813</v>
      </c>
      <c r="NS228" t="s">
        <v>817</v>
      </c>
      <c r="NU228" t="s">
        <v>861</v>
      </c>
      <c r="NV228" t="s">
        <v>813</v>
      </c>
      <c r="NW228" t="s">
        <v>1744</v>
      </c>
      <c r="NX228" t="s">
        <v>983</v>
      </c>
      <c r="NY228">
        <v>0</v>
      </c>
      <c r="OP228" t="s">
        <v>813</v>
      </c>
      <c r="OQ228" t="s">
        <v>827</v>
      </c>
      <c r="OR228" t="s">
        <v>828</v>
      </c>
      <c r="OS228" t="s">
        <v>829</v>
      </c>
      <c r="OT228" t="s">
        <v>813</v>
      </c>
      <c r="OU228" t="s">
        <v>813</v>
      </c>
      <c r="OV228" t="s">
        <v>830</v>
      </c>
      <c r="OW228" t="s">
        <v>864</v>
      </c>
      <c r="OX228" t="s">
        <v>832</v>
      </c>
      <c r="OY228" t="s">
        <v>833</v>
      </c>
      <c r="OZ228" t="s">
        <v>928</v>
      </c>
      <c r="PA228" t="s">
        <v>817</v>
      </c>
      <c r="PB228" t="s">
        <v>817</v>
      </c>
      <c r="PC228" t="s">
        <v>817</v>
      </c>
      <c r="PD228" t="s">
        <v>817</v>
      </c>
      <c r="PE228" t="s">
        <v>817</v>
      </c>
      <c r="PF228" t="s">
        <v>813</v>
      </c>
      <c r="PG228" t="s">
        <v>817</v>
      </c>
      <c r="PH228" t="s">
        <v>817</v>
      </c>
      <c r="PI228" t="s">
        <v>817</v>
      </c>
      <c r="PJ228" t="s">
        <v>817</v>
      </c>
      <c r="PK228" t="s">
        <v>817</v>
      </c>
      <c r="PL228" t="s">
        <v>835</v>
      </c>
      <c r="PM228" t="s">
        <v>837</v>
      </c>
      <c r="PN228" t="s">
        <v>845</v>
      </c>
      <c r="PO228" t="s">
        <v>880</v>
      </c>
      <c r="PP228" t="s">
        <v>839</v>
      </c>
      <c r="PQ228" t="s">
        <v>813</v>
      </c>
      <c r="PR228" t="s">
        <v>813</v>
      </c>
      <c r="PS228" t="s">
        <v>817</v>
      </c>
      <c r="PT228" t="s">
        <v>817</v>
      </c>
      <c r="PU228" t="s">
        <v>817</v>
      </c>
      <c r="PV228" t="s">
        <v>817</v>
      </c>
      <c r="PW228" t="s">
        <v>817</v>
      </c>
      <c r="PX228" t="s">
        <v>817</v>
      </c>
      <c r="PY228" t="s">
        <v>817</v>
      </c>
      <c r="PZ228" t="s">
        <v>840</v>
      </c>
      <c r="QA228" t="s">
        <v>841</v>
      </c>
      <c r="QB228" t="s">
        <v>895</v>
      </c>
      <c r="QC228" t="s">
        <v>985</v>
      </c>
      <c r="QD228" t="s">
        <v>896</v>
      </c>
      <c r="QE228" t="s">
        <v>845</v>
      </c>
      <c r="QF228" t="s">
        <v>813</v>
      </c>
      <c r="QG228" t="s">
        <v>813</v>
      </c>
      <c r="QH228" t="s">
        <v>813</v>
      </c>
      <c r="QI228" t="s">
        <v>817</v>
      </c>
      <c r="QJ228" t="s">
        <v>813</v>
      </c>
      <c r="QK228" t="s">
        <v>813</v>
      </c>
      <c r="QL228" t="s">
        <v>817</v>
      </c>
      <c r="QM228" t="s">
        <v>817</v>
      </c>
      <c r="QN228" t="s">
        <v>817</v>
      </c>
      <c r="QO228" t="s">
        <v>817</v>
      </c>
      <c r="QP228" t="s">
        <v>817</v>
      </c>
      <c r="QQ228" t="s">
        <v>817</v>
      </c>
      <c r="QR228" t="s">
        <v>813</v>
      </c>
      <c r="QS228" t="s">
        <v>813</v>
      </c>
      <c r="QT228" t="s">
        <v>817</v>
      </c>
      <c r="QU228" t="s">
        <v>817</v>
      </c>
      <c r="QV228" t="s">
        <v>817</v>
      </c>
      <c r="QW228" t="s">
        <v>817</v>
      </c>
      <c r="QX228" t="s">
        <v>817</v>
      </c>
      <c r="QY228" t="s">
        <v>817</v>
      </c>
      <c r="QZ228" t="s">
        <v>817</v>
      </c>
      <c r="RA228" t="s">
        <v>817</v>
      </c>
      <c r="RB228" t="s">
        <v>817</v>
      </c>
      <c r="RC228" t="s">
        <v>817</v>
      </c>
      <c r="RD228" t="s">
        <v>817</v>
      </c>
      <c r="RE228" t="s">
        <v>817</v>
      </c>
      <c r="RF228" t="s">
        <v>817</v>
      </c>
      <c r="RG228" t="s">
        <v>817</v>
      </c>
      <c r="RH228" t="s">
        <v>817</v>
      </c>
      <c r="RI228" t="s">
        <v>817</v>
      </c>
      <c r="RJ228" t="s">
        <v>817</v>
      </c>
      <c r="RK228" t="s">
        <v>813</v>
      </c>
      <c r="RL228" t="s">
        <v>813</v>
      </c>
      <c r="RM228" t="s">
        <v>817</v>
      </c>
      <c r="RN228" t="s">
        <v>817</v>
      </c>
      <c r="RO228" t="s">
        <v>817</v>
      </c>
      <c r="RP228" t="s">
        <v>817</v>
      </c>
      <c r="RQ228" t="s">
        <v>817</v>
      </c>
      <c r="RR228" t="s">
        <v>817</v>
      </c>
      <c r="RS228" t="s">
        <v>817</v>
      </c>
      <c r="RT228" t="s">
        <v>817</v>
      </c>
      <c r="RU228" t="s">
        <v>817</v>
      </c>
      <c r="RV228" t="s">
        <v>817</v>
      </c>
      <c r="RW228" t="s">
        <v>817</v>
      </c>
      <c r="RX228" t="s">
        <v>845</v>
      </c>
      <c r="RY228" t="s">
        <v>846</v>
      </c>
      <c r="RZ228" t="s">
        <v>813</v>
      </c>
      <c r="SA228" t="s">
        <v>817</v>
      </c>
      <c r="SB228" t="s">
        <v>817</v>
      </c>
      <c r="SC228" t="s">
        <v>817</v>
      </c>
      <c r="SD228" t="s">
        <v>813</v>
      </c>
      <c r="SE228" t="s">
        <v>817</v>
      </c>
      <c r="SF228" t="s">
        <v>817</v>
      </c>
      <c r="SG228" t="s">
        <v>817</v>
      </c>
      <c r="SH228" t="s">
        <v>817</v>
      </c>
      <c r="SI228" t="s">
        <v>817</v>
      </c>
      <c r="SJ228" t="s">
        <v>817</v>
      </c>
      <c r="SK228" t="s">
        <v>817</v>
      </c>
      <c r="SL228" t="s">
        <v>817</v>
      </c>
      <c r="SM228" t="s">
        <v>817</v>
      </c>
      <c r="SN228" t="s">
        <v>817</v>
      </c>
      <c r="SO228" t="s">
        <v>817</v>
      </c>
      <c r="SP228" t="s">
        <v>817</v>
      </c>
      <c r="SQ228" t="s">
        <v>817</v>
      </c>
      <c r="SR228" t="s">
        <v>817</v>
      </c>
      <c r="SS228" t="s">
        <v>817</v>
      </c>
      <c r="ST228" t="s">
        <v>817</v>
      </c>
      <c r="SU228" t="s">
        <v>817</v>
      </c>
      <c r="SV228" t="s">
        <v>817</v>
      </c>
      <c r="SW228" t="s">
        <v>817</v>
      </c>
      <c r="SX228" t="s">
        <v>817</v>
      </c>
      <c r="SY228" t="s">
        <v>817</v>
      </c>
      <c r="SZ228" t="s">
        <v>817</v>
      </c>
      <c r="TA228" t="s">
        <v>817</v>
      </c>
      <c r="TB228" t="s">
        <v>817</v>
      </c>
      <c r="TC228" t="s">
        <v>817</v>
      </c>
      <c r="TD228" t="s">
        <v>817</v>
      </c>
      <c r="TE228" t="s">
        <v>817</v>
      </c>
      <c r="TF228" t="s">
        <v>817</v>
      </c>
      <c r="TG228" t="s">
        <v>813</v>
      </c>
      <c r="TH228" t="s">
        <v>817</v>
      </c>
      <c r="TI228" t="s">
        <v>817</v>
      </c>
      <c r="TU228" t="s">
        <v>817</v>
      </c>
      <c r="TY228" t="s">
        <v>813</v>
      </c>
      <c r="TZ228" t="s">
        <v>817</v>
      </c>
      <c r="UA228" t="s">
        <v>817</v>
      </c>
      <c r="UB228" t="s">
        <v>817</v>
      </c>
      <c r="UC228" t="s">
        <v>817</v>
      </c>
      <c r="UD228" t="s">
        <v>817</v>
      </c>
      <c r="UE228" t="s">
        <v>817</v>
      </c>
      <c r="UF228" t="s">
        <v>817</v>
      </c>
      <c r="UG228" t="s">
        <v>817</v>
      </c>
      <c r="UH228" t="s">
        <v>817</v>
      </c>
      <c r="UI228" t="s">
        <v>817</v>
      </c>
      <c r="UJ228" t="s">
        <v>817</v>
      </c>
      <c r="UK228" t="s">
        <v>817</v>
      </c>
      <c r="UL228" t="s">
        <v>813</v>
      </c>
      <c r="UM228" t="s">
        <v>817</v>
      </c>
      <c r="UN228" t="s">
        <v>817</v>
      </c>
      <c r="UO228" t="s">
        <v>817</v>
      </c>
      <c r="UP228" t="s">
        <v>817</v>
      </c>
      <c r="UQ228" t="s">
        <v>817</v>
      </c>
      <c r="UR228" t="s">
        <v>813</v>
      </c>
      <c r="US228" t="s">
        <v>817</v>
      </c>
      <c r="UT228" t="s">
        <v>817</v>
      </c>
      <c r="UU228" t="s">
        <v>817</v>
      </c>
      <c r="UV228" t="s">
        <v>817</v>
      </c>
      <c r="UW228" t="s">
        <v>817</v>
      </c>
      <c r="UX228" t="s">
        <v>817</v>
      </c>
      <c r="UY228" t="s">
        <v>817</v>
      </c>
      <c r="UZ228" t="s">
        <v>817</v>
      </c>
      <c r="VB228" t="s">
        <v>909</v>
      </c>
      <c r="VC228" t="s">
        <v>848</v>
      </c>
      <c r="VD228" t="s">
        <v>813</v>
      </c>
      <c r="VE228" t="s">
        <v>817</v>
      </c>
      <c r="VF228" t="s">
        <v>817</v>
      </c>
      <c r="VG228" t="s">
        <v>817</v>
      </c>
      <c r="VH228" t="s">
        <v>817</v>
      </c>
      <c r="VI228" t="s">
        <v>817</v>
      </c>
      <c r="VJ228" t="s">
        <v>817</v>
      </c>
      <c r="VK228" t="s">
        <v>817</v>
      </c>
      <c r="VL228" t="s">
        <v>817</v>
      </c>
      <c r="VM228" t="s">
        <v>817</v>
      </c>
      <c r="VN228" t="s">
        <v>817</v>
      </c>
      <c r="VO228" t="s">
        <v>817</v>
      </c>
      <c r="VP228" t="s">
        <v>817</v>
      </c>
      <c r="VQ228" t="s">
        <v>817</v>
      </c>
      <c r="VR228" t="s">
        <v>817</v>
      </c>
      <c r="VY228" t="s">
        <v>817</v>
      </c>
      <c r="VZ228" t="s">
        <v>813</v>
      </c>
      <c r="WA228" t="s">
        <v>817</v>
      </c>
      <c r="WJ228" t="s">
        <v>817</v>
      </c>
      <c r="WK228" t="s">
        <v>817</v>
      </c>
      <c r="WL228" t="s">
        <v>817</v>
      </c>
      <c r="WM228" t="s">
        <v>817</v>
      </c>
      <c r="WN228" t="s">
        <v>817</v>
      </c>
      <c r="WO228" t="s">
        <v>813</v>
      </c>
      <c r="WP228" t="s">
        <v>817</v>
      </c>
      <c r="WQ228" t="s">
        <v>817</v>
      </c>
      <c r="WR228" t="s">
        <v>817</v>
      </c>
      <c r="WS228" t="s">
        <v>849</v>
      </c>
      <c r="WU228" t="s">
        <v>813</v>
      </c>
      <c r="WV228" t="s">
        <v>813</v>
      </c>
      <c r="WW228" t="s">
        <v>813</v>
      </c>
      <c r="WX228" t="s">
        <v>817</v>
      </c>
      <c r="WY228" t="s">
        <v>817</v>
      </c>
      <c r="WZ228" t="s">
        <v>817</v>
      </c>
      <c r="XA228" t="s">
        <v>817</v>
      </c>
      <c r="XB228" t="s">
        <v>817</v>
      </c>
      <c r="XC228" t="s">
        <v>850</v>
      </c>
      <c r="XD228" t="s">
        <v>813</v>
      </c>
      <c r="XE228" t="s">
        <v>817</v>
      </c>
      <c r="XF228" t="s">
        <v>817</v>
      </c>
      <c r="XG228" t="s">
        <v>817</v>
      </c>
      <c r="XH228" t="s">
        <v>817</v>
      </c>
      <c r="XI228" t="s">
        <v>817</v>
      </c>
      <c r="XJ228" t="s">
        <v>817</v>
      </c>
      <c r="XK228" t="s">
        <v>817</v>
      </c>
      <c r="XL228" t="s">
        <v>817</v>
      </c>
      <c r="XM228" t="s">
        <v>813</v>
      </c>
      <c r="XN228" t="s">
        <v>817</v>
      </c>
      <c r="XO228" t="s">
        <v>817</v>
      </c>
      <c r="XP228" t="s">
        <v>817</v>
      </c>
      <c r="XQ228" t="s">
        <v>817</v>
      </c>
      <c r="XR228" t="s">
        <v>817</v>
      </c>
      <c r="XS228" t="s">
        <v>813</v>
      </c>
      <c r="XT228" t="s">
        <v>817</v>
      </c>
      <c r="XU228" t="s">
        <v>817</v>
      </c>
      <c r="XV228" t="s">
        <v>817</v>
      </c>
      <c r="XW228" t="s">
        <v>817</v>
      </c>
      <c r="XX228" t="s">
        <v>817</v>
      </c>
      <c r="XY228" t="s">
        <v>817</v>
      </c>
      <c r="XZ228" t="s">
        <v>817</v>
      </c>
      <c r="ZM228" t="s">
        <v>817</v>
      </c>
      <c r="ZN228" t="s">
        <v>817</v>
      </c>
      <c r="ZO228" t="s">
        <v>817</v>
      </c>
      <c r="ZP228" t="s">
        <v>817</v>
      </c>
      <c r="ZQ228" t="s">
        <v>817</v>
      </c>
      <c r="ZR228" t="s">
        <v>813</v>
      </c>
      <c r="ZS228" t="s">
        <v>817</v>
      </c>
      <c r="ZT228" t="s">
        <v>817</v>
      </c>
      <c r="ZU228" t="s">
        <v>817</v>
      </c>
      <c r="ZV228" t="s">
        <v>817</v>
      </c>
      <c r="ZW228" t="s">
        <v>813</v>
      </c>
      <c r="ZX228" t="s">
        <v>817</v>
      </c>
      <c r="ZY228" t="s">
        <v>817</v>
      </c>
      <c r="ZZ228" t="s">
        <v>817</v>
      </c>
      <c r="AAA228" t="s">
        <v>817</v>
      </c>
      <c r="AAB228" t="s">
        <v>817</v>
      </c>
      <c r="AAC228" t="s">
        <v>817</v>
      </c>
      <c r="AAD228" t="s">
        <v>817</v>
      </c>
      <c r="AAE228" t="s">
        <v>817</v>
      </c>
      <c r="AAF228" t="s">
        <v>817</v>
      </c>
      <c r="AAH228" t="s">
        <v>813</v>
      </c>
      <c r="AAI228" t="s">
        <v>813</v>
      </c>
      <c r="AAJ228" t="s">
        <v>817</v>
      </c>
      <c r="AAK228" t="s">
        <v>817</v>
      </c>
      <c r="AAL228" t="s">
        <v>817</v>
      </c>
      <c r="AAM228" t="s">
        <v>817</v>
      </c>
      <c r="AAN228" t="s">
        <v>813</v>
      </c>
      <c r="AAO228" t="s">
        <v>817</v>
      </c>
      <c r="AAP228" t="s">
        <v>817</v>
      </c>
      <c r="AAQ228" t="s">
        <v>817</v>
      </c>
      <c r="AAR228" t="s">
        <v>817</v>
      </c>
      <c r="AAS228" t="s">
        <v>817</v>
      </c>
      <c r="AAT228" t="s">
        <v>817</v>
      </c>
      <c r="AAV228" t="s">
        <v>817</v>
      </c>
      <c r="AAW228" t="s">
        <v>817</v>
      </c>
      <c r="AAX228" t="s">
        <v>813</v>
      </c>
      <c r="AAY228" t="s">
        <v>817</v>
      </c>
      <c r="AAZ228" t="s">
        <v>817</v>
      </c>
      <c r="ABA228" t="s">
        <v>817</v>
      </c>
      <c r="ABB228" t="s">
        <v>813</v>
      </c>
      <c r="ABC228" t="s">
        <v>817</v>
      </c>
      <c r="ABD228" t="s">
        <v>817</v>
      </c>
      <c r="ABE228" t="s">
        <v>817</v>
      </c>
      <c r="ABF228" t="s">
        <v>817</v>
      </c>
      <c r="ABG228" t="s">
        <v>817</v>
      </c>
      <c r="ABH228" t="s">
        <v>817</v>
      </c>
      <c r="ABI228" t="s">
        <v>817</v>
      </c>
      <c r="ABJ228" t="s">
        <v>817</v>
      </c>
      <c r="ABK228" t="s">
        <v>817</v>
      </c>
      <c r="ABL228" t="s">
        <v>817</v>
      </c>
      <c r="ABM228" t="s">
        <v>817</v>
      </c>
      <c r="ABN228" t="s">
        <v>817</v>
      </c>
      <c r="ABO228" t="s">
        <v>817</v>
      </c>
      <c r="ABP228" t="s">
        <v>817</v>
      </c>
      <c r="ABQ228" t="s">
        <v>817</v>
      </c>
      <c r="ABR228" t="s">
        <v>817</v>
      </c>
      <c r="ABS228" t="s">
        <v>817</v>
      </c>
      <c r="ABT228" t="s">
        <v>817</v>
      </c>
      <c r="ABU228" t="s">
        <v>817</v>
      </c>
      <c r="ABV228" t="s">
        <v>813</v>
      </c>
      <c r="ABW228" t="s">
        <v>813</v>
      </c>
      <c r="ABX228" t="s">
        <v>817</v>
      </c>
      <c r="ABY228" t="s">
        <v>817</v>
      </c>
      <c r="ABZ228" t="s">
        <v>817</v>
      </c>
      <c r="ACA228" t="s">
        <v>817</v>
      </c>
      <c r="ACB228" t="s">
        <v>817</v>
      </c>
      <c r="ACC228" t="s">
        <v>817</v>
      </c>
      <c r="ACD228" t="s">
        <v>817</v>
      </c>
      <c r="ACE228" t="s">
        <v>813</v>
      </c>
      <c r="ACF228" t="s">
        <v>817</v>
      </c>
      <c r="ACG228" t="s">
        <v>817</v>
      </c>
      <c r="ACH228" t="s">
        <v>817</v>
      </c>
      <c r="ACI228" t="s">
        <v>817</v>
      </c>
    </row>
    <row r="229" spans="1:763">
      <c r="A229" t="s">
        <v>1745</v>
      </c>
      <c r="B229" t="s">
        <v>1746</v>
      </c>
      <c r="C229" t="s">
        <v>1747</v>
      </c>
      <c r="D229" t="s">
        <v>941</v>
      </c>
      <c r="E229" t="s">
        <v>941</v>
      </c>
      <c r="P229" t="s">
        <v>812</v>
      </c>
      <c r="Q229">
        <v>0.874863865752458</v>
      </c>
      <c r="T229">
        <v>20</v>
      </c>
      <c r="V229" t="s">
        <v>813</v>
      </c>
      <c r="X229" t="s">
        <v>813</v>
      </c>
      <c r="Y229" t="s">
        <v>814</v>
      </c>
      <c r="Z229" t="s">
        <v>814</v>
      </c>
      <c r="AA229" t="s">
        <v>815</v>
      </c>
      <c r="AB229" t="s">
        <v>816</v>
      </c>
      <c r="AC229">
        <v>7</v>
      </c>
      <c r="AD229" t="s">
        <v>813</v>
      </c>
      <c r="AE229">
        <v>7</v>
      </c>
      <c r="AF229">
        <v>0</v>
      </c>
      <c r="AG229">
        <v>0</v>
      </c>
      <c r="AH229" t="s">
        <v>818</v>
      </c>
      <c r="AI229" t="s">
        <v>818</v>
      </c>
      <c r="AJ229" t="s">
        <v>818</v>
      </c>
      <c r="AK229" t="s">
        <v>818</v>
      </c>
      <c r="AL229" t="s">
        <v>818</v>
      </c>
      <c r="AM229" t="s">
        <v>818</v>
      </c>
      <c r="AN229" t="s">
        <v>818</v>
      </c>
      <c r="AO229" t="s">
        <v>818</v>
      </c>
      <c r="AP229" t="s">
        <v>818</v>
      </c>
      <c r="AQ229" t="s">
        <v>818</v>
      </c>
      <c r="AR229" t="s">
        <v>818</v>
      </c>
      <c r="AS229" t="s">
        <v>818</v>
      </c>
      <c r="AT229" t="s">
        <v>818</v>
      </c>
      <c r="AU229" t="s">
        <v>818</v>
      </c>
      <c r="AV229" t="s">
        <v>818</v>
      </c>
      <c r="AW229" t="s">
        <v>818</v>
      </c>
      <c r="AX229" t="s">
        <v>818</v>
      </c>
      <c r="AY229" t="s">
        <v>818</v>
      </c>
      <c r="AZ229" t="s">
        <v>818</v>
      </c>
      <c r="BA229" t="s">
        <v>818</v>
      </c>
      <c r="BB229" t="s">
        <v>818</v>
      </c>
      <c r="BC229" t="s">
        <v>818</v>
      </c>
      <c r="BD229" t="s">
        <v>818</v>
      </c>
      <c r="BE229" t="s">
        <v>818</v>
      </c>
      <c r="BF229" t="s">
        <v>818</v>
      </c>
      <c r="BG229" t="s">
        <v>818</v>
      </c>
      <c r="BH229" t="s">
        <v>818</v>
      </c>
      <c r="BI229" t="s">
        <v>818</v>
      </c>
      <c r="BJ229" t="s">
        <v>818</v>
      </c>
      <c r="BK229" t="s">
        <v>818</v>
      </c>
      <c r="BL229" t="s">
        <v>818</v>
      </c>
      <c r="BM229" t="s">
        <v>818</v>
      </c>
      <c r="BN229" t="s">
        <v>818</v>
      </c>
      <c r="BO229" t="s">
        <v>818</v>
      </c>
      <c r="BP229" t="s">
        <v>818</v>
      </c>
      <c r="BQ229" t="s">
        <v>818</v>
      </c>
      <c r="BR229" t="s">
        <v>818</v>
      </c>
      <c r="BS229" t="s">
        <v>818</v>
      </c>
      <c r="BT229" t="s">
        <v>818</v>
      </c>
      <c r="BU229" t="s">
        <v>818</v>
      </c>
      <c r="BV229" t="s">
        <v>818</v>
      </c>
      <c r="BW229" t="s">
        <v>818</v>
      </c>
      <c r="BX229" t="s">
        <v>818</v>
      </c>
      <c r="BY229" t="s">
        <v>818</v>
      </c>
      <c r="BZ229" t="s">
        <v>818</v>
      </c>
      <c r="CA229" t="s">
        <v>818</v>
      </c>
      <c r="CB229" t="s">
        <v>818</v>
      </c>
      <c r="CC229" t="s">
        <v>818</v>
      </c>
      <c r="CD229" t="s">
        <v>818</v>
      </c>
      <c r="CE229" t="s">
        <v>818</v>
      </c>
      <c r="CF229" t="s">
        <v>818</v>
      </c>
      <c r="CG229" t="s">
        <v>818</v>
      </c>
      <c r="CH229" t="s">
        <v>818</v>
      </c>
      <c r="CI229" t="s">
        <v>818</v>
      </c>
      <c r="CJ229" t="s">
        <v>818</v>
      </c>
      <c r="CK229" t="s">
        <v>818</v>
      </c>
      <c r="CL229" t="s">
        <v>818</v>
      </c>
      <c r="CM229" t="s">
        <v>818</v>
      </c>
      <c r="CN229" t="s">
        <v>818</v>
      </c>
      <c r="CO229" t="s">
        <v>818</v>
      </c>
      <c r="CP229" t="s">
        <v>818</v>
      </c>
      <c r="CQ229" t="s">
        <v>818</v>
      </c>
      <c r="CR229" t="s">
        <v>818</v>
      </c>
      <c r="CS229" t="s">
        <v>818</v>
      </c>
      <c r="CT229" t="s">
        <v>818</v>
      </c>
      <c r="CU229" t="s">
        <v>818</v>
      </c>
      <c r="CV229" t="s">
        <v>818</v>
      </c>
      <c r="CW229" t="s">
        <v>818</v>
      </c>
      <c r="CX229" t="s">
        <v>818</v>
      </c>
      <c r="CY229" t="s">
        <v>818</v>
      </c>
      <c r="CZ229" t="s">
        <v>818</v>
      </c>
      <c r="DA229" t="s">
        <v>818</v>
      </c>
      <c r="DB229" t="s">
        <v>818</v>
      </c>
      <c r="DC229" t="s">
        <v>818</v>
      </c>
      <c r="DD229" t="s">
        <v>818</v>
      </c>
      <c r="DE229" t="s">
        <v>818</v>
      </c>
      <c r="DF229" t="s">
        <v>818</v>
      </c>
      <c r="DG229" t="s">
        <v>818</v>
      </c>
      <c r="DH229" t="s">
        <v>818</v>
      </c>
      <c r="DI229" t="s">
        <v>818</v>
      </c>
      <c r="DJ229" t="s">
        <v>818</v>
      </c>
      <c r="DK229" t="s">
        <v>818</v>
      </c>
      <c r="DL229" t="s">
        <v>818</v>
      </c>
      <c r="DM229" t="s">
        <v>818</v>
      </c>
      <c r="DN229" t="s">
        <v>818</v>
      </c>
      <c r="DO229" t="s">
        <v>818</v>
      </c>
      <c r="DP229" t="s">
        <v>818</v>
      </c>
      <c r="DQ229" t="s">
        <v>818</v>
      </c>
      <c r="DR229" t="s">
        <v>818</v>
      </c>
      <c r="DS229" t="s">
        <v>818</v>
      </c>
      <c r="DT229" t="s">
        <v>818</v>
      </c>
      <c r="DU229" t="s">
        <v>818</v>
      </c>
      <c r="DV229" t="s">
        <v>818</v>
      </c>
      <c r="DW229" t="s">
        <v>818</v>
      </c>
      <c r="DX229" t="s">
        <v>818</v>
      </c>
      <c r="DY229" t="s">
        <v>818</v>
      </c>
      <c r="DZ229" t="s">
        <v>818</v>
      </c>
      <c r="EA229" t="s">
        <v>818</v>
      </c>
      <c r="EB229" t="s">
        <v>818</v>
      </c>
      <c r="EC229" t="s">
        <v>818</v>
      </c>
      <c r="ED229" t="s">
        <v>818</v>
      </c>
      <c r="EE229" t="s">
        <v>818</v>
      </c>
      <c r="EF229" t="s">
        <v>818</v>
      </c>
      <c r="EG229" t="s">
        <v>818</v>
      </c>
      <c r="EH229" t="s">
        <v>818</v>
      </c>
      <c r="EI229" t="s">
        <v>818</v>
      </c>
      <c r="EJ229" t="s">
        <v>818</v>
      </c>
      <c r="EK229" t="s">
        <v>818</v>
      </c>
      <c r="EL229" t="s">
        <v>818</v>
      </c>
      <c r="EM229" t="s">
        <v>818</v>
      </c>
      <c r="EN229" t="s">
        <v>818</v>
      </c>
      <c r="EO229" t="s">
        <v>818</v>
      </c>
      <c r="EP229" t="s">
        <v>818</v>
      </c>
      <c r="EQ229" t="s">
        <v>818</v>
      </c>
      <c r="ER229" t="s">
        <v>818</v>
      </c>
      <c r="ES229" t="s">
        <v>818</v>
      </c>
      <c r="ET229" t="s">
        <v>818</v>
      </c>
      <c r="EU229" t="s">
        <v>818</v>
      </c>
      <c r="EV229" t="s">
        <v>818</v>
      </c>
      <c r="EW229" t="s">
        <v>818</v>
      </c>
      <c r="EX229" t="s">
        <v>818</v>
      </c>
      <c r="EY229" t="s">
        <v>818</v>
      </c>
      <c r="EZ229" t="s">
        <v>818</v>
      </c>
      <c r="FA229" t="s">
        <v>818</v>
      </c>
      <c r="FB229" t="s">
        <v>818</v>
      </c>
      <c r="FC229" t="s">
        <v>818</v>
      </c>
      <c r="FD229" t="s">
        <v>818</v>
      </c>
      <c r="FE229" t="s">
        <v>818</v>
      </c>
      <c r="FF229" t="s">
        <v>818</v>
      </c>
      <c r="FG229" t="s">
        <v>818</v>
      </c>
      <c r="FH229" t="s">
        <v>818</v>
      </c>
      <c r="FI229" t="s">
        <v>818</v>
      </c>
      <c r="FJ229" t="s">
        <v>818</v>
      </c>
      <c r="FK229" t="s">
        <v>818</v>
      </c>
      <c r="FL229" t="s">
        <v>818</v>
      </c>
      <c r="FM229" t="s">
        <v>818</v>
      </c>
      <c r="FN229" t="s">
        <v>818</v>
      </c>
      <c r="FO229" t="s">
        <v>818</v>
      </c>
      <c r="FP229" t="s">
        <v>818</v>
      </c>
      <c r="FQ229" t="s">
        <v>818</v>
      </c>
      <c r="FR229" t="s">
        <v>818</v>
      </c>
      <c r="FS229" t="s">
        <v>818</v>
      </c>
      <c r="FT229" t="s">
        <v>818</v>
      </c>
      <c r="FU229" t="s">
        <v>818</v>
      </c>
      <c r="FV229" t="s">
        <v>818</v>
      </c>
      <c r="FW229" t="s">
        <v>818</v>
      </c>
      <c r="FX229" t="s">
        <v>818</v>
      </c>
      <c r="FY229" t="s">
        <v>818</v>
      </c>
      <c r="FZ229" t="s">
        <v>818</v>
      </c>
      <c r="GA229" t="s">
        <v>818</v>
      </c>
      <c r="GB229" t="s">
        <v>818</v>
      </c>
      <c r="GC229" t="s">
        <v>818</v>
      </c>
      <c r="GD229" t="s">
        <v>818</v>
      </c>
      <c r="GE229" t="s">
        <v>818</v>
      </c>
      <c r="GF229" t="s">
        <v>818</v>
      </c>
      <c r="GG229" t="s">
        <v>818</v>
      </c>
      <c r="GH229" t="s">
        <v>818</v>
      </c>
      <c r="GI229" t="s">
        <v>818</v>
      </c>
      <c r="GJ229" t="s">
        <v>818</v>
      </c>
      <c r="GK229" t="s">
        <v>818</v>
      </c>
      <c r="GL229" t="s">
        <v>818</v>
      </c>
      <c r="GM229" t="s">
        <v>818</v>
      </c>
      <c r="GN229" t="s">
        <v>818</v>
      </c>
      <c r="GO229" t="s">
        <v>818</v>
      </c>
      <c r="GP229" t="s">
        <v>818</v>
      </c>
      <c r="GQ229" t="s">
        <v>818</v>
      </c>
      <c r="GR229" t="s">
        <v>818</v>
      </c>
      <c r="GS229" t="s">
        <v>818</v>
      </c>
      <c r="GT229" t="s">
        <v>818</v>
      </c>
      <c r="GU229" t="s">
        <v>818</v>
      </c>
      <c r="GV229" t="s">
        <v>818</v>
      </c>
      <c r="GW229" t="s">
        <v>818</v>
      </c>
      <c r="GX229" t="s">
        <v>818</v>
      </c>
      <c r="GY229" t="s">
        <v>818</v>
      </c>
      <c r="GZ229" t="s">
        <v>818</v>
      </c>
      <c r="HA229" t="s">
        <v>818</v>
      </c>
      <c r="HB229" t="s">
        <v>818</v>
      </c>
      <c r="HC229" t="s">
        <v>818</v>
      </c>
      <c r="HD229" t="s">
        <v>818</v>
      </c>
      <c r="HE229" t="s">
        <v>818</v>
      </c>
      <c r="HF229" t="s">
        <v>818</v>
      </c>
      <c r="HG229" t="s">
        <v>818</v>
      </c>
      <c r="HH229" t="s">
        <v>818</v>
      </c>
      <c r="HI229" t="s">
        <v>818</v>
      </c>
      <c r="HJ229" t="s">
        <v>818</v>
      </c>
      <c r="HK229" t="s">
        <v>818</v>
      </c>
      <c r="HL229" t="s">
        <v>818</v>
      </c>
      <c r="HM229" t="s">
        <v>818</v>
      </c>
      <c r="HN229" t="s">
        <v>818</v>
      </c>
      <c r="HO229" t="s">
        <v>818</v>
      </c>
      <c r="HP229" t="s">
        <v>818</v>
      </c>
      <c r="HQ229" t="s">
        <v>818</v>
      </c>
      <c r="HR229" t="s">
        <v>818</v>
      </c>
      <c r="HS229" t="s">
        <v>818</v>
      </c>
      <c r="HT229" t="s">
        <v>818</v>
      </c>
      <c r="HU229" t="s">
        <v>818</v>
      </c>
      <c r="HV229" t="s">
        <v>818</v>
      </c>
      <c r="HW229" t="s">
        <v>818</v>
      </c>
      <c r="HX229" t="s">
        <v>818</v>
      </c>
      <c r="HY229" t="s">
        <v>818</v>
      </c>
      <c r="HZ229" t="s">
        <v>818</v>
      </c>
      <c r="IA229" t="s">
        <v>818</v>
      </c>
      <c r="IB229" t="s">
        <v>818</v>
      </c>
      <c r="IC229" t="s">
        <v>818</v>
      </c>
      <c r="ID229" t="s">
        <v>818</v>
      </c>
      <c r="IE229" t="s">
        <v>818</v>
      </c>
      <c r="IF229" t="s">
        <v>818</v>
      </c>
      <c r="IG229" t="s">
        <v>818</v>
      </c>
      <c r="IH229" t="s">
        <v>818</v>
      </c>
      <c r="II229" t="s">
        <v>818</v>
      </c>
      <c r="IJ229" t="s">
        <v>818</v>
      </c>
      <c r="IK229" t="s">
        <v>818</v>
      </c>
      <c r="IL229" t="s">
        <v>818</v>
      </c>
      <c r="IM229" t="s">
        <v>818</v>
      </c>
      <c r="IN229" t="s">
        <v>818</v>
      </c>
      <c r="IO229" t="s">
        <v>818</v>
      </c>
      <c r="IP229" t="s">
        <v>818</v>
      </c>
      <c r="IQ229" t="s">
        <v>818</v>
      </c>
      <c r="IR229" t="s">
        <v>818</v>
      </c>
      <c r="IS229" t="s">
        <v>818</v>
      </c>
      <c r="IT229" t="s">
        <v>818</v>
      </c>
      <c r="IU229" t="s">
        <v>818</v>
      </c>
      <c r="IV229" t="s">
        <v>818</v>
      </c>
      <c r="IW229" t="s">
        <v>818</v>
      </c>
      <c r="IX229" t="s">
        <v>818</v>
      </c>
      <c r="IY229" t="s">
        <v>818</v>
      </c>
      <c r="IZ229" t="s">
        <v>818</v>
      </c>
      <c r="JA229" t="s">
        <v>818</v>
      </c>
      <c r="JB229" t="s">
        <v>818</v>
      </c>
      <c r="JC229" t="s">
        <v>818</v>
      </c>
      <c r="JD229" t="s">
        <v>818</v>
      </c>
      <c r="JE229" t="s">
        <v>818</v>
      </c>
      <c r="JF229" t="s">
        <v>818</v>
      </c>
      <c r="JG229" t="s">
        <v>818</v>
      </c>
      <c r="JH229" t="s">
        <v>818</v>
      </c>
      <c r="JI229" t="s">
        <v>818</v>
      </c>
      <c r="JJ229" t="s">
        <v>818</v>
      </c>
      <c r="JK229" t="s">
        <v>818</v>
      </c>
      <c r="JL229" t="s">
        <v>818</v>
      </c>
      <c r="JM229" t="s">
        <v>818</v>
      </c>
      <c r="JN229" t="s">
        <v>818</v>
      </c>
      <c r="JO229" t="s">
        <v>818</v>
      </c>
      <c r="JP229" t="s">
        <v>818</v>
      </c>
      <c r="JQ229" t="s">
        <v>818</v>
      </c>
      <c r="JR229" t="s">
        <v>818</v>
      </c>
      <c r="JS229" t="s">
        <v>818</v>
      </c>
      <c r="JT229" t="s">
        <v>818</v>
      </c>
      <c r="JU229" t="s">
        <v>818</v>
      </c>
      <c r="JV229" t="s">
        <v>818</v>
      </c>
      <c r="JW229" t="s">
        <v>818</v>
      </c>
      <c r="JX229" t="s">
        <v>818</v>
      </c>
      <c r="JY229" t="s">
        <v>818</v>
      </c>
      <c r="JZ229" t="s">
        <v>818</v>
      </c>
      <c r="KA229" t="s">
        <v>818</v>
      </c>
      <c r="KB229" t="s">
        <v>818</v>
      </c>
      <c r="KC229" t="s">
        <v>818</v>
      </c>
      <c r="KD229" t="s">
        <v>818</v>
      </c>
      <c r="KE229" t="s">
        <v>818</v>
      </c>
      <c r="KF229">
        <v>7</v>
      </c>
      <c r="KG229">
        <v>0</v>
      </c>
      <c r="KH229">
        <v>0</v>
      </c>
      <c r="KI229">
        <v>1</v>
      </c>
      <c r="KJ229">
        <v>0</v>
      </c>
      <c r="KK229">
        <v>0</v>
      </c>
      <c r="KL229">
        <v>0</v>
      </c>
      <c r="KM229">
        <v>1</v>
      </c>
      <c r="KN229">
        <v>1</v>
      </c>
      <c r="KO229">
        <v>0</v>
      </c>
      <c r="KP229">
        <v>1</v>
      </c>
      <c r="KQ229">
        <v>2</v>
      </c>
      <c r="KR229">
        <v>0</v>
      </c>
      <c r="KS229">
        <v>0</v>
      </c>
      <c r="KT229">
        <v>0</v>
      </c>
      <c r="KU229">
        <v>1</v>
      </c>
      <c r="KV229">
        <v>1</v>
      </c>
      <c r="KW229">
        <v>0</v>
      </c>
      <c r="KX229">
        <v>2</v>
      </c>
      <c r="KY229">
        <v>0</v>
      </c>
      <c r="KZ229">
        <v>2</v>
      </c>
      <c r="LA229">
        <v>2</v>
      </c>
      <c r="LB229">
        <v>1</v>
      </c>
      <c r="LC229">
        <v>3</v>
      </c>
      <c r="LD229">
        <v>7</v>
      </c>
      <c r="LE229">
        <v>2</v>
      </c>
      <c r="LF229">
        <v>4</v>
      </c>
      <c r="LH229" t="s">
        <v>817</v>
      </c>
      <c r="LI229" t="s">
        <v>817</v>
      </c>
      <c r="LJ229" t="s">
        <v>817</v>
      </c>
      <c r="LK229" t="s">
        <v>817</v>
      </c>
      <c r="LL229" t="s">
        <v>817</v>
      </c>
      <c r="LM229" t="s">
        <v>817</v>
      </c>
      <c r="LO229" t="s">
        <v>813</v>
      </c>
      <c r="LP229" t="s">
        <v>817</v>
      </c>
      <c r="LQ229" t="s">
        <v>817</v>
      </c>
      <c r="LR229" t="s">
        <v>845</v>
      </c>
      <c r="LS229" t="s">
        <v>818</v>
      </c>
      <c r="LT229" t="s">
        <v>818</v>
      </c>
      <c r="LU229" t="s">
        <v>818</v>
      </c>
      <c r="LV229" t="s">
        <v>845</v>
      </c>
      <c r="LW229" t="s">
        <v>818</v>
      </c>
      <c r="LX229" t="s">
        <v>817</v>
      </c>
      <c r="MA229" t="s">
        <v>921</v>
      </c>
      <c r="MB229" t="s">
        <v>821</v>
      </c>
      <c r="MC229" t="s">
        <v>875</v>
      </c>
      <c r="MD229" t="s">
        <v>813</v>
      </c>
      <c r="MF229" t="s">
        <v>934</v>
      </c>
      <c r="MH229" t="s">
        <v>935</v>
      </c>
      <c r="MI229" t="s">
        <v>813</v>
      </c>
      <c r="MJ229" t="s">
        <v>936</v>
      </c>
      <c r="MU229" t="s">
        <v>813</v>
      </c>
      <c r="NC229" t="s">
        <v>813</v>
      </c>
      <c r="ND229" t="s">
        <v>817</v>
      </c>
      <c r="NE229" t="s">
        <v>813</v>
      </c>
      <c r="NF229" t="s">
        <v>817</v>
      </c>
      <c r="NG229" t="s">
        <v>817</v>
      </c>
      <c r="NH229" t="s">
        <v>817</v>
      </c>
      <c r="NI229" t="s">
        <v>817</v>
      </c>
      <c r="NJ229" t="s">
        <v>817</v>
      </c>
      <c r="NK229" t="s">
        <v>817</v>
      </c>
      <c r="NL229" t="s">
        <v>813</v>
      </c>
      <c r="NM229" t="s">
        <v>817</v>
      </c>
      <c r="NN229" t="s">
        <v>817</v>
      </c>
      <c r="NO229" t="s">
        <v>817</v>
      </c>
      <c r="NP229" t="s">
        <v>817</v>
      </c>
      <c r="NQ229" t="s">
        <v>817</v>
      </c>
      <c r="NR229" t="s">
        <v>813</v>
      </c>
      <c r="NS229" t="s">
        <v>817</v>
      </c>
      <c r="NU229" t="s">
        <v>1051</v>
      </c>
      <c r="NX229" t="s">
        <v>826</v>
      </c>
      <c r="NY229">
        <v>1</v>
      </c>
      <c r="NZ229" t="s">
        <v>877</v>
      </c>
      <c r="OP229" t="s">
        <v>817</v>
      </c>
      <c r="OQ229" t="s">
        <v>827</v>
      </c>
      <c r="OR229" t="s">
        <v>863</v>
      </c>
      <c r="OS229" t="s">
        <v>829</v>
      </c>
      <c r="OT229" t="s">
        <v>813</v>
      </c>
      <c r="OU229" t="s">
        <v>817</v>
      </c>
      <c r="OV229" t="s">
        <v>830</v>
      </c>
      <c r="OW229" t="s">
        <v>864</v>
      </c>
      <c r="OX229" t="s">
        <v>832</v>
      </c>
      <c r="OY229" t="s">
        <v>833</v>
      </c>
      <c r="OZ229" t="s">
        <v>849</v>
      </c>
      <c r="PA229" t="s">
        <v>813</v>
      </c>
      <c r="PB229" t="s">
        <v>817</v>
      </c>
      <c r="PC229" t="s">
        <v>817</v>
      </c>
      <c r="PD229" t="s">
        <v>817</v>
      </c>
      <c r="PE229" t="s">
        <v>817</v>
      </c>
      <c r="PF229" t="s">
        <v>817</v>
      </c>
      <c r="PG229" t="s">
        <v>817</v>
      </c>
      <c r="PH229" t="s">
        <v>817</v>
      </c>
      <c r="PI229" t="s">
        <v>817</v>
      </c>
      <c r="PJ229" t="s">
        <v>817</v>
      </c>
      <c r="PK229" t="s">
        <v>817</v>
      </c>
      <c r="PL229" t="s">
        <v>835</v>
      </c>
      <c r="PM229" t="s">
        <v>845</v>
      </c>
      <c r="PN229" t="s">
        <v>845</v>
      </c>
      <c r="PO229" t="s">
        <v>880</v>
      </c>
      <c r="PP229" t="s">
        <v>839</v>
      </c>
      <c r="PQ229" t="s">
        <v>813</v>
      </c>
      <c r="PR229" t="s">
        <v>813</v>
      </c>
      <c r="PS229" t="s">
        <v>817</v>
      </c>
      <c r="PT229" t="s">
        <v>817</v>
      </c>
      <c r="PU229" t="s">
        <v>817</v>
      </c>
      <c r="PV229" t="s">
        <v>817</v>
      </c>
      <c r="PW229" t="s">
        <v>817</v>
      </c>
      <c r="PX229" t="s">
        <v>817</v>
      </c>
      <c r="PY229" t="s">
        <v>817</v>
      </c>
      <c r="PZ229" t="s">
        <v>840</v>
      </c>
      <c r="QA229" t="s">
        <v>841</v>
      </c>
      <c r="QB229" t="s">
        <v>895</v>
      </c>
      <c r="QC229" t="s">
        <v>985</v>
      </c>
      <c r="QD229" t="s">
        <v>902</v>
      </c>
      <c r="QE229" t="s">
        <v>845</v>
      </c>
      <c r="QF229" t="s">
        <v>817</v>
      </c>
      <c r="QG229" t="s">
        <v>813</v>
      </c>
      <c r="QH229" t="s">
        <v>813</v>
      </c>
      <c r="QI229" t="s">
        <v>817</v>
      </c>
      <c r="QJ229" t="s">
        <v>817</v>
      </c>
      <c r="QK229" t="s">
        <v>813</v>
      </c>
      <c r="QL229" t="s">
        <v>817</v>
      </c>
      <c r="QM229" t="s">
        <v>817</v>
      </c>
      <c r="QN229" t="s">
        <v>817</v>
      </c>
      <c r="QO229" t="s">
        <v>817</v>
      </c>
      <c r="QP229" t="s">
        <v>817</v>
      </c>
      <c r="QQ229" t="s">
        <v>817</v>
      </c>
      <c r="QR229" t="s">
        <v>813</v>
      </c>
      <c r="QS229" t="s">
        <v>817</v>
      </c>
      <c r="QT229" t="s">
        <v>817</v>
      </c>
      <c r="QU229" t="s">
        <v>817</v>
      </c>
      <c r="QV229" t="s">
        <v>813</v>
      </c>
      <c r="QW229" t="s">
        <v>817</v>
      </c>
      <c r="QX229" t="s">
        <v>817</v>
      </c>
      <c r="QY229" t="s">
        <v>817</v>
      </c>
      <c r="QZ229" t="s">
        <v>817</v>
      </c>
      <c r="RA229" t="s">
        <v>817</v>
      </c>
      <c r="RB229" t="s">
        <v>817</v>
      </c>
      <c r="RC229" t="s">
        <v>817</v>
      </c>
      <c r="RD229" t="s">
        <v>817</v>
      </c>
      <c r="RE229" t="s">
        <v>817</v>
      </c>
      <c r="RF229" t="s">
        <v>817</v>
      </c>
      <c r="RG229" t="s">
        <v>817</v>
      </c>
      <c r="RH229" t="s">
        <v>817</v>
      </c>
      <c r="RI229" t="s">
        <v>817</v>
      </c>
      <c r="RJ229" t="s">
        <v>817</v>
      </c>
      <c r="RK229" t="s">
        <v>813</v>
      </c>
      <c r="RL229" t="s">
        <v>813</v>
      </c>
      <c r="RM229" t="s">
        <v>817</v>
      </c>
      <c r="RN229" t="s">
        <v>817</v>
      </c>
      <c r="RO229" t="s">
        <v>813</v>
      </c>
      <c r="RP229" t="s">
        <v>817</v>
      </c>
      <c r="RQ229" t="s">
        <v>817</v>
      </c>
      <c r="RR229" t="s">
        <v>817</v>
      </c>
      <c r="RS229" t="s">
        <v>817</v>
      </c>
      <c r="RT229" t="s">
        <v>817</v>
      </c>
      <c r="RU229" t="s">
        <v>817</v>
      </c>
      <c r="RV229" t="s">
        <v>817</v>
      </c>
      <c r="RW229" t="s">
        <v>817</v>
      </c>
      <c r="RX229" t="s">
        <v>845</v>
      </c>
      <c r="RY229" t="s">
        <v>1102</v>
      </c>
      <c r="RZ229" t="s">
        <v>813</v>
      </c>
      <c r="SA229" t="s">
        <v>817</v>
      </c>
      <c r="SB229" t="s">
        <v>817</v>
      </c>
      <c r="SC229" t="s">
        <v>817</v>
      </c>
      <c r="SD229" t="s">
        <v>817</v>
      </c>
      <c r="SE229" t="s">
        <v>817</v>
      </c>
      <c r="SF229" t="s">
        <v>817</v>
      </c>
      <c r="SG229" t="s">
        <v>817</v>
      </c>
      <c r="SH229" t="s">
        <v>813</v>
      </c>
      <c r="SI229" t="s">
        <v>817</v>
      </c>
      <c r="SJ229" t="s">
        <v>817</v>
      </c>
      <c r="SK229" t="s">
        <v>817</v>
      </c>
      <c r="SL229" t="s">
        <v>817</v>
      </c>
      <c r="SM229" t="s">
        <v>817</v>
      </c>
      <c r="SN229" t="s">
        <v>817</v>
      </c>
      <c r="SO229" t="s">
        <v>817</v>
      </c>
      <c r="SP229" t="s">
        <v>817</v>
      </c>
      <c r="SQ229" t="s">
        <v>813</v>
      </c>
      <c r="SR229" t="s">
        <v>817</v>
      </c>
      <c r="SS229" t="s">
        <v>817</v>
      </c>
      <c r="ST229" t="s">
        <v>817</v>
      </c>
      <c r="SU229" t="s">
        <v>817</v>
      </c>
      <c r="SV229" t="s">
        <v>817</v>
      </c>
      <c r="SW229" t="s">
        <v>813</v>
      </c>
      <c r="SX229" t="s">
        <v>817</v>
      </c>
      <c r="SY229" t="s">
        <v>817</v>
      </c>
      <c r="SZ229" t="s">
        <v>813</v>
      </c>
      <c r="TA229" t="s">
        <v>817</v>
      </c>
      <c r="TB229" t="s">
        <v>817</v>
      </c>
      <c r="TC229" t="s">
        <v>817</v>
      </c>
      <c r="TD229" t="s">
        <v>817</v>
      </c>
      <c r="TE229" t="s">
        <v>817</v>
      </c>
      <c r="TF229" t="s">
        <v>817</v>
      </c>
      <c r="TG229" t="s">
        <v>817</v>
      </c>
      <c r="TH229" t="s">
        <v>817</v>
      </c>
      <c r="TI229" t="s">
        <v>817</v>
      </c>
      <c r="TJ229" t="s">
        <v>817</v>
      </c>
      <c r="TU229" t="s">
        <v>817</v>
      </c>
      <c r="TY229" t="s">
        <v>817</v>
      </c>
      <c r="TZ229" t="s">
        <v>817</v>
      </c>
      <c r="UA229" t="s">
        <v>817</v>
      </c>
      <c r="UB229" t="s">
        <v>817</v>
      </c>
      <c r="UC229" t="s">
        <v>817</v>
      </c>
      <c r="UD229" t="s">
        <v>817</v>
      </c>
      <c r="UE229" t="s">
        <v>817</v>
      </c>
      <c r="UF229" t="s">
        <v>817</v>
      </c>
      <c r="UG229" t="s">
        <v>817</v>
      </c>
      <c r="UH229" t="s">
        <v>813</v>
      </c>
      <c r="UI229" t="s">
        <v>817</v>
      </c>
      <c r="UJ229" t="s">
        <v>817</v>
      </c>
      <c r="UK229" t="s">
        <v>817</v>
      </c>
      <c r="UL229" t="s">
        <v>817</v>
      </c>
      <c r="UM229" t="s">
        <v>817</v>
      </c>
      <c r="UN229" t="s">
        <v>817</v>
      </c>
      <c r="UO229" t="s">
        <v>817</v>
      </c>
      <c r="UP229" t="s">
        <v>817</v>
      </c>
      <c r="UQ229" t="s">
        <v>813</v>
      </c>
      <c r="UR229" t="s">
        <v>817</v>
      </c>
      <c r="US229" t="s">
        <v>817</v>
      </c>
      <c r="UT229" t="s">
        <v>817</v>
      </c>
      <c r="UU229" t="s">
        <v>817</v>
      </c>
      <c r="UV229" t="s">
        <v>817</v>
      </c>
      <c r="UW229" t="s">
        <v>817</v>
      </c>
      <c r="UX229" t="s">
        <v>817</v>
      </c>
      <c r="UY229" t="s">
        <v>817</v>
      </c>
      <c r="UZ229" t="s">
        <v>817</v>
      </c>
      <c r="VB229" t="s">
        <v>909</v>
      </c>
      <c r="VC229" t="s">
        <v>848</v>
      </c>
      <c r="VD229" t="s">
        <v>813</v>
      </c>
      <c r="VE229" t="s">
        <v>817</v>
      </c>
      <c r="VF229" t="s">
        <v>817</v>
      </c>
      <c r="VG229" t="s">
        <v>817</v>
      </c>
      <c r="VH229" t="s">
        <v>817</v>
      </c>
      <c r="VI229" t="s">
        <v>817</v>
      </c>
      <c r="VJ229" t="s">
        <v>817</v>
      </c>
      <c r="VK229" t="s">
        <v>817</v>
      </c>
      <c r="VL229" t="s">
        <v>817</v>
      </c>
      <c r="VM229" t="s">
        <v>817</v>
      </c>
      <c r="VN229" t="s">
        <v>817</v>
      </c>
      <c r="VO229" t="s">
        <v>817</v>
      </c>
      <c r="VP229" t="s">
        <v>817</v>
      </c>
      <c r="VQ229" t="s">
        <v>817</v>
      </c>
      <c r="VR229" t="s">
        <v>813</v>
      </c>
      <c r="VS229" t="s">
        <v>813</v>
      </c>
      <c r="VT229" t="s">
        <v>817</v>
      </c>
      <c r="VU229" t="s">
        <v>813</v>
      </c>
      <c r="VV229" t="s">
        <v>817</v>
      </c>
      <c r="VW229" t="s">
        <v>817</v>
      </c>
      <c r="VX229" t="s">
        <v>817</v>
      </c>
      <c r="VY229" t="s">
        <v>817</v>
      </c>
      <c r="VZ229" t="s">
        <v>813</v>
      </c>
      <c r="WA229" t="s">
        <v>817</v>
      </c>
      <c r="WJ229" t="s">
        <v>817</v>
      </c>
      <c r="WK229" t="s">
        <v>813</v>
      </c>
      <c r="WL229" t="s">
        <v>817</v>
      </c>
      <c r="WM229" t="s">
        <v>817</v>
      </c>
      <c r="WN229" t="s">
        <v>817</v>
      </c>
      <c r="WO229" t="s">
        <v>817</v>
      </c>
      <c r="WP229" t="s">
        <v>817</v>
      </c>
      <c r="WQ229" t="s">
        <v>817</v>
      </c>
      <c r="WR229" t="s">
        <v>817</v>
      </c>
      <c r="WS229" t="s">
        <v>891</v>
      </c>
      <c r="WU229" t="s">
        <v>813</v>
      </c>
      <c r="WV229" t="s">
        <v>813</v>
      </c>
      <c r="WW229" t="s">
        <v>813</v>
      </c>
      <c r="WX229" t="s">
        <v>817</v>
      </c>
      <c r="WY229" t="s">
        <v>817</v>
      </c>
      <c r="WZ229" t="s">
        <v>817</v>
      </c>
      <c r="XA229" t="s">
        <v>817</v>
      </c>
      <c r="XB229" t="s">
        <v>817</v>
      </c>
      <c r="XC229" t="s">
        <v>850</v>
      </c>
      <c r="XD229" t="s">
        <v>813</v>
      </c>
      <c r="XE229" t="s">
        <v>817</v>
      </c>
      <c r="XF229" t="s">
        <v>817</v>
      </c>
      <c r="XG229" t="s">
        <v>817</v>
      </c>
      <c r="XH229" t="s">
        <v>817</v>
      </c>
      <c r="XI229" t="s">
        <v>813</v>
      </c>
      <c r="XJ229" t="s">
        <v>817</v>
      </c>
      <c r="XK229" t="s">
        <v>817</v>
      </c>
      <c r="XL229" t="s">
        <v>817</v>
      </c>
      <c r="XM229" t="s">
        <v>817</v>
      </c>
      <c r="XN229" t="s">
        <v>817</v>
      </c>
      <c r="XO229" t="s">
        <v>817</v>
      </c>
      <c r="XP229" t="s">
        <v>817</v>
      </c>
      <c r="XQ229" t="s">
        <v>817</v>
      </c>
      <c r="XR229" t="s">
        <v>817</v>
      </c>
      <c r="XS229" t="s">
        <v>817</v>
      </c>
      <c r="XT229" t="s">
        <v>817</v>
      </c>
      <c r="XU229" t="s">
        <v>813</v>
      </c>
      <c r="XV229" t="s">
        <v>817</v>
      </c>
      <c r="XW229" t="s">
        <v>817</v>
      </c>
      <c r="XX229" t="s">
        <v>817</v>
      </c>
      <c r="XY229" t="s">
        <v>817</v>
      </c>
      <c r="XZ229" t="s">
        <v>817</v>
      </c>
      <c r="ZM229" t="s">
        <v>817</v>
      </c>
      <c r="ZN229" t="s">
        <v>817</v>
      </c>
      <c r="ZO229" t="s">
        <v>817</v>
      </c>
      <c r="ZP229" t="s">
        <v>817</v>
      </c>
      <c r="ZQ229" t="s">
        <v>817</v>
      </c>
      <c r="ZR229" t="s">
        <v>817</v>
      </c>
      <c r="ZS229" t="s">
        <v>817</v>
      </c>
      <c r="ZT229" t="s">
        <v>817</v>
      </c>
      <c r="ZU229" t="s">
        <v>817</v>
      </c>
      <c r="ZV229" t="s">
        <v>817</v>
      </c>
      <c r="ZW229" t="s">
        <v>813</v>
      </c>
      <c r="ZX229" t="s">
        <v>817</v>
      </c>
      <c r="ZY229" t="s">
        <v>817</v>
      </c>
      <c r="ZZ229" t="s">
        <v>813</v>
      </c>
      <c r="AAA229" t="s">
        <v>817</v>
      </c>
      <c r="AAB229" t="s">
        <v>813</v>
      </c>
      <c r="AAC229" t="s">
        <v>817</v>
      </c>
      <c r="AAD229" t="s">
        <v>817</v>
      </c>
      <c r="AAE229" t="s">
        <v>817</v>
      </c>
      <c r="AAF229" t="s">
        <v>817</v>
      </c>
      <c r="AAG229" t="s">
        <v>1748</v>
      </c>
      <c r="AAH229" t="s">
        <v>813</v>
      </c>
      <c r="AAI229" t="s">
        <v>813</v>
      </c>
      <c r="AAJ229" t="s">
        <v>817</v>
      </c>
      <c r="AAK229" t="s">
        <v>817</v>
      </c>
      <c r="AAL229" t="s">
        <v>817</v>
      </c>
      <c r="AAM229" t="s">
        <v>817</v>
      </c>
      <c r="AAN229" t="s">
        <v>813</v>
      </c>
      <c r="AAO229" t="s">
        <v>817</v>
      </c>
      <c r="AAP229" t="s">
        <v>817</v>
      </c>
      <c r="AAQ229" t="s">
        <v>817</v>
      </c>
      <c r="AAR229" t="s">
        <v>817</v>
      </c>
      <c r="AAS229" t="s">
        <v>817</v>
      </c>
      <c r="AAT229" t="s">
        <v>817</v>
      </c>
      <c r="AAV229" t="s">
        <v>817</v>
      </c>
      <c r="AAW229" t="s">
        <v>817</v>
      </c>
      <c r="AAX229" t="s">
        <v>817</v>
      </c>
      <c r="AAY229" t="s">
        <v>817</v>
      </c>
      <c r="AAZ229" t="s">
        <v>817</v>
      </c>
      <c r="ABA229" t="s">
        <v>813</v>
      </c>
      <c r="ABB229" t="s">
        <v>813</v>
      </c>
      <c r="ABC229" t="s">
        <v>817</v>
      </c>
      <c r="ABD229" t="s">
        <v>817</v>
      </c>
      <c r="ABE229" t="s">
        <v>817</v>
      </c>
      <c r="ABF229" t="s">
        <v>817</v>
      </c>
      <c r="ABG229" t="s">
        <v>817</v>
      </c>
      <c r="ABH229" t="s">
        <v>817</v>
      </c>
      <c r="ABI229" t="s">
        <v>817</v>
      </c>
      <c r="ABJ229" t="s">
        <v>817</v>
      </c>
      <c r="ABK229" t="s">
        <v>813</v>
      </c>
      <c r="ABL229" t="s">
        <v>817</v>
      </c>
      <c r="ABM229" t="s">
        <v>817</v>
      </c>
      <c r="ABN229" t="s">
        <v>817</v>
      </c>
      <c r="ABO229" t="s">
        <v>817</v>
      </c>
      <c r="ABP229" t="s">
        <v>817</v>
      </c>
      <c r="ABQ229" t="s">
        <v>817</v>
      </c>
      <c r="ABR229" t="s">
        <v>817</v>
      </c>
      <c r="ABS229" t="s">
        <v>817</v>
      </c>
      <c r="ABT229" t="s">
        <v>817</v>
      </c>
      <c r="ABU229" t="s">
        <v>817</v>
      </c>
      <c r="ABV229" t="s">
        <v>817</v>
      </c>
      <c r="ABW229" t="s">
        <v>813</v>
      </c>
      <c r="ABX229" t="s">
        <v>817</v>
      </c>
      <c r="ABY229" t="s">
        <v>817</v>
      </c>
      <c r="ABZ229" t="s">
        <v>817</v>
      </c>
      <c r="ACA229" t="s">
        <v>817</v>
      </c>
      <c r="ACB229" t="s">
        <v>817</v>
      </c>
      <c r="ACC229" t="s">
        <v>817</v>
      </c>
      <c r="ACD229" t="s">
        <v>817</v>
      </c>
      <c r="ACE229" t="s">
        <v>817</v>
      </c>
      <c r="ACF229" t="s">
        <v>817</v>
      </c>
      <c r="ACG229" t="s">
        <v>817</v>
      </c>
      <c r="ACH229" t="s">
        <v>817</v>
      </c>
      <c r="ACI229" t="s">
        <v>817</v>
      </c>
    </row>
    <row r="230" spans="1:763">
      <c r="A230" t="s">
        <v>1749</v>
      </c>
      <c r="B230" t="s">
        <v>1750</v>
      </c>
      <c r="C230" t="s">
        <v>1751</v>
      </c>
      <c r="D230" t="s">
        <v>854</v>
      </c>
      <c r="E230" t="s">
        <v>854</v>
      </c>
      <c r="P230" t="s">
        <v>855</v>
      </c>
      <c r="Q230">
        <v>1.2198080885670051</v>
      </c>
      <c r="T230">
        <v>33</v>
      </c>
      <c r="V230" t="s">
        <v>813</v>
      </c>
      <c r="X230" t="s">
        <v>817</v>
      </c>
      <c r="Y230" t="s">
        <v>814</v>
      </c>
      <c r="Z230" t="s">
        <v>856</v>
      </c>
      <c r="AA230" t="s">
        <v>815</v>
      </c>
      <c r="AB230" t="s">
        <v>816</v>
      </c>
      <c r="AC230">
        <v>4</v>
      </c>
      <c r="AD230" t="s">
        <v>817</v>
      </c>
      <c r="AE230">
        <v>4</v>
      </c>
      <c r="AF230">
        <v>0</v>
      </c>
      <c r="AG230">
        <v>0</v>
      </c>
      <c r="AH230" t="s">
        <v>818</v>
      </c>
      <c r="AI230" t="s">
        <v>818</v>
      </c>
      <c r="AJ230" t="s">
        <v>818</v>
      </c>
      <c r="AK230" t="s">
        <v>818</v>
      </c>
      <c r="AL230" t="s">
        <v>818</v>
      </c>
      <c r="AM230" t="s">
        <v>818</v>
      </c>
      <c r="AN230" t="s">
        <v>818</v>
      </c>
      <c r="AO230" t="s">
        <v>818</v>
      </c>
      <c r="AP230" t="s">
        <v>818</v>
      </c>
      <c r="AQ230" t="s">
        <v>818</v>
      </c>
      <c r="AR230" t="s">
        <v>818</v>
      </c>
      <c r="AS230" t="s">
        <v>818</v>
      </c>
      <c r="AT230" t="s">
        <v>818</v>
      </c>
      <c r="AU230" t="s">
        <v>818</v>
      </c>
      <c r="AV230" t="s">
        <v>818</v>
      </c>
      <c r="AW230" t="s">
        <v>818</v>
      </c>
      <c r="AX230" t="s">
        <v>818</v>
      </c>
      <c r="AY230" t="s">
        <v>818</v>
      </c>
      <c r="AZ230" t="s">
        <v>818</v>
      </c>
      <c r="BA230" t="s">
        <v>818</v>
      </c>
      <c r="BB230" t="s">
        <v>818</v>
      </c>
      <c r="BC230" t="s">
        <v>818</v>
      </c>
      <c r="BD230" t="s">
        <v>818</v>
      </c>
      <c r="BE230" t="s">
        <v>818</v>
      </c>
      <c r="BF230" t="s">
        <v>818</v>
      </c>
      <c r="BG230" t="s">
        <v>818</v>
      </c>
      <c r="BH230" t="s">
        <v>818</v>
      </c>
      <c r="BI230" t="s">
        <v>818</v>
      </c>
      <c r="BJ230" t="s">
        <v>818</v>
      </c>
      <c r="BK230" t="s">
        <v>818</v>
      </c>
      <c r="BL230" t="s">
        <v>818</v>
      </c>
      <c r="BM230" t="s">
        <v>818</v>
      </c>
      <c r="BN230" t="s">
        <v>818</v>
      </c>
      <c r="BO230" t="s">
        <v>818</v>
      </c>
      <c r="BP230" t="s">
        <v>818</v>
      </c>
      <c r="BQ230" t="s">
        <v>818</v>
      </c>
      <c r="BR230" t="s">
        <v>818</v>
      </c>
      <c r="BS230" t="s">
        <v>818</v>
      </c>
      <c r="BT230" t="s">
        <v>818</v>
      </c>
      <c r="BU230" t="s">
        <v>818</v>
      </c>
      <c r="BV230" t="s">
        <v>818</v>
      </c>
      <c r="BW230" t="s">
        <v>818</v>
      </c>
      <c r="BX230" t="s">
        <v>818</v>
      </c>
      <c r="BY230" t="s">
        <v>818</v>
      </c>
      <c r="BZ230" t="s">
        <v>818</v>
      </c>
      <c r="CA230" t="s">
        <v>818</v>
      </c>
      <c r="CB230" t="s">
        <v>818</v>
      </c>
      <c r="CC230" t="s">
        <v>818</v>
      </c>
      <c r="CD230" t="s">
        <v>818</v>
      </c>
      <c r="CE230" t="s">
        <v>818</v>
      </c>
      <c r="CF230" t="s">
        <v>818</v>
      </c>
      <c r="CG230" t="s">
        <v>818</v>
      </c>
      <c r="CH230" t="s">
        <v>818</v>
      </c>
      <c r="CI230" t="s">
        <v>818</v>
      </c>
      <c r="CJ230" t="s">
        <v>818</v>
      </c>
      <c r="CK230" t="s">
        <v>818</v>
      </c>
      <c r="CL230" t="s">
        <v>818</v>
      </c>
      <c r="CM230" t="s">
        <v>818</v>
      </c>
      <c r="CN230" t="s">
        <v>818</v>
      </c>
      <c r="CO230" t="s">
        <v>818</v>
      </c>
      <c r="CP230" t="s">
        <v>818</v>
      </c>
      <c r="CQ230" t="s">
        <v>818</v>
      </c>
      <c r="CR230" t="s">
        <v>818</v>
      </c>
      <c r="CS230" t="s">
        <v>818</v>
      </c>
      <c r="CT230" t="s">
        <v>818</v>
      </c>
      <c r="CU230" t="s">
        <v>818</v>
      </c>
      <c r="CV230" t="s">
        <v>818</v>
      </c>
      <c r="CW230" t="s">
        <v>818</v>
      </c>
      <c r="CX230" t="s">
        <v>818</v>
      </c>
      <c r="CY230" t="s">
        <v>818</v>
      </c>
      <c r="CZ230" t="s">
        <v>818</v>
      </c>
      <c r="DA230" t="s">
        <v>818</v>
      </c>
      <c r="DB230" t="s">
        <v>818</v>
      </c>
      <c r="DC230" t="s">
        <v>818</v>
      </c>
      <c r="DD230" t="s">
        <v>818</v>
      </c>
      <c r="DE230" t="s">
        <v>818</v>
      </c>
      <c r="DF230" t="s">
        <v>818</v>
      </c>
      <c r="DG230" t="s">
        <v>818</v>
      </c>
      <c r="DH230" t="s">
        <v>818</v>
      </c>
      <c r="DI230" t="s">
        <v>818</v>
      </c>
      <c r="DJ230" t="s">
        <v>818</v>
      </c>
      <c r="DK230" t="s">
        <v>818</v>
      </c>
      <c r="DL230" t="s">
        <v>818</v>
      </c>
      <c r="DM230" t="s">
        <v>818</v>
      </c>
      <c r="DN230" t="s">
        <v>818</v>
      </c>
      <c r="DO230" t="s">
        <v>818</v>
      </c>
      <c r="DP230" t="s">
        <v>818</v>
      </c>
      <c r="DQ230" t="s">
        <v>818</v>
      </c>
      <c r="DR230" t="s">
        <v>818</v>
      </c>
      <c r="DS230" t="s">
        <v>818</v>
      </c>
      <c r="DT230" t="s">
        <v>818</v>
      </c>
      <c r="DU230" t="s">
        <v>818</v>
      </c>
      <c r="DV230" t="s">
        <v>818</v>
      </c>
      <c r="DW230" t="s">
        <v>818</v>
      </c>
      <c r="DX230" t="s">
        <v>818</v>
      </c>
      <c r="DY230" t="s">
        <v>818</v>
      </c>
      <c r="DZ230" t="s">
        <v>818</v>
      </c>
      <c r="EA230" t="s">
        <v>818</v>
      </c>
      <c r="EB230" t="s">
        <v>818</v>
      </c>
      <c r="EC230" t="s">
        <v>818</v>
      </c>
      <c r="ED230" t="s">
        <v>818</v>
      </c>
      <c r="EE230" t="s">
        <v>818</v>
      </c>
      <c r="EF230" t="s">
        <v>818</v>
      </c>
      <c r="EG230" t="s">
        <v>818</v>
      </c>
      <c r="EH230" t="s">
        <v>818</v>
      </c>
      <c r="EI230" t="s">
        <v>818</v>
      </c>
      <c r="EJ230" t="s">
        <v>818</v>
      </c>
      <c r="EK230" t="s">
        <v>818</v>
      </c>
      <c r="EL230" t="s">
        <v>818</v>
      </c>
      <c r="EM230" t="s">
        <v>818</v>
      </c>
      <c r="EN230" t="s">
        <v>818</v>
      </c>
      <c r="EO230" t="s">
        <v>818</v>
      </c>
      <c r="EP230" t="s">
        <v>818</v>
      </c>
      <c r="EQ230" t="s">
        <v>818</v>
      </c>
      <c r="ER230" t="s">
        <v>818</v>
      </c>
      <c r="ES230" t="s">
        <v>818</v>
      </c>
      <c r="ET230" t="s">
        <v>818</v>
      </c>
      <c r="EU230" t="s">
        <v>818</v>
      </c>
      <c r="EV230" t="s">
        <v>818</v>
      </c>
      <c r="EW230" t="s">
        <v>818</v>
      </c>
      <c r="EX230" t="s">
        <v>818</v>
      </c>
      <c r="EY230" t="s">
        <v>818</v>
      </c>
      <c r="EZ230" t="s">
        <v>818</v>
      </c>
      <c r="FA230" t="s">
        <v>818</v>
      </c>
      <c r="FB230" t="s">
        <v>818</v>
      </c>
      <c r="FC230" t="s">
        <v>818</v>
      </c>
      <c r="FD230" t="s">
        <v>818</v>
      </c>
      <c r="FE230" t="s">
        <v>818</v>
      </c>
      <c r="FF230" t="s">
        <v>818</v>
      </c>
      <c r="FG230" t="s">
        <v>818</v>
      </c>
      <c r="FH230" t="s">
        <v>818</v>
      </c>
      <c r="FI230" t="s">
        <v>818</v>
      </c>
      <c r="FJ230" t="s">
        <v>818</v>
      </c>
      <c r="FK230" t="s">
        <v>818</v>
      </c>
      <c r="FL230" t="s">
        <v>818</v>
      </c>
      <c r="FM230" t="s">
        <v>818</v>
      </c>
      <c r="FN230" t="s">
        <v>818</v>
      </c>
      <c r="FO230" t="s">
        <v>818</v>
      </c>
      <c r="FP230" t="s">
        <v>818</v>
      </c>
      <c r="FQ230" t="s">
        <v>818</v>
      </c>
      <c r="FR230" t="s">
        <v>818</v>
      </c>
      <c r="FS230" t="s">
        <v>818</v>
      </c>
      <c r="FT230" t="s">
        <v>818</v>
      </c>
      <c r="FU230" t="s">
        <v>818</v>
      </c>
      <c r="FV230" t="s">
        <v>818</v>
      </c>
      <c r="FW230" t="s">
        <v>818</v>
      </c>
      <c r="FX230" t="s">
        <v>818</v>
      </c>
      <c r="FY230" t="s">
        <v>818</v>
      </c>
      <c r="FZ230" t="s">
        <v>818</v>
      </c>
      <c r="GA230" t="s">
        <v>818</v>
      </c>
      <c r="GB230" t="s">
        <v>818</v>
      </c>
      <c r="GC230" t="s">
        <v>818</v>
      </c>
      <c r="GD230" t="s">
        <v>818</v>
      </c>
      <c r="GE230" t="s">
        <v>818</v>
      </c>
      <c r="GF230" t="s">
        <v>818</v>
      </c>
      <c r="GG230" t="s">
        <v>818</v>
      </c>
      <c r="GH230" t="s">
        <v>818</v>
      </c>
      <c r="GI230" t="s">
        <v>818</v>
      </c>
      <c r="GJ230" t="s">
        <v>818</v>
      </c>
      <c r="GK230" t="s">
        <v>818</v>
      </c>
      <c r="GL230" t="s">
        <v>818</v>
      </c>
      <c r="GM230" t="s">
        <v>818</v>
      </c>
      <c r="GN230" t="s">
        <v>818</v>
      </c>
      <c r="GO230" t="s">
        <v>818</v>
      </c>
      <c r="GP230" t="s">
        <v>818</v>
      </c>
      <c r="GQ230" t="s">
        <v>818</v>
      </c>
      <c r="GR230" t="s">
        <v>818</v>
      </c>
      <c r="GS230" t="s">
        <v>818</v>
      </c>
      <c r="GT230" t="s">
        <v>818</v>
      </c>
      <c r="GU230" t="s">
        <v>818</v>
      </c>
      <c r="GV230" t="s">
        <v>818</v>
      </c>
      <c r="GW230" t="s">
        <v>818</v>
      </c>
      <c r="GX230" t="s">
        <v>818</v>
      </c>
      <c r="GY230" t="s">
        <v>818</v>
      </c>
      <c r="GZ230" t="s">
        <v>818</v>
      </c>
      <c r="HA230" t="s">
        <v>818</v>
      </c>
      <c r="HB230" t="s">
        <v>818</v>
      </c>
      <c r="HC230" t="s">
        <v>818</v>
      </c>
      <c r="HD230" t="s">
        <v>818</v>
      </c>
      <c r="HE230" t="s">
        <v>818</v>
      </c>
      <c r="HF230" t="s">
        <v>818</v>
      </c>
      <c r="HG230" t="s">
        <v>818</v>
      </c>
      <c r="HH230" t="s">
        <v>818</v>
      </c>
      <c r="HI230" t="s">
        <v>818</v>
      </c>
      <c r="HJ230" t="s">
        <v>818</v>
      </c>
      <c r="HK230" t="s">
        <v>818</v>
      </c>
      <c r="HL230" t="s">
        <v>818</v>
      </c>
      <c r="HM230" t="s">
        <v>818</v>
      </c>
      <c r="HN230" t="s">
        <v>818</v>
      </c>
      <c r="HO230" t="s">
        <v>818</v>
      </c>
      <c r="HP230" t="s">
        <v>818</v>
      </c>
      <c r="HQ230" t="s">
        <v>818</v>
      </c>
      <c r="HR230" t="s">
        <v>818</v>
      </c>
      <c r="HS230" t="s">
        <v>818</v>
      </c>
      <c r="HT230" t="s">
        <v>818</v>
      </c>
      <c r="HU230" t="s">
        <v>818</v>
      </c>
      <c r="HV230" t="s">
        <v>818</v>
      </c>
      <c r="HW230" t="s">
        <v>818</v>
      </c>
      <c r="HX230" t="s">
        <v>818</v>
      </c>
      <c r="HY230" t="s">
        <v>818</v>
      </c>
      <c r="HZ230" t="s">
        <v>818</v>
      </c>
      <c r="IA230" t="s">
        <v>818</v>
      </c>
      <c r="IB230" t="s">
        <v>818</v>
      </c>
      <c r="IC230" t="s">
        <v>818</v>
      </c>
      <c r="ID230" t="s">
        <v>818</v>
      </c>
      <c r="IE230" t="s">
        <v>818</v>
      </c>
      <c r="IF230" t="s">
        <v>818</v>
      </c>
      <c r="IG230" t="s">
        <v>818</v>
      </c>
      <c r="IH230" t="s">
        <v>818</v>
      </c>
      <c r="II230" t="s">
        <v>818</v>
      </c>
      <c r="IJ230" t="s">
        <v>818</v>
      </c>
      <c r="IK230" t="s">
        <v>818</v>
      </c>
      <c r="IL230" t="s">
        <v>818</v>
      </c>
      <c r="IM230" t="s">
        <v>818</v>
      </c>
      <c r="IN230" t="s">
        <v>818</v>
      </c>
      <c r="IO230" t="s">
        <v>818</v>
      </c>
      <c r="IP230" t="s">
        <v>818</v>
      </c>
      <c r="IQ230" t="s">
        <v>818</v>
      </c>
      <c r="IR230" t="s">
        <v>818</v>
      </c>
      <c r="IS230" t="s">
        <v>818</v>
      </c>
      <c r="IT230" t="s">
        <v>818</v>
      </c>
      <c r="IU230" t="s">
        <v>818</v>
      </c>
      <c r="IV230" t="s">
        <v>818</v>
      </c>
      <c r="IW230" t="s">
        <v>818</v>
      </c>
      <c r="IX230" t="s">
        <v>818</v>
      </c>
      <c r="IY230" t="s">
        <v>818</v>
      </c>
      <c r="IZ230" t="s">
        <v>818</v>
      </c>
      <c r="JA230" t="s">
        <v>818</v>
      </c>
      <c r="JB230" t="s">
        <v>818</v>
      </c>
      <c r="JC230" t="s">
        <v>818</v>
      </c>
      <c r="JD230" t="s">
        <v>818</v>
      </c>
      <c r="JE230" t="s">
        <v>818</v>
      </c>
      <c r="JF230" t="s">
        <v>818</v>
      </c>
      <c r="JG230" t="s">
        <v>818</v>
      </c>
      <c r="JH230" t="s">
        <v>818</v>
      </c>
      <c r="JI230" t="s">
        <v>818</v>
      </c>
      <c r="JJ230" t="s">
        <v>818</v>
      </c>
      <c r="JK230" t="s">
        <v>818</v>
      </c>
      <c r="JL230" t="s">
        <v>818</v>
      </c>
      <c r="JM230" t="s">
        <v>818</v>
      </c>
      <c r="JN230" t="s">
        <v>818</v>
      </c>
      <c r="JO230" t="s">
        <v>818</v>
      </c>
      <c r="JP230" t="s">
        <v>818</v>
      </c>
      <c r="JQ230" t="s">
        <v>818</v>
      </c>
      <c r="JR230" t="s">
        <v>818</v>
      </c>
      <c r="JS230" t="s">
        <v>818</v>
      </c>
      <c r="JT230" t="s">
        <v>818</v>
      </c>
      <c r="JU230" t="s">
        <v>818</v>
      </c>
      <c r="JV230" t="s">
        <v>818</v>
      </c>
      <c r="JW230" t="s">
        <v>818</v>
      </c>
      <c r="JX230" t="s">
        <v>818</v>
      </c>
      <c r="JY230" t="s">
        <v>818</v>
      </c>
      <c r="JZ230" t="s">
        <v>818</v>
      </c>
      <c r="KA230" t="s">
        <v>818</v>
      </c>
      <c r="KB230" t="s">
        <v>818</v>
      </c>
      <c r="KC230" t="s">
        <v>818</v>
      </c>
      <c r="KD230" t="s">
        <v>818</v>
      </c>
      <c r="KE230" t="s">
        <v>818</v>
      </c>
      <c r="KF230">
        <v>4</v>
      </c>
      <c r="KG230">
        <v>0</v>
      </c>
      <c r="KH230">
        <v>0</v>
      </c>
      <c r="KI230">
        <v>0</v>
      </c>
      <c r="KJ230">
        <v>0</v>
      </c>
      <c r="KK230">
        <v>1</v>
      </c>
      <c r="KL230">
        <v>0</v>
      </c>
      <c r="KM230">
        <v>0</v>
      </c>
      <c r="KN230">
        <v>1</v>
      </c>
      <c r="KO230">
        <v>0</v>
      </c>
      <c r="KP230">
        <v>1</v>
      </c>
      <c r="KQ230">
        <v>1</v>
      </c>
      <c r="KR230">
        <v>0</v>
      </c>
      <c r="KS230">
        <v>0</v>
      </c>
      <c r="KT230">
        <v>0</v>
      </c>
      <c r="KU230">
        <v>1</v>
      </c>
      <c r="KV230">
        <v>0</v>
      </c>
      <c r="KW230">
        <v>0</v>
      </c>
      <c r="KX230">
        <v>1</v>
      </c>
      <c r="KY230">
        <v>0</v>
      </c>
      <c r="KZ230">
        <v>1</v>
      </c>
      <c r="LA230">
        <v>1</v>
      </c>
      <c r="LB230">
        <v>0</v>
      </c>
      <c r="LC230">
        <v>2</v>
      </c>
      <c r="LD230">
        <v>4</v>
      </c>
      <c r="LE230">
        <v>2</v>
      </c>
      <c r="LF230">
        <v>2</v>
      </c>
      <c r="LH230" t="s">
        <v>817</v>
      </c>
      <c r="LI230" t="s">
        <v>817</v>
      </c>
      <c r="LJ230" t="s">
        <v>817</v>
      </c>
      <c r="LK230" t="s">
        <v>817</v>
      </c>
      <c r="LL230" t="s">
        <v>817</v>
      </c>
      <c r="LM230" t="s">
        <v>817</v>
      </c>
      <c r="LO230" t="s">
        <v>817</v>
      </c>
      <c r="LQ230" t="s">
        <v>817</v>
      </c>
      <c r="LR230" t="s">
        <v>818</v>
      </c>
      <c r="LV230" t="s">
        <v>818</v>
      </c>
      <c r="LX230" t="s">
        <v>817</v>
      </c>
      <c r="MA230" t="s">
        <v>858</v>
      </c>
      <c r="MB230" t="s">
        <v>913</v>
      </c>
      <c r="MC230" t="s">
        <v>875</v>
      </c>
      <c r="MD230" t="s">
        <v>813</v>
      </c>
      <c r="MF230" t="s">
        <v>823</v>
      </c>
      <c r="MI230" t="s">
        <v>813</v>
      </c>
      <c r="MJ230" t="s">
        <v>824</v>
      </c>
      <c r="MK230" t="s">
        <v>813</v>
      </c>
      <c r="ML230" t="s">
        <v>817</v>
      </c>
      <c r="MM230" t="s">
        <v>817</v>
      </c>
      <c r="MN230" t="s">
        <v>817</v>
      </c>
      <c r="MO230" t="s">
        <v>817</v>
      </c>
      <c r="MP230" t="s">
        <v>817</v>
      </c>
      <c r="MQ230" t="s">
        <v>817</v>
      </c>
      <c r="MR230" t="s">
        <v>817</v>
      </c>
      <c r="MS230" t="s">
        <v>817</v>
      </c>
      <c r="MT230" t="s">
        <v>817</v>
      </c>
      <c r="MU230" t="s">
        <v>813</v>
      </c>
      <c r="NC230" t="s">
        <v>817</v>
      </c>
      <c r="ND230" t="s">
        <v>817</v>
      </c>
      <c r="NE230" t="s">
        <v>813</v>
      </c>
      <c r="NR230" t="s">
        <v>813</v>
      </c>
      <c r="NS230" t="s">
        <v>817</v>
      </c>
      <c r="NU230" t="s">
        <v>1140</v>
      </c>
      <c r="NY230">
        <v>1</v>
      </c>
      <c r="NZ230" t="s">
        <v>889</v>
      </c>
      <c r="OP230" t="s">
        <v>817</v>
      </c>
      <c r="OQ230" t="s">
        <v>827</v>
      </c>
      <c r="OR230" t="s">
        <v>828</v>
      </c>
      <c r="OS230" t="s">
        <v>829</v>
      </c>
      <c r="OT230" t="s">
        <v>813</v>
      </c>
      <c r="OU230" t="s">
        <v>817</v>
      </c>
      <c r="OV230" t="s">
        <v>830</v>
      </c>
      <c r="OW230" t="s">
        <v>864</v>
      </c>
      <c r="OX230" t="s">
        <v>832</v>
      </c>
      <c r="OY230" t="s">
        <v>833</v>
      </c>
      <c r="OZ230" t="s">
        <v>907</v>
      </c>
      <c r="PA230" t="s">
        <v>813</v>
      </c>
      <c r="PB230" t="s">
        <v>817</v>
      </c>
      <c r="PC230" t="s">
        <v>813</v>
      </c>
      <c r="PD230" t="s">
        <v>817</v>
      </c>
      <c r="PE230" t="s">
        <v>817</v>
      </c>
      <c r="PF230" t="s">
        <v>817</v>
      </c>
      <c r="PG230" t="s">
        <v>817</v>
      </c>
      <c r="PH230" t="s">
        <v>817</v>
      </c>
      <c r="PI230" t="s">
        <v>817</v>
      </c>
      <c r="PJ230" t="s">
        <v>817</v>
      </c>
      <c r="PK230" t="s">
        <v>813</v>
      </c>
      <c r="PL230" t="s">
        <v>927</v>
      </c>
      <c r="PM230" t="s">
        <v>879</v>
      </c>
      <c r="PO230" t="s">
        <v>866</v>
      </c>
      <c r="PP230" t="s">
        <v>867</v>
      </c>
      <c r="PQ230" t="s">
        <v>813</v>
      </c>
      <c r="PR230" t="s">
        <v>813</v>
      </c>
      <c r="PS230" t="s">
        <v>817</v>
      </c>
      <c r="PT230" t="s">
        <v>817</v>
      </c>
      <c r="PU230" t="s">
        <v>817</v>
      </c>
      <c r="PV230" t="s">
        <v>817</v>
      </c>
      <c r="PW230" t="s">
        <v>817</v>
      </c>
      <c r="PX230" t="s">
        <v>817</v>
      </c>
      <c r="PY230" t="s">
        <v>817</v>
      </c>
      <c r="PZ230" t="s">
        <v>840</v>
      </c>
      <c r="QD230" t="s">
        <v>844</v>
      </c>
      <c r="QE230" t="s">
        <v>845</v>
      </c>
      <c r="QF230" t="s">
        <v>813</v>
      </c>
      <c r="QG230" t="s">
        <v>817</v>
      </c>
      <c r="QH230" t="s">
        <v>813</v>
      </c>
      <c r="QI230" t="s">
        <v>813</v>
      </c>
      <c r="QJ230" t="s">
        <v>817</v>
      </c>
      <c r="QK230" t="s">
        <v>813</v>
      </c>
      <c r="QL230" t="s">
        <v>817</v>
      </c>
      <c r="QM230" t="s">
        <v>813</v>
      </c>
      <c r="QN230" t="s">
        <v>817</v>
      </c>
      <c r="QO230" t="s">
        <v>817</v>
      </c>
      <c r="QP230" t="s">
        <v>817</v>
      </c>
      <c r="QQ230" t="s">
        <v>817</v>
      </c>
      <c r="QR230" t="s">
        <v>813</v>
      </c>
      <c r="QS230" t="s">
        <v>817</v>
      </c>
      <c r="QT230" t="s">
        <v>817</v>
      </c>
      <c r="QU230" t="s">
        <v>817</v>
      </c>
      <c r="QV230" t="s">
        <v>813</v>
      </c>
      <c r="QW230" t="s">
        <v>813</v>
      </c>
      <c r="QX230" t="s">
        <v>813</v>
      </c>
      <c r="QY230" t="s">
        <v>813</v>
      </c>
      <c r="QZ230" t="s">
        <v>817</v>
      </c>
      <c r="RA230" t="s">
        <v>817</v>
      </c>
      <c r="RB230" t="s">
        <v>817</v>
      </c>
      <c r="RC230" t="s">
        <v>817</v>
      </c>
      <c r="RD230" t="s">
        <v>817</v>
      </c>
      <c r="RE230" t="s">
        <v>817</v>
      </c>
      <c r="RF230" t="s">
        <v>817</v>
      </c>
      <c r="RG230" t="s">
        <v>817</v>
      </c>
      <c r="RH230" t="s">
        <v>817</v>
      </c>
      <c r="RI230" t="s">
        <v>817</v>
      </c>
      <c r="RJ230" t="s">
        <v>817</v>
      </c>
      <c r="RK230" t="s">
        <v>813</v>
      </c>
      <c r="RL230" t="s">
        <v>813</v>
      </c>
      <c r="RM230" t="s">
        <v>817</v>
      </c>
      <c r="RN230" t="s">
        <v>813</v>
      </c>
      <c r="RO230" t="s">
        <v>817</v>
      </c>
      <c r="RP230" t="s">
        <v>817</v>
      </c>
      <c r="RQ230" t="s">
        <v>817</v>
      </c>
      <c r="RR230" t="s">
        <v>817</v>
      </c>
      <c r="RS230" t="s">
        <v>817</v>
      </c>
      <c r="RT230" t="s">
        <v>817</v>
      </c>
      <c r="RU230" t="s">
        <v>817</v>
      </c>
      <c r="RV230" t="s">
        <v>817</v>
      </c>
      <c r="RW230" t="s">
        <v>817</v>
      </c>
      <c r="RX230" t="s">
        <v>845</v>
      </c>
      <c r="RY230" t="s">
        <v>834</v>
      </c>
      <c r="RZ230" t="s">
        <v>813</v>
      </c>
      <c r="SA230" t="s">
        <v>817</v>
      </c>
      <c r="SB230" t="s">
        <v>817</v>
      </c>
      <c r="SC230" t="s">
        <v>817</v>
      </c>
      <c r="SD230" t="s">
        <v>813</v>
      </c>
      <c r="SE230" t="s">
        <v>817</v>
      </c>
      <c r="SF230" t="s">
        <v>813</v>
      </c>
      <c r="SG230" t="s">
        <v>817</v>
      </c>
      <c r="SH230" t="s">
        <v>817</v>
      </c>
      <c r="SI230" t="s">
        <v>817</v>
      </c>
      <c r="SJ230" t="s">
        <v>817</v>
      </c>
      <c r="SK230" t="s">
        <v>817</v>
      </c>
      <c r="SL230" t="s">
        <v>817</v>
      </c>
      <c r="SM230" t="s">
        <v>817</v>
      </c>
      <c r="SN230" t="s">
        <v>817</v>
      </c>
      <c r="SO230" t="s">
        <v>817</v>
      </c>
      <c r="SP230" t="s">
        <v>817</v>
      </c>
      <c r="SQ230" t="s">
        <v>817</v>
      </c>
      <c r="SR230" t="s">
        <v>817</v>
      </c>
      <c r="SS230" t="s">
        <v>817</v>
      </c>
      <c r="ST230" t="s">
        <v>817</v>
      </c>
      <c r="SU230" t="s">
        <v>817</v>
      </c>
      <c r="SV230" t="s">
        <v>817</v>
      </c>
      <c r="SW230" t="s">
        <v>813</v>
      </c>
      <c r="SX230" t="s">
        <v>813</v>
      </c>
      <c r="SY230" t="s">
        <v>813</v>
      </c>
      <c r="SZ230" t="s">
        <v>813</v>
      </c>
      <c r="TA230" t="s">
        <v>817</v>
      </c>
      <c r="TB230" t="s">
        <v>817</v>
      </c>
      <c r="TC230" t="s">
        <v>817</v>
      </c>
      <c r="TD230" t="s">
        <v>817</v>
      </c>
      <c r="TE230" t="s">
        <v>817</v>
      </c>
      <c r="TF230" t="s">
        <v>817</v>
      </c>
      <c r="TG230" t="s">
        <v>817</v>
      </c>
      <c r="TH230" t="s">
        <v>817</v>
      </c>
      <c r="TI230" t="s">
        <v>817</v>
      </c>
      <c r="TJ230" t="s">
        <v>817</v>
      </c>
      <c r="TU230" t="s">
        <v>817</v>
      </c>
      <c r="TY230" t="s">
        <v>817</v>
      </c>
      <c r="TZ230" t="s">
        <v>817</v>
      </c>
      <c r="UA230" t="s">
        <v>817</v>
      </c>
      <c r="UB230" t="s">
        <v>817</v>
      </c>
      <c r="UC230" t="s">
        <v>817</v>
      </c>
      <c r="UD230" t="s">
        <v>817</v>
      </c>
      <c r="UE230" t="s">
        <v>817</v>
      </c>
      <c r="UF230" t="s">
        <v>817</v>
      </c>
      <c r="UG230" t="s">
        <v>817</v>
      </c>
      <c r="UH230" t="s">
        <v>813</v>
      </c>
      <c r="UI230" t="s">
        <v>817</v>
      </c>
      <c r="UJ230" t="s">
        <v>817</v>
      </c>
      <c r="UK230" t="s">
        <v>817</v>
      </c>
      <c r="UL230" t="s">
        <v>817</v>
      </c>
      <c r="UM230" t="s">
        <v>817</v>
      </c>
      <c r="UN230" t="s">
        <v>813</v>
      </c>
      <c r="UO230" t="s">
        <v>817</v>
      </c>
      <c r="UP230" t="s">
        <v>817</v>
      </c>
      <c r="UQ230" t="s">
        <v>817</v>
      </c>
      <c r="UR230" t="s">
        <v>817</v>
      </c>
      <c r="US230" t="s">
        <v>817</v>
      </c>
      <c r="UT230" t="s">
        <v>817</v>
      </c>
      <c r="UU230" t="s">
        <v>817</v>
      </c>
      <c r="UV230" t="s">
        <v>817</v>
      </c>
      <c r="UW230" t="s">
        <v>817</v>
      </c>
      <c r="UX230" t="s">
        <v>817</v>
      </c>
      <c r="UY230" t="s">
        <v>817</v>
      </c>
      <c r="UZ230" t="s">
        <v>817</v>
      </c>
      <c r="VB230" t="s">
        <v>909</v>
      </c>
      <c r="VC230" t="s">
        <v>848</v>
      </c>
      <c r="VD230" t="s">
        <v>817</v>
      </c>
      <c r="VE230" t="s">
        <v>817</v>
      </c>
      <c r="VF230" t="s">
        <v>813</v>
      </c>
      <c r="VG230" t="s">
        <v>817</v>
      </c>
      <c r="VH230" t="s">
        <v>817</v>
      </c>
      <c r="VI230" t="s">
        <v>817</v>
      </c>
      <c r="VJ230" t="s">
        <v>817</v>
      </c>
      <c r="VK230" t="s">
        <v>817</v>
      </c>
      <c r="VL230" t="s">
        <v>817</v>
      </c>
      <c r="VM230" t="s">
        <v>817</v>
      </c>
      <c r="VN230" t="s">
        <v>817</v>
      </c>
      <c r="VO230" t="s">
        <v>817</v>
      </c>
      <c r="VP230" t="s">
        <v>817</v>
      </c>
      <c r="VQ230" t="s">
        <v>817</v>
      </c>
      <c r="VY230" t="s">
        <v>813</v>
      </c>
      <c r="VZ230" t="s">
        <v>817</v>
      </c>
      <c r="WA230" t="s">
        <v>817</v>
      </c>
      <c r="WJ230" t="s">
        <v>813</v>
      </c>
      <c r="WK230" t="s">
        <v>813</v>
      </c>
      <c r="WL230" t="s">
        <v>817</v>
      </c>
      <c r="WM230" t="s">
        <v>817</v>
      </c>
      <c r="WN230" t="s">
        <v>817</v>
      </c>
      <c r="WO230" t="s">
        <v>817</v>
      </c>
      <c r="WP230" t="s">
        <v>817</v>
      </c>
      <c r="WQ230" t="s">
        <v>817</v>
      </c>
      <c r="WR230" t="s">
        <v>817</v>
      </c>
      <c r="WS230" t="s">
        <v>928</v>
      </c>
      <c r="WU230" t="s">
        <v>817</v>
      </c>
      <c r="WV230" t="s">
        <v>817</v>
      </c>
      <c r="WW230" t="s">
        <v>817</v>
      </c>
      <c r="WX230" t="s">
        <v>817</v>
      </c>
      <c r="WY230" t="s">
        <v>817</v>
      </c>
      <c r="WZ230" t="s">
        <v>813</v>
      </c>
      <c r="XA230" t="s">
        <v>817</v>
      </c>
      <c r="XB230" t="s">
        <v>817</v>
      </c>
      <c r="XC230" t="s">
        <v>850</v>
      </c>
      <c r="XD230" t="s">
        <v>813</v>
      </c>
      <c r="XE230" t="s">
        <v>817</v>
      </c>
      <c r="XF230" t="s">
        <v>817</v>
      </c>
      <c r="XG230" t="s">
        <v>817</v>
      </c>
      <c r="XH230" t="s">
        <v>817</v>
      </c>
      <c r="XI230" t="s">
        <v>817</v>
      </c>
      <c r="XJ230" t="s">
        <v>813</v>
      </c>
      <c r="XK230" t="s">
        <v>817</v>
      </c>
      <c r="XL230" t="s">
        <v>817</v>
      </c>
      <c r="XM230" t="s">
        <v>817</v>
      </c>
      <c r="XN230" t="s">
        <v>813</v>
      </c>
      <c r="XO230" t="s">
        <v>817</v>
      </c>
      <c r="XP230" t="s">
        <v>817</v>
      </c>
      <c r="XQ230" t="s">
        <v>817</v>
      </c>
      <c r="XR230" t="s">
        <v>813</v>
      </c>
      <c r="XS230" t="s">
        <v>817</v>
      </c>
      <c r="XT230" t="s">
        <v>813</v>
      </c>
      <c r="XU230" t="s">
        <v>813</v>
      </c>
      <c r="XV230" t="s">
        <v>817</v>
      </c>
      <c r="XW230" t="s">
        <v>817</v>
      </c>
      <c r="XX230" t="s">
        <v>817</v>
      </c>
      <c r="XY230" t="s">
        <v>817</v>
      </c>
      <c r="XZ230" t="s">
        <v>817</v>
      </c>
      <c r="ZM230" t="s">
        <v>817</v>
      </c>
      <c r="ZN230" t="s">
        <v>813</v>
      </c>
      <c r="ZO230" t="s">
        <v>817</v>
      </c>
      <c r="ZP230" t="s">
        <v>817</v>
      </c>
      <c r="ZQ230" t="s">
        <v>817</v>
      </c>
      <c r="ZR230" t="s">
        <v>817</v>
      </c>
      <c r="ZS230" t="s">
        <v>817</v>
      </c>
      <c r="ZT230" t="s">
        <v>817</v>
      </c>
      <c r="ZU230" t="s">
        <v>817</v>
      </c>
      <c r="ZV230" t="s">
        <v>817</v>
      </c>
      <c r="ZW230" t="s">
        <v>813</v>
      </c>
      <c r="ZX230" t="s">
        <v>817</v>
      </c>
      <c r="ZY230" t="s">
        <v>817</v>
      </c>
      <c r="ZZ230" t="s">
        <v>817</v>
      </c>
      <c r="AAA230" t="s">
        <v>813</v>
      </c>
      <c r="AAB230" t="s">
        <v>817</v>
      </c>
      <c r="AAC230" t="s">
        <v>817</v>
      </c>
      <c r="AAD230" t="s">
        <v>817</v>
      </c>
      <c r="AAE230" t="s">
        <v>817</v>
      </c>
      <c r="AAF230" t="s">
        <v>817</v>
      </c>
      <c r="AAH230" t="s">
        <v>813</v>
      </c>
      <c r="AAI230" t="s">
        <v>817</v>
      </c>
      <c r="AAJ230" t="s">
        <v>813</v>
      </c>
      <c r="AAK230" t="s">
        <v>817</v>
      </c>
      <c r="AAL230" t="s">
        <v>817</v>
      </c>
      <c r="AAM230" t="s">
        <v>817</v>
      </c>
      <c r="AAN230" t="s">
        <v>817</v>
      </c>
      <c r="AAO230" t="s">
        <v>817</v>
      </c>
      <c r="AAP230" t="s">
        <v>817</v>
      </c>
      <c r="AAQ230" t="s">
        <v>817</v>
      </c>
      <c r="AAR230" t="s">
        <v>817</v>
      </c>
      <c r="AAS230" t="s">
        <v>817</v>
      </c>
      <c r="AAT230" t="s">
        <v>817</v>
      </c>
      <c r="AAV230" t="s">
        <v>817</v>
      </c>
      <c r="AAW230" t="s">
        <v>817</v>
      </c>
      <c r="AAX230" t="s">
        <v>817</v>
      </c>
      <c r="AAY230" t="s">
        <v>817</v>
      </c>
      <c r="AAZ230" t="s">
        <v>817</v>
      </c>
      <c r="ABA230" t="s">
        <v>817</v>
      </c>
      <c r="ABB230" t="s">
        <v>813</v>
      </c>
      <c r="ABC230" t="s">
        <v>817</v>
      </c>
      <c r="ABD230" t="s">
        <v>817</v>
      </c>
      <c r="ABE230" t="s">
        <v>817</v>
      </c>
      <c r="ABF230" t="s">
        <v>817</v>
      </c>
      <c r="ABG230" t="s">
        <v>817</v>
      </c>
      <c r="ABH230" t="s">
        <v>817</v>
      </c>
      <c r="ABI230" t="s">
        <v>817</v>
      </c>
      <c r="ABJ230" t="s">
        <v>817</v>
      </c>
      <c r="ABK230" t="s">
        <v>813</v>
      </c>
      <c r="ABL230" t="s">
        <v>817</v>
      </c>
      <c r="ABM230" t="s">
        <v>817</v>
      </c>
      <c r="ABN230" t="s">
        <v>817</v>
      </c>
      <c r="ABO230" t="s">
        <v>817</v>
      </c>
      <c r="ABP230" t="s">
        <v>817</v>
      </c>
      <c r="ABQ230" t="s">
        <v>817</v>
      </c>
      <c r="ABR230" t="s">
        <v>817</v>
      </c>
      <c r="ABS230" t="s">
        <v>817</v>
      </c>
      <c r="ABT230" t="s">
        <v>817</v>
      </c>
      <c r="ABU230" t="s">
        <v>817</v>
      </c>
      <c r="ABV230" t="s">
        <v>813</v>
      </c>
      <c r="ABW230" t="s">
        <v>813</v>
      </c>
      <c r="ABX230" t="s">
        <v>817</v>
      </c>
      <c r="ABY230" t="s">
        <v>817</v>
      </c>
      <c r="ABZ230" t="s">
        <v>817</v>
      </c>
      <c r="ACA230" t="s">
        <v>813</v>
      </c>
      <c r="ACB230" t="s">
        <v>817</v>
      </c>
      <c r="ACC230" t="s">
        <v>817</v>
      </c>
      <c r="ACD230" t="s">
        <v>817</v>
      </c>
      <c r="ACE230" t="s">
        <v>817</v>
      </c>
      <c r="ACF230" t="s">
        <v>817</v>
      </c>
      <c r="ACG230" t="s">
        <v>817</v>
      </c>
      <c r="ACH230" t="s">
        <v>817</v>
      </c>
      <c r="ACI230" t="s">
        <v>817</v>
      </c>
    </row>
    <row r="231" spans="1:763">
      <c r="A231" t="s">
        <v>1752</v>
      </c>
      <c r="B231" t="s">
        <v>1753</v>
      </c>
      <c r="C231" t="s">
        <v>1754</v>
      </c>
      <c r="D231" t="s">
        <v>1028</v>
      </c>
      <c r="E231" t="s">
        <v>1028</v>
      </c>
      <c r="P231" t="s">
        <v>855</v>
      </c>
      <c r="Q231">
        <v>1.2198080885670051</v>
      </c>
      <c r="T231">
        <v>25</v>
      </c>
      <c r="V231" t="s">
        <v>813</v>
      </c>
      <c r="X231" t="s">
        <v>813</v>
      </c>
      <c r="Y231" t="s">
        <v>814</v>
      </c>
      <c r="Z231" t="s">
        <v>814</v>
      </c>
      <c r="AA231" t="s">
        <v>857</v>
      </c>
      <c r="AB231" t="s">
        <v>816</v>
      </c>
      <c r="AC231">
        <v>6</v>
      </c>
      <c r="AD231" t="s">
        <v>817</v>
      </c>
      <c r="AE231">
        <v>6</v>
      </c>
      <c r="AF231">
        <v>0</v>
      </c>
      <c r="AG231">
        <v>0</v>
      </c>
      <c r="AH231" t="s">
        <v>818</v>
      </c>
      <c r="AI231" t="s">
        <v>818</v>
      </c>
      <c r="AJ231" t="s">
        <v>818</v>
      </c>
      <c r="AK231" t="s">
        <v>818</v>
      </c>
      <c r="AL231" t="s">
        <v>818</v>
      </c>
      <c r="AM231" t="s">
        <v>818</v>
      </c>
      <c r="AN231" t="s">
        <v>818</v>
      </c>
      <c r="AO231" t="s">
        <v>818</v>
      </c>
      <c r="AP231" t="s">
        <v>818</v>
      </c>
      <c r="AQ231" t="s">
        <v>818</v>
      </c>
      <c r="AR231" t="s">
        <v>818</v>
      </c>
      <c r="AS231" t="s">
        <v>818</v>
      </c>
      <c r="AT231" t="s">
        <v>818</v>
      </c>
      <c r="AU231" t="s">
        <v>818</v>
      </c>
      <c r="AV231" t="s">
        <v>818</v>
      </c>
      <c r="AW231" t="s">
        <v>818</v>
      </c>
      <c r="AX231" t="s">
        <v>818</v>
      </c>
      <c r="AY231" t="s">
        <v>818</v>
      </c>
      <c r="AZ231" t="s">
        <v>818</v>
      </c>
      <c r="BA231" t="s">
        <v>818</v>
      </c>
      <c r="BB231" t="s">
        <v>818</v>
      </c>
      <c r="BC231" t="s">
        <v>818</v>
      </c>
      <c r="BD231" t="s">
        <v>818</v>
      </c>
      <c r="BE231" t="s">
        <v>818</v>
      </c>
      <c r="BF231" t="s">
        <v>818</v>
      </c>
      <c r="BG231" t="s">
        <v>818</v>
      </c>
      <c r="BH231" t="s">
        <v>818</v>
      </c>
      <c r="BI231" t="s">
        <v>818</v>
      </c>
      <c r="BJ231" t="s">
        <v>818</v>
      </c>
      <c r="BK231" t="s">
        <v>818</v>
      </c>
      <c r="BL231" t="s">
        <v>818</v>
      </c>
      <c r="BM231" t="s">
        <v>818</v>
      </c>
      <c r="BN231" t="s">
        <v>818</v>
      </c>
      <c r="BO231" t="s">
        <v>818</v>
      </c>
      <c r="BP231" t="s">
        <v>818</v>
      </c>
      <c r="BQ231" t="s">
        <v>818</v>
      </c>
      <c r="BR231" t="s">
        <v>818</v>
      </c>
      <c r="BS231" t="s">
        <v>818</v>
      </c>
      <c r="BT231" t="s">
        <v>818</v>
      </c>
      <c r="BU231" t="s">
        <v>818</v>
      </c>
      <c r="BV231" t="s">
        <v>818</v>
      </c>
      <c r="BW231" t="s">
        <v>818</v>
      </c>
      <c r="BX231" t="s">
        <v>818</v>
      </c>
      <c r="BY231" t="s">
        <v>818</v>
      </c>
      <c r="BZ231" t="s">
        <v>818</v>
      </c>
      <c r="CA231" t="s">
        <v>818</v>
      </c>
      <c r="CB231" t="s">
        <v>818</v>
      </c>
      <c r="CC231" t="s">
        <v>818</v>
      </c>
      <c r="CD231" t="s">
        <v>818</v>
      </c>
      <c r="CE231" t="s">
        <v>818</v>
      </c>
      <c r="CF231" t="s">
        <v>818</v>
      </c>
      <c r="CG231" t="s">
        <v>818</v>
      </c>
      <c r="CH231" t="s">
        <v>818</v>
      </c>
      <c r="CI231" t="s">
        <v>818</v>
      </c>
      <c r="CJ231" t="s">
        <v>818</v>
      </c>
      <c r="CK231" t="s">
        <v>818</v>
      </c>
      <c r="CL231" t="s">
        <v>818</v>
      </c>
      <c r="CM231" t="s">
        <v>818</v>
      </c>
      <c r="CN231" t="s">
        <v>818</v>
      </c>
      <c r="CO231" t="s">
        <v>818</v>
      </c>
      <c r="CP231" t="s">
        <v>818</v>
      </c>
      <c r="CQ231" t="s">
        <v>818</v>
      </c>
      <c r="CR231" t="s">
        <v>818</v>
      </c>
      <c r="CS231" t="s">
        <v>818</v>
      </c>
      <c r="CT231" t="s">
        <v>818</v>
      </c>
      <c r="CU231" t="s">
        <v>818</v>
      </c>
      <c r="CV231" t="s">
        <v>818</v>
      </c>
      <c r="CW231" t="s">
        <v>818</v>
      </c>
      <c r="CX231" t="s">
        <v>818</v>
      </c>
      <c r="CY231" t="s">
        <v>818</v>
      </c>
      <c r="CZ231" t="s">
        <v>818</v>
      </c>
      <c r="DA231" t="s">
        <v>818</v>
      </c>
      <c r="DB231" t="s">
        <v>818</v>
      </c>
      <c r="DC231" t="s">
        <v>818</v>
      </c>
      <c r="DD231" t="s">
        <v>818</v>
      </c>
      <c r="DE231" t="s">
        <v>818</v>
      </c>
      <c r="DF231" t="s">
        <v>818</v>
      </c>
      <c r="DG231" t="s">
        <v>818</v>
      </c>
      <c r="DH231" t="s">
        <v>818</v>
      </c>
      <c r="DI231" t="s">
        <v>818</v>
      </c>
      <c r="DJ231" t="s">
        <v>818</v>
      </c>
      <c r="DK231" t="s">
        <v>818</v>
      </c>
      <c r="DL231" t="s">
        <v>818</v>
      </c>
      <c r="DM231" t="s">
        <v>818</v>
      </c>
      <c r="DN231" t="s">
        <v>818</v>
      </c>
      <c r="DO231" t="s">
        <v>818</v>
      </c>
      <c r="DP231" t="s">
        <v>818</v>
      </c>
      <c r="DQ231" t="s">
        <v>818</v>
      </c>
      <c r="DR231" t="s">
        <v>818</v>
      </c>
      <c r="DS231" t="s">
        <v>818</v>
      </c>
      <c r="DT231" t="s">
        <v>818</v>
      </c>
      <c r="DU231" t="s">
        <v>818</v>
      </c>
      <c r="DV231" t="s">
        <v>818</v>
      </c>
      <c r="DW231" t="s">
        <v>818</v>
      </c>
      <c r="DX231" t="s">
        <v>818</v>
      </c>
      <c r="DY231" t="s">
        <v>818</v>
      </c>
      <c r="DZ231" t="s">
        <v>818</v>
      </c>
      <c r="EA231" t="s">
        <v>818</v>
      </c>
      <c r="EB231" t="s">
        <v>818</v>
      </c>
      <c r="EC231" t="s">
        <v>818</v>
      </c>
      <c r="ED231" t="s">
        <v>818</v>
      </c>
      <c r="EE231" t="s">
        <v>818</v>
      </c>
      <c r="EF231" t="s">
        <v>818</v>
      </c>
      <c r="EG231" t="s">
        <v>818</v>
      </c>
      <c r="EH231" t="s">
        <v>818</v>
      </c>
      <c r="EI231" t="s">
        <v>818</v>
      </c>
      <c r="EJ231" t="s">
        <v>818</v>
      </c>
      <c r="EK231" t="s">
        <v>818</v>
      </c>
      <c r="EL231" t="s">
        <v>818</v>
      </c>
      <c r="EM231" t="s">
        <v>818</v>
      </c>
      <c r="EN231" t="s">
        <v>818</v>
      </c>
      <c r="EO231" t="s">
        <v>818</v>
      </c>
      <c r="EP231" t="s">
        <v>818</v>
      </c>
      <c r="EQ231" t="s">
        <v>818</v>
      </c>
      <c r="ER231" t="s">
        <v>818</v>
      </c>
      <c r="ES231" t="s">
        <v>818</v>
      </c>
      <c r="ET231" t="s">
        <v>818</v>
      </c>
      <c r="EU231" t="s">
        <v>818</v>
      </c>
      <c r="EV231" t="s">
        <v>818</v>
      </c>
      <c r="EW231" t="s">
        <v>818</v>
      </c>
      <c r="EX231" t="s">
        <v>818</v>
      </c>
      <c r="EY231" t="s">
        <v>818</v>
      </c>
      <c r="EZ231" t="s">
        <v>818</v>
      </c>
      <c r="FA231" t="s">
        <v>818</v>
      </c>
      <c r="FB231" t="s">
        <v>818</v>
      </c>
      <c r="FC231" t="s">
        <v>818</v>
      </c>
      <c r="FD231" t="s">
        <v>818</v>
      </c>
      <c r="FE231" t="s">
        <v>818</v>
      </c>
      <c r="FF231" t="s">
        <v>818</v>
      </c>
      <c r="FG231" t="s">
        <v>818</v>
      </c>
      <c r="FH231" t="s">
        <v>818</v>
      </c>
      <c r="FI231" t="s">
        <v>818</v>
      </c>
      <c r="FJ231" t="s">
        <v>818</v>
      </c>
      <c r="FK231" t="s">
        <v>818</v>
      </c>
      <c r="FL231" t="s">
        <v>818</v>
      </c>
      <c r="FM231" t="s">
        <v>818</v>
      </c>
      <c r="FN231" t="s">
        <v>818</v>
      </c>
      <c r="FO231" t="s">
        <v>818</v>
      </c>
      <c r="FP231" t="s">
        <v>818</v>
      </c>
      <c r="FQ231" t="s">
        <v>818</v>
      </c>
      <c r="FR231" t="s">
        <v>818</v>
      </c>
      <c r="FS231" t="s">
        <v>818</v>
      </c>
      <c r="FT231" t="s">
        <v>818</v>
      </c>
      <c r="FU231" t="s">
        <v>818</v>
      </c>
      <c r="FV231" t="s">
        <v>818</v>
      </c>
      <c r="FW231" t="s">
        <v>818</v>
      </c>
      <c r="FX231" t="s">
        <v>818</v>
      </c>
      <c r="FY231" t="s">
        <v>818</v>
      </c>
      <c r="FZ231" t="s">
        <v>818</v>
      </c>
      <c r="GA231" t="s">
        <v>818</v>
      </c>
      <c r="GB231" t="s">
        <v>818</v>
      </c>
      <c r="GC231" t="s">
        <v>818</v>
      </c>
      <c r="GD231" t="s">
        <v>818</v>
      </c>
      <c r="GE231" t="s">
        <v>818</v>
      </c>
      <c r="GF231" t="s">
        <v>818</v>
      </c>
      <c r="GG231" t="s">
        <v>818</v>
      </c>
      <c r="GH231" t="s">
        <v>818</v>
      </c>
      <c r="GI231" t="s">
        <v>818</v>
      </c>
      <c r="GJ231" t="s">
        <v>818</v>
      </c>
      <c r="GK231" t="s">
        <v>818</v>
      </c>
      <c r="GL231" t="s">
        <v>818</v>
      </c>
      <c r="GM231" t="s">
        <v>818</v>
      </c>
      <c r="GN231" t="s">
        <v>818</v>
      </c>
      <c r="GO231" t="s">
        <v>818</v>
      </c>
      <c r="GP231" t="s">
        <v>818</v>
      </c>
      <c r="GQ231" t="s">
        <v>818</v>
      </c>
      <c r="GR231" t="s">
        <v>818</v>
      </c>
      <c r="GS231" t="s">
        <v>818</v>
      </c>
      <c r="GT231" t="s">
        <v>818</v>
      </c>
      <c r="GU231" t="s">
        <v>818</v>
      </c>
      <c r="GV231" t="s">
        <v>818</v>
      </c>
      <c r="GW231" t="s">
        <v>818</v>
      </c>
      <c r="GX231" t="s">
        <v>818</v>
      </c>
      <c r="GY231" t="s">
        <v>818</v>
      </c>
      <c r="GZ231" t="s">
        <v>818</v>
      </c>
      <c r="HA231" t="s">
        <v>818</v>
      </c>
      <c r="HB231" t="s">
        <v>818</v>
      </c>
      <c r="HC231" t="s">
        <v>818</v>
      </c>
      <c r="HD231" t="s">
        <v>818</v>
      </c>
      <c r="HE231" t="s">
        <v>818</v>
      </c>
      <c r="HF231" t="s">
        <v>818</v>
      </c>
      <c r="HG231" t="s">
        <v>818</v>
      </c>
      <c r="HH231" t="s">
        <v>818</v>
      </c>
      <c r="HI231" t="s">
        <v>818</v>
      </c>
      <c r="HJ231" t="s">
        <v>818</v>
      </c>
      <c r="HK231" t="s">
        <v>818</v>
      </c>
      <c r="HL231" t="s">
        <v>818</v>
      </c>
      <c r="HM231" t="s">
        <v>818</v>
      </c>
      <c r="HN231" t="s">
        <v>818</v>
      </c>
      <c r="HO231" t="s">
        <v>818</v>
      </c>
      <c r="HP231" t="s">
        <v>818</v>
      </c>
      <c r="HQ231" t="s">
        <v>818</v>
      </c>
      <c r="HR231" t="s">
        <v>818</v>
      </c>
      <c r="HS231" t="s">
        <v>818</v>
      </c>
      <c r="HT231" t="s">
        <v>818</v>
      </c>
      <c r="HU231" t="s">
        <v>818</v>
      </c>
      <c r="HV231" t="s">
        <v>818</v>
      </c>
      <c r="HW231" t="s">
        <v>818</v>
      </c>
      <c r="HX231" t="s">
        <v>818</v>
      </c>
      <c r="HY231" t="s">
        <v>818</v>
      </c>
      <c r="HZ231" t="s">
        <v>818</v>
      </c>
      <c r="IA231" t="s">
        <v>818</v>
      </c>
      <c r="IB231" t="s">
        <v>818</v>
      </c>
      <c r="IC231" t="s">
        <v>818</v>
      </c>
      <c r="ID231" t="s">
        <v>818</v>
      </c>
      <c r="IE231" t="s">
        <v>818</v>
      </c>
      <c r="IF231" t="s">
        <v>818</v>
      </c>
      <c r="IG231" t="s">
        <v>818</v>
      </c>
      <c r="IH231" t="s">
        <v>818</v>
      </c>
      <c r="II231" t="s">
        <v>818</v>
      </c>
      <c r="IJ231" t="s">
        <v>818</v>
      </c>
      <c r="IK231" t="s">
        <v>818</v>
      </c>
      <c r="IL231" t="s">
        <v>818</v>
      </c>
      <c r="IM231" t="s">
        <v>818</v>
      </c>
      <c r="IN231" t="s">
        <v>818</v>
      </c>
      <c r="IO231" t="s">
        <v>818</v>
      </c>
      <c r="IP231" t="s">
        <v>818</v>
      </c>
      <c r="IQ231" t="s">
        <v>818</v>
      </c>
      <c r="IR231" t="s">
        <v>818</v>
      </c>
      <c r="IS231" t="s">
        <v>818</v>
      </c>
      <c r="IT231" t="s">
        <v>818</v>
      </c>
      <c r="IU231" t="s">
        <v>818</v>
      </c>
      <c r="IV231" t="s">
        <v>818</v>
      </c>
      <c r="IW231" t="s">
        <v>818</v>
      </c>
      <c r="IX231" t="s">
        <v>818</v>
      </c>
      <c r="IY231" t="s">
        <v>818</v>
      </c>
      <c r="IZ231" t="s">
        <v>818</v>
      </c>
      <c r="JA231" t="s">
        <v>818</v>
      </c>
      <c r="JB231" t="s">
        <v>818</v>
      </c>
      <c r="JC231" t="s">
        <v>818</v>
      </c>
      <c r="JD231" t="s">
        <v>818</v>
      </c>
      <c r="JE231" t="s">
        <v>818</v>
      </c>
      <c r="JF231" t="s">
        <v>818</v>
      </c>
      <c r="JG231" t="s">
        <v>818</v>
      </c>
      <c r="JH231" t="s">
        <v>818</v>
      </c>
      <c r="JI231" t="s">
        <v>818</v>
      </c>
      <c r="JJ231" t="s">
        <v>818</v>
      </c>
      <c r="JK231" t="s">
        <v>818</v>
      </c>
      <c r="JL231" t="s">
        <v>818</v>
      </c>
      <c r="JM231" t="s">
        <v>818</v>
      </c>
      <c r="JN231" t="s">
        <v>818</v>
      </c>
      <c r="JO231" t="s">
        <v>818</v>
      </c>
      <c r="JP231" t="s">
        <v>818</v>
      </c>
      <c r="JQ231" t="s">
        <v>818</v>
      </c>
      <c r="JR231" t="s">
        <v>818</v>
      </c>
      <c r="JS231" t="s">
        <v>818</v>
      </c>
      <c r="JT231" t="s">
        <v>818</v>
      </c>
      <c r="JU231" t="s">
        <v>818</v>
      </c>
      <c r="JV231" t="s">
        <v>818</v>
      </c>
      <c r="JW231" t="s">
        <v>818</v>
      </c>
      <c r="JX231" t="s">
        <v>818</v>
      </c>
      <c r="JY231" t="s">
        <v>818</v>
      </c>
      <c r="JZ231" t="s">
        <v>818</v>
      </c>
      <c r="KA231" t="s">
        <v>818</v>
      </c>
      <c r="KB231" t="s">
        <v>818</v>
      </c>
      <c r="KC231" t="s">
        <v>818</v>
      </c>
      <c r="KD231" t="s">
        <v>818</v>
      </c>
      <c r="KE231" t="s">
        <v>818</v>
      </c>
      <c r="KF231">
        <v>6</v>
      </c>
      <c r="KG231">
        <v>0</v>
      </c>
      <c r="KH231">
        <v>0</v>
      </c>
      <c r="KI231">
        <v>0</v>
      </c>
      <c r="KJ231">
        <v>1</v>
      </c>
      <c r="KK231">
        <v>1</v>
      </c>
      <c r="KL231">
        <v>2</v>
      </c>
      <c r="KM231">
        <v>1</v>
      </c>
      <c r="KN231">
        <v>0</v>
      </c>
      <c r="KO231">
        <v>0</v>
      </c>
      <c r="KP231">
        <v>4</v>
      </c>
      <c r="KQ231">
        <v>1</v>
      </c>
      <c r="KR231">
        <v>0</v>
      </c>
      <c r="KS231">
        <v>0</v>
      </c>
      <c r="KT231">
        <v>0</v>
      </c>
      <c r="KU231">
        <v>0</v>
      </c>
      <c r="KV231">
        <v>1</v>
      </c>
      <c r="KW231">
        <v>0</v>
      </c>
      <c r="KX231">
        <v>0</v>
      </c>
      <c r="KY231">
        <v>0</v>
      </c>
      <c r="KZ231">
        <v>1</v>
      </c>
      <c r="LA231">
        <v>0</v>
      </c>
      <c r="LB231">
        <v>1</v>
      </c>
      <c r="LC231">
        <v>5</v>
      </c>
      <c r="LD231">
        <v>6</v>
      </c>
      <c r="LE231">
        <v>4</v>
      </c>
      <c r="LF231">
        <v>1</v>
      </c>
      <c r="LH231" t="s">
        <v>817</v>
      </c>
      <c r="LI231" t="s">
        <v>817</v>
      </c>
      <c r="LJ231" t="s">
        <v>817</v>
      </c>
      <c r="LK231" t="s">
        <v>817</v>
      </c>
      <c r="LL231" t="s">
        <v>817</v>
      </c>
      <c r="LM231" t="s">
        <v>817</v>
      </c>
      <c r="LO231" t="s">
        <v>817</v>
      </c>
      <c r="LQ231" t="s">
        <v>817</v>
      </c>
      <c r="LR231" t="s">
        <v>818</v>
      </c>
      <c r="LS231" t="s">
        <v>818</v>
      </c>
      <c r="LV231" t="s">
        <v>818</v>
      </c>
      <c r="LX231" t="s">
        <v>817</v>
      </c>
      <c r="MA231" t="s">
        <v>858</v>
      </c>
      <c r="MB231" t="s">
        <v>887</v>
      </c>
      <c r="MC231" t="s">
        <v>822</v>
      </c>
      <c r="MD231" t="s">
        <v>817</v>
      </c>
      <c r="ME231" t="s">
        <v>876</v>
      </c>
      <c r="MF231" t="s">
        <v>823</v>
      </c>
      <c r="MI231" t="s">
        <v>813</v>
      </c>
      <c r="MJ231" t="s">
        <v>824</v>
      </c>
      <c r="MK231" t="s">
        <v>813</v>
      </c>
      <c r="ML231" t="s">
        <v>813</v>
      </c>
      <c r="MM231" t="s">
        <v>817</v>
      </c>
      <c r="MN231" t="s">
        <v>817</v>
      </c>
      <c r="MO231" t="s">
        <v>817</v>
      </c>
      <c r="MP231" t="s">
        <v>817</v>
      </c>
      <c r="MQ231" t="s">
        <v>817</v>
      </c>
      <c r="MR231" t="s">
        <v>817</v>
      </c>
      <c r="MS231" t="s">
        <v>817</v>
      </c>
      <c r="MT231" t="s">
        <v>817</v>
      </c>
      <c r="MU231" t="s">
        <v>813</v>
      </c>
      <c r="NC231" t="s">
        <v>813</v>
      </c>
      <c r="ND231" t="s">
        <v>817</v>
      </c>
      <c r="NE231" t="s">
        <v>813</v>
      </c>
      <c r="NF231" t="s">
        <v>817</v>
      </c>
      <c r="NG231" t="s">
        <v>817</v>
      </c>
      <c r="NH231" t="s">
        <v>817</v>
      </c>
      <c r="NI231" t="s">
        <v>813</v>
      </c>
      <c r="NJ231" t="s">
        <v>817</v>
      </c>
      <c r="NK231" t="s">
        <v>813</v>
      </c>
      <c r="NL231" t="s">
        <v>813</v>
      </c>
      <c r="NM231" t="s">
        <v>817</v>
      </c>
      <c r="NN231" t="s">
        <v>817</v>
      </c>
      <c r="NO231" t="s">
        <v>817</v>
      </c>
      <c r="NP231" t="s">
        <v>817</v>
      </c>
      <c r="NQ231" t="s">
        <v>817</v>
      </c>
      <c r="NR231" t="s">
        <v>817</v>
      </c>
      <c r="NU231" t="s">
        <v>825</v>
      </c>
      <c r="NX231" t="s">
        <v>983</v>
      </c>
      <c r="NY231">
        <v>3</v>
      </c>
      <c r="NZ231" t="s">
        <v>877</v>
      </c>
      <c r="OP231" t="s">
        <v>813</v>
      </c>
      <c r="OQ231" t="s">
        <v>827</v>
      </c>
      <c r="OR231" t="s">
        <v>828</v>
      </c>
      <c r="OS231" t="s">
        <v>829</v>
      </c>
      <c r="OT231" t="s">
        <v>813</v>
      </c>
      <c r="OU231" t="s">
        <v>813</v>
      </c>
      <c r="OV231" t="s">
        <v>830</v>
      </c>
      <c r="OW231" t="s">
        <v>864</v>
      </c>
      <c r="OX231" t="s">
        <v>832</v>
      </c>
      <c r="OY231" t="s">
        <v>833</v>
      </c>
      <c r="OZ231" t="s">
        <v>928</v>
      </c>
      <c r="PA231" t="s">
        <v>817</v>
      </c>
      <c r="PB231" t="s">
        <v>817</v>
      </c>
      <c r="PC231" t="s">
        <v>817</v>
      </c>
      <c r="PD231" t="s">
        <v>817</v>
      </c>
      <c r="PE231" t="s">
        <v>817</v>
      </c>
      <c r="PF231" t="s">
        <v>813</v>
      </c>
      <c r="PG231" t="s">
        <v>817</v>
      </c>
      <c r="PH231" t="s">
        <v>817</v>
      </c>
      <c r="PI231" t="s">
        <v>817</v>
      </c>
      <c r="PJ231" t="s">
        <v>817</v>
      </c>
      <c r="PK231" t="s">
        <v>817</v>
      </c>
      <c r="PL231" t="s">
        <v>835</v>
      </c>
      <c r="PM231" t="s">
        <v>837</v>
      </c>
      <c r="PN231" t="s">
        <v>845</v>
      </c>
      <c r="PO231" t="s">
        <v>893</v>
      </c>
      <c r="PP231" t="s">
        <v>839</v>
      </c>
      <c r="PQ231" t="s">
        <v>813</v>
      </c>
      <c r="PR231" t="s">
        <v>813</v>
      </c>
      <c r="PS231" t="s">
        <v>813</v>
      </c>
      <c r="PT231" t="s">
        <v>813</v>
      </c>
      <c r="PU231" t="s">
        <v>817</v>
      </c>
      <c r="PV231" t="s">
        <v>817</v>
      </c>
      <c r="PW231" t="s">
        <v>817</v>
      </c>
      <c r="PX231" t="s">
        <v>817</v>
      </c>
      <c r="PY231" t="s">
        <v>817</v>
      </c>
      <c r="PZ231" t="s">
        <v>840</v>
      </c>
      <c r="QA231" t="s">
        <v>841</v>
      </c>
      <c r="QB231" t="s">
        <v>895</v>
      </c>
      <c r="QC231" t="s">
        <v>985</v>
      </c>
      <c r="QD231" t="s">
        <v>844</v>
      </c>
      <c r="QE231" t="s">
        <v>845</v>
      </c>
      <c r="QF231" t="s">
        <v>813</v>
      </c>
      <c r="QG231" t="s">
        <v>813</v>
      </c>
      <c r="QH231" t="s">
        <v>813</v>
      </c>
      <c r="QI231" t="s">
        <v>813</v>
      </c>
      <c r="QJ231" t="s">
        <v>813</v>
      </c>
      <c r="QK231" t="s">
        <v>813</v>
      </c>
      <c r="QL231" t="s">
        <v>817</v>
      </c>
      <c r="QM231" t="s">
        <v>813</v>
      </c>
      <c r="QN231" t="s">
        <v>817</v>
      </c>
      <c r="QO231" t="s">
        <v>817</v>
      </c>
      <c r="QP231" t="s">
        <v>817</v>
      </c>
      <c r="QQ231" t="s">
        <v>817</v>
      </c>
      <c r="QR231" t="s">
        <v>813</v>
      </c>
      <c r="QS231" t="s">
        <v>817</v>
      </c>
      <c r="QT231" t="s">
        <v>817</v>
      </c>
      <c r="QU231" t="s">
        <v>817</v>
      </c>
      <c r="QV231" t="s">
        <v>817</v>
      </c>
      <c r="QW231" t="s">
        <v>813</v>
      </c>
      <c r="QX231" t="s">
        <v>813</v>
      </c>
      <c r="QY231" t="s">
        <v>817</v>
      </c>
      <c r="QZ231" t="s">
        <v>817</v>
      </c>
      <c r="RA231" t="s">
        <v>813</v>
      </c>
      <c r="RB231" t="s">
        <v>817</v>
      </c>
      <c r="RC231" t="s">
        <v>817</v>
      </c>
      <c r="RD231" t="s">
        <v>817</v>
      </c>
      <c r="RE231" t="s">
        <v>817</v>
      </c>
      <c r="RF231" t="s">
        <v>813</v>
      </c>
      <c r="RG231" t="s">
        <v>817</v>
      </c>
      <c r="RH231" t="s">
        <v>817</v>
      </c>
      <c r="RI231" t="s">
        <v>817</v>
      </c>
      <c r="RJ231" t="s">
        <v>817</v>
      </c>
      <c r="RK231" t="s">
        <v>813</v>
      </c>
      <c r="RL231" t="s">
        <v>813</v>
      </c>
      <c r="RM231" t="s">
        <v>817</v>
      </c>
      <c r="RN231" t="s">
        <v>817</v>
      </c>
      <c r="RO231" t="s">
        <v>817</v>
      </c>
      <c r="RP231" t="s">
        <v>817</v>
      </c>
      <c r="RQ231" t="s">
        <v>817</v>
      </c>
      <c r="RR231" t="s">
        <v>817</v>
      </c>
      <c r="RS231" t="s">
        <v>813</v>
      </c>
      <c r="RT231" t="s">
        <v>817</v>
      </c>
      <c r="RU231" t="s">
        <v>817</v>
      </c>
      <c r="RV231" t="s">
        <v>817</v>
      </c>
      <c r="RW231" t="s">
        <v>817</v>
      </c>
      <c r="RX231" t="s">
        <v>837</v>
      </c>
      <c r="RY231" t="s">
        <v>891</v>
      </c>
      <c r="RZ231" t="s">
        <v>817</v>
      </c>
      <c r="SB231" t="s">
        <v>813</v>
      </c>
      <c r="SC231" t="s">
        <v>817</v>
      </c>
      <c r="SD231" t="s">
        <v>817</v>
      </c>
      <c r="SE231" t="s">
        <v>817</v>
      </c>
      <c r="SF231" t="s">
        <v>817</v>
      </c>
      <c r="SG231" t="s">
        <v>817</v>
      </c>
      <c r="SH231" t="s">
        <v>813</v>
      </c>
      <c r="SI231" t="s">
        <v>813</v>
      </c>
      <c r="SJ231" t="s">
        <v>817</v>
      </c>
      <c r="SK231" t="s">
        <v>817</v>
      </c>
      <c r="SL231" t="s">
        <v>817</v>
      </c>
      <c r="SM231" t="s">
        <v>817</v>
      </c>
      <c r="SN231" t="s">
        <v>817</v>
      </c>
      <c r="SO231" t="s">
        <v>817</v>
      </c>
      <c r="SP231" t="s">
        <v>817</v>
      </c>
      <c r="SQ231" t="s">
        <v>817</v>
      </c>
      <c r="SR231" t="s">
        <v>813</v>
      </c>
      <c r="SS231" t="s">
        <v>817</v>
      </c>
      <c r="ST231" t="s">
        <v>817</v>
      </c>
      <c r="SU231" t="s">
        <v>817</v>
      </c>
      <c r="SV231" t="s">
        <v>817</v>
      </c>
      <c r="SW231" t="s">
        <v>813</v>
      </c>
      <c r="SX231" t="s">
        <v>813</v>
      </c>
      <c r="SY231" t="s">
        <v>817</v>
      </c>
      <c r="SZ231" t="s">
        <v>817</v>
      </c>
      <c r="TA231" t="s">
        <v>817</v>
      </c>
      <c r="TB231" t="s">
        <v>817</v>
      </c>
      <c r="TC231" t="s">
        <v>817</v>
      </c>
      <c r="TD231" t="s">
        <v>817</v>
      </c>
      <c r="TE231" t="s">
        <v>817</v>
      </c>
      <c r="TF231" t="s">
        <v>817</v>
      </c>
      <c r="TG231" t="s">
        <v>817</v>
      </c>
      <c r="TH231" t="s">
        <v>817</v>
      </c>
      <c r="TI231" t="s">
        <v>817</v>
      </c>
      <c r="TJ231" t="s">
        <v>817</v>
      </c>
      <c r="TU231" t="s">
        <v>817</v>
      </c>
      <c r="TY231" t="s">
        <v>813</v>
      </c>
      <c r="TZ231" t="s">
        <v>813</v>
      </c>
      <c r="UA231" t="s">
        <v>817</v>
      </c>
      <c r="UB231" t="s">
        <v>813</v>
      </c>
      <c r="UC231" t="s">
        <v>813</v>
      </c>
      <c r="UD231" t="s">
        <v>817</v>
      </c>
      <c r="UE231" t="s">
        <v>817</v>
      </c>
      <c r="UF231" t="s">
        <v>817</v>
      </c>
      <c r="UG231" t="s">
        <v>817</v>
      </c>
      <c r="UH231" t="s">
        <v>817</v>
      </c>
      <c r="UI231" t="s">
        <v>817</v>
      </c>
      <c r="UJ231" t="s">
        <v>817</v>
      </c>
      <c r="UK231" t="s">
        <v>817</v>
      </c>
      <c r="UL231" t="s">
        <v>813</v>
      </c>
      <c r="UM231" t="s">
        <v>813</v>
      </c>
      <c r="UN231" t="s">
        <v>817</v>
      </c>
      <c r="UO231" t="s">
        <v>817</v>
      </c>
      <c r="UP231" t="s">
        <v>817</v>
      </c>
      <c r="UQ231" t="s">
        <v>817</v>
      </c>
      <c r="UR231" t="s">
        <v>813</v>
      </c>
      <c r="US231" t="s">
        <v>817</v>
      </c>
      <c r="UT231" t="s">
        <v>813</v>
      </c>
      <c r="UU231" t="s">
        <v>817</v>
      </c>
      <c r="UV231" t="s">
        <v>817</v>
      </c>
      <c r="UW231" t="s">
        <v>817</v>
      </c>
      <c r="UX231" t="s">
        <v>817</v>
      </c>
      <c r="UY231" t="s">
        <v>817</v>
      </c>
      <c r="UZ231" t="s">
        <v>817</v>
      </c>
      <c r="VB231" t="s">
        <v>847</v>
      </c>
      <c r="VC231" t="s">
        <v>963</v>
      </c>
      <c r="VD231" t="s">
        <v>817</v>
      </c>
      <c r="VE231" t="s">
        <v>817</v>
      </c>
      <c r="VF231" t="s">
        <v>813</v>
      </c>
      <c r="VG231" t="s">
        <v>813</v>
      </c>
      <c r="VH231" t="s">
        <v>817</v>
      </c>
      <c r="VI231" t="s">
        <v>817</v>
      </c>
      <c r="VJ231" t="s">
        <v>817</v>
      </c>
      <c r="VK231" t="s">
        <v>817</v>
      </c>
      <c r="VL231" t="s">
        <v>813</v>
      </c>
      <c r="VM231" t="s">
        <v>817</v>
      </c>
      <c r="VN231" t="s">
        <v>817</v>
      </c>
      <c r="VO231" t="s">
        <v>817</v>
      </c>
      <c r="VP231" t="s">
        <v>817</v>
      </c>
      <c r="VQ231" t="s">
        <v>817</v>
      </c>
      <c r="VY231" t="s">
        <v>817</v>
      </c>
      <c r="VZ231" t="s">
        <v>817</v>
      </c>
      <c r="WA231" t="s">
        <v>813</v>
      </c>
      <c r="WB231" t="s">
        <v>817</v>
      </c>
      <c r="WJ231" t="s">
        <v>817</v>
      </c>
      <c r="WK231" t="s">
        <v>813</v>
      </c>
      <c r="WL231" t="s">
        <v>817</v>
      </c>
      <c r="WM231" t="s">
        <v>813</v>
      </c>
      <c r="WN231" t="s">
        <v>817</v>
      </c>
      <c r="WO231" t="s">
        <v>817</v>
      </c>
      <c r="WP231" t="s">
        <v>817</v>
      </c>
      <c r="WQ231" t="s">
        <v>817</v>
      </c>
      <c r="WR231" t="s">
        <v>817</v>
      </c>
      <c r="WS231" t="s">
        <v>849</v>
      </c>
      <c r="WU231" t="s">
        <v>813</v>
      </c>
      <c r="WV231" t="s">
        <v>813</v>
      </c>
      <c r="WW231" t="s">
        <v>813</v>
      </c>
      <c r="WX231" t="s">
        <v>817</v>
      </c>
      <c r="WY231" t="s">
        <v>817</v>
      </c>
      <c r="WZ231" t="s">
        <v>817</v>
      </c>
      <c r="XA231" t="s">
        <v>817</v>
      </c>
      <c r="XB231" t="s">
        <v>817</v>
      </c>
      <c r="XC231" t="s">
        <v>850</v>
      </c>
      <c r="XD231" t="s">
        <v>813</v>
      </c>
      <c r="XE231" t="s">
        <v>817</v>
      </c>
      <c r="XF231" t="s">
        <v>817</v>
      </c>
      <c r="XG231" t="s">
        <v>817</v>
      </c>
      <c r="XH231" t="s">
        <v>817</v>
      </c>
      <c r="XI231" t="s">
        <v>817</v>
      </c>
      <c r="XJ231" t="s">
        <v>813</v>
      </c>
      <c r="XK231" t="s">
        <v>817</v>
      </c>
      <c r="XL231" t="s">
        <v>817</v>
      </c>
      <c r="XM231" t="s">
        <v>817</v>
      </c>
      <c r="XN231" t="s">
        <v>817</v>
      </c>
      <c r="XO231" t="s">
        <v>817</v>
      </c>
      <c r="XP231" t="s">
        <v>817</v>
      </c>
      <c r="XQ231" t="s">
        <v>817</v>
      </c>
      <c r="XR231" t="s">
        <v>813</v>
      </c>
      <c r="XS231" t="s">
        <v>817</v>
      </c>
      <c r="XT231" t="s">
        <v>817</v>
      </c>
      <c r="XU231" t="s">
        <v>813</v>
      </c>
      <c r="XV231" t="s">
        <v>817</v>
      </c>
      <c r="XW231" t="s">
        <v>817</v>
      </c>
      <c r="XX231" t="s">
        <v>817</v>
      </c>
      <c r="XY231" t="s">
        <v>817</v>
      </c>
      <c r="XZ231" t="s">
        <v>817</v>
      </c>
      <c r="ZM231" t="s">
        <v>817</v>
      </c>
      <c r="ZN231" t="s">
        <v>817</v>
      </c>
      <c r="ZO231" t="s">
        <v>817</v>
      </c>
      <c r="ZP231" t="s">
        <v>817</v>
      </c>
      <c r="ZQ231" t="s">
        <v>813</v>
      </c>
      <c r="ZR231" t="s">
        <v>813</v>
      </c>
      <c r="ZS231" t="s">
        <v>813</v>
      </c>
      <c r="ZT231" t="s">
        <v>817</v>
      </c>
      <c r="ZU231" t="s">
        <v>817</v>
      </c>
      <c r="ZV231" t="s">
        <v>817</v>
      </c>
      <c r="ZW231" t="s">
        <v>817</v>
      </c>
      <c r="ZX231" t="s">
        <v>817</v>
      </c>
      <c r="ZY231" t="s">
        <v>817</v>
      </c>
      <c r="ZZ231" t="s">
        <v>817</v>
      </c>
      <c r="AAA231" t="s">
        <v>817</v>
      </c>
      <c r="AAB231" t="s">
        <v>817</v>
      </c>
      <c r="AAC231" t="s">
        <v>817</v>
      </c>
      <c r="AAD231" t="s">
        <v>817</v>
      </c>
      <c r="AAE231" t="s">
        <v>817</v>
      </c>
      <c r="AAF231" t="s">
        <v>817</v>
      </c>
      <c r="AAH231" t="s">
        <v>813</v>
      </c>
      <c r="AAI231" t="s">
        <v>817</v>
      </c>
      <c r="AAJ231" t="s">
        <v>813</v>
      </c>
      <c r="AAK231" t="s">
        <v>817</v>
      </c>
      <c r="AAL231" t="s">
        <v>817</v>
      </c>
      <c r="AAM231" t="s">
        <v>817</v>
      </c>
      <c r="AAN231" t="s">
        <v>813</v>
      </c>
      <c r="AAO231" t="s">
        <v>817</v>
      </c>
      <c r="AAP231" t="s">
        <v>817</v>
      </c>
      <c r="AAQ231" t="s">
        <v>817</v>
      </c>
      <c r="AAR231" t="s">
        <v>817</v>
      </c>
      <c r="AAS231" t="s">
        <v>817</v>
      </c>
      <c r="AAT231" t="s">
        <v>817</v>
      </c>
      <c r="AAV231" t="s">
        <v>817</v>
      </c>
      <c r="AAW231" t="s">
        <v>817</v>
      </c>
      <c r="AAX231" t="s">
        <v>817</v>
      </c>
      <c r="AAY231" t="s">
        <v>817</v>
      </c>
      <c r="AAZ231" t="s">
        <v>817</v>
      </c>
      <c r="ABA231" t="s">
        <v>817</v>
      </c>
      <c r="ABB231" t="s">
        <v>813</v>
      </c>
      <c r="ABC231" t="s">
        <v>817</v>
      </c>
      <c r="ABD231" t="s">
        <v>817</v>
      </c>
      <c r="ABE231" t="s">
        <v>817</v>
      </c>
      <c r="ABF231" t="s">
        <v>817</v>
      </c>
      <c r="ABG231" t="s">
        <v>813</v>
      </c>
      <c r="ABH231" t="s">
        <v>813</v>
      </c>
      <c r="ABI231" t="s">
        <v>817</v>
      </c>
      <c r="ABJ231" t="s">
        <v>817</v>
      </c>
      <c r="ABK231" t="s">
        <v>817</v>
      </c>
      <c r="ABL231" t="s">
        <v>817</v>
      </c>
      <c r="ABM231" t="s">
        <v>817</v>
      </c>
      <c r="ABN231" t="s">
        <v>817</v>
      </c>
      <c r="ABO231" t="s">
        <v>817</v>
      </c>
      <c r="ABP231" t="s">
        <v>817</v>
      </c>
      <c r="ABQ231" t="s">
        <v>817</v>
      </c>
      <c r="ABR231" t="s">
        <v>817</v>
      </c>
      <c r="ABS231" t="s">
        <v>817</v>
      </c>
      <c r="ABT231" t="s">
        <v>813</v>
      </c>
      <c r="ABU231" t="s">
        <v>817</v>
      </c>
      <c r="ABV231" t="s">
        <v>817</v>
      </c>
      <c r="ABW231" t="s">
        <v>813</v>
      </c>
      <c r="ABX231" t="s">
        <v>817</v>
      </c>
      <c r="ABY231" t="s">
        <v>817</v>
      </c>
      <c r="ABZ231" t="s">
        <v>817</v>
      </c>
      <c r="ACA231" t="s">
        <v>813</v>
      </c>
      <c r="ACB231" t="s">
        <v>817</v>
      </c>
      <c r="ACC231" t="s">
        <v>817</v>
      </c>
      <c r="ACD231" t="s">
        <v>817</v>
      </c>
      <c r="ACE231" t="s">
        <v>817</v>
      </c>
      <c r="ACF231" t="s">
        <v>817</v>
      </c>
      <c r="ACG231" t="s">
        <v>817</v>
      </c>
      <c r="ACH231" t="s">
        <v>817</v>
      </c>
      <c r="ACI231" t="s">
        <v>817</v>
      </c>
    </row>
    <row r="232" spans="1:763">
      <c r="A232" t="s">
        <v>1755</v>
      </c>
      <c r="B232" t="s">
        <v>1756</v>
      </c>
      <c r="C232" t="s">
        <v>1757</v>
      </c>
      <c r="D232" t="s">
        <v>885</v>
      </c>
      <c r="E232" t="s">
        <v>885</v>
      </c>
      <c r="P232" t="s">
        <v>1015</v>
      </c>
      <c r="T232">
        <v>39</v>
      </c>
      <c r="V232" t="s">
        <v>813</v>
      </c>
      <c r="X232" t="s">
        <v>813</v>
      </c>
      <c r="Y232" t="s">
        <v>856</v>
      </c>
      <c r="Z232" t="s">
        <v>856</v>
      </c>
      <c r="AA232" t="s">
        <v>920</v>
      </c>
      <c r="AB232" t="s">
        <v>901</v>
      </c>
      <c r="AC232">
        <v>4</v>
      </c>
      <c r="AD232" t="s">
        <v>817</v>
      </c>
      <c r="AE232">
        <v>0</v>
      </c>
      <c r="AF232">
        <v>4</v>
      </c>
      <c r="AG232">
        <v>0</v>
      </c>
      <c r="AH232" t="s">
        <v>818</v>
      </c>
      <c r="AI232" t="s">
        <v>818</v>
      </c>
      <c r="AJ232" t="s">
        <v>818</v>
      </c>
      <c r="AK232" t="s">
        <v>818</v>
      </c>
      <c r="AL232" t="s">
        <v>818</v>
      </c>
      <c r="AM232" t="s">
        <v>818</v>
      </c>
      <c r="AN232" t="s">
        <v>818</v>
      </c>
      <c r="AO232" t="s">
        <v>818</v>
      </c>
      <c r="AP232" t="s">
        <v>818</v>
      </c>
      <c r="AQ232" t="s">
        <v>818</v>
      </c>
      <c r="AR232" t="s">
        <v>818</v>
      </c>
      <c r="AS232" t="s">
        <v>818</v>
      </c>
      <c r="AT232" t="s">
        <v>818</v>
      </c>
      <c r="AU232" t="s">
        <v>818</v>
      </c>
      <c r="AV232" t="s">
        <v>818</v>
      </c>
      <c r="AW232" t="s">
        <v>818</v>
      </c>
      <c r="AX232" t="s">
        <v>818</v>
      </c>
      <c r="AY232" t="s">
        <v>818</v>
      </c>
      <c r="AZ232" t="s">
        <v>818</v>
      </c>
      <c r="BA232" t="s">
        <v>818</v>
      </c>
      <c r="BB232" t="s">
        <v>818</v>
      </c>
      <c r="BC232" t="s">
        <v>818</v>
      </c>
      <c r="BD232" t="s">
        <v>818</v>
      </c>
      <c r="BE232" t="s">
        <v>818</v>
      </c>
      <c r="BF232" t="s">
        <v>818</v>
      </c>
      <c r="BG232" t="s">
        <v>818</v>
      </c>
      <c r="BH232" t="s">
        <v>818</v>
      </c>
      <c r="BI232" t="s">
        <v>818</v>
      </c>
      <c r="BJ232" t="s">
        <v>818</v>
      </c>
      <c r="BK232" t="s">
        <v>818</v>
      </c>
      <c r="BL232" t="s">
        <v>818</v>
      </c>
      <c r="BM232" t="s">
        <v>818</v>
      </c>
      <c r="BN232" t="s">
        <v>818</v>
      </c>
      <c r="BO232" t="s">
        <v>818</v>
      </c>
      <c r="BP232" t="s">
        <v>818</v>
      </c>
      <c r="BQ232" t="s">
        <v>818</v>
      </c>
      <c r="BR232" t="s">
        <v>818</v>
      </c>
      <c r="BS232" t="s">
        <v>818</v>
      </c>
      <c r="BT232" t="s">
        <v>818</v>
      </c>
      <c r="BU232" t="s">
        <v>818</v>
      </c>
      <c r="BV232" t="s">
        <v>818</v>
      </c>
      <c r="BW232" t="s">
        <v>818</v>
      </c>
      <c r="BX232" t="s">
        <v>818</v>
      </c>
      <c r="BY232" t="s">
        <v>818</v>
      </c>
      <c r="BZ232" t="s">
        <v>818</v>
      </c>
      <c r="CA232" t="s">
        <v>818</v>
      </c>
      <c r="CB232" t="s">
        <v>818</v>
      </c>
      <c r="CC232" t="s">
        <v>818</v>
      </c>
      <c r="CD232" t="s">
        <v>818</v>
      </c>
      <c r="CE232" t="s">
        <v>818</v>
      </c>
      <c r="CF232" t="s">
        <v>818</v>
      </c>
      <c r="CG232" t="s">
        <v>818</v>
      </c>
      <c r="CH232" t="s">
        <v>818</v>
      </c>
      <c r="CI232" t="s">
        <v>818</v>
      </c>
      <c r="CJ232" t="s">
        <v>818</v>
      </c>
      <c r="CK232" t="s">
        <v>818</v>
      </c>
      <c r="CL232" t="s">
        <v>818</v>
      </c>
      <c r="CM232" t="s">
        <v>818</v>
      </c>
      <c r="CN232" t="s">
        <v>818</v>
      </c>
      <c r="CO232" t="s">
        <v>818</v>
      </c>
      <c r="CP232" t="s">
        <v>818</v>
      </c>
      <c r="CQ232" t="s">
        <v>818</v>
      </c>
      <c r="CR232" t="s">
        <v>818</v>
      </c>
      <c r="CS232" t="s">
        <v>818</v>
      </c>
      <c r="CT232" t="s">
        <v>818</v>
      </c>
      <c r="CU232" t="s">
        <v>818</v>
      </c>
      <c r="CV232" t="s">
        <v>818</v>
      </c>
      <c r="CW232" t="s">
        <v>818</v>
      </c>
      <c r="CX232" t="s">
        <v>818</v>
      </c>
      <c r="CY232" t="s">
        <v>818</v>
      </c>
      <c r="CZ232" t="s">
        <v>818</v>
      </c>
      <c r="DA232" t="s">
        <v>818</v>
      </c>
      <c r="DB232" t="s">
        <v>818</v>
      </c>
      <c r="DC232" t="s">
        <v>818</v>
      </c>
      <c r="DD232" t="s">
        <v>818</v>
      </c>
      <c r="DE232" t="s">
        <v>818</v>
      </c>
      <c r="DF232" t="s">
        <v>818</v>
      </c>
      <c r="DG232" t="s">
        <v>818</v>
      </c>
      <c r="DH232" t="s">
        <v>818</v>
      </c>
      <c r="DI232" t="s">
        <v>818</v>
      </c>
      <c r="DJ232" t="s">
        <v>818</v>
      </c>
      <c r="DK232" t="s">
        <v>818</v>
      </c>
      <c r="DL232" t="s">
        <v>818</v>
      </c>
      <c r="DM232" t="s">
        <v>818</v>
      </c>
      <c r="DN232" t="s">
        <v>818</v>
      </c>
      <c r="DO232" t="s">
        <v>818</v>
      </c>
      <c r="DP232" t="s">
        <v>818</v>
      </c>
      <c r="DQ232" t="s">
        <v>818</v>
      </c>
      <c r="DR232" t="s">
        <v>818</v>
      </c>
      <c r="DS232" t="s">
        <v>818</v>
      </c>
      <c r="DT232" t="s">
        <v>818</v>
      </c>
      <c r="DU232" t="s">
        <v>818</v>
      </c>
      <c r="DV232" t="s">
        <v>818</v>
      </c>
      <c r="DW232" t="s">
        <v>818</v>
      </c>
      <c r="DX232" t="s">
        <v>818</v>
      </c>
      <c r="DY232" t="s">
        <v>818</v>
      </c>
      <c r="DZ232" t="s">
        <v>818</v>
      </c>
      <c r="EA232" t="s">
        <v>818</v>
      </c>
      <c r="EB232" t="s">
        <v>818</v>
      </c>
      <c r="EC232" t="s">
        <v>818</v>
      </c>
      <c r="ED232" t="s">
        <v>818</v>
      </c>
      <c r="EE232" t="s">
        <v>818</v>
      </c>
      <c r="EF232" t="s">
        <v>818</v>
      </c>
      <c r="EG232" t="s">
        <v>818</v>
      </c>
      <c r="EH232" t="s">
        <v>818</v>
      </c>
      <c r="EI232" t="s">
        <v>818</v>
      </c>
      <c r="EJ232" t="s">
        <v>818</v>
      </c>
      <c r="EK232" t="s">
        <v>818</v>
      </c>
      <c r="EL232" t="s">
        <v>818</v>
      </c>
      <c r="EM232" t="s">
        <v>818</v>
      </c>
      <c r="EN232" t="s">
        <v>818</v>
      </c>
      <c r="EO232" t="s">
        <v>818</v>
      </c>
      <c r="EP232" t="s">
        <v>818</v>
      </c>
      <c r="EQ232" t="s">
        <v>818</v>
      </c>
      <c r="ER232" t="s">
        <v>818</v>
      </c>
      <c r="ES232" t="s">
        <v>818</v>
      </c>
      <c r="ET232" t="s">
        <v>818</v>
      </c>
      <c r="EU232" t="s">
        <v>818</v>
      </c>
      <c r="EV232" t="s">
        <v>818</v>
      </c>
      <c r="EW232" t="s">
        <v>818</v>
      </c>
      <c r="EX232" t="s">
        <v>818</v>
      </c>
      <c r="EY232" t="s">
        <v>818</v>
      </c>
      <c r="EZ232" t="s">
        <v>818</v>
      </c>
      <c r="FA232" t="s">
        <v>818</v>
      </c>
      <c r="FB232" t="s">
        <v>818</v>
      </c>
      <c r="FC232" t="s">
        <v>818</v>
      </c>
      <c r="FD232" t="s">
        <v>818</v>
      </c>
      <c r="FE232" t="s">
        <v>818</v>
      </c>
      <c r="FF232" t="s">
        <v>818</v>
      </c>
      <c r="FG232" t="s">
        <v>818</v>
      </c>
      <c r="FH232" t="s">
        <v>818</v>
      </c>
      <c r="FI232" t="s">
        <v>818</v>
      </c>
      <c r="FJ232" t="s">
        <v>818</v>
      </c>
      <c r="FK232" t="s">
        <v>818</v>
      </c>
      <c r="FL232" t="s">
        <v>818</v>
      </c>
      <c r="FM232" t="s">
        <v>818</v>
      </c>
      <c r="FN232" t="s">
        <v>818</v>
      </c>
      <c r="FO232" t="s">
        <v>818</v>
      </c>
      <c r="FP232" t="s">
        <v>818</v>
      </c>
      <c r="FQ232" t="s">
        <v>818</v>
      </c>
      <c r="FR232" t="s">
        <v>818</v>
      </c>
      <c r="FS232" t="s">
        <v>818</v>
      </c>
      <c r="FT232" t="s">
        <v>818</v>
      </c>
      <c r="FU232" t="s">
        <v>818</v>
      </c>
      <c r="FV232" t="s">
        <v>818</v>
      </c>
      <c r="FW232" t="s">
        <v>818</v>
      </c>
      <c r="FX232" t="s">
        <v>818</v>
      </c>
      <c r="FY232" t="s">
        <v>818</v>
      </c>
      <c r="FZ232" t="s">
        <v>818</v>
      </c>
      <c r="GA232" t="s">
        <v>818</v>
      </c>
      <c r="GB232" t="s">
        <v>818</v>
      </c>
      <c r="GC232" t="s">
        <v>818</v>
      </c>
      <c r="GD232" t="s">
        <v>818</v>
      </c>
      <c r="GE232" t="s">
        <v>818</v>
      </c>
      <c r="GF232" t="s">
        <v>818</v>
      </c>
      <c r="GG232" t="s">
        <v>818</v>
      </c>
      <c r="GH232" t="s">
        <v>818</v>
      </c>
      <c r="GI232" t="s">
        <v>818</v>
      </c>
      <c r="GJ232" t="s">
        <v>818</v>
      </c>
      <c r="GK232" t="s">
        <v>818</v>
      </c>
      <c r="GL232" t="s">
        <v>818</v>
      </c>
      <c r="GM232" t="s">
        <v>818</v>
      </c>
      <c r="GN232" t="s">
        <v>818</v>
      </c>
      <c r="GO232" t="s">
        <v>818</v>
      </c>
      <c r="GP232" t="s">
        <v>818</v>
      </c>
      <c r="GQ232" t="s">
        <v>818</v>
      </c>
      <c r="GR232" t="s">
        <v>818</v>
      </c>
      <c r="GS232" t="s">
        <v>818</v>
      </c>
      <c r="GT232" t="s">
        <v>818</v>
      </c>
      <c r="GU232" t="s">
        <v>818</v>
      </c>
      <c r="GV232" t="s">
        <v>818</v>
      </c>
      <c r="GW232" t="s">
        <v>818</v>
      </c>
      <c r="GX232" t="s">
        <v>818</v>
      </c>
      <c r="GY232" t="s">
        <v>818</v>
      </c>
      <c r="GZ232" t="s">
        <v>818</v>
      </c>
      <c r="HA232" t="s">
        <v>818</v>
      </c>
      <c r="HB232" t="s">
        <v>818</v>
      </c>
      <c r="HC232" t="s">
        <v>818</v>
      </c>
      <c r="HD232" t="s">
        <v>818</v>
      </c>
      <c r="HE232" t="s">
        <v>818</v>
      </c>
      <c r="HF232" t="s">
        <v>818</v>
      </c>
      <c r="HG232" t="s">
        <v>818</v>
      </c>
      <c r="HH232" t="s">
        <v>818</v>
      </c>
      <c r="HI232" t="s">
        <v>818</v>
      </c>
      <c r="HJ232" t="s">
        <v>818</v>
      </c>
      <c r="HK232" t="s">
        <v>818</v>
      </c>
      <c r="HL232" t="s">
        <v>818</v>
      </c>
      <c r="HM232" t="s">
        <v>818</v>
      </c>
      <c r="HN232" t="s">
        <v>818</v>
      </c>
      <c r="HO232" t="s">
        <v>818</v>
      </c>
      <c r="HP232" t="s">
        <v>818</v>
      </c>
      <c r="HQ232" t="s">
        <v>818</v>
      </c>
      <c r="HR232" t="s">
        <v>818</v>
      </c>
      <c r="HS232" t="s">
        <v>818</v>
      </c>
      <c r="HT232" t="s">
        <v>818</v>
      </c>
      <c r="HU232" t="s">
        <v>818</v>
      </c>
      <c r="HV232" t="s">
        <v>818</v>
      </c>
      <c r="HW232" t="s">
        <v>818</v>
      </c>
      <c r="HX232" t="s">
        <v>818</v>
      </c>
      <c r="HY232" t="s">
        <v>818</v>
      </c>
      <c r="HZ232" t="s">
        <v>818</v>
      </c>
      <c r="IA232" t="s">
        <v>818</v>
      </c>
      <c r="IB232" t="s">
        <v>818</v>
      </c>
      <c r="IC232" t="s">
        <v>818</v>
      </c>
      <c r="ID232" t="s">
        <v>818</v>
      </c>
      <c r="IE232" t="s">
        <v>818</v>
      </c>
      <c r="IF232" t="s">
        <v>818</v>
      </c>
      <c r="IG232" t="s">
        <v>818</v>
      </c>
      <c r="IH232" t="s">
        <v>818</v>
      </c>
      <c r="II232" t="s">
        <v>818</v>
      </c>
      <c r="IJ232" t="s">
        <v>818</v>
      </c>
      <c r="IK232" t="s">
        <v>818</v>
      </c>
      <c r="IL232" t="s">
        <v>818</v>
      </c>
      <c r="IM232" t="s">
        <v>818</v>
      </c>
      <c r="IN232" t="s">
        <v>818</v>
      </c>
      <c r="IO232" t="s">
        <v>818</v>
      </c>
      <c r="IP232" t="s">
        <v>818</v>
      </c>
      <c r="IQ232" t="s">
        <v>818</v>
      </c>
      <c r="IR232" t="s">
        <v>818</v>
      </c>
      <c r="IS232" t="s">
        <v>818</v>
      </c>
      <c r="IT232" t="s">
        <v>818</v>
      </c>
      <c r="IU232" t="s">
        <v>818</v>
      </c>
      <c r="IV232" t="s">
        <v>818</v>
      </c>
      <c r="IW232" t="s">
        <v>818</v>
      </c>
      <c r="IX232" t="s">
        <v>818</v>
      </c>
      <c r="IY232" t="s">
        <v>818</v>
      </c>
      <c r="IZ232" t="s">
        <v>818</v>
      </c>
      <c r="JA232" t="s">
        <v>818</v>
      </c>
      <c r="JB232" t="s">
        <v>818</v>
      </c>
      <c r="JC232" t="s">
        <v>818</v>
      </c>
      <c r="JD232" t="s">
        <v>818</v>
      </c>
      <c r="JE232" t="s">
        <v>818</v>
      </c>
      <c r="JF232" t="s">
        <v>818</v>
      </c>
      <c r="JG232" t="s">
        <v>818</v>
      </c>
      <c r="JH232" t="s">
        <v>818</v>
      </c>
      <c r="JI232" t="s">
        <v>818</v>
      </c>
      <c r="JJ232" t="s">
        <v>818</v>
      </c>
      <c r="JK232" t="s">
        <v>818</v>
      </c>
      <c r="JL232" t="s">
        <v>818</v>
      </c>
      <c r="JM232" t="s">
        <v>818</v>
      </c>
      <c r="JN232" t="s">
        <v>818</v>
      </c>
      <c r="JO232" t="s">
        <v>818</v>
      </c>
      <c r="JP232" t="s">
        <v>818</v>
      </c>
      <c r="JQ232" t="s">
        <v>818</v>
      </c>
      <c r="JR232" t="s">
        <v>818</v>
      </c>
      <c r="JS232" t="s">
        <v>818</v>
      </c>
      <c r="JT232" t="s">
        <v>818</v>
      </c>
      <c r="JU232" t="s">
        <v>818</v>
      </c>
      <c r="JV232" t="s">
        <v>818</v>
      </c>
      <c r="JW232" t="s">
        <v>818</v>
      </c>
      <c r="JX232" t="s">
        <v>818</v>
      </c>
      <c r="JY232" t="s">
        <v>818</v>
      </c>
      <c r="JZ232" t="s">
        <v>818</v>
      </c>
      <c r="KA232" t="s">
        <v>818</v>
      </c>
      <c r="KB232" t="s">
        <v>818</v>
      </c>
      <c r="KC232" t="s">
        <v>818</v>
      </c>
      <c r="KD232" t="s">
        <v>818</v>
      </c>
      <c r="KE232" t="s">
        <v>818</v>
      </c>
      <c r="KF232">
        <v>4</v>
      </c>
      <c r="KG232">
        <v>0</v>
      </c>
      <c r="KH232">
        <v>0</v>
      </c>
      <c r="KI232">
        <v>0</v>
      </c>
      <c r="KJ232">
        <v>0</v>
      </c>
      <c r="KK232">
        <v>2</v>
      </c>
      <c r="KL232">
        <v>0</v>
      </c>
      <c r="KM232">
        <v>0</v>
      </c>
      <c r="KN232">
        <v>1</v>
      </c>
      <c r="KO232">
        <v>0</v>
      </c>
      <c r="KP232">
        <v>2</v>
      </c>
      <c r="KQ232">
        <v>1</v>
      </c>
      <c r="KR232">
        <v>0</v>
      </c>
      <c r="KS232">
        <v>0</v>
      </c>
      <c r="KT232">
        <v>0</v>
      </c>
      <c r="KU232">
        <v>0</v>
      </c>
      <c r="KV232">
        <v>0</v>
      </c>
      <c r="KW232">
        <v>0</v>
      </c>
      <c r="KX232">
        <v>1</v>
      </c>
      <c r="KY232">
        <v>0</v>
      </c>
      <c r="KZ232">
        <v>0</v>
      </c>
      <c r="LA232">
        <v>1</v>
      </c>
      <c r="LB232">
        <v>0</v>
      </c>
      <c r="LC232">
        <v>2</v>
      </c>
      <c r="LD232">
        <v>4</v>
      </c>
      <c r="LE232">
        <v>2</v>
      </c>
      <c r="LF232">
        <v>2</v>
      </c>
      <c r="LH232" t="s">
        <v>813</v>
      </c>
      <c r="LI232" t="s">
        <v>817</v>
      </c>
      <c r="LJ232" t="s">
        <v>817</v>
      </c>
      <c r="LK232" t="s">
        <v>813</v>
      </c>
      <c r="LL232" t="s">
        <v>817</v>
      </c>
      <c r="LM232" t="s">
        <v>817</v>
      </c>
      <c r="LN232" t="s">
        <v>813</v>
      </c>
      <c r="LO232" t="s">
        <v>813</v>
      </c>
      <c r="LP232" t="s">
        <v>813</v>
      </c>
      <c r="LQ232" t="s">
        <v>817</v>
      </c>
      <c r="LR232" t="s">
        <v>818</v>
      </c>
      <c r="LV232" t="s">
        <v>818</v>
      </c>
      <c r="LX232" t="s">
        <v>817</v>
      </c>
      <c r="MU232" t="s">
        <v>817</v>
      </c>
      <c r="MV232" t="s">
        <v>817</v>
      </c>
      <c r="MW232" t="s">
        <v>813</v>
      </c>
      <c r="MX232" t="s">
        <v>817</v>
      </c>
      <c r="MY232" t="s">
        <v>817</v>
      </c>
      <c r="MZ232" t="s">
        <v>817</v>
      </c>
      <c r="NA232" t="s">
        <v>817</v>
      </c>
      <c r="NB232" t="s">
        <v>817</v>
      </c>
      <c r="NR232" t="s">
        <v>817</v>
      </c>
      <c r="NU232" t="s">
        <v>861</v>
      </c>
      <c r="NV232" t="s">
        <v>817</v>
      </c>
      <c r="NY232">
        <v>2</v>
      </c>
      <c r="NZ232" t="s">
        <v>889</v>
      </c>
      <c r="OP232" t="s">
        <v>813</v>
      </c>
      <c r="OQ232" t="s">
        <v>827</v>
      </c>
      <c r="OR232" t="s">
        <v>863</v>
      </c>
      <c r="OS232" t="s">
        <v>878</v>
      </c>
      <c r="OT232" t="s">
        <v>817</v>
      </c>
      <c r="OU232" t="s">
        <v>817</v>
      </c>
      <c r="OV232" t="s">
        <v>1004</v>
      </c>
      <c r="PA232" t="s">
        <v>817</v>
      </c>
      <c r="PB232" t="s">
        <v>817</v>
      </c>
      <c r="PC232" t="s">
        <v>817</v>
      </c>
      <c r="PD232" t="s">
        <v>817</v>
      </c>
      <c r="PE232" t="s">
        <v>817</v>
      </c>
      <c r="PF232" t="s">
        <v>817</v>
      </c>
      <c r="PG232" t="s">
        <v>813</v>
      </c>
      <c r="PH232" t="s">
        <v>817</v>
      </c>
      <c r="PI232" t="s">
        <v>817</v>
      </c>
      <c r="PJ232" t="s">
        <v>817</v>
      </c>
      <c r="PM232" t="s">
        <v>1057</v>
      </c>
      <c r="PN232" t="s">
        <v>837</v>
      </c>
      <c r="PO232" t="s">
        <v>866</v>
      </c>
      <c r="PP232" t="s">
        <v>839</v>
      </c>
      <c r="PQ232" t="s">
        <v>813</v>
      </c>
      <c r="PR232" t="s">
        <v>813</v>
      </c>
      <c r="PS232" t="s">
        <v>817</v>
      </c>
      <c r="PT232" t="s">
        <v>817</v>
      </c>
      <c r="PU232" t="s">
        <v>817</v>
      </c>
      <c r="PV232" t="s">
        <v>817</v>
      </c>
      <c r="PW232" t="s">
        <v>817</v>
      </c>
      <c r="PX232" t="s">
        <v>817</v>
      </c>
      <c r="PY232" t="s">
        <v>817</v>
      </c>
      <c r="PZ232" t="s">
        <v>1058</v>
      </c>
      <c r="QA232" t="s">
        <v>841</v>
      </c>
      <c r="QB232" t="s">
        <v>1005</v>
      </c>
      <c r="QC232" t="s">
        <v>843</v>
      </c>
      <c r="QD232" t="s">
        <v>896</v>
      </c>
      <c r="QE232" t="s">
        <v>845</v>
      </c>
      <c r="QF232" t="s">
        <v>813</v>
      </c>
      <c r="QG232" t="s">
        <v>813</v>
      </c>
      <c r="QH232" t="s">
        <v>813</v>
      </c>
      <c r="QI232" t="s">
        <v>813</v>
      </c>
      <c r="QJ232" t="s">
        <v>813</v>
      </c>
      <c r="QK232" t="s">
        <v>813</v>
      </c>
      <c r="QL232" t="s">
        <v>813</v>
      </c>
      <c r="QM232" t="s">
        <v>817</v>
      </c>
      <c r="QN232" t="s">
        <v>817</v>
      </c>
      <c r="QO232" t="s">
        <v>817</v>
      </c>
      <c r="QP232" t="s">
        <v>817</v>
      </c>
      <c r="QQ232" t="s">
        <v>817</v>
      </c>
      <c r="QR232" t="s">
        <v>813</v>
      </c>
      <c r="QS232" t="s">
        <v>813</v>
      </c>
      <c r="QT232" t="s">
        <v>817</v>
      </c>
      <c r="QU232" t="s">
        <v>817</v>
      </c>
      <c r="QV232" t="s">
        <v>817</v>
      </c>
      <c r="QW232" t="s">
        <v>817</v>
      </c>
      <c r="QX232" t="s">
        <v>817</v>
      </c>
      <c r="QY232" t="s">
        <v>817</v>
      </c>
      <c r="QZ232" t="s">
        <v>817</v>
      </c>
      <c r="RA232" t="s">
        <v>817</v>
      </c>
      <c r="RB232" t="s">
        <v>817</v>
      </c>
      <c r="RC232" t="s">
        <v>817</v>
      </c>
      <c r="RD232" t="s">
        <v>817</v>
      </c>
      <c r="RE232" t="s">
        <v>817</v>
      </c>
      <c r="RF232" t="s">
        <v>817</v>
      </c>
      <c r="RG232" t="s">
        <v>817</v>
      </c>
      <c r="RH232" t="s">
        <v>817</v>
      </c>
      <c r="RI232" t="s">
        <v>817</v>
      </c>
      <c r="RJ232" t="s">
        <v>817</v>
      </c>
      <c r="RK232" t="s">
        <v>813</v>
      </c>
      <c r="RL232" t="s">
        <v>817</v>
      </c>
      <c r="RM232" t="s">
        <v>813</v>
      </c>
      <c r="RN232" t="s">
        <v>817</v>
      </c>
      <c r="RO232" t="s">
        <v>817</v>
      </c>
      <c r="RP232" t="s">
        <v>817</v>
      </c>
      <c r="RQ232" t="s">
        <v>817</v>
      </c>
      <c r="RR232" t="s">
        <v>817</v>
      </c>
      <c r="RS232" t="s">
        <v>817</v>
      </c>
      <c r="RT232" t="s">
        <v>817</v>
      </c>
      <c r="RU232" t="s">
        <v>817</v>
      </c>
      <c r="RV232" t="s">
        <v>817</v>
      </c>
      <c r="RW232" t="s">
        <v>817</v>
      </c>
      <c r="RX232" t="s">
        <v>837</v>
      </c>
      <c r="RY232" t="s">
        <v>1758</v>
      </c>
      <c r="RZ232" t="s">
        <v>817</v>
      </c>
      <c r="SB232" t="s">
        <v>817</v>
      </c>
      <c r="SC232" t="s">
        <v>817</v>
      </c>
      <c r="SD232" t="s">
        <v>817</v>
      </c>
      <c r="SE232" t="s">
        <v>817</v>
      </c>
      <c r="SF232" t="s">
        <v>817</v>
      </c>
      <c r="SG232" t="s">
        <v>817</v>
      </c>
      <c r="SH232" t="s">
        <v>817</v>
      </c>
      <c r="SI232" t="s">
        <v>817</v>
      </c>
      <c r="SJ232" t="s">
        <v>817</v>
      </c>
      <c r="SK232" t="s">
        <v>817</v>
      </c>
      <c r="SL232" t="s">
        <v>813</v>
      </c>
      <c r="SM232" t="s">
        <v>817</v>
      </c>
      <c r="SN232" t="s">
        <v>817</v>
      </c>
      <c r="SO232" t="s">
        <v>817</v>
      </c>
      <c r="SP232" t="s">
        <v>817</v>
      </c>
      <c r="SQ232" t="s">
        <v>817</v>
      </c>
      <c r="SR232" t="s">
        <v>817</v>
      </c>
      <c r="SS232" t="s">
        <v>817</v>
      </c>
      <c r="ST232" t="s">
        <v>817</v>
      </c>
      <c r="SU232" t="s">
        <v>817</v>
      </c>
      <c r="SV232" t="s">
        <v>817</v>
      </c>
      <c r="SW232" t="s">
        <v>817</v>
      </c>
      <c r="SX232" t="s">
        <v>817</v>
      </c>
      <c r="SY232" t="s">
        <v>817</v>
      </c>
      <c r="SZ232" t="s">
        <v>817</v>
      </c>
      <c r="TA232" t="s">
        <v>817</v>
      </c>
      <c r="TB232" t="s">
        <v>817</v>
      </c>
      <c r="TC232" t="s">
        <v>817</v>
      </c>
      <c r="TD232" t="s">
        <v>817</v>
      </c>
      <c r="TE232" t="s">
        <v>817</v>
      </c>
      <c r="TF232" t="s">
        <v>813</v>
      </c>
      <c r="TG232" t="s">
        <v>817</v>
      </c>
      <c r="TH232" t="s">
        <v>817</v>
      </c>
      <c r="TI232" t="s">
        <v>817</v>
      </c>
      <c r="TU232" t="s">
        <v>817</v>
      </c>
      <c r="TY232" t="s">
        <v>813</v>
      </c>
      <c r="TZ232" t="s">
        <v>813</v>
      </c>
      <c r="UA232" t="s">
        <v>813</v>
      </c>
      <c r="UB232" t="s">
        <v>817</v>
      </c>
      <c r="UC232" t="s">
        <v>817</v>
      </c>
      <c r="UD232" t="s">
        <v>817</v>
      </c>
      <c r="UE232" t="s">
        <v>817</v>
      </c>
      <c r="UF232" t="s">
        <v>817</v>
      </c>
      <c r="UG232" t="s">
        <v>817</v>
      </c>
      <c r="UH232" t="s">
        <v>817</v>
      </c>
      <c r="UI232" t="s">
        <v>817</v>
      </c>
      <c r="UJ232" t="s">
        <v>817</v>
      </c>
      <c r="UK232" t="s">
        <v>817</v>
      </c>
      <c r="UL232" t="s">
        <v>813</v>
      </c>
      <c r="UM232" t="s">
        <v>817</v>
      </c>
      <c r="UN232" t="s">
        <v>813</v>
      </c>
      <c r="UO232" t="s">
        <v>813</v>
      </c>
      <c r="UP232" t="s">
        <v>813</v>
      </c>
      <c r="UQ232" t="s">
        <v>817</v>
      </c>
      <c r="UR232" t="s">
        <v>817</v>
      </c>
      <c r="US232" t="s">
        <v>817</v>
      </c>
      <c r="UT232" t="s">
        <v>817</v>
      </c>
      <c r="UU232" t="s">
        <v>817</v>
      </c>
      <c r="UV232" t="s">
        <v>817</v>
      </c>
      <c r="UW232" t="s">
        <v>817</v>
      </c>
      <c r="UX232" t="s">
        <v>817</v>
      </c>
      <c r="UY232" t="s">
        <v>817</v>
      </c>
      <c r="UZ232" t="s">
        <v>817</v>
      </c>
      <c r="VD232" t="s">
        <v>817</v>
      </c>
      <c r="VE232" t="s">
        <v>817</v>
      </c>
      <c r="VF232" t="s">
        <v>813</v>
      </c>
      <c r="VG232" t="s">
        <v>813</v>
      </c>
      <c r="VH232" t="s">
        <v>817</v>
      </c>
      <c r="VI232" t="s">
        <v>817</v>
      </c>
      <c r="VJ232" t="s">
        <v>817</v>
      </c>
      <c r="VK232" t="s">
        <v>817</v>
      </c>
      <c r="VL232" t="s">
        <v>817</v>
      </c>
      <c r="VM232" t="s">
        <v>817</v>
      </c>
      <c r="VN232" t="s">
        <v>817</v>
      </c>
      <c r="VO232" t="s">
        <v>817</v>
      </c>
      <c r="VP232" t="s">
        <v>817</v>
      </c>
      <c r="VQ232" t="s">
        <v>817</v>
      </c>
      <c r="VY232" t="s">
        <v>813</v>
      </c>
      <c r="VZ232" t="s">
        <v>817</v>
      </c>
      <c r="WA232" t="s">
        <v>813</v>
      </c>
      <c r="WB232" t="s">
        <v>817</v>
      </c>
      <c r="WJ232" t="s">
        <v>813</v>
      </c>
      <c r="WK232" t="s">
        <v>813</v>
      </c>
      <c r="WL232" t="s">
        <v>817</v>
      </c>
      <c r="WM232" t="s">
        <v>813</v>
      </c>
      <c r="WN232" t="s">
        <v>817</v>
      </c>
      <c r="WO232" t="s">
        <v>817</v>
      </c>
      <c r="WP232" t="s">
        <v>817</v>
      </c>
      <c r="WQ232" t="s">
        <v>817</v>
      </c>
      <c r="WR232" t="s">
        <v>817</v>
      </c>
      <c r="WS232" t="s">
        <v>1759</v>
      </c>
      <c r="WU232" t="s">
        <v>817</v>
      </c>
      <c r="WV232" t="s">
        <v>817</v>
      </c>
      <c r="WW232" t="s">
        <v>817</v>
      </c>
      <c r="WX232" t="s">
        <v>817</v>
      </c>
      <c r="WY232" t="s">
        <v>817</v>
      </c>
      <c r="WZ232" t="s">
        <v>813</v>
      </c>
      <c r="XA232" t="s">
        <v>817</v>
      </c>
      <c r="XB232" t="s">
        <v>817</v>
      </c>
      <c r="XC232" t="s">
        <v>850</v>
      </c>
      <c r="XD232" t="s">
        <v>817</v>
      </c>
      <c r="XE232" t="s">
        <v>813</v>
      </c>
      <c r="XF232" t="s">
        <v>817</v>
      </c>
      <c r="XG232" t="s">
        <v>817</v>
      </c>
      <c r="XH232" t="s">
        <v>817</v>
      </c>
      <c r="XI232" t="s">
        <v>817</v>
      </c>
      <c r="XJ232" t="s">
        <v>817</v>
      </c>
      <c r="XK232" t="s">
        <v>817</v>
      </c>
      <c r="XL232" t="s">
        <v>817</v>
      </c>
      <c r="XM232" t="s">
        <v>817</v>
      </c>
      <c r="XN232" t="s">
        <v>817</v>
      </c>
      <c r="XO232" t="s">
        <v>817</v>
      </c>
      <c r="XP232" t="s">
        <v>817</v>
      </c>
      <c r="XQ232" t="s">
        <v>817</v>
      </c>
      <c r="XR232" t="s">
        <v>813</v>
      </c>
      <c r="XS232" t="s">
        <v>817</v>
      </c>
      <c r="XT232" t="s">
        <v>817</v>
      </c>
      <c r="XU232" t="s">
        <v>813</v>
      </c>
      <c r="XV232" t="s">
        <v>817</v>
      </c>
      <c r="XW232" t="s">
        <v>817</v>
      </c>
      <c r="XX232" t="s">
        <v>817</v>
      </c>
      <c r="XY232" t="s">
        <v>817</v>
      </c>
      <c r="XZ232" t="s">
        <v>817</v>
      </c>
      <c r="ZM232" t="s">
        <v>817</v>
      </c>
      <c r="ZN232" t="s">
        <v>817</v>
      </c>
      <c r="ZO232" t="s">
        <v>817</v>
      </c>
      <c r="ZP232" t="s">
        <v>817</v>
      </c>
      <c r="ZQ232" t="s">
        <v>817</v>
      </c>
      <c r="ZR232" t="s">
        <v>813</v>
      </c>
      <c r="ZS232" t="s">
        <v>817</v>
      </c>
      <c r="ZT232" t="s">
        <v>817</v>
      </c>
      <c r="ZU232" t="s">
        <v>817</v>
      </c>
      <c r="ZV232" t="s">
        <v>817</v>
      </c>
      <c r="ZW232" t="s">
        <v>813</v>
      </c>
      <c r="ZX232" t="s">
        <v>817</v>
      </c>
      <c r="ZY232" t="s">
        <v>817</v>
      </c>
      <c r="ZZ232" t="s">
        <v>817</v>
      </c>
      <c r="AAA232" t="s">
        <v>817</v>
      </c>
      <c r="AAB232" t="s">
        <v>817</v>
      </c>
      <c r="AAC232" t="s">
        <v>817</v>
      </c>
      <c r="AAD232" t="s">
        <v>817</v>
      </c>
      <c r="AAE232" t="s">
        <v>817</v>
      </c>
      <c r="AAF232" t="s">
        <v>817</v>
      </c>
      <c r="AAH232" t="s">
        <v>817</v>
      </c>
      <c r="AAI232" t="s">
        <v>817</v>
      </c>
      <c r="AAJ232" t="s">
        <v>817</v>
      </c>
      <c r="AAK232" t="s">
        <v>817</v>
      </c>
      <c r="AAL232" t="s">
        <v>817</v>
      </c>
      <c r="AAM232" t="s">
        <v>817</v>
      </c>
      <c r="AAN232" t="s">
        <v>817</v>
      </c>
      <c r="AAO232" t="s">
        <v>817</v>
      </c>
      <c r="AAP232" t="s">
        <v>817</v>
      </c>
      <c r="AAQ232" t="s">
        <v>813</v>
      </c>
      <c r="AAR232" t="s">
        <v>817</v>
      </c>
      <c r="AAS232" t="s">
        <v>817</v>
      </c>
      <c r="AAT232" t="s">
        <v>817</v>
      </c>
      <c r="AAV232" t="s">
        <v>817</v>
      </c>
      <c r="AAW232" t="s">
        <v>817</v>
      </c>
      <c r="AAX232" t="s">
        <v>817</v>
      </c>
      <c r="AAY232" t="s">
        <v>817</v>
      </c>
      <c r="AAZ232" t="s">
        <v>813</v>
      </c>
      <c r="ABA232" t="s">
        <v>813</v>
      </c>
      <c r="ABB232" t="s">
        <v>813</v>
      </c>
      <c r="ABC232" t="s">
        <v>817</v>
      </c>
      <c r="ABD232" t="s">
        <v>817</v>
      </c>
      <c r="ABE232" t="s">
        <v>817</v>
      </c>
      <c r="ABF232" t="s">
        <v>817</v>
      </c>
      <c r="ABG232" t="s">
        <v>817</v>
      </c>
      <c r="ABH232" t="s">
        <v>817</v>
      </c>
      <c r="ABI232" t="s">
        <v>817</v>
      </c>
      <c r="ABJ232" t="s">
        <v>817</v>
      </c>
      <c r="ABK232" t="s">
        <v>817</v>
      </c>
      <c r="ABL232" t="s">
        <v>817</v>
      </c>
      <c r="ABM232" t="s">
        <v>817</v>
      </c>
      <c r="ABN232" t="s">
        <v>817</v>
      </c>
      <c r="ABO232" t="s">
        <v>817</v>
      </c>
      <c r="ABP232" t="s">
        <v>813</v>
      </c>
      <c r="ABQ232" t="s">
        <v>817</v>
      </c>
      <c r="ABR232" t="s">
        <v>817</v>
      </c>
      <c r="ABS232" t="s">
        <v>817</v>
      </c>
      <c r="ABT232" t="s">
        <v>817</v>
      </c>
      <c r="ABU232" t="s">
        <v>817</v>
      </c>
      <c r="ABV232" t="s">
        <v>813</v>
      </c>
      <c r="ABW232" t="s">
        <v>817</v>
      </c>
      <c r="ABX232" t="s">
        <v>813</v>
      </c>
      <c r="ABY232" t="s">
        <v>817</v>
      </c>
      <c r="ABZ232" t="s">
        <v>817</v>
      </c>
      <c r="ACA232" t="s">
        <v>817</v>
      </c>
      <c r="ACB232" t="s">
        <v>817</v>
      </c>
      <c r="ACC232" t="s">
        <v>817</v>
      </c>
      <c r="ACD232" t="s">
        <v>817</v>
      </c>
      <c r="ACE232" t="s">
        <v>813</v>
      </c>
      <c r="ACF232" t="s">
        <v>817</v>
      </c>
      <c r="ACG232" t="s">
        <v>817</v>
      </c>
      <c r="ACH232" t="s">
        <v>817</v>
      </c>
      <c r="ACI232" t="s">
        <v>817</v>
      </c>
    </row>
    <row r="233" spans="1:763">
      <c r="B233" t="s">
        <v>1760</v>
      </c>
      <c r="C233" t="s">
        <v>1761</v>
      </c>
      <c r="D233" t="s">
        <v>873</v>
      </c>
      <c r="E233" t="s">
        <v>873</v>
      </c>
      <c r="P233" t="s">
        <v>1110</v>
      </c>
      <c r="Q233">
        <v>1.39</v>
      </c>
      <c r="T233">
        <v>28</v>
      </c>
      <c r="V233" t="s">
        <v>813</v>
      </c>
      <c r="X233" t="s">
        <v>813</v>
      </c>
      <c r="Y233" t="s">
        <v>814</v>
      </c>
      <c r="Z233" t="s">
        <v>814</v>
      </c>
      <c r="AA233" t="s">
        <v>857</v>
      </c>
      <c r="AB233" t="s">
        <v>816</v>
      </c>
      <c r="AC233">
        <v>8</v>
      </c>
      <c r="AD233" t="s">
        <v>817</v>
      </c>
      <c r="AE233">
        <v>8</v>
      </c>
      <c r="AF233">
        <v>0</v>
      </c>
      <c r="AG233">
        <v>0</v>
      </c>
      <c r="AH233" t="s">
        <v>818</v>
      </c>
      <c r="AI233" t="s">
        <v>818</v>
      </c>
      <c r="AJ233" t="s">
        <v>818</v>
      </c>
      <c r="AK233" t="s">
        <v>818</v>
      </c>
      <c r="AL233" t="s">
        <v>818</v>
      </c>
      <c r="AM233" t="s">
        <v>818</v>
      </c>
      <c r="AN233" t="s">
        <v>818</v>
      </c>
      <c r="AO233" t="s">
        <v>818</v>
      </c>
      <c r="AP233" t="s">
        <v>818</v>
      </c>
      <c r="AQ233" t="s">
        <v>818</v>
      </c>
      <c r="AR233" t="s">
        <v>818</v>
      </c>
      <c r="AS233" t="s">
        <v>818</v>
      </c>
      <c r="AT233" t="s">
        <v>818</v>
      </c>
      <c r="AU233" t="s">
        <v>818</v>
      </c>
      <c r="AV233" t="s">
        <v>818</v>
      </c>
      <c r="AW233" t="s">
        <v>818</v>
      </c>
      <c r="AX233" t="s">
        <v>818</v>
      </c>
      <c r="AY233" t="s">
        <v>818</v>
      </c>
      <c r="AZ233" t="s">
        <v>818</v>
      </c>
      <c r="BA233" t="s">
        <v>818</v>
      </c>
      <c r="BB233" t="s">
        <v>818</v>
      </c>
      <c r="BC233" t="s">
        <v>818</v>
      </c>
      <c r="BD233" t="s">
        <v>818</v>
      </c>
      <c r="BE233" t="s">
        <v>818</v>
      </c>
      <c r="BF233" t="s">
        <v>818</v>
      </c>
      <c r="BG233" t="s">
        <v>818</v>
      </c>
      <c r="BH233" t="s">
        <v>818</v>
      </c>
      <c r="BI233" t="s">
        <v>818</v>
      </c>
      <c r="BJ233" t="s">
        <v>818</v>
      </c>
      <c r="BK233" t="s">
        <v>818</v>
      </c>
      <c r="BL233" t="s">
        <v>818</v>
      </c>
      <c r="BM233" t="s">
        <v>818</v>
      </c>
      <c r="BN233" t="s">
        <v>818</v>
      </c>
      <c r="BO233" t="s">
        <v>818</v>
      </c>
      <c r="BP233" t="s">
        <v>818</v>
      </c>
      <c r="BQ233" t="s">
        <v>818</v>
      </c>
      <c r="BR233" t="s">
        <v>818</v>
      </c>
      <c r="BS233" t="s">
        <v>818</v>
      </c>
      <c r="BT233" t="s">
        <v>818</v>
      </c>
      <c r="BU233" t="s">
        <v>818</v>
      </c>
      <c r="BV233" t="s">
        <v>818</v>
      </c>
      <c r="BW233" t="s">
        <v>818</v>
      </c>
      <c r="BX233" t="s">
        <v>818</v>
      </c>
      <c r="BY233" t="s">
        <v>818</v>
      </c>
      <c r="BZ233" t="s">
        <v>818</v>
      </c>
      <c r="CA233" t="s">
        <v>818</v>
      </c>
      <c r="CB233" t="s">
        <v>818</v>
      </c>
      <c r="CC233" t="s">
        <v>818</v>
      </c>
      <c r="CD233" t="s">
        <v>818</v>
      </c>
      <c r="CE233" t="s">
        <v>818</v>
      </c>
      <c r="CF233" t="s">
        <v>818</v>
      </c>
      <c r="CG233" t="s">
        <v>818</v>
      </c>
      <c r="CH233" t="s">
        <v>818</v>
      </c>
      <c r="CI233" t="s">
        <v>818</v>
      </c>
      <c r="CJ233" t="s">
        <v>818</v>
      </c>
      <c r="CK233" t="s">
        <v>818</v>
      </c>
      <c r="CL233" t="s">
        <v>818</v>
      </c>
      <c r="CM233" t="s">
        <v>818</v>
      </c>
      <c r="CN233" t="s">
        <v>818</v>
      </c>
      <c r="CO233" t="s">
        <v>818</v>
      </c>
      <c r="CP233" t="s">
        <v>818</v>
      </c>
      <c r="CQ233" t="s">
        <v>818</v>
      </c>
      <c r="CR233" t="s">
        <v>818</v>
      </c>
      <c r="CS233" t="s">
        <v>818</v>
      </c>
      <c r="CT233" t="s">
        <v>818</v>
      </c>
      <c r="CU233" t="s">
        <v>818</v>
      </c>
      <c r="CV233" t="s">
        <v>818</v>
      </c>
      <c r="CW233" t="s">
        <v>818</v>
      </c>
      <c r="CX233" t="s">
        <v>818</v>
      </c>
      <c r="CY233" t="s">
        <v>818</v>
      </c>
      <c r="CZ233" t="s">
        <v>818</v>
      </c>
      <c r="DA233" t="s">
        <v>818</v>
      </c>
      <c r="DB233" t="s">
        <v>818</v>
      </c>
      <c r="DC233" t="s">
        <v>818</v>
      </c>
      <c r="DD233" t="s">
        <v>818</v>
      </c>
      <c r="DE233" t="s">
        <v>818</v>
      </c>
      <c r="DF233" t="s">
        <v>818</v>
      </c>
      <c r="DG233" t="s">
        <v>818</v>
      </c>
      <c r="DH233" t="s">
        <v>818</v>
      </c>
      <c r="DI233" t="s">
        <v>818</v>
      </c>
      <c r="DJ233" t="s">
        <v>818</v>
      </c>
      <c r="DK233" t="s">
        <v>818</v>
      </c>
      <c r="DL233" t="s">
        <v>818</v>
      </c>
      <c r="DM233" t="s">
        <v>818</v>
      </c>
      <c r="DN233" t="s">
        <v>818</v>
      </c>
      <c r="DO233" t="s">
        <v>818</v>
      </c>
      <c r="DP233" t="s">
        <v>818</v>
      </c>
      <c r="DQ233" t="s">
        <v>818</v>
      </c>
      <c r="DR233" t="s">
        <v>818</v>
      </c>
      <c r="DS233" t="s">
        <v>818</v>
      </c>
      <c r="DT233" t="s">
        <v>818</v>
      </c>
      <c r="DU233" t="s">
        <v>818</v>
      </c>
      <c r="DV233" t="s">
        <v>818</v>
      </c>
      <c r="DW233" t="s">
        <v>818</v>
      </c>
      <c r="DX233" t="s">
        <v>818</v>
      </c>
      <c r="DY233" t="s">
        <v>818</v>
      </c>
      <c r="DZ233" t="s">
        <v>818</v>
      </c>
      <c r="EA233" t="s">
        <v>818</v>
      </c>
      <c r="EB233" t="s">
        <v>818</v>
      </c>
      <c r="EC233" t="s">
        <v>818</v>
      </c>
      <c r="ED233" t="s">
        <v>818</v>
      </c>
      <c r="EE233" t="s">
        <v>818</v>
      </c>
      <c r="EF233" t="s">
        <v>818</v>
      </c>
      <c r="EG233" t="s">
        <v>818</v>
      </c>
      <c r="EH233" t="s">
        <v>818</v>
      </c>
      <c r="EI233" t="s">
        <v>818</v>
      </c>
      <c r="EJ233" t="s">
        <v>818</v>
      </c>
      <c r="EK233" t="s">
        <v>818</v>
      </c>
      <c r="EL233" t="s">
        <v>818</v>
      </c>
      <c r="EM233" t="s">
        <v>818</v>
      </c>
      <c r="EN233" t="s">
        <v>818</v>
      </c>
      <c r="EO233" t="s">
        <v>818</v>
      </c>
      <c r="EP233" t="s">
        <v>818</v>
      </c>
      <c r="EQ233" t="s">
        <v>818</v>
      </c>
      <c r="ER233" t="s">
        <v>818</v>
      </c>
      <c r="ES233" t="s">
        <v>818</v>
      </c>
      <c r="ET233" t="s">
        <v>818</v>
      </c>
      <c r="EU233" t="s">
        <v>818</v>
      </c>
      <c r="EV233" t="s">
        <v>818</v>
      </c>
      <c r="EW233" t="s">
        <v>818</v>
      </c>
      <c r="EX233" t="s">
        <v>818</v>
      </c>
      <c r="EY233" t="s">
        <v>818</v>
      </c>
      <c r="EZ233" t="s">
        <v>818</v>
      </c>
      <c r="FA233" t="s">
        <v>818</v>
      </c>
      <c r="FB233" t="s">
        <v>818</v>
      </c>
      <c r="FC233" t="s">
        <v>818</v>
      </c>
      <c r="FD233" t="s">
        <v>818</v>
      </c>
      <c r="FE233" t="s">
        <v>818</v>
      </c>
      <c r="FF233" t="s">
        <v>818</v>
      </c>
      <c r="FG233" t="s">
        <v>818</v>
      </c>
      <c r="FH233" t="s">
        <v>818</v>
      </c>
      <c r="FI233" t="s">
        <v>818</v>
      </c>
      <c r="FJ233" t="s">
        <v>818</v>
      </c>
      <c r="FK233" t="s">
        <v>818</v>
      </c>
      <c r="FL233" t="s">
        <v>818</v>
      </c>
      <c r="FM233" t="s">
        <v>818</v>
      </c>
      <c r="FN233" t="s">
        <v>818</v>
      </c>
      <c r="FO233" t="s">
        <v>818</v>
      </c>
      <c r="FP233" t="s">
        <v>818</v>
      </c>
      <c r="FQ233" t="s">
        <v>818</v>
      </c>
      <c r="FR233" t="s">
        <v>818</v>
      </c>
      <c r="FS233" t="s">
        <v>818</v>
      </c>
      <c r="FT233" t="s">
        <v>818</v>
      </c>
      <c r="FU233" t="s">
        <v>818</v>
      </c>
      <c r="FV233" t="s">
        <v>818</v>
      </c>
      <c r="FW233" t="s">
        <v>818</v>
      </c>
      <c r="FX233" t="s">
        <v>818</v>
      </c>
      <c r="FY233" t="s">
        <v>818</v>
      </c>
      <c r="FZ233" t="s">
        <v>818</v>
      </c>
      <c r="GA233" t="s">
        <v>818</v>
      </c>
      <c r="GB233" t="s">
        <v>818</v>
      </c>
      <c r="GC233" t="s">
        <v>818</v>
      </c>
      <c r="GD233" t="s">
        <v>818</v>
      </c>
      <c r="GE233" t="s">
        <v>818</v>
      </c>
      <c r="GF233" t="s">
        <v>818</v>
      </c>
      <c r="GG233" t="s">
        <v>818</v>
      </c>
      <c r="GH233" t="s">
        <v>818</v>
      </c>
      <c r="GI233" t="s">
        <v>818</v>
      </c>
      <c r="GJ233" t="s">
        <v>818</v>
      </c>
      <c r="GK233" t="s">
        <v>818</v>
      </c>
      <c r="GL233" t="s">
        <v>818</v>
      </c>
      <c r="GM233" t="s">
        <v>818</v>
      </c>
      <c r="GN233" t="s">
        <v>818</v>
      </c>
      <c r="GO233" t="s">
        <v>818</v>
      </c>
      <c r="GP233" t="s">
        <v>818</v>
      </c>
      <c r="GQ233" t="s">
        <v>818</v>
      </c>
      <c r="GR233" t="s">
        <v>818</v>
      </c>
      <c r="GS233" t="s">
        <v>818</v>
      </c>
      <c r="GT233" t="s">
        <v>818</v>
      </c>
      <c r="GU233" t="s">
        <v>818</v>
      </c>
      <c r="GV233" t="s">
        <v>818</v>
      </c>
      <c r="GW233" t="s">
        <v>818</v>
      </c>
      <c r="GX233" t="s">
        <v>818</v>
      </c>
      <c r="GY233" t="s">
        <v>818</v>
      </c>
      <c r="GZ233" t="s">
        <v>818</v>
      </c>
      <c r="HA233" t="s">
        <v>818</v>
      </c>
      <c r="HB233" t="s">
        <v>818</v>
      </c>
      <c r="HC233" t="s">
        <v>818</v>
      </c>
      <c r="HD233" t="s">
        <v>818</v>
      </c>
      <c r="HE233" t="s">
        <v>818</v>
      </c>
      <c r="HF233" t="s">
        <v>818</v>
      </c>
      <c r="HG233" t="s">
        <v>818</v>
      </c>
      <c r="HH233" t="s">
        <v>818</v>
      </c>
      <c r="HI233" t="s">
        <v>818</v>
      </c>
      <c r="HJ233" t="s">
        <v>818</v>
      </c>
      <c r="HK233" t="s">
        <v>818</v>
      </c>
      <c r="HL233" t="s">
        <v>818</v>
      </c>
      <c r="HM233" t="s">
        <v>818</v>
      </c>
      <c r="HN233" t="s">
        <v>818</v>
      </c>
      <c r="HO233" t="s">
        <v>818</v>
      </c>
      <c r="HP233" t="s">
        <v>818</v>
      </c>
      <c r="HQ233" t="s">
        <v>818</v>
      </c>
      <c r="HR233" t="s">
        <v>818</v>
      </c>
      <c r="HS233" t="s">
        <v>818</v>
      </c>
      <c r="HT233" t="s">
        <v>818</v>
      </c>
      <c r="HU233" t="s">
        <v>818</v>
      </c>
      <c r="HV233" t="s">
        <v>818</v>
      </c>
      <c r="HW233" t="s">
        <v>818</v>
      </c>
      <c r="HX233" t="s">
        <v>818</v>
      </c>
      <c r="HY233" t="s">
        <v>818</v>
      </c>
      <c r="HZ233" t="s">
        <v>818</v>
      </c>
      <c r="IA233" t="s">
        <v>818</v>
      </c>
      <c r="IB233" t="s">
        <v>818</v>
      </c>
      <c r="IC233" t="s">
        <v>818</v>
      </c>
      <c r="ID233" t="s">
        <v>818</v>
      </c>
      <c r="IE233" t="s">
        <v>818</v>
      </c>
      <c r="IF233" t="s">
        <v>818</v>
      </c>
      <c r="IG233" t="s">
        <v>818</v>
      </c>
      <c r="IH233" t="s">
        <v>818</v>
      </c>
      <c r="II233" t="s">
        <v>818</v>
      </c>
      <c r="IJ233" t="s">
        <v>818</v>
      </c>
      <c r="IK233" t="s">
        <v>818</v>
      </c>
      <c r="IL233" t="s">
        <v>818</v>
      </c>
      <c r="IM233" t="s">
        <v>818</v>
      </c>
      <c r="IN233" t="s">
        <v>818</v>
      </c>
      <c r="IO233" t="s">
        <v>818</v>
      </c>
      <c r="IP233" t="s">
        <v>818</v>
      </c>
      <c r="IQ233" t="s">
        <v>818</v>
      </c>
      <c r="IR233" t="s">
        <v>818</v>
      </c>
      <c r="IS233" t="s">
        <v>818</v>
      </c>
      <c r="IT233" t="s">
        <v>818</v>
      </c>
      <c r="IU233" t="s">
        <v>818</v>
      </c>
      <c r="IV233" t="s">
        <v>818</v>
      </c>
      <c r="IW233" t="s">
        <v>818</v>
      </c>
      <c r="IX233" t="s">
        <v>818</v>
      </c>
      <c r="IY233" t="s">
        <v>818</v>
      </c>
      <c r="IZ233" t="s">
        <v>818</v>
      </c>
      <c r="JA233" t="s">
        <v>818</v>
      </c>
      <c r="JB233" t="s">
        <v>818</v>
      </c>
      <c r="JC233" t="s">
        <v>818</v>
      </c>
      <c r="JD233" t="s">
        <v>818</v>
      </c>
      <c r="JE233" t="s">
        <v>818</v>
      </c>
      <c r="JF233" t="s">
        <v>818</v>
      </c>
      <c r="JG233" t="s">
        <v>818</v>
      </c>
      <c r="JH233" t="s">
        <v>818</v>
      </c>
      <c r="JI233" t="s">
        <v>818</v>
      </c>
      <c r="JJ233" t="s">
        <v>818</v>
      </c>
      <c r="JK233" t="s">
        <v>818</v>
      </c>
      <c r="JL233" t="s">
        <v>818</v>
      </c>
      <c r="JM233" t="s">
        <v>818</v>
      </c>
      <c r="JN233" t="s">
        <v>818</v>
      </c>
      <c r="JO233" t="s">
        <v>818</v>
      </c>
      <c r="JP233" t="s">
        <v>818</v>
      </c>
      <c r="JQ233" t="s">
        <v>818</v>
      </c>
      <c r="JR233" t="s">
        <v>818</v>
      </c>
      <c r="JS233" t="s">
        <v>818</v>
      </c>
      <c r="JT233" t="s">
        <v>818</v>
      </c>
      <c r="JU233" t="s">
        <v>818</v>
      </c>
      <c r="JV233" t="s">
        <v>818</v>
      </c>
      <c r="JW233" t="s">
        <v>818</v>
      </c>
      <c r="JX233" t="s">
        <v>818</v>
      </c>
      <c r="JY233" t="s">
        <v>818</v>
      </c>
      <c r="JZ233" t="s">
        <v>818</v>
      </c>
      <c r="KA233" t="s">
        <v>818</v>
      </c>
      <c r="KB233" t="s">
        <v>818</v>
      </c>
      <c r="KC233" t="s">
        <v>818</v>
      </c>
      <c r="KD233" t="s">
        <v>818</v>
      </c>
      <c r="KE233" t="s">
        <v>818</v>
      </c>
      <c r="KF233">
        <v>8</v>
      </c>
      <c r="KG233">
        <v>0</v>
      </c>
      <c r="KH233">
        <v>0</v>
      </c>
      <c r="KI233">
        <v>1</v>
      </c>
      <c r="KJ233">
        <v>0</v>
      </c>
      <c r="KK233">
        <v>1</v>
      </c>
      <c r="KL233">
        <v>0</v>
      </c>
      <c r="KM233">
        <v>0</v>
      </c>
      <c r="KN233">
        <v>2</v>
      </c>
      <c r="KO233">
        <v>0</v>
      </c>
      <c r="KP233">
        <v>2</v>
      </c>
      <c r="KQ233">
        <v>2</v>
      </c>
      <c r="KR233">
        <v>0</v>
      </c>
      <c r="KS233">
        <v>1</v>
      </c>
      <c r="KT233">
        <v>0</v>
      </c>
      <c r="KU233">
        <v>2</v>
      </c>
      <c r="KV233">
        <v>0</v>
      </c>
      <c r="KW233">
        <v>0</v>
      </c>
      <c r="KX233">
        <v>1</v>
      </c>
      <c r="KY233">
        <v>0</v>
      </c>
      <c r="KZ233">
        <v>3</v>
      </c>
      <c r="LA233">
        <v>1</v>
      </c>
      <c r="LB233">
        <v>2</v>
      </c>
      <c r="LC233">
        <v>5</v>
      </c>
      <c r="LD233">
        <v>8</v>
      </c>
      <c r="LE233">
        <v>3</v>
      </c>
      <c r="LF233">
        <v>3</v>
      </c>
      <c r="LH233" t="s">
        <v>817</v>
      </c>
      <c r="LI233" t="s">
        <v>817</v>
      </c>
      <c r="LJ233" t="s">
        <v>817</v>
      </c>
      <c r="LK233" t="s">
        <v>817</v>
      </c>
      <c r="LL233" t="s">
        <v>817</v>
      </c>
      <c r="LM233" t="s">
        <v>813</v>
      </c>
      <c r="LN233" t="s">
        <v>817</v>
      </c>
      <c r="LO233" t="s">
        <v>817</v>
      </c>
      <c r="LQ233" t="s">
        <v>817</v>
      </c>
      <c r="LR233" t="s">
        <v>845</v>
      </c>
      <c r="LV233" t="s">
        <v>845</v>
      </c>
      <c r="LX233" t="s">
        <v>817</v>
      </c>
      <c r="MA233" t="s">
        <v>921</v>
      </c>
      <c r="MB233" t="s">
        <v>887</v>
      </c>
      <c r="MC233" t="s">
        <v>822</v>
      </c>
      <c r="MD233" t="s">
        <v>813</v>
      </c>
      <c r="MF233" t="s">
        <v>902</v>
      </c>
      <c r="MI233" t="s">
        <v>902</v>
      </c>
      <c r="MJ233" t="s">
        <v>860</v>
      </c>
      <c r="MU233" t="s">
        <v>817</v>
      </c>
      <c r="MV233" t="s">
        <v>817</v>
      </c>
      <c r="MW233" t="s">
        <v>813</v>
      </c>
      <c r="MX233" t="s">
        <v>817</v>
      </c>
      <c r="MY233" t="s">
        <v>817</v>
      </c>
      <c r="MZ233" t="s">
        <v>817</v>
      </c>
      <c r="NA233" t="s">
        <v>817</v>
      </c>
      <c r="NB233" t="s">
        <v>817</v>
      </c>
      <c r="NR233" t="s">
        <v>817</v>
      </c>
      <c r="NU233" t="s">
        <v>825</v>
      </c>
      <c r="NX233" t="s">
        <v>962</v>
      </c>
      <c r="NY233">
        <v>1</v>
      </c>
      <c r="NZ233" t="s">
        <v>889</v>
      </c>
      <c r="OP233" t="s">
        <v>817</v>
      </c>
      <c r="OQ233" t="s">
        <v>827</v>
      </c>
      <c r="OR233" t="s">
        <v>828</v>
      </c>
      <c r="OS233" t="s">
        <v>878</v>
      </c>
      <c r="OT233" t="s">
        <v>813</v>
      </c>
      <c r="OU233" t="s">
        <v>817</v>
      </c>
      <c r="OV233" t="s">
        <v>830</v>
      </c>
      <c r="OW233" t="s">
        <v>864</v>
      </c>
      <c r="OX233" t="s">
        <v>832</v>
      </c>
      <c r="OY233" t="s">
        <v>833</v>
      </c>
      <c r="OZ233" t="s">
        <v>846</v>
      </c>
      <c r="PA233" t="s">
        <v>817</v>
      </c>
      <c r="PB233" t="s">
        <v>817</v>
      </c>
      <c r="PC233" t="s">
        <v>817</v>
      </c>
      <c r="PD233" t="s">
        <v>817</v>
      </c>
      <c r="PE233" t="s">
        <v>817</v>
      </c>
      <c r="PF233" t="s">
        <v>813</v>
      </c>
      <c r="PG233" t="s">
        <v>817</v>
      </c>
      <c r="PH233" t="s">
        <v>817</v>
      </c>
      <c r="PI233" t="s">
        <v>817</v>
      </c>
      <c r="PJ233" t="s">
        <v>817</v>
      </c>
      <c r="PK233" t="s">
        <v>813</v>
      </c>
      <c r="PL233" t="s">
        <v>835</v>
      </c>
      <c r="PM233" t="s">
        <v>879</v>
      </c>
      <c r="PN233" t="s">
        <v>837</v>
      </c>
      <c r="PO233" t="s">
        <v>838</v>
      </c>
      <c r="PP233" t="s">
        <v>894</v>
      </c>
      <c r="PQ233" t="s">
        <v>813</v>
      </c>
      <c r="PR233" t="s">
        <v>813</v>
      </c>
      <c r="PS233" t="s">
        <v>817</v>
      </c>
      <c r="PT233" t="s">
        <v>817</v>
      </c>
      <c r="PU233" t="s">
        <v>817</v>
      </c>
      <c r="PV233" t="s">
        <v>817</v>
      </c>
      <c r="PW233" t="s">
        <v>817</v>
      </c>
      <c r="PX233" t="s">
        <v>817</v>
      </c>
      <c r="PY233" t="s">
        <v>817</v>
      </c>
      <c r="PZ233" t="s">
        <v>840</v>
      </c>
      <c r="QA233" t="s">
        <v>841</v>
      </c>
      <c r="QB233" t="s">
        <v>895</v>
      </c>
      <c r="QC233" t="s">
        <v>843</v>
      </c>
      <c r="QD233" t="s">
        <v>902</v>
      </c>
      <c r="QE233" t="s">
        <v>845</v>
      </c>
      <c r="QF233" t="s">
        <v>813</v>
      </c>
      <c r="QG233" t="s">
        <v>813</v>
      </c>
      <c r="QH233" t="s">
        <v>813</v>
      </c>
      <c r="QI233" t="s">
        <v>813</v>
      </c>
      <c r="QJ233" t="s">
        <v>813</v>
      </c>
      <c r="QK233" t="s">
        <v>813</v>
      </c>
      <c r="QL233" t="s">
        <v>817</v>
      </c>
      <c r="QM233" t="s">
        <v>817</v>
      </c>
      <c r="QN233" t="s">
        <v>817</v>
      </c>
      <c r="QO233" t="s">
        <v>817</v>
      </c>
      <c r="QP233" t="s">
        <v>817</v>
      </c>
      <c r="QQ233" t="s">
        <v>817</v>
      </c>
      <c r="QR233" t="s">
        <v>813</v>
      </c>
      <c r="QS233" t="s">
        <v>813</v>
      </c>
      <c r="QT233" t="s">
        <v>817</v>
      </c>
      <c r="QU233" t="s">
        <v>817</v>
      </c>
      <c r="QV233" t="s">
        <v>817</v>
      </c>
      <c r="QW233" t="s">
        <v>817</v>
      </c>
      <c r="QX233" t="s">
        <v>817</v>
      </c>
      <c r="QY233" t="s">
        <v>817</v>
      </c>
      <c r="QZ233" t="s">
        <v>817</v>
      </c>
      <c r="RA233" t="s">
        <v>817</v>
      </c>
      <c r="RB233" t="s">
        <v>817</v>
      </c>
      <c r="RC233" t="s">
        <v>817</v>
      </c>
      <c r="RD233" t="s">
        <v>817</v>
      </c>
      <c r="RE233" t="s">
        <v>817</v>
      </c>
      <c r="RF233" t="s">
        <v>817</v>
      </c>
      <c r="RG233" t="s">
        <v>817</v>
      </c>
      <c r="RH233" t="s">
        <v>817</v>
      </c>
      <c r="RI233" t="s">
        <v>817</v>
      </c>
      <c r="RJ233" t="s">
        <v>817</v>
      </c>
      <c r="RK233" t="s">
        <v>813</v>
      </c>
      <c r="RL233" t="s">
        <v>813</v>
      </c>
      <c r="RM233" t="s">
        <v>817</v>
      </c>
      <c r="RN233" t="s">
        <v>817</v>
      </c>
      <c r="RO233" t="s">
        <v>817</v>
      </c>
      <c r="RP233" t="s">
        <v>817</v>
      </c>
      <c r="RQ233" t="s">
        <v>817</v>
      </c>
      <c r="RR233" t="s">
        <v>817</v>
      </c>
      <c r="RS233" t="s">
        <v>817</v>
      </c>
      <c r="RT233" t="s">
        <v>817</v>
      </c>
      <c r="RU233" t="s">
        <v>817</v>
      </c>
      <c r="RV233" t="s">
        <v>817</v>
      </c>
      <c r="RW233" t="s">
        <v>817</v>
      </c>
      <c r="RX233" t="s">
        <v>845</v>
      </c>
      <c r="RY233" t="s">
        <v>1011</v>
      </c>
      <c r="RZ233" t="s">
        <v>813</v>
      </c>
      <c r="SA233" t="s">
        <v>902</v>
      </c>
      <c r="SB233" t="s">
        <v>817</v>
      </c>
      <c r="SC233" t="s">
        <v>817</v>
      </c>
      <c r="SD233" t="s">
        <v>813</v>
      </c>
      <c r="SE233" t="s">
        <v>817</v>
      </c>
      <c r="SF233" t="s">
        <v>817</v>
      </c>
      <c r="SG233" t="s">
        <v>817</v>
      </c>
      <c r="SH233" t="s">
        <v>817</v>
      </c>
      <c r="SI233" t="s">
        <v>817</v>
      </c>
      <c r="SJ233" t="s">
        <v>817</v>
      </c>
      <c r="SK233" t="s">
        <v>817</v>
      </c>
      <c r="SL233" t="s">
        <v>817</v>
      </c>
      <c r="SM233" t="s">
        <v>817</v>
      </c>
      <c r="SN233" t="s">
        <v>817</v>
      </c>
      <c r="SO233" t="s">
        <v>817</v>
      </c>
      <c r="SP233" t="s">
        <v>817</v>
      </c>
      <c r="SQ233" t="s">
        <v>817</v>
      </c>
      <c r="SR233" t="s">
        <v>813</v>
      </c>
      <c r="SS233" t="s">
        <v>817</v>
      </c>
      <c r="ST233" t="s">
        <v>817</v>
      </c>
      <c r="SU233" t="s">
        <v>817</v>
      </c>
      <c r="SV233" t="s">
        <v>817</v>
      </c>
      <c r="SW233" t="s">
        <v>813</v>
      </c>
      <c r="SX233" t="s">
        <v>817</v>
      </c>
      <c r="SY233" t="s">
        <v>813</v>
      </c>
      <c r="SZ233" t="s">
        <v>813</v>
      </c>
      <c r="TA233" t="s">
        <v>817</v>
      </c>
      <c r="TB233" t="s">
        <v>817</v>
      </c>
      <c r="TC233" t="s">
        <v>817</v>
      </c>
      <c r="TD233" t="s">
        <v>817</v>
      </c>
      <c r="TE233" t="s">
        <v>817</v>
      </c>
      <c r="TF233" t="s">
        <v>817</v>
      </c>
      <c r="TG233" t="s">
        <v>817</v>
      </c>
      <c r="TH233" t="s">
        <v>817</v>
      </c>
      <c r="TI233" t="s">
        <v>817</v>
      </c>
      <c r="TJ233" t="s">
        <v>813</v>
      </c>
      <c r="TK233" t="s">
        <v>817</v>
      </c>
      <c r="TL233" t="s">
        <v>817</v>
      </c>
      <c r="TM233" t="s">
        <v>817</v>
      </c>
      <c r="TN233" t="s">
        <v>817</v>
      </c>
      <c r="TO233" t="s">
        <v>813</v>
      </c>
      <c r="TP233" t="s">
        <v>817</v>
      </c>
      <c r="TQ233" t="s">
        <v>817</v>
      </c>
      <c r="TR233" t="s">
        <v>817</v>
      </c>
      <c r="TS233" t="s">
        <v>817</v>
      </c>
      <c r="TT233" t="s">
        <v>817</v>
      </c>
      <c r="TU233" t="s">
        <v>817</v>
      </c>
      <c r="TV233" t="s">
        <v>817</v>
      </c>
      <c r="TW233" t="s">
        <v>817</v>
      </c>
      <c r="TY233" t="s">
        <v>817</v>
      </c>
      <c r="TZ233" t="s">
        <v>817</v>
      </c>
      <c r="UA233" t="s">
        <v>817</v>
      </c>
      <c r="UB233" t="s">
        <v>817</v>
      </c>
      <c r="UC233" t="s">
        <v>817</v>
      </c>
      <c r="UD233" t="s">
        <v>817</v>
      </c>
      <c r="UE233" t="s">
        <v>817</v>
      </c>
      <c r="UF233" t="s">
        <v>817</v>
      </c>
      <c r="UG233" t="s">
        <v>817</v>
      </c>
      <c r="UH233" t="s">
        <v>813</v>
      </c>
      <c r="UI233" t="s">
        <v>817</v>
      </c>
      <c r="UJ233" t="s">
        <v>817</v>
      </c>
      <c r="UK233" t="s">
        <v>817</v>
      </c>
      <c r="UL233" t="s">
        <v>902</v>
      </c>
      <c r="UM233" t="s">
        <v>902</v>
      </c>
      <c r="UN233" t="s">
        <v>817</v>
      </c>
      <c r="UO233" t="s">
        <v>817</v>
      </c>
      <c r="UP233" t="s">
        <v>817</v>
      </c>
      <c r="UQ233" t="s">
        <v>817</v>
      </c>
      <c r="UR233" t="s">
        <v>813</v>
      </c>
      <c r="US233" t="s">
        <v>817</v>
      </c>
      <c r="UT233" t="s">
        <v>817</v>
      </c>
      <c r="UU233" t="s">
        <v>817</v>
      </c>
      <c r="UV233" t="s">
        <v>817</v>
      </c>
      <c r="UW233" t="s">
        <v>817</v>
      </c>
      <c r="UX233" t="s">
        <v>817</v>
      </c>
      <c r="UY233" t="s">
        <v>817</v>
      </c>
      <c r="UZ233" t="s">
        <v>817</v>
      </c>
      <c r="VB233" t="s">
        <v>909</v>
      </c>
      <c r="VC233" t="s">
        <v>848</v>
      </c>
      <c r="VD233" t="s">
        <v>813</v>
      </c>
      <c r="VE233" t="s">
        <v>817</v>
      </c>
      <c r="VF233" t="s">
        <v>817</v>
      </c>
      <c r="VG233" t="s">
        <v>817</v>
      </c>
      <c r="VH233" t="s">
        <v>817</v>
      </c>
      <c r="VI233" t="s">
        <v>817</v>
      </c>
      <c r="VJ233" t="s">
        <v>817</v>
      </c>
      <c r="VK233" t="s">
        <v>817</v>
      </c>
      <c r="VL233" t="s">
        <v>817</v>
      </c>
      <c r="VM233" t="s">
        <v>817</v>
      </c>
      <c r="VN233" t="s">
        <v>817</v>
      </c>
      <c r="VO233" t="s">
        <v>817</v>
      </c>
      <c r="VP233" t="s">
        <v>817</v>
      </c>
      <c r="VQ233" t="s">
        <v>817</v>
      </c>
      <c r="VR233" t="s">
        <v>813</v>
      </c>
      <c r="VS233" t="s">
        <v>817</v>
      </c>
      <c r="VT233" t="s">
        <v>817</v>
      </c>
      <c r="VU233" t="s">
        <v>817</v>
      </c>
      <c r="VV233" t="s">
        <v>817</v>
      </c>
      <c r="VW233" t="s">
        <v>813</v>
      </c>
      <c r="VX233" t="s">
        <v>817</v>
      </c>
      <c r="VY233" t="s">
        <v>813</v>
      </c>
      <c r="VZ233" t="s">
        <v>817</v>
      </c>
      <c r="WA233" t="s">
        <v>902</v>
      </c>
      <c r="WJ233" t="s">
        <v>813</v>
      </c>
      <c r="WK233" t="s">
        <v>813</v>
      </c>
      <c r="WL233" t="s">
        <v>817</v>
      </c>
      <c r="WM233" t="s">
        <v>817</v>
      </c>
      <c r="WN233" t="s">
        <v>817</v>
      </c>
      <c r="WO233" t="s">
        <v>817</v>
      </c>
      <c r="WP233" t="s">
        <v>817</v>
      </c>
      <c r="WQ233" t="s">
        <v>817</v>
      </c>
      <c r="WR233" t="s">
        <v>817</v>
      </c>
      <c r="WS233" t="s">
        <v>902</v>
      </c>
      <c r="WU233" t="s">
        <v>817</v>
      </c>
      <c r="WV233" t="s">
        <v>817</v>
      </c>
      <c r="WW233" t="s">
        <v>817</v>
      </c>
      <c r="WX233" t="s">
        <v>817</v>
      </c>
      <c r="WY233" t="s">
        <v>817</v>
      </c>
      <c r="WZ233" t="s">
        <v>813</v>
      </c>
      <c r="XA233" t="s">
        <v>817</v>
      </c>
      <c r="XB233" t="s">
        <v>817</v>
      </c>
      <c r="XC233" t="s">
        <v>869</v>
      </c>
      <c r="XD233" t="s">
        <v>813</v>
      </c>
      <c r="XE233" t="s">
        <v>817</v>
      </c>
      <c r="XF233" t="s">
        <v>817</v>
      </c>
      <c r="XG233" t="s">
        <v>817</v>
      </c>
      <c r="XH233" t="s">
        <v>817</v>
      </c>
      <c r="XI233" t="s">
        <v>817</v>
      </c>
      <c r="XJ233" t="s">
        <v>817</v>
      </c>
      <c r="XK233" t="s">
        <v>817</v>
      </c>
      <c r="XL233" t="s">
        <v>817</v>
      </c>
      <c r="XM233" t="s">
        <v>817</v>
      </c>
      <c r="XN233" t="s">
        <v>817</v>
      </c>
      <c r="XO233" t="s">
        <v>817</v>
      </c>
      <c r="XP233" t="s">
        <v>817</v>
      </c>
      <c r="XQ233" t="s">
        <v>817</v>
      </c>
      <c r="XR233" t="s">
        <v>813</v>
      </c>
      <c r="XS233" t="s">
        <v>813</v>
      </c>
      <c r="XT233" t="s">
        <v>813</v>
      </c>
      <c r="XU233" t="s">
        <v>813</v>
      </c>
      <c r="XV233" t="s">
        <v>817</v>
      </c>
      <c r="XW233" t="s">
        <v>817</v>
      </c>
      <c r="XX233" t="s">
        <v>817</v>
      </c>
      <c r="XY233" t="s">
        <v>817</v>
      </c>
      <c r="XZ233" t="s">
        <v>817</v>
      </c>
      <c r="ZM233" t="s">
        <v>817</v>
      </c>
      <c r="ZN233" t="s">
        <v>817</v>
      </c>
      <c r="ZO233" t="s">
        <v>817</v>
      </c>
      <c r="ZP233" t="s">
        <v>817</v>
      </c>
      <c r="ZQ233" t="s">
        <v>817</v>
      </c>
      <c r="ZR233" t="s">
        <v>813</v>
      </c>
      <c r="ZS233" t="s">
        <v>817</v>
      </c>
      <c r="ZT233" t="s">
        <v>817</v>
      </c>
      <c r="ZU233" t="s">
        <v>817</v>
      </c>
      <c r="ZV233" t="s">
        <v>817</v>
      </c>
      <c r="ZW233" t="s">
        <v>813</v>
      </c>
      <c r="ZX233" t="s">
        <v>817</v>
      </c>
      <c r="ZY233" t="s">
        <v>813</v>
      </c>
      <c r="ZZ233" t="s">
        <v>817</v>
      </c>
      <c r="AAA233" t="s">
        <v>817</v>
      </c>
      <c r="AAB233" t="s">
        <v>817</v>
      </c>
      <c r="AAC233" t="s">
        <v>817</v>
      </c>
      <c r="AAD233" t="s">
        <v>817</v>
      </c>
      <c r="AAE233" t="s">
        <v>817</v>
      </c>
      <c r="AAF233" t="s">
        <v>817</v>
      </c>
      <c r="AAH233" t="s">
        <v>813</v>
      </c>
      <c r="AAI233" t="s">
        <v>813</v>
      </c>
      <c r="AAJ233" t="s">
        <v>817</v>
      </c>
      <c r="AAK233" t="s">
        <v>817</v>
      </c>
      <c r="AAL233" t="s">
        <v>817</v>
      </c>
      <c r="AAM233" t="s">
        <v>817</v>
      </c>
      <c r="AAN233" t="s">
        <v>817</v>
      </c>
      <c r="AAO233" t="s">
        <v>817</v>
      </c>
      <c r="AAP233" t="s">
        <v>817</v>
      </c>
      <c r="AAQ233" t="s">
        <v>813</v>
      </c>
      <c r="AAR233" t="s">
        <v>817</v>
      </c>
      <c r="AAS233" t="s">
        <v>817</v>
      </c>
      <c r="AAT233" t="s">
        <v>817</v>
      </c>
      <c r="AAV233" t="s">
        <v>817</v>
      </c>
      <c r="AAW233" t="s">
        <v>817</v>
      </c>
      <c r="AAX233" t="s">
        <v>817</v>
      </c>
      <c r="AAY233" t="s">
        <v>817</v>
      </c>
      <c r="AAZ233" t="s">
        <v>817</v>
      </c>
      <c r="ABA233" t="s">
        <v>817</v>
      </c>
      <c r="ABB233" t="s">
        <v>817</v>
      </c>
      <c r="ABC233" t="s">
        <v>817</v>
      </c>
      <c r="ABD233" t="s">
        <v>817</v>
      </c>
      <c r="ABE233" t="s">
        <v>817</v>
      </c>
      <c r="ABF233" t="s">
        <v>817</v>
      </c>
      <c r="ABG233" t="s">
        <v>817</v>
      </c>
      <c r="ABH233" t="s">
        <v>817</v>
      </c>
      <c r="ABI233" t="s">
        <v>817</v>
      </c>
      <c r="ABJ233" t="s">
        <v>817</v>
      </c>
      <c r="ABK233" t="s">
        <v>813</v>
      </c>
      <c r="ABL233" t="s">
        <v>817</v>
      </c>
      <c r="ABM233" t="s">
        <v>817</v>
      </c>
      <c r="ABN233" t="s">
        <v>817</v>
      </c>
      <c r="ABO233" t="s">
        <v>817</v>
      </c>
      <c r="ABP233" t="s">
        <v>817</v>
      </c>
      <c r="ABQ233" t="s">
        <v>817</v>
      </c>
      <c r="ABR233" t="s">
        <v>817</v>
      </c>
      <c r="ABS233" t="s">
        <v>817</v>
      </c>
      <c r="ABT233" t="s">
        <v>817</v>
      </c>
      <c r="ABU233" t="s">
        <v>817</v>
      </c>
      <c r="ABV233" t="s">
        <v>817</v>
      </c>
      <c r="ABW233" t="s">
        <v>817</v>
      </c>
      <c r="ABX233" t="s">
        <v>813</v>
      </c>
      <c r="ABY233" t="s">
        <v>817</v>
      </c>
      <c r="ABZ233" t="s">
        <v>817</v>
      </c>
      <c r="ACA233" t="s">
        <v>817</v>
      </c>
      <c r="ACB233" t="s">
        <v>817</v>
      </c>
      <c r="ACC233" t="s">
        <v>817</v>
      </c>
      <c r="ACD233" t="s">
        <v>817</v>
      </c>
      <c r="ACE233" t="s">
        <v>817</v>
      </c>
      <c r="ACF233" t="s">
        <v>817</v>
      </c>
      <c r="ACG233" t="s">
        <v>817</v>
      </c>
      <c r="ACH233" t="s">
        <v>817</v>
      </c>
      <c r="ACI233" t="s">
        <v>817</v>
      </c>
    </row>
  </sheetData>
  <autoFilter ref="A1:ACS233" xr:uid="{00000000-0001-0000-0000-00000000000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S233"/>
  <sheetViews>
    <sheetView topLeftCell="K1" zoomScale="70" zoomScaleNormal="70" workbookViewId="0">
      <selection activeCell="T32" sqref="T32"/>
    </sheetView>
  </sheetViews>
  <sheetFormatPr defaultColWidth="9.140625" defaultRowHeight="15"/>
  <sheetData>
    <row r="1" spans="1:773" s="1" customFormat="1">
      <c r="A1" s="1" t="s">
        <v>35</v>
      </c>
      <c r="B1" s="1" t="s">
        <v>36</v>
      </c>
      <c r="C1" s="1" t="s">
        <v>37</v>
      </c>
      <c r="D1" s="1" t="s">
        <v>38</v>
      </c>
      <c r="E1" s="1" t="s">
        <v>39</v>
      </c>
      <c r="F1" s="1" t="s">
        <v>40</v>
      </c>
      <c r="G1" s="1" t="s">
        <v>41</v>
      </c>
      <c r="H1" s="1" t="s">
        <v>42</v>
      </c>
      <c r="I1" s="1" t="s">
        <v>43</v>
      </c>
      <c r="J1" s="1" t="s">
        <v>44</v>
      </c>
      <c r="K1" s="1" t="s">
        <v>45</v>
      </c>
      <c r="L1" s="1" t="s">
        <v>46</v>
      </c>
      <c r="M1" s="1" t="s">
        <v>47</v>
      </c>
      <c r="N1" s="1" t="s">
        <v>48</v>
      </c>
      <c r="O1" s="1" t="s">
        <v>49</v>
      </c>
      <c r="P1" s="1" t="s">
        <v>50</v>
      </c>
      <c r="Q1" s="1" t="s">
        <v>51</v>
      </c>
      <c r="R1" s="1" t="s">
        <v>52</v>
      </c>
      <c r="S1" s="1" t="s">
        <v>53</v>
      </c>
      <c r="T1" s="1" t="s">
        <v>54</v>
      </c>
      <c r="U1" s="1" t="s">
        <v>55</v>
      </c>
      <c r="V1" s="1" t="s">
        <v>56</v>
      </c>
      <c r="W1" s="1" t="s">
        <v>57</v>
      </c>
      <c r="X1" s="1" t="s">
        <v>58</v>
      </c>
      <c r="Y1" s="1" t="s">
        <v>59</v>
      </c>
      <c r="Z1" s="1" t="s">
        <v>60</v>
      </c>
      <c r="AA1" s="1" t="s">
        <v>61</v>
      </c>
      <c r="AB1" s="1" t="s">
        <v>62</v>
      </c>
      <c r="AC1" s="1" t="s">
        <v>63</v>
      </c>
      <c r="AD1" s="1" t="s">
        <v>64</v>
      </c>
      <c r="AE1" s="1" t="s">
        <v>65</v>
      </c>
      <c r="AF1" s="1" t="s">
        <v>66</v>
      </c>
      <c r="AG1" s="1" t="s">
        <v>67</v>
      </c>
      <c r="AH1" s="1" t="s">
        <v>68</v>
      </c>
      <c r="AI1" s="1" t="s">
        <v>69</v>
      </c>
      <c r="AJ1" s="1" t="s">
        <v>70</v>
      </c>
      <c r="AK1" s="1" t="s">
        <v>71</v>
      </c>
      <c r="AL1" s="1" t="s">
        <v>72</v>
      </c>
      <c r="AM1" s="1" t="s">
        <v>73</v>
      </c>
      <c r="AN1" s="1" t="s">
        <v>74</v>
      </c>
      <c r="AO1" s="1" t="s">
        <v>75</v>
      </c>
      <c r="AP1" s="1" t="s">
        <v>76</v>
      </c>
      <c r="AQ1" s="1" t="s">
        <v>77</v>
      </c>
      <c r="AR1" s="1" t="s">
        <v>78</v>
      </c>
      <c r="AS1" s="1" t="s">
        <v>79</v>
      </c>
      <c r="AT1" s="1" t="s">
        <v>80</v>
      </c>
      <c r="AU1" s="1" t="s">
        <v>81</v>
      </c>
      <c r="AV1" s="1" t="s">
        <v>82</v>
      </c>
      <c r="AW1" s="1" t="s">
        <v>83</v>
      </c>
      <c r="AX1" s="1" t="s">
        <v>84</v>
      </c>
      <c r="AY1" s="1" t="s">
        <v>85</v>
      </c>
      <c r="AZ1" s="1" t="s">
        <v>86</v>
      </c>
      <c r="BA1" s="1" t="s">
        <v>87</v>
      </c>
      <c r="BB1" s="1" t="s">
        <v>88</v>
      </c>
      <c r="BC1" s="1" t="s">
        <v>89</v>
      </c>
      <c r="BD1" s="1" t="s">
        <v>90</v>
      </c>
      <c r="BE1" s="1" t="s">
        <v>91</v>
      </c>
      <c r="BF1" s="1" t="s">
        <v>92</v>
      </c>
      <c r="BG1" s="1" t="s">
        <v>93</v>
      </c>
      <c r="BH1" s="1" t="s">
        <v>94</v>
      </c>
      <c r="BI1" s="1" t="s">
        <v>95</v>
      </c>
      <c r="BJ1" s="1" t="s">
        <v>96</v>
      </c>
      <c r="BK1" s="1" t="s">
        <v>97</v>
      </c>
      <c r="BL1" s="1" t="s">
        <v>98</v>
      </c>
      <c r="BM1" s="1" t="s">
        <v>99</v>
      </c>
      <c r="BN1" s="1" t="s">
        <v>100</v>
      </c>
      <c r="BO1" s="1" t="s">
        <v>101</v>
      </c>
      <c r="BP1" s="1" t="s">
        <v>102</v>
      </c>
      <c r="BQ1" s="1" t="s">
        <v>103</v>
      </c>
      <c r="BR1" s="1" t="s">
        <v>104</v>
      </c>
      <c r="BS1" s="1" t="s">
        <v>105</v>
      </c>
      <c r="BT1" s="1" t="s">
        <v>106</v>
      </c>
      <c r="BU1" s="1" t="s">
        <v>107</v>
      </c>
      <c r="BV1" s="1" t="s">
        <v>108</v>
      </c>
      <c r="BW1" s="1" t="s">
        <v>109</v>
      </c>
      <c r="BX1" s="1" t="s">
        <v>110</v>
      </c>
      <c r="BY1" s="1" t="s">
        <v>111</v>
      </c>
      <c r="BZ1" s="1" t="s">
        <v>112</v>
      </c>
      <c r="CA1" s="1" t="s">
        <v>113</v>
      </c>
      <c r="CB1" s="1" t="s">
        <v>114</v>
      </c>
      <c r="CC1" s="1" t="s">
        <v>115</v>
      </c>
      <c r="CD1" s="1" t="s">
        <v>116</v>
      </c>
      <c r="CE1" s="1" t="s">
        <v>117</v>
      </c>
      <c r="CF1" s="1" t="s">
        <v>118</v>
      </c>
      <c r="CG1" s="1" t="s">
        <v>119</v>
      </c>
      <c r="CH1" s="1" t="s">
        <v>120</v>
      </c>
      <c r="CI1" s="1" t="s">
        <v>121</v>
      </c>
      <c r="CJ1" s="1" t="s">
        <v>122</v>
      </c>
      <c r="CK1" s="1" t="s">
        <v>123</v>
      </c>
      <c r="CL1" s="1" t="s">
        <v>124</v>
      </c>
      <c r="CM1" s="1" t="s">
        <v>125</v>
      </c>
      <c r="CN1" s="1" t="s">
        <v>126</v>
      </c>
      <c r="CO1" s="1" t="s">
        <v>127</v>
      </c>
      <c r="CP1" s="1" t="s">
        <v>128</v>
      </c>
      <c r="CQ1" s="1" t="s">
        <v>129</v>
      </c>
      <c r="CR1" s="1" t="s">
        <v>130</v>
      </c>
      <c r="CS1" s="1" t="s">
        <v>131</v>
      </c>
      <c r="CT1" s="1" t="s">
        <v>132</v>
      </c>
      <c r="CU1" s="1" t="s">
        <v>133</v>
      </c>
      <c r="CV1" s="1" t="s">
        <v>134</v>
      </c>
      <c r="CW1" s="1" t="s">
        <v>135</v>
      </c>
      <c r="CX1" s="1" t="s">
        <v>136</v>
      </c>
      <c r="CY1" s="1" t="s">
        <v>137</v>
      </c>
      <c r="CZ1" s="1" t="s">
        <v>138</v>
      </c>
      <c r="DA1" s="1" t="s">
        <v>139</v>
      </c>
      <c r="DB1" s="1" t="s">
        <v>140</v>
      </c>
      <c r="DC1" s="1" t="s">
        <v>141</v>
      </c>
      <c r="DD1" s="1" t="s">
        <v>142</v>
      </c>
      <c r="DE1" s="1" t="s">
        <v>143</v>
      </c>
      <c r="DF1" s="1" t="s">
        <v>144</v>
      </c>
      <c r="DG1" s="1" t="s">
        <v>145</v>
      </c>
      <c r="DH1" s="1" t="s">
        <v>146</v>
      </c>
      <c r="DI1" s="1" t="s">
        <v>147</v>
      </c>
      <c r="DJ1" s="1" t="s">
        <v>148</v>
      </c>
      <c r="DK1" s="1" t="s">
        <v>149</v>
      </c>
      <c r="DL1" s="1" t="s">
        <v>150</v>
      </c>
      <c r="DM1" s="1" t="s">
        <v>151</v>
      </c>
      <c r="DN1" s="1" t="s">
        <v>152</v>
      </c>
      <c r="DO1" s="1" t="s">
        <v>153</v>
      </c>
      <c r="DP1" s="1" t="s">
        <v>154</v>
      </c>
      <c r="DQ1" s="1" t="s">
        <v>155</v>
      </c>
      <c r="DR1" s="1" t="s">
        <v>156</v>
      </c>
      <c r="DS1" s="1" t="s">
        <v>157</v>
      </c>
      <c r="DT1" s="1" t="s">
        <v>158</v>
      </c>
      <c r="DU1" s="1" t="s">
        <v>159</v>
      </c>
      <c r="DV1" s="1" t="s">
        <v>160</v>
      </c>
      <c r="DW1" s="1" t="s">
        <v>161</v>
      </c>
      <c r="DX1" s="1" t="s">
        <v>162</v>
      </c>
      <c r="DY1" s="1" t="s">
        <v>163</v>
      </c>
      <c r="DZ1" s="1" t="s">
        <v>164</v>
      </c>
      <c r="EA1" s="1" t="s">
        <v>165</v>
      </c>
      <c r="EB1" s="1" t="s">
        <v>166</v>
      </c>
      <c r="EC1" s="1" t="s">
        <v>167</v>
      </c>
      <c r="ED1" s="1" t="s">
        <v>168</v>
      </c>
      <c r="EE1" s="1" t="s">
        <v>169</v>
      </c>
      <c r="EF1" s="1" t="s">
        <v>170</v>
      </c>
      <c r="EG1" s="1" t="s">
        <v>171</v>
      </c>
      <c r="EH1" s="1" t="s">
        <v>172</v>
      </c>
      <c r="EI1" s="1" t="s">
        <v>173</v>
      </c>
      <c r="EJ1" s="1" t="s">
        <v>174</v>
      </c>
      <c r="EK1" s="1" t="s">
        <v>175</v>
      </c>
      <c r="EL1" s="1" t="s">
        <v>176</v>
      </c>
      <c r="EM1" s="1" t="s">
        <v>177</v>
      </c>
      <c r="EN1" s="1" t="s">
        <v>178</v>
      </c>
      <c r="EO1" s="1" t="s">
        <v>179</v>
      </c>
      <c r="EP1" s="1" t="s">
        <v>180</v>
      </c>
      <c r="EQ1" s="1" t="s">
        <v>181</v>
      </c>
      <c r="ER1" s="1" t="s">
        <v>182</v>
      </c>
      <c r="ES1" s="1" t="s">
        <v>183</v>
      </c>
      <c r="ET1" s="1" t="s">
        <v>184</v>
      </c>
      <c r="EU1" s="1" t="s">
        <v>185</v>
      </c>
      <c r="EV1" s="1" t="s">
        <v>186</v>
      </c>
      <c r="EW1" s="1" t="s">
        <v>187</v>
      </c>
      <c r="EX1" s="1" t="s">
        <v>188</v>
      </c>
      <c r="EY1" s="1" t="s">
        <v>189</v>
      </c>
      <c r="EZ1" s="1" t="s">
        <v>190</v>
      </c>
      <c r="FA1" s="1" t="s">
        <v>191</v>
      </c>
      <c r="FB1" s="1" t="s">
        <v>192</v>
      </c>
      <c r="FC1" s="1" t="s">
        <v>193</v>
      </c>
      <c r="FD1" s="1" t="s">
        <v>194</v>
      </c>
      <c r="FE1" s="1" t="s">
        <v>195</v>
      </c>
      <c r="FF1" s="1" t="s">
        <v>196</v>
      </c>
      <c r="FG1" s="1" t="s">
        <v>197</v>
      </c>
      <c r="FH1" s="1" t="s">
        <v>198</v>
      </c>
      <c r="FI1" s="1" t="s">
        <v>199</v>
      </c>
      <c r="FJ1" s="1" t="s">
        <v>200</v>
      </c>
      <c r="FK1" s="1" t="s">
        <v>201</v>
      </c>
      <c r="FL1" s="1" t="s">
        <v>202</v>
      </c>
      <c r="FM1" s="1" t="s">
        <v>203</v>
      </c>
      <c r="FN1" s="1" t="s">
        <v>204</v>
      </c>
      <c r="FO1" s="1" t="s">
        <v>205</v>
      </c>
      <c r="FP1" s="1" t="s">
        <v>206</v>
      </c>
      <c r="FQ1" s="1" t="s">
        <v>207</v>
      </c>
      <c r="FR1" s="1" t="s">
        <v>208</v>
      </c>
      <c r="FS1" s="1" t="s">
        <v>209</v>
      </c>
      <c r="FT1" s="1" t="s">
        <v>210</v>
      </c>
      <c r="FU1" s="1" t="s">
        <v>211</v>
      </c>
      <c r="FV1" s="1" t="s">
        <v>212</v>
      </c>
      <c r="FW1" s="1" t="s">
        <v>213</v>
      </c>
      <c r="FX1" s="1" t="s">
        <v>214</v>
      </c>
      <c r="FY1" s="1" t="s">
        <v>215</v>
      </c>
      <c r="FZ1" s="1" t="s">
        <v>216</v>
      </c>
      <c r="GA1" s="1" t="s">
        <v>217</v>
      </c>
      <c r="GB1" s="1" t="s">
        <v>218</v>
      </c>
      <c r="GC1" s="1" t="s">
        <v>219</v>
      </c>
      <c r="GD1" s="1" t="s">
        <v>220</v>
      </c>
      <c r="GE1" s="1" t="s">
        <v>221</v>
      </c>
      <c r="GF1" s="1" t="s">
        <v>222</v>
      </c>
      <c r="GG1" s="1" t="s">
        <v>223</v>
      </c>
      <c r="GH1" s="1" t="s">
        <v>224</v>
      </c>
      <c r="GI1" s="1" t="s">
        <v>225</v>
      </c>
      <c r="GJ1" s="1" t="s">
        <v>226</v>
      </c>
      <c r="GK1" s="1" t="s">
        <v>227</v>
      </c>
      <c r="GL1" s="1" t="s">
        <v>228</v>
      </c>
      <c r="GM1" s="1" t="s">
        <v>229</v>
      </c>
      <c r="GN1" s="1" t="s">
        <v>230</v>
      </c>
      <c r="GO1" s="1" t="s">
        <v>231</v>
      </c>
      <c r="GP1" s="1" t="s">
        <v>232</v>
      </c>
      <c r="GQ1" s="1" t="s">
        <v>233</v>
      </c>
      <c r="GR1" s="1" t="s">
        <v>234</v>
      </c>
      <c r="GS1" s="1" t="s">
        <v>235</v>
      </c>
      <c r="GT1" s="1" t="s">
        <v>236</v>
      </c>
      <c r="GU1" s="1" t="s">
        <v>237</v>
      </c>
      <c r="GV1" s="1" t="s">
        <v>238</v>
      </c>
      <c r="GW1" s="1" t="s">
        <v>239</v>
      </c>
      <c r="GX1" s="1" t="s">
        <v>240</v>
      </c>
      <c r="GY1" s="1" t="s">
        <v>241</v>
      </c>
      <c r="GZ1" s="1" t="s">
        <v>242</v>
      </c>
      <c r="HA1" s="1" t="s">
        <v>243</v>
      </c>
      <c r="HB1" s="1" t="s">
        <v>244</v>
      </c>
      <c r="HC1" s="1" t="s">
        <v>245</v>
      </c>
      <c r="HD1" s="1" t="s">
        <v>246</v>
      </c>
      <c r="HE1" s="1" t="s">
        <v>247</v>
      </c>
      <c r="HF1" s="1" t="s">
        <v>248</v>
      </c>
      <c r="HG1" s="1" t="s">
        <v>249</v>
      </c>
      <c r="HH1" s="1" t="s">
        <v>250</v>
      </c>
      <c r="HI1" s="1" t="s">
        <v>251</v>
      </c>
      <c r="HJ1" s="1" t="s">
        <v>252</v>
      </c>
      <c r="HK1" s="1" t="s">
        <v>253</v>
      </c>
      <c r="HL1" s="1" t="s">
        <v>254</v>
      </c>
      <c r="HM1" s="1" t="s">
        <v>255</v>
      </c>
      <c r="HN1" s="1" t="s">
        <v>256</v>
      </c>
      <c r="HO1" s="1" t="s">
        <v>257</v>
      </c>
      <c r="HP1" s="1" t="s">
        <v>258</v>
      </c>
      <c r="HQ1" s="1" t="s">
        <v>259</v>
      </c>
      <c r="HR1" s="1" t="s">
        <v>260</v>
      </c>
      <c r="HS1" s="1" t="s">
        <v>261</v>
      </c>
      <c r="HT1" s="1" t="s">
        <v>262</v>
      </c>
      <c r="HU1" s="1" t="s">
        <v>263</v>
      </c>
      <c r="HV1" s="1" t="s">
        <v>264</v>
      </c>
      <c r="HW1" s="1" t="s">
        <v>265</v>
      </c>
      <c r="HX1" s="1" t="s">
        <v>266</v>
      </c>
      <c r="HY1" s="1" t="s">
        <v>267</v>
      </c>
      <c r="HZ1" s="1" t="s">
        <v>268</v>
      </c>
      <c r="IA1" s="1" t="s">
        <v>269</v>
      </c>
      <c r="IB1" s="1" t="s">
        <v>270</v>
      </c>
      <c r="IC1" s="1" t="s">
        <v>271</v>
      </c>
      <c r="ID1" s="1" t="s">
        <v>272</v>
      </c>
      <c r="IE1" s="1" t="s">
        <v>273</v>
      </c>
      <c r="IF1" s="1" t="s">
        <v>274</v>
      </c>
      <c r="IG1" s="1" t="s">
        <v>275</v>
      </c>
      <c r="IH1" s="1" t="s">
        <v>276</v>
      </c>
      <c r="II1" s="1" t="s">
        <v>277</v>
      </c>
      <c r="IJ1" s="1" t="s">
        <v>278</v>
      </c>
      <c r="IK1" s="1" t="s">
        <v>279</v>
      </c>
      <c r="IL1" s="1" t="s">
        <v>280</v>
      </c>
      <c r="IM1" s="1" t="s">
        <v>281</v>
      </c>
      <c r="IN1" s="1" t="s">
        <v>282</v>
      </c>
      <c r="IO1" s="1" t="s">
        <v>283</v>
      </c>
      <c r="IP1" s="1" t="s">
        <v>284</v>
      </c>
      <c r="IQ1" s="1" t="s">
        <v>285</v>
      </c>
      <c r="IR1" s="1" t="s">
        <v>286</v>
      </c>
      <c r="IS1" s="1" t="s">
        <v>287</v>
      </c>
      <c r="IT1" s="1" t="s">
        <v>288</v>
      </c>
      <c r="IU1" s="1" t="s">
        <v>289</v>
      </c>
      <c r="IV1" s="1" t="s">
        <v>290</v>
      </c>
      <c r="IW1" s="1" t="s">
        <v>291</v>
      </c>
      <c r="IX1" s="1" t="s">
        <v>292</v>
      </c>
      <c r="IY1" s="1" t="s">
        <v>293</v>
      </c>
      <c r="IZ1" s="1" t="s">
        <v>294</v>
      </c>
      <c r="JA1" s="1" t="s">
        <v>295</v>
      </c>
      <c r="JB1" s="1" t="s">
        <v>296</v>
      </c>
      <c r="JC1" s="1" t="s">
        <v>297</v>
      </c>
      <c r="JD1" s="1" t="s">
        <v>298</v>
      </c>
      <c r="JE1" s="1" t="s">
        <v>299</v>
      </c>
      <c r="JF1" s="1" t="s">
        <v>300</v>
      </c>
      <c r="JG1" s="1" t="s">
        <v>301</v>
      </c>
      <c r="JH1" s="1" t="s">
        <v>302</v>
      </c>
      <c r="JI1" s="1" t="s">
        <v>303</v>
      </c>
      <c r="JJ1" s="1" t="s">
        <v>304</v>
      </c>
      <c r="JK1" s="1" t="s">
        <v>305</v>
      </c>
      <c r="JL1" s="1" t="s">
        <v>306</v>
      </c>
      <c r="JM1" s="1" t="s">
        <v>307</v>
      </c>
      <c r="JN1" s="1" t="s">
        <v>308</v>
      </c>
      <c r="JO1" s="1" t="s">
        <v>309</v>
      </c>
      <c r="JP1" s="1" t="s">
        <v>310</v>
      </c>
      <c r="JQ1" s="1" t="s">
        <v>311</v>
      </c>
      <c r="JR1" s="1" t="s">
        <v>312</v>
      </c>
      <c r="JS1" s="1" t="s">
        <v>313</v>
      </c>
      <c r="JT1" s="1" t="s">
        <v>314</v>
      </c>
      <c r="JU1" s="1" t="s">
        <v>315</v>
      </c>
      <c r="JV1" s="1" t="s">
        <v>316</v>
      </c>
      <c r="JW1" s="1" t="s">
        <v>317</v>
      </c>
      <c r="JX1" s="1" t="s">
        <v>318</v>
      </c>
      <c r="JY1" s="1" t="s">
        <v>319</v>
      </c>
      <c r="JZ1" s="1" t="s">
        <v>320</v>
      </c>
      <c r="KA1" s="1" t="s">
        <v>321</v>
      </c>
      <c r="KB1" s="1" t="s">
        <v>322</v>
      </c>
      <c r="KC1" s="1" t="s">
        <v>323</v>
      </c>
      <c r="KD1" s="1" t="s">
        <v>324</v>
      </c>
      <c r="KE1" s="1" t="s">
        <v>325</v>
      </c>
      <c r="KF1" s="1" t="s">
        <v>326</v>
      </c>
      <c r="KG1" s="1" t="s">
        <v>327</v>
      </c>
      <c r="KH1" s="1" t="s">
        <v>328</v>
      </c>
      <c r="KI1" s="1" t="s">
        <v>329</v>
      </c>
      <c r="KJ1" s="1" t="s">
        <v>330</v>
      </c>
      <c r="KK1" s="1" t="s">
        <v>331</v>
      </c>
      <c r="KL1" s="1" t="s">
        <v>332</v>
      </c>
      <c r="KM1" s="1" t="s">
        <v>333</v>
      </c>
      <c r="KN1" s="1" t="s">
        <v>334</v>
      </c>
      <c r="KO1" s="1" t="s">
        <v>335</v>
      </c>
      <c r="KP1" s="1" t="s">
        <v>336</v>
      </c>
      <c r="KQ1" s="1" t="s">
        <v>337</v>
      </c>
      <c r="KR1" s="1" t="s">
        <v>338</v>
      </c>
      <c r="KS1" s="1" t="s">
        <v>339</v>
      </c>
      <c r="KT1" s="1" t="s">
        <v>340</v>
      </c>
      <c r="KU1" s="1" t="s">
        <v>341</v>
      </c>
      <c r="KV1" s="1" t="s">
        <v>342</v>
      </c>
      <c r="KW1" s="1" t="s">
        <v>343</v>
      </c>
      <c r="KX1" s="1" t="s">
        <v>344</v>
      </c>
      <c r="KY1" s="1" t="s">
        <v>345</v>
      </c>
      <c r="KZ1" s="1" t="s">
        <v>346</v>
      </c>
      <c r="LA1" s="1" t="s">
        <v>347</v>
      </c>
      <c r="LB1" s="1" t="s">
        <v>348</v>
      </c>
      <c r="LC1" s="1" t="s">
        <v>349</v>
      </c>
      <c r="LD1" s="1" t="s">
        <v>350</v>
      </c>
      <c r="LE1" s="1" t="s">
        <v>351</v>
      </c>
      <c r="LF1" s="1" t="s">
        <v>352</v>
      </c>
      <c r="LG1" s="1" t="s">
        <v>353</v>
      </c>
      <c r="LH1" s="1" t="s">
        <v>354</v>
      </c>
      <c r="LI1" s="1" t="s">
        <v>355</v>
      </c>
      <c r="LJ1" s="1" t="s">
        <v>356</v>
      </c>
      <c r="LK1" s="1" t="s">
        <v>357</v>
      </c>
      <c r="LL1" s="1" t="s">
        <v>358</v>
      </c>
      <c r="LM1" s="1" t="s">
        <v>359</v>
      </c>
      <c r="LN1" s="1" t="s">
        <v>360</v>
      </c>
      <c r="LO1" s="1" t="s">
        <v>361</v>
      </c>
      <c r="LP1" s="1" t="s">
        <v>362</v>
      </c>
      <c r="LQ1" s="1" t="s">
        <v>363</v>
      </c>
      <c r="LR1" s="1" t="s">
        <v>364</v>
      </c>
      <c r="LS1" s="1" t="s">
        <v>365</v>
      </c>
      <c r="LT1" s="1" t="s">
        <v>366</v>
      </c>
      <c r="LU1" s="1" t="s">
        <v>367</v>
      </c>
      <c r="LV1" s="1" t="s">
        <v>368</v>
      </c>
      <c r="LW1" s="1" t="s">
        <v>369</v>
      </c>
      <c r="LX1" s="1" t="s">
        <v>370</v>
      </c>
      <c r="LY1" s="1" t="s">
        <v>371</v>
      </c>
      <c r="LZ1" s="1" t="s">
        <v>372</v>
      </c>
      <c r="MA1" s="1" t="s">
        <v>373</v>
      </c>
      <c r="MB1" s="1" t="s">
        <v>374</v>
      </c>
      <c r="MC1" s="1" t="s">
        <v>375</v>
      </c>
      <c r="MD1" s="1" t="s">
        <v>376</v>
      </c>
      <c r="ME1" s="1" t="s">
        <v>377</v>
      </c>
      <c r="MF1" s="1" t="s">
        <v>378</v>
      </c>
      <c r="MG1" s="1" t="s">
        <v>379</v>
      </c>
      <c r="MH1" s="1" t="s">
        <v>380</v>
      </c>
      <c r="MI1" s="1" t="s">
        <v>381</v>
      </c>
      <c r="MJ1" s="1" t="s">
        <v>382</v>
      </c>
      <c r="MK1" s="1" t="s">
        <v>383</v>
      </c>
      <c r="ML1" s="1" t="s">
        <v>384</v>
      </c>
      <c r="MM1" s="1" t="s">
        <v>385</v>
      </c>
      <c r="MN1" s="1" t="s">
        <v>386</v>
      </c>
      <c r="MO1" s="1" t="s">
        <v>387</v>
      </c>
      <c r="MP1" s="1" t="s">
        <v>388</v>
      </c>
      <c r="MQ1" s="1" t="s">
        <v>389</v>
      </c>
      <c r="MR1" s="1" t="s">
        <v>390</v>
      </c>
      <c r="MS1" s="1" t="s">
        <v>391</v>
      </c>
      <c r="MT1" s="1" t="s">
        <v>392</v>
      </c>
      <c r="MU1" s="1" t="s">
        <v>393</v>
      </c>
      <c r="MV1" s="1" t="s">
        <v>394</v>
      </c>
      <c r="MW1" s="1" t="s">
        <v>395</v>
      </c>
      <c r="MX1" s="1" t="s">
        <v>396</v>
      </c>
      <c r="MY1" s="1" t="s">
        <v>397</v>
      </c>
      <c r="MZ1" s="1" t="s">
        <v>398</v>
      </c>
      <c r="NA1" s="1" t="s">
        <v>399</v>
      </c>
      <c r="NB1" s="1" t="s">
        <v>400</v>
      </c>
      <c r="NC1" s="1" t="s">
        <v>401</v>
      </c>
      <c r="ND1" s="1" t="s">
        <v>402</v>
      </c>
      <c r="NE1" s="1" t="s">
        <v>403</v>
      </c>
      <c r="NF1" s="1" t="s">
        <v>404</v>
      </c>
      <c r="NG1" s="1" t="s">
        <v>405</v>
      </c>
      <c r="NH1" s="1" t="s">
        <v>406</v>
      </c>
      <c r="NI1" s="1" t="s">
        <v>407</v>
      </c>
      <c r="NJ1" s="1" t="s">
        <v>408</v>
      </c>
      <c r="NK1" s="1" t="s">
        <v>409</v>
      </c>
      <c r="NL1" s="1" t="s">
        <v>410</v>
      </c>
      <c r="NM1" s="1" t="s">
        <v>411</v>
      </c>
      <c r="NN1" s="1" t="s">
        <v>412</v>
      </c>
      <c r="NO1" s="1" t="s">
        <v>413</v>
      </c>
      <c r="NP1" s="1" t="s">
        <v>414</v>
      </c>
      <c r="NQ1" s="1" t="s">
        <v>415</v>
      </c>
      <c r="NR1" s="1" t="s">
        <v>416</v>
      </c>
      <c r="NS1" s="1" t="s">
        <v>417</v>
      </c>
      <c r="NT1" s="1" t="s">
        <v>418</v>
      </c>
      <c r="NU1" s="1" t="s">
        <v>419</v>
      </c>
      <c r="NV1" s="1" t="s">
        <v>420</v>
      </c>
      <c r="NW1" s="1" t="s">
        <v>421</v>
      </c>
      <c r="NX1" s="1" t="s">
        <v>422</v>
      </c>
      <c r="NY1" s="1" t="s">
        <v>423</v>
      </c>
      <c r="NZ1" s="1" t="s">
        <v>424</v>
      </c>
      <c r="OA1" s="1" t="s">
        <v>425</v>
      </c>
      <c r="OB1" s="1" t="s">
        <v>426</v>
      </c>
      <c r="OC1" s="1" t="s">
        <v>427</v>
      </c>
      <c r="OD1" s="1" t="s">
        <v>428</v>
      </c>
      <c r="OE1" s="1" t="s">
        <v>429</v>
      </c>
      <c r="OF1" s="1" t="s">
        <v>430</v>
      </c>
      <c r="OG1" s="1" t="s">
        <v>431</v>
      </c>
      <c r="OH1" s="1" t="s">
        <v>432</v>
      </c>
      <c r="OI1" s="1" t="s">
        <v>433</v>
      </c>
      <c r="OJ1" s="1" t="s">
        <v>434</v>
      </c>
      <c r="OK1" s="1" t="s">
        <v>435</v>
      </c>
      <c r="OL1" s="1" t="s">
        <v>436</v>
      </c>
      <c r="OM1" s="1" t="s">
        <v>437</v>
      </c>
      <c r="ON1" s="1" t="s">
        <v>438</v>
      </c>
      <c r="OO1" s="1" t="s">
        <v>439</v>
      </c>
      <c r="OP1" s="1" t="s">
        <v>440</v>
      </c>
      <c r="OQ1" s="1" t="s">
        <v>441</v>
      </c>
      <c r="OR1" s="1" t="s">
        <v>442</v>
      </c>
      <c r="OS1" s="1" t="s">
        <v>443</v>
      </c>
      <c r="OT1" s="1" t="s">
        <v>444</v>
      </c>
      <c r="OU1" s="1" t="s">
        <v>445</v>
      </c>
      <c r="OV1" s="1" t="s">
        <v>446</v>
      </c>
      <c r="OW1" s="1" t="s">
        <v>447</v>
      </c>
      <c r="OX1" s="1" t="s">
        <v>448</v>
      </c>
      <c r="OY1" s="1" t="s">
        <v>449</v>
      </c>
      <c r="OZ1" s="1" t="s">
        <v>450</v>
      </c>
      <c r="PA1" s="1" t="s">
        <v>451</v>
      </c>
      <c r="PB1" s="1" t="s">
        <v>452</v>
      </c>
      <c r="PC1" s="1" t="s">
        <v>453</v>
      </c>
      <c r="PD1" s="1" t="s">
        <v>454</v>
      </c>
      <c r="PE1" s="1" t="s">
        <v>455</v>
      </c>
      <c r="PF1" s="1" t="s">
        <v>456</v>
      </c>
      <c r="PG1" s="1" t="s">
        <v>457</v>
      </c>
      <c r="PH1" s="1" t="s">
        <v>458</v>
      </c>
      <c r="PI1" s="1" t="s">
        <v>459</v>
      </c>
      <c r="PJ1" s="1" t="s">
        <v>460</v>
      </c>
      <c r="PK1" s="1" t="s">
        <v>461</v>
      </c>
      <c r="PL1" s="1" t="s">
        <v>462</v>
      </c>
      <c r="PM1" s="1" t="s">
        <v>463</v>
      </c>
      <c r="PN1" s="1" t="s">
        <v>464</v>
      </c>
      <c r="PO1" s="1" t="s">
        <v>465</v>
      </c>
      <c r="PP1" s="1" t="s">
        <v>466</v>
      </c>
      <c r="PQ1" s="1" t="s">
        <v>467</v>
      </c>
      <c r="PR1" s="1" t="s">
        <v>468</v>
      </c>
      <c r="PS1" s="1" t="s">
        <v>469</v>
      </c>
      <c r="PT1" s="1" t="s">
        <v>470</v>
      </c>
      <c r="PU1" s="1" t="s">
        <v>471</v>
      </c>
      <c r="PV1" s="1" t="s">
        <v>472</v>
      </c>
      <c r="PW1" s="1" t="s">
        <v>473</v>
      </c>
      <c r="PX1" s="1" t="s">
        <v>474</v>
      </c>
      <c r="PY1" s="1" t="s">
        <v>475</v>
      </c>
      <c r="PZ1" s="1" t="s">
        <v>476</v>
      </c>
      <c r="QA1" s="1" t="s">
        <v>477</v>
      </c>
      <c r="QB1" s="1" t="s">
        <v>478</v>
      </c>
      <c r="QC1" s="1" t="s">
        <v>479</v>
      </c>
      <c r="QD1" s="1" t="s">
        <v>480</v>
      </c>
      <c r="QE1" s="1" t="s">
        <v>481</v>
      </c>
      <c r="QF1" s="1" t="s">
        <v>482</v>
      </c>
      <c r="QG1" s="1" t="s">
        <v>483</v>
      </c>
      <c r="QH1" s="1" t="s">
        <v>484</v>
      </c>
      <c r="QI1" s="1" t="s">
        <v>485</v>
      </c>
      <c r="QJ1" s="1" t="s">
        <v>486</v>
      </c>
      <c r="QK1" s="1" t="s">
        <v>487</v>
      </c>
      <c r="QL1" s="1" t="s">
        <v>488</v>
      </c>
      <c r="QM1" s="1" t="s">
        <v>489</v>
      </c>
      <c r="QN1" s="1" t="s">
        <v>490</v>
      </c>
      <c r="QO1" s="1" t="s">
        <v>491</v>
      </c>
      <c r="QP1" s="1" t="s">
        <v>492</v>
      </c>
      <c r="QQ1" s="1" t="s">
        <v>493</v>
      </c>
      <c r="QR1" s="1" t="s">
        <v>494</v>
      </c>
      <c r="QS1" s="1" t="s">
        <v>495</v>
      </c>
      <c r="QT1" s="1" t="s">
        <v>496</v>
      </c>
      <c r="QU1" s="1" t="s">
        <v>497</v>
      </c>
      <c r="QV1" s="1" t="s">
        <v>498</v>
      </c>
      <c r="QW1" s="1" t="s">
        <v>499</v>
      </c>
      <c r="QX1" s="1" t="s">
        <v>500</v>
      </c>
      <c r="QY1" s="1" t="s">
        <v>501</v>
      </c>
      <c r="QZ1" s="1" t="s">
        <v>502</v>
      </c>
      <c r="RA1" s="1" t="s">
        <v>503</v>
      </c>
      <c r="RB1" s="1" t="s">
        <v>504</v>
      </c>
      <c r="RC1" s="1" t="s">
        <v>505</v>
      </c>
      <c r="RD1" s="1" t="s">
        <v>506</v>
      </c>
      <c r="RE1" s="1" t="s">
        <v>507</v>
      </c>
      <c r="RF1" s="1" t="s">
        <v>508</v>
      </c>
      <c r="RG1" s="1" t="s">
        <v>509</v>
      </c>
      <c r="RH1" s="1" t="s">
        <v>510</v>
      </c>
      <c r="RI1" s="1" t="s">
        <v>511</v>
      </c>
      <c r="RJ1" s="1" t="s">
        <v>512</v>
      </c>
      <c r="RK1" s="1" t="s">
        <v>513</v>
      </c>
      <c r="RL1" s="1" t="s">
        <v>514</v>
      </c>
      <c r="RM1" s="1" t="s">
        <v>515</v>
      </c>
      <c r="RN1" s="1" t="s">
        <v>516</v>
      </c>
      <c r="RO1" s="1" t="s">
        <v>517</v>
      </c>
      <c r="RP1" s="1" t="s">
        <v>518</v>
      </c>
      <c r="RQ1" s="1" t="s">
        <v>519</v>
      </c>
      <c r="RR1" s="1" t="s">
        <v>520</v>
      </c>
      <c r="RS1" s="1" t="s">
        <v>521</v>
      </c>
      <c r="RT1" s="1" t="s">
        <v>522</v>
      </c>
      <c r="RU1" s="1" t="s">
        <v>523</v>
      </c>
      <c r="RV1" s="1" t="s">
        <v>524</v>
      </c>
      <c r="RW1" s="1" t="s">
        <v>525</v>
      </c>
      <c r="RX1" s="1" t="s">
        <v>526</v>
      </c>
      <c r="RY1" s="1" t="s">
        <v>527</v>
      </c>
      <c r="RZ1" s="1" t="s">
        <v>528</v>
      </c>
      <c r="SA1" s="1" t="s">
        <v>529</v>
      </c>
      <c r="SB1" s="1" t="s">
        <v>530</v>
      </c>
      <c r="SC1" s="1" t="s">
        <v>531</v>
      </c>
      <c r="SD1" s="1" t="s">
        <v>532</v>
      </c>
      <c r="SE1" s="1" t="s">
        <v>533</v>
      </c>
      <c r="SF1" s="1" t="s">
        <v>534</v>
      </c>
      <c r="SG1" s="1" t="s">
        <v>535</v>
      </c>
      <c r="SH1" s="1" t="s">
        <v>536</v>
      </c>
      <c r="SI1" s="1" t="s">
        <v>537</v>
      </c>
      <c r="SJ1" s="1" t="s">
        <v>538</v>
      </c>
      <c r="SK1" s="1" t="s">
        <v>539</v>
      </c>
      <c r="SL1" s="1" t="s">
        <v>540</v>
      </c>
      <c r="SM1" s="1" t="s">
        <v>541</v>
      </c>
      <c r="SN1" s="1" t="s">
        <v>542</v>
      </c>
      <c r="SO1" s="1" t="s">
        <v>543</v>
      </c>
      <c r="SP1" s="1" t="s">
        <v>544</v>
      </c>
      <c r="SQ1" s="1" t="s">
        <v>545</v>
      </c>
      <c r="SR1" s="1" t="s">
        <v>546</v>
      </c>
      <c r="SS1" s="1" t="s">
        <v>547</v>
      </c>
      <c r="ST1" s="1" t="s">
        <v>548</v>
      </c>
      <c r="SU1" s="1" t="s">
        <v>549</v>
      </c>
      <c r="SV1" s="1" t="s">
        <v>550</v>
      </c>
      <c r="SW1" s="1" t="s">
        <v>551</v>
      </c>
      <c r="SX1" s="1" t="s">
        <v>552</v>
      </c>
      <c r="SY1" s="1" t="s">
        <v>553</v>
      </c>
      <c r="SZ1" s="1" t="s">
        <v>554</v>
      </c>
      <c r="TA1" s="1" t="s">
        <v>555</v>
      </c>
      <c r="TB1" s="1" t="s">
        <v>556</v>
      </c>
      <c r="TC1" s="1" t="s">
        <v>557</v>
      </c>
      <c r="TD1" s="1" t="s">
        <v>558</v>
      </c>
      <c r="TE1" s="1" t="s">
        <v>559</v>
      </c>
      <c r="TF1" s="1" t="s">
        <v>560</v>
      </c>
      <c r="TG1" s="1" t="s">
        <v>561</v>
      </c>
      <c r="TH1" s="1" t="s">
        <v>562</v>
      </c>
      <c r="TI1" s="1" t="s">
        <v>563</v>
      </c>
      <c r="TJ1" s="1" t="s">
        <v>564</v>
      </c>
      <c r="TK1" s="1" t="s">
        <v>565</v>
      </c>
      <c r="TL1" s="1" t="s">
        <v>566</v>
      </c>
      <c r="TM1" s="1" t="s">
        <v>567</v>
      </c>
      <c r="TN1" s="1" t="s">
        <v>568</v>
      </c>
      <c r="TO1" s="1" t="s">
        <v>569</v>
      </c>
      <c r="TP1" s="1" t="s">
        <v>570</v>
      </c>
      <c r="TQ1" s="1" t="s">
        <v>571</v>
      </c>
      <c r="TR1" s="1" t="s">
        <v>572</v>
      </c>
      <c r="TS1" s="1" t="s">
        <v>573</v>
      </c>
      <c r="TT1" s="1" t="s">
        <v>574</v>
      </c>
      <c r="TU1" s="1" t="s">
        <v>575</v>
      </c>
      <c r="TV1" s="1" t="s">
        <v>576</v>
      </c>
      <c r="TW1" s="1" t="s">
        <v>577</v>
      </c>
      <c r="TX1" s="1" t="s">
        <v>578</v>
      </c>
      <c r="TY1" s="1" t="s">
        <v>579</v>
      </c>
      <c r="TZ1" s="1" t="s">
        <v>580</v>
      </c>
      <c r="UA1" s="1" t="s">
        <v>581</v>
      </c>
      <c r="UB1" s="1" t="s">
        <v>582</v>
      </c>
      <c r="UC1" s="1" t="s">
        <v>583</v>
      </c>
      <c r="UD1" s="1" t="s">
        <v>584</v>
      </c>
      <c r="UE1" s="1" t="s">
        <v>585</v>
      </c>
      <c r="UF1" s="1" t="s">
        <v>586</v>
      </c>
      <c r="UG1" s="1" t="s">
        <v>587</v>
      </c>
      <c r="UH1" s="1" t="s">
        <v>588</v>
      </c>
      <c r="UI1" s="1" t="s">
        <v>589</v>
      </c>
      <c r="UJ1" s="1" t="s">
        <v>590</v>
      </c>
      <c r="UK1" s="1" t="s">
        <v>591</v>
      </c>
      <c r="UL1" s="1" t="s">
        <v>592</v>
      </c>
      <c r="UM1" s="1" t="s">
        <v>593</v>
      </c>
      <c r="UN1" s="1" t="s">
        <v>594</v>
      </c>
      <c r="UO1" s="1" t="s">
        <v>595</v>
      </c>
      <c r="UP1" s="1" t="s">
        <v>596</v>
      </c>
      <c r="UQ1" s="1" t="s">
        <v>597</v>
      </c>
      <c r="UR1" s="1" t="s">
        <v>598</v>
      </c>
      <c r="US1" s="1" t="s">
        <v>599</v>
      </c>
      <c r="UT1" s="1" t="s">
        <v>600</v>
      </c>
      <c r="UU1" s="1" t="s">
        <v>601</v>
      </c>
      <c r="UV1" s="1" t="s">
        <v>602</v>
      </c>
      <c r="UW1" s="1" t="s">
        <v>603</v>
      </c>
      <c r="UX1" s="1" t="s">
        <v>604</v>
      </c>
      <c r="UY1" s="1" t="s">
        <v>605</v>
      </c>
      <c r="UZ1" s="1" t="s">
        <v>606</v>
      </c>
      <c r="VA1" s="1" t="s">
        <v>607</v>
      </c>
      <c r="VB1" s="1" t="s">
        <v>608</v>
      </c>
      <c r="VC1" s="1" t="s">
        <v>609</v>
      </c>
      <c r="VD1" s="1" t="s">
        <v>610</v>
      </c>
      <c r="VE1" s="1" t="s">
        <v>611</v>
      </c>
      <c r="VF1" s="1" t="s">
        <v>612</v>
      </c>
      <c r="VG1" s="1" t="s">
        <v>613</v>
      </c>
      <c r="VH1" s="1" t="s">
        <v>614</v>
      </c>
      <c r="VI1" s="1" t="s">
        <v>615</v>
      </c>
      <c r="VJ1" s="1" t="s">
        <v>616</v>
      </c>
      <c r="VK1" s="1" t="s">
        <v>617</v>
      </c>
      <c r="VL1" s="1" t="s">
        <v>618</v>
      </c>
      <c r="VM1" s="1" t="s">
        <v>619</v>
      </c>
      <c r="VN1" s="1" t="s">
        <v>620</v>
      </c>
      <c r="VO1" s="1" t="s">
        <v>621</v>
      </c>
      <c r="VP1" s="1" t="s">
        <v>622</v>
      </c>
      <c r="VQ1" s="1" t="s">
        <v>623</v>
      </c>
      <c r="VR1" s="1" t="s">
        <v>624</v>
      </c>
      <c r="VS1" s="1" t="s">
        <v>625</v>
      </c>
      <c r="VT1" s="1" t="s">
        <v>626</v>
      </c>
      <c r="VU1" s="1" t="s">
        <v>627</v>
      </c>
      <c r="VV1" s="1" t="s">
        <v>628</v>
      </c>
      <c r="VW1" s="1" t="s">
        <v>629</v>
      </c>
      <c r="VX1" s="1" t="s">
        <v>630</v>
      </c>
      <c r="VY1" s="1" t="s">
        <v>631</v>
      </c>
      <c r="VZ1" s="1" t="s">
        <v>632</v>
      </c>
      <c r="WA1" s="1" t="s">
        <v>633</v>
      </c>
      <c r="WB1" s="1" t="s">
        <v>634</v>
      </c>
      <c r="WC1" s="1" t="s">
        <v>635</v>
      </c>
      <c r="WD1" s="1" t="s">
        <v>636</v>
      </c>
      <c r="WE1" s="1" t="s">
        <v>637</v>
      </c>
      <c r="WF1" s="1" t="s">
        <v>638</v>
      </c>
      <c r="WG1" s="1" t="s">
        <v>639</v>
      </c>
      <c r="WH1" s="1" t="s">
        <v>640</v>
      </c>
      <c r="WI1" s="1" t="s">
        <v>641</v>
      </c>
      <c r="WJ1" s="1" t="s">
        <v>642</v>
      </c>
      <c r="WK1" s="1" t="s">
        <v>643</v>
      </c>
      <c r="WL1" s="1" t="s">
        <v>644</v>
      </c>
      <c r="WM1" s="1" t="s">
        <v>645</v>
      </c>
      <c r="WN1" s="1" t="s">
        <v>646</v>
      </c>
      <c r="WO1" s="1" t="s">
        <v>647</v>
      </c>
      <c r="WP1" s="1" t="s">
        <v>648</v>
      </c>
      <c r="WQ1" s="1" t="s">
        <v>649</v>
      </c>
      <c r="WR1" s="1" t="s">
        <v>650</v>
      </c>
      <c r="WS1" s="1" t="s">
        <v>651</v>
      </c>
      <c r="WT1" s="1" t="s">
        <v>652</v>
      </c>
      <c r="WU1" s="1" t="s">
        <v>653</v>
      </c>
      <c r="WV1" s="1" t="s">
        <v>654</v>
      </c>
      <c r="WW1" s="1" t="s">
        <v>655</v>
      </c>
      <c r="WX1" s="1" t="s">
        <v>656</v>
      </c>
      <c r="WY1" s="1" t="s">
        <v>657</v>
      </c>
      <c r="WZ1" s="1" t="s">
        <v>658</v>
      </c>
      <c r="XA1" s="1" t="s">
        <v>659</v>
      </c>
      <c r="XB1" s="1" t="s">
        <v>660</v>
      </c>
      <c r="XC1" s="1" t="s">
        <v>661</v>
      </c>
      <c r="XD1" s="1" t="s">
        <v>662</v>
      </c>
      <c r="XE1" s="1" t="s">
        <v>663</v>
      </c>
      <c r="XF1" s="1" t="s">
        <v>664</v>
      </c>
      <c r="XG1" s="1" t="s">
        <v>665</v>
      </c>
      <c r="XH1" s="1" t="s">
        <v>666</v>
      </c>
      <c r="XI1" s="1" t="s">
        <v>667</v>
      </c>
      <c r="XJ1" s="1" t="s">
        <v>668</v>
      </c>
      <c r="XK1" s="1" t="s">
        <v>669</v>
      </c>
      <c r="XL1" s="1" t="s">
        <v>670</v>
      </c>
      <c r="XM1" s="1" t="s">
        <v>671</v>
      </c>
      <c r="XN1" s="1" t="s">
        <v>672</v>
      </c>
      <c r="XO1" s="1" t="s">
        <v>673</v>
      </c>
      <c r="XP1" s="1" t="s">
        <v>674</v>
      </c>
      <c r="XQ1" s="1" t="s">
        <v>675</v>
      </c>
      <c r="XR1" s="1" t="s">
        <v>676</v>
      </c>
      <c r="XS1" s="1" t="s">
        <v>677</v>
      </c>
      <c r="XT1" s="1" t="s">
        <v>678</v>
      </c>
      <c r="XU1" s="1" t="s">
        <v>679</v>
      </c>
      <c r="XV1" s="1" t="s">
        <v>680</v>
      </c>
      <c r="XW1" s="1" t="s">
        <v>681</v>
      </c>
      <c r="XX1" s="1" t="s">
        <v>682</v>
      </c>
      <c r="XY1" s="1" t="s">
        <v>683</v>
      </c>
      <c r="XZ1" s="1" t="s">
        <v>684</v>
      </c>
      <c r="YA1" s="1" t="s">
        <v>685</v>
      </c>
      <c r="YB1" s="1" t="s">
        <v>686</v>
      </c>
      <c r="YC1" s="1" t="s">
        <v>687</v>
      </c>
      <c r="YD1" s="1" t="s">
        <v>688</v>
      </c>
      <c r="YE1" s="1" t="s">
        <v>689</v>
      </c>
      <c r="YF1" s="1" t="s">
        <v>690</v>
      </c>
      <c r="YG1" s="1" t="s">
        <v>691</v>
      </c>
      <c r="YH1" s="1" t="s">
        <v>692</v>
      </c>
      <c r="YI1" s="1" t="s">
        <v>693</v>
      </c>
      <c r="YJ1" s="1" t="s">
        <v>694</v>
      </c>
      <c r="YK1" s="1" t="s">
        <v>695</v>
      </c>
      <c r="YL1" s="1" t="s">
        <v>696</v>
      </c>
      <c r="YM1" s="1" t="s">
        <v>697</v>
      </c>
      <c r="YN1" s="1" t="s">
        <v>698</v>
      </c>
      <c r="YO1" s="1" t="s">
        <v>699</v>
      </c>
      <c r="YP1" s="1" t="s">
        <v>700</v>
      </c>
      <c r="YQ1" s="1" t="s">
        <v>701</v>
      </c>
      <c r="YR1" s="1" t="s">
        <v>702</v>
      </c>
      <c r="YS1" s="1" t="s">
        <v>703</v>
      </c>
      <c r="YT1" s="1" t="s">
        <v>704</v>
      </c>
      <c r="YU1" s="1" t="s">
        <v>705</v>
      </c>
      <c r="YV1" s="1" t="s">
        <v>706</v>
      </c>
      <c r="YW1" s="1" t="s">
        <v>707</v>
      </c>
      <c r="YX1" s="1" t="s">
        <v>708</v>
      </c>
      <c r="YY1" s="1" t="s">
        <v>709</v>
      </c>
      <c r="YZ1" s="1" t="s">
        <v>710</v>
      </c>
      <c r="ZA1" s="1" t="s">
        <v>711</v>
      </c>
      <c r="ZB1" s="1" t="s">
        <v>712</v>
      </c>
      <c r="ZC1" s="1" t="s">
        <v>713</v>
      </c>
      <c r="ZD1" s="1" t="s">
        <v>714</v>
      </c>
      <c r="ZE1" s="1" t="s">
        <v>715</v>
      </c>
      <c r="ZF1" s="1" t="s">
        <v>716</v>
      </c>
      <c r="ZG1" s="1" t="s">
        <v>717</v>
      </c>
      <c r="ZH1" s="1" t="s">
        <v>718</v>
      </c>
      <c r="ZI1" s="1" t="s">
        <v>719</v>
      </c>
      <c r="ZJ1" s="1" t="s">
        <v>720</v>
      </c>
      <c r="ZK1" s="1" t="s">
        <v>721</v>
      </c>
      <c r="ZL1" s="1" t="s">
        <v>722</v>
      </c>
      <c r="ZM1" s="1" t="s">
        <v>723</v>
      </c>
      <c r="ZN1" s="1" t="s">
        <v>724</v>
      </c>
      <c r="ZO1" s="1" t="s">
        <v>725</v>
      </c>
      <c r="ZP1" s="1" t="s">
        <v>726</v>
      </c>
      <c r="ZQ1" s="1" t="s">
        <v>727</v>
      </c>
      <c r="ZR1" s="1" t="s">
        <v>728</v>
      </c>
      <c r="ZS1" s="1" t="s">
        <v>729</v>
      </c>
      <c r="ZT1" s="1" t="s">
        <v>730</v>
      </c>
      <c r="ZU1" s="1" t="s">
        <v>731</v>
      </c>
      <c r="ZV1" s="1" t="s">
        <v>732</v>
      </c>
      <c r="ZW1" s="1" t="s">
        <v>733</v>
      </c>
      <c r="ZX1" s="1" t="s">
        <v>734</v>
      </c>
      <c r="ZY1" s="1" t="s">
        <v>735</v>
      </c>
      <c r="ZZ1" s="1" t="s">
        <v>736</v>
      </c>
      <c r="AAA1" s="1" t="s">
        <v>737</v>
      </c>
      <c r="AAB1" s="1" t="s">
        <v>738</v>
      </c>
      <c r="AAC1" s="1" t="s">
        <v>739</v>
      </c>
      <c r="AAD1" s="1" t="s">
        <v>740</v>
      </c>
      <c r="AAE1" s="1" t="s">
        <v>741</v>
      </c>
      <c r="AAF1" s="1" t="s">
        <v>742</v>
      </c>
      <c r="AAG1" s="1" t="s">
        <v>743</v>
      </c>
      <c r="AAH1" s="1" t="s">
        <v>744</v>
      </c>
      <c r="AAI1" s="1" t="s">
        <v>745</v>
      </c>
      <c r="AAJ1" s="1" t="s">
        <v>746</v>
      </c>
      <c r="AAK1" s="1" t="s">
        <v>747</v>
      </c>
      <c r="AAL1" s="1" t="s">
        <v>748</v>
      </c>
      <c r="AAM1" s="1" t="s">
        <v>749</v>
      </c>
      <c r="AAN1" s="1" t="s">
        <v>750</v>
      </c>
      <c r="AAO1" s="1" t="s">
        <v>751</v>
      </c>
      <c r="AAP1" s="1" t="s">
        <v>752</v>
      </c>
      <c r="AAQ1" s="1" t="s">
        <v>753</v>
      </c>
      <c r="AAR1" s="1" t="s">
        <v>754</v>
      </c>
      <c r="AAS1" s="1" t="s">
        <v>755</v>
      </c>
      <c r="AAT1" s="1" t="s">
        <v>756</v>
      </c>
      <c r="AAU1" s="1" t="s">
        <v>757</v>
      </c>
      <c r="AAV1" s="1" t="s">
        <v>758</v>
      </c>
      <c r="AAW1" s="1" t="s">
        <v>759</v>
      </c>
      <c r="AAX1" s="1" t="s">
        <v>760</v>
      </c>
      <c r="AAY1" s="1" t="s">
        <v>761</v>
      </c>
      <c r="AAZ1" s="1" t="s">
        <v>762</v>
      </c>
      <c r="ABA1" s="1" t="s">
        <v>763</v>
      </c>
      <c r="ABB1" s="1" t="s">
        <v>764</v>
      </c>
      <c r="ABC1" s="1" t="s">
        <v>765</v>
      </c>
      <c r="ABD1" s="1" t="s">
        <v>766</v>
      </c>
      <c r="ABE1" s="1" t="s">
        <v>767</v>
      </c>
      <c r="ABF1" s="1" t="s">
        <v>768</v>
      </c>
      <c r="ABG1" s="1" t="s">
        <v>769</v>
      </c>
      <c r="ABH1" s="1" t="s">
        <v>770</v>
      </c>
      <c r="ABI1" s="1" t="s">
        <v>771</v>
      </c>
      <c r="ABJ1" s="1" t="s">
        <v>772</v>
      </c>
      <c r="ABK1" s="1" t="s">
        <v>773</v>
      </c>
      <c r="ABL1" s="1" t="s">
        <v>774</v>
      </c>
      <c r="ABM1" s="1" t="s">
        <v>775</v>
      </c>
      <c r="ABN1" s="1" t="s">
        <v>776</v>
      </c>
      <c r="ABO1" s="1" t="s">
        <v>777</v>
      </c>
      <c r="ABP1" s="1" t="s">
        <v>778</v>
      </c>
      <c r="ABQ1" s="1" t="s">
        <v>779</v>
      </c>
      <c r="ABR1" s="1" t="s">
        <v>780</v>
      </c>
      <c r="ABS1" s="1" t="s">
        <v>781</v>
      </c>
      <c r="ABT1" s="1" t="s">
        <v>782</v>
      </c>
      <c r="ABU1" s="1" t="s">
        <v>783</v>
      </c>
      <c r="ABV1" s="1" t="s">
        <v>784</v>
      </c>
      <c r="ABW1" s="1" t="s">
        <v>785</v>
      </c>
      <c r="ABX1" s="1" t="s">
        <v>786</v>
      </c>
      <c r="ABY1" s="1" t="s">
        <v>787</v>
      </c>
      <c r="ABZ1" s="1" t="s">
        <v>788</v>
      </c>
      <c r="ACA1" s="1" t="s">
        <v>789</v>
      </c>
      <c r="ACB1" s="1" t="s">
        <v>790</v>
      </c>
      <c r="ACC1" s="1" t="s">
        <v>791</v>
      </c>
      <c r="ACD1" s="1" t="s">
        <v>792</v>
      </c>
      <c r="ACE1" s="1" t="s">
        <v>793</v>
      </c>
      <c r="ACF1" s="1" t="s">
        <v>794</v>
      </c>
      <c r="ACG1" s="1" t="s">
        <v>795</v>
      </c>
      <c r="ACH1" s="1" t="s">
        <v>796</v>
      </c>
      <c r="ACI1" s="1" t="s">
        <v>797</v>
      </c>
      <c r="ACJ1" s="1" t="s">
        <v>798</v>
      </c>
      <c r="ACK1" s="1" t="s">
        <v>799</v>
      </c>
      <c r="ACL1" s="1" t="s">
        <v>800</v>
      </c>
      <c r="ACM1" s="1" t="s">
        <v>801</v>
      </c>
      <c r="ACN1" s="1" t="s">
        <v>802</v>
      </c>
      <c r="ACO1" s="1" t="s">
        <v>803</v>
      </c>
      <c r="ACP1" s="1" t="s">
        <v>804</v>
      </c>
      <c r="ACQ1" s="1" t="s">
        <v>805</v>
      </c>
      <c r="ACR1" s="1" t="s">
        <v>806</v>
      </c>
      <c r="ACS1" s="1" t="s">
        <v>807</v>
      </c>
    </row>
    <row r="2" spans="1:773">
      <c r="A2" t="s">
        <v>808</v>
      </c>
      <c r="B2" t="s">
        <v>809</v>
      </c>
      <c r="C2" t="s">
        <v>810</v>
      </c>
      <c r="D2" t="s">
        <v>811</v>
      </c>
      <c r="E2" t="s">
        <v>811</v>
      </c>
      <c r="P2" t="s">
        <v>812</v>
      </c>
      <c r="Q2">
        <v>0.874863865752458</v>
      </c>
      <c r="T2" t="s">
        <v>1762</v>
      </c>
      <c r="V2" t="s">
        <v>1763</v>
      </c>
      <c r="X2" t="s">
        <v>1763</v>
      </c>
      <c r="Y2" t="s">
        <v>1764</v>
      </c>
      <c r="AA2" t="s">
        <v>1765</v>
      </c>
      <c r="AB2" t="s">
        <v>1766</v>
      </c>
      <c r="AC2" t="s">
        <v>1057</v>
      </c>
      <c r="AD2" t="s">
        <v>1767</v>
      </c>
      <c r="AE2" t="s">
        <v>1057</v>
      </c>
      <c r="AF2" t="s">
        <v>818</v>
      </c>
      <c r="AG2" t="s">
        <v>818</v>
      </c>
      <c r="KF2" t="s">
        <v>1057</v>
      </c>
      <c r="KH2" t="s">
        <v>818</v>
      </c>
      <c r="KI2" t="s">
        <v>818</v>
      </c>
      <c r="KJ2" t="s">
        <v>845</v>
      </c>
      <c r="KK2" t="s">
        <v>818</v>
      </c>
      <c r="KL2" t="s">
        <v>818</v>
      </c>
      <c r="KM2" t="s">
        <v>818</v>
      </c>
      <c r="KN2" t="s">
        <v>845</v>
      </c>
      <c r="KO2" t="s">
        <v>818</v>
      </c>
      <c r="KP2" t="s">
        <v>845</v>
      </c>
      <c r="KQ2" t="s">
        <v>845</v>
      </c>
      <c r="KR2" t="s">
        <v>818</v>
      </c>
      <c r="KS2" t="s">
        <v>845</v>
      </c>
      <c r="KT2" t="s">
        <v>818</v>
      </c>
      <c r="KU2" t="s">
        <v>818</v>
      </c>
      <c r="KV2" t="s">
        <v>818</v>
      </c>
      <c r="KW2" t="s">
        <v>818</v>
      </c>
      <c r="KX2" t="s">
        <v>837</v>
      </c>
      <c r="KY2" t="s">
        <v>818</v>
      </c>
      <c r="KZ2" t="s">
        <v>845</v>
      </c>
      <c r="LA2" t="s">
        <v>837</v>
      </c>
      <c r="LB2" t="s">
        <v>837</v>
      </c>
      <c r="LC2" t="s">
        <v>837</v>
      </c>
      <c r="LD2" t="s">
        <v>1057</v>
      </c>
      <c r="LE2" t="s">
        <v>818</v>
      </c>
      <c r="LF2" t="s">
        <v>879</v>
      </c>
      <c r="LH2" t="s">
        <v>1767</v>
      </c>
      <c r="LI2" t="s">
        <v>1767</v>
      </c>
      <c r="LJ2" t="s">
        <v>1767</v>
      </c>
      <c r="LK2" t="s">
        <v>1767</v>
      </c>
      <c r="LL2" t="s">
        <v>1767</v>
      </c>
      <c r="LM2" t="s">
        <v>1767</v>
      </c>
      <c r="LO2" t="s">
        <v>1763</v>
      </c>
      <c r="LP2" t="s">
        <v>1767</v>
      </c>
      <c r="LQ2" t="s">
        <v>1767</v>
      </c>
      <c r="LR2" t="s">
        <v>818</v>
      </c>
      <c r="LS2" t="s">
        <v>818</v>
      </c>
      <c r="LT2" t="s">
        <v>818</v>
      </c>
      <c r="LU2" t="s">
        <v>818</v>
      </c>
      <c r="LV2" t="s">
        <v>818</v>
      </c>
      <c r="LW2" t="s">
        <v>818</v>
      </c>
      <c r="LX2" t="s">
        <v>1763</v>
      </c>
      <c r="LY2" t="s">
        <v>819</v>
      </c>
      <c r="MA2" t="s">
        <v>1768</v>
      </c>
      <c r="MB2" t="s">
        <v>821</v>
      </c>
      <c r="MC2" t="s">
        <v>1769</v>
      </c>
      <c r="MD2" t="s">
        <v>1763</v>
      </c>
      <c r="MF2" t="s">
        <v>1770</v>
      </c>
      <c r="MI2" t="s">
        <v>1767</v>
      </c>
      <c r="MJ2" t="s">
        <v>1771</v>
      </c>
      <c r="MK2" t="s">
        <v>1763</v>
      </c>
      <c r="ML2" t="s">
        <v>1767</v>
      </c>
      <c r="MM2" t="s">
        <v>1763</v>
      </c>
      <c r="MN2" t="s">
        <v>1767</v>
      </c>
      <c r="MO2" t="s">
        <v>1767</v>
      </c>
      <c r="MP2" t="s">
        <v>1767</v>
      </c>
      <c r="MQ2" t="s">
        <v>1767</v>
      </c>
      <c r="MR2" t="s">
        <v>1767</v>
      </c>
      <c r="MS2" t="s">
        <v>1767</v>
      </c>
      <c r="MT2" t="s">
        <v>1767</v>
      </c>
      <c r="MU2" t="s">
        <v>1767</v>
      </c>
      <c r="MV2" t="s">
        <v>1763</v>
      </c>
      <c r="MW2" t="s">
        <v>1767</v>
      </c>
      <c r="MX2" t="s">
        <v>1767</v>
      </c>
      <c r="MY2" t="s">
        <v>1767</v>
      </c>
      <c r="MZ2" t="s">
        <v>1767</v>
      </c>
      <c r="NA2" t="s">
        <v>1767</v>
      </c>
      <c r="NB2" t="s">
        <v>1767</v>
      </c>
      <c r="NR2" t="s">
        <v>1767</v>
      </c>
      <c r="NU2" t="s">
        <v>1772</v>
      </c>
      <c r="NX2" t="s">
        <v>1773</v>
      </c>
      <c r="OP2" t="s">
        <v>1763</v>
      </c>
      <c r="OQ2" t="s">
        <v>1774</v>
      </c>
      <c r="OR2" t="s">
        <v>1775</v>
      </c>
      <c r="OS2" t="s">
        <v>1776</v>
      </c>
      <c r="OT2" t="s">
        <v>1763</v>
      </c>
      <c r="OU2" t="s">
        <v>1767</v>
      </c>
      <c r="OV2" t="s">
        <v>1777</v>
      </c>
      <c r="OW2" t="s">
        <v>1778</v>
      </c>
      <c r="OX2" t="s">
        <v>832</v>
      </c>
      <c r="OY2" t="s">
        <v>1779</v>
      </c>
      <c r="OZ2" t="s">
        <v>834</v>
      </c>
      <c r="PA2" t="s">
        <v>1763</v>
      </c>
      <c r="PB2" t="s">
        <v>1767</v>
      </c>
      <c r="PC2" t="s">
        <v>1767</v>
      </c>
      <c r="PD2" t="s">
        <v>1767</v>
      </c>
      <c r="PE2" t="s">
        <v>1767</v>
      </c>
      <c r="PF2" t="s">
        <v>1767</v>
      </c>
      <c r="PG2" t="s">
        <v>1767</v>
      </c>
      <c r="PH2" t="s">
        <v>1767</v>
      </c>
      <c r="PI2" t="s">
        <v>1767</v>
      </c>
      <c r="PJ2" t="s">
        <v>1767</v>
      </c>
      <c r="PK2" t="s">
        <v>1767</v>
      </c>
      <c r="PL2" t="s">
        <v>1780</v>
      </c>
      <c r="PM2" t="s">
        <v>836</v>
      </c>
      <c r="PN2" t="s">
        <v>837</v>
      </c>
      <c r="PO2" t="s">
        <v>1781</v>
      </c>
      <c r="PP2" t="s">
        <v>1782</v>
      </c>
      <c r="PQ2" t="s">
        <v>1763</v>
      </c>
      <c r="PR2" t="s">
        <v>1763</v>
      </c>
      <c r="PS2" t="s">
        <v>1767</v>
      </c>
      <c r="PT2" t="s">
        <v>1767</v>
      </c>
      <c r="PU2" t="s">
        <v>1767</v>
      </c>
      <c r="PV2" t="s">
        <v>1767</v>
      </c>
      <c r="PW2" t="s">
        <v>1767</v>
      </c>
      <c r="PX2" t="s">
        <v>1767</v>
      </c>
      <c r="PY2" t="s">
        <v>1767</v>
      </c>
      <c r="PZ2" t="s">
        <v>1783</v>
      </c>
      <c r="QA2" t="s">
        <v>841</v>
      </c>
      <c r="QB2" t="s">
        <v>1784</v>
      </c>
      <c r="QC2" t="s">
        <v>1785</v>
      </c>
      <c r="QD2" t="s">
        <v>1786</v>
      </c>
      <c r="QE2" t="s">
        <v>845</v>
      </c>
      <c r="QF2" t="s">
        <v>1763</v>
      </c>
      <c r="QG2" t="s">
        <v>1763</v>
      </c>
      <c r="QH2" t="s">
        <v>1763</v>
      </c>
      <c r="QI2" t="s">
        <v>1763</v>
      </c>
      <c r="QJ2" t="s">
        <v>1763</v>
      </c>
      <c r="QK2" t="s">
        <v>1767</v>
      </c>
      <c r="QL2" t="s">
        <v>1767</v>
      </c>
      <c r="QM2" t="s">
        <v>1763</v>
      </c>
      <c r="QN2" t="s">
        <v>1767</v>
      </c>
      <c r="QO2" t="s">
        <v>1767</v>
      </c>
      <c r="QP2" t="s">
        <v>1767</v>
      </c>
      <c r="QQ2" t="s">
        <v>1767</v>
      </c>
      <c r="QR2" t="s">
        <v>1763</v>
      </c>
      <c r="QS2" t="s">
        <v>1763</v>
      </c>
      <c r="QT2" t="s">
        <v>1767</v>
      </c>
      <c r="QU2" t="s">
        <v>1767</v>
      </c>
      <c r="QV2" t="s">
        <v>1767</v>
      </c>
      <c r="QW2" t="s">
        <v>1767</v>
      </c>
      <c r="QX2" t="s">
        <v>1767</v>
      </c>
      <c r="QY2" t="s">
        <v>1767</v>
      </c>
      <c r="QZ2" t="s">
        <v>1767</v>
      </c>
      <c r="RA2" t="s">
        <v>1767</v>
      </c>
      <c r="RB2" t="s">
        <v>1767</v>
      </c>
      <c r="RC2" t="s">
        <v>1767</v>
      </c>
      <c r="RD2" t="s">
        <v>1767</v>
      </c>
      <c r="RE2" t="s">
        <v>1767</v>
      </c>
      <c r="RF2" t="s">
        <v>1767</v>
      </c>
      <c r="RG2" t="s">
        <v>1767</v>
      </c>
      <c r="RH2" t="s">
        <v>1767</v>
      </c>
      <c r="RI2" t="s">
        <v>1767</v>
      </c>
      <c r="RJ2" t="s">
        <v>1767</v>
      </c>
      <c r="RK2" t="s">
        <v>1763</v>
      </c>
      <c r="RL2" t="s">
        <v>1763</v>
      </c>
      <c r="RM2" t="s">
        <v>1767</v>
      </c>
      <c r="RN2" t="s">
        <v>1767</v>
      </c>
      <c r="RO2" t="s">
        <v>1767</v>
      </c>
      <c r="RP2" t="s">
        <v>1767</v>
      </c>
      <c r="RQ2" t="s">
        <v>1767</v>
      </c>
      <c r="RR2" t="s">
        <v>1767</v>
      </c>
      <c r="RS2" t="s">
        <v>1767</v>
      </c>
      <c r="RT2" t="s">
        <v>1767</v>
      </c>
      <c r="RU2" t="s">
        <v>1767</v>
      </c>
      <c r="RV2" t="s">
        <v>1767</v>
      </c>
      <c r="RW2" t="s">
        <v>1767</v>
      </c>
      <c r="RX2" t="s">
        <v>837</v>
      </c>
      <c r="RY2" t="s">
        <v>846</v>
      </c>
      <c r="RZ2" t="s">
        <v>1763</v>
      </c>
      <c r="SA2" t="s">
        <v>1767</v>
      </c>
      <c r="SB2" t="s">
        <v>1763</v>
      </c>
      <c r="SC2" t="s">
        <v>1763</v>
      </c>
      <c r="SD2" t="s">
        <v>1763</v>
      </c>
      <c r="SE2" t="s">
        <v>1767</v>
      </c>
      <c r="SF2" t="s">
        <v>1763</v>
      </c>
      <c r="SG2" t="s">
        <v>1767</v>
      </c>
      <c r="SH2" t="s">
        <v>1767</v>
      </c>
      <c r="SI2" t="s">
        <v>1767</v>
      </c>
      <c r="SJ2" t="s">
        <v>1767</v>
      </c>
      <c r="SK2" t="s">
        <v>1767</v>
      </c>
      <c r="SL2" t="s">
        <v>1767</v>
      </c>
      <c r="SM2" t="s">
        <v>1767</v>
      </c>
      <c r="SN2" t="s">
        <v>1767</v>
      </c>
      <c r="SO2" t="s">
        <v>1767</v>
      </c>
      <c r="SP2" t="s">
        <v>1767</v>
      </c>
      <c r="SQ2" t="s">
        <v>1763</v>
      </c>
      <c r="SR2" t="s">
        <v>1763</v>
      </c>
      <c r="SS2" t="s">
        <v>1767</v>
      </c>
      <c r="ST2" t="s">
        <v>1763</v>
      </c>
      <c r="SU2" t="s">
        <v>1767</v>
      </c>
      <c r="SV2" t="s">
        <v>1767</v>
      </c>
      <c r="SW2" t="s">
        <v>1767</v>
      </c>
      <c r="SX2" t="s">
        <v>1767</v>
      </c>
      <c r="SY2" t="s">
        <v>1767</v>
      </c>
      <c r="SZ2" t="s">
        <v>1767</v>
      </c>
      <c r="TA2" t="s">
        <v>1767</v>
      </c>
      <c r="TB2" t="s">
        <v>1767</v>
      </c>
      <c r="TC2" t="s">
        <v>1767</v>
      </c>
      <c r="TD2" t="s">
        <v>1767</v>
      </c>
      <c r="TE2" t="s">
        <v>1767</v>
      </c>
      <c r="TF2" t="s">
        <v>1767</v>
      </c>
      <c r="TG2" t="s">
        <v>1767</v>
      </c>
      <c r="TH2" t="s">
        <v>1767</v>
      </c>
      <c r="TI2" t="s">
        <v>1767</v>
      </c>
      <c r="TJ2" t="s">
        <v>1767</v>
      </c>
      <c r="TU2" t="s">
        <v>1767</v>
      </c>
      <c r="TY2" t="s">
        <v>1767</v>
      </c>
      <c r="TZ2" t="s">
        <v>1767</v>
      </c>
      <c r="UA2" t="s">
        <v>1767</v>
      </c>
      <c r="UB2" t="s">
        <v>1763</v>
      </c>
      <c r="UC2" t="s">
        <v>1767</v>
      </c>
      <c r="UD2" t="s">
        <v>1763</v>
      </c>
      <c r="UE2" t="s">
        <v>1767</v>
      </c>
      <c r="UF2" t="s">
        <v>1767</v>
      </c>
      <c r="UG2" t="s">
        <v>1767</v>
      </c>
      <c r="UH2" t="s">
        <v>1767</v>
      </c>
      <c r="UI2" t="s">
        <v>1767</v>
      </c>
      <c r="UJ2" t="s">
        <v>1767</v>
      </c>
      <c r="UK2" t="s">
        <v>1767</v>
      </c>
      <c r="UL2" t="s">
        <v>1763</v>
      </c>
      <c r="UM2" t="s">
        <v>1763</v>
      </c>
      <c r="UN2" t="s">
        <v>1767</v>
      </c>
      <c r="UO2" t="s">
        <v>1763</v>
      </c>
      <c r="UP2" t="s">
        <v>1763</v>
      </c>
      <c r="UQ2" t="s">
        <v>1767</v>
      </c>
      <c r="UR2" t="s">
        <v>1767</v>
      </c>
      <c r="US2" t="s">
        <v>1767</v>
      </c>
      <c r="UT2" t="s">
        <v>1767</v>
      </c>
      <c r="UU2" t="s">
        <v>1767</v>
      </c>
      <c r="UV2" t="s">
        <v>1767</v>
      </c>
      <c r="UW2" t="s">
        <v>1767</v>
      </c>
      <c r="UX2" t="s">
        <v>1767</v>
      </c>
      <c r="UY2" t="s">
        <v>1767</v>
      </c>
      <c r="UZ2" t="s">
        <v>1767</v>
      </c>
      <c r="VB2" t="s">
        <v>1787</v>
      </c>
      <c r="VC2" t="s">
        <v>1788</v>
      </c>
      <c r="VD2" t="s">
        <v>1767</v>
      </c>
      <c r="VE2" t="s">
        <v>1763</v>
      </c>
      <c r="VF2" t="s">
        <v>1767</v>
      </c>
      <c r="VG2" t="s">
        <v>1767</v>
      </c>
      <c r="VH2" t="s">
        <v>1767</v>
      </c>
      <c r="VI2" t="s">
        <v>1767</v>
      </c>
      <c r="VJ2" t="s">
        <v>1767</v>
      </c>
      <c r="VK2" t="s">
        <v>1767</v>
      </c>
      <c r="VL2" t="s">
        <v>1767</v>
      </c>
      <c r="VM2" t="s">
        <v>1767</v>
      </c>
      <c r="VN2" t="s">
        <v>1767</v>
      </c>
      <c r="VO2" t="s">
        <v>1767</v>
      </c>
      <c r="VP2" t="s">
        <v>1767</v>
      </c>
      <c r="VQ2" t="s">
        <v>1767</v>
      </c>
      <c r="VY2" t="s">
        <v>1767</v>
      </c>
      <c r="VZ2" t="s">
        <v>1763</v>
      </c>
      <c r="WA2" t="s">
        <v>1767</v>
      </c>
      <c r="WJ2" t="s">
        <v>1767</v>
      </c>
      <c r="WK2" t="s">
        <v>1763</v>
      </c>
      <c r="WL2" t="s">
        <v>1767</v>
      </c>
      <c r="WM2" t="s">
        <v>1763</v>
      </c>
      <c r="WN2" t="s">
        <v>1767</v>
      </c>
      <c r="WO2" t="s">
        <v>1767</v>
      </c>
      <c r="WP2" t="s">
        <v>1767</v>
      </c>
      <c r="WQ2" t="s">
        <v>1767</v>
      </c>
      <c r="WR2" t="s">
        <v>1767</v>
      </c>
      <c r="WS2" t="s">
        <v>849</v>
      </c>
      <c r="WU2" t="s">
        <v>1767</v>
      </c>
      <c r="WV2" t="s">
        <v>1767</v>
      </c>
      <c r="WW2" t="s">
        <v>1767</v>
      </c>
      <c r="WX2" t="s">
        <v>1767</v>
      </c>
      <c r="WY2" t="s">
        <v>1767</v>
      </c>
      <c r="WZ2" t="s">
        <v>1763</v>
      </c>
      <c r="XA2" t="s">
        <v>1767</v>
      </c>
      <c r="XB2" t="s">
        <v>1767</v>
      </c>
      <c r="XC2" t="s">
        <v>1789</v>
      </c>
      <c r="XD2" t="s">
        <v>1763</v>
      </c>
      <c r="XE2" t="s">
        <v>1767</v>
      </c>
      <c r="XF2" t="s">
        <v>1767</v>
      </c>
      <c r="XG2" t="s">
        <v>1767</v>
      </c>
      <c r="XH2" t="s">
        <v>1767</v>
      </c>
      <c r="XI2" t="s">
        <v>1767</v>
      </c>
      <c r="XJ2" t="s">
        <v>1767</v>
      </c>
      <c r="XK2" t="s">
        <v>1767</v>
      </c>
      <c r="XL2" t="s">
        <v>1767</v>
      </c>
      <c r="XM2" t="s">
        <v>1763</v>
      </c>
      <c r="XN2" t="s">
        <v>1767</v>
      </c>
      <c r="XO2" t="s">
        <v>1767</v>
      </c>
      <c r="XP2" t="s">
        <v>1767</v>
      </c>
      <c r="XQ2" t="s">
        <v>1767</v>
      </c>
      <c r="XR2" t="s">
        <v>1767</v>
      </c>
      <c r="XS2" t="s">
        <v>1763</v>
      </c>
      <c r="XT2" t="s">
        <v>1767</v>
      </c>
      <c r="XU2" t="s">
        <v>1767</v>
      </c>
      <c r="XV2" t="s">
        <v>1767</v>
      </c>
      <c r="XW2" t="s">
        <v>1767</v>
      </c>
      <c r="XX2" t="s">
        <v>1767</v>
      </c>
      <c r="XY2" t="s">
        <v>1767</v>
      </c>
      <c r="XZ2" t="s">
        <v>1767</v>
      </c>
      <c r="ZM2" t="s">
        <v>1767</v>
      </c>
      <c r="ZN2" t="s">
        <v>1767</v>
      </c>
      <c r="ZO2" t="s">
        <v>1767</v>
      </c>
      <c r="ZP2" t="s">
        <v>1767</v>
      </c>
      <c r="ZQ2" t="s">
        <v>1767</v>
      </c>
      <c r="ZR2" t="s">
        <v>1763</v>
      </c>
      <c r="ZS2" t="s">
        <v>1767</v>
      </c>
      <c r="ZT2" t="s">
        <v>1767</v>
      </c>
      <c r="ZU2" t="s">
        <v>1767</v>
      </c>
      <c r="ZV2" t="s">
        <v>1763</v>
      </c>
      <c r="ZW2" t="s">
        <v>1763</v>
      </c>
      <c r="ZX2" t="s">
        <v>1767</v>
      </c>
      <c r="ZY2" t="s">
        <v>1767</v>
      </c>
      <c r="ZZ2" t="s">
        <v>1767</v>
      </c>
      <c r="AAA2" t="s">
        <v>1767</v>
      </c>
      <c r="AAB2" t="s">
        <v>1767</v>
      </c>
      <c r="AAC2" t="s">
        <v>1767</v>
      </c>
      <c r="AAD2" t="s">
        <v>1767</v>
      </c>
      <c r="AAE2" t="s">
        <v>1767</v>
      </c>
      <c r="AAF2" t="s">
        <v>1767</v>
      </c>
      <c r="AAH2" t="s">
        <v>1763</v>
      </c>
      <c r="AAI2" t="s">
        <v>1767</v>
      </c>
      <c r="AAJ2" t="s">
        <v>1767</v>
      </c>
      <c r="AAK2" t="s">
        <v>1767</v>
      </c>
      <c r="AAL2" t="s">
        <v>1763</v>
      </c>
      <c r="AAM2" t="s">
        <v>1767</v>
      </c>
      <c r="AAN2" t="s">
        <v>1767</v>
      </c>
      <c r="AAO2" t="s">
        <v>1767</v>
      </c>
      <c r="AAP2" t="s">
        <v>1767</v>
      </c>
      <c r="AAQ2" t="s">
        <v>1763</v>
      </c>
      <c r="AAR2" t="s">
        <v>1767</v>
      </c>
      <c r="AAS2" t="s">
        <v>1767</v>
      </c>
      <c r="AAT2" t="s">
        <v>1767</v>
      </c>
      <c r="AAV2" t="s">
        <v>1767</v>
      </c>
      <c r="AAW2" t="s">
        <v>1767</v>
      </c>
      <c r="AAX2" t="s">
        <v>1767</v>
      </c>
      <c r="AAY2" t="s">
        <v>1767</v>
      </c>
      <c r="AAZ2" t="s">
        <v>1767</v>
      </c>
      <c r="ABA2" t="s">
        <v>1767</v>
      </c>
      <c r="ABB2" t="s">
        <v>1763</v>
      </c>
      <c r="ABC2" t="s">
        <v>1767</v>
      </c>
      <c r="ABD2" t="s">
        <v>1767</v>
      </c>
      <c r="ABE2" t="s">
        <v>1767</v>
      </c>
      <c r="ABF2" t="s">
        <v>1763</v>
      </c>
      <c r="ABG2" t="s">
        <v>1767</v>
      </c>
      <c r="ABH2" t="s">
        <v>1767</v>
      </c>
      <c r="ABI2" t="s">
        <v>1767</v>
      </c>
      <c r="ABJ2" t="s">
        <v>1767</v>
      </c>
      <c r="ABK2" t="s">
        <v>1767</v>
      </c>
      <c r="ABL2" t="s">
        <v>1767</v>
      </c>
      <c r="ABM2" t="s">
        <v>1763</v>
      </c>
      <c r="ABN2" t="s">
        <v>1767</v>
      </c>
      <c r="ABO2" t="s">
        <v>1767</v>
      </c>
      <c r="ABP2" t="s">
        <v>1767</v>
      </c>
      <c r="ABQ2" t="s">
        <v>1767</v>
      </c>
      <c r="ABR2" t="s">
        <v>1767</v>
      </c>
      <c r="ABS2" t="s">
        <v>1767</v>
      </c>
      <c r="ABT2" t="s">
        <v>1767</v>
      </c>
      <c r="ABU2" t="s">
        <v>1767</v>
      </c>
      <c r="ABV2" t="s">
        <v>1763</v>
      </c>
      <c r="ABW2" t="s">
        <v>1763</v>
      </c>
      <c r="ABX2" t="s">
        <v>1763</v>
      </c>
      <c r="ABY2" t="s">
        <v>1767</v>
      </c>
      <c r="ABZ2" t="s">
        <v>1767</v>
      </c>
      <c r="ACA2" t="s">
        <v>1767</v>
      </c>
      <c r="ACB2" t="s">
        <v>1767</v>
      </c>
      <c r="ACC2" t="s">
        <v>1767</v>
      </c>
      <c r="ACD2" t="s">
        <v>1767</v>
      </c>
      <c r="ACE2" t="s">
        <v>1767</v>
      </c>
      <c r="ACF2" t="s">
        <v>1767</v>
      </c>
      <c r="ACG2" t="s">
        <v>1767</v>
      </c>
      <c r="ACH2" t="s">
        <v>1767</v>
      </c>
      <c r="ACI2" t="s">
        <v>1767</v>
      </c>
    </row>
    <row r="3" spans="1:773">
      <c r="A3" t="s">
        <v>851</v>
      </c>
      <c r="B3" t="s">
        <v>852</v>
      </c>
      <c r="C3" t="s">
        <v>853</v>
      </c>
      <c r="D3" t="s">
        <v>854</v>
      </c>
      <c r="E3" t="s">
        <v>854</v>
      </c>
      <c r="P3" t="s">
        <v>855</v>
      </c>
      <c r="Q3">
        <v>1.2198080885670051</v>
      </c>
      <c r="T3" t="s">
        <v>1790</v>
      </c>
      <c r="V3" t="s">
        <v>1763</v>
      </c>
      <c r="X3" t="s">
        <v>1767</v>
      </c>
      <c r="Y3" t="s">
        <v>1764</v>
      </c>
      <c r="Z3" t="s">
        <v>1791</v>
      </c>
      <c r="AA3" t="s">
        <v>1792</v>
      </c>
      <c r="AB3" t="s">
        <v>1766</v>
      </c>
      <c r="AC3" t="s">
        <v>837</v>
      </c>
      <c r="AD3" t="s">
        <v>1763</v>
      </c>
      <c r="AE3" t="s">
        <v>837</v>
      </c>
      <c r="AF3" t="s">
        <v>818</v>
      </c>
      <c r="AG3" t="s">
        <v>818</v>
      </c>
      <c r="KF3" t="s">
        <v>837</v>
      </c>
      <c r="KH3" t="s">
        <v>818</v>
      </c>
      <c r="KI3" t="s">
        <v>818</v>
      </c>
      <c r="KJ3" t="s">
        <v>818</v>
      </c>
      <c r="KK3" t="s">
        <v>818</v>
      </c>
      <c r="KL3" t="s">
        <v>818</v>
      </c>
      <c r="KM3" t="s">
        <v>818</v>
      </c>
      <c r="KN3" t="s">
        <v>818</v>
      </c>
      <c r="KO3" t="s">
        <v>845</v>
      </c>
      <c r="KP3" t="s">
        <v>818</v>
      </c>
      <c r="KQ3" t="s">
        <v>845</v>
      </c>
      <c r="KR3" t="s">
        <v>818</v>
      </c>
      <c r="KS3" t="s">
        <v>818</v>
      </c>
      <c r="KT3" t="s">
        <v>818</v>
      </c>
      <c r="KU3" t="s">
        <v>818</v>
      </c>
      <c r="KV3" t="s">
        <v>818</v>
      </c>
      <c r="KW3" t="s">
        <v>818</v>
      </c>
      <c r="KX3" t="s">
        <v>818</v>
      </c>
      <c r="KY3" t="s">
        <v>845</v>
      </c>
      <c r="KZ3" t="s">
        <v>818</v>
      </c>
      <c r="LA3" t="s">
        <v>845</v>
      </c>
      <c r="LB3" t="s">
        <v>818</v>
      </c>
      <c r="LC3" t="s">
        <v>818</v>
      </c>
      <c r="LD3" t="s">
        <v>837</v>
      </c>
      <c r="LE3" t="s">
        <v>818</v>
      </c>
      <c r="LF3" t="s">
        <v>818</v>
      </c>
      <c r="LH3" t="s">
        <v>1763</v>
      </c>
      <c r="LI3" t="s">
        <v>1763</v>
      </c>
      <c r="LJ3" t="s">
        <v>1763</v>
      </c>
      <c r="LK3" t="s">
        <v>1767</v>
      </c>
      <c r="LL3" t="s">
        <v>1763</v>
      </c>
      <c r="LM3" t="s">
        <v>1767</v>
      </c>
      <c r="LN3" t="s">
        <v>1767</v>
      </c>
      <c r="LO3" t="s">
        <v>1763</v>
      </c>
      <c r="LP3" t="s">
        <v>1763</v>
      </c>
      <c r="LQ3" t="s">
        <v>1767</v>
      </c>
      <c r="LR3" t="s">
        <v>818</v>
      </c>
      <c r="LV3" t="s">
        <v>818</v>
      </c>
      <c r="LX3" t="s">
        <v>1767</v>
      </c>
      <c r="MA3" t="s">
        <v>1793</v>
      </c>
      <c r="MB3" t="s">
        <v>859</v>
      </c>
      <c r="MC3" t="s">
        <v>1769</v>
      </c>
      <c r="MD3" t="s">
        <v>1763</v>
      </c>
      <c r="MF3" t="s">
        <v>1770</v>
      </c>
      <c r="MI3" t="s">
        <v>1763</v>
      </c>
      <c r="MJ3" t="s">
        <v>1794</v>
      </c>
      <c r="MU3" t="s">
        <v>1763</v>
      </c>
      <c r="NC3" t="s">
        <v>1767</v>
      </c>
      <c r="ND3" t="s">
        <v>1763</v>
      </c>
      <c r="NE3" t="s">
        <v>1767</v>
      </c>
      <c r="NR3" t="s">
        <v>1763</v>
      </c>
      <c r="NS3" t="s">
        <v>1767</v>
      </c>
      <c r="NU3" t="s">
        <v>1795</v>
      </c>
      <c r="NV3" t="s">
        <v>1763</v>
      </c>
      <c r="NW3" t="s">
        <v>1796</v>
      </c>
      <c r="OQ3" t="s">
        <v>1774</v>
      </c>
      <c r="OR3" t="s">
        <v>1797</v>
      </c>
      <c r="OS3" t="s">
        <v>1776</v>
      </c>
      <c r="OT3" t="s">
        <v>1763</v>
      </c>
      <c r="OU3" t="s">
        <v>1767</v>
      </c>
      <c r="OV3" t="s">
        <v>1777</v>
      </c>
      <c r="OW3" t="s">
        <v>1798</v>
      </c>
      <c r="OX3" t="s">
        <v>832</v>
      </c>
      <c r="OY3" t="s">
        <v>1779</v>
      </c>
      <c r="OZ3" t="s">
        <v>865</v>
      </c>
      <c r="PA3" t="s">
        <v>1763</v>
      </c>
      <c r="PB3" t="s">
        <v>1767</v>
      </c>
      <c r="PC3" t="s">
        <v>1767</v>
      </c>
      <c r="PD3" t="s">
        <v>1767</v>
      </c>
      <c r="PE3" t="s">
        <v>1767</v>
      </c>
      <c r="PF3" t="s">
        <v>1767</v>
      </c>
      <c r="PG3" t="s">
        <v>1767</v>
      </c>
      <c r="PH3" t="s">
        <v>1767</v>
      </c>
      <c r="PI3" t="s">
        <v>1767</v>
      </c>
      <c r="PJ3" t="s">
        <v>1767</v>
      </c>
      <c r="PK3" t="s">
        <v>1767</v>
      </c>
      <c r="PL3" t="s">
        <v>1780</v>
      </c>
      <c r="PM3" t="s">
        <v>837</v>
      </c>
      <c r="PN3" t="s">
        <v>845</v>
      </c>
      <c r="PO3" t="s">
        <v>1799</v>
      </c>
      <c r="PP3" t="s">
        <v>1800</v>
      </c>
      <c r="PQ3" t="s">
        <v>1763</v>
      </c>
      <c r="PR3" t="s">
        <v>1763</v>
      </c>
      <c r="PS3" t="s">
        <v>1767</v>
      </c>
      <c r="PT3" t="s">
        <v>1767</v>
      </c>
      <c r="PU3" t="s">
        <v>1767</v>
      </c>
      <c r="PV3" t="s">
        <v>1767</v>
      </c>
      <c r="PW3" t="s">
        <v>1767</v>
      </c>
      <c r="PX3" t="s">
        <v>1767</v>
      </c>
      <c r="PY3" t="s">
        <v>1767</v>
      </c>
      <c r="PZ3" t="s">
        <v>1783</v>
      </c>
      <c r="QD3" t="s">
        <v>1786</v>
      </c>
      <c r="QE3" t="s">
        <v>845</v>
      </c>
      <c r="QF3" t="s">
        <v>1763</v>
      </c>
      <c r="QG3" t="s">
        <v>1767</v>
      </c>
      <c r="QH3" t="s">
        <v>1763</v>
      </c>
      <c r="QI3" t="s">
        <v>1763</v>
      </c>
      <c r="QJ3" t="s">
        <v>1767</v>
      </c>
      <c r="QK3" t="s">
        <v>1763</v>
      </c>
      <c r="QL3" t="s">
        <v>1763</v>
      </c>
      <c r="QM3" t="s">
        <v>1767</v>
      </c>
      <c r="QN3" t="s">
        <v>1767</v>
      </c>
      <c r="QO3" t="s">
        <v>1767</v>
      </c>
      <c r="QP3" t="s">
        <v>1767</v>
      </c>
      <c r="QQ3" t="s">
        <v>1767</v>
      </c>
      <c r="QR3" t="s">
        <v>1801</v>
      </c>
      <c r="QS3" t="s">
        <v>1763</v>
      </c>
      <c r="QT3" t="s">
        <v>1767</v>
      </c>
      <c r="QU3" t="s">
        <v>1767</v>
      </c>
      <c r="QV3" t="s">
        <v>1767</v>
      </c>
      <c r="QW3" t="s">
        <v>1767</v>
      </c>
      <c r="QX3" t="s">
        <v>1767</v>
      </c>
      <c r="QY3" t="s">
        <v>1767</v>
      </c>
      <c r="QZ3" t="s">
        <v>1767</v>
      </c>
      <c r="RA3" t="s">
        <v>1767</v>
      </c>
      <c r="RB3" t="s">
        <v>1767</v>
      </c>
      <c r="RC3" t="s">
        <v>1767</v>
      </c>
      <c r="RD3" t="s">
        <v>1767</v>
      </c>
      <c r="RE3" t="s">
        <v>1767</v>
      </c>
      <c r="RF3" t="s">
        <v>1767</v>
      </c>
      <c r="RG3" t="s">
        <v>1767</v>
      </c>
      <c r="RH3" t="s">
        <v>1767</v>
      </c>
      <c r="RI3" t="s">
        <v>1767</v>
      </c>
      <c r="RJ3" t="s">
        <v>1767</v>
      </c>
      <c r="RK3" t="s">
        <v>1763</v>
      </c>
      <c r="RL3" t="s">
        <v>1767</v>
      </c>
      <c r="RM3" t="s">
        <v>1767</v>
      </c>
      <c r="RN3" t="s">
        <v>1767</v>
      </c>
      <c r="RO3" t="s">
        <v>1763</v>
      </c>
      <c r="RP3" t="s">
        <v>1767</v>
      </c>
      <c r="RQ3" t="s">
        <v>1767</v>
      </c>
      <c r="RR3" t="s">
        <v>1767</v>
      </c>
      <c r="RS3" t="s">
        <v>1767</v>
      </c>
      <c r="RT3" t="s">
        <v>1767</v>
      </c>
      <c r="RU3" t="s">
        <v>1767</v>
      </c>
      <c r="RV3" t="s">
        <v>1767</v>
      </c>
      <c r="RW3" t="s">
        <v>1767</v>
      </c>
      <c r="RX3" t="s">
        <v>818</v>
      </c>
      <c r="RZ3" t="s">
        <v>1763</v>
      </c>
      <c r="SA3" t="s">
        <v>1767</v>
      </c>
      <c r="SB3" t="s">
        <v>1767</v>
      </c>
      <c r="SC3" t="s">
        <v>1767</v>
      </c>
      <c r="SD3" t="s">
        <v>1767</v>
      </c>
      <c r="SE3" t="s">
        <v>1767</v>
      </c>
      <c r="SF3" t="s">
        <v>1767</v>
      </c>
      <c r="SG3" t="s">
        <v>1767</v>
      </c>
      <c r="SH3" t="s">
        <v>1767</v>
      </c>
      <c r="SI3" t="s">
        <v>1767</v>
      </c>
      <c r="SJ3" t="s">
        <v>1767</v>
      </c>
      <c r="SK3" t="s">
        <v>1767</v>
      </c>
      <c r="SL3" t="s">
        <v>1763</v>
      </c>
      <c r="SM3" t="s">
        <v>1767</v>
      </c>
      <c r="SN3" t="s">
        <v>1767</v>
      </c>
      <c r="SO3" t="s">
        <v>1767</v>
      </c>
      <c r="SP3" t="s">
        <v>1767</v>
      </c>
      <c r="SQ3" t="s">
        <v>1767</v>
      </c>
      <c r="SR3" t="s">
        <v>1767</v>
      </c>
      <c r="SS3" t="s">
        <v>1763</v>
      </c>
      <c r="ST3" t="s">
        <v>1767</v>
      </c>
      <c r="SU3" t="s">
        <v>1767</v>
      </c>
      <c r="SV3" t="s">
        <v>1767</v>
      </c>
      <c r="SW3" t="s">
        <v>1767</v>
      </c>
      <c r="SX3" t="s">
        <v>1767</v>
      </c>
      <c r="SY3" t="s">
        <v>1767</v>
      </c>
      <c r="SZ3" t="s">
        <v>1767</v>
      </c>
      <c r="TA3" t="s">
        <v>1767</v>
      </c>
      <c r="TB3" t="s">
        <v>1763</v>
      </c>
      <c r="TC3" t="s">
        <v>1767</v>
      </c>
      <c r="TD3" t="s">
        <v>1767</v>
      </c>
      <c r="TE3" t="s">
        <v>1767</v>
      </c>
      <c r="TF3" t="s">
        <v>1767</v>
      </c>
      <c r="TG3" t="s">
        <v>1767</v>
      </c>
      <c r="TH3" t="s">
        <v>1767</v>
      </c>
      <c r="TI3" t="s">
        <v>1767</v>
      </c>
      <c r="TJ3" t="s">
        <v>1763</v>
      </c>
      <c r="TK3" t="s">
        <v>1767</v>
      </c>
      <c r="TL3" t="s">
        <v>1767</v>
      </c>
      <c r="TM3" t="s">
        <v>1767</v>
      </c>
      <c r="TN3" t="s">
        <v>1767</v>
      </c>
      <c r="TO3" t="s">
        <v>1767</v>
      </c>
      <c r="TP3" t="s">
        <v>1767</v>
      </c>
      <c r="TQ3" t="s">
        <v>1767</v>
      </c>
      <c r="TR3" t="s">
        <v>1763</v>
      </c>
      <c r="TS3" t="s">
        <v>1763</v>
      </c>
      <c r="TT3" t="s">
        <v>1767</v>
      </c>
      <c r="TU3" t="s">
        <v>1767</v>
      </c>
      <c r="TV3" t="s">
        <v>1767</v>
      </c>
      <c r="TW3" t="s">
        <v>1767</v>
      </c>
      <c r="TY3" t="s">
        <v>1763</v>
      </c>
      <c r="TZ3" t="s">
        <v>1767</v>
      </c>
      <c r="UA3" t="s">
        <v>1767</v>
      </c>
      <c r="UB3" t="s">
        <v>1767</v>
      </c>
      <c r="UC3" t="s">
        <v>1763</v>
      </c>
      <c r="UD3" t="s">
        <v>1763</v>
      </c>
      <c r="UE3" t="s">
        <v>1767</v>
      </c>
      <c r="UF3" t="s">
        <v>1767</v>
      </c>
      <c r="UG3" t="s">
        <v>1767</v>
      </c>
      <c r="UH3" t="s">
        <v>1767</v>
      </c>
      <c r="UI3" t="s">
        <v>1767</v>
      </c>
      <c r="UJ3" t="s">
        <v>1767</v>
      </c>
      <c r="UK3" t="s">
        <v>1767</v>
      </c>
      <c r="UL3" t="s">
        <v>1763</v>
      </c>
      <c r="UM3" t="s">
        <v>1763</v>
      </c>
      <c r="UN3" t="s">
        <v>1767</v>
      </c>
      <c r="UO3" t="s">
        <v>1763</v>
      </c>
      <c r="UP3" t="s">
        <v>1763</v>
      </c>
      <c r="UQ3" t="s">
        <v>1767</v>
      </c>
      <c r="UR3" t="s">
        <v>1767</v>
      </c>
      <c r="US3" t="s">
        <v>1767</v>
      </c>
      <c r="UT3" t="s">
        <v>1767</v>
      </c>
      <c r="UU3" t="s">
        <v>1767</v>
      </c>
      <c r="UV3" t="s">
        <v>1767</v>
      </c>
      <c r="UW3" t="s">
        <v>1767</v>
      </c>
      <c r="UX3" t="s">
        <v>1767</v>
      </c>
      <c r="UY3" t="s">
        <v>1767</v>
      </c>
      <c r="UZ3" t="s">
        <v>1767</v>
      </c>
      <c r="VD3" t="s">
        <v>1767</v>
      </c>
      <c r="VE3" t="s">
        <v>1767</v>
      </c>
      <c r="VF3" t="s">
        <v>1763</v>
      </c>
      <c r="VG3" t="s">
        <v>1767</v>
      </c>
      <c r="VH3" t="s">
        <v>1767</v>
      </c>
      <c r="VI3" t="s">
        <v>1767</v>
      </c>
      <c r="VJ3" t="s">
        <v>1767</v>
      </c>
      <c r="VK3" t="s">
        <v>1767</v>
      </c>
      <c r="VL3" t="s">
        <v>1767</v>
      </c>
      <c r="VM3" t="s">
        <v>1763</v>
      </c>
      <c r="VN3" t="s">
        <v>1767</v>
      </c>
      <c r="VO3" t="s">
        <v>1767</v>
      </c>
      <c r="VP3" t="s">
        <v>1767</v>
      </c>
      <c r="VQ3" t="s">
        <v>1767</v>
      </c>
      <c r="VY3" t="s">
        <v>1763</v>
      </c>
      <c r="VZ3" t="s">
        <v>1763</v>
      </c>
      <c r="WA3" t="s">
        <v>1763</v>
      </c>
      <c r="WB3" t="s">
        <v>1767</v>
      </c>
      <c r="WJ3" t="s">
        <v>1763</v>
      </c>
      <c r="WK3" t="s">
        <v>1763</v>
      </c>
      <c r="WL3" t="s">
        <v>1767</v>
      </c>
      <c r="WM3" t="s">
        <v>1767</v>
      </c>
      <c r="WN3" t="s">
        <v>1763</v>
      </c>
      <c r="WO3" t="s">
        <v>1767</v>
      </c>
      <c r="WP3" t="s">
        <v>1767</v>
      </c>
      <c r="WQ3" t="s">
        <v>1767</v>
      </c>
      <c r="WR3" t="s">
        <v>1767</v>
      </c>
      <c r="WS3" t="s">
        <v>865</v>
      </c>
      <c r="WU3" t="s">
        <v>1767</v>
      </c>
      <c r="WV3" t="s">
        <v>1767</v>
      </c>
      <c r="WW3" t="s">
        <v>1767</v>
      </c>
      <c r="WX3" t="s">
        <v>1767</v>
      </c>
      <c r="WY3" t="s">
        <v>1767</v>
      </c>
      <c r="WZ3" t="s">
        <v>1763</v>
      </c>
      <c r="XA3" t="s">
        <v>1767</v>
      </c>
      <c r="XB3" t="s">
        <v>1767</v>
      </c>
      <c r="XC3" t="s">
        <v>1802</v>
      </c>
      <c r="XD3" t="s">
        <v>1767</v>
      </c>
      <c r="XE3" t="s">
        <v>1767</v>
      </c>
      <c r="XF3" t="s">
        <v>1767</v>
      </c>
      <c r="XG3" t="s">
        <v>1767</v>
      </c>
      <c r="XH3" t="s">
        <v>1767</v>
      </c>
      <c r="XI3" t="s">
        <v>1767</v>
      </c>
      <c r="XJ3" t="s">
        <v>1767</v>
      </c>
      <c r="XK3" t="s">
        <v>1763</v>
      </c>
      <c r="XL3" t="s">
        <v>1767</v>
      </c>
      <c r="XM3" t="s">
        <v>1767</v>
      </c>
      <c r="XN3" t="s">
        <v>1763</v>
      </c>
      <c r="XO3" t="s">
        <v>1767</v>
      </c>
      <c r="XP3" t="s">
        <v>1767</v>
      </c>
      <c r="XQ3" t="s">
        <v>1767</v>
      </c>
      <c r="XR3" t="s">
        <v>1763</v>
      </c>
      <c r="XS3" t="s">
        <v>1767</v>
      </c>
      <c r="XT3" t="s">
        <v>1763</v>
      </c>
      <c r="XU3" t="s">
        <v>1767</v>
      </c>
      <c r="XV3" t="s">
        <v>1767</v>
      </c>
      <c r="XW3" t="s">
        <v>1767</v>
      </c>
      <c r="XX3" t="s">
        <v>1767</v>
      </c>
      <c r="XY3" t="s">
        <v>1767</v>
      </c>
      <c r="XZ3" t="s">
        <v>1763</v>
      </c>
      <c r="YA3" t="s">
        <v>1767</v>
      </c>
      <c r="YB3" t="s">
        <v>1767</v>
      </c>
      <c r="YC3" t="s">
        <v>1767</v>
      </c>
      <c r="YD3" t="s">
        <v>1767</v>
      </c>
      <c r="YE3" t="s">
        <v>1767</v>
      </c>
      <c r="YF3" t="s">
        <v>1767</v>
      </c>
      <c r="YG3" t="s">
        <v>1767</v>
      </c>
      <c r="YH3" t="s">
        <v>1767</v>
      </c>
      <c r="YI3" t="s">
        <v>1763</v>
      </c>
      <c r="YJ3" t="s">
        <v>1767</v>
      </c>
      <c r="YK3" t="s">
        <v>1767</v>
      </c>
      <c r="YL3" t="s">
        <v>1767</v>
      </c>
      <c r="YM3" t="s">
        <v>1767</v>
      </c>
      <c r="YN3" t="s">
        <v>1763</v>
      </c>
      <c r="YO3" t="s">
        <v>1767</v>
      </c>
      <c r="YP3" t="s">
        <v>1767</v>
      </c>
      <c r="YQ3" t="s">
        <v>1767</v>
      </c>
      <c r="YR3" t="s">
        <v>1767</v>
      </c>
      <c r="YS3" t="s">
        <v>1767</v>
      </c>
      <c r="YT3" t="s">
        <v>1767</v>
      </c>
      <c r="YU3" t="s">
        <v>1763</v>
      </c>
      <c r="YW3" t="s">
        <v>1767</v>
      </c>
      <c r="ZM3" t="s">
        <v>1767</v>
      </c>
      <c r="ZN3" t="s">
        <v>1767</v>
      </c>
      <c r="ZO3" t="s">
        <v>1767</v>
      </c>
      <c r="ZP3" t="s">
        <v>1767</v>
      </c>
      <c r="ZQ3" t="s">
        <v>1767</v>
      </c>
      <c r="ZR3" t="s">
        <v>1763</v>
      </c>
      <c r="ZS3" t="s">
        <v>1763</v>
      </c>
      <c r="ZT3" t="s">
        <v>1767</v>
      </c>
      <c r="ZU3" t="s">
        <v>1767</v>
      </c>
      <c r="ZV3" t="s">
        <v>1763</v>
      </c>
      <c r="ZW3" t="s">
        <v>1767</v>
      </c>
      <c r="ZX3" t="s">
        <v>1767</v>
      </c>
      <c r="ZY3" t="s">
        <v>1767</v>
      </c>
      <c r="ZZ3" t="s">
        <v>1767</v>
      </c>
      <c r="AAA3" t="s">
        <v>1767</v>
      </c>
      <c r="AAB3" t="s">
        <v>1767</v>
      </c>
      <c r="AAC3" t="s">
        <v>1767</v>
      </c>
      <c r="AAD3" t="s">
        <v>1767</v>
      </c>
      <c r="AAE3" t="s">
        <v>1767</v>
      </c>
      <c r="AAF3" t="s">
        <v>1767</v>
      </c>
      <c r="AAH3" t="s">
        <v>1767</v>
      </c>
      <c r="AAI3" t="s">
        <v>1767</v>
      </c>
      <c r="AAJ3" t="s">
        <v>1767</v>
      </c>
      <c r="AAK3" t="s">
        <v>1767</v>
      </c>
      <c r="AAL3" t="s">
        <v>1767</v>
      </c>
      <c r="AAM3" t="s">
        <v>1767</v>
      </c>
      <c r="AAN3" t="s">
        <v>1767</v>
      </c>
      <c r="AAO3" t="s">
        <v>1767</v>
      </c>
      <c r="AAP3" t="s">
        <v>1767</v>
      </c>
      <c r="AAQ3" t="s">
        <v>1767</v>
      </c>
      <c r="AAR3" t="s">
        <v>1767</v>
      </c>
      <c r="AAS3" t="s">
        <v>1767</v>
      </c>
      <c r="AAT3" t="s">
        <v>1763</v>
      </c>
      <c r="AAV3" t="s">
        <v>1767</v>
      </c>
      <c r="AAW3" t="s">
        <v>1767</v>
      </c>
      <c r="AAX3" t="s">
        <v>1767</v>
      </c>
      <c r="AAY3" t="s">
        <v>1767</v>
      </c>
      <c r="AAZ3" t="s">
        <v>1767</v>
      </c>
      <c r="ABA3" t="s">
        <v>1767</v>
      </c>
      <c r="ABB3" t="s">
        <v>1767</v>
      </c>
      <c r="ABC3" t="s">
        <v>1767</v>
      </c>
      <c r="ABD3" t="s">
        <v>1767</v>
      </c>
      <c r="ABE3" t="s">
        <v>1767</v>
      </c>
      <c r="ABF3" t="s">
        <v>1767</v>
      </c>
      <c r="ABG3" t="s">
        <v>1767</v>
      </c>
      <c r="ABH3" t="s">
        <v>1767</v>
      </c>
      <c r="ABI3" t="s">
        <v>1767</v>
      </c>
      <c r="ABJ3" t="s">
        <v>1767</v>
      </c>
      <c r="ABK3" t="s">
        <v>1763</v>
      </c>
      <c r="ABL3" t="s">
        <v>1767</v>
      </c>
      <c r="ABM3" t="s">
        <v>1767</v>
      </c>
      <c r="ABN3" t="s">
        <v>1767</v>
      </c>
      <c r="ABO3" t="s">
        <v>1767</v>
      </c>
      <c r="ABP3" t="s">
        <v>1767</v>
      </c>
      <c r="ABQ3" t="s">
        <v>1767</v>
      </c>
      <c r="ABR3" t="s">
        <v>1767</v>
      </c>
      <c r="ABS3" t="s">
        <v>1767</v>
      </c>
      <c r="ABT3" t="s">
        <v>1767</v>
      </c>
      <c r="ABU3" t="s">
        <v>1767</v>
      </c>
      <c r="ABV3" t="s">
        <v>1767</v>
      </c>
      <c r="ABW3" t="s">
        <v>1767</v>
      </c>
      <c r="ABX3" t="s">
        <v>1767</v>
      </c>
      <c r="ABY3" t="s">
        <v>1767</v>
      </c>
      <c r="ABZ3" t="s">
        <v>1763</v>
      </c>
      <c r="ACA3" t="s">
        <v>1763</v>
      </c>
      <c r="ACB3" t="s">
        <v>1767</v>
      </c>
      <c r="ACC3" t="s">
        <v>1767</v>
      </c>
      <c r="ACD3" t="s">
        <v>1767</v>
      </c>
      <c r="ACE3" t="s">
        <v>1767</v>
      </c>
      <c r="ACF3" t="s">
        <v>1767</v>
      </c>
      <c r="ACG3" t="s">
        <v>1767</v>
      </c>
      <c r="ACH3" t="s">
        <v>1767</v>
      </c>
      <c r="ACI3" t="s">
        <v>1767</v>
      </c>
    </row>
    <row r="4" spans="1:773">
      <c r="A4" t="s">
        <v>870</v>
      </c>
      <c r="B4" t="s">
        <v>871</v>
      </c>
      <c r="C4" t="s">
        <v>872</v>
      </c>
      <c r="D4" t="s">
        <v>873</v>
      </c>
      <c r="E4" t="s">
        <v>873</v>
      </c>
      <c r="P4" t="s">
        <v>874</v>
      </c>
      <c r="Q4">
        <v>1.2475828181962281</v>
      </c>
      <c r="T4" t="s">
        <v>1803</v>
      </c>
      <c r="V4" t="s">
        <v>1763</v>
      </c>
      <c r="X4" t="s">
        <v>1763</v>
      </c>
      <c r="Y4" t="s">
        <v>1764</v>
      </c>
      <c r="AA4" t="s">
        <v>1765</v>
      </c>
      <c r="AB4" t="s">
        <v>1766</v>
      </c>
      <c r="AC4" t="s">
        <v>879</v>
      </c>
      <c r="AD4" t="s">
        <v>1767</v>
      </c>
      <c r="AE4" t="s">
        <v>879</v>
      </c>
      <c r="AF4" t="s">
        <v>818</v>
      </c>
      <c r="AG4" t="s">
        <v>818</v>
      </c>
      <c r="KF4" t="s">
        <v>879</v>
      </c>
      <c r="KH4" t="s">
        <v>818</v>
      </c>
      <c r="KI4" t="s">
        <v>818</v>
      </c>
      <c r="KJ4" t="s">
        <v>818</v>
      </c>
      <c r="KK4" t="s">
        <v>818</v>
      </c>
      <c r="KL4" t="s">
        <v>818</v>
      </c>
      <c r="KM4" t="s">
        <v>845</v>
      </c>
      <c r="KN4" t="s">
        <v>818</v>
      </c>
      <c r="KO4" t="s">
        <v>818</v>
      </c>
      <c r="KP4" t="s">
        <v>818</v>
      </c>
      <c r="KQ4" t="s">
        <v>845</v>
      </c>
      <c r="KR4" t="s">
        <v>818</v>
      </c>
      <c r="KS4" t="s">
        <v>818</v>
      </c>
      <c r="KT4" t="s">
        <v>818</v>
      </c>
      <c r="KU4" t="s">
        <v>845</v>
      </c>
      <c r="KV4" t="s">
        <v>818</v>
      </c>
      <c r="KW4" t="s">
        <v>818</v>
      </c>
      <c r="KX4" t="s">
        <v>845</v>
      </c>
      <c r="KY4" t="s">
        <v>818</v>
      </c>
      <c r="KZ4" t="s">
        <v>845</v>
      </c>
      <c r="LA4" t="s">
        <v>845</v>
      </c>
      <c r="LB4" t="s">
        <v>818</v>
      </c>
      <c r="LC4" t="s">
        <v>845</v>
      </c>
      <c r="LD4" t="s">
        <v>879</v>
      </c>
      <c r="LE4" t="s">
        <v>845</v>
      </c>
      <c r="LF4" t="s">
        <v>837</v>
      </c>
      <c r="LH4" t="s">
        <v>1767</v>
      </c>
      <c r="LI4" t="s">
        <v>1767</v>
      </c>
      <c r="LJ4" t="s">
        <v>1767</v>
      </c>
      <c r="LK4" t="s">
        <v>1767</v>
      </c>
      <c r="LL4" t="s">
        <v>1767</v>
      </c>
      <c r="LM4" t="s">
        <v>1767</v>
      </c>
      <c r="LO4" t="s">
        <v>1767</v>
      </c>
      <c r="LQ4" t="s">
        <v>1767</v>
      </c>
      <c r="LR4" t="s">
        <v>845</v>
      </c>
      <c r="LV4" t="s">
        <v>845</v>
      </c>
      <c r="LX4" t="s">
        <v>1767</v>
      </c>
      <c r="MA4" t="s">
        <v>1793</v>
      </c>
      <c r="MB4" t="s">
        <v>821</v>
      </c>
      <c r="MC4" t="s">
        <v>1804</v>
      </c>
      <c r="MD4" t="s">
        <v>1767</v>
      </c>
      <c r="ME4" t="s">
        <v>1805</v>
      </c>
      <c r="MF4" t="s">
        <v>1770</v>
      </c>
      <c r="MI4" t="s">
        <v>1767</v>
      </c>
      <c r="MJ4" t="s">
        <v>1771</v>
      </c>
      <c r="MK4" t="s">
        <v>1763</v>
      </c>
      <c r="ML4" t="s">
        <v>1763</v>
      </c>
      <c r="MM4" t="s">
        <v>1767</v>
      </c>
      <c r="MN4" t="s">
        <v>1767</v>
      </c>
      <c r="MO4" t="s">
        <v>1767</v>
      </c>
      <c r="MP4" t="s">
        <v>1763</v>
      </c>
      <c r="MQ4" t="s">
        <v>1767</v>
      </c>
      <c r="MR4" t="s">
        <v>1767</v>
      </c>
      <c r="MS4" t="s">
        <v>1767</v>
      </c>
      <c r="MT4" t="s">
        <v>1767</v>
      </c>
      <c r="MU4" t="s">
        <v>1763</v>
      </c>
      <c r="NC4" t="s">
        <v>1763</v>
      </c>
      <c r="ND4" t="s">
        <v>1767</v>
      </c>
      <c r="NE4" t="s">
        <v>1763</v>
      </c>
      <c r="NR4" t="s">
        <v>1767</v>
      </c>
      <c r="NU4" t="s">
        <v>1795</v>
      </c>
      <c r="NV4" t="s">
        <v>1767</v>
      </c>
      <c r="NY4" t="s">
        <v>845</v>
      </c>
      <c r="NZ4" t="s">
        <v>877</v>
      </c>
      <c r="OP4" t="s">
        <v>1767</v>
      </c>
      <c r="OQ4" t="s">
        <v>1774</v>
      </c>
      <c r="OR4" t="s">
        <v>1775</v>
      </c>
      <c r="OS4" t="s">
        <v>1806</v>
      </c>
      <c r="OT4" t="s">
        <v>1763</v>
      </c>
      <c r="OU4" t="s">
        <v>1767</v>
      </c>
      <c r="OV4" t="s">
        <v>1777</v>
      </c>
      <c r="OW4" t="s">
        <v>1778</v>
      </c>
      <c r="OX4" t="s">
        <v>832</v>
      </c>
      <c r="OY4" t="s">
        <v>1779</v>
      </c>
      <c r="OZ4" t="s">
        <v>834</v>
      </c>
      <c r="PA4" t="s">
        <v>1767</v>
      </c>
      <c r="PB4" t="s">
        <v>1767</v>
      </c>
      <c r="PC4" t="s">
        <v>1767</v>
      </c>
      <c r="PD4" t="s">
        <v>1767</v>
      </c>
      <c r="PE4" t="s">
        <v>1767</v>
      </c>
      <c r="PF4" t="s">
        <v>1763</v>
      </c>
      <c r="PG4" t="s">
        <v>1767</v>
      </c>
      <c r="PH4" t="s">
        <v>1767</v>
      </c>
      <c r="PI4" t="s">
        <v>1767</v>
      </c>
      <c r="PJ4" t="s">
        <v>1767</v>
      </c>
      <c r="PK4" t="s">
        <v>1767</v>
      </c>
      <c r="PL4" t="s">
        <v>1780</v>
      </c>
      <c r="PM4" t="s">
        <v>879</v>
      </c>
      <c r="PN4" t="s">
        <v>845</v>
      </c>
      <c r="PO4" t="s">
        <v>1807</v>
      </c>
      <c r="PP4" t="s">
        <v>1782</v>
      </c>
      <c r="PQ4" t="s">
        <v>1763</v>
      </c>
      <c r="PR4" t="s">
        <v>1763</v>
      </c>
      <c r="PS4" t="s">
        <v>1763</v>
      </c>
      <c r="PT4" t="s">
        <v>1767</v>
      </c>
      <c r="PU4" t="s">
        <v>1767</v>
      </c>
      <c r="PV4" t="s">
        <v>1767</v>
      </c>
      <c r="PW4" t="s">
        <v>1767</v>
      </c>
      <c r="PX4" t="s">
        <v>1767</v>
      </c>
      <c r="PY4" t="s">
        <v>1767</v>
      </c>
      <c r="PZ4" t="s">
        <v>1783</v>
      </c>
      <c r="QA4" t="s">
        <v>841</v>
      </c>
      <c r="QB4" t="s">
        <v>1808</v>
      </c>
      <c r="QC4" t="s">
        <v>1785</v>
      </c>
      <c r="QD4" t="s">
        <v>1786</v>
      </c>
      <c r="QE4" t="s">
        <v>845</v>
      </c>
      <c r="QF4" t="s">
        <v>1763</v>
      </c>
      <c r="QG4" t="s">
        <v>1767</v>
      </c>
      <c r="QH4" t="s">
        <v>1763</v>
      </c>
      <c r="QI4" t="s">
        <v>1767</v>
      </c>
      <c r="QJ4" t="s">
        <v>1763</v>
      </c>
      <c r="QK4" t="s">
        <v>1763</v>
      </c>
      <c r="QL4" t="s">
        <v>1767</v>
      </c>
      <c r="QM4" t="s">
        <v>1767</v>
      </c>
      <c r="QN4" t="s">
        <v>1767</v>
      </c>
      <c r="QO4" t="s">
        <v>1767</v>
      </c>
      <c r="QP4" t="s">
        <v>1767</v>
      </c>
      <c r="QQ4" t="s">
        <v>1767</v>
      </c>
      <c r="QR4" t="s">
        <v>1763</v>
      </c>
      <c r="QS4" t="s">
        <v>1763</v>
      </c>
      <c r="QT4" t="s">
        <v>1767</v>
      </c>
      <c r="QU4" t="s">
        <v>1767</v>
      </c>
      <c r="QV4" t="s">
        <v>1767</v>
      </c>
      <c r="QW4" t="s">
        <v>1767</v>
      </c>
      <c r="QX4" t="s">
        <v>1767</v>
      </c>
      <c r="QY4" t="s">
        <v>1767</v>
      </c>
      <c r="QZ4" t="s">
        <v>1767</v>
      </c>
      <c r="RA4" t="s">
        <v>1767</v>
      </c>
      <c r="RB4" t="s">
        <v>1767</v>
      </c>
      <c r="RC4" t="s">
        <v>1767</v>
      </c>
      <c r="RD4" t="s">
        <v>1767</v>
      </c>
      <c r="RE4" t="s">
        <v>1767</v>
      </c>
      <c r="RF4" t="s">
        <v>1767</v>
      </c>
      <c r="RG4" t="s">
        <v>1767</v>
      </c>
      <c r="RH4" t="s">
        <v>1767</v>
      </c>
      <c r="RI4" t="s">
        <v>1767</v>
      </c>
      <c r="RJ4" t="s">
        <v>1767</v>
      </c>
      <c r="RK4" t="s">
        <v>1763</v>
      </c>
      <c r="RL4" t="s">
        <v>1763</v>
      </c>
      <c r="RM4" t="s">
        <v>1767</v>
      </c>
      <c r="RN4" t="s">
        <v>1767</v>
      </c>
      <c r="RO4" t="s">
        <v>1763</v>
      </c>
      <c r="RP4" t="s">
        <v>1767</v>
      </c>
      <c r="RQ4" t="s">
        <v>1767</v>
      </c>
      <c r="RR4" t="s">
        <v>1767</v>
      </c>
      <c r="RS4" t="s">
        <v>1767</v>
      </c>
      <c r="RT4" t="s">
        <v>1767</v>
      </c>
      <c r="RU4" t="s">
        <v>1767</v>
      </c>
      <c r="RV4" t="s">
        <v>1767</v>
      </c>
      <c r="RW4" t="s">
        <v>1767</v>
      </c>
      <c r="RX4" t="s">
        <v>845</v>
      </c>
      <c r="RY4" t="s">
        <v>846</v>
      </c>
      <c r="RZ4" t="s">
        <v>1763</v>
      </c>
      <c r="SA4" t="s">
        <v>1767</v>
      </c>
      <c r="SB4" t="s">
        <v>1763</v>
      </c>
      <c r="SC4" t="s">
        <v>1767</v>
      </c>
      <c r="SD4" t="s">
        <v>1763</v>
      </c>
      <c r="SE4" t="s">
        <v>1767</v>
      </c>
      <c r="SF4" t="s">
        <v>1767</v>
      </c>
      <c r="SG4" t="s">
        <v>1767</v>
      </c>
      <c r="SH4" t="s">
        <v>1767</v>
      </c>
      <c r="SI4" t="s">
        <v>1763</v>
      </c>
      <c r="SJ4" t="s">
        <v>1767</v>
      </c>
      <c r="SK4" t="s">
        <v>1767</v>
      </c>
      <c r="SL4" t="s">
        <v>1767</v>
      </c>
      <c r="SM4" t="s">
        <v>1767</v>
      </c>
      <c r="SN4" t="s">
        <v>1767</v>
      </c>
      <c r="SO4" t="s">
        <v>1767</v>
      </c>
      <c r="SP4" t="s">
        <v>1767</v>
      </c>
      <c r="SQ4" t="s">
        <v>1767</v>
      </c>
      <c r="SR4" t="s">
        <v>1767</v>
      </c>
      <c r="SS4" t="s">
        <v>1767</v>
      </c>
      <c r="ST4" t="s">
        <v>1767</v>
      </c>
      <c r="SU4" t="s">
        <v>1767</v>
      </c>
      <c r="SV4" t="s">
        <v>1767</v>
      </c>
      <c r="SW4" t="s">
        <v>1767</v>
      </c>
      <c r="SX4" t="s">
        <v>1767</v>
      </c>
      <c r="SY4" t="s">
        <v>1767</v>
      </c>
      <c r="SZ4" t="s">
        <v>1767</v>
      </c>
      <c r="TA4" t="s">
        <v>1767</v>
      </c>
      <c r="TB4" t="s">
        <v>1767</v>
      </c>
      <c r="TC4" t="s">
        <v>1767</v>
      </c>
      <c r="TD4" t="s">
        <v>1767</v>
      </c>
      <c r="TE4" t="s">
        <v>1767</v>
      </c>
      <c r="TF4" t="s">
        <v>1763</v>
      </c>
      <c r="TG4" t="s">
        <v>1767</v>
      </c>
      <c r="TH4" t="s">
        <v>1767</v>
      </c>
      <c r="TI4" t="s">
        <v>1767</v>
      </c>
      <c r="TJ4" t="s">
        <v>1763</v>
      </c>
      <c r="TK4" t="s">
        <v>1767</v>
      </c>
      <c r="TL4" t="s">
        <v>1767</v>
      </c>
      <c r="TM4" t="s">
        <v>1763</v>
      </c>
      <c r="TN4" t="s">
        <v>1767</v>
      </c>
      <c r="TO4" t="s">
        <v>1767</v>
      </c>
      <c r="TP4" t="s">
        <v>1763</v>
      </c>
      <c r="TQ4" t="s">
        <v>1767</v>
      </c>
      <c r="TR4" t="s">
        <v>1763</v>
      </c>
      <c r="TS4" t="s">
        <v>1767</v>
      </c>
      <c r="TT4" t="s">
        <v>1767</v>
      </c>
      <c r="TU4" t="s">
        <v>1767</v>
      </c>
      <c r="TV4" t="s">
        <v>1767</v>
      </c>
      <c r="TW4" t="s">
        <v>1767</v>
      </c>
      <c r="TY4" t="s">
        <v>1763</v>
      </c>
      <c r="TZ4" t="s">
        <v>1767</v>
      </c>
      <c r="UA4" t="s">
        <v>1767</v>
      </c>
      <c r="UB4" t="s">
        <v>1767</v>
      </c>
      <c r="UC4" t="s">
        <v>1767</v>
      </c>
      <c r="UD4" t="s">
        <v>1767</v>
      </c>
      <c r="UE4" t="s">
        <v>1767</v>
      </c>
      <c r="UF4" t="s">
        <v>1763</v>
      </c>
      <c r="UG4" t="s">
        <v>1767</v>
      </c>
      <c r="UH4" t="s">
        <v>1767</v>
      </c>
      <c r="UI4" t="s">
        <v>1767</v>
      </c>
      <c r="UJ4" t="s">
        <v>1767</v>
      </c>
      <c r="UK4" t="s">
        <v>1767</v>
      </c>
      <c r="UL4" t="s">
        <v>1763</v>
      </c>
      <c r="UM4" t="s">
        <v>1767</v>
      </c>
      <c r="UN4" t="s">
        <v>1767</v>
      </c>
      <c r="UO4" t="s">
        <v>1767</v>
      </c>
      <c r="UP4" t="s">
        <v>1767</v>
      </c>
      <c r="UQ4" t="s">
        <v>1767</v>
      </c>
      <c r="UR4" t="s">
        <v>1767</v>
      </c>
      <c r="US4" t="s">
        <v>1767</v>
      </c>
      <c r="UT4" t="s">
        <v>1767</v>
      </c>
      <c r="UU4" t="s">
        <v>1767</v>
      </c>
      <c r="UV4" t="s">
        <v>1767</v>
      </c>
      <c r="UW4" t="s">
        <v>1763</v>
      </c>
      <c r="UX4" t="s">
        <v>1767</v>
      </c>
      <c r="UY4" t="s">
        <v>1767</v>
      </c>
      <c r="UZ4" t="s">
        <v>1767</v>
      </c>
      <c r="VD4" t="s">
        <v>1767</v>
      </c>
      <c r="VE4" t="s">
        <v>1767</v>
      </c>
      <c r="VF4" t="s">
        <v>1767</v>
      </c>
      <c r="VG4" t="s">
        <v>1767</v>
      </c>
      <c r="VH4" t="s">
        <v>1767</v>
      </c>
      <c r="VI4" t="s">
        <v>1767</v>
      </c>
      <c r="VJ4" t="s">
        <v>1767</v>
      </c>
      <c r="VK4" t="s">
        <v>1767</v>
      </c>
      <c r="VL4" t="s">
        <v>1763</v>
      </c>
      <c r="VM4" t="s">
        <v>1763</v>
      </c>
      <c r="VN4" t="s">
        <v>1767</v>
      </c>
      <c r="VO4" t="s">
        <v>1767</v>
      </c>
      <c r="VP4" t="s">
        <v>1767</v>
      </c>
      <c r="VQ4" t="s">
        <v>1767</v>
      </c>
      <c r="VR4" t="s">
        <v>1767</v>
      </c>
      <c r="VY4" t="s">
        <v>1763</v>
      </c>
      <c r="VZ4" t="s">
        <v>1763</v>
      </c>
      <c r="WA4" t="s">
        <v>1767</v>
      </c>
      <c r="WJ4" t="s">
        <v>1767</v>
      </c>
      <c r="WK4" t="s">
        <v>1763</v>
      </c>
      <c r="WL4" t="s">
        <v>1763</v>
      </c>
      <c r="WM4" t="s">
        <v>1767</v>
      </c>
      <c r="WN4" t="s">
        <v>1767</v>
      </c>
      <c r="WO4" t="s">
        <v>1767</v>
      </c>
      <c r="WP4" t="s">
        <v>1767</v>
      </c>
      <c r="WQ4" t="s">
        <v>1767</v>
      </c>
      <c r="WR4" t="s">
        <v>1767</v>
      </c>
      <c r="WS4" t="s">
        <v>834</v>
      </c>
      <c r="WU4" t="s">
        <v>1767</v>
      </c>
      <c r="WV4" t="s">
        <v>1767</v>
      </c>
      <c r="WW4" t="s">
        <v>1767</v>
      </c>
      <c r="WX4" t="s">
        <v>1767</v>
      </c>
      <c r="WY4" t="s">
        <v>1767</v>
      </c>
      <c r="WZ4" t="s">
        <v>1763</v>
      </c>
      <c r="XA4" t="s">
        <v>1767</v>
      </c>
      <c r="XB4" t="s">
        <v>1767</v>
      </c>
      <c r="XC4" t="s">
        <v>1789</v>
      </c>
      <c r="XD4" t="s">
        <v>1763</v>
      </c>
      <c r="XE4" t="s">
        <v>1763</v>
      </c>
      <c r="XF4" t="s">
        <v>1767</v>
      </c>
      <c r="XG4" t="s">
        <v>1767</v>
      </c>
      <c r="XH4" t="s">
        <v>1767</v>
      </c>
      <c r="XI4" t="s">
        <v>1767</v>
      </c>
      <c r="XJ4" t="s">
        <v>1767</v>
      </c>
      <c r="XK4" t="s">
        <v>1767</v>
      </c>
      <c r="XL4" t="s">
        <v>1767</v>
      </c>
      <c r="XM4" t="s">
        <v>1767</v>
      </c>
      <c r="XN4" t="s">
        <v>1767</v>
      </c>
      <c r="XO4" t="s">
        <v>1767</v>
      </c>
      <c r="XP4" t="s">
        <v>1767</v>
      </c>
      <c r="XQ4" t="s">
        <v>1767</v>
      </c>
      <c r="XR4" t="s">
        <v>1763</v>
      </c>
      <c r="XS4" t="s">
        <v>1767</v>
      </c>
      <c r="XT4" t="s">
        <v>1767</v>
      </c>
      <c r="XU4" t="s">
        <v>1763</v>
      </c>
      <c r="XV4" t="s">
        <v>1767</v>
      </c>
      <c r="XW4" t="s">
        <v>1767</v>
      </c>
      <c r="XX4" t="s">
        <v>1767</v>
      </c>
      <c r="XY4" t="s">
        <v>1767</v>
      </c>
      <c r="XZ4" t="s">
        <v>1767</v>
      </c>
      <c r="ZM4" t="s">
        <v>1767</v>
      </c>
      <c r="ZN4" t="s">
        <v>1767</v>
      </c>
      <c r="ZO4" t="s">
        <v>1767</v>
      </c>
      <c r="ZP4" t="s">
        <v>1767</v>
      </c>
      <c r="ZQ4" t="s">
        <v>1767</v>
      </c>
      <c r="ZR4" t="s">
        <v>1763</v>
      </c>
      <c r="ZS4" t="s">
        <v>1767</v>
      </c>
      <c r="ZT4" t="s">
        <v>1767</v>
      </c>
      <c r="ZU4" t="s">
        <v>1767</v>
      </c>
      <c r="ZV4" t="s">
        <v>1767</v>
      </c>
      <c r="ZW4" t="s">
        <v>1767</v>
      </c>
      <c r="ZX4" t="s">
        <v>1767</v>
      </c>
      <c r="ZY4" t="s">
        <v>1767</v>
      </c>
      <c r="ZZ4" t="s">
        <v>1767</v>
      </c>
      <c r="AAA4" t="s">
        <v>1763</v>
      </c>
      <c r="AAB4" t="s">
        <v>1767</v>
      </c>
      <c r="AAC4" t="s">
        <v>1767</v>
      </c>
      <c r="AAD4" t="s">
        <v>1767</v>
      </c>
      <c r="AAE4" t="s">
        <v>1767</v>
      </c>
      <c r="AAF4" t="s">
        <v>1767</v>
      </c>
      <c r="AAH4" t="s">
        <v>1763</v>
      </c>
      <c r="AAI4" t="s">
        <v>1767</v>
      </c>
      <c r="AAJ4" t="s">
        <v>1767</v>
      </c>
      <c r="AAK4" t="s">
        <v>1767</v>
      </c>
      <c r="AAL4" t="s">
        <v>1767</v>
      </c>
      <c r="AAM4" t="s">
        <v>1767</v>
      </c>
      <c r="AAN4" t="s">
        <v>1763</v>
      </c>
      <c r="AAO4" t="s">
        <v>1767</v>
      </c>
      <c r="AAP4" t="s">
        <v>1767</v>
      </c>
      <c r="AAQ4" t="s">
        <v>1767</v>
      </c>
      <c r="AAR4" t="s">
        <v>1767</v>
      </c>
      <c r="AAS4" t="s">
        <v>1763</v>
      </c>
      <c r="AAT4" t="s">
        <v>1767</v>
      </c>
      <c r="AAV4" t="s">
        <v>1767</v>
      </c>
      <c r="AAW4" t="s">
        <v>1767</v>
      </c>
      <c r="AAX4" t="s">
        <v>1767</v>
      </c>
      <c r="AAY4" t="s">
        <v>1767</v>
      </c>
      <c r="AAZ4" t="s">
        <v>1767</v>
      </c>
      <c r="ABA4" t="s">
        <v>1767</v>
      </c>
      <c r="ABB4" t="s">
        <v>1763</v>
      </c>
      <c r="ABC4" t="s">
        <v>1767</v>
      </c>
      <c r="ABD4" t="s">
        <v>1767</v>
      </c>
      <c r="ABE4" t="s">
        <v>1767</v>
      </c>
      <c r="ABF4" t="s">
        <v>1767</v>
      </c>
      <c r="ABG4" t="s">
        <v>1767</v>
      </c>
      <c r="ABH4" t="s">
        <v>1767</v>
      </c>
      <c r="ABI4" t="s">
        <v>1767</v>
      </c>
      <c r="ABJ4" t="s">
        <v>1767</v>
      </c>
      <c r="ABK4" t="s">
        <v>1763</v>
      </c>
      <c r="ABL4" t="s">
        <v>1767</v>
      </c>
      <c r="ABM4" t="s">
        <v>1763</v>
      </c>
      <c r="ABN4" t="s">
        <v>1767</v>
      </c>
      <c r="ABO4" t="s">
        <v>1767</v>
      </c>
      <c r="ABP4" t="s">
        <v>1767</v>
      </c>
      <c r="ABQ4" t="s">
        <v>1767</v>
      </c>
      <c r="ABR4" t="s">
        <v>1767</v>
      </c>
      <c r="ABS4" t="s">
        <v>1767</v>
      </c>
      <c r="ABT4" t="s">
        <v>1767</v>
      </c>
      <c r="ABU4" t="s">
        <v>1767</v>
      </c>
      <c r="ABV4" t="s">
        <v>1763</v>
      </c>
      <c r="ABW4" t="s">
        <v>1763</v>
      </c>
      <c r="ABX4" t="s">
        <v>1767</v>
      </c>
      <c r="ABY4" t="s">
        <v>1767</v>
      </c>
      <c r="ABZ4" t="s">
        <v>1767</v>
      </c>
      <c r="ACA4" t="s">
        <v>1763</v>
      </c>
      <c r="ACB4" t="s">
        <v>1767</v>
      </c>
      <c r="ACC4" t="s">
        <v>1767</v>
      </c>
      <c r="ACD4" t="s">
        <v>1767</v>
      </c>
      <c r="ACE4" t="s">
        <v>1767</v>
      </c>
      <c r="ACF4" t="s">
        <v>1767</v>
      </c>
      <c r="ACG4" t="s">
        <v>1767</v>
      </c>
      <c r="ACH4" t="s">
        <v>1767</v>
      </c>
      <c r="ACI4" t="s">
        <v>1767</v>
      </c>
    </row>
    <row r="5" spans="1:773">
      <c r="A5" t="s">
        <v>882</v>
      </c>
      <c r="B5" t="s">
        <v>883</v>
      </c>
      <c r="C5" t="s">
        <v>884</v>
      </c>
      <c r="D5" t="s">
        <v>885</v>
      </c>
      <c r="E5" t="s">
        <v>885</v>
      </c>
      <c r="P5" t="s">
        <v>886</v>
      </c>
      <c r="Q5">
        <v>0.64514064157430773</v>
      </c>
      <c r="T5" t="s">
        <v>1809</v>
      </c>
      <c r="V5" t="s">
        <v>1763</v>
      </c>
      <c r="X5" t="s">
        <v>1767</v>
      </c>
      <c r="Y5" t="s">
        <v>1764</v>
      </c>
      <c r="Z5" t="s">
        <v>1791</v>
      </c>
      <c r="AA5" t="s">
        <v>1765</v>
      </c>
      <c r="AB5" t="s">
        <v>1766</v>
      </c>
      <c r="AC5" t="s">
        <v>1810</v>
      </c>
      <c r="AD5" t="s">
        <v>1763</v>
      </c>
      <c r="AE5" t="s">
        <v>1810</v>
      </c>
      <c r="AF5" t="s">
        <v>818</v>
      </c>
      <c r="AG5" t="s">
        <v>818</v>
      </c>
      <c r="KF5" t="s">
        <v>1810</v>
      </c>
      <c r="KH5" t="s">
        <v>818</v>
      </c>
      <c r="KI5" t="s">
        <v>818</v>
      </c>
      <c r="KJ5" t="s">
        <v>845</v>
      </c>
      <c r="KK5" t="s">
        <v>818</v>
      </c>
      <c r="KL5" t="s">
        <v>845</v>
      </c>
      <c r="KM5" t="s">
        <v>818</v>
      </c>
      <c r="KN5" t="s">
        <v>837</v>
      </c>
      <c r="KO5" t="s">
        <v>818</v>
      </c>
      <c r="KP5" t="s">
        <v>837</v>
      </c>
      <c r="KQ5" t="s">
        <v>837</v>
      </c>
      <c r="KR5" t="s">
        <v>818</v>
      </c>
      <c r="KS5" t="s">
        <v>818</v>
      </c>
      <c r="KT5" t="s">
        <v>818</v>
      </c>
      <c r="KU5" t="s">
        <v>845</v>
      </c>
      <c r="KV5" t="s">
        <v>818</v>
      </c>
      <c r="KW5" t="s">
        <v>818</v>
      </c>
      <c r="KX5" t="s">
        <v>879</v>
      </c>
      <c r="KY5" t="s">
        <v>818</v>
      </c>
      <c r="KZ5" t="s">
        <v>845</v>
      </c>
      <c r="LA5" t="s">
        <v>879</v>
      </c>
      <c r="LB5" t="s">
        <v>845</v>
      </c>
      <c r="LC5" t="s">
        <v>879</v>
      </c>
      <c r="LD5" t="s">
        <v>1810</v>
      </c>
      <c r="LE5" t="s">
        <v>837</v>
      </c>
      <c r="LF5" t="s">
        <v>1057</v>
      </c>
      <c r="LH5" t="s">
        <v>1763</v>
      </c>
      <c r="LI5" t="s">
        <v>1767</v>
      </c>
      <c r="LJ5" t="s">
        <v>1767</v>
      </c>
      <c r="LK5" t="s">
        <v>1767</v>
      </c>
      <c r="LL5" t="s">
        <v>1767</v>
      </c>
      <c r="LM5" t="s">
        <v>1767</v>
      </c>
      <c r="LN5" t="s">
        <v>1767</v>
      </c>
      <c r="LO5" t="s">
        <v>1763</v>
      </c>
      <c r="LP5" t="s">
        <v>1767</v>
      </c>
      <c r="LQ5" t="s">
        <v>1767</v>
      </c>
      <c r="LR5" t="s">
        <v>818</v>
      </c>
      <c r="LS5" t="s">
        <v>818</v>
      </c>
      <c r="LV5" t="s">
        <v>818</v>
      </c>
      <c r="LX5" t="s">
        <v>1767</v>
      </c>
      <c r="MA5" t="s">
        <v>1793</v>
      </c>
      <c r="MB5" t="s">
        <v>887</v>
      </c>
      <c r="MC5" t="s">
        <v>1769</v>
      </c>
      <c r="MD5" t="s">
        <v>1763</v>
      </c>
      <c r="MF5" t="s">
        <v>1770</v>
      </c>
      <c r="MI5" t="s">
        <v>1763</v>
      </c>
      <c r="MJ5" t="s">
        <v>1811</v>
      </c>
      <c r="MU5" t="s">
        <v>1767</v>
      </c>
      <c r="MV5" t="s">
        <v>1767</v>
      </c>
      <c r="MW5" t="s">
        <v>1767</v>
      </c>
      <c r="MX5" t="s">
        <v>1767</v>
      </c>
      <c r="MY5" t="s">
        <v>1767</v>
      </c>
      <c r="MZ5" t="s">
        <v>1763</v>
      </c>
      <c r="NA5" t="s">
        <v>1767</v>
      </c>
      <c r="NB5" t="s">
        <v>1767</v>
      </c>
      <c r="NR5" t="s">
        <v>1763</v>
      </c>
      <c r="NS5" t="s">
        <v>1767</v>
      </c>
      <c r="NU5" t="s">
        <v>1772</v>
      </c>
      <c r="NX5" t="s">
        <v>1773</v>
      </c>
      <c r="NY5" t="s">
        <v>837</v>
      </c>
      <c r="NZ5" t="s">
        <v>889</v>
      </c>
      <c r="OP5" t="s">
        <v>1767</v>
      </c>
      <c r="OQ5" t="s">
        <v>890</v>
      </c>
      <c r="OR5" t="s">
        <v>1797</v>
      </c>
      <c r="OS5" t="s">
        <v>1806</v>
      </c>
      <c r="OT5" t="s">
        <v>1763</v>
      </c>
      <c r="OU5" t="s">
        <v>1763</v>
      </c>
      <c r="OV5" t="s">
        <v>1777</v>
      </c>
      <c r="OW5" t="s">
        <v>1778</v>
      </c>
      <c r="OX5" t="s">
        <v>832</v>
      </c>
      <c r="OY5" t="s">
        <v>1779</v>
      </c>
      <c r="OZ5" t="s">
        <v>891</v>
      </c>
      <c r="PA5" t="s">
        <v>1767</v>
      </c>
      <c r="PB5" t="s">
        <v>1767</v>
      </c>
      <c r="PC5" t="s">
        <v>1767</v>
      </c>
      <c r="PD5" t="s">
        <v>1767</v>
      </c>
      <c r="PE5" t="s">
        <v>1767</v>
      </c>
      <c r="PF5" t="s">
        <v>1767</v>
      </c>
      <c r="PG5" t="s">
        <v>1763</v>
      </c>
      <c r="PH5" t="s">
        <v>1767</v>
      </c>
      <c r="PI5" t="s">
        <v>1767</v>
      </c>
      <c r="PJ5" t="s">
        <v>1767</v>
      </c>
      <c r="PK5" t="s">
        <v>1767</v>
      </c>
      <c r="PL5" t="s">
        <v>1780</v>
      </c>
      <c r="PM5" t="s">
        <v>892</v>
      </c>
      <c r="PN5" t="s">
        <v>879</v>
      </c>
      <c r="PO5" t="s">
        <v>1812</v>
      </c>
      <c r="PP5" t="s">
        <v>1813</v>
      </c>
      <c r="PQ5" t="s">
        <v>1763</v>
      </c>
      <c r="PR5" t="s">
        <v>1763</v>
      </c>
      <c r="PS5" t="s">
        <v>1767</v>
      </c>
      <c r="PT5" t="s">
        <v>1767</v>
      </c>
      <c r="PU5" t="s">
        <v>1767</v>
      </c>
      <c r="PV5" t="s">
        <v>1767</v>
      </c>
      <c r="PW5" t="s">
        <v>1767</v>
      </c>
      <c r="PX5" t="s">
        <v>1767</v>
      </c>
      <c r="PY5" t="s">
        <v>1767</v>
      </c>
      <c r="PZ5" t="s">
        <v>1783</v>
      </c>
      <c r="QA5" t="s">
        <v>841</v>
      </c>
      <c r="QB5" t="s">
        <v>1814</v>
      </c>
      <c r="QC5" t="s">
        <v>1785</v>
      </c>
      <c r="QD5" t="s">
        <v>1815</v>
      </c>
      <c r="QE5" t="s">
        <v>845</v>
      </c>
      <c r="QF5" t="s">
        <v>1763</v>
      </c>
      <c r="QG5" t="s">
        <v>1763</v>
      </c>
      <c r="QH5" t="s">
        <v>1763</v>
      </c>
      <c r="QI5" t="s">
        <v>1767</v>
      </c>
      <c r="QJ5" t="s">
        <v>1767</v>
      </c>
      <c r="QK5" t="s">
        <v>1763</v>
      </c>
      <c r="QL5" t="s">
        <v>1767</v>
      </c>
      <c r="QM5" t="s">
        <v>1767</v>
      </c>
      <c r="QN5" t="s">
        <v>1767</v>
      </c>
      <c r="QO5" t="s">
        <v>1767</v>
      </c>
      <c r="QP5" t="s">
        <v>1767</v>
      </c>
      <c r="QQ5" t="s">
        <v>1767</v>
      </c>
      <c r="QR5" t="s">
        <v>1767</v>
      </c>
      <c r="QS5" t="s">
        <v>1767</v>
      </c>
      <c r="QT5" t="s">
        <v>1763</v>
      </c>
      <c r="QU5" t="s">
        <v>1767</v>
      </c>
      <c r="QV5" t="s">
        <v>1767</v>
      </c>
      <c r="QW5" t="s">
        <v>1763</v>
      </c>
      <c r="QX5" t="s">
        <v>1767</v>
      </c>
      <c r="QY5" t="s">
        <v>1767</v>
      </c>
      <c r="QZ5" t="s">
        <v>1763</v>
      </c>
      <c r="RA5" t="s">
        <v>1767</v>
      </c>
      <c r="RB5" t="s">
        <v>1767</v>
      </c>
      <c r="RC5" t="s">
        <v>1767</v>
      </c>
      <c r="RD5" t="s">
        <v>1767</v>
      </c>
      <c r="RE5" t="s">
        <v>1767</v>
      </c>
      <c r="RF5" t="s">
        <v>1767</v>
      </c>
      <c r="RG5" t="s">
        <v>1767</v>
      </c>
      <c r="RH5" t="s">
        <v>1767</v>
      </c>
      <c r="RI5" t="s">
        <v>1767</v>
      </c>
      <c r="RJ5" t="s">
        <v>1767</v>
      </c>
      <c r="RK5" t="s">
        <v>1763</v>
      </c>
      <c r="RL5" t="s">
        <v>1763</v>
      </c>
      <c r="RM5" t="s">
        <v>1767</v>
      </c>
      <c r="RN5" t="s">
        <v>1767</v>
      </c>
      <c r="RO5" t="s">
        <v>1767</v>
      </c>
      <c r="RP5" t="s">
        <v>1767</v>
      </c>
      <c r="RQ5" t="s">
        <v>1767</v>
      </c>
      <c r="RR5" t="s">
        <v>1767</v>
      </c>
      <c r="RS5" t="s">
        <v>1767</v>
      </c>
      <c r="RT5" t="s">
        <v>1767</v>
      </c>
      <c r="RU5" t="s">
        <v>1767</v>
      </c>
      <c r="RV5" t="s">
        <v>1767</v>
      </c>
      <c r="RW5" t="s">
        <v>1767</v>
      </c>
      <c r="RX5" t="s">
        <v>879</v>
      </c>
      <c r="RY5" t="s">
        <v>897</v>
      </c>
      <c r="RZ5" t="s">
        <v>1763</v>
      </c>
      <c r="SA5" t="s">
        <v>1767</v>
      </c>
      <c r="SB5" t="s">
        <v>1763</v>
      </c>
      <c r="SC5" t="s">
        <v>1767</v>
      </c>
      <c r="SD5" t="s">
        <v>1763</v>
      </c>
      <c r="SE5" t="s">
        <v>1767</v>
      </c>
      <c r="SF5" t="s">
        <v>1767</v>
      </c>
      <c r="SG5" t="s">
        <v>1767</v>
      </c>
      <c r="SH5" t="s">
        <v>1767</v>
      </c>
      <c r="SI5" t="s">
        <v>1767</v>
      </c>
      <c r="SJ5" t="s">
        <v>1767</v>
      </c>
      <c r="SK5" t="s">
        <v>1767</v>
      </c>
      <c r="SL5" t="s">
        <v>1767</v>
      </c>
      <c r="SM5" t="s">
        <v>1767</v>
      </c>
      <c r="SN5" t="s">
        <v>1767</v>
      </c>
      <c r="SO5" t="s">
        <v>1767</v>
      </c>
      <c r="SP5" t="s">
        <v>1767</v>
      </c>
      <c r="SQ5" t="s">
        <v>1767</v>
      </c>
      <c r="SR5" t="s">
        <v>1767</v>
      </c>
      <c r="SS5" t="s">
        <v>1763</v>
      </c>
      <c r="ST5" t="s">
        <v>1767</v>
      </c>
      <c r="SU5" t="s">
        <v>1763</v>
      </c>
      <c r="SV5" t="s">
        <v>1767</v>
      </c>
      <c r="SW5" t="s">
        <v>1763</v>
      </c>
      <c r="SX5" t="s">
        <v>1767</v>
      </c>
      <c r="SY5" t="s">
        <v>1763</v>
      </c>
      <c r="SZ5" t="s">
        <v>1763</v>
      </c>
      <c r="TA5" t="s">
        <v>1767</v>
      </c>
      <c r="TB5" t="s">
        <v>1767</v>
      </c>
      <c r="TC5" t="s">
        <v>1767</v>
      </c>
      <c r="TD5" t="s">
        <v>1767</v>
      </c>
      <c r="TE5" t="s">
        <v>1767</v>
      </c>
      <c r="TF5" t="s">
        <v>1767</v>
      </c>
      <c r="TG5" t="s">
        <v>1767</v>
      </c>
      <c r="TH5" t="s">
        <v>1767</v>
      </c>
      <c r="TI5" t="s">
        <v>1767</v>
      </c>
      <c r="TJ5" t="s">
        <v>1767</v>
      </c>
      <c r="TU5" t="s">
        <v>1767</v>
      </c>
      <c r="TY5" t="s">
        <v>1767</v>
      </c>
      <c r="TZ5" t="s">
        <v>1767</v>
      </c>
      <c r="UA5" t="s">
        <v>1767</v>
      </c>
      <c r="UB5" t="s">
        <v>1767</v>
      </c>
      <c r="UC5" t="s">
        <v>1767</v>
      </c>
      <c r="UD5" t="s">
        <v>1767</v>
      </c>
      <c r="UE5" t="s">
        <v>1767</v>
      </c>
      <c r="UF5" t="s">
        <v>1767</v>
      </c>
      <c r="UG5" t="s">
        <v>1767</v>
      </c>
      <c r="UH5" t="s">
        <v>1767</v>
      </c>
      <c r="UI5" t="s">
        <v>1767</v>
      </c>
      <c r="UJ5" t="s">
        <v>1763</v>
      </c>
      <c r="UK5" t="s">
        <v>1767</v>
      </c>
      <c r="UL5" t="s">
        <v>1767</v>
      </c>
      <c r="UM5" t="s">
        <v>1767</v>
      </c>
      <c r="UN5" t="s">
        <v>1767</v>
      </c>
      <c r="UO5" t="s">
        <v>1763</v>
      </c>
      <c r="UP5" t="s">
        <v>1767</v>
      </c>
      <c r="UQ5" t="s">
        <v>1767</v>
      </c>
      <c r="UR5" t="s">
        <v>1767</v>
      </c>
      <c r="US5" t="s">
        <v>1767</v>
      </c>
      <c r="UT5" t="s">
        <v>1767</v>
      </c>
      <c r="UU5" t="s">
        <v>1763</v>
      </c>
      <c r="UV5" t="s">
        <v>1767</v>
      </c>
      <c r="UW5" t="s">
        <v>1767</v>
      </c>
      <c r="UX5" t="s">
        <v>1767</v>
      </c>
      <c r="UY5" t="s">
        <v>1767</v>
      </c>
      <c r="UZ5" t="s">
        <v>1767</v>
      </c>
      <c r="VD5" t="s">
        <v>1763</v>
      </c>
      <c r="VE5" t="s">
        <v>1767</v>
      </c>
      <c r="VF5" t="s">
        <v>1767</v>
      </c>
      <c r="VG5" t="s">
        <v>1767</v>
      </c>
      <c r="VH5" t="s">
        <v>1767</v>
      </c>
      <c r="VI5" t="s">
        <v>1767</v>
      </c>
      <c r="VJ5" t="s">
        <v>1767</v>
      </c>
      <c r="VK5" t="s">
        <v>1767</v>
      </c>
      <c r="VL5" t="s">
        <v>1767</v>
      </c>
      <c r="VM5" t="s">
        <v>1767</v>
      </c>
      <c r="VN5" t="s">
        <v>1767</v>
      </c>
      <c r="VO5" t="s">
        <v>1767</v>
      </c>
      <c r="VP5" t="s">
        <v>1767</v>
      </c>
      <c r="VQ5" t="s">
        <v>1767</v>
      </c>
      <c r="VY5" t="s">
        <v>1767</v>
      </c>
      <c r="VZ5" t="s">
        <v>1763</v>
      </c>
      <c r="WA5" t="s">
        <v>1767</v>
      </c>
      <c r="WJ5" t="s">
        <v>1763</v>
      </c>
      <c r="WK5" t="s">
        <v>1763</v>
      </c>
      <c r="WL5" t="s">
        <v>1767</v>
      </c>
      <c r="WM5" t="s">
        <v>1763</v>
      </c>
      <c r="WN5" t="s">
        <v>1767</v>
      </c>
      <c r="WO5" t="s">
        <v>1767</v>
      </c>
      <c r="WP5" t="s">
        <v>1767</v>
      </c>
      <c r="WQ5" t="s">
        <v>1767</v>
      </c>
      <c r="WR5" t="s">
        <v>1767</v>
      </c>
      <c r="WS5" t="s">
        <v>891</v>
      </c>
      <c r="WU5" t="s">
        <v>1767</v>
      </c>
      <c r="WV5" t="s">
        <v>1767</v>
      </c>
      <c r="WW5" t="s">
        <v>1767</v>
      </c>
      <c r="WX5" t="s">
        <v>1767</v>
      </c>
      <c r="WY5" t="s">
        <v>1767</v>
      </c>
      <c r="WZ5" t="s">
        <v>1763</v>
      </c>
      <c r="XA5" t="s">
        <v>1767</v>
      </c>
      <c r="XB5" t="s">
        <v>1767</v>
      </c>
      <c r="XC5" t="s">
        <v>1802</v>
      </c>
      <c r="XD5" t="s">
        <v>1763</v>
      </c>
      <c r="XE5" t="s">
        <v>1767</v>
      </c>
      <c r="XF5" t="s">
        <v>1767</v>
      </c>
      <c r="XG5" t="s">
        <v>1767</v>
      </c>
      <c r="XH5" t="s">
        <v>1767</v>
      </c>
      <c r="XI5" t="s">
        <v>1763</v>
      </c>
      <c r="XJ5" t="s">
        <v>1767</v>
      </c>
      <c r="XK5" t="s">
        <v>1767</v>
      </c>
      <c r="XL5" t="s">
        <v>1767</v>
      </c>
      <c r="XM5" t="s">
        <v>1767</v>
      </c>
      <c r="XN5" t="s">
        <v>1767</v>
      </c>
      <c r="XO5" t="s">
        <v>1767</v>
      </c>
      <c r="XP5" t="s">
        <v>1767</v>
      </c>
      <c r="XQ5" t="s">
        <v>1767</v>
      </c>
      <c r="XR5" t="s">
        <v>1763</v>
      </c>
      <c r="XS5" t="s">
        <v>1763</v>
      </c>
      <c r="XT5" t="s">
        <v>1767</v>
      </c>
      <c r="XU5" t="s">
        <v>1763</v>
      </c>
      <c r="XV5" t="s">
        <v>1767</v>
      </c>
      <c r="XW5" t="s">
        <v>1767</v>
      </c>
      <c r="XX5" t="s">
        <v>1767</v>
      </c>
      <c r="XY5" t="s">
        <v>1767</v>
      </c>
      <c r="XZ5" t="s">
        <v>1767</v>
      </c>
      <c r="ZM5" t="s">
        <v>1767</v>
      </c>
      <c r="ZN5" t="s">
        <v>1767</v>
      </c>
      <c r="ZO5" t="s">
        <v>1767</v>
      </c>
      <c r="ZP5" t="s">
        <v>1767</v>
      </c>
      <c r="ZQ5" t="s">
        <v>1767</v>
      </c>
      <c r="ZR5" t="s">
        <v>1763</v>
      </c>
      <c r="ZS5" t="s">
        <v>1767</v>
      </c>
      <c r="ZT5" t="s">
        <v>1767</v>
      </c>
      <c r="ZU5" t="s">
        <v>1767</v>
      </c>
      <c r="ZV5" t="s">
        <v>1767</v>
      </c>
      <c r="ZW5" t="s">
        <v>1767</v>
      </c>
      <c r="ZX5" t="s">
        <v>1767</v>
      </c>
      <c r="ZY5" t="s">
        <v>1763</v>
      </c>
      <c r="ZZ5" t="s">
        <v>1767</v>
      </c>
      <c r="AAA5" t="s">
        <v>1767</v>
      </c>
      <c r="AAB5" t="s">
        <v>1767</v>
      </c>
      <c r="AAC5" t="s">
        <v>1767</v>
      </c>
      <c r="AAD5" t="s">
        <v>1767</v>
      </c>
      <c r="AAE5" t="s">
        <v>1767</v>
      </c>
      <c r="AAF5" t="s">
        <v>1767</v>
      </c>
      <c r="AAH5" t="s">
        <v>1763</v>
      </c>
      <c r="AAI5" t="s">
        <v>1767</v>
      </c>
      <c r="AAJ5" t="s">
        <v>1763</v>
      </c>
      <c r="AAK5" t="s">
        <v>1767</v>
      </c>
      <c r="AAL5" t="s">
        <v>1767</v>
      </c>
      <c r="AAM5" t="s">
        <v>1767</v>
      </c>
      <c r="AAN5" t="s">
        <v>1767</v>
      </c>
      <c r="AAO5" t="s">
        <v>1767</v>
      </c>
      <c r="AAP5" t="s">
        <v>1767</v>
      </c>
      <c r="AAQ5" t="s">
        <v>1767</v>
      </c>
      <c r="AAR5" t="s">
        <v>1767</v>
      </c>
      <c r="AAS5" t="s">
        <v>1767</v>
      </c>
      <c r="AAT5" t="s">
        <v>1767</v>
      </c>
      <c r="AAV5" t="s">
        <v>1767</v>
      </c>
      <c r="AAW5" t="s">
        <v>1767</v>
      </c>
      <c r="AAX5" t="s">
        <v>1767</v>
      </c>
      <c r="AAY5" t="s">
        <v>1767</v>
      </c>
      <c r="AAZ5" t="s">
        <v>1767</v>
      </c>
      <c r="ABA5" t="s">
        <v>1763</v>
      </c>
      <c r="ABB5" t="s">
        <v>1763</v>
      </c>
      <c r="ABC5" t="s">
        <v>1767</v>
      </c>
      <c r="ABD5" t="s">
        <v>1767</v>
      </c>
      <c r="ABE5" t="s">
        <v>1767</v>
      </c>
      <c r="ABF5" t="s">
        <v>1767</v>
      </c>
      <c r="ABG5" t="s">
        <v>1767</v>
      </c>
      <c r="ABH5" t="s">
        <v>1767</v>
      </c>
      <c r="ABI5" t="s">
        <v>1767</v>
      </c>
      <c r="ABJ5" t="s">
        <v>1767</v>
      </c>
      <c r="ABK5" t="s">
        <v>1767</v>
      </c>
      <c r="ABL5" t="s">
        <v>1767</v>
      </c>
      <c r="ABM5" t="s">
        <v>1767</v>
      </c>
      <c r="ABN5" t="s">
        <v>1767</v>
      </c>
      <c r="ABO5" t="s">
        <v>1767</v>
      </c>
      <c r="ABP5" t="s">
        <v>1767</v>
      </c>
      <c r="ABQ5" t="s">
        <v>1767</v>
      </c>
      <c r="ABR5" t="s">
        <v>1767</v>
      </c>
      <c r="ABS5" t="s">
        <v>1767</v>
      </c>
      <c r="ABT5" t="s">
        <v>1763</v>
      </c>
      <c r="ABU5" t="s">
        <v>1767</v>
      </c>
      <c r="ABV5" t="s">
        <v>1763</v>
      </c>
      <c r="ABW5" t="s">
        <v>1763</v>
      </c>
      <c r="ABX5" t="s">
        <v>1767</v>
      </c>
      <c r="ABY5" t="s">
        <v>1767</v>
      </c>
      <c r="ABZ5" t="s">
        <v>1767</v>
      </c>
      <c r="ACA5" t="s">
        <v>1767</v>
      </c>
      <c r="ACB5" t="s">
        <v>1767</v>
      </c>
      <c r="ACC5" t="s">
        <v>1767</v>
      </c>
      <c r="ACD5" t="s">
        <v>1767</v>
      </c>
      <c r="ACE5" t="s">
        <v>1767</v>
      </c>
      <c r="ACF5" t="s">
        <v>1767</v>
      </c>
      <c r="ACG5" t="s">
        <v>1767</v>
      </c>
      <c r="ACH5" t="s">
        <v>1767</v>
      </c>
      <c r="ACI5" t="s">
        <v>1767</v>
      </c>
    </row>
    <row r="6" spans="1:773">
      <c r="A6" t="s">
        <v>898</v>
      </c>
      <c r="B6" t="s">
        <v>899</v>
      </c>
      <c r="C6" t="s">
        <v>900</v>
      </c>
      <c r="D6" t="s">
        <v>854</v>
      </c>
      <c r="E6" t="s">
        <v>854</v>
      </c>
      <c r="P6" t="s">
        <v>855</v>
      </c>
      <c r="T6" t="s">
        <v>1816</v>
      </c>
      <c r="V6" t="s">
        <v>1763</v>
      </c>
      <c r="X6" t="s">
        <v>1763</v>
      </c>
      <c r="Y6" t="s">
        <v>1764</v>
      </c>
      <c r="AA6" t="s">
        <v>1792</v>
      </c>
      <c r="AB6" t="s">
        <v>1817</v>
      </c>
      <c r="AC6" t="s">
        <v>837</v>
      </c>
      <c r="AD6" t="s">
        <v>1767</v>
      </c>
      <c r="AE6" t="s">
        <v>818</v>
      </c>
      <c r="AF6" t="s">
        <v>837</v>
      </c>
      <c r="AG6" t="s">
        <v>818</v>
      </c>
      <c r="KF6" t="s">
        <v>837</v>
      </c>
      <c r="KH6" t="s">
        <v>818</v>
      </c>
      <c r="KI6" t="s">
        <v>818</v>
      </c>
      <c r="KJ6" t="s">
        <v>818</v>
      </c>
      <c r="KK6" t="s">
        <v>818</v>
      </c>
      <c r="KL6" t="s">
        <v>818</v>
      </c>
      <c r="KM6" t="s">
        <v>818</v>
      </c>
      <c r="KN6" t="s">
        <v>845</v>
      </c>
      <c r="KO6" t="s">
        <v>818</v>
      </c>
      <c r="KP6" t="s">
        <v>818</v>
      </c>
      <c r="KQ6" t="s">
        <v>845</v>
      </c>
      <c r="KR6" t="s">
        <v>818</v>
      </c>
      <c r="KS6" t="s">
        <v>818</v>
      </c>
      <c r="KT6" t="s">
        <v>818</v>
      </c>
      <c r="KU6" t="s">
        <v>818</v>
      </c>
      <c r="KV6" t="s">
        <v>845</v>
      </c>
      <c r="KW6" t="s">
        <v>818</v>
      </c>
      <c r="KX6" t="s">
        <v>818</v>
      </c>
      <c r="KY6" t="s">
        <v>818</v>
      </c>
      <c r="KZ6" t="s">
        <v>845</v>
      </c>
      <c r="LA6" t="s">
        <v>818</v>
      </c>
      <c r="LB6" t="s">
        <v>818</v>
      </c>
      <c r="LC6" t="s">
        <v>845</v>
      </c>
      <c r="LD6" t="s">
        <v>837</v>
      </c>
      <c r="LE6" t="s">
        <v>845</v>
      </c>
      <c r="LF6" t="s">
        <v>845</v>
      </c>
      <c r="LH6" t="s">
        <v>1818</v>
      </c>
      <c r="LI6" t="s">
        <v>1767</v>
      </c>
      <c r="LJ6" t="s">
        <v>1767</v>
      </c>
      <c r="LK6" t="s">
        <v>1767</v>
      </c>
      <c r="LL6" t="s">
        <v>1767</v>
      </c>
      <c r="LM6" t="s">
        <v>1767</v>
      </c>
      <c r="LO6" t="s">
        <v>1767</v>
      </c>
      <c r="LQ6" t="s">
        <v>1767</v>
      </c>
      <c r="LR6" t="s">
        <v>818</v>
      </c>
      <c r="LV6" t="s">
        <v>818</v>
      </c>
      <c r="LX6" t="s">
        <v>1767</v>
      </c>
      <c r="MU6" t="s">
        <v>1763</v>
      </c>
      <c r="NC6" t="s">
        <v>1767</v>
      </c>
      <c r="ND6" t="s">
        <v>1767</v>
      </c>
      <c r="NE6" t="s">
        <v>1763</v>
      </c>
      <c r="NR6" t="s">
        <v>1763</v>
      </c>
      <c r="NS6" t="s">
        <v>1767</v>
      </c>
      <c r="NU6" t="s">
        <v>1772</v>
      </c>
      <c r="NY6" t="s">
        <v>845</v>
      </c>
      <c r="NZ6" t="s">
        <v>903</v>
      </c>
      <c r="OP6" t="s">
        <v>1763</v>
      </c>
      <c r="OQ6" t="s">
        <v>1774</v>
      </c>
      <c r="OR6" t="s">
        <v>1775</v>
      </c>
      <c r="OS6" t="s">
        <v>1819</v>
      </c>
      <c r="OT6" t="s">
        <v>1763</v>
      </c>
      <c r="OU6" t="s">
        <v>1763</v>
      </c>
      <c r="OV6" t="s">
        <v>1777</v>
      </c>
      <c r="OW6" t="s">
        <v>1820</v>
      </c>
      <c r="OX6" t="s">
        <v>1821</v>
      </c>
      <c r="OY6" t="s">
        <v>1779</v>
      </c>
      <c r="OZ6" t="s">
        <v>907</v>
      </c>
      <c r="PA6" t="s">
        <v>1763</v>
      </c>
      <c r="PB6" t="s">
        <v>1767</v>
      </c>
      <c r="PC6" t="s">
        <v>1767</v>
      </c>
      <c r="PD6" t="s">
        <v>1767</v>
      </c>
      <c r="PE6" t="s">
        <v>1763</v>
      </c>
      <c r="PF6" t="s">
        <v>1767</v>
      </c>
      <c r="PG6" t="s">
        <v>1767</v>
      </c>
      <c r="PH6" t="s">
        <v>1767</v>
      </c>
      <c r="PI6" t="s">
        <v>1767</v>
      </c>
      <c r="PJ6" t="s">
        <v>1767</v>
      </c>
      <c r="PK6" t="s">
        <v>1767</v>
      </c>
      <c r="PL6" t="s">
        <v>1780</v>
      </c>
      <c r="PM6" t="s">
        <v>879</v>
      </c>
      <c r="PO6" t="s">
        <v>1799</v>
      </c>
      <c r="PP6" t="s">
        <v>1782</v>
      </c>
      <c r="PQ6" t="s">
        <v>1763</v>
      </c>
      <c r="PR6" t="s">
        <v>1763</v>
      </c>
      <c r="PS6" t="s">
        <v>1767</v>
      </c>
      <c r="PT6" t="s">
        <v>1767</v>
      </c>
      <c r="PU6" t="s">
        <v>1767</v>
      </c>
      <c r="PV6" t="s">
        <v>1767</v>
      </c>
      <c r="PW6" t="s">
        <v>1767</v>
      </c>
      <c r="PX6" t="s">
        <v>1767</v>
      </c>
      <c r="PY6" t="s">
        <v>1767</v>
      </c>
      <c r="PZ6" t="s">
        <v>1783</v>
      </c>
      <c r="QD6" t="s">
        <v>1786</v>
      </c>
      <c r="QE6" t="s">
        <v>845</v>
      </c>
      <c r="QF6" t="s">
        <v>1763</v>
      </c>
      <c r="QG6" t="s">
        <v>1763</v>
      </c>
      <c r="QH6" t="s">
        <v>1763</v>
      </c>
      <c r="QI6" t="s">
        <v>1763</v>
      </c>
      <c r="QJ6" t="s">
        <v>1763</v>
      </c>
      <c r="QK6" t="s">
        <v>1763</v>
      </c>
      <c r="QL6" t="s">
        <v>1763</v>
      </c>
      <c r="QM6" t="s">
        <v>1767</v>
      </c>
      <c r="QN6" t="s">
        <v>1767</v>
      </c>
      <c r="QO6" t="s">
        <v>1767</v>
      </c>
      <c r="QP6" t="s">
        <v>1767</v>
      </c>
      <c r="QQ6" t="s">
        <v>1767</v>
      </c>
      <c r="QR6" t="s">
        <v>1801</v>
      </c>
      <c r="QS6" t="s">
        <v>1763</v>
      </c>
      <c r="QT6" t="s">
        <v>1767</v>
      </c>
      <c r="QU6" t="s">
        <v>1767</v>
      </c>
      <c r="QV6" t="s">
        <v>1767</v>
      </c>
      <c r="QW6" t="s">
        <v>1767</v>
      </c>
      <c r="QX6" t="s">
        <v>1767</v>
      </c>
      <c r="QY6" t="s">
        <v>1767</v>
      </c>
      <c r="QZ6" t="s">
        <v>1767</v>
      </c>
      <c r="RA6" t="s">
        <v>1767</v>
      </c>
      <c r="RB6" t="s">
        <v>1767</v>
      </c>
      <c r="RC6" t="s">
        <v>1767</v>
      </c>
      <c r="RD6" t="s">
        <v>1767</v>
      </c>
      <c r="RE6" t="s">
        <v>1767</v>
      </c>
      <c r="RF6" t="s">
        <v>1767</v>
      </c>
      <c r="RG6" t="s">
        <v>1767</v>
      </c>
      <c r="RH6" t="s">
        <v>1767</v>
      </c>
      <c r="RI6" t="s">
        <v>1767</v>
      </c>
      <c r="RJ6" t="s">
        <v>1767</v>
      </c>
      <c r="RK6" t="s">
        <v>1763</v>
      </c>
      <c r="RL6" t="s">
        <v>1763</v>
      </c>
      <c r="RM6" t="s">
        <v>1767</v>
      </c>
      <c r="RN6" t="s">
        <v>1767</v>
      </c>
      <c r="RO6" t="s">
        <v>1767</v>
      </c>
      <c r="RP6" t="s">
        <v>1767</v>
      </c>
      <c r="RQ6" t="s">
        <v>1767</v>
      </c>
      <c r="RR6" t="s">
        <v>1767</v>
      </c>
      <c r="RS6" t="s">
        <v>1767</v>
      </c>
      <c r="RT6" t="s">
        <v>1767</v>
      </c>
      <c r="RU6" t="s">
        <v>1767</v>
      </c>
      <c r="RV6" t="s">
        <v>1767</v>
      </c>
      <c r="RW6" t="s">
        <v>1767</v>
      </c>
      <c r="RX6" t="s">
        <v>845</v>
      </c>
      <c r="RY6" t="s">
        <v>908</v>
      </c>
      <c r="RZ6" t="s">
        <v>1763</v>
      </c>
      <c r="SA6" t="s">
        <v>1767</v>
      </c>
      <c r="SB6" t="s">
        <v>1767</v>
      </c>
      <c r="SC6" t="s">
        <v>1767</v>
      </c>
      <c r="SD6" t="s">
        <v>1767</v>
      </c>
      <c r="SE6" t="s">
        <v>1767</v>
      </c>
      <c r="SF6" t="s">
        <v>1767</v>
      </c>
      <c r="SG6" t="s">
        <v>1767</v>
      </c>
      <c r="SH6" t="s">
        <v>1767</v>
      </c>
      <c r="SI6" t="s">
        <v>1767</v>
      </c>
      <c r="SJ6" t="s">
        <v>1767</v>
      </c>
      <c r="SK6" t="s">
        <v>1767</v>
      </c>
      <c r="SL6" t="s">
        <v>1763</v>
      </c>
      <c r="SM6" t="s">
        <v>1767</v>
      </c>
      <c r="SN6" t="s">
        <v>1767</v>
      </c>
      <c r="SO6" t="s">
        <v>1767</v>
      </c>
      <c r="SP6" t="s">
        <v>1767</v>
      </c>
      <c r="SQ6" t="s">
        <v>1767</v>
      </c>
      <c r="SR6" t="s">
        <v>1763</v>
      </c>
      <c r="SS6" t="s">
        <v>1767</v>
      </c>
      <c r="ST6" t="s">
        <v>1767</v>
      </c>
      <c r="SU6" t="s">
        <v>1767</v>
      </c>
      <c r="SV6" t="s">
        <v>1767</v>
      </c>
      <c r="SW6" t="s">
        <v>1763</v>
      </c>
      <c r="SX6" t="s">
        <v>1763</v>
      </c>
      <c r="SY6" t="s">
        <v>1763</v>
      </c>
      <c r="SZ6" t="s">
        <v>1767</v>
      </c>
      <c r="TA6" t="s">
        <v>1767</v>
      </c>
      <c r="TB6" t="s">
        <v>1767</v>
      </c>
      <c r="TC6" t="s">
        <v>1767</v>
      </c>
      <c r="TD6" t="s">
        <v>1767</v>
      </c>
      <c r="TE6" t="s">
        <v>1767</v>
      </c>
      <c r="TF6" t="s">
        <v>1767</v>
      </c>
      <c r="TG6" t="s">
        <v>1767</v>
      </c>
      <c r="TH6" t="s">
        <v>1767</v>
      </c>
      <c r="TI6" t="s">
        <v>1767</v>
      </c>
      <c r="TU6" t="s">
        <v>1767</v>
      </c>
      <c r="TY6" t="s">
        <v>1763</v>
      </c>
      <c r="TZ6" t="s">
        <v>1767</v>
      </c>
      <c r="UA6" t="s">
        <v>1767</v>
      </c>
      <c r="UB6" t="s">
        <v>1767</v>
      </c>
      <c r="UC6" t="s">
        <v>1767</v>
      </c>
      <c r="UD6" t="s">
        <v>1767</v>
      </c>
      <c r="UE6" t="s">
        <v>1767</v>
      </c>
      <c r="UF6" t="s">
        <v>1767</v>
      </c>
      <c r="UG6" t="s">
        <v>1767</v>
      </c>
      <c r="UH6" t="s">
        <v>1767</v>
      </c>
      <c r="UI6" t="s">
        <v>1767</v>
      </c>
      <c r="UJ6" t="s">
        <v>1767</v>
      </c>
      <c r="UK6" t="s">
        <v>1767</v>
      </c>
      <c r="UL6" t="s">
        <v>1763</v>
      </c>
      <c r="UM6" t="s">
        <v>1763</v>
      </c>
      <c r="UN6" t="s">
        <v>1763</v>
      </c>
      <c r="UO6" t="s">
        <v>1767</v>
      </c>
      <c r="UP6" t="s">
        <v>1767</v>
      </c>
      <c r="UQ6" t="s">
        <v>1767</v>
      </c>
      <c r="UR6" t="s">
        <v>1767</v>
      </c>
      <c r="US6" t="s">
        <v>1767</v>
      </c>
      <c r="UT6" t="s">
        <v>1767</v>
      </c>
      <c r="UU6" t="s">
        <v>1767</v>
      </c>
      <c r="UV6" t="s">
        <v>1767</v>
      </c>
      <c r="UW6" t="s">
        <v>1767</v>
      </c>
      <c r="UX6" t="s">
        <v>1767</v>
      </c>
      <c r="UY6" t="s">
        <v>1767</v>
      </c>
      <c r="UZ6" t="s">
        <v>1767</v>
      </c>
      <c r="VB6" t="s">
        <v>1822</v>
      </c>
      <c r="VC6" t="s">
        <v>1788</v>
      </c>
      <c r="VD6" t="s">
        <v>1763</v>
      </c>
      <c r="VE6" t="s">
        <v>1767</v>
      </c>
      <c r="VF6" t="s">
        <v>1767</v>
      </c>
      <c r="VG6" t="s">
        <v>1767</v>
      </c>
      <c r="VH6" t="s">
        <v>1767</v>
      </c>
      <c r="VI6" t="s">
        <v>1767</v>
      </c>
      <c r="VJ6" t="s">
        <v>1767</v>
      </c>
      <c r="VK6" t="s">
        <v>1767</v>
      </c>
      <c r="VL6" t="s">
        <v>1767</v>
      </c>
      <c r="VM6" t="s">
        <v>1767</v>
      </c>
      <c r="VN6" t="s">
        <v>1767</v>
      </c>
      <c r="VO6" t="s">
        <v>1767</v>
      </c>
      <c r="VP6" t="s">
        <v>1767</v>
      </c>
      <c r="VQ6" t="s">
        <v>1767</v>
      </c>
      <c r="VY6" t="s">
        <v>1763</v>
      </c>
      <c r="VZ6" t="s">
        <v>1763</v>
      </c>
      <c r="WA6" t="s">
        <v>1767</v>
      </c>
      <c r="WJ6" t="s">
        <v>1763</v>
      </c>
      <c r="WK6" t="s">
        <v>1763</v>
      </c>
      <c r="WL6" t="s">
        <v>1767</v>
      </c>
      <c r="WM6" t="s">
        <v>1767</v>
      </c>
      <c r="WN6" t="s">
        <v>1767</v>
      </c>
      <c r="WO6" t="s">
        <v>1767</v>
      </c>
      <c r="WP6" t="s">
        <v>1767</v>
      </c>
      <c r="WQ6" t="s">
        <v>1767</v>
      </c>
      <c r="WR6" t="s">
        <v>1767</v>
      </c>
      <c r="WS6" t="s">
        <v>908</v>
      </c>
      <c r="WU6" t="s">
        <v>1767</v>
      </c>
      <c r="WV6" t="s">
        <v>1767</v>
      </c>
      <c r="WW6" t="s">
        <v>1767</v>
      </c>
      <c r="WX6" t="s">
        <v>1767</v>
      </c>
      <c r="WY6" t="s">
        <v>1767</v>
      </c>
      <c r="WZ6" t="s">
        <v>1763</v>
      </c>
      <c r="XA6" t="s">
        <v>1767</v>
      </c>
      <c r="XB6" t="s">
        <v>1767</v>
      </c>
      <c r="XC6" t="s">
        <v>1789</v>
      </c>
      <c r="XD6" t="s">
        <v>1763</v>
      </c>
      <c r="XE6" t="s">
        <v>1767</v>
      </c>
      <c r="XF6" t="s">
        <v>1767</v>
      </c>
      <c r="XG6" t="s">
        <v>1767</v>
      </c>
      <c r="XH6" t="s">
        <v>1767</v>
      </c>
      <c r="XI6" t="s">
        <v>1767</v>
      </c>
      <c r="XJ6" t="s">
        <v>1767</v>
      </c>
      <c r="XK6" t="s">
        <v>1767</v>
      </c>
      <c r="XL6" t="s">
        <v>1767</v>
      </c>
      <c r="XM6" t="s">
        <v>1767</v>
      </c>
      <c r="XN6" t="s">
        <v>1767</v>
      </c>
      <c r="XO6" t="s">
        <v>1767</v>
      </c>
      <c r="XP6" t="s">
        <v>1767</v>
      </c>
      <c r="XQ6" t="s">
        <v>1767</v>
      </c>
      <c r="XR6" t="s">
        <v>1767</v>
      </c>
      <c r="XS6" t="s">
        <v>1767</v>
      </c>
      <c r="XT6" t="s">
        <v>1767</v>
      </c>
      <c r="XU6" t="s">
        <v>1767</v>
      </c>
      <c r="XV6" t="s">
        <v>1767</v>
      </c>
      <c r="XW6" t="s">
        <v>1763</v>
      </c>
      <c r="XX6" t="s">
        <v>1767</v>
      </c>
      <c r="XY6" t="s">
        <v>1767</v>
      </c>
      <c r="XZ6" t="s">
        <v>1767</v>
      </c>
      <c r="ZM6" t="s">
        <v>1767</v>
      </c>
      <c r="ZN6" t="s">
        <v>1767</v>
      </c>
      <c r="ZO6" t="s">
        <v>1767</v>
      </c>
      <c r="ZP6" t="s">
        <v>1767</v>
      </c>
      <c r="ZQ6" t="s">
        <v>1767</v>
      </c>
      <c r="ZR6" t="s">
        <v>1763</v>
      </c>
      <c r="ZS6" t="s">
        <v>1763</v>
      </c>
      <c r="ZT6" t="s">
        <v>1767</v>
      </c>
      <c r="ZU6" t="s">
        <v>1767</v>
      </c>
      <c r="ZV6" t="s">
        <v>1767</v>
      </c>
      <c r="ZW6" t="s">
        <v>1767</v>
      </c>
      <c r="ZX6" t="s">
        <v>1767</v>
      </c>
      <c r="ZY6" t="s">
        <v>1767</v>
      </c>
      <c r="ZZ6" t="s">
        <v>1767</v>
      </c>
      <c r="AAA6" t="s">
        <v>1767</v>
      </c>
      <c r="AAB6" t="s">
        <v>1767</v>
      </c>
      <c r="AAC6" t="s">
        <v>1767</v>
      </c>
      <c r="AAD6" t="s">
        <v>1767</v>
      </c>
      <c r="AAE6" t="s">
        <v>1767</v>
      </c>
      <c r="AAF6" t="s">
        <v>1767</v>
      </c>
      <c r="AAH6" t="s">
        <v>1763</v>
      </c>
      <c r="AAI6" t="s">
        <v>1767</v>
      </c>
      <c r="AAJ6" t="s">
        <v>1767</v>
      </c>
      <c r="AAK6" t="s">
        <v>1767</v>
      </c>
      <c r="AAL6" t="s">
        <v>1763</v>
      </c>
      <c r="AAM6" t="s">
        <v>1767</v>
      </c>
      <c r="AAN6" t="s">
        <v>1767</v>
      </c>
      <c r="AAO6" t="s">
        <v>1767</v>
      </c>
      <c r="AAP6" t="s">
        <v>1767</v>
      </c>
      <c r="AAQ6" t="s">
        <v>1767</v>
      </c>
      <c r="AAR6" t="s">
        <v>1767</v>
      </c>
      <c r="AAS6" t="s">
        <v>1767</v>
      </c>
      <c r="AAT6" t="s">
        <v>1767</v>
      </c>
      <c r="AAV6" t="s">
        <v>1763</v>
      </c>
      <c r="AAW6" t="s">
        <v>1767</v>
      </c>
      <c r="AAX6" t="s">
        <v>1763</v>
      </c>
      <c r="AAY6" t="s">
        <v>1767</v>
      </c>
      <c r="AAZ6" t="s">
        <v>1767</v>
      </c>
      <c r="ABA6" t="s">
        <v>1767</v>
      </c>
      <c r="ABB6" t="s">
        <v>1763</v>
      </c>
      <c r="ABC6" t="s">
        <v>1767</v>
      </c>
      <c r="ABD6" t="s">
        <v>1767</v>
      </c>
      <c r="ABE6" t="s">
        <v>1767</v>
      </c>
      <c r="ABF6" t="s">
        <v>1767</v>
      </c>
      <c r="ABG6" t="s">
        <v>1767</v>
      </c>
      <c r="ABH6" t="s">
        <v>1767</v>
      </c>
      <c r="ABI6" t="s">
        <v>1767</v>
      </c>
      <c r="ABJ6" t="s">
        <v>1767</v>
      </c>
      <c r="ABK6" t="s">
        <v>1767</v>
      </c>
      <c r="ABL6" t="s">
        <v>1767</v>
      </c>
      <c r="ABM6" t="s">
        <v>1767</v>
      </c>
      <c r="ABN6" t="s">
        <v>1767</v>
      </c>
      <c r="ABO6" t="s">
        <v>1767</v>
      </c>
      <c r="ABP6" t="s">
        <v>1767</v>
      </c>
      <c r="ABQ6" t="s">
        <v>1767</v>
      </c>
      <c r="ABR6" t="s">
        <v>1767</v>
      </c>
      <c r="ABS6" t="s">
        <v>1767</v>
      </c>
      <c r="ABT6" t="s">
        <v>1767</v>
      </c>
      <c r="ABU6" t="s">
        <v>1767</v>
      </c>
      <c r="ABV6" t="s">
        <v>1767</v>
      </c>
      <c r="ABW6" t="s">
        <v>1763</v>
      </c>
      <c r="ABX6" t="s">
        <v>1763</v>
      </c>
      <c r="ABY6" t="s">
        <v>1767</v>
      </c>
      <c r="ABZ6" t="s">
        <v>1767</v>
      </c>
      <c r="ACA6" t="s">
        <v>1767</v>
      </c>
      <c r="ACB6" t="s">
        <v>1767</v>
      </c>
      <c r="ACC6" t="s">
        <v>1767</v>
      </c>
      <c r="ACD6" t="s">
        <v>1767</v>
      </c>
      <c r="ACE6" t="s">
        <v>1767</v>
      </c>
      <c r="ACF6" t="s">
        <v>1767</v>
      </c>
      <c r="ACG6" t="s">
        <v>1767</v>
      </c>
      <c r="ACH6" t="s">
        <v>1767</v>
      </c>
      <c r="ACI6" t="s">
        <v>1767</v>
      </c>
    </row>
    <row r="7" spans="1:773">
      <c r="A7" t="s">
        <v>910</v>
      </c>
      <c r="B7" t="s">
        <v>911</v>
      </c>
      <c r="C7" t="s">
        <v>912</v>
      </c>
      <c r="D7" t="s">
        <v>854</v>
      </c>
      <c r="E7" t="s">
        <v>854</v>
      </c>
      <c r="P7" t="s">
        <v>855</v>
      </c>
      <c r="Q7">
        <v>1.2198080885670051</v>
      </c>
      <c r="T7" t="s">
        <v>1823</v>
      </c>
      <c r="V7" t="s">
        <v>1763</v>
      </c>
      <c r="X7" t="s">
        <v>1763</v>
      </c>
      <c r="Y7" t="s">
        <v>1791</v>
      </c>
      <c r="AA7" t="s">
        <v>1792</v>
      </c>
      <c r="AB7" t="s">
        <v>1766</v>
      </c>
      <c r="AC7" t="s">
        <v>879</v>
      </c>
      <c r="AD7" t="s">
        <v>1767</v>
      </c>
      <c r="AE7" t="s">
        <v>879</v>
      </c>
      <c r="AF7" t="s">
        <v>818</v>
      </c>
      <c r="AG7" t="s">
        <v>818</v>
      </c>
      <c r="KF7" t="s">
        <v>879</v>
      </c>
      <c r="KH7" t="s">
        <v>818</v>
      </c>
      <c r="KI7" t="s">
        <v>818</v>
      </c>
      <c r="KJ7" t="s">
        <v>818</v>
      </c>
      <c r="KK7" t="s">
        <v>818</v>
      </c>
      <c r="KL7" t="s">
        <v>818</v>
      </c>
      <c r="KM7" t="s">
        <v>818</v>
      </c>
      <c r="KN7" t="s">
        <v>845</v>
      </c>
      <c r="KO7" t="s">
        <v>818</v>
      </c>
      <c r="KP7" t="s">
        <v>818</v>
      </c>
      <c r="KQ7" t="s">
        <v>845</v>
      </c>
      <c r="KR7" t="s">
        <v>818</v>
      </c>
      <c r="KS7" t="s">
        <v>818</v>
      </c>
      <c r="KT7" t="s">
        <v>818</v>
      </c>
      <c r="KU7" t="s">
        <v>818</v>
      </c>
      <c r="KV7" t="s">
        <v>845</v>
      </c>
      <c r="KW7" t="s">
        <v>818</v>
      </c>
      <c r="KX7" t="s">
        <v>845</v>
      </c>
      <c r="KY7" t="s">
        <v>818</v>
      </c>
      <c r="KZ7" t="s">
        <v>845</v>
      </c>
      <c r="LA7" t="s">
        <v>845</v>
      </c>
      <c r="LB7" t="s">
        <v>818</v>
      </c>
      <c r="LC7" t="s">
        <v>845</v>
      </c>
      <c r="LD7" t="s">
        <v>879</v>
      </c>
      <c r="LE7" t="s">
        <v>845</v>
      </c>
      <c r="LF7" t="s">
        <v>837</v>
      </c>
      <c r="LH7" t="s">
        <v>1767</v>
      </c>
      <c r="LI7" t="s">
        <v>1767</v>
      </c>
      <c r="LJ7" t="s">
        <v>1763</v>
      </c>
      <c r="LK7" t="s">
        <v>1767</v>
      </c>
      <c r="LL7" t="s">
        <v>1767</v>
      </c>
      <c r="LM7" t="s">
        <v>1767</v>
      </c>
      <c r="LN7" t="s">
        <v>1767</v>
      </c>
      <c r="LO7" t="s">
        <v>1767</v>
      </c>
      <c r="LQ7" t="s">
        <v>1767</v>
      </c>
      <c r="LR7" t="s">
        <v>818</v>
      </c>
      <c r="LV7" t="s">
        <v>818</v>
      </c>
      <c r="LX7" t="s">
        <v>1767</v>
      </c>
      <c r="MA7" t="s">
        <v>1793</v>
      </c>
      <c r="MB7" t="s">
        <v>913</v>
      </c>
      <c r="MC7" t="s">
        <v>1804</v>
      </c>
      <c r="MD7" t="s">
        <v>1763</v>
      </c>
      <c r="MF7" t="s">
        <v>1770</v>
      </c>
      <c r="MI7" t="s">
        <v>1763</v>
      </c>
      <c r="MJ7" t="s">
        <v>1771</v>
      </c>
      <c r="MK7" t="s">
        <v>1763</v>
      </c>
      <c r="ML7" t="s">
        <v>1767</v>
      </c>
      <c r="MM7" t="s">
        <v>1763</v>
      </c>
      <c r="MN7" t="s">
        <v>1767</v>
      </c>
      <c r="MO7" t="s">
        <v>1767</v>
      </c>
      <c r="MP7" t="s">
        <v>1767</v>
      </c>
      <c r="MQ7" t="s">
        <v>1767</v>
      </c>
      <c r="MR7" t="s">
        <v>1767</v>
      </c>
      <c r="MS7" t="s">
        <v>1767</v>
      </c>
      <c r="MT7" t="s">
        <v>1767</v>
      </c>
      <c r="MU7" t="s">
        <v>1767</v>
      </c>
      <c r="MV7" t="s">
        <v>1763</v>
      </c>
      <c r="MW7" t="s">
        <v>1767</v>
      </c>
      <c r="MX7" t="s">
        <v>1767</v>
      </c>
      <c r="MY7" t="s">
        <v>1767</v>
      </c>
      <c r="MZ7" t="s">
        <v>1767</v>
      </c>
      <c r="NA7" t="s">
        <v>1767</v>
      </c>
      <c r="NB7" t="s">
        <v>1767</v>
      </c>
      <c r="NR7" t="s">
        <v>1763</v>
      </c>
      <c r="NS7" t="s">
        <v>1767</v>
      </c>
      <c r="NU7" t="s">
        <v>1824</v>
      </c>
      <c r="NY7" t="s">
        <v>845</v>
      </c>
      <c r="NZ7" t="s">
        <v>877</v>
      </c>
      <c r="OP7" t="s">
        <v>1767</v>
      </c>
      <c r="OQ7" t="s">
        <v>1825</v>
      </c>
      <c r="OR7" t="s">
        <v>1797</v>
      </c>
      <c r="OS7" t="s">
        <v>1806</v>
      </c>
      <c r="OT7" t="s">
        <v>1763</v>
      </c>
      <c r="OU7" t="s">
        <v>1763</v>
      </c>
      <c r="OV7" t="s">
        <v>1777</v>
      </c>
      <c r="OW7" t="s">
        <v>1778</v>
      </c>
      <c r="OX7" t="s">
        <v>832</v>
      </c>
      <c r="OY7" t="s">
        <v>1779</v>
      </c>
      <c r="OZ7" t="s">
        <v>907</v>
      </c>
      <c r="PA7" t="s">
        <v>1763</v>
      </c>
      <c r="PB7" t="s">
        <v>1767</v>
      </c>
      <c r="PC7" t="s">
        <v>1767</v>
      </c>
      <c r="PD7" t="s">
        <v>1767</v>
      </c>
      <c r="PE7" t="s">
        <v>1767</v>
      </c>
      <c r="PF7" t="s">
        <v>1767</v>
      </c>
      <c r="PG7" t="s">
        <v>1767</v>
      </c>
      <c r="PH7" t="s">
        <v>1767</v>
      </c>
      <c r="PI7" t="s">
        <v>1767</v>
      </c>
      <c r="PJ7" t="s">
        <v>1767</v>
      </c>
      <c r="PK7" t="s">
        <v>1767</v>
      </c>
      <c r="PL7" t="s">
        <v>1780</v>
      </c>
      <c r="PM7" t="s">
        <v>879</v>
      </c>
      <c r="PO7" t="s">
        <v>1826</v>
      </c>
      <c r="PP7" t="s">
        <v>1813</v>
      </c>
      <c r="PQ7" t="s">
        <v>1763</v>
      </c>
      <c r="PR7" t="s">
        <v>1763</v>
      </c>
      <c r="PS7" t="s">
        <v>1763</v>
      </c>
      <c r="PT7" t="s">
        <v>1763</v>
      </c>
      <c r="PU7" t="s">
        <v>1767</v>
      </c>
      <c r="PV7" t="s">
        <v>1767</v>
      </c>
      <c r="PW7" t="s">
        <v>1767</v>
      </c>
      <c r="PX7" t="s">
        <v>1767</v>
      </c>
      <c r="PY7" t="s">
        <v>1767</v>
      </c>
      <c r="PZ7" t="s">
        <v>1783</v>
      </c>
      <c r="QD7" t="s">
        <v>1786</v>
      </c>
      <c r="QE7" t="s">
        <v>845</v>
      </c>
      <c r="QF7" t="s">
        <v>1763</v>
      </c>
      <c r="QG7" t="s">
        <v>1763</v>
      </c>
      <c r="QH7" t="s">
        <v>1763</v>
      </c>
      <c r="QI7" t="s">
        <v>1767</v>
      </c>
      <c r="QJ7" t="s">
        <v>1763</v>
      </c>
      <c r="QK7" t="s">
        <v>1763</v>
      </c>
      <c r="QL7" t="s">
        <v>1763</v>
      </c>
      <c r="QM7" t="s">
        <v>1763</v>
      </c>
      <c r="QN7" t="s">
        <v>1763</v>
      </c>
      <c r="QO7" t="s">
        <v>1767</v>
      </c>
      <c r="QP7" t="s">
        <v>1767</v>
      </c>
      <c r="QQ7" t="s">
        <v>1767</v>
      </c>
      <c r="QR7" t="s">
        <v>1767</v>
      </c>
      <c r="QS7" t="s">
        <v>1767</v>
      </c>
      <c r="QT7" t="s">
        <v>1763</v>
      </c>
      <c r="QU7" t="s">
        <v>1767</v>
      </c>
      <c r="QV7" t="s">
        <v>1767</v>
      </c>
      <c r="QW7" t="s">
        <v>1767</v>
      </c>
      <c r="QX7" t="s">
        <v>1767</v>
      </c>
      <c r="QY7" t="s">
        <v>1767</v>
      </c>
      <c r="QZ7" t="s">
        <v>1763</v>
      </c>
      <c r="RA7" t="s">
        <v>1767</v>
      </c>
      <c r="RB7" t="s">
        <v>1767</v>
      </c>
      <c r="RC7" t="s">
        <v>1767</v>
      </c>
      <c r="RD7" t="s">
        <v>1767</v>
      </c>
      <c r="RE7" t="s">
        <v>1767</v>
      </c>
      <c r="RF7" t="s">
        <v>1767</v>
      </c>
      <c r="RG7" t="s">
        <v>1767</v>
      </c>
      <c r="RH7" t="s">
        <v>1767</v>
      </c>
      <c r="RI7" t="s">
        <v>1767</v>
      </c>
      <c r="RJ7" t="s">
        <v>1767</v>
      </c>
      <c r="RK7" t="s">
        <v>1767</v>
      </c>
      <c r="RZ7" t="s">
        <v>1767</v>
      </c>
      <c r="SB7" t="s">
        <v>1763</v>
      </c>
      <c r="SC7" t="s">
        <v>1767</v>
      </c>
      <c r="SD7" t="s">
        <v>1767</v>
      </c>
      <c r="SE7" t="s">
        <v>1767</v>
      </c>
      <c r="SF7" t="s">
        <v>1767</v>
      </c>
      <c r="SG7" t="s">
        <v>1767</v>
      </c>
      <c r="SH7" t="s">
        <v>1767</v>
      </c>
      <c r="SI7" t="s">
        <v>1763</v>
      </c>
      <c r="SJ7" t="s">
        <v>1767</v>
      </c>
      <c r="SK7" t="s">
        <v>1767</v>
      </c>
      <c r="SL7" t="s">
        <v>1767</v>
      </c>
      <c r="SM7" t="s">
        <v>1767</v>
      </c>
      <c r="SN7" t="s">
        <v>1767</v>
      </c>
      <c r="SO7" t="s">
        <v>1767</v>
      </c>
      <c r="SP7" t="s">
        <v>1767</v>
      </c>
      <c r="SQ7" t="s">
        <v>1767</v>
      </c>
      <c r="SR7" t="s">
        <v>1767</v>
      </c>
      <c r="SS7" t="s">
        <v>1767</v>
      </c>
      <c r="ST7" t="s">
        <v>1767</v>
      </c>
      <c r="SU7" t="s">
        <v>1763</v>
      </c>
      <c r="SV7" t="s">
        <v>1767</v>
      </c>
      <c r="SW7" t="s">
        <v>1767</v>
      </c>
      <c r="SX7" t="s">
        <v>1767</v>
      </c>
      <c r="SY7" t="s">
        <v>1767</v>
      </c>
      <c r="SZ7" t="s">
        <v>1767</v>
      </c>
      <c r="TA7" t="s">
        <v>1767</v>
      </c>
      <c r="TB7" t="s">
        <v>1763</v>
      </c>
      <c r="TC7" t="s">
        <v>1767</v>
      </c>
      <c r="TD7" t="s">
        <v>1767</v>
      </c>
      <c r="TE7" t="s">
        <v>1767</v>
      </c>
      <c r="TF7" t="s">
        <v>1767</v>
      </c>
      <c r="TG7" t="s">
        <v>1767</v>
      </c>
      <c r="TH7" t="s">
        <v>1767</v>
      </c>
      <c r="TI7" t="s">
        <v>1767</v>
      </c>
      <c r="TJ7" t="s">
        <v>1763</v>
      </c>
      <c r="TK7" t="s">
        <v>1763</v>
      </c>
      <c r="TL7" t="s">
        <v>1763</v>
      </c>
      <c r="TM7" t="s">
        <v>1767</v>
      </c>
      <c r="TN7" t="s">
        <v>1763</v>
      </c>
      <c r="TO7" t="s">
        <v>1767</v>
      </c>
      <c r="TP7" t="s">
        <v>1767</v>
      </c>
      <c r="TQ7" t="s">
        <v>1767</v>
      </c>
      <c r="TR7" t="s">
        <v>1767</v>
      </c>
      <c r="TS7" t="s">
        <v>1767</v>
      </c>
      <c r="TT7" t="s">
        <v>1767</v>
      </c>
      <c r="TU7" t="s">
        <v>1767</v>
      </c>
      <c r="TV7" t="s">
        <v>1767</v>
      </c>
      <c r="TW7" t="s">
        <v>1767</v>
      </c>
      <c r="TY7" t="s">
        <v>1763</v>
      </c>
      <c r="TZ7" t="s">
        <v>1767</v>
      </c>
      <c r="UA7" t="s">
        <v>1767</v>
      </c>
      <c r="UB7" t="s">
        <v>1763</v>
      </c>
      <c r="UC7" t="s">
        <v>1763</v>
      </c>
      <c r="UD7" t="s">
        <v>1767</v>
      </c>
      <c r="UE7" t="s">
        <v>1767</v>
      </c>
      <c r="UF7" t="s">
        <v>1767</v>
      </c>
      <c r="UG7" t="s">
        <v>1767</v>
      </c>
      <c r="UH7" t="s">
        <v>1767</v>
      </c>
      <c r="UI7" t="s">
        <v>1767</v>
      </c>
      <c r="UJ7" t="s">
        <v>1767</v>
      </c>
      <c r="UK7" t="s">
        <v>1767</v>
      </c>
      <c r="UL7" t="s">
        <v>1763</v>
      </c>
      <c r="UM7" t="s">
        <v>1767</v>
      </c>
      <c r="UN7" t="s">
        <v>1763</v>
      </c>
      <c r="UO7" t="s">
        <v>1763</v>
      </c>
      <c r="UP7" t="s">
        <v>1767</v>
      </c>
      <c r="UQ7" t="s">
        <v>1767</v>
      </c>
      <c r="UR7" t="s">
        <v>1767</v>
      </c>
      <c r="US7" t="s">
        <v>1767</v>
      </c>
      <c r="UT7" t="s">
        <v>1767</v>
      </c>
      <c r="UU7" t="s">
        <v>1767</v>
      </c>
      <c r="UV7" t="s">
        <v>1767</v>
      </c>
      <c r="UW7" t="s">
        <v>1767</v>
      </c>
      <c r="UX7" t="s">
        <v>1767</v>
      </c>
      <c r="UY7" t="s">
        <v>1767</v>
      </c>
      <c r="UZ7" t="s">
        <v>1767</v>
      </c>
      <c r="VD7" t="s">
        <v>1767</v>
      </c>
      <c r="VE7" t="s">
        <v>1767</v>
      </c>
      <c r="VF7" t="s">
        <v>1763</v>
      </c>
      <c r="VG7" t="s">
        <v>1767</v>
      </c>
      <c r="VH7" t="s">
        <v>1767</v>
      </c>
      <c r="VI7" t="s">
        <v>1767</v>
      </c>
      <c r="VJ7" t="s">
        <v>1767</v>
      </c>
      <c r="VK7" t="s">
        <v>1767</v>
      </c>
      <c r="VL7" t="s">
        <v>1767</v>
      </c>
      <c r="VM7" t="s">
        <v>1767</v>
      </c>
      <c r="VN7" t="s">
        <v>1767</v>
      </c>
      <c r="VO7" t="s">
        <v>1767</v>
      </c>
      <c r="VP7" t="s">
        <v>1767</v>
      </c>
      <c r="VQ7" t="s">
        <v>1767</v>
      </c>
      <c r="VY7" t="s">
        <v>1763</v>
      </c>
      <c r="VZ7" t="s">
        <v>1763</v>
      </c>
      <c r="WA7" t="s">
        <v>1767</v>
      </c>
      <c r="WJ7" t="s">
        <v>1763</v>
      </c>
      <c r="WK7" t="s">
        <v>1763</v>
      </c>
      <c r="WL7" t="s">
        <v>1767</v>
      </c>
      <c r="WM7" t="s">
        <v>1767</v>
      </c>
      <c r="WN7" t="s">
        <v>1767</v>
      </c>
      <c r="WO7" t="s">
        <v>1767</v>
      </c>
      <c r="WP7" t="s">
        <v>1767</v>
      </c>
      <c r="WQ7" t="s">
        <v>1767</v>
      </c>
      <c r="WR7" t="s">
        <v>1767</v>
      </c>
      <c r="WS7" t="s">
        <v>891</v>
      </c>
      <c r="WU7" t="s">
        <v>1767</v>
      </c>
      <c r="WV7" t="s">
        <v>1767</v>
      </c>
      <c r="WW7" t="s">
        <v>1767</v>
      </c>
      <c r="WX7" t="s">
        <v>1767</v>
      </c>
      <c r="WY7" t="s">
        <v>1767</v>
      </c>
      <c r="WZ7" t="s">
        <v>1763</v>
      </c>
      <c r="XA7" t="s">
        <v>1767</v>
      </c>
      <c r="XB7" t="s">
        <v>1767</v>
      </c>
      <c r="XC7" t="s">
        <v>1802</v>
      </c>
      <c r="XD7" t="s">
        <v>1763</v>
      </c>
      <c r="XE7" t="s">
        <v>1767</v>
      </c>
      <c r="XF7" t="s">
        <v>1767</v>
      </c>
      <c r="XG7" t="s">
        <v>1767</v>
      </c>
      <c r="XH7" t="s">
        <v>1767</v>
      </c>
      <c r="XI7" t="s">
        <v>1767</v>
      </c>
      <c r="XJ7" t="s">
        <v>1767</v>
      </c>
      <c r="XK7" t="s">
        <v>1767</v>
      </c>
      <c r="XL7" t="s">
        <v>1767</v>
      </c>
      <c r="XM7" t="s">
        <v>1767</v>
      </c>
      <c r="XN7" t="s">
        <v>1767</v>
      </c>
      <c r="XO7" t="s">
        <v>1767</v>
      </c>
      <c r="XP7" t="s">
        <v>1767</v>
      </c>
      <c r="XQ7" t="s">
        <v>1767</v>
      </c>
      <c r="XR7" t="s">
        <v>1763</v>
      </c>
      <c r="XS7" t="s">
        <v>1767</v>
      </c>
      <c r="XT7" t="s">
        <v>1763</v>
      </c>
      <c r="XU7" t="s">
        <v>1767</v>
      </c>
      <c r="XV7" t="s">
        <v>1767</v>
      </c>
      <c r="XW7" t="s">
        <v>1767</v>
      </c>
      <c r="XX7" t="s">
        <v>1767</v>
      </c>
      <c r="XY7" t="s">
        <v>1767</v>
      </c>
      <c r="XZ7" t="s">
        <v>1767</v>
      </c>
      <c r="ZM7" t="s">
        <v>1767</v>
      </c>
      <c r="ZN7" t="s">
        <v>1763</v>
      </c>
      <c r="ZO7" t="s">
        <v>1767</v>
      </c>
      <c r="ZP7" t="s">
        <v>1767</v>
      </c>
      <c r="ZQ7" t="s">
        <v>1767</v>
      </c>
      <c r="ZR7" t="s">
        <v>1763</v>
      </c>
      <c r="ZS7" t="s">
        <v>1763</v>
      </c>
      <c r="ZT7" t="s">
        <v>1767</v>
      </c>
      <c r="ZU7" t="s">
        <v>1767</v>
      </c>
      <c r="ZV7" t="s">
        <v>1767</v>
      </c>
      <c r="ZW7" t="s">
        <v>1767</v>
      </c>
      <c r="ZX7" t="s">
        <v>1767</v>
      </c>
      <c r="ZY7" t="s">
        <v>1767</v>
      </c>
      <c r="ZZ7" t="s">
        <v>1767</v>
      </c>
      <c r="AAA7" t="s">
        <v>1767</v>
      </c>
      <c r="AAB7" t="s">
        <v>1767</v>
      </c>
      <c r="AAC7" t="s">
        <v>1767</v>
      </c>
      <c r="AAD7" t="s">
        <v>1767</v>
      </c>
      <c r="AAE7" t="s">
        <v>1767</v>
      </c>
      <c r="AAF7" t="s">
        <v>1767</v>
      </c>
      <c r="AAH7" t="s">
        <v>1763</v>
      </c>
      <c r="AAI7" t="s">
        <v>1767</v>
      </c>
      <c r="AAJ7" t="s">
        <v>1763</v>
      </c>
      <c r="AAK7" t="s">
        <v>1767</v>
      </c>
      <c r="AAL7" t="s">
        <v>1767</v>
      </c>
      <c r="AAM7" t="s">
        <v>1767</v>
      </c>
      <c r="AAN7" t="s">
        <v>1767</v>
      </c>
      <c r="AAO7" t="s">
        <v>1767</v>
      </c>
      <c r="AAP7" t="s">
        <v>1767</v>
      </c>
      <c r="AAQ7" t="s">
        <v>1767</v>
      </c>
      <c r="AAR7" t="s">
        <v>1767</v>
      </c>
      <c r="AAS7" t="s">
        <v>1767</v>
      </c>
      <c r="AAT7" t="s">
        <v>1767</v>
      </c>
      <c r="AAV7" t="s">
        <v>1767</v>
      </c>
      <c r="AAW7" t="s">
        <v>1767</v>
      </c>
      <c r="AAX7" t="s">
        <v>1767</v>
      </c>
      <c r="AAY7" t="s">
        <v>1767</v>
      </c>
      <c r="AAZ7" t="s">
        <v>1767</v>
      </c>
      <c r="ABA7" t="s">
        <v>1763</v>
      </c>
      <c r="ABB7" t="s">
        <v>1763</v>
      </c>
      <c r="ABC7" t="s">
        <v>1767</v>
      </c>
      <c r="ABD7" t="s">
        <v>1767</v>
      </c>
      <c r="ABE7" t="s">
        <v>1767</v>
      </c>
      <c r="ABF7" t="s">
        <v>1767</v>
      </c>
      <c r="ABG7" t="s">
        <v>1767</v>
      </c>
      <c r="ABH7" t="s">
        <v>1767</v>
      </c>
      <c r="ABI7" t="s">
        <v>1767</v>
      </c>
      <c r="ABJ7" t="s">
        <v>1767</v>
      </c>
      <c r="ABK7" t="s">
        <v>1767</v>
      </c>
      <c r="ABL7" t="s">
        <v>1767</v>
      </c>
      <c r="ABM7" t="s">
        <v>1767</v>
      </c>
      <c r="ABN7" t="s">
        <v>1767</v>
      </c>
      <c r="ABO7" t="s">
        <v>1767</v>
      </c>
      <c r="ABP7" t="s">
        <v>1767</v>
      </c>
      <c r="ABQ7" t="s">
        <v>1767</v>
      </c>
      <c r="ABR7" t="s">
        <v>1767</v>
      </c>
      <c r="ABS7" t="s">
        <v>1767</v>
      </c>
      <c r="ABT7" t="s">
        <v>1767</v>
      </c>
      <c r="ABU7" t="s">
        <v>1767</v>
      </c>
      <c r="ABV7" t="s">
        <v>1767</v>
      </c>
      <c r="ABW7" t="s">
        <v>1763</v>
      </c>
      <c r="ABX7" t="s">
        <v>1763</v>
      </c>
      <c r="ABY7" t="s">
        <v>1767</v>
      </c>
      <c r="ABZ7" t="s">
        <v>1767</v>
      </c>
      <c r="ACA7" t="s">
        <v>1767</v>
      </c>
      <c r="ACB7" t="s">
        <v>1767</v>
      </c>
      <c r="ACC7" t="s">
        <v>1767</v>
      </c>
      <c r="ACD7" t="s">
        <v>1767</v>
      </c>
      <c r="ACE7" t="s">
        <v>1767</v>
      </c>
      <c r="ACF7" t="s">
        <v>1767</v>
      </c>
      <c r="ACG7" t="s">
        <v>1767</v>
      </c>
      <c r="ACH7" t="s">
        <v>1767</v>
      </c>
      <c r="ACI7" t="s">
        <v>1767</v>
      </c>
    </row>
    <row r="8" spans="1:773">
      <c r="A8" t="s">
        <v>917</v>
      </c>
      <c r="B8" t="s">
        <v>918</v>
      </c>
      <c r="C8" t="s">
        <v>919</v>
      </c>
      <c r="D8" t="s">
        <v>854</v>
      </c>
      <c r="E8" t="s">
        <v>854</v>
      </c>
      <c r="P8" t="s">
        <v>855</v>
      </c>
      <c r="Q8">
        <v>1.2198080885670051</v>
      </c>
      <c r="T8" t="s">
        <v>1827</v>
      </c>
      <c r="V8" t="s">
        <v>1763</v>
      </c>
      <c r="X8" t="s">
        <v>1763</v>
      </c>
      <c r="Y8" t="s">
        <v>1791</v>
      </c>
      <c r="AA8" t="s">
        <v>1828</v>
      </c>
      <c r="AB8" t="s">
        <v>1766</v>
      </c>
      <c r="AC8" t="s">
        <v>837</v>
      </c>
      <c r="AD8" t="s">
        <v>1767</v>
      </c>
      <c r="AE8" t="s">
        <v>845</v>
      </c>
      <c r="AF8" t="s">
        <v>818</v>
      </c>
      <c r="AG8" t="s">
        <v>845</v>
      </c>
      <c r="AH8" t="s">
        <v>1767</v>
      </c>
      <c r="AI8" t="s">
        <v>1767</v>
      </c>
      <c r="AJ8" t="s">
        <v>1767</v>
      </c>
      <c r="AK8" t="s">
        <v>1767</v>
      </c>
      <c r="AL8" t="s">
        <v>1767</v>
      </c>
      <c r="AM8" t="s">
        <v>1767</v>
      </c>
      <c r="AN8" t="s">
        <v>1767</v>
      </c>
      <c r="AO8" t="s">
        <v>1767</v>
      </c>
      <c r="AP8" t="s">
        <v>1767</v>
      </c>
      <c r="AQ8" t="s">
        <v>1767</v>
      </c>
      <c r="AR8" t="s">
        <v>1767</v>
      </c>
      <c r="AS8" t="s">
        <v>1767</v>
      </c>
      <c r="AT8" t="s">
        <v>1767</v>
      </c>
      <c r="AU8" t="s">
        <v>1767</v>
      </c>
      <c r="AV8" t="s">
        <v>1767</v>
      </c>
      <c r="AW8" t="s">
        <v>1767</v>
      </c>
      <c r="AX8" t="s">
        <v>1767</v>
      </c>
      <c r="AY8" t="s">
        <v>1767</v>
      </c>
      <c r="AZ8" t="s">
        <v>1767</v>
      </c>
      <c r="BA8" t="s">
        <v>1767</v>
      </c>
      <c r="BB8" t="s">
        <v>1767</v>
      </c>
      <c r="BC8" t="s">
        <v>1767</v>
      </c>
      <c r="BD8" t="s">
        <v>1767</v>
      </c>
      <c r="BE8" t="s">
        <v>1767</v>
      </c>
      <c r="BF8" t="s">
        <v>1767</v>
      </c>
      <c r="BG8" t="s">
        <v>1767</v>
      </c>
      <c r="BH8" t="s">
        <v>1767</v>
      </c>
      <c r="BI8" t="s">
        <v>1767</v>
      </c>
      <c r="BJ8" t="s">
        <v>1767</v>
      </c>
      <c r="BK8" t="s">
        <v>1767</v>
      </c>
      <c r="BL8" t="s">
        <v>1767</v>
      </c>
      <c r="BM8" t="s">
        <v>1767</v>
      </c>
      <c r="BN8" t="s">
        <v>1767</v>
      </c>
      <c r="BO8" t="s">
        <v>1767</v>
      </c>
      <c r="BP8" t="s">
        <v>1767</v>
      </c>
      <c r="BQ8" t="s">
        <v>1767</v>
      </c>
      <c r="BR8" t="s">
        <v>1767</v>
      </c>
      <c r="BS8" t="s">
        <v>1767</v>
      </c>
      <c r="BT8" t="s">
        <v>1767</v>
      </c>
      <c r="BU8" t="s">
        <v>1767</v>
      </c>
      <c r="BV8" t="s">
        <v>1767</v>
      </c>
      <c r="BW8" t="s">
        <v>1767</v>
      </c>
      <c r="BX8" t="s">
        <v>1767</v>
      </c>
      <c r="BY8" t="s">
        <v>1767</v>
      </c>
      <c r="BZ8" t="s">
        <v>1767</v>
      </c>
      <c r="CA8" t="s">
        <v>1767</v>
      </c>
      <c r="CB8" t="s">
        <v>1767</v>
      </c>
      <c r="CC8" t="s">
        <v>1767</v>
      </c>
      <c r="CD8" t="s">
        <v>1767</v>
      </c>
      <c r="CE8" t="s">
        <v>1767</v>
      </c>
      <c r="CF8" t="s">
        <v>1767</v>
      </c>
      <c r="CG8" t="s">
        <v>1767</v>
      </c>
      <c r="CH8" t="s">
        <v>1767</v>
      </c>
      <c r="CI8" t="s">
        <v>1767</v>
      </c>
      <c r="CJ8" t="s">
        <v>1767</v>
      </c>
      <c r="CK8" t="s">
        <v>1767</v>
      </c>
      <c r="CL8" t="s">
        <v>1767</v>
      </c>
      <c r="CM8" t="s">
        <v>1767</v>
      </c>
      <c r="CN8" t="s">
        <v>1767</v>
      </c>
      <c r="CO8" t="s">
        <v>1767</v>
      </c>
      <c r="CP8" t="s">
        <v>1767</v>
      </c>
      <c r="CQ8" t="s">
        <v>1767</v>
      </c>
      <c r="CR8" t="s">
        <v>1767</v>
      </c>
      <c r="CS8" t="s">
        <v>1767</v>
      </c>
      <c r="CT8" t="s">
        <v>1767</v>
      </c>
      <c r="CU8" t="s">
        <v>1767</v>
      </c>
      <c r="CV8" t="s">
        <v>1767</v>
      </c>
      <c r="CW8" t="s">
        <v>1767</v>
      </c>
      <c r="CX8" t="s">
        <v>1767</v>
      </c>
      <c r="CY8" t="s">
        <v>1767</v>
      </c>
      <c r="CZ8" t="s">
        <v>1767</v>
      </c>
      <c r="DA8" t="s">
        <v>1767</v>
      </c>
      <c r="DB8" t="s">
        <v>1767</v>
      </c>
      <c r="DC8" t="s">
        <v>1767</v>
      </c>
      <c r="DD8" t="s">
        <v>1767</v>
      </c>
      <c r="DE8" t="s">
        <v>1767</v>
      </c>
      <c r="DF8" t="s">
        <v>1767</v>
      </c>
      <c r="DG8" t="s">
        <v>1767</v>
      </c>
      <c r="DH8" t="s">
        <v>1767</v>
      </c>
      <c r="DI8" t="s">
        <v>1767</v>
      </c>
      <c r="DJ8" t="s">
        <v>1767</v>
      </c>
      <c r="DK8" t="s">
        <v>1767</v>
      </c>
      <c r="DL8" t="s">
        <v>1767</v>
      </c>
      <c r="DM8" t="s">
        <v>1767</v>
      </c>
      <c r="DN8" t="s">
        <v>1767</v>
      </c>
      <c r="DO8" t="s">
        <v>1767</v>
      </c>
      <c r="DP8" t="s">
        <v>1767</v>
      </c>
      <c r="DQ8" t="s">
        <v>1767</v>
      </c>
      <c r="DR8" t="s">
        <v>1767</v>
      </c>
      <c r="DS8" t="s">
        <v>1767</v>
      </c>
      <c r="DT8" t="s">
        <v>1767</v>
      </c>
      <c r="DU8" t="s">
        <v>1767</v>
      </c>
      <c r="DV8" t="s">
        <v>1767</v>
      </c>
      <c r="DW8" t="s">
        <v>1767</v>
      </c>
      <c r="DX8" t="s">
        <v>1767</v>
      </c>
      <c r="DY8" t="s">
        <v>1767</v>
      </c>
      <c r="DZ8" t="s">
        <v>1767</v>
      </c>
      <c r="EA8" t="s">
        <v>1767</v>
      </c>
      <c r="EB8" t="s">
        <v>1763</v>
      </c>
      <c r="EC8" t="s">
        <v>1767</v>
      </c>
      <c r="ED8" t="s">
        <v>1767</v>
      </c>
      <c r="EE8" t="s">
        <v>1767</v>
      </c>
      <c r="EF8" t="s">
        <v>1767</v>
      </c>
      <c r="EG8" t="s">
        <v>1767</v>
      </c>
      <c r="EH8" t="s">
        <v>1767</v>
      </c>
      <c r="EI8" t="s">
        <v>1767</v>
      </c>
      <c r="EJ8" t="s">
        <v>1767</v>
      </c>
      <c r="EK8" t="s">
        <v>1767</v>
      </c>
      <c r="EL8" t="s">
        <v>1767</v>
      </c>
      <c r="EM8" t="s">
        <v>1767</v>
      </c>
      <c r="EN8" t="s">
        <v>1767</v>
      </c>
      <c r="EO8" t="s">
        <v>1767</v>
      </c>
      <c r="EP8" t="s">
        <v>1767</v>
      </c>
      <c r="EQ8" t="s">
        <v>1767</v>
      </c>
      <c r="ER8" t="s">
        <v>1767</v>
      </c>
      <c r="ES8" t="s">
        <v>1767</v>
      </c>
      <c r="ET8" t="s">
        <v>1767</v>
      </c>
      <c r="EU8" t="s">
        <v>1767</v>
      </c>
      <c r="EV8" t="s">
        <v>1767</v>
      </c>
      <c r="EW8" t="s">
        <v>1767</v>
      </c>
      <c r="EX8" t="s">
        <v>1767</v>
      </c>
      <c r="EY8" t="s">
        <v>1767</v>
      </c>
      <c r="EZ8" t="s">
        <v>1767</v>
      </c>
      <c r="FA8" t="s">
        <v>1767</v>
      </c>
      <c r="FB8" t="s">
        <v>1767</v>
      </c>
      <c r="FC8" t="s">
        <v>1767</v>
      </c>
      <c r="FD8" t="s">
        <v>1767</v>
      </c>
      <c r="FE8" t="s">
        <v>1767</v>
      </c>
      <c r="FF8" t="s">
        <v>1767</v>
      </c>
      <c r="FG8" t="s">
        <v>1767</v>
      </c>
      <c r="FH8" t="s">
        <v>1767</v>
      </c>
      <c r="FI8" t="s">
        <v>1767</v>
      </c>
      <c r="FJ8" t="s">
        <v>1767</v>
      </c>
      <c r="FK8" t="s">
        <v>1767</v>
      </c>
      <c r="FL8" t="s">
        <v>1767</v>
      </c>
      <c r="FM8" t="s">
        <v>1767</v>
      </c>
      <c r="FN8" t="s">
        <v>1767</v>
      </c>
      <c r="FO8" t="s">
        <v>1767</v>
      </c>
      <c r="FP8" t="s">
        <v>1767</v>
      </c>
      <c r="FQ8" t="s">
        <v>1767</v>
      </c>
      <c r="FR8" t="s">
        <v>1767</v>
      </c>
      <c r="FS8" t="s">
        <v>1767</v>
      </c>
      <c r="FT8" t="s">
        <v>1767</v>
      </c>
      <c r="FU8" t="s">
        <v>1767</v>
      </c>
      <c r="FV8" t="s">
        <v>1767</v>
      </c>
      <c r="FW8" t="s">
        <v>1767</v>
      </c>
      <c r="FX8" t="s">
        <v>1767</v>
      </c>
      <c r="FY8" t="s">
        <v>1767</v>
      </c>
      <c r="FZ8" t="s">
        <v>1767</v>
      </c>
      <c r="GA8" t="s">
        <v>1767</v>
      </c>
      <c r="GB8" t="s">
        <v>1767</v>
      </c>
      <c r="GC8" t="s">
        <v>1767</v>
      </c>
      <c r="GD8" t="s">
        <v>1767</v>
      </c>
      <c r="GE8" t="s">
        <v>1767</v>
      </c>
      <c r="GF8" t="s">
        <v>1767</v>
      </c>
      <c r="GG8" t="s">
        <v>1767</v>
      </c>
      <c r="GH8" t="s">
        <v>1767</v>
      </c>
      <c r="GI8" t="s">
        <v>1767</v>
      </c>
      <c r="GJ8" t="s">
        <v>1767</v>
      </c>
      <c r="GK8" t="s">
        <v>1767</v>
      </c>
      <c r="GL8" t="s">
        <v>1767</v>
      </c>
      <c r="GM8" t="s">
        <v>1767</v>
      </c>
      <c r="GN8" t="s">
        <v>1767</v>
      </c>
      <c r="GO8" t="s">
        <v>1767</v>
      </c>
      <c r="GP8" t="s">
        <v>1767</v>
      </c>
      <c r="GQ8" t="s">
        <v>1767</v>
      </c>
      <c r="GR8" t="s">
        <v>1767</v>
      </c>
      <c r="GS8" t="s">
        <v>1767</v>
      </c>
      <c r="GT8" t="s">
        <v>1767</v>
      </c>
      <c r="GU8" t="s">
        <v>1767</v>
      </c>
      <c r="GV8" t="s">
        <v>1767</v>
      </c>
      <c r="GW8" t="s">
        <v>1767</v>
      </c>
      <c r="GX8" t="s">
        <v>1767</v>
      </c>
      <c r="GY8" t="s">
        <v>1767</v>
      </c>
      <c r="GZ8" t="s">
        <v>1767</v>
      </c>
      <c r="HA8" t="s">
        <v>1767</v>
      </c>
      <c r="HB8" t="s">
        <v>1767</v>
      </c>
      <c r="HC8" t="s">
        <v>1767</v>
      </c>
      <c r="HD8" t="s">
        <v>1767</v>
      </c>
      <c r="HE8" t="s">
        <v>1767</v>
      </c>
      <c r="HF8" t="s">
        <v>1767</v>
      </c>
      <c r="HG8" t="s">
        <v>1767</v>
      </c>
      <c r="HH8" t="s">
        <v>1767</v>
      </c>
      <c r="HI8" t="s">
        <v>1767</v>
      </c>
      <c r="HJ8" t="s">
        <v>1767</v>
      </c>
      <c r="HK8" t="s">
        <v>1767</v>
      </c>
      <c r="HL8" t="s">
        <v>1767</v>
      </c>
      <c r="HM8" t="s">
        <v>1767</v>
      </c>
      <c r="HN8" t="s">
        <v>1767</v>
      </c>
      <c r="HO8" t="s">
        <v>1767</v>
      </c>
      <c r="HP8" t="s">
        <v>1767</v>
      </c>
      <c r="HQ8" t="s">
        <v>1767</v>
      </c>
      <c r="HR8" t="s">
        <v>1767</v>
      </c>
      <c r="HS8" t="s">
        <v>1767</v>
      </c>
      <c r="HT8" t="s">
        <v>1767</v>
      </c>
      <c r="HU8" t="s">
        <v>1767</v>
      </c>
      <c r="HV8" t="s">
        <v>1767</v>
      </c>
      <c r="HW8" t="s">
        <v>1767</v>
      </c>
      <c r="HX8" t="s">
        <v>1767</v>
      </c>
      <c r="HY8" t="s">
        <v>1767</v>
      </c>
      <c r="HZ8" t="s">
        <v>1767</v>
      </c>
      <c r="IA8" t="s">
        <v>1767</v>
      </c>
      <c r="IB8" t="s">
        <v>1767</v>
      </c>
      <c r="IC8" t="s">
        <v>1767</v>
      </c>
      <c r="ID8" t="s">
        <v>1767</v>
      </c>
      <c r="IE8" t="s">
        <v>1767</v>
      </c>
      <c r="IF8" t="s">
        <v>1767</v>
      </c>
      <c r="IG8" t="s">
        <v>1767</v>
      </c>
      <c r="IH8" t="s">
        <v>1767</v>
      </c>
      <c r="II8" t="s">
        <v>1767</v>
      </c>
      <c r="IJ8" t="s">
        <v>1767</v>
      </c>
      <c r="IK8" t="s">
        <v>1767</v>
      </c>
      <c r="IL8" t="s">
        <v>1767</v>
      </c>
      <c r="IM8" t="s">
        <v>1767</v>
      </c>
      <c r="IN8" t="s">
        <v>1767</v>
      </c>
      <c r="IO8" t="s">
        <v>1767</v>
      </c>
      <c r="IP8" t="s">
        <v>1767</v>
      </c>
      <c r="IQ8" t="s">
        <v>1767</v>
      </c>
      <c r="IR8" t="s">
        <v>1767</v>
      </c>
      <c r="IS8" t="s">
        <v>1767</v>
      </c>
      <c r="IT8" t="s">
        <v>1767</v>
      </c>
      <c r="IU8" t="s">
        <v>1767</v>
      </c>
      <c r="IV8" t="s">
        <v>1767</v>
      </c>
      <c r="IW8" t="s">
        <v>1767</v>
      </c>
      <c r="IX8" t="s">
        <v>1767</v>
      </c>
      <c r="IY8" t="s">
        <v>1767</v>
      </c>
      <c r="IZ8" t="s">
        <v>1767</v>
      </c>
      <c r="JA8" t="s">
        <v>1767</v>
      </c>
      <c r="JB8" t="s">
        <v>1767</v>
      </c>
      <c r="JC8" t="s">
        <v>1767</v>
      </c>
      <c r="JD8" t="s">
        <v>1767</v>
      </c>
      <c r="JE8" t="s">
        <v>1767</v>
      </c>
      <c r="JF8" t="s">
        <v>1767</v>
      </c>
      <c r="JG8" t="s">
        <v>1767</v>
      </c>
      <c r="JH8" t="s">
        <v>1767</v>
      </c>
      <c r="JI8" t="s">
        <v>1767</v>
      </c>
      <c r="JJ8" t="s">
        <v>1767</v>
      </c>
      <c r="JK8" t="s">
        <v>1767</v>
      </c>
      <c r="JL8" t="s">
        <v>1767</v>
      </c>
      <c r="JM8" t="s">
        <v>1767</v>
      </c>
      <c r="JN8" t="s">
        <v>1767</v>
      </c>
      <c r="JO8" t="s">
        <v>1767</v>
      </c>
      <c r="JP8" t="s">
        <v>1767</v>
      </c>
      <c r="JQ8" t="s">
        <v>1767</v>
      </c>
      <c r="JR8" t="s">
        <v>1767</v>
      </c>
      <c r="JS8" t="s">
        <v>1767</v>
      </c>
      <c r="JT8" t="s">
        <v>1767</v>
      </c>
      <c r="JU8" t="s">
        <v>1767</v>
      </c>
      <c r="JV8" t="s">
        <v>1767</v>
      </c>
      <c r="JW8" t="s">
        <v>1767</v>
      </c>
      <c r="JX8" t="s">
        <v>1767</v>
      </c>
      <c r="JY8" t="s">
        <v>1767</v>
      </c>
      <c r="JZ8" t="s">
        <v>1767</v>
      </c>
      <c r="KA8" t="s">
        <v>1767</v>
      </c>
      <c r="KB8" t="s">
        <v>1767</v>
      </c>
      <c r="KC8" t="s">
        <v>1767</v>
      </c>
      <c r="KD8" t="s">
        <v>1767</v>
      </c>
      <c r="KE8" t="s">
        <v>1767</v>
      </c>
      <c r="KF8" t="s">
        <v>837</v>
      </c>
      <c r="KH8" t="s">
        <v>818</v>
      </c>
      <c r="KI8" t="s">
        <v>818</v>
      </c>
      <c r="KJ8" t="s">
        <v>818</v>
      </c>
      <c r="KK8" t="s">
        <v>818</v>
      </c>
      <c r="KL8" t="s">
        <v>818</v>
      </c>
      <c r="KM8" t="s">
        <v>818</v>
      </c>
      <c r="KN8" t="s">
        <v>845</v>
      </c>
      <c r="KO8" t="s">
        <v>818</v>
      </c>
      <c r="KP8" t="s">
        <v>818</v>
      </c>
      <c r="KQ8" t="s">
        <v>845</v>
      </c>
      <c r="KR8" t="s">
        <v>818</v>
      </c>
      <c r="KS8" t="s">
        <v>818</v>
      </c>
      <c r="KT8" t="s">
        <v>818</v>
      </c>
      <c r="KU8" t="s">
        <v>818</v>
      </c>
      <c r="KV8" t="s">
        <v>818</v>
      </c>
      <c r="KW8" t="s">
        <v>818</v>
      </c>
      <c r="KX8" t="s">
        <v>845</v>
      </c>
      <c r="KY8" t="s">
        <v>818</v>
      </c>
      <c r="KZ8" t="s">
        <v>818</v>
      </c>
      <c r="LA8" t="s">
        <v>845</v>
      </c>
      <c r="LB8" t="s">
        <v>818</v>
      </c>
      <c r="LC8" t="s">
        <v>818</v>
      </c>
      <c r="LD8" t="s">
        <v>837</v>
      </c>
      <c r="LE8" t="s">
        <v>818</v>
      </c>
      <c r="LF8" t="s">
        <v>837</v>
      </c>
      <c r="LH8" t="s">
        <v>1763</v>
      </c>
      <c r="LI8" t="s">
        <v>1763</v>
      </c>
      <c r="LJ8" t="s">
        <v>1767</v>
      </c>
      <c r="LK8" t="s">
        <v>1763</v>
      </c>
      <c r="LL8" t="s">
        <v>1767</v>
      </c>
      <c r="LM8" t="s">
        <v>1767</v>
      </c>
      <c r="LN8" t="s">
        <v>1763</v>
      </c>
      <c r="LO8" t="s">
        <v>1763</v>
      </c>
      <c r="LP8" t="s">
        <v>1763</v>
      </c>
      <c r="LQ8" t="s">
        <v>1767</v>
      </c>
      <c r="LR8" t="s">
        <v>818</v>
      </c>
      <c r="LV8" t="s">
        <v>818</v>
      </c>
      <c r="LX8" t="s">
        <v>1767</v>
      </c>
      <c r="MA8" t="s">
        <v>1829</v>
      </c>
      <c r="MB8" t="s">
        <v>922</v>
      </c>
      <c r="MC8" t="s">
        <v>1804</v>
      </c>
      <c r="MD8" t="s">
        <v>1763</v>
      </c>
      <c r="MF8" t="s">
        <v>1770</v>
      </c>
      <c r="MI8" t="s">
        <v>1767</v>
      </c>
      <c r="MJ8" t="s">
        <v>1794</v>
      </c>
      <c r="MU8" t="s">
        <v>1767</v>
      </c>
      <c r="MV8" t="s">
        <v>1767</v>
      </c>
      <c r="MW8" t="s">
        <v>1767</v>
      </c>
      <c r="MX8" t="s">
        <v>1767</v>
      </c>
      <c r="MY8" t="s">
        <v>1767</v>
      </c>
      <c r="MZ8" t="s">
        <v>1767</v>
      </c>
      <c r="NA8" t="s">
        <v>1763</v>
      </c>
      <c r="NB8" t="s">
        <v>1767</v>
      </c>
      <c r="NR8" t="s">
        <v>1767</v>
      </c>
      <c r="NU8" t="s">
        <v>1772</v>
      </c>
      <c r="OP8" t="s">
        <v>1763</v>
      </c>
      <c r="OQ8" t="s">
        <v>1774</v>
      </c>
      <c r="OR8" t="s">
        <v>1775</v>
      </c>
      <c r="OS8" t="s">
        <v>1806</v>
      </c>
      <c r="OT8" t="s">
        <v>1767</v>
      </c>
      <c r="OU8" t="s">
        <v>1767</v>
      </c>
      <c r="OV8" t="s">
        <v>1777</v>
      </c>
      <c r="OW8" t="s">
        <v>1820</v>
      </c>
      <c r="OX8" t="s">
        <v>1830</v>
      </c>
      <c r="OY8" t="s">
        <v>1779</v>
      </c>
      <c r="OZ8" t="s">
        <v>907</v>
      </c>
      <c r="PA8" t="s">
        <v>1767</v>
      </c>
      <c r="PB8" t="s">
        <v>1767</v>
      </c>
      <c r="PC8" t="s">
        <v>1767</v>
      </c>
      <c r="PD8" t="s">
        <v>1767</v>
      </c>
      <c r="PE8" t="s">
        <v>1767</v>
      </c>
      <c r="PF8" t="s">
        <v>1767</v>
      </c>
      <c r="PG8" t="s">
        <v>1763</v>
      </c>
      <c r="PH8" t="s">
        <v>1767</v>
      </c>
      <c r="PI8" t="s">
        <v>1767</v>
      </c>
      <c r="PJ8" t="s">
        <v>1767</v>
      </c>
      <c r="PK8" t="s">
        <v>1767</v>
      </c>
      <c r="PL8" t="s">
        <v>1780</v>
      </c>
      <c r="PM8" t="s">
        <v>837</v>
      </c>
      <c r="PO8" t="s">
        <v>1781</v>
      </c>
      <c r="PP8" t="s">
        <v>1800</v>
      </c>
      <c r="PQ8" t="s">
        <v>1763</v>
      </c>
      <c r="PR8" t="s">
        <v>1763</v>
      </c>
      <c r="PS8" t="s">
        <v>1767</v>
      </c>
      <c r="PT8" t="s">
        <v>1767</v>
      </c>
      <c r="PU8" t="s">
        <v>1767</v>
      </c>
      <c r="PV8" t="s">
        <v>1767</v>
      </c>
      <c r="PW8" t="s">
        <v>1767</v>
      </c>
      <c r="PX8" t="s">
        <v>1767</v>
      </c>
      <c r="PY8" t="s">
        <v>1767</v>
      </c>
      <c r="PZ8" t="s">
        <v>1783</v>
      </c>
      <c r="QD8" t="s">
        <v>1786</v>
      </c>
      <c r="QE8" t="s">
        <v>845</v>
      </c>
      <c r="QF8" t="s">
        <v>1763</v>
      </c>
      <c r="QG8" t="s">
        <v>1763</v>
      </c>
      <c r="QH8" t="s">
        <v>1763</v>
      </c>
      <c r="QI8" t="s">
        <v>1767</v>
      </c>
      <c r="QJ8" t="s">
        <v>1763</v>
      </c>
      <c r="QK8" t="s">
        <v>1763</v>
      </c>
      <c r="QL8" t="s">
        <v>1767</v>
      </c>
      <c r="QM8" t="s">
        <v>1767</v>
      </c>
      <c r="QN8" t="s">
        <v>1767</v>
      </c>
      <c r="QO8" t="s">
        <v>1767</v>
      </c>
      <c r="QP8" t="s">
        <v>1767</v>
      </c>
      <c r="QQ8" t="s">
        <v>1767</v>
      </c>
      <c r="QR8" t="s">
        <v>1763</v>
      </c>
      <c r="QS8" t="s">
        <v>1763</v>
      </c>
      <c r="QT8" t="s">
        <v>1767</v>
      </c>
      <c r="QU8" t="s">
        <v>1767</v>
      </c>
      <c r="QV8" t="s">
        <v>1767</v>
      </c>
      <c r="QW8" t="s">
        <v>1767</v>
      </c>
      <c r="QX8" t="s">
        <v>1767</v>
      </c>
      <c r="QY8" t="s">
        <v>1767</v>
      </c>
      <c r="QZ8" t="s">
        <v>1767</v>
      </c>
      <c r="RA8" t="s">
        <v>1767</v>
      </c>
      <c r="RB8" t="s">
        <v>1767</v>
      </c>
      <c r="RC8" t="s">
        <v>1767</v>
      </c>
      <c r="RD8" t="s">
        <v>1767</v>
      </c>
      <c r="RE8" t="s">
        <v>1767</v>
      </c>
      <c r="RF8" t="s">
        <v>1767</v>
      </c>
      <c r="RG8" t="s">
        <v>1767</v>
      </c>
      <c r="RH8" t="s">
        <v>1767</v>
      </c>
      <c r="RI8" t="s">
        <v>1767</v>
      </c>
      <c r="RJ8" t="s">
        <v>1767</v>
      </c>
      <c r="RK8" t="s">
        <v>1763</v>
      </c>
      <c r="RL8" t="s">
        <v>1763</v>
      </c>
      <c r="RM8" t="s">
        <v>1767</v>
      </c>
      <c r="RN8" t="s">
        <v>1767</v>
      </c>
      <c r="RO8" t="s">
        <v>1767</v>
      </c>
      <c r="RP8" t="s">
        <v>1767</v>
      </c>
      <c r="RQ8" t="s">
        <v>1767</v>
      </c>
      <c r="RR8" t="s">
        <v>1767</v>
      </c>
      <c r="RS8" t="s">
        <v>1767</v>
      </c>
      <c r="RT8" t="s">
        <v>1767</v>
      </c>
      <c r="RU8" t="s">
        <v>1767</v>
      </c>
      <c r="RV8" t="s">
        <v>1767</v>
      </c>
      <c r="RW8" t="s">
        <v>1767</v>
      </c>
      <c r="RX8" t="s">
        <v>837</v>
      </c>
      <c r="RY8" t="s">
        <v>846</v>
      </c>
      <c r="RZ8" t="s">
        <v>1763</v>
      </c>
      <c r="SA8" t="s">
        <v>1767</v>
      </c>
      <c r="SB8" t="s">
        <v>1767</v>
      </c>
      <c r="SC8" t="s">
        <v>1767</v>
      </c>
      <c r="SD8" t="s">
        <v>1767</v>
      </c>
      <c r="SE8" t="s">
        <v>1767</v>
      </c>
      <c r="SF8" t="s">
        <v>1767</v>
      </c>
      <c r="SG8" t="s">
        <v>1767</v>
      </c>
      <c r="SH8" t="s">
        <v>1767</v>
      </c>
      <c r="SI8" t="s">
        <v>1767</v>
      </c>
      <c r="SJ8" t="s">
        <v>1763</v>
      </c>
      <c r="SK8" t="s">
        <v>1767</v>
      </c>
      <c r="SL8" t="s">
        <v>1767</v>
      </c>
      <c r="SM8" t="s">
        <v>1767</v>
      </c>
      <c r="SN8" t="s">
        <v>1767</v>
      </c>
      <c r="SO8" t="s">
        <v>1767</v>
      </c>
      <c r="SP8" t="s">
        <v>1767</v>
      </c>
      <c r="SQ8" t="s">
        <v>1767</v>
      </c>
      <c r="SR8" t="s">
        <v>1767</v>
      </c>
      <c r="SS8" t="s">
        <v>1767</v>
      </c>
      <c r="ST8" t="s">
        <v>1767</v>
      </c>
      <c r="SU8" t="s">
        <v>1767</v>
      </c>
      <c r="SV8" t="s">
        <v>1767</v>
      </c>
      <c r="SW8" t="s">
        <v>1767</v>
      </c>
      <c r="SX8" t="s">
        <v>1767</v>
      </c>
      <c r="SY8" t="s">
        <v>1767</v>
      </c>
      <c r="SZ8" t="s">
        <v>1767</v>
      </c>
      <c r="TA8" t="s">
        <v>1767</v>
      </c>
      <c r="TB8" t="s">
        <v>1767</v>
      </c>
      <c r="TC8" t="s">
        <v>1767</v>
      </c>
      <c r="TD8" t="s">
        <v>1767</v>
      </c>
      <c r="TE8" t="s">
        <v>1767</v>
      </c>
      <c r="TF8" t="s">
        <v>1763</v>
      </c>
      <c r="TG8" t="s">
        <v>1767</v>
      </c>
      <c r="TH8" t="s">
        <v>1767</v>
      </c>
      <c r="TI8" t="s">
        <v>1767</v>
      </c>
      <c r="TJ8" t="s">
        <v>1767</v>
      </c>
      <c r="TU8" t="s">
        <v>1767</v>
      </c>
      <c r="TY8" t="s">
        <v>1767</v>
      </c>
      <c r="TZ8" t="s">
        <v>1767</v>
      </c>
      <c r="UA8" t="s">
        <v>1767</v>
      </c>
      <c r="UB8" t="s">
        <v>1767</v>
      </c>
      <c r="UC8" t="s">
        <v>1767</v>
      </c>
      <c r="UD8" t="s">
        <v>1767</v>
      </c>
      <c r="UE8" t="s">
        <v>1767</v>
      </c>
      <c r="UF8" t="s">
        <v>1767</v>
      </c>
      <c r="UG8" t="s">
        <v>1767</v>
      </c>
      <c r="UH8" t="s">
        <v>1763</v>
      </c>
      <c r="UI8" t="s">
        <v>1767</v>
      </c>
      <c r="UJ8" t="s">
        <v>1767</v>
      </c>
      <c r="UK8" t="s">
        <v>1767</v>
      </c>
      <c r="UL8" t="s">
        <v>1767</v>
      </c>
      <c r="UM8" t="s">
        <v>1818</v>
      </c>
      <c r="UN8" t="s">
        <v>1767</v>
      </c>
      <c r="UO8" t="s">
        <v>1767</v>
      </c>
      <c r="UP8" t="s">
        <v>1767</v>
      </c>
      <c r="UQ8" t="s">
        <v>1767</v>
      </c>
      <c r="UR8" t="s">
        <v>1767</v>
      </c>
      <c r="US8" t="s">
        <v>1767</v>
      </c>
      <c r="UT8" t="s">
        <v>1767</v>
      </c>
      <c r="UU8" t="s">
        <v>1767</v>
      </c>
      <c r="UV8" t="s">
        <v>1767</v>
      </c>
      <c r="UW8" t="s">
        <v>1763</v>
      </c>
      <c r="UX8" t="s">
        <v>1767</v>
      </c>
      <c r="UY8" t="s">
        <v>1767</v>
      </c>
      <c r="UZ8" t="s">
        <v>1767</v>
      </c>
      <c r="VD8" t="s">
        <v>1763</v>
      </c>
      <c r="VE8" t="s">
        <v>1767</v>
      </c>
      <c r="VF8" t="s">
        <v>1767</v>
      </c>
      <c r="VG8" t="s">
        <v>1767</v>
      </c>
      <c r="VH8" t="s">
        <v>1767</v>
      </c>
      <c r="VI8" t="s">
        <v>1767</v>
      </c>
      <c r="VJ8" t="s">
        <v>1767</v>
      </c>
      <c r="VK8" t="s">
        <v>1767</v>
      </c>
      <c r="VL8" t="s">
        <v>1767</v>
      </c>
      <c r="VM8" t="s">
        <v>1767</v>
      </c>
      <c r="VN8" t="s">
        <v>1767</v>
      </c>
      <c r="VO8" t="s">
        <v>1767</v>
      </c>
      <c r="VP8" t="s">
        <v>1767</v>
      </c>
      <c r="VQ8" t="s">
        <v>1767</v>
      </c>
      <c r="VY8" t="s">
        <v>1767</v>
      </c>
      <c r="VZ8" t="s">
        <v>1763</v>
      </c>
      <c r="WA8" t="s">
        <v>1767</v>
      </c>
      <c r="WJ8" t="s">
        <v>1767</v>
      </c>
      <c r="WK8" t="s">
        <v>1767</v>
      </c>
      <c r="WL8" t="s">
        <v>1767</v>
      </c>
      <c r="WM8" t="s">
        <v>1767</v>
      </c>
      <c r="WN8" t="s">
        <v>1767</v>
      </c>
      <c r="WO8" t="s">
        <v>1763</v>
      </c>
      <c r="WP8" t="s">
        <v>1767</v>
      </c>
      <c r="WQ8" t="s">
        <v>1767</v>
      </c>
      <c r="WR8" t="s">
        <v>1767</v>
      </c>
      <c r="WS8" t="s">
        <v>1818</v>
      </c>
      <c r="WU8" t="s">
        <v>1767</v>
      </c>
      <c r="WV8" t="s">
        <v>1767</v>
      </c>
      <c r="WW8" t="s">
        <v>1767</v>
      </c>
      <c r="WX8" t="s">
        <v>1767</v>
      </c>
      <c r="WY8" t="s">
        <v>1767</v>
      </c>
      <c r="WZ8" t="s">
        <v>1763</v>
      </c>
      <c r="XA8" t="s">
        <v>1767</v>
      </c>
      <c r="XB8" t="s">
        <v>1767</v>
      </c>
      <c r="XC8" t="s">
        <v>1802</v>
      </c>
      <c r="XD8" t="s">
        <v>1763</v>
      </c>
      <c r="XE8" t="s">
        <v>1767</v>
      </c>
      <c r="XF8" t="s">
        <v>1767</v>
      </c>
      <c r="XG8" t="s">
        <v>1767</v>
      </c>
      <c r="XH8" t="s">
        <v>1767</v>
      </c>
      <c r="XI8" t="s">
        <v>1767</v>
      </c>
      <c r="XJ8" t="s">
        <v>1767</v>
      </c>
      <c r="XK8" t="s">
        <v>1767</v>
      </c>
      <c r="XL8" t="s">
        <v>1767</v>
      </c>
      <c r="XM8" t="s">
        <v>1767</v>
      </c>
      <c r="XN8" t="s">
        <v>1767</v>
      </c>
      <c r="XO8" t="s">
        <v>1767</v>
      </c>
      <c r="XP8" t="s">
        <v>1767</v>
      </c>
      <c r="XQ8" t="s">
        <v>1767</v>
      </c>
      <c r="XR8" t="s">
        <v>1767</v>
      </c>
      <c r="XS8" t="s">
        <v>1767</v>
      </c>
      <c r="XT8" t="s">
        <v>1767</v>
      </c>
      <c r="XU8" t="s">
        <v>1767</v>
      </c>
      <c r="XV8" t="s">
        <v>1767</v>
      </c>
      <c r="XW8" t="s">
        <v>1763</v>
      </c>
      <c r="XX8" t="s">
        <v>1767</v>
      </c>
      <c r="XY8" t="s">
        <v>1767</v>
      </c>
      <c r="XZ8" t="s">
        <v>1767</v>
      </c>
      <c r="ZM8" t="s">
        <v>1767</v>
      </c>
      <c r="ZN8" t="s">
        <v>1767</v>
      </c>
      <c r="ZO8" t="s">
        <v>1767</v>
      </c>
      <c r="ZP8" t="s">
        <v>1767</v>
      </c>
      <c r="ZQ8" t="s">
        <v>1767</v>
      </c>
      <c r="ZR8" t="s">
        <v>1767</v>
      </c>
      <c r="ZS8" t="s">
        <v>1767</v>
      </c>
      <c r="ZT8" t="s">
        <v>1767</v>
      </c>
      <c r="ZU8" t="s">
        <v>1767</v>
      </c>
      <c r="ZV8" t="s">
        <v>1767</v>
      </c>
      <c r="ZW8" t="s">
        <v>1767</v>
      </c>
      <c r="ZX8" t="s">
        <v>1767</v>
      </c>
      <c r="ZY8" t="s">
        <v>1767</v>
      </c>
      <c r="ZZ8" t="s">
        <v>1767</v>
      </c>
      <c r="AAA8" t="s">
        <v>1767</v>
      </c>
      <c r="AAB8" t="s">
        <v>1767</v>
      </c>
      <c r="AAC8" t="s">
        <v>1767</v>
      </c>
      <c r="AAD8" t="s">
        <v>1767</v>
      </c>
      <c r="AAE8" t="s">
        <v>1763</v>
      </c>
      <c r="AAF8" t="s">
        <v>1767</v>
      </c>
      <c r="AAH8" t="s">
        <v>1767</v>
      </c>
      <c r="AAI8" t="s">
        <v>1767</v>
      </c>
      <c r="AAJ8" t="s">
        <v>1763</v>
      </c>
      <c r="AAK8" t="s">
        <v>1767</v>
      </c>
      <c r="AAL8" t="s">
        <v>1767</v>
      </c>
      <c r="AAM8" t="s">
        <v>1767</v>
      </c>
      <c r="AAN8" t="s">
        <v>1767</v>
      </c>
      <c r="AAO8" t="s">
        <v>1767</v>
      </c>
      <c r="AAP8" t="s">
        <v>1767</v>
      </c>
      <c r="AAQ8" t="s">
        <v>1767</v>
      </c>
      <c r="AAR8" t="s">
        <v>1767</v>
      </c>
      <c r="AAS8" t="s">
        <v>1767</v>
      </c>
      <c r="AAT8" t="s">
        <v>1767</v>
      </c>
      <c r="AAV8" t="s">
        <v>1767</v>
      </c>
      <c r="AAW8" t="s">
        <v>1767</v>
      </c>
      <c r="AAX8" t="s">
        <v>1767</v>
      </c>
      <c r="AAY8" t="s">
        <v>1767</v>
      </c>
      <c r="AAZ8" t="s">
        <v>1767</v>
      </c>
      <c r="ABA8" t="s">
        <v>1763</v>
      </c>
      <c r="ABB8" t="s">
        <v>1763</v>
      </c>
      <c r="ABC8" t="s">
        <v>1767</v>
      </c>
      <c r="ABD8" t="s">
        <v>1767</v>
      </c>
      <c r="ABE8" t="s">
        <v>1767</v>
      </c>
      <c r="ABF8" t="s">
        <v>1767</v>
      </c>
      <c r="ABG8" t="s">
        <v>1767</v>
      </c>
      <c r="ABH8" t="s">
        <v>1767</v>
      </c>
      <c r="ABI8" t="s">
        <v>1767</v>
      </c>
      <c r="ABJ8" t="s">
        <v>1767</v>
      </c>
      <c r="ABK8" t="s">
        <v>1767</v>
      </c>
      <c r="ABL8" t="s">
        <v>1767</v>
      </c>
      <c r="ABM8" t="s">
        <v>1767</v>
      </c>
      <c r="ABN8" t="s">
        <v>1767</v>
      </c>
      <c r="ABO8" t="s">
        <v>1767</v>
      </c>
      <c r="ABP8" t="s">
        <v>1767</v>
      </c>
      <c r="ABQ8" t="s">
        <v>1767</v>
      </c>
      <c r="ABR8" t="s">
        <v>1767</v>
      </c>
      <c r="ABS8" t="s">
        <v>1767</v>
      </c>
      <c r="ABT8" t="s">
        <v>1767</v>
      </c>
      <c r="ABU8" t="s">
        <v>1767</v>
      </c>
      <c r="ABV8" t="s">
        <v>1767</v>
      </c>
      <c r="ABW8" t="s">
        <v>1763</v>
      </c>
      <c r="ABX8" t="s">
        <v>1767</v>
      </c>
      <c r="ABY8" t="s">
        <v>1767</v>
      </c>
      <c r="ABZ8" t="s">
        <v>1767</v>
      </c>
      <c r="ACA8" t="s">
        <v>1767</v>
      </c>
      <c r="ACB8" t="s">
        <v>1767</v>
      </c>
      <c r="ACC8" t="s">
        <v>1767</v>
      </c>
      <c r="ACD8" t="s">
        <v>1767</v>
      </c>
      <c r="ACE8" t="s">
        <v>1767</v>
      </c>
      <c r="ACF8" t="s">
        <v>1767</v>
      </c>
      <c r="ACG8" t="s">
        <v>1767</v>
      </c>
      <c r="ACH8" t="s">
        <v>1767</v>
      </c>
      <c r="ACI8" t="s">
        <v>1767</v>
      </c>
    </row>
    <row r="9" spans="1:773">
      <c r="A9" t="s">
        <v>924</v>
      </c>
      <c r="B9" t="s">
        <v>925</v>
      </c>
      <c r="C9" t="s">
        <v>926</v>
      </c>
      <c r="D9" t="s">
        <v>854</v>
      </c>
      <c r="E9" t="s">
        <v>854</v>
      </c>
      <c r="P9" t="s">
        <v>855</v>
      </c>
      <c r="T9" t="s">
        <v>1831</v>
      </c>
      <c r="V9" t="s">
        <v>1763</v>
      </c>
      <c r="X9" t="s">
        <v>1763</v>
      </c>
      <c r="Y9" t="s">
        <v>1764</v>
      </c>
      <c r="AA9" t="s">
        <v>1792</v>
      </c>
      <c r="AB9" t="s">
        <v>1817</v>
      </c>
      <c r="AC9" t="s">
        <v>837</v>
      </c>
      <c r="AD9" t="s">
        <v>1767</v>
      </c>
      <c r="AE9" t="s">
        <v>818</v>
      </c>
      <c r="AF9" t="s">
        <v>837</v>
      </c>
      <c r="AG9" t="s">
        <v>818</v>
      </c>
      <c r="KF9" t="s">
        <v>837</v>
      </c>
      <c r="KH9" t="s">
        <v>818</v>
      </c>
      <c r="KI9" t="s">
        <v>818</v>
      </c>
      <c r="KJ9" t="s">
        <v>818</v>
      </c>
      <c r="KK9" t="s">
        <v>818</v>
      </c>
      <c r="KL9" t="s">
        <v>818</v>
      </c>
      <c r="KM9" t="s">
        <v>818</v>
      </c>
      <c r="KN9" t="s">
        <v>845</v>
      </c>
      <c r="KO9" t="s">
        <v>818</v>
      </c>
      <c r="KP9" t="s">
        <v>818</v>
      </c>
      <c r="KQ9" t="s">
        <v>845</v>
      </c>
      <c r="KR9" t="s">
        <v>818</v>
      </c>
      <c r="KS9" t="s">
        <v>818</v>
      </c>
      <c r="KT9" t="s">
        <v>818</v>
      </c>
      <c r="KU9" t="s">
        <v>818</v>
      </c>
      <c r="KV9" t="s">
        <v>845</v>
      </c>
      <c r="KW9" t="s">
        <v>818</v>
      </c>
      <c r="KX9" t="s">
        <v>818</v>
      </c>
      <c r="KY9" t="s">
        <v>818</v>
      </c>
      <c r="KZ9" t="s">
        <v>845</v>
      </c>
      <c r="LA9" t="s">
        <v>818</v>
      </c>
      <c r="LB9" t="s">
        <v>818</v>
      </c>
      <c r="LC9" t="s">
        <v>845</v>
      </c>
      <c r="LD9" t="s">
        <v>837</v>
      </c>
      <c r="LE9" t="s">
        <v>845</v>
      </c>
      <c r="LF9" t="s">
        <v>845</v>
      </c>
      <c r="LH9" t="s">
        <v>1763</v>
      </c>
      <c r="LI9" t="s">
        <v>1763</v>
      </c>
      <c r="LJ9" t="s">
        <v>1767</v>
      </c>
      <c r="LK9" t="s">
        <v>1767</v>
      </c>
      <c r="LL9" t="s">
        <v>1767</v>
      </c>
      <c r="LM9" t="s">
        <v>1767</v>
      </c>
      <c r="LN9" t="s">
        <v>1767</v>
      </c>
      <c r="LO9" t="s">
        <v>1767</v>
      </c>
      <c r="LQ9" t="s">
        <v>1763</v>
      </c>
      <c r="LR9" t="s">
        <v>818</v>
      </c>
      <c r="LV9" t="s">
        <v>818</v>
      </c>
      <c r="LX9" t="s">
        <v>1767</v>
      </c>
      <c r="MU9" t="s">
        <v>1767</v>
      </c>
      <c r="MV9" t="s">
        <v>1763</v>
      </c>
      <c r="MW9" t="s">
        <v>1767</v>
      </c>
      <c r="MX9" t="s">
        <v>1767</v>
      </c>
      <c r="MY9" t="s">
        <v>1767</v>
      </c>
      <c r="MZ9" t="s">
        <v>1767</v>
      </c>
      <c r="NA9" t="s">
        <v>1767</v>
      </c>
      <c r="NB9" t="s">
        <v>1767</v>
      </c>
      <c r="NR9" t="s">
        <v>1767</v>
      </c>
      <c r="NU9" t="s">
        <v>1772</v>
      </c>
      <c r="NY9" t="s">
        <v>818</v>
      </c>
      <c r="OA9" t="s">
        <v>1767</v>
      </c>
      <c r="OB9" t="s">
        <v>1767</v>
      </c>
      <c r="OC9" t="s">
        <v>1767</v>
      </c>
      <c r="OD9" t="s">
        <v>1767</v>
      </c>
      <c r="OE9" t="s">
        <v>1767</v>
      </c>
      <c r="OF9" t="s">
        <v>1767</v>
      </c>
      <c r="OG9" t="s">
        <v>1767</v>
      </c>
      <c r="OH9" t="s">
        <v>1767</v>
      </c>
      <c r="OI9" t="s">
        <v>1767</v>
      </c>
      <c r="OJ9" t="s">
        <v>1767</v>
      </c>
      <c r="OK9" t="s">
        <v>1767</v>
      </c>
      <c r="OL9" t="s">
        <v>1767</v>
      </c>
      <c r="OM9" t="s">
        <v>1763</v>
      </c>
      <c r="ON9" t="s">
        <v>1767</v>
      </c>
      <c r="OP9" t="s">
        <v>1763</v>
      </c>
      <c r="OQ9" t="s">
        <v>1774</v>
      </c>
      <c r="OR9" t="s">
        <v>1775</v>
      </c>
      <c r="OS9" t="s">
        <v>1819</v>
      </c>
      <c r="OT9" t="s">
        <v>1763</v>
      </c>
      <c r="OU9" t="s">
        <v>1763</v>
      </c>
      <c r="OV9" t="s">
        <v>1777</v>
      </c>
      <c r="OW9" t="s">
        <v>1820</v>
      </c>
      <c r="OX9" t="s">
        <v>1830</v>
      </c>
      <c r="OY9" t="s">
        <v>1779</v>
      </c>
      <c r="OZ9" t="s">
        <v>865</v>
      </c>
      <c r="PA9" t="s">
        <v>1763</v>
      </c>
      <c r="PB9" t="s">
        <v>1767</v>
      </c>
      <c r="PC9" t="s">
        <v>1763</v>
      </c>
      <c r="PD9" t="s">
        <v>1767</v>
      </c>
      <c r="PE9" t="s">
        <v>1763</v>
      </c>
      <c r="PF9" t="s">
        <v>1767</v>
      </c>
      <c r="PG9" t="s">
        <v>1767</v>
      </c>
      <c r="PH9" t="s">
        <v>1767</v>
      </c>
      <c r="PI9" t="s">
        <v>1767</v>
      </c>
      <c r="PJ9" t="s">
        <v>1767</v>
      </c>
      <c r="PK9" t="s">
        <v>1763</v>
      </c>
      <c r="PL9" t="s">
        <v>1832</v>
      </c>
      <c r="PM9" t="s">
        <v>837</v>
      </c>
      <c r="PO9" t="s">
        <v>1826</v>
      </c>
      <c r="PP9" t="s">
        <v>1800</v>
      </c>
      <c r="PQ9" t="s">
        <v>1763</v>
      </c>
      <c r="PR9" t="s">
        <v>1763</v>
      </c>
      <c r="PS9" t="s">
        <v>1767</v>
      </c>
      <c r="PT9" t="s">
        <v>1767</v>
      </c>
      <c r="PU9" t="s">
        <v>1767</v>
      </c>
      <c r="PV9" t="s">
        <v>1767</v>
      </c>
      <c r="PW9" t="s">
        <v>1767</v>
      </c>
      <c r="PX9" t="s">
        <v>1767</v>
      </c>
      <c r="PY9" t="s">
        <v>1767</v>
      </c>
      <c r="PZ9" t="s">
        <v>1783</v>
      </c>
      <c r="QD9" t="s">
        <v>1786</v>
      </c>
      <c r="QE9" t="s">
        <v>845</v>
      </c>
      <c r="QF9" t="s">
        <v>1763</v>
      </c>
      <c r="QG9" t="s">
        <v>1763</v>
      </c>
      <c r="QH9" t="s">
        <v>1763</v>
      </c>
      <c r="QI9" t="s">
        <v>1767</v>
      </c>
      <c r="QJ9" t="s">
        <v>1767</v>
      </c>
      <c r="QK9" t="s">
        <v>1767</v>
      </c>
      <c r="QL9" t="s">
        <v>1767</v>
      </c>
      <c r="QM9" t="s">
        <v>1763</v>
      </c>
      <c r="QN9" t="s">
        <v>1767</v>
      </c>
      <c r="QO9" t="s">
        <v>1767</v>
      </c>
      <c r="QP9" t="s">
        <v>1767</v>
      </c>
      <c r="QQ9" t="s">
        <v>1767</v>
      </c>
      <c r="QR9" t="s">
        <v>1763</v>
      </c>
      <c r="QS9" t="s">
        <v>1767</v>
      </c>
      <c r="QT9" t="s">
        <v>1767</v>
      </c>
      <c r="QU9" t="s">
        <v>1767</v>
      </c>
      <c r="QV9" t="s">
        <v>1767</v>
      </c>
      <c r="QW9" t="s">
        <v>1767</v>
      </c>
      <c r="QX9" t="s">
        <v>1763</v>
      </c>
      <c r="QY9" t="s">
        <v>1767</v>
      </c>
      <c r="QZ9" t="s">
        <v>1767</v>
      </c>
      <c r="RA9" t="s">
        <v>1763</v>
      </c>
      <c r="RB9" t="s">
        <v>1767</v>
      </c>
      <c r="RC9" t="s">
        <v>1767</v>
      </c>
      <c r="RD9" t="s">
        <v>1767</v>
      </c>
      <c r="RE9" t="s">
        <v>1767</v>
      </c>
      <c r="RF9" t="s">
        <v>1767</v>
      </c>
      <c r="RG9" t="s">
        <v>1767</v>
      </c>
      <c r="RH9" t="s">
        <v>1767</v>
      </c>
      <c r="RI9" t="s">
        <v>1767</v>
      </c>
      <c r="RJ9" t="s">
        <v>1767</v>
      </c>
      <c r="RK9" t="s">
        <v>1767</v>
      </c>
      <c r="RZ9" t="s">
        <v>1763</v>
      </c>
      <c r="SA9" t="s">
        <v>1767</v>
      </c>
      <c r="SB9" t="s">
        <v>1767</v>
      </c>
      <c r="SC9" t="s">
        <v>1763</v>
      </c>
      <c r="SD9" t="s">
        <v>1767</v>
      </c>
      <c r="SE9" t="s">
        <v>1767</v>
      </c>
      <c r="SF9" t="s">
        <v>1763</v>
      </c>
      <c r="SG9" t="s">
        <v>1767</v>
      </c>
      <c r="SH9" t="s">
        <v>1767</v>
      </c>
      <c r="SI9" t="s">
        <v>1763</v>
      </c>
      <c r="SJ9" t="s">
        <v>1767</v>
      </c>
      <c r="SK9" t="s">
        <v>1767</v>
      </c>
      <c r="SL9" t="s">
        <v>1767</v>
      </c>
      <c r="SM9" t="s">
        <v>1767</v>
      </c>
      <c r="SN9" t="s">
        <v>1767</v>
      </c>
      <c r="SO9" t="s">
        <v>1767</v>
      </c>
      <c r="SP9" t="s">
        <v>1767</v>
      </c>
      <c r="SQ9" t="s">
        <v>1767</v>
      </c>
      <c r="SR9" t="s">
        <v>1763</v>
      </c>
      <c r="SS9" t="s">
        <v>1767</v>
      </c>
      <c r="ST9" t="s">
        <v>1767</v>
      </c>
      <c r="SU9" t="s">
        <v>1763</v>
      </c>
      <c r="SV9" t="s">
        <v>1767</v>
      </c>
      <c r="SW9" t="s">
        <v>1763</v>
      </c>
      <c r="SX9" t="s">
        <v>1767</v>
      </c>
      <c r="SY9" t="s">
        <v>1767</v>
      </c>
      <c r="SZ9" t="s">
        <v>1767</v>
      </c>
      <c r="TA9" t="s">
        <v>1767</v>
      </c>
      <c r="TB9" t="s">
        <v>1767</v>
      </c>
      <c r="TC9" t="s">
        <v>1767</v>
      </c>
      <c r="TD9" t="s">
        <v>1767</v>
      </c>
      <c r="TE9" t="s">
        <v>1767</v>
      </c>
      <c r="TF9" t="s">
        <v>1767</v>
      </c>
      <c r="TG9" t="s">
        <v>1767</v>
      </c>
      <c r="TH9" t="s">
        <v>1767</v>
      </c>
      <c r="TI9" t="s">
        <v>1767</v>
      </c>
      <c r="TU9" t="s">
        <v>1767</v>
      </c>
      <c r="TY9" t="s">
        <v>1763</v>
      </c>
      <c r="TZ9" t="s">
        <v>1767</v>
      </c>
      <c r="UA9" t="s">
        <v>1767</v>
      </c>
      <c r="UB9" t="s">
        <v>1767</v>
      </c>
      <c r="UC9" t="s">
        <v>1767</v>
      </c>
      <c r="UD9" t="s">
        <v>1767</v>
      </c>
      <c r="UE9" t="s">
        <v>1767</v>
      </c>
      <c r="UF9" t="s">
        <v>1767</v>
      </c>
      <c r="UG9" t="s">
        <v>1767</v>
      </c>
      <c r="UH9" t="s">
        <v>1767</v>
      </c>
      <c r="UI9" t="s">
        <v>1767</v>
      </c>
      <c r="UJ9" t="s">
        <v>1767</v>
      </c>
      <c r="UK9" t="s">
        <v>1767</v>
      </c>
      <c r="UL9" t="s">
        <v>1763</v>
      </c>
      <c r="UM9" t="s">
        <v>1763</v>
      </c>
      <c r="UN9" t="s">
        <v>1767</v>
      </c>
      <c r="UO9" t="s">
        <v>1767</v>
      </c>
      <c r="UP9" t="s">
        <v>1763</v>
      </c>
      <c r="UQ9" t="s">
        <v>1767</v>
      </c>
      <c r="UR9" t="s">
        <v>1767</v>
      </c>
      <c r="US9" t="s">
        <v>1767</v>
      </c>
      <c r="UT9" t="s">
        <v>1767</v>
      </c>
      <c r="UU9" t="s">
        <v>1767</v>
      </c>
      <c r="UV9" t="s">
        <v>1767</v>
      </c>
      <c r="UW9" t="s">
        <v>1767</v>
      </c>
      <c r="UX9" t="s">
        <v>1767</v>
      </c>
      <c r="UY9" t="s">
        <v>1767</v>
      </c>
      <c r="UZ9" t="s">
        <v>1767</v>
      </c>
      <c r="VD9" t="s">
        <v>1767</v>
      </c>
      <c r="VE9" t="s">
        <v>1767</v>
      </c>
      <c r="VF9" t="s">
        <v>1763</v>
      </c>
      <c r="VG9" t="s">
        <v>1763</v>
      </c>
      <c r="VH9" t="s">
        <v>1767</v>
      </c>
      <c r="VI9" t="s">
        <v>1767</v>
      </c>
      <c r="VJ9" t="s">
        <v>1767</v>
      </c>
      <c r="VK9" t="s">
        <v>1767</v>
      </c>
      <c r="VL9" t="s">
        <v>1767</v>
      </c>
      <c r="VM9" t="s">
        <v>1763</v>
      </c>
      <c r="VN9" t="s">
        <v>1767</v>
      </c>
      <c r="VO9" t="s">
        <v>1767</v>
      </c>
      <c r="VP9" t="s">
        <v>1767</v>
      </c>
      <c r="VQ9" t="s">
        <v>1767</v>
      </c>
      <c r="VY9" t="s">
        <v>1763</v>
      </c>
      <c r="VZ9" t="s">
        <v>1767</v>
      </c>
      <c r="WA9" t="s">
        <v>1767</v>
      </c>
      <c r="WJ9" t="s">
        <v>1767</v>
      </c>
      <c r="WK9" t="s">
        <v>1763</v>
      </c>
      <c r="WL9" t="s">
        <v>1763</v>
      </c>
      <c r="WM9" t="s">
        <v>1763</v>
      </c>
      <c r="WN9" t="s">
        <v>1767</v>
      </c>
      <c r="WO9" t="s">
        <v>1767</v>
      </c>
      <c r="WP9" t="s">
        <v>1767</v>
      </c>
      <c r="WQ9" t="s">
        <v>1767</v>
      </c>
      <c r="WR9" t="s">
        <v>1767</v>
      </c>
      <c r="WS9" t="s">
        <v>928</v>
      </c>
      <c r="WU9" t="s">
        <v>1767</v>
      </c>
      <c r="WV9" t="s">
        <v>1767</v>
      </c>
      <c r="WW9" t="s">
        <v>1767</v>
      </c>
      <c r="WX9" t="s">
        <v>1767</v>
      </c>
      <c r="WY9" t="s">
        <v>1767</v>
      </c>
      <c r="WZ9" t="s">
        <v>1763</v>
      </c>
      <c r="XA9" t="s">
        <v>1767</v>
      </c>
      <c r="XB9" t="s">
        <v>1767</v>
      </c>
      <c r="XC9" t="s">
        <v>1789</v>
      </c>
      <c r="XD9" t="s">
        <v>1767</v>
      </c>
      <c r="XE9" t="s">
        <v>1767</v>
      </c>
      <c r="XF9" t="s">
        <v>1767</v>
      </c>
      <c r="XG9" t="s">
        <v>1767</v>
      </c>
      <c r="XH9" t="s">
        <v>1767</v>
      </c>
      <c r="XI9" t="s">
        <v>1763</v>
      </c>
      <c r="XJ9" t="s">
        <v>1767</v>
      </c>
      <c r="XK9" t="s">
        <v>1767</v>
      </c>
      <c r="XL9" t="s">
        <v>1767</v>
      </c>
      <c r="XM9" t="s">
        <v>1767</v>
      </c>
      <c r="XN9" t="s">
        <v>1767</v>
      </c>
      <c r="XO9" t="s">
        <v>1767</v>
      </c>
      <c r="XP9" t="s">
        <v>1767</v>
      </c>
      <c r="XQ9" t="s">
        <v>1767</v>
      </c>
      <c r="XR9" t="s">
        <v>1767</v>
      </c>
      <c r="XS9" t="s">
        <v>1767</v>
      </c>
      <c r="XT9" t="s">
        <v>1767</v>
      </c>
      <c r="XU9" t="s">
        <v>1767</v>
      </c>
      <c r="XV9" t="s">
        <v>1767</v>
      </c>
      <c r="XW9" t="s">
        <v>1763</v>
      </c>
      <c r="XX9" t="s">
        <v>1767</v>
      </c>
      <c r="XY9" t="s">
        <v>1767</v>
      </c>
      <c r="XZ9" t="s">
        <v>1767</v>
      </c>
      <c r="ZM9" t="s">
        <v>1767</v>
      </c>
      <c r="ZN9" t="s">
        <v>1767</v>
      </c>
      <c r="ZO9" t="s">
        <v>1767</v>
      </c>
      <c r="ZP9" t="s">
        <v>1767</v>
      </c>
      <c r="ZQ9" t="s">
        <v>1767</v>
      </c>
      <c r="ZR9" t="s">
        <v>1767</v>
      </c>
      <c r="ZS9" t="s">
        <v>1767</v>
      </c>
      <c r="ZT9" t="s">
        <v>1767</v>
      </c>
      <c r="ZU9" t="s">
        <v>1767</v>
      </c>
      <c r="ZV9" t="s">
        <v>1767</v>
      </c>
      <c r="ZW9" t="s">
        <v>1763</v>
      </c>
      <c r="ZX9" t="s">
        <v>1767</v>
      </c>
      <c r="ZY9" t="s">
        <v>1767</v>
      </c>
      <c r="ZZ9" t="s">
        <v>1767</v>
      </c>
      <c r="AAA9" t="s">
        <v>1763</v>
      </c>
      <c r="AAB9" t="s">
        <v>1767</v>
      </c>
      <c r="AAC9" t="s">
        <v>1767</v>
      </c>
      <c r="AAD9" t="s">
        <v>1767</v>
      </c>
      <c r="AAE9" t="s">
        <v>1767</v>
      </c>
      <c r="AAF9" t="s">
        <v>1767</v>
      </c>
      <c r="AAH9" t="s">
        <v>1767</v>
      </c>
      <c r="AAI9" t="s">
        <v>1767</v>
      </c>
      <c r="AAJ9" t="s">
        <v>1763</v>
      </c>
      <c r="AAK9" t="s">
        <v>1767</v>
      </c>
      <c r="AAL9" t="s">
        <v>1767</v>
      </c>
      <c r="AAM9" t="s">
        <v>1767</v>
      </c>
      <c r="AAN9" t="s">
        <v>1767</v>
      </c>
      <c r="AAO9" t="s">
        <v>1767</v>
      </c>
      <c r="AAP9" t="s">
        <v>1767</v>
      </c>
      <c r="AAQ9" t="s">
        <v>1767</v>
      </c>
      <c r="AAR9" t="s">
        <v>1767</v>
      </c>
      <c r="AAS9" t="s">
        <v>1767</v>
      </c>
      <c r="AAT9" t="s">
        <v>1767</v>
      </c>
      <c r="AAV9" t="s">
        <v>1767</v>
      </c>
      <c r="AAW9" t="s">
        <v>1767</v>
      </c>
      <c r="AAX9" t="s">
        <v>1767</v>
      </c>
      <c r="AAY9" t="s">
        <v>1767</v>
      </c>
      <c r="AAZ9" t="s">
        <v>1767</v>
      </c>
      <c r="ABA9" t="s">
        <v>1767</v>
      </c>
      <c r="ABB9" t="s">
        <v>1767</v>
      </c>
      <c r="ABC9" t="s">
        <v>1767</v>
      </c>
      <c r="ABD9" t="s">
        <v>1767</v>
      </c>
      <c r="ABE9" t="s">
        <v>1767</v>
      </c>
      <c r="ABF9" t="s">
        <v>1767</v>
      </c>
      <c r="ABG9" t="s">
        <v>1767</v>
      </c>
      <c r="ABH9" t="s">
        <v>1767</v>
      </c>
      <c r="ABI9" t="s">
        <v>1767</v>
      </c>
      <c r="ABJ9" t="s">
        <v>1767</v>
      </c>
      <c r="ABK9" t="s">
        <v>1767</v>
      </c>
      <c r="ABL9" t="s">
        <v>1767</v>
      </c>
      <c r="ABM9" t="s">
        <v>1767</v>
      </c>
      <c r="ABN9" t="s">
        <v>1767</v>
      </c>
      <c r="ABO9" t="s">
        <v>1767</v>
      </c>
      <c r="ABP9" t="s">
        <v>1767</v>
      </c>
      <c r="ABQ9" t="s">
        <v>1763</v>
      </c>
      <c r="ABR9" t="s">
        <v>1767</v>
      </c>
      <c r="ABS9" t="s">
        <v>1767</v>
      </c>
      <c r="ABT9" t="s">
        <v>1767</v>
      </c>
      <c r="ABU9" t="s">
        <v>1767</v>
      </c>
      <c r="ABV9" t="s">
        <v>1767</v>
      </c>
      <c r="ABW9" t="s">
        <v>1767</v>
      </c>
      <c r="ABX9" t="s">
        <v>1767</v>
      </c>
      <c r="ABY9" t="s">
        <v>1767</v>
      </c>
      <c r="ABZ9" t="s">
        <v>1767</v>
      </c>
      <c r="ACA9" t="s">
        <v>1767</v>
      </c>
      <c r="ACB9" t="s">
        <v>1767</v>
      </c>
      <c r="ACC9" t="s">
        <v>1767</v>
      </c>
      <c r="ACD9" t="s">
        <v>1767</v>
      </c>
      <c r="ACE9" t="s">
        <v>1767</v>
      </c>
      <c r="ACF9" t="s">
        <v>1767</v>
      </c>
      <c r="ACG9" t="s">
        <v>1767</v>
      </c>
      <c r="ACH9" t="s">
        <v>1767</v>
      </c>
      <c r="ACI9" t="s">
        <v>1763</v>
      </c>
    </row>
    <row r="10" spans="1:773">
      <c r="A10" t="s">
        <v>929</v>
      </c>
      <c r="B10" t="s">
        <v>930</v>
      </c>
      <c r="C10" t="s">
        <v>931</v>
      </c>
      <c r="D10" t="s">
        <v>932</v>
      </c>
      <c r="E10" t="s">
        <v>932</v>
      </c>
      <c r="P10" t="s">
        <v>812</v>
      </c>
      <c r="Q10">
        <v>0.874863865752458</v>
      </c>
      <c r="T10" t="s">
        <v>1762</v>
      </c>
      <c r="V10" t="s">
        <v>1763</v>
      </c>
      <c r="X10" t="s">
        <v>1763</v>
      </c>
      <c r="Y10" t="s">
        <v>1764</v>
      </c>
      <c r="AA10" t="s">
        <v>1828</v>
      </c>
      <c r="AB10" t="s">
        <v>1766</v>
      </c>
      <c r="AC10" t="s">
        <v>1057</v>
      </c>
      <c r="AD10" t="s">
        <v>1767</v>
      </c>
      <c r="AE10" t="s">
        <v>1057</v>
      </c>
      <c r="AF10" t="s">
        <v>818</v>
      </c>
      <c r="AG10" t="s">
        <v>818</v>
      </c>
      <c r="KF10" t="s">
        <v>1057</v>
      </c>
      <c r="KH10" t="s">
        <v>818</v>
      </c>
      <c r="KI10" t="s">
        <v>818</v>
      </c>
      <c r="KJ10" t="s">
        <v>845</v>
      </c>
      <c r="KK10" t="s">
        <v>818</v>
      </c>
      <c r="KL10" t="s">
        <v>818</v>
      </c>
      <c r="KM10" t="s">
        <v>818</v>
      </c>
      <c r="KN10" t="s">
        <v>845</v>
      </c>
      <c r="KO10" t="s">
        <v>845</v>
      </c>
      <c r="KP10" t="s">
        <v>845</v>
      </c>
      <c r="KQ10" t="s">
        <v>837</v>
      </c>
      <c r="KR10" t="s">
        <v>818</v>
      </c>
      <c r="KS10" t="s">
        <v>818</v>
      </c>
      <c r="KT10" t="s">
        <v>818</v>
      </c>
      <c r="KU10" t="s">
        <v>845</v>
      </c>
      <c r="KV10" t="s">
        <v>818</v>
      </c>
      <c r="KW10" t="s">
        <v>818</v>
      </c>
      <c r="KX10" t="s">
        <v>845</v>
      </c>
      <c r="KY10" t="s">
        <v>818</v>
      </c>
      <c r="KZ10" t="s">
        <v>845</v>
      </c>
      <c r="LA10" t="s">
        <v>845</v>
      </c>
      <c r="LB10" t="s">
        <v>845</v>
      </c>
      <c r="LC10" t="s">
        <v>837</v>
      </c>
      <c r="LD10" t="s">
        <v>1057</v>
      </c>
      <c r="LE10" t="s">
        <v>845</v>
      </c>
      <c r="LF10" t="s">
        <v>837</v>
      </c>
      <c r="LH10" t="s">
        <v>1767</v>
      </c>
      <c r="LI10" t="s">
        <v>1763</v>
      </c>
      <c r="LJ10" t="s">
        <v>1763</v>
      </c>
      <c r="LK10" t="s">
        <v>1763</v>
      </c>
      <c r="LL10" t="s">
        <v>1763</v>
      </c>
      <c r="LM10" t="s">
        <v>1763</v>
      </c>
      <c r="LN10" t="s">
        <v>1767</v>
      </c>
      <c r="LO10" t="s">
        <v>1763</v>
      </c>
      <c r="LP10" t="s">
        <v>1767</v>
      </c>
      <c r="LQ10" t="s">
        <v>1767</v>
      </c>
      <c r="LR10" t="s">
        <v>818</v>
      </c>
      <c r="LS10" t="s">
        <v>818</v>
      </c>
      <c r="LT10" t="s">
        <v>818</v>
      </c>
      <c r="LU10" t="s">
        <v>818</v>
      </c>
      <c r="LV10" t="s">
        <v>818</v>
      </c>
      <c r="LW10" t="s">
        <v>818</v>
      </c>
      <c r="LX10" t="s">
        <v>1767</v>
      </c>
      <c r="MA10" t="s">
        <v>1793</v>
      </c>
      <c r="MB10" t="s">
        <v>933</v>
      </c>
      <c r="MC10" t="s">
        <v>1804</v>
      </c>
      <c r="MD10" t="s">
        <v>1763</v>
      </c>
      <c r="MF10" t="s">
        <v>1833</v>
      </c>
      <c r="MH10" t="s">
        <v>1834</v>
      </c>
      <c r="MI10" t="s">
        <v>1763</v>
      </c>
      <c r="MJ10" t="s">
        <v>1835</v>
      </c>
      <c r="MU10" t="s">
        <v>1763</v>
      </c>
      <c r="NC10" t="s">
        <v>1763</v>
      </c>
      <c r="ND10" t="s">
        <v>1767</v>
      </c>
      <c r="NE10" t="s">
        <v>1763</v>
      </c>
      <c r="NF10" t="s">
        <v>1767</v>
      </c>
      <c r="NG10" t="s">
        <v>1767</v>
      </c>
      <c r="NH10" t="s">
        <v>1767</v>
      </c>
      <c r="NI10" t="s">
        <v>1767</v>
      </c>
      <c r="NJ10" t="s">
        <v>1767</v>
      </c>
      <c r="NK10" t="s">
        <v>1767</v>
      </c>
      <c r="NL10" t="s">
        <v>1767</v>
      </c>
      <c r="NM10" t="s">
        <v>1767</v>
      </c>
      <c r="NN10" t="s">
        <v>1767</v>
      </c>
      <c r="NO10" t="s">
        <v>1763</v>
      </c>
      <c r="NP10" t="s">
        <v>1767</v>
      </c>
      <c r="NQ10" t="s">
        <v>1767</v>
      </c>
      <c r="NR10" t="s">
        <v>1763</v>
      </c>
      <c r="NS10" t="s">
        <v>1767</v>
      </c>
      <c r="NU10" t="s">
        <v>1795</v>
      </c>
      <c r="NV10" t="s">
        <v>1763</v>
      </c>
      <c r="NW10" t="s">
        <v>1796</v>
      </c>
      <c r="NX10" t="s">
        <v>1773</v>
      </c>
      <c r="NY10" t="s">
        <v>818</v>
      </c>
      <c r="OA10" t="s">
        <v>1767</v>
      </c>
      <c r="OB10" t="s">
        <v>1767</v>
      </c>
      <c r="OC10" t="s">
        <v>1767</v>
      </c>
      <c r="OD10" t="s">
        <v>1767</v>
      </c>
      <c r="OE10" t="s">
        <v>1767</v>
      </c>
      <c r="OF10" t="s">
        <v>1767</v>
      </c>
      <c r="OG10" t="s">
        <v>1767</v>
      </c>
      <c r="OH10" t="s">
        <v>1767</v>
      </c>
      <c r="OI10" t="s">
        <v>1767</v>
      </c>
      <c r="OJ10" t="s">
        <v>1767</v>
      </c>
      <c r="OK10" t="s">
        <v>1767</v>
      </c>
      <c r="OL10" t="s">
        <v>1763</v>
      </c>
      <c r="OM10" t="s">
        <v>1767</v>
      </c>
      <c r="ON10" t="s">
        <v>1767</v>
      </c>
      <c r="OO10" t="s">
        <v>1836</v>
      </c>
      <c r="OP10" t="s">
        <v>1767</v>
      </c>
      <c r="OQ10" t="s">
        <v>1774</v>
      </c>
      <c r="OR10" t="s">
        <v>1775</v>
      </c>
      <c r="OS10" t="s">
        <v>1806</v>
      </c>
      <c r="OT10" t="s">
        <v>1763</v>
      </c>
      <c r="OU10" t="s">
        <v>1767</v>
      </c>
      <c r="OV10" t="s">
        <v>1777</v>
      </c>
      <c r="OW10" t="s">
        <v>1798</v>
      </c>
      <c r="OX10" t="s">
        <v>832</v>
      </c>
      <c r="OY10" t="s">
        <v>1779</v>
      </c>
      <c r="OZ10" t="s">
        <v>908</v>
      </c>
      <c r="PA10" t="s">
        <v>1767</v>
      </c>
      <c r="PB10" t="s">
        <v>1767</v>
      </c>
      <c r="PC10" t="s">
        <v>1767</v>
      </c>
      <c r="PD10" t="s">
        <v>1767</v>
      </c>
      <c r="PE10" t="s">
        <v>1767</v>
      </c>
      <c r="PF10" t="s">
        <v>1763</v>
      </c>
      <c r="PG10" t="s">
        <v>1767</v>
      </c>
      <c r="PH10" t="s">
        <v>1767</v>
      </c>
      <c r="PI10" t="s">
        <v>1767</v>
      </c>
      <c r="PJ10" t="s">
        <v>1767</v>
      </c>
      <c r="PK10" t="s">
        <v>1767</v>
      </c>
      <c r="PL10" t="s">
        <v>1780</v>
      </c>
      <c r="PM10" t="s">
        <v>837</v>
      </c>
      <c r="PN10" t="s">
        <v>845</v>
      </c>
      <c r="PO10" t="s">
        <v>1812</v>
      </c>
      <c r="PP10" t="s">
        <v>1800</v>
      </c>
      <c r="PQ10" t="s">
        <v>1763</v>
      </c>
      <c r="PR10" t="s">
        <v>1763</v>
      </c>
      <c r="PS10" t="s">
        <v>1767</v>
      </c>
      <c r="PT10" t="s">
        <v>1767</v>
      </c>
      <c r="PU10" t="s">
        <v>1767</v>
      </c>
      <c r="PV10" t="s">
        <v>1767</v>
      </c>
      <c r="PW10" t="s">
        <v>1767</v>
      </c>
      <c r="PX10" t="s">
        <v>1767</v>
      </c>
      <c r="PY10" t="s">
        <v>1767</v>
      </c>
      <c r="PZ10" t="s">
        <v>1783</v>
      </c>
      <c r="QA10" t="s">
        <v>841</v>
      </c>
      <c r="QB10" t="s">
        <v>1814</v>
      </c>
      <c r="QC10" t="s">
        <v>1785</v>
      </c>
      <c r="QD10" t="s">
        <v>1818</v>
      </c>
      <c r="QE10" t="s">
        <v>845</v>
      </c>
      <c r="QF10" t="s">
        <v>1763</v>
      </c>
      <c r="QG10" t="s">
        <v>1763</v>
      </c>
      <c r="QH10" t="s">
        <v>1767</v>
      </c>
      <c r="QI10" t="s">
        <v>1767</v>
      </c>
      <c r="QJ10" t="s">
        <v>1767</v>
      </c>
      <c r="QK10" t="s">
        <v>1763</v>
      </c>
      <c r="QL10" t="s">
        <v>1763</v>
      </c>
      <c r="QM10" t="s">
        <v>1767</v>
      </c>
      <c r="QN10" t="s">
        <v>1767</v>
      </c>
      <c r="QO10" t="s">
        <v>1767</v>
      </c>
      <c r="QP10" t="s">
        <v>1767</v>
      </c>
      <c r="QQ10" t="s">
        <v>1767</v>
      </c>
      <c r="QR10" t="s">
        <v>1763</v>
      </c>
      <c r="QS10" t="s">
        <v>1763</v>
      </c>
      <c r="QT10" t="s">
        <v>1767</v>
      </c>
      <c r="QU10" t="s">
        <v>1767</v>
      </c>
      <c r="QV10" t="s">
        <v>1767</v>
      </c>
      <c r="QW10" t="s">
        <v>1767</v>
      </c>
      <c r="QX10" t="s">
        <v>1767</v>
      </c>
      <c r="QY10" t="s">
        <v>1767</v>
      </c>
      <c r="QZ10" t="s">
        <v>1767</v>
      </c>
      <c r="RA10" t="s">
        <v>1767</v>
      </c>
      <c r="RB10" t="s">
        <v>1767</v>
      </c>
      <c r="RC10" t="s">
        <v>1767</v>
      </c>
      <c r="RD10" t="s">
        <v>1767</v>
      </c>
      <c r="RE10" t="s">
        <v>1767</v>
      </c>
      <c r="RF10" t="s">
        <v>1767</v>
      </c>
      <c r="RG10" t="s">
        <v>1767</v>
      </c>
      <c r="RH10" t="s">
        <v>1767</v>
      </c>
      <c r="RI10" t="s">
        <v>1767</v>
      </c>
      <c r="RJ10" t="s">
        <v>1767</v>
      </c>
      <c r="RK10" t="s">
        <v>1763</v>
      </c>
      <c r="RL10" t="s">
        <v>1763</v>
      </c>
      <c r="RM10" t="s">
        <v>1767</v>
      </c>
      <c r="RN10" t="s">
        <v>1767</v>
      </c>
      <c r="RO10" t="s">
        <v>1763</v>
      </c>
      <c r="RP10" t="s">
        <v>1763</v>
      </c>
      <c r="RQ10" t="s">
        <v>1767</v>
      </c>
      <c r="RR10" t="s">
        <v>1767</v>
      </c>
      <c r="RS10" t="s">
        <v>1767</v>
      </c>
      <c r="RT10" t="s">
        <v>1767</v>
      </c>
      <c r="RU10" t="s">
        <v>1767</v>
      </c>
      <c r="RV10" t="s">
        <v>1767</v>
      </c>
      <c r="RW10" t="s">
        <v>1767</v>
      </c>
      <c r="RX10" t="s">
        <v>837</v>
      </c>
      <c r="RY10" t="s">
        <v>937</v>
      </c>
      <c r="RZ10" t="s">
        <v>1763</v>
      </c>
      <c r="SA10" t="s">
        <v>1767</v>
      </c>
      <c r="SB10" t="s">
        <v>1763</v>
      </c>
      <c r="SC10" t="s">
        <v>1767</v>
      </c>
      <c r="SD10" t="s">
        <v>1763</v>
      </c>
      <c r="SE10" t="s">
        <v>1767</v>
      </c>
      <c r="SF10" t="s">
        <v>1767</v>
      </c>
      <c r="SG10" t="s">
        <v>1767</v>
      </c>
      <c r="SH10" t="s">
        <v>1767</v>
      </c>
      <c r="SI10" t="s">
        <v>1767</v>
      </c>
      <c r="SJ10" t="s">
        <v>1767</v>
      </c>
      <c r="SK10" t="s">
        <v>1767</v>
      </c>
      <c r="SL10" t="s">
        <v>1767</v>
      </c>
      <c r="SM10" t="s">
        <v>1767</v>
      </c>
      <c r="SN10" t="s">
        <v>1767</v>
      </c>
      <c r="SO10" t="s">
        <v>1767</v>
      </c>
      <c r="SP10" t="s">
        <v>1767</v>
      </c>
      <c r="SQ10" t="s">
        <v>1767</v>
      </c>
      <c r="SR10" t="s">
        <v>1767</v>
      </c>
      <c r="SS10" t="s">
        <v>1767</v>
      </c>
      <c r="ST10" t="s">
        <v>1767</v>
      </c>
      <c r="SU10" t="s">
        <v>1767</v>
      </c>
      <c r="SV10" t="s">
        <v>1767</v>
      </c>
      <c r="SW10" t="s">
        <v>1763</v>
      </c>
      <c r="SX10" t="s">
        <v>1767</v>
      </c>
      <c r="SY10" t="s">
        <v>1767</v>
      </c>
      <c r="SZ10" t="s">
        <v>1767</v>
      </c>
      <c r="TA10" t="s">
        <v>1767</v>
      </c>
      <c r="TB10" t="s">
        <v>1767</v>
      </c>
      <c r="TC10" t="s">
        <v>1767</v>
      </c>
      <c r="TD10" t="s">
        <v>1767</v>
      </c>
      <c r="TE10" t="s">
        <v>1767</v>
      </c>
      <c r="TF10" t="s">
        <v>1767</v>
      </c>
      <c r="TG10" t="s">
        <v>1767</v>
      </c>
      <c r="TH10" t="s">
        <v>1767</v>
      </c>
      <c r="TI10" t="s">
        <v>1767</v>
      </c>
      <c r="TJ10" t="s">
        <v>1763</v>
      </c>
      <c r="TK10" t="s">
        <v>1767</v>
      </c>
      <c r="TL10" t="s">
        <v>1767</v>
      </c>
      <c r="TM10" t="s">
        <v>1767</v>
      </c>
      <c r="TN10" t="s">
        <v>1763</v>
      </c>
      <c r="TO10" t="s">
        <v>1763</v>
      </c>
      <c r="TP10" t="s">
        <v>1767</v>
      </c>
      <c r="TQ10" t="s">
        <v>1767</v>
      </c>
      <c r="TR10" t="s">
        <v>1767</v>
      </c>
      <c r="TS10" t="s">
        <v>1767</v>
      </c>
      <c r="TT10" t="s">
        <v>1767</v>
      </c>
      <c r="TU10" t="s">
        <v>1767</v>
      </c>
      <c r="TV10" t="s">
        <v>1767</v>
      </c>
      <c r="TW10" t="s">
        <v>1767</v>
      </c>
      <c r="TY10" t="s">
        <v>1763</v>
      </c>
      <c r="TZ10" t="s">
        <v>1767</v>
      </c>
      <c r="UA10" t="s">
        <v>1767</v>
      </c>
      <c r="UB10" t="s">
        <v>1767</v>
      </c>
      <c r="UC10" t="s">
        <v>1767</v>
      </c>
      <c r="UD10" t="s">
        <v>1767</v>
      </c>
      <c r="UE10" t="s">
        <v>1767</v>
      </c>
      <c r="UF10" t="s">
        <v>1767</v>
      </c>
      <c r="UG10" t="s">
        <v>1767</v>
      </c>
      <c r="UH10" t="s">
        <v>1767</v>
      </c>
      <c r="UI10" t="s">
        <v>1767</v>
      </c>
      <c r="UJ10" t="s">
        <v>1767</v>
      </c>
      <c r="UK10" t="s">
        <v>1767</v>
      </c>
      <c r="UL10" t="s">
        <v>1763</v>
      </c>
      <c r="UM10" t="s">
        <v>1767</v>
      </c>
      <c r="UN10" t="s">
        <v>1767</v>
      </c>
      <c r="UO10" t="s">
        <v>1763</v>
      </c>
      <c r="UP10" t="s">
        <v>1767</v>
      </c>
      <c r="UQ10" t="s">
        <v>1767</v>
      </c>
      <c r="UR10" t="s">
        <v>1763</v>
      </c>
      <c r="US10" t="s">
        <v>1767</v>
      </c>
      <c r="UT10" t="s">
        <v>1767</v>
      </c>
      <c r="UU10" t="s">
        <v>1767</v>
      </c>
      <c r="UV10" t="s">
        <v>1767</v>
      </c>
      <c r="UW10" t="s">
        <v>1767</v>
      </c>
      <c r="UX10" t="s">
        <v>1767</v>
      </c>
      <c r="UY10" t="s">
        <v>1767</v>
      </c>
      <c r="UZ10" t="s">
        <v>1767</v>
      </c>
      <c r="VB10" t="s">
        <v>1787</v>
      </c>
      <c r="VC10" t="s">
        <v>1788</v>
      </c>
      <c r="VD10" t="s">
        <v>1767</v>
      </c>
      <c r="VE10" t="s">
        <v>1767</v>
      </c>
      <c r="VF10" t="s">
        <v>1763</v>
      </c>
      <c r="VG10" t="s">
        <v>1763</v>
      </c>
      <c r="VH10" t="s">
        <v>1767</v>
      </c>
      <c r="VI10" t="s">
        <v>1767</v>
      </c>
      <c r="VJ10" t="s">
        <v>1767</v>
      </c>
      <c r="VK10" t="s">
        <v>1767</v>
      </c>
      <c r="VL10" t="s">
        <v>1767</v>
      </c>
      <c r="VM10" t="s">
        <v>1767</v>
      </c>
      <c r="VN10" t="s">
        <v>1767</v>
      </c>
      <c r="VO10" t="s">
        <v>1767</v>
      </c>
      <c r="VP10" t="s">
        <v>1767</v>
      </c>
      <c r="VQ10" t="s">
        <v>1767</v>
      </c>
      <c r="VY10" t="s">
        <v>1763</v>
      </c>
      <c r="VZ10" t="s">
        <v>1767</v>
      </c>
      <c r="WA10" t="s">
        <v>1763</v>
      </c>
      <c r="WB10" t="s">
        <v>1763</v>
      </c>
      <c r="WC10" t="s">
        <v>1763</v>
      </c>
      <c r="WD10" t="s">
        <v>1767</v>
      </c>
      <c r="WE10" t="s">
        <v>1767</v>
      </c>
      <c r="WF10" t="s">
        <v>1767</v>
      </c>
      <c r="WG10" t="s">
        <v>1767</v>
      </c>
      <c r="WH10" t="s">
        <v>1767</v>
      </c>
      <c r="WI10" t="s">
        <v>1767</v>
      </c>
      <c r="WJ10" t="s">
        <v>1763</v>
      </c>
      <c r="WK10" t="s">
        <v>1767</v>
      </c>
      <c r="WL10" t="s">
        <v>1767</v>
      </c>
      <c r="WM10" t="s">
        <v>1767</v>
      </c>
      <c r="WN10" t="s">
        <v>1767</v>
      </c>
      <c r="WO10" t="s">
        <v>1767</v>
      </c>
      <c r="WP10" t="s">
        <v>1767</v>
      </c>
      <c r="WQ10" t="s">
        <v>1767</v>
      </c>
      <c r="WR10" t="s">
        <v>1767</v>
      </c>
      <c r="WS10" t="s">
        <v>834</v>
      </c>
      <c r="WU10" t="s">
        <v>1763</v>
      </c>
      <c r="WV10" t="s">
        <v>1767</v>
      </c>
      <c r="WW10" t="s">
        <v>1767</v>
      </c>
      <c r="WX10" t="s">
        <v>1767</v>
      </c>
      <c r="WY10" t="s">
        <v>1767</v>
      </c>
      <c r="WZ10" t="s">
        <v>1767</v>
      </c>
      <c r="XA10" t="s">
        <v>1767</v>
      </c>
      <c r="XB10" t="s">
        <v>1767</v>
      </c>
      <c r="XC10" t="s">
        <v>1789</v>
      </c>
      <c r="XD10" t="s">
        <v>1767</v>
      </c>
      <c r="XE10" t="s">
        <v>1767</v>
      </c>
      <c r="XF10" t="s">
        <v>1767</v>
      </c>
      <c r="XG10" t="s">
        <v>1767</v>
      </c>
      <c r="XH10" t="s">
        <v>1767</v>
      </c>
      <c r="XI10" t="s">
        <v>1767</v>
      </c>
      <c r="XJ10" t="s">
        <v>1767</v>
      </c>
      <c r="XK10" t="s">
        <v>1767</v>
      </c>
      <c r="XL10" t="s">
        <v>1767</v>
      </c>
      <c r="XM10" t="s">
        <v>1767</v>
      </c>
      <c r="XN10" t="s">
        <v>1763</v>
      </c>
      <c r="XO10" t="s">
        <v>1767</v>
      </c>
      <c r="XP10" t="s">
        <v>1767</v>
      </c>
      <c r="XQ10" t="s">
        <v>1767</v>
      </c>
      <c r="XR10" t="s">
        <v>1767</v>
      </c>
      <c r="XS10" t="s">
        <v>1767</v>
      </c>
      <c r="XT10" t="s">
        <v>1767</v>
      </c>
      <c r="XU10" t="s">
        <v>1767</v>
      </c>
      <c r="XV10" t="s">
        <v>1767</v>
      </c>
      <c r="XW10" t="s">
        <v>1763</v>
      </c>
      <c r="XX10" t="s">
        <v>1767</v>
      </c>
      <c r="XY10" t="s">
        <v>1767</v>
      </c>
      <c r="XZ10" t="s">
        <v>1763</v>
      </c>
      <c r="YA10" t="s">
        <v>1767</v>
      </c>
      <c r="YB10" t="s">
        <v>1767</v>
      </c>
      <c r="YC10" t="s">
        <v>1767</v>
      </c>
      <c r="YD10" t="s">
        <v>1767</v>
      </c>
      <c r="YE10" t="s">
        <v>1767</v>
      </c>
      <c r="YF10" t="s">
        <v>1767</v>
      </c>
      <c r="YG10" t="s">
        <v>1767</v>
      </c>
      <c r="YH10" t="s">
        <v>1763</v>
      </c>
      <c r="YI10" t="s">
        <v>1767</v>
      </c>
      <c r="YJ10" t="s">
        <v>1767</v>
      </c>
      <c r="YK10" t="s">
        <v>1767</v>
      </c>
      <c r="YL10" t="s">
        <v>1767</v>
      </c>
      <c r="YM10" t="s">
        <v>1767</v>
      </c>
      <c r="YN10" t="s">
        <v>1763</v>
      </c>
      <c r="YO10" t="s">
        <v>1767</v>
      </c>
      <c r="YP10" t="s">
        <v>1767</v>
      </c>
      <c r="YQ10" t="s">
        <v>1767</v>
      </c>
      <c r="YR10" t="s">
        <v>1767</v>
      </c>
      <c r="YS10" t="s">
        <v>1767</v>
      </c>
      <c r="YT10" t="s">
        <v>1767</v>
      </c>
      <c r="YU10" t="s">
        <v>1763</v>
      </c>
      <c r="YW10" t="s">
        <v>1763</v>
      </c>
      <c r="YX10" t="s">
        <v>1767</v>
      </c>
      <c r="YY10" t="s">
        <v>1767</v>
      </c>
      <c r="YZ10" t="s">
        <v>1767</v>
      </c>
      <c r="ZA10" t="s">
        <v>1767</v>
      </c>
      <c r="ZB10" t="s">
        <v>1767</v>
      </c>
      <c r="ZC10" t="s">
        <v>1767</v>
      </c>
      <c r="ZD10" t="s">
        <v>1767</v>
      </c>
      <c r="ZE10" t="s">
        <v>1767</v>
      </c>
      <c r="ZF10" t="s">
        <v>1767</v>
      </c>
      <c r="ZG10" t="s">
        <v>1767</v>
      </c>
      <c r="ZH10" t="s">
        <v>1767</v>
      </c>
      <c r="ZI10" t="s">
        <v>1767</v>
      </c>
      <c r="ZJ10" t="s">
        <v>1767</v>
      </c>
      <c r="ZK10" t="s">
        <v>1763</v>
      </c>
      <c r="ZL10" t="s">
        <v>1767</v>
      </c>
      <c r="ZM10" t="s">
        <v>1763</v>
      </c>
      <c r="ZN10" t="s">
        <v>1767</v>
      </c>
      <c r="ZO10" t="s">
        <v>1767</v>
      </c>
      <c r="ZP10" t="s">
        <v>1767</v>
      </c>
      <c r="ZQ10" t="s">
        <v>1763</v>
      </c>
      <c r="ZR10" t="s">
        <v>1767</v>
      </c>
      <c r="ZS10" t="s">
        <v>1763</v>
      </c>
      <c r="ZT10" t="s">
        <v>1767</v>
      </c>
      <c r="ZU10" t="s">
        <v>1767</v>
      </c>
      <c r="ZV10" t="s">
        <v>1767</v>
      </c>
      <c r="ZW10" t="s">
        <v>1767</v>
      </c>
      <c r="ZX10" t="s">
        <v>1767</v>
      </c>
      <c r="ZY10" t="s">
        <v>1767</v>
      </c>
      <c r="ZZ10" t="s">
        <v>1767</v>
      </c>
      <c r="AAA10" t="s">
        <v>1767</v>
      </c>
      <c r="AAB10" t="s">
        <v>1767</v>
      </c>
      <c r="AAC10" t="s">
        <v>1767</v>
      </c>
      <c r="AAD10" t="s">
        <v>1767</v>
      </c>
      <c r="AAE10" t="s">
        <v>1767</v>
      </c>
      <c r="AAF10" t="s">
        <v>1767</v>
      </c>
      <c r="AAH10" t="s">
        <v>1767</v>
      </c>
      <c r="AAI10" t="s">
        <v>1767</v>
      </c>
      <c r="AAJ10" t="s">
        <v>1763</v>
      </c>
      <c r="AAK10" t="s">
        <v>1767</v>
      </c>
      <c r="AAL10" t="s">
        <v>1763</v>
      </c>
      <c r="AAM10" t="s">
        <v>1767</v>
      </c>
      <c r="AAN10" t="s">
        <v>1763</v>
      </c>
      <c r="AAO10" t="s">
        <v>1767</v>
      </c>
      <c r="AAP10" t="s">
        <v>1767</v>
      </c>
      <c r="AAQ10" t="s">
        <v>1767</v>
      </c>
      <c r="AAR10" t="s">
        <v>1767</v>
      </c>
      <c r="AAS10" t="s">
        <v>1767</v>
      </c>
      <c r="AAT10" t="s">
        <v>1767</v>
      </c>
      <c r="AAV10" t="s">
        <v>1767</v>
      </c>
      <c r="AAW10" t="s">
        <v>1767</v>
      </c>
      <c r="AAX10" t="s">
        <v>1767</v>
      </c>
      <c r="AAY10" t="s">
        <v>1767</v>
      </c>
      <c r="AAZ10" t="s">
        <v>1767</v>
      </c>
      <c r="ABA10" t="s">
        <v>1767</v>
      </c>
      <c r="ABB10" t="s">
        <v>1767</v>
      </c>
      <c r="ABC10" t="s">
        <v>1767</v>
      </c>
      <c r="ABD10" t="s">
        <v>1767</v>
      </c>
      <c r="ABE10" t="s">
        <v>1767</v>
      </c>
      <c r="ABF10" t="s">
        <v>1767</v>
      </c>
      <c r="ABG10" t="s">
        <v>1767</v>
      </c>
      <c r="ABH10" t="s">
        <v>1767</v>
      </c>
      <c r="ABI10" t="s">
        <v>1767</v>
      </c>
      <c r="ABJ10" t="s">
        <v>1767</v>
      </c>
      <c r="ABK10" t="s">
        <v>1767</v>
      </c>
      <c r="ABL10" t="s">
        <v>1767</v>
      </c>
      <c r="ABM10" t="s">
        <v>1767</v>
      </c>
      <c r="ABN10" t="s">
        <v>1767</v>
      </c>
      <c r="ABO10" t="s">
        <v>1767</v>
      </c>
      <c r="ABP10" t="s">
        <v>1763</v>
      </c>
      <c r="ABQ10" t="s">
        <v>1767</v>
      </c>
      <c r="ABR10" t="s">
        <v>1767</v>
      </c>
      <c r="ABS10" t="s">
        <v>1767</v>
      </c>
      <c r="ABT10" t="s">
        <v>1767</v>
      </c>
      <c r="ABU10" t="s">
        <v>1767</v>
      </c>
      <c r="ABV10" t="s">
        <v>1763</v>
      </c>
      <c r="ABW10" t="s">
        <v>1767</v>
      </c>
      <c r="ABX10" t="s">
        <v>1767</v>
      </c>
      <c r="ABY10" t="s">
        <v>1767</v>
      </c>
      <c r="ABZ10" t="s">
        <v>1767</v>
      </c>
      <c r="ACA10" t="s">
        <v>1767</v>
      </c>
      <c r="ACB10" t="s">
        <v>1763</v>
      </c>
      <c r="ACC10" t="s">
        <v>1767</v>
      </c>
      <c r="ACD10" t="s">
        <v>1767</v>
      </c>
      <c r="ACE10" t="s">
        <v>1767</v>
      </c>
      <c r="ACF10" t="s">
        <v>1767</v>
      </c>
      <c r="ACG10" t="s">
        <v>1767</v>
      </c>
      <c r="ACH10" t="s">
        <v>1767</v>
      </c>
      <c r="ACI10" t="s">
        <v>1767</v>
      </c>
    </row>
    <row r="11" spans="1:773">
      <c r="A11" t="s">
        <v>938</v>
      </c>
      <c r="B11" t="s">
        <v>939</v>
      </c>
      <c r="C11" t="s">
        <v>940</v>
      </c>
      <c r="D11" t="s">
        <v>941</v>
      </c>
      <c r="E11" t="s">
        <v>941</v>
      </c>
      <c r="P11" t="s">
        <v>874</v>
      </c>
      <c r="Q11">
        <v>1.2475828181962281</v>
      </c>
      <c r="T11" t="s">
        <v>1837</v>
      </c>
      <c r="V11" t="s">
        <v>1763</v>
      </c>
      <c r="X11" t="s">
        <v>1763</v>
      </c>
      <c r="Y11" t="s">
        <v>1791</v>
      </c>
      <c r="AA11" t="s">
        <v>1792</v>
      </c>
      <c r="AB11" t="s">
        <v>1766</v>
      </c>
      <c r="AC11" t="s">
        <v>845</v>
      </c>
      <c r="AD11" t="s">
        <v>1767</v>
      </c>
      <c r="AE11" t="s">
        <v>845</v>
      </c>
      <c r="AF11" t="s">
        <v>818</v>
      </c>
      <c r="AG11" t="s">
        <v>818</v>
      </c>
      <c r="KF11" t="s">
        <v>845</v>
      </c>
      <c r="KH11" t="s">
        <v>818</v>
      </c>
      <c r="KI11" t="s">
        <v>818</v>
      </c>
      <c r="KJ11" t="s">
        <v>818</v>
      </c>
      <c r="KK11" t="s">
        <v>818</v>
      </c>
      <c r="KL11" t="s">
        <v>818</v>
      </c>
      <c r="KM11" t="s">
        <v>818</v>
      </c>
      <c r="KN11" t="s">
        <v>818</v>
      </c>
      <c r="KO11" t="s">
        <v>818</v>
      </c>
      <c r="KP11" t="s">
        <v>818</v>
      </c>
      <c r="KQ11" t="s">
        <v>818</v>
      </c>
      <c r="KR11" t="s">
        <v>818</v>
      </c>
      <c r="KS11" t="s">
        <v>818</v>
      </c>
      <c r="KT11" t="s">
        <v>818</v>
      </c>
      <c r="KU11" t="s">
        <v>818</v>
      </c>
      <c r="KV11" t="s">
        <v>818</v>
      </c>
      <c r="KW11" t="s">
        <v>818</v>
      </c>
      <c r="KX11" t="s">
        <v>845</v>
      </c>
      <c r="KY11" t="s">
        <v>818</v>
      </c>
      <c r="KZ11" t="s">
        <v>818</v>
      </c>
      <c r="LA11" t="s">
        <v>845</v>
      </c>
      <c r="LB11" t="s">
        <v>818</v>
      </c>
      <c r="LC11" t="s">
        <v>818</v>
      </c>
      <c r="LD11" t="s">
        <v>845</v>
      </c>
      <c r="LE11" t="s">
        <v>818</v>
      </c>
      <c r="LF11" t="s">
        <v>845</v>
      </c>
      <c r="LH11" t="s">
        <v>1767</v>
      </c>
      <c r="LI11" t="s">
        <v>1767</v>
      </c>
      <c r="LJ11" t="s">
        <v>1767</v>
      </c>
      <c r="LK11" t="s">
        <v>1767</v>
      </c>
      <c r="LL11" t="s">
        <v>1767</v>
      </c>
      <c r="LM11" t="s">
        <v>1767</v>
      </c>
      <c r="LO11" t="s">
        <v>1767</v>
      </c>
      <c r="LQ11" t="s">
        <v>1767</v>
      </c>
      <c r="LX11" t="s">
        <v>1767</v>
      </c>
      <c r="MA11" t="s">
        <v>1793</v>
      </c>
      <c r="MB11" t="s">
        <v>942</v>
      </c>
      <c r="MC11" t="s">
        <v>1838</v>
      </c>
      <c r="MD11" t="s">
        <v>1763</v>
      </c>
      <c r="MF11" t="s">
        <v>1770</v>
      </c>
      <c r="MI11" t="s">
        <v>1763</v>
      </c>
      <c r="MJ11" t="s">
        <v>1771</v>
      </c>
      <c r="MK11" t="s">
        <v>1767</v>
      </c>
      <c r="ML11" t="s">
        <v>1767</v>
      </c>
      <c r="MM11" t="s">
        <v>1763</v>
      </c>
      <c r="MN11" t="s">
        <v>1767</v>
      </c>
      <c r="MO11" t="s">
        <v>1767</v>
      </c>
      <c r="MP11" t="s">
        <v>1767</v>
      </c>
      <c r="MQ11" t="s">
        <v>1767</v>
      </c>
      <c r="MR11" t="s">
        <v>1767</v>
      </c>
      <c r="MS11" t="s">
        <v>1767</v>
      </c>
      <c r="MT11" t="s">
        <v>1767</v>
      </c>
      <c r="MU11" t="s">
        <v>1818</v>
      </c>
      <c r="NR11" t="s">
        <v>1818</v>
      </c>
      <c r="NU11" t="s">
        <v>1839</v>
      </c>
      <c r="OP11" t="s">
        <v>1818</v>
      </c>
      <c r="OQ11" t="s">
        <v>1774</v>
      </c>
      <c r="OR11" t="s">
        <v>1797</v>
      </c>
      <c r="OS11" t="s">
        <v>1806</v>
      </c>
      <c r="OT11" t="s">
        <v>1763</v>
      </c>
      <c r="OU11" t="s">
        <v>1767</v>
      </c>
      <c r="OV11" t="s">
        <v>1777</v>
      </c>
      <c r="OW11" t="s">
        <v>1778</v>
      </c>
      <c r="OX11" t="s">
        <v>832</v>
      </c>
      <c r="OY11" t="s">
        <v>1779</v>
      </c>
      <c r="OZ11" t="s">
        <v>891</v>
      </c>
      <c r="PA11" t="s">
        <v>1767</v>
      </c>
      <c r="PB11" t="s">
        <v>1767</v>
      </c>
      <c r="PC11" t="s">
        <v>1767</v>
      </c>
      <c r="PD11" t="s">
        <v>1767</v>
      </c>
      <c r="PE11" t="s">
        <v>1767</v>
      </c>
      <c r="PF11" t="s">
        <v>1763</v>
      </c>
      <c r="PG11" t="s">
        <v>1767</v>
      </c>
      <c r="PH11" t="s">
        <v>1767</v>
      </c>
      <c r="PI11" t="s">
        <v>1767</v>
      </c>
      <c r="PJ11" t="s">
        <v>1767</v>
      </c>
      <c r="PK11" t="s">
        <v>1763</v>
      </c>
      <c r="PL11" t="s">
        <v>1780</v>
      </c>
      <c r="PM11" t="s">
        <v>879</v>
      </c>
      <c r="PN11" t="s">
        <v>845</v>
      </c>
      <c r="PO11" t="s">
        <v>1807</v>
      </c>
      <c r="PP11" t="s">
        <v>1782</v>
      </c>
      <c r="PQ11" t="s">
        <v>1763</v>
      </c>
      <c r="PR11" t="s">
        <v>1763</v>
      </c>
      <c r="PS11" t="s">
        <v>1767</v>
      </c>
      <c r="PT11" t="s">
        <v>1767</v>
      </c>
      <c r="PU11" t="s">
        <v>1767</v>
      </c>
      <c r="PV11" t="s">
        <v>1767</v>
      </c>
      <c r="PW11" t="s">
        <v>1767</v>
      </c>
      <c r="PX11" t="s">
        <v>1767</v>
      </c>
      <c r="PY11" t="s">
        <v>1767</v>
      </c>
      <c r="PZ11" t="s">
        <v>1783</v>
      </c>
      <c r="QA11" t="s">
        <v>841</v>
      </c>
      <c r="QB11" t="s">
        <v>1814</v>
      </c>
      <c r="QC11" t="s">
        <v>1785</v>
      </c>
      <c r="QD11" t="s">
        <v>1815</v>
      </c>
      <c r="QE11" t="s">
        <v>845</v>
      </c>
      <c r="QF11" t="s">
        <v>1763</v>
      </c>
      <c r="QG11" t="s">
        <v>1763</v>
      </c>
      <c r="QH11" t="s">
        <v>1763</v>
      </c>
      <c r="QI11" t="s">
        <v>1763</v>
      </c>
      <c r="QJ11" t="s">
        <v>1763</v>
      </c>
      <c r="QK11" t="s">
        <v>1763</v>
      </c>
      <c r="QL11" t="s">
        <v>1767</v>
      </c>
      <c r="QM11" t="s">
        <v>1767</v>
      </c>
      <c r="QN11" t="s">
        <v>1767</v>
      </c>
      <c r="QO11" t="s">
        <v>1767</v>
      </c>
      <c r="QP11" t="s">
        <v>1767</v>
      </c>
      <c r="QQ11" t="s">
        <v>1767</v>
      </c>
      <c r="QR11" t="s">
        <v>1801</v>
      </c>
      <c r="QS11" t="s">
        <v>1767</v>
      </c>
      <c r="QT11" t="s">
        <v>1767</v>
      </c>
      <c r="QU11" t="s">
        <v>1767</v>
      </c>
      <c r="QV11" t="s">
        <v>1767</v>
      </c>
      <c r="QW11" t="s">
        <v>1767</v>
      </c>
      <c r="QX11" t="s">
        <v>1767</v>
      </c>
      <c r="QY11" t="s">
        <v>1763</v>
      </c>
      <c r="QZ11" t="s">
        <v>1767</v>
      </c>
      <c r="RA11" t="s">
        <v>1767</v>
      </c>
      <c r="RB11" t="s">
        <v>1767</v>
      </c>
      <c r="RC11" t="s">
        <v>1767</v>
      </c>
      <c r="RD11" t="s">
        <v>1767</v>
      </c>
      <c r="RE11" t="s">
        <v>1767</v>
      </c>
      <c r="RF11" t="s">
        <v>1767</v>
      </c>
      <c r="RG11" t="s">
        <v>1767</v>
      </c>
      <c r="RH11" t="s">
        <v>1767</v>
      </c>
      <c r="RI11" t="s">
        <v>1767</v>
      </c>
      <c r="RJ11" t="s">
        <v>1767</v>
      </c>
      <c r="RK11" t="s">
        <v>1763</v>
      </c>
      <c r="RL11" t="s">
        <v>1763</v>
      </c>
      <c r="RM11" t="s">
        <v>1767</v>
      </c>
      <c r="RN11" t="s">
        <v>1767</v>
      </c>
      <c r="RO11" t="s">
        <v>1767</v>
      </c>
      <c r="RP11" t="s">
        <v>1767</v>
      </c>
      <c r="RQ11" t="s">
        <v>1767</v>
      </c>
      <c r="RR11" t="s">
        <v>1767</v>
      </c>
      <c r="RS11" t="s">
        <v>1767</v>
      </c>
      <c r="RT11" t="s">
        <v>1767</v>
      </c>
      <c r="RU11" t="s">
        <v>1767</v>
      </c>
      <c r="RV11" t="s">
        <v>1767</v>
      </c>
      <c r="RW11" t="s">
        <v>1767</v>
      </c>
      <c r="RX11" t="s">
        <v>845</v>
      </c>
      <c r="RY11" t="s">
        <v>937</v>
      </c>
      <c r="RZ11" t="s">
        <v>1763</v>
      </c>
      <c r="SA11" t="s">
        <v>1763</v>
      </c>
      <c r="SB11" t="s">
        <v>1767</v>
      </c>
      <c r="SC11" t="s">
        <v>1767</v>
      </c>
      <c r="SD11" t="s">
        <v>1767</v>
      </c>
      <c r="SE11" t="s">
        <v>1767</v>
      </c>
      <c r="SF11" t="s">
        <v>1767</v>
      </c>
      <c r="SG11" t="s">
        <v>1767</v>
      </c>
      <c r="SH11" t="s">
        <v>1767</v>
      </c>
      <c r="SI11" t="s">
        <v>1767</v>
      </c>
      <c r="SJ11" t="s">
        <v>1767</v>
      </c>
      <c r="SK11" t="s">
        <v>1767</v>
      </c>
      <c r="SL11" t="s">
        <v>1763</v>
      </c>
      <c r="SM11" t="s">
        <v>1767</v>
      </c>
      <c r="SN11" t="s">
        <v>1767</v>
      </c>
      <c r="SO11" t="s">
        <v>1767</v>
      </c>
      <c r="SP11" t="s">
        <v>1767</v>
      </c>
      <c r="SQ11" t="s">
        <v>1767</v>
      </c>
      <c r="SR11" t="s">
        <v>1767</v>
      </c>
      <c r="SS11" t="s">
        <v>1767</v>
      </c>
      <c r="ST11" t="s">
        <v>1767</v>
      </c>
      <c r="SU11" t="s">
        <v>1767</v>
      </c>
      <c r="SV11" t="s">
        <v>1767</v>
      </c>
      <c r="SW11" t="s">
        <v>1767</v>
      </c>
      <c r="SX11" t="s">
        <v>1767</v>
      </c>
      <c r="SY11" t="s">
        <v>1767</v>
      </c>
      <c r="SZ11" t="s">
        <v>1767</v>
      </c>
      <c r="TA11" t="s">
        <v>1767</v>
      </c>
      <c r="TB11" t="s">
        <v>1767</v>
      </c>
      <c r="TC11" t="s">
        <v>1767</v>
      </c>
      <c r="TD11" t="s">
        <v>1767</v>
      </c>
      <c r="TE11" t="s">
        <v>1767</v>
      </c>
      <c r="TF11" t="s">
        <v>1763</v>
      </c>
      <c r="TG11" t="s">
        <v>1767</v>
      </c>
      <c r="TH11" t="s">
        <v>1767</v>
      </c>
      <c r="TI11" t="s">
        <v>1767</v>
      </c>
      <c r="TJ11" t="s">
        <v>1767</v>
      </c>
      <c r="TU11" t="s">
        <v>1767</v>
      </c>
      <c r="TY11" t="s">
        <v>1767</v>
      </c>
      <c r="TZ11" t="s">
        <v>1767</v>
      </c>
      <c r="UA11" t="s">
        <v>1767</v>
      </c>
      <c r="UB11" t="s">
        <v>1767</v>
      </c>
      <c r="UC11" t="s">
        <v>1767</v>
      </c>
      <c r="UD11" t="s">
        <v>1767</v>
      </c>
      <c r="UE11" t="s">
        <v>1767</v>
      </c>
      <c r="UF11" t="s">
        <v>1767</v>
      </c>
      <c r="UG11" t="s">
        <v>1767</v>
      </c>
      <c r="UH11" t="s">
        <v>1763</v>
      </c>
      <c r="UI11" t="s">
        <v>1767</v>
      </c>
      <c r="UJ11" t="s">
        <v>1767</v>
      </c>
      <c r="UK11" t="s">
        <v>1767</v>
      </c>
      <c r="UL11" t="s">
        <v>1818</v>
      </c>
      <c r="UM11" t="s">
        <v>1818</v>
      </c>
      <c r="UN11" t="s">
        <v>1767</v>
      </c>
      <c r="UO11" t="s">
        <v>1767</v>
      </c>
      <c r="UP11" t="s">
        <v>1767</v>
      </c>
      <c r="UQ11" t="s">
        <v>1767</v>
      </c>
      <c r="UR11" t="s">
        <v>1767</v>
      </c>
      <c r="US11" t="s">
        <v>1767</v>
      </c>
      <c r="UT11" t="s">
        <v>1767</v>
      </c>
      <c r="UU11" t="s">
        <v>1767</v>
      </c>
      <c r="UV11" t="s">
        <v>1767</v>
      </c>
      <c r="UW11" t="s">
        <v>1763</v>
      </c>
      <c r="UX11" t="s">
        <v>1767</v>
      </c>
      <c r="UY11" t="s">
        <v>1767</v>
      </c>
      <c r="UZ11" t="s">
        <v>1767</v>
      </c>
      <c r="VD11" t="s">
        <v>1763</v>
      </c>
      <c r="VE11" t="s">
        <v>1767</v>
      </c>
      <c r="VF11" t="s">
        <v>1767</v>
      </c>
      <c r="VG11" t="s">
        <v>1767</v>
      </c>
      <c r="VH11" t="s">
        <v>1767</v>
      </c>
      <c r="VI11" t="s">
        <v>1767</v>
      </c>
      <c r="VJ11" t="s">
        <v>1767</v>
      </c>
      <c r="VK11" t="s">
        <v>1767</v>
      </c>
      <c r="VL11" t="s">
        <v>1767</v>
      </c>
      <c r="VM11" t="s">
        <v>1767</v>
      </c>
      <c r="VN11" t="s">
        <v>1767</v>
      </c>
      <c r="VO11" t="s">
        <v>1767</v>
      </c>
      <c r="VP11" t="s">
        <v>1767</v>
      </c>
      <c r="VQ11" t="s">
        <v>1767</v>
      </c>
      <c r="VY11" t="s">
        <v>1763</v>
      </c>
      <c r="VZ11" t="s">
        <v>1767</v>
      </c>
      <c r="WA11" t="s">
        <v>1818</v>
      </c>
      <c r="WJ11" t="s">
        <v>1767</v>
      </c>
      <c r="WK11" t="s">
        <v>1767</v>
      </c>
      <c r="WL11" t="s">
        <v>1767</v>
      </c>
      <c r="WM11" t="s">
        <v>1767</v>
      </c>
      <c r="WN11" t="s">
        <v>1767</v>
      </c>
      <c r="WO11" t="s">
        <v>1763</v>
      </c>
      <c r="WP11" t="s">
        <v>1767</v>
      </c>
      <c r="WQ11" t="s">
        <v>1767</v>
      </c>
      <c r="WR11" t="s">
        <v>1767</v>
      </c>
      <c r="WS11" t="s">
        <v>834</v>
      </c>
      <c r="WU11" t="s">
        <v>1767</v>
      </c>
      <c r="WV11" t="s">
        <v>1767</v>
      </c>
      <c r="WW11" t="s">
        <v>1767</v>
      </c>
      <c r="WX11" t="s">
        <v>1767</v>
      </c>
      <c r="WY11" t="s">
        <v>1767</v>
      </c>
      <c r="WZ11" t="s">
        <v>1763</v>
      </c>
      <c r="XA11" t="s">
        <v>1767</v>
      </c>
      <c r="XB11" t="s">
        <v>1767</v>
      </c>
      <c r="XC11" t="s">
        <v>1802</v>
      </c>
      <c r="XD11" t="s">
        <v>1763</v>
      </c>
      <c r="XE11" t="s">
        <v>1767</v>
      </c>
      <c r="XF11" t="s">
        <v>1767</v>
      </c>
      <c r="XG11" t="s">
        <v>1767</v>
      </c>
      <c r="XH11" t="s">
        <v>1767</v>
      </c>
      <c r="XI11" t="s">
        <v>1767</v>
      </c>
      <c r="XJ11" t="s">
        <v>1767</v>
      </c>
      <c r="XK11" t="s">
        <v>1767</v>
      </c>
      <c r="XL11" t="s">
        <v>1767</v>
      </c>
      <c r="XM11" t="s">
        <v>1767</v>
      </c>
      <c r="XN11" t="s">
        <v>1767</v>
      </c>
      <c r="XO11" t="s">
        <v>1767</v>
      </c>
      <c r="XP11" t="s">
        <v>1767</v>
      </c>
      <c r="XQ11" t="s">
        <v>1767</v>
      </c>
      <c r="XR11" t="s">
        <v>1767</v>
      </c>
      <c r="XS11" t="s">
        <v>1767</v>
      </c>
      <c r="XT11" t="s">
        <v>1767</v>
      </c>
      <c r="XU11" t="s">
        <v>1767</v>
      </c>
      <c r="XV11" t="s">
        <v>1767</v>
      </c>
      <c r="XW11" t="s">
        <v>1763</v>
      </c>
      <c r="XX11" t="s">
        <v>1767</v>
      </c>
      <c r="XY11" t="s">
        <v>1767</v>
      </c>
      <c r="XZ11" t="s">
        <v>1767</v>
      </c>
      <c r="ZM11" t="s">
        <v>1763</v>
      </c>
      <c r="ZN11" t="s">
        <v>1767</v>
      </c>
      <c r="ZO11" t="s">
        <v>1767</v>
      </c>
      <c r="ZP11" t="s">
        <v>1767</v>
      </c>
      <c r="ZQ11" t="s">
        <v>1767</v>
      </c>
      <c r="ZR11" t="s">
        <v>1767</v>
      </c>
      <c r="ZS11" t="s">
        <v>1767</v>
      </c>
      <c r="ZT11" t="s">
        <v>1767</v>
      </c>
      <c r="ZU11" t="s">
        <v>1767</v>
      </c>
      <c r="ZV11" t="s">
        <v>1767</v>
      </c>
      <c r="ZW11" t="s">
        <v>1767</v>
      </c>
      <c r="ZX11" t="s">
        <v>1767</v>
      </c>
      <c r="ZY11" t="s">
        <v>1767</v>
      </c>
      <c r="ZZ11" t="s">
        <v>1767</v>
      </c>
      <c r="AAA11" t="s">
        <v>1767</v>
      </c>
      <c r="AAB11" t="s">
        <v>1767</v>
      </c>
      <c r="AAC11" t="s">
        <v>1767</v>
      </c>
      <c r="AAD11" t="s">
        <v>1767</v>
      </c>
      <c r="AAE11" t="s">
        <v>1767</v>
      </c>
      <c r="AAF11" t="s">
        <v>1767</v>
      </c>
      <c r="AAH11" t="s">
        <v>1767</v>
      </c>
      <c r="AAI11" t="s">
        <v>1767</v>
      </c>
      <c r="AAJ11" t="s">
        <v>1763</v>
      </c>
      <c r="AAK11" t="s">
        <v>1767</v>
      </c>
      <c r="AAL11" t="s">
        <v>1767</v>
      </c>
      <c r="AAM11" t="s">
        <v>1767</v>
      </c>
      <c r="AAN11" t="s">
        <v>1767</v>
      </c>
      <c r="AAO11" t="s">
        <v>1767</v>
      </c>
      <c r="AAP11" t="s">
        <v>1767</v>
      </c>
      <c r="AAQ11" t="s">
        <v>1767</v>
      </c>
      <c r="AAR11" t="s">
        <v>1767</v>
      </c>
      <c r="AAS11" t="s">
        <v>1767</v>
      </c>
      <c r="AAT11" t="s">
        <v>1767</v>
      </c>
      <c r="AAV11" t="s">
        <v>1767</v>
      </c>
      <c r="AAW11" t="s">
        <v>1767</v>
      </c>
      <c r="AAX11" t="s">
        <v>1767</v>
      </c>
      <c r="AAY11" t="s">
        <v>1767</v>
      </c>
      <c r="AAZ11" t="s">
        <v>1767</v>
      </c>
      <c r="ABA11" t="s">
        <v>1767</v>
      </c>
      <c r="ABB11" t="s">
        <v>1767</v>
      </c>
      <c r="ABC11" t="s">
        <v>1767</v>
      </c>
      <c r="ABD11" t="s">
        <v>1767</v>
      </c>
      <c r="ABE11" t="s">
        <v>1767</v>
      </c>
      <c r="ABF11" t="s">
        <v>1767</v>
      </c>
      <c r="ABG11" t="s">
        <v>1767</v>
      </c>
      <c r="ABH11" t="s">
        <v>1767</v>
      </c>
      <c r="ABI11" t="s">
        <v>1767</v>
      </c>
      <c r="ABJ11" t="s">
        <v>1767</v>
      </c>
      <c r="ABK11" t="s">
        <v>1763</v>
      </c>
      <c r="ABL11" t="s">
        <v>1767</v>
      </c>
      <c r="ABM11" t="s">
        <v>1767</v>
      </c>
      <c r="ABN11" t="s">
        <v>1767</v>
      </c>
      <c r="ABO11" t="s">
        <v>1767</v>
      </c>
      <c r="ABP11" t="s">
        <v>1767</v>
      </c>
      <c r="ABQ11" t="s">
        <v>1767</v>
      </c>
      <c r="ABR11" t="s">
        <v>1767</v>
      </c>
      <c r="ABS11" t="s">
        <v>1767</v>
      </c>
      <c r="ABT11" t="s">
        <v>1767</v>
      </c>
      <c r="ABU11" t="s">
        <v>1767</v>
      </c>
      <c r="ABV11" t="s">
        <v>1767</v>
      </c>
      <c r="ABW11" t="s">
        <v>1763</v>
      </c>
      <c r="ABX11" t="s">
        <v>1767</v>
      </c>
      <c r="ABY11" t="s">
        <v>1767</v>
      </c>
      <c r="ABZ11" t="s">
        <v>1767</v>
      </c>
      <c r="ACA11" t="s">
        <v>1767</v>
      </c>
      <c r="ACB11" t="s">
        <v>1767</v>
      </c>
      <c r="ACC11" t="s">
        <v>1767</v>
      </c>
      <c r="ACD11" t="s">
        <v>1767</v>
      </c>
      <c r="ACE11" t="s">
        <v>1767</v>
      </c>
      <c r="ACF11" t="s">
        <v>1767</v>
      </c>
      <c r="ACG11" t="s">
        <v>1767</v>
      </c>
      <c r="ACH11" t="s">
        <v>1767</v>
      </c>
      <c r="ACI11" t="s">
        <v>1767</v>
      </c>
    </row>
    <row r="12" spans="1:773">
      <c r="A12" t="s">
        <v>945</v>
      </c>
      <c r="B12" t="s">
        <v>946</v>
      </c>
      <c r="C12" t="s">
        <v>947</v>
      </c>
      <c r="D12" t="s">
        <v>873</v>
      </c>
      <c r="E12" t="s">
        <v>873</v>
      </c>
      <c r="P12" t="s">
        <v>874</v>
      </c>
      <c r="Q12">
        <v>1.2475828181962281</v>
      </c>
      <c r="T12" t="s">
        <v>1840</v>
      </c>
      <c r="V12" t="s">
        <v>1763</v>
      </c>
      <c r="X12" t="s">
        <v>1763</v>
      </c>
      <c r="Y12" t="s">
        <v>1791</v>
      </c>
      <c r="AA12" t="s">
        <v>1792</v>
      </c>
      <c r="AB12" t="s">
        <v>1766</v>
      </c>
      <c r="AC12" t="s">
        <v>837</v>
      </c>
      <c r="AD12" t="s">
        <v>1767</v>
      </c>
      <c r="AE12" t="s">
        <v>837</v>
      </c>
      <c r="AF12" t="s">
        <v>818</v>
      </c>
      <c r="AG12" t="s">
        <v>818</v>
      </c>
      <c r="KF12" t="s">
        <v>837</v>
      </c>
      <c r="KH12" t="s">
        <v>818</v>
      </c>
      <c r="KI12" t="s">
        <v>818</v>
      </c>
      <c r="KJ12" t="s">
        <v>818</v>
      </c>
      <c r="KK12" t="s">
        <v>818</v>
      </c>
      <c r="KL12" t="s">
        <v>818</v>
      </c>
      <c r="KM12" t="s">
        <v>818</v>
      </c>
      <c r="KN12" t="s">
        <v>818</v>
      </c>
      <c r="KO12" t="s">
        <v>845</v>
      </c>
      <c r="KP12" t="s">
        <v>818</v>
      </c>
      <c r="KQ12" t="s">
        <v>845</v>
      </c>
      <c r="KR12" t="s">
        <v>818</v>
      </c>
      <c r="KS12" t="s">
        <v>818</v>
      </c>
      <c r="KT12" t="s">
        <v>818</v>
      </c>
      <c r="KU12" t="s">
        <v>818</v>
      </c>
      <c r="KV12" t="s">
        <v>818</v>
      </c>
      <c r="KW12" t="s">
        <v>818</v>
      </c>
      <c r="KX12" t="s">
        <v>845</v>
      </c>
      <c r="KY12" t="s">
        <v>818</v>
      </c>
      <c r="KZ12" t="s">
        <v>818</v>
      </c>
      <c r="LA12" t="s">
        <v>845</v>
      </c>
      <c r="LB12" t="s">
        <v>818</v>
      </c>
      <c r="LC12" t="s">
        <v>818</v>
      </c>
      <c r="LD12" t="s">
        <v>837</v>
      </c>
      <c r="LE12" t="s">
        <v>818</v>
      </c>
      <c r="LF12" t="s">
        <v>845</v>
      </c>
      <c r="LH12" t="s">
        <v>1767</v>
      </c>
      <c r="LI12" t="s">
        <v>1767</v>
      </c>
      <c r="LJ12" t="s">
        <v>1767</v>
      </c>
      <c r="LK12" t="s">
        <v>1767</v>
      </c>
      <c r="LL12" t="s">
        <v>1767</v>
      </c>
      <c r="LM12" t="s">
        <v>1767</v>
      </c>
      <c r="LO12" t="s">
        <v>1763</v>
      </c>
      <c r="LP12" t="s">
        <v>1767</v>
      </c>
      <c r="LQ12" t="s">
        <v>1767</v>
      </c>
      <c r="LR12" t="s">
        <v>818</v>
      </c>
      <c r="LV12" t="s">
        <v>818</v>
      </c>
      <c r="LX12" t="s">
        <v>1767</v>
      </c>
      <c r="MA12" t="s">
        <v>1793</v>
      </c>
      <c r="MB12" t="s">
        <v>948</v>
      </c>
      <c r="MC12" t="s">
        <v>1838</v>
      </c>
      <c r="MD12" t="s">
        <v>1763</v>
      </c>
      <c r="MF12" t="s">
        <v>1833</v>
      </c>
      <c r="MH12" t="s">
        <v>1834</v>
      </c>
      <c r="MI12" t="s">
        <v>1767</v>
      </c>
      <c r="MJ12" t="s">
        <v>1794</v>
      </c>
      <c r="MU12" t="s">
        <v>1763</v>
      </c>
      <c r="NC12" t="s">
        <v>1767</v>
      </c>
      <c r="ND12" t="s">
        <v>1763</v>
      </c>
      <c r="NE12" t="s">
        <v>1767</v>
      </c>
      <c r="NR12" t="s">
        <v>1763</v>
      </c>
      <c r="NS12" t="s">
        <v>1767</v>
      </c>
      <c r="NU12" t="s">
        <v>1839</v>
      </c>
      <c r="OP12" t="s">
        <v>1767</v>
      </c>
      <c r="OQ12" t="s">
        <v>1774</v>
      </c>
      <c r="OR12" t="s">
        <v>1797</v>
      </c>
      <c r="OS12" t="s">
        <v>1776</v>
      </c>
      <c r="OT12" t="s">
        <v>1763</v>
      </c>
      <c r="OU12" t="s">
        <v>1763</v>
      </c>
      <c r="OV12" t="s">
        <v>1777</v>
      </c>
      <c r="OW12" t="s">
        <v>1798</v>
      </c>
      <c r="OX12" t="s">
        <v>832</v>
      </c>
      <c r="OY12" t="s">
        <v>1779</v>
      </c>
      <c r="OZ12" t="s">
        <v>928</v>
      </c>
      <c r="PA12" t="s">
        <v>1763</v>
      </c>
      <c r="PB12" t="s">
        <v>1763</v>
      </c>
      <c r="PC12" t="s">
        <v>1767</v>
      </c>
      <c r="PD12" t="s">
        <v>1767</v>
      </c>
      <c r="PE12" t="s">
        <v>1767</v>
      </c>
      <c r="PF12" t="s">
        <v>1767</v>
      </c>
      <c r="PG12" t="s">
        <v>1767</v>
      </c>
      <c r="PH12" t="s">
        <v>1767</v>
      </c>
      <c r="PI12" t="s">
        <v>1767</v>
      </c>
      <c r="PJ12" t="s">
        <v>1767</v>
      </c>
      <c r="PK12" t="s">
        <v>1767</v>
      </c>
      <c r="PL12" t="s">
        <v>1780</v>
      </c>
      <c r="PM12" t="s">
        <v>845</v>
      </c>
      <c r="PN12" t="s">
        <v>818</v>
      </c>
      <c r="PO12" t="s">
        <v>1812</v>
      </c>
      <c r="PP12" t="s">
        <v>1800</v>
      </c>
      <c r="PQ12" t="s">
        <v>1763</v>
      </c>
      <c r="PR12" t="s">
        <v>1767</v>
      </c>
      <c r="PS12" t="s">
        <v>1767</v>
      </c>
      <c r="PT12" t="s">
        <v>1767</v>
      </c>
      <c r="PU12" t="s">
        <v>1767</v>
      </c>
      <c r="PV12" t="s">
        <v>1767</v>
      </c>
      <c r="PW12" t="s">
        <v>1763</v>
      </c>
      <c r="PX12" t="s">
        <v>1767</v>
      </c>
      <c r="PY12" t="s">
        <v>1767</v>
      </c>
      <c r="PZ12" t="s">
        <v>1783</v>
      </c>
      <c r="QA12" t="s">
        <v>841</v>
      </c>
      <c r="QB12" t="s">
        <v>1814</v>
      </c>
      <c r="QC12" t="s">
        <v>1785</v>
      </c>
      <c r="QD12" t="s">
        <v>1786</v>
      </c>
      <c r="QE12" t="s">
        <v>845</v>
      </c>
      <c r="QF12" t="s">
        <v>1763</v>
      </c>
      <c r="QG12" t="s">
        <v>1763</v>
      </c>
      <c r="QH12" t="s">
        <v>1763</v>
      </c>
      <c r="QI12" t="s">
        <v>1767</v>
      </c>
      <c r="QJ12" t="s">
        <v>1763</v>
      </c>
      <c r="QK12" t="s">
        <v>1763</v>
      </c>
      <c r="QL12" t="s">
        <v>1763</v>
      </c>
      <c r="QM12" t="s">
        <v>1767</v>
      </c>
      <c r="QN12" t="s">
        <v>1767</v>
      </c>
      <c r="QO12" t="s">
        <v>1767</v>
      </c>
      <c r="QP12" t="s">
        <v>1767</v>
      </c>
      <c r="QQ12" t="s">
        <v>1767</v>
      </c>
      <c r="QR12" t="s">
        <v>1801</v>
      </c>
      <c r="QS12" t="s">
        <v>1763</v>
      </c>
      <c r="QT12" t="s">
        <v>1767</v>
      </c>
      <c r="QU12" t="s">
        <v>1767</v>
      </c>
      <c r="QV12" t="s">
        <v>1767</v>
      </c>
      <c r="QW12" t="s">
        <v>1767</v>
      </c>
      <c r="QX12" t="s">
        <v>1767</v>
      </c>
      <c r="QY12" t="s">
        <v>1767</v>
      </c>
      <c r="QZ12" t="s">
        <v>1767</v>
      </c>
      <c r="RA12" t="s">
        <v>1767</v>
      </c>
      <c r="RB12" t="s">
        <v>1767</v>
      </c>
      <c r="RC12" t="s">
        <v>1767</v>
      </c>
      <c r="RD12" t="s">
        <v>1767</v>
      </c>
      <c r="RE12" t="s">
        <v>1767</v>
      </c>
      <c r="RF12" t="s">
        <v>1767</v>
      </c>
      <c r="RG12" t="s">
        <v>1767</v>
      </c>
      <c r="RH12" t="s">
        <v>1767</v>
      </c>
      <c r="RI12" t="s">
        <v>1767</v>
      </c>
      <c r="RJ12" t="s">
        <v>1767</v>
      </c>
      <c r="RK12" t="s">
        <v>1763</v>
      </c>
      <c r="RL12" t="s">
        <v>1767</v>
      </c>
      <c r="RM12" t="s">
        <v>1767</v>
      </c>
      <c r="RN12" t="s">
        <v>1767</v>
      </c>
      <c r="RO12" t="s">
        <v>1767</v>
      </c>
      <c r="RP12" t="s">
        <v>1767</v>
      </c>
      <c r="RQ12" t="s">
        <v>1763</v>
      </c>
      <c r="RR12" t="s">
        <v>1767</v>
      </c>
      <c r="RS12" t="s">
        <v>1767</v>
      </c>
      <c r="RT12" t="s">
        <v>1767</v>
      </c>
      <c r="RU12" t="s">
        <v>1767</v>
      </c>
      <c r="RV12" t="s">
        <v>1767</v>
      </c>
      <c r="RW12" t="s">
        <v>1767</v>
      </c>
      <c r="RX12" t="s">
        <v>845</v>
      </c>
      <c r="RY12" t="s">
        <v>949</v>
      </c>
      <c r="RZ12" t="s">
        <v>1767</v>
      </c>
      <c r="SB12" t="s">
        <v>1767</v>
      </c>
      <c r="SC12" t="s">
        <v>1767</v>
      </c>
      <c r="SD12" t="s">
        <v>1767</v>
      </c>
      <c r="SE12" t="s">
        <v>1767</v>
      </c>
      <c r="SF12" t="s">
        <v>1767</v>
      </c>
      <c r="SG12" t="s">
        <v>1767</v>
      </c>
      <c r="SH12" t="s">
        <v>1763</v>
      </c>
      <c r="SI12" t="s">
        <v>1767</v>
      </c>
      <c r="SJ12" t="s">
        <v>1767</v>
      </c>
      <c r="SK12" t="s">
        <v>1767</v>
      </c>
      <c r="SL12" t="s">
        <v>1767</v>
      </c>
      <c r="SM12" t="s">
        <v>1767</v>
      </c>
      <c r="SN12" t="s">
        <v>1767</v>
      </c>
      <c r="SO12" t="s">
        <v>1767</v>
      </c>
      <c r="SP12" t="s">
        <v>1767</v>
      </c>
      <c r="SQ12" t="s">
        <v>1767</v>
      </c>
      <c r="SR12" t="s">
        <v>1767</v>
      </c>
      <c r="SS12" t="s">
        <v>1767</v>
      </c>
      <c r="ST12" t="s">
        <v>1767</v>
      </c>
      <c r="SU12" t="s">
        <v>1767</v>
      </c>
      <c r="SV12" t="s">
        <v>1767</v>
      </c>
      <c r="SW12" t="s">
        <v>1763</v>
      </c>
      <c r="SX12" t="s">
        <v>1767</v>
      </c>
      <c r="SY12" t="s">
        <v>1763</v>
      </c>
      <c r="SZ12" t="s">
        <v>1763</v>
      </c>
      <c r="TA12" t="s">
        <v>1767</v>
      </c>
      <c r="TB12" t="s">
        <v>1767</v>
      </c>
      <c r="TC12" t="s">
        <v>1767</v>
      </c>
      <c r="TD12" t="s">
        <v>1767</v>
      </c>
      <c r="TE12" t="s">
        <v>1767</v>
      </c>
      <c r="TF12" t="s">
        <v>1767</v>
      </c>
      <c r="TG12" t="s">
        <v>1767</v>
      </c>
      <c r="TH12" t="s">
        <v>1767</v>
      </c>
      <c r="TI12" t="s">
        <v>1767</v>
      </c>
      <c r="TJ12" t="s">
        <v>1767</v>
      </c>
      <c r="TU12" t="s">
        <v>1767</v>
      </c>
      <c r="TY12" t="s">
        <v>1767</v>
      </c>
      <c r="TZ12" t="s">
        <v>1767</v>
      </c>
      <c r="UA12" t="s">
        <v>1767</v>
      </c>
      <c r="UB12" t="s">
        <v>1767</v>
      </c>
      <c r="UC12" t="s">
        <v>1767</v>
      </c>
      <c r="UD12" t="s">
        <v>1767</v>
      </c>
      <c r="UE12" t="s">
        <v>1767</v>
      </c>
      <c r="UF12" t="s">
        <v>1767</v>
      </c>
      <c r="UG12" t="s">
        <v>1767</v>
      </c>
      <c r="UH12" t="s">
        <v>1763</v>
      </c>
      <c r="UI12" t="s">
        <v>1767</v>
      </c>
      <c r="UJ12" t="s">
        <v>1767</v>
      </c>
      <c r="UK12" t="s">
        <v>1767</v>
      </c>
      <c r="UL12" t="s">
        <v>1763</v>
      </c>
      <c r="UM12" t="s">
        <v>1767</v>
      </c>
      <c r="UN12" t="s">
        <v>1767</v>
      </c>
      <c r="UO12" t="s">
        <v>1767</v>
      </c>
      <c r="UP12" t="s">
        <v>1767</v>
      </c>
      <c r="UQ12" t="s">
        <v>1767</v>
      </c>
      <c r="UR12" t="s">
        <v>1767</v>
      </c>
      <c r="US12" t="s">
        <v>1767</v>
      </c>
      <c r="UT12" t="s">
        <v>1767</v>
      </c>
      <c r="UU12" t="s">
        <v>1767</v>
      </c>
      <c r="UV12" t="s">
        <v>1767</v>
      </c>
      <c r="UW12" t="s">
        <v>1763</v>
      </c>
      <c r="UX12" t="s">
        <v>1767</v>
      </c>
      <c r="UY12" t="s">
        <v>1767</v>
      </c>
      <c r="UZ12" t="s">
        <v>1767</v>
      </c>
      <c r="VD12" t="s">
        <v>1763</v>
      </c>
      <c r="VE12" t="s">
        <v>1767</v>
      </c>
      <c r="VF12" t="s">
        <v>1767</v>
      </c>
      <c r="VG12" t="s">
        <v>1767</v>
      </c>
      <c r="VH12" t="s">
        <v>1767</v>
      </c>
      <c r="VI12" t="s">
        <v>1767</v>
      </c>
      <c r="VJ12" t="s">
        <v>1767</v>
      </c>
      <c r="VK12" t="s">
        <v>1767</v>
      </c>
      <c r="VL12" t="s">
        <v>1767</v>
      </c>
      <c r="VM12" t="s">
        <v>1767</v>
      </c>
      <c r="VN12" t="s">
        <v>1767</v>
      </c>
      <c r="VO12" t="s">
        <v>1767</v>
      </c>
      <c r="VP12" t="s">
        <v>1767</v>
      </c>
      <c r="VQ12" t="s">
        <v>1767</v>
      </c>
      <c r="VY12" t="s">
        <v>1767</v>
      </c>
      <c r="VZ12" t="s">
        <v>1763</v>
      </c>
      <c r="WA12" t="s">
        <v>1767</v>
      </c>
      <c r="WJ12" t="s">
        <v>1763</v>
      </c>
      <c r="WK12" t="s">
        <v>1763</v>
      </c>
      <c r="WL12" t="s">
        <v>1767</v>
      </c>
      <c r="WM12" t="s">
        <v>1763</v>
      </c>
      <c r="WN12" t="s">
        <v>1767</v>
      </c>
      <c r="WO12" t="s">
        <v>1767</v>
      </c>
      <c r="WP12" t="s">
        <v>1767</v>
      </c>
      <c r="WQ12" t="s">
        <v>1767</v>
      </c>
      <c r="WR12" t="s">
        <v>1767</v>
      </c>
      <c r="WS12" t="s">
        <v>834</v>
      </c>
      <c r="WU12" t="s">
        <v>1767</v>
      </c>
      <c r="WV12" t="s">
        <v>1767</v>
      </c>
      <c r="WW12" t="s">
        <v>1767</v>
      </c>
      <c r="WX12" t="s">
        <v>1767</v>
      </c>
      <c r="WY12" t="s">
        <v>1767</v>
      </c>
      <c r="WZ12" t="s">
        <v>1763</v>
      </c>
      <c r="XA12" t="s">
        <v>1767</v>
      </c>
      <c r="XB12" t="s">
        <v>1767</v>
      </c>
      <c r="XC12" t="s">
        <v>1802</v>
      </c>
      <c r="XD12" t="s">
        <v>1763</v>
      </c>
      <c r="XE12" t="s">
        <v>1767</v>
      </c>
      <c r="XF12" t="s">
        <v>1767</v>
      </c>
      <c r="XG12" t="s">
        <v>1767</v>
      </c>
      <c r="XH12" t="s">
        <v>1767</v>
      </c>
      <c r="XI12" t="s">
        <v>1767</v>
      </c>
      <c r="XJ12" t="s">
        <v>1767</v>
      </c>
      <c r="XK12" t="s">
        <v>1763</v>
      </c>
      <c r="XL12" t="s">
        <v>1767</v>
      </c>
      <c r="XM12" t="s">
        <v>1767</v>
      </c>
      <c r="XN12" t="s">
        <v>1767</v>
      </c>
      <c r="XO12" t="s">
        <v>1767</v>
      </c>
      <c r="XP12" t="s">
        <v>1767</v>
      </c>
      <c r="XQ12" t="s">
        <v>1767</v>
      </c>
      <c r="XR12" t="s">
        <v>1763</v>
      </c>
      <c r="XS12" t="s">
        <v>1767</v>
      </c>
      <c r="XT12" t="s">
        <v>1763</v>
      </c>
      <c r="XU12" t="s">
        <v>1763</v>
      </c>
      <c r="XV12" t="s">
        <v>1767</v>
      </c>
      <c r="XW12" t="s">
        <v>1767</v>
      </c>
      <c r="XX12" t="s">
        <v>1767</v>
      </c>
      <c r="XY12" t="s">
        <v>1767</v>
      </c>
      <c r="XZ12" t="s">
        <v>1767</v>
      </c>
      <c r="ZM12" t="s">
        <v>1767</v>
      </c>
      <c r="ZN12" t="s">
        <v>1767</v>
      </c>
      <c r="ZO12" t="s">
        <v>1767</v>
      </c>
      <c r="ZP12" t="s">
        <v>1767</v>
      </c>
      <c r="ZQ12" t="s">
        <v>1767</v>
      </c>
      <c r="ZR12" t="s">
        <v>1763</v>
      </c>
      <c r="ZS12" t="s">
        <v>1767</v>
      </c>
      <c r="ZT12" t="s">
        <v>1767</v>
      </c>
      <c r="ZU12" t="s">
        <v>1767</v>
      </c>
      <c r="ZV12" t="s">
        <v>1767</v>
      </c>
      <c r="ZW12" t="s">
        <v>1763</v>
      </c>
      <c r="ZX12" t="s">
        <v>1767</v>
      </c>
      <c r="ZY12" t="s">
        <v>1767</v>
      </c>
      <c r="ZZ12" t="s">
        <v>1767</v>
      </c>
      <c r="AAA12" t="s">
        <v>1763</v>
      </c>
      <c r="AAB12" t="s">
        <v>1767</v>
      </c>
      <c r="AAC12" t="s">
        <v>1767</v>
      </c>
      <c r="AAD12" t="s">
        <v>1767</v>
      </c>
      <c r="AAE12" t="s">
        <v>1767</v>
      </c>
      <c r="AAF12" t="s">
        <v>1767</v>
      </c>
      <c r="AAH12" t="s">
        <v>1763</v>
      </c>
      <c r="AAI12" t="s">
        <v>1767</v>
      </c>
      <c r="AAJ12" t="s">
        <v>1767</v>
      </c>
      <c r="AAK12" t="s">
        <v>1767</v>
      </c>
      <c r="AAL12" t="s">
        <v>1767</v>
      </c>
      <c r="AAM12" t="s">
        <v>1767</v>
      </c>
      <c r="AAN12" t="s">
        <v>1767</v>
      </c>
      <c r="AAO12" t="s">
        <v>1767</v>
      </c>
      <c r="AAP12" t="s">
        <v>1767</v>
      </c>
      <c r="AAQ12" t="s">
        <v>1767</v>
      </c>
      <c r="AAR12" t="s">
        <v>1763</v>
      </c>
      <c r="AAS12" t="s">
        <v>1767</v>
      </c>
      <c r="AAT12" t="s">
        <v>1767</v>
      </c>
      <c r="AAU12" t="s">
        <v>1841</v>
      </c>
      <c r="AAV12" t="s">
        <v>1767</v>
      </c>
      <c r="AAW12" t="s">
        <v>1767</v>
      </c>
      <c r="AAX12" t="s">
        <v>1767</v>
      </c>
      <c r="AAY12" t="s">
        <v>1767</v>
      </c>
      <c r="AAZ12" t="s">
        <v>1767</v>
      </c>
      <c r="ABA12" t="s">
        <v>1763</v>
      </c>
      <c r="ABB12" t="s">
        <v>1763</v>
      </c>
      <c r="ABC12" t="s">
        <v>1767</v>
      </c>
      <c r="ABD12" t="s">
        <v>1767</v>
      </c>
      <c r="ABE12" t="s">
        <v>1767</v>
      </c>
      <c r="ABF12" t="s">
        <v>1767</v>
      </c>
      <c r="ABG12" t="s">
        <v>1767</v>
      </c>
      <c r="ABH12" t="s">
        <v>1767</v>
      </c>
      <c r="ABI12" t="s">
        <v>1767</v>
      </c>
      <c r="ABJ12" t="s">
        <v>1767</v>
      </c>
      <c r="ABK12" t="s">
        <v>1767</v>
      </c>
      <c r="ABL12" t="s">
        <v>1767</v>
      </c>
      <c r="ABM12" t="s">
        <v>1767</v>
      </c>
      <c r="ABN12" t="s">
        <v>1767</v>
      </c>
      <c r="ABO12" t="s">
        <v>1767</v>
      </c>
      <c r="ABP12" t="s">
        <v>1767</v>
      </c>
      <c r="ABQ12" t="s">
        <v>1767</v>
      </c>
      <c r="ABR12" t="s">
        <v>1767</v>
      </c>
      <c r="ABS12" t="s">
        <v>1767</v>
      </c>
      <c r="ABT12" t="s">
        <v>1767</v>
      </c>
      <c r="ABU12" t="s">
        <v>1767</v>
      </c>
      <c r="ABV12" t="s">
        <v>1763</v>
      </c>
      <c r="ABW12" t="s">
        <v>1763</v>
      </c>
      <c r="ABX12" t="s">
        <v>1767</v>
      </c>
      <c r="ABY12" t="s">
        <v>1767</v>
      </c>
      <c r="ABZ12" t="s">
        <v>1767</v>
      </c>
      <c r="ACA12" t="s">
        <v>1767</v>
      </c>
      <c r="ACB12" t="s">
        <v>1767</v>
      </c>
      <c r="ACC12" t="s">
        <v>1767</v>
      </c>
      <c r="ACD12" t="s">
        <v>1767</v>
      </c>
      <c r="ACE12" t="s">
        <v>1767</v>
      </c>
      <c r="ACF12" t="s">
        <v>1767</v>
      </c>
      <c r="ACG12" t="s">
        <v>1767</v>
      </c>
      <c r="ACH12" t="s">
        <v>1767</v>
      </c>
      <c r="ACI12" t="s">
        <v>1767</v>
      </c>
    </row>
    <row r="13" spans="1:773">
      <c r="A13" t="s">
        <v>951</v>
      </c>
      <c r="B13" t="s">
        <v>952</v>
      </c>
      <c r="C13" t="s">
        <v>953</v>
      </c>
      <c r="D13" t="s">
        <v>941</v>
      </c>
      <c r="E13" t="s">
        <v>941</v>
      </c>
      <c r="P13" t="s">
        <v>874</v>
      </c>
      <c r="Q13">
        <v>1.2475828181962281</v>
      </c>
      <c r="T13" t="s">
        <v>1842</v>
      </c>
      <c r="V13" t="s">
        <v>1763</v>
      </c>
      <c r="X13" t="s">
        <v>1767</v>
      </c>
      <c r="Y13" t="s">
        <v>1764</v>
      </c>
      <c r="Z13" t="s">
        <v>1791</v>
      </c>
      <c r="AA13" t="s">
        <v>1765</v>
      </c>
      <c r="AB13" t="s">
        <v>1766</v>
      </c>
      <c r="AC13" t="s">
        <v>1249</v>
      </c>
      <c r="AD13" t="s">
        <v>1763</v>
      </c>
      <c r="AE13" t="s">
        <v>1249</v>
      </c>
      <c r="AF13" t="s">
        <v>818</v>
      </c>
      <c r="AG13" t="s">
        <v>818</v>
      </c>
      <c r="KF13" t="s">
        <v>1249</v>
      </c>
      <c r="KH13" t="s">
        <v>818</v>
      </c>
      <c r="KI13" t="s">
        <v>845</v>
      </c>
      <c r="KJ13" t="s">
        <v>818</v>
      </c>
      <c r="KK13" t="s">
        <v>845</v>
      </c>
      <c r="KL13" t="s">
        <v>845</v>
      </c>
      <c r="KM13" t="s">
        <v>845</v>
      </c>
      <c r="KN13" t="s">
        <v>818</v>
      </c>
      <c r="KO13" t="s">
        <v>818</v>
      </c>
      <c r="KP13" t="s">
        <v>879</v>
      </c>
      <c r="KQ13" t="s">
        <v>845</v>
      </c>
      <c r="KR13" t="s">
        <v>818</v>
      </c>
      <c r="KS13" t="s">
        <v>818</v>
      </c>
      <c r="KT13" t="s">
        <v>845</v>
      </c>
      <c r="KU13" t="s">
        <v>818</v>
      </c>
      <c r="KV13" t="s">
        <v>818</v>
      </c>
      <c r="KW13" t="s">
        <v>879</v>
      </c>
      <c r="KX13" t="s">
        <v>845</v>
      </c>
      <c r="KY13" t="s">
        <v>818</v>
      </c>
      <c r="KZ13" t="s">
        <v>845</v>
      </c>
      <c r="LA13" t="s">
        <v>836</v>
      </c>
      <c r="LB13" t="s">
        <v>837</v>
      </c>
      <c r="LC13" t="s">
        <v>836</v>
      </c>
      <c r="LD13" t="s">
        <v>1249</v>
      </c>
      <c r="LE13" t="s">
        <v>837</v>
      </c>
      <c r="LF13" t="s">
        <v>1057</v>
      </c>
      <c r="LH13" t="s">
        <v>1767</v>
      </c>
      <c r="LI13" t="s">
        <v>1767</v>
      </c>
      <c r="LJ13" t="s">
        <v>1767</v>
      </c>
      <c r="LK13" t="s">
        <v>1767</v>
      </c>
      <c r="LL13" t="s">
        <v>1767</v>
      </c>
      <c r="LM13" t="s">
        <v>1767</v>
      </c>
      <c r="LO13" t="s">
        <v>1767</v>
      </c>
      <c r="LQ13" t="s">
        <v>1767</v>
      </c>
      <c r="LR13" t="s">
        <v>818</v>
      </c>
      <c r="LS13" t="s">
        <v>818</v>
      </c>
      <c r="LT13" t="s">
        <v>818</v>
      </c>
      <c r="LU13" t="s">
        <v>845</v>
      </c>
      <c r="LV13" t="s">
        <v>818</v>
      </c>
      <c r="LW13" t="s">
        <v>845</v>
      </c>
      <c r="LX13" t="s">
        <v>1767</v>
      </c>
      <c r="MA13" t="s">
        <v>1793</v>
      </c>
      <c r="MB13" t="s">
        <v>954</v>
      </c>
      <c r="MC13" t="s">
        <v>1804</v>
      </c>
      <c r="MD13" t="s">
        <v>1763</v>
      </c>
      <c r="MF13" t="s">
        <v>1770</v>
      </c>
      <c r="MI13" t="s">
        <v>1763</v>
      </c>
      <c r="MJ13" t="s">
        <v>1771</v>
      </c>
      <c r="MK13" t="s">
        <v>1763</v>
      </c>
      <c r="ML13" t="s">
        <v>1767</v>
      </c>
      <c r="MM13" t="s">
        <v>1767</v>
      </c>
      <c r="MN13" t="s">
        <v>1767</v>
      </c>
      <c r="MO13" t="s">
        <v>1767</v>
      </c>
      <c r="MP13" t="s">
        <v>1767</v>
      </c>
      <c r="MQ13" t="s">
        <v>1767</v>
      </c>
      <c r="MR13" t="s">
        <v>1767</v>
      </c>
      <c r="MS13" t="s">
        <v>1767</v>
      </c>
      <c r="MT13" t="s">
        <v>1767</v>
      </c>
      <c r="MU13" t="s">
        <v>1763</v>
      </c>
      <c r="NC13" t="s">
        <v>1763</v>
      </c>
      <c r="ND13" t="s">
        <v>1767</v>
      </c>
      <c r="NE13" t="s">
        <v>1763</v>
      </c>
      <c r="NF13" t="s">
        <v>1763</v>
      </c>
      <c r="NG13" t="s">
        <v>1767</v>
      </c>
      <c r="NH13" t="s">
        <v>1767</v>
      </c>
      <c r="NI13" t="s">
        <v>1763</v>
      </c>
      <c r="NJ13" t="s">
        <v>1767</v>
      </c>
      <c r="NK13" t="s">
        <v>1767</v>
      </c>
      <c r="NL13" t="s">
        <v>1763</v>
      </c>
      <c r="NM13" t="s">
        <v>1767</v>
      </c>
      <c r="NN13" t="s">
        <v>1767</v>
      </c>
      <c r="NO13" t="s">
        <v>1767</v>
      </c>
      <c r="NP13" t="s">
        <v>1767</v>
      </c>
      <c r="NQ13" t="s">
        <v>1767</v>
      </c>
      <c r="NR13" t="s">
        <v>1767</v>
      </c>
      <c r="NU13" t="s">
        <v>1795</v>
      </c>
      <c r="NV13" t="s">
        <v>1767</v>
      </c>
      <c r="NX13" t="s">
        <v>1773</v>
      </c>
      <c r="NY13" t="s">
        <v>845</v>
      </c>
      <c r="NZ13" t="s">
        <v>889</v>
      </c>
      <c r="OP13" t="s">
        <v>1767</v>
      </c>
      <c r="OQ13" t="s">
        <v>1774</v>
      </c>
      <c r="OR13" t="s">
        <v>1797</v>
      </c>
      <c r="OS13" t="s">
        <v>1776</v>
      </c>
      <c r="OT13" t="s">
        <v>1763</v>
      </c>
      <c r="OU13" t="s">
        <v>1767</v>
      </c>
      <c r="OV13" t="s">
        <v>1777</v>
      </c>
      <c r="OW13" t="s">
        <v>1798</v>
      </c>
      <c r="OX13" t="s">
        <v>955</v>
      </c>
      <c r="OY13" t="s">
        <v>1779</v>
      </c>
      <c r="OZ13" t="s">
        <v>956</v>
      </c>
      <c r="PA13" t="s">
        <v>1763</v>
      </c>
      <c r="PB13" t="s">
        <v>1767</v>
      </c>
      <c r="PC13" t="s">
        <v>1767</v>
      </c>
      <c r="PD13" t="s">
        <v>1767</v>
      </c>
      <c r="PE13" t="s">
        <v>1767</v>
      </c>
      <c r="PF13" t="s">
        <v>1767</v>
      </c>
      <c r="PG13" t="s">
        <v>1767</v>
      </c>
      <c r="PH13" t="s">
        <v>1767</v>
      </c>
      <c r="PI13" t="s">
        <v>1767</v>
      </c>
      <c r="PJ13" t="s">
        <v>1767</v>
      </c>
      <c r="PK13" t="s">
        <v>1767</v>
      </c>
      <c r="PL13" t="s">
        <v>1780</v>
      </c>
      <c r="PM13" t="s">
        <v>892</v>
      </c>
      <c r="PN13" t="s">
        <v>836</v>
      </c>
      <c r="PO13" t="s">
        <v>1807</v>
      </c>
      <c r="PP13" t="s">
        <v>1782</v>
      </c>
      <c r="PQ13" t="s">
        <v>1763</v>
      </c>
      <c r="PR13" t="s">
        <v>1763</v>
      </c>
      <c r="PS13" t="s">
        <v>1767</v>
      </c>
      <c r="PT13" t="s">
        <v>1767</v>
      </c>
      <c r="PU13" t="s">
        <v>1767</v>
      </c>
      <c r="PV13" t="s">
        <v>1767</v>
      </c>
      <c r="PW13" t="s">
        <v>1767</v>
      </c>
      <c r="PX13" t="s">
        <v>1767</v>
      </c>
      <c r="PY13" t="s">
        <v>1767</v>
      </c>
      <c r="PZ13" t="s">
        <v>1783</v>
      </c>
      <c r="QA13" t="s">
        <v>841</v>
      </c>
      <c r="QB13" t="s">
        <v>1814</v>
      </c>
      <c r="QC13" t="s">
        <v>1785</v>
      </c>
      <c r="QD13" t="s">
        <v>1815</v>
      </c>
      <c r="QE13" t="s">
        <v>837</v>
      </c>
      <c r="QF13" t="s">
        <v>1763</v>
      </c>
      <c r="QG13" t="s">
        <v>1763</v>
      </c>
      <c r="QH13" t="s">
        <v>1763</v>
      </c>
      <c r="QI13" t="s">
        <v>1763</v>
      </c>
      <c r="QJ13" t="s">
        <v>1763</v>
      </c>
      <c r="QK13" t="s">
        <v>1763</v>
      </c>
      <c r="QL13" t="s">
        <v>1763</v>
      </c>
      <c r="QM13" t="s">
        <v>1767</v>
      </c>
      <c r="QN13" t="s">
        <v>1767</v>
      </c>
      <c r="QO13" t="s">
        <v>1767</v>
      </c>
      <c r="QP13" t="s">
        <v>1767</v>
      </c>
      <c r="QQ13" t="s">
        <v>1767</v>
      </c>
      <c r="QR13" t="s">
        <v>1763</v>
      </c>
      <c r="QS13" t="s">
        <v>1763</v>
      </c>
      <c r="QT13" t="s">
        <v>1767</v>
      </c>
      <c r="QU13" t="s">
        <v>1767</v>
      </c>
      <c r="QV13" t="s">
        <v>1767</v>
      </c>
      <c r="QW13" t="s">
        <v>1767</v>
      </c>
      <c r="QX13" t="s">
        <v>1767</v>
      </c>
      <c r="QY13" t="s">
        <v>1767</v>
      </c>
      <c r="QZ13" t="s">
        <v>1767</v>
      </c>
      <c r="RA13" t="s">
        <v>1767</v>
      </c>
      <c r="RB13" t="s">
        <v>1767</v>
      </c>
      <c r="RC13" t="s">
        <v>1767</v>
      </c>
      <c r="RD13" t="s">
        <v>1767</v>
      </c>
      <c r="RE13" t="s">
        <v>1767</v>
      </c>
      <c r="RF13" t="s">
        <v>1767</v>
      </c>
      <c r="RG13" t="s">
        <v>1767</v>
      </c>
      <c r="RH13" t="s">
        <v>1767</v>
      </c>
      <c r="RI13" t="s">
        <v>1767</v>
      </c>
      <c r="RJ13" t="s">
        <v>1767</v>
      </c>
      <c r="RK13" t="s">
        <v>1763</v>
      </c>
      <c r="RL13" t="s">
        <v>1763</v>
      </c>
      <c r="RM13" t="s">
        <v>1767</v>
      </c>
      <c r="RN13" t="s">
        <v>1767</v>
      </c>
      <c r="RO13" t="s">
        <v>1767</v>
      </c>
      <c r="RP13" t="s">
        <v>1767</v>
      </c>
      <c r="RQ13" t="s">
        <v>1767</v>
      </c>
      <c r="RR13" t="s">
        <v>1767</v>
      </c>
      <c r="RS13" t="s">
        <v>1767</v>
      </c>
      <c r="RT13" t="s">
        <v>1767</v>
      </c>
      <c r="RU13" t="s">
        <v>1767</v>
      </c>
      <c r="RV13" t="s">
        <v>1767</v>
      </c>
      <c r="RW13" t="s">
        <v>1767</v>
      </c>
      <c r="RX13" t="s">
        <v>836</v>
      </c>
      <c r="RY13" t="s">
        <v>957</v>
      </c>
      <c r="RZ13" t="s">
        <v>1763</v>
      </c>
      <c r="SA13" t="s">
        <v>1767</v>
      </c>
      <c r="SB13" t="s">
        <v>1767</v>
      </c>
      <c r="SC13" t="s">
        <v>1767</v>
      </c>
      <c r="SD13" t="s">
        <v>1767</v>
      </c>
      <c r="SE13" t="s">
        <v>1767</v>
      </c>
      <c r="SF13" t="s">
        <v>1763</v>
      </c>
      <c r="SG13" t="s">
        <v>1767</v>
      </c>
      <c r="SH13" t="s">
        <v>1767</v>
      </c>
      <c r="SI13" t="s">
        <v>1767</v>
      </c>
      <c r="SJ13" t="s">
        <v>1767</v>
      </c>
      <c r="SK13" t="s">
        <v>1767</v>
      </c>
      <c r="SL13" t="s">
        <v>1767</v>
      </c>
      <c r="SM13" t="s">
        <v>1767</v>
      </c>
      <c r="SN13" t="s">
        <v>1767</v>
      </c>
      <c r="SO13" t="s">
        <v>1767</v>
      </c>
      <c r="SP13" t="s">
        <v>1767</v>
      </c>
      <c r="SQ13" t="s">
        <v>1763</v>
      </c>
      <c r="SR13" t="s">
        <v>1767</v>
      </c>
      <c r="SS13" t="s">
        <v>1767</v>
      </c>
      <c r="ST13" t="s">
        <v>1767</v>
      </c>
      <c r="SU13" t="s">
        <v>1767</v>
      </c>
      <c r="SV13" t="s">
        <v>1767</v>
      </c>
      <c r="SW13" t="s">
        <v>1767</v>
      </c>
      <c r="SX13" t="s">
        <v>1767</v>
      </c>
      <c r="SY13" t="s">
        <v>1767</v>
      </c>
      <c r="SZ13" t="s">
        <v>1767</v>
      </c>
      <c r="TA13" t="s">
        <v>1767</v>
      </c>
      <c r="TB13" t="s">
        <v>1767</v>
      </c>
      <c r="TC13" t="s">
        <v>1767</v>
      </c>
      <c r="TD13" t="s">
        <v>1767</v>
      </c>
      <c r="TE13" t="s">
        <v>1767</v>
      </c>
      <c r="TF13" t="s">
        <v>1767</v>
      </c>
      <c r="TG13" t="s">
        <v>1767</v>
      </c>
      <c r="TH13" t="s">
        <v>1767</v>
      </c>
      <c r="TI13" t="s">
        <v>1767</v>
      </c>
      <c r="TJ13" t="s">
        <v>1767</v>
      </c>
      <c r="TU13" t="s">
        <v>1767</v>
      </c>
      <c r="TY13" t="s">
        <v>1763</v>
      </c>
      <c r="TZ13" t="s">
        <v>1767</v>
      </c>
      <c r="UA13" t="s">
        <v>1767</v>
      </c>
      <c r="UB13" t="s">
        <v>1767</v>
      </c>
      <c r="UC13" t="s">
        <v>1767</v>
      </c>
      <c r="UD13" t="s">
        <v>1767</v>
      </c>
      <c r="UE13" t="s">
        <v>1767</v>
      </c>
      <c r="UF13" t="s">
        <v>1767</v>
      </c>
      <c r="UG13" t="s">
        <v>1767</v>
      </c>
      <c r="UH13" t="s">
        <v>1767</v>
      </c>
      <c r="UI13" t="s">
        <v>1767</v>
      </c>
      <c r="UJ13" t="s">
        <v>1767</v>
      </c>
      <c r="UK13" t="s">
        <v>1767</v>
      </c>
      <c r="UL13" t="s">
        <v>1763</v>
      </c>
      <c r="UM13" t="s">
        <v>1763</v>
      </c>
      <c r="UN13" t="s">
        <v>1767</v>
      </c>
      <c r="UO13" t="s">
        <v>1767</v>
      </c>
      <c r="UP13" t="s">
        <v>1767</v>
      </c>
      <c r="UQ13" t="s">
        <v>1767</v>
      </c>
      <c r="UR13" t="s">
        <v>1763</v>
      </c>
      <c r="US13" t="s">
        <v>1767</v>
      </c>
      <c r="UT13" t="s">
        <v>1767</v>
      </c>
      <c r="UU13" t="s">
        <v>1767</v>
      </c>
      <c r="UV13" t="s">
        <v>1767</v>
      </c>
      <c r="UW13" t="s">
        <v>1767</v>
      </c>
      <c r="UX13" t="s">
        <v>1767</v>
      </c>
      <c r="UY13" t="s">
        <v>1767</v>
      </c>
      <c r="UZ13" t="s">
        <v>1767</v>
      </c>
      <c r="VB13" t="s">
        <v>1822</v>
      </c>
      <c r="VC13" t="s">
        <v>1788</v>
      </c>
      <c r="VD13" t="s">
        <v>1763</v>
      </c>
      <c r="VE13" t="s">
        <v>1767</v>
      </c>
      <c r="VF13" t="s">
        <v>1767</v>
      </c>
      <c r="VG13" t="s">
        <v>1767</v>
      </c>
      <c r="VH13" t="s">
        <v>1767</v>
      </c>
      <c r="VI13" t="s">
        <v>1767</v>
      </c>
      <c r="VJ13" t="s">
        <v>1767</v>
      </c>
      <c r="VK13" t="s">
        <v>1767</v>
      </c>
      <c r="VL13" t="s">
        <v>1767</v>
      </c>
      <c r="VM13" t="s">
        <v>1767</v>
      </c>
      <c r="VN13" t="s">
        <v>1767</v>
      </c>
      <c r="VO13" t="s">
        <v>1767</v>
      </c>
      <c r="VP13" t="s">
        <v>1767</v>
      </c>
      <c r="VQ13" t="s">
        <v>1767</v>
      </c>
      <c r="VY13" t="s">
        <v>1767</v>
      </c>
      <c r="VZ13" t="s">
        <v>1767</v>
      </c>
      <c r="WA13" t="s">
        <v>1767</v>
      </c>
      <c r="WJ13" t="s">
        <v>1767</v>
      </c>
      <c r="WK13" t="s">
        <v>1763</v>
      </c>
      <c r="WL13" t="s">
        <v>1767</v>
      </c>
      <c r="WM13" t="s">
        <v>1767</v>
      </c>
      <c r="WN13" t="s">
        <v>1767</v>
      </c>
      <c r="WO13" t="s">
        <v>1767</v>
      </c>
      <c r="WP13" t="s">
        <v>1767</v>
      </c>
      <c r="WQ13" t="s">
        <v>1767</v>
      </c>
      <c r="WR13" t="s">
        <v>1767</v>
      </c>
      <c r="WS13" t="s">
        <v>958</v>
      </c>
      <c r="WU13" t="s">
        <v>1767</v>
      </c>
      <c r="WV13" t="s">
        <v>1763</v>
      </c>
      <c r="WW13" t="s">
        <v>1767</v>
      </c>
      <c r="WX13" t="s">
        <v>1767</v>
      </c>
      <c r="WY13" t="s">
        <v>1767</v>
      </c>
      <c r="WZ13" t="s">
        <v>1767</v>
      </c>
      <c r="XA13" t="s">
        <v>1767</v>
      </c>
      <c r="XB13" t="s">
        <v>1767</v>
      </c>
      <c r="XC13" t="s">
        <v>1789</v>
      </c>
      <c r="XD13" t="s">
        <v>1763</v>
      </c>
      <c r="XE13" t="s">
        <v>1767</v>
      </c>
      <c r="XF13" t="s">
        <v>1767</v>
      </c>
      <c r="XG13" t="s">
        <v>1767</v>
      </c>
      <c r="XH13" t="s">
        <v>1767</v>
      </c>
      <c r="XI13" t="s">
        <v>1767</v>
      </c>
      <c r="XJ13" t="s">
        <v>1767</v>
      </c>
      <c r="XK13" t="s">
        <v>1767</v>
      </c>
      <c r="XL13" t="s">
        <v>1767</v>
      </c>
      <c r="XM13" t="s">
        <v>1767</v>
      </c>
      <c r="XN13" t="s">
        <v>1763</v>
      </c>
      <c r="XO13" t="s">
        <v>1767</v>
      </c>
      <c r="XP13" t="s">
        <v>1767</v>
      </c>
      <c r="XQ13" t="s">
        <v>1767</v>
      </c>
      <c r="XR13" t="s">
        <v>1767</v>
      </c>
      <c r="XS13" t="s">
        <v>1767</v>
      </c>
      <c r="XT13" t="s">
        <v>1767</v>
      </c>
      <c r="XU13" t="s">
        <v>1767</v>
      </c>
      <c r="XV13" t="s">
        <v>1767</v>
      </c>
      <c r="XW13" t="s">
        <v>1763</v>
      </c>
      <c r="XX13" t="s">
        <v>1767</v>
      </c>
      <c r="XY13" t="s">
        <v>1767</v>
      </c>
      <c r="XZ13" t="s">
        <v>1763</v>
      </c>
      <c r="YA13" t="s">
        <v>1767</v>
      </c>
      <c r="YB13" t="s">
        <v>1767</v>
      </c>
      <c r="YC13" t="s">
        <v>1767</v>
      </c>
      <c r="YD13" t="s">
        <v>1767</v>
      </c>
      <c r="YE13" t="s">
        <v>1767</v>
      </c>
      <c r="YF13" t="s">
        <v>1767</v>
      </c>
      <c r="YG13" t="s">
        <v>1767</v>
      </c>
      <c r="YH13" t="s">
        <v>1763</v>
      </c>
      <c r="YI13" t="s">
        <v>1767</v>
      </c>
      <c r="YJ13" t="s">
        <v>1767</v>
      </c>
      <c r="YK13" t="s">
        <v>1767</v>
      </c>
      <c r="YL13" t="s">
        <v>1767</v>
      </c>
      <c r="YM13" t="s">
        <v>1767</v>
      </c>
      <c r="YN13" t="s">
        <v>1767</v>
      </c>
      <c r="YO13" t="s">
        <v>1767</v>
      </c>
      <c r="YP13" t="s">
        <v>1763</v>
      </c>
      <c r="YQ13" t="s">
        <v>1767</v>
      </c>
      <c r="YR13" t="s">
        <v>1767</v>
      </c>
      <c r="YS13" t="s">
        <v>1767</v>
      </c>
      <c r="YT13" t="s">
        <v>1767</v>
      </c>
      <c r="YU13" t="s">
        <v>1763</v>
      </c>
      <c r="YW13" t="s">
        <v>1767</v>
      </c>
      <c r="ZM13" t="s">
        <v>1767</v>
      </c>
      <c r="ZN13" t="s">
        <v>1767</v>
      </c>
      <c r="ZO13" t="s">
        <v>1767</v>
      </c>
      <c r="ZP13" t="s">
        <v>1767</v>
      </c>
      <c r="ZQ13" t="s">
        <v>1763</v>
      </c>
      <c r="ZR13" t="s">
        <v>1767</v>
      </c>
      <c r="ZS13" t="s">
        <v>1767</v>
      </c>
      <c r="ZT13" t="s">
        <v>1767</v>
      </c>
      <c r="ZU13" t="s">
        <v>1767</v>
      </c>
      <c r="ZV13" t="s">
        <v>1767</v>
      </c>
      <c r="ZW13" t="s">
        <v>1767</v>
      </c>
      <c r="ZX13" t="s">
        <v>1767</v>
      </c>
      <c r="ZY13" t="s">
        <v>1767</v>
      </c>
      <c r="ZZ13" t="s">
        <v>1767</v>
      </c>
      <c r="AAA13" t="s">
        <v>1767</v>
      </c>
      <c r="AAB13" t="s">
        <v>1767</v>
      </c>
      <c r="AAC13" t="s">
        <v>1767</v>
      </c>
      <c r="AAD13" t="s">
        <v>1767</v>
      </c>
      <c r="AAE13" t="s">
        <v>1767</v>
      </c>
      <c r="AAF13" t="s">
        <v>1767</v>
      </c>
      <c r="AAH13" t="s">
        <v>1767</v>
      </c>
      <c r="AAI13" t="s">
        <v>1767</v>
      </c>
      <c r="AAJ13" t="s">
        <v>1767</v>
      </c>
      <c r="AAK13" t="s">
        <v>1767</v>
      </c>
      <c r="AAL13" t="s">
        <v>1767</v>
      </c>
      <c r="AAM13" t="s">
        <v>1767</v>
      </c>
      <c r="AAN13" t="s">
        <v>1767</v>
      </c>
      <c r="AAO13" t="s">
        <v>1767</v>
      </c>
      <c r="AAP13" t="s">
        <v>1767</v>
      </c>
      <c r="AAQ13" t="s">
        <v>1767</v>
      </c>
      <c r="AAR13" t="s">
        <v>1767</v>
      </c>
      <c r="AAS13" t="s">
        <v>1763</v>
      </c>
      <c r="AAT13" t="s">
        <v>1767</v>
      </c>
      <c r="AAV13" t="s">
        <v>1767</v>
      </c>
      <c r="AAW13" t="s">
        <v>1767</v>
      </c>
      <c r="AAX13" t="s">
        <v>1767</v>
      </c>
      <c r="AAY13" t="s">
        <v>1767</v>
      </c>
      <c r="AAZ13" t="s">
        <v>1767</v>
      </c>
      <c r="ABA13" t="s">
        <v>1763</v>
      </c>
      <c r="ABB13" t="s">
        <v>1763</v>
      </c>
      <c r="ABC13" t="s">
        <v>1767</v>
      </c>
      <c r="ABD13" t="s">
        <v>1767</v>
      </c>
      <c r="ABE13" t="s">
        <v>1767</v>
      </c>
      <c r="ABF13" t="s">
        <v>1767</v>
      </c>
      <c r="ABG13" t="s">
        <v>1767</v>
      </c>
      <c r="ABH13" t="s">
        <v>1767</v>
      </c>
      <c r="ABI13" t="s">
        <v>1767</v>
      </c>
      <c r="ABJ13" t="s">
        <v>1767</v>
      </c>
      <c r="ABK13" t="s">
        <v>1763</v>
      </c>
      <c r="ABL13" t="s">
        <v>1767</v>
      </c>
      <c r="ABM13" t="s">
        <v>1767</v>
      </c>
      <c r="ABN13" t="s">
        <v>1767</v>
      </c>
      <c r="ABO13" t="s">
        <v>1767</v>
      </c>
      <c r="ABP13" t="s">
        <v>1767</v>
      </c>
      <c r="ABQ13" t="s">
        <v>1767</v>
      </c>
      <c r="ABR13" t="s">
        <v>1767</v>
      </c>
      <c r="ABS13" t="s">
        <v>1767</v>
      </c>
      <c r="ABT13" t="s">
        <v>1767</v>
      </c>
      <c r="ABU13" t="s">
        <v>1767</v>
      </c>
      <c r="ABV13" t="s">
        <v>1763</v>
      </c>
      <c r="ABW13" t="s">
        <v>1763</v>
      </c>
      <c r="ABX13" t="s">
        <v>1763</v>
      </c>
      <c r="ABY13" t="s">
        <v>1767</v>
      </c>
      <c r="ABZ13" t="s">
        <v>1767</v>
      </c>
      <c r="ACA13" t="s">
        <v>1767</v>
      </c>
      <c r="ACB13" t="s">
        <v>1767</v>
      </c>
      <c r="ACC13" t="s">
        <v>1767</v>
      </c>
      <c r="ACD13" t="s">
        <v>1767</v>
      </c>
      <c r="ACE13" t="s">
        <v>1767</v>
      </c>
      <c r="ACF13" t="s">
        <v>1767</v>
      </c>
      <c r="ACG13" t="s">
        <v>1767</v>
      </c>
      <c r="ACH13" t="s">
        <v>1767</v>
      </c>
      <c r="ACI13" t="s">
        <v>1767</v>
      </c>
    </row>
    <row r="14" spans="1:773">
      <c r="A14" t="s">
        <v>959</v>
      </c>
      <c r="B14" t="s">
        <v>960</v>
      </c>
      <c r="C14" t="s">
        <v>961</v>
      </c>
      <c r="D14" t="s">
        <v>932</v>
      </c>
      <c r="E14" t="s">
        <v>932</v>
      </c>
      <c r="P14" t="s">
        <v>812</v>
      </c>
      <c r="Q14">
        <v>0.874863865752458</v>
      </c>
      <c r="T14" t="s">
        <v>1843</v>
      </c>
      <c r="V14" t="s">
        <v>1763</v>
      </c>
      <c r="X14" t="s">
        <v>1763</v>
      </c>
      <c r="Y14" t="s">
        <v>1791</v>
      </c>
      <c r="AA14" t="s">
        <v>1792</v>
      </c>
      <c r="AB14" t="s">
        <v>1766</v>
      </c>
      <c r="AC14" t="s">
        <v>1844</v>
      </c>
      <c r="AD14" t="s">
        <v>1767</v>
      </c>
      <c r="AE14" t="s">
        <v>1844</v>
      </c>
      <c r="AF14" t="s">
        <v>818</v>
      </c>
      <c r="AG14" t="s">
        <v>818</v>
      </c>
      <c r="KF14" t="s">
        <v>1844</v>
      </c>
      <c r="KH14" t="s">
        <v>818</v>
      </c>
      <c r="KI14" t="s">
        <v>818</v>
      </c>
      <c r="KJ14" t="s">
        <v>845</v>
      </c>
      <c r="KK14" t="s">
        <v>845</v>
      </c>
      <c r="KL14" t="s">
        <v>818</v>
      </c>
      <c r="KM14" t="s">
        <v>818</v>
      </c>
      <c r="KN14" t="s">
        <v>837</v>
      </c>
      <c r="KO14" t="s">
        <v>818</v>
      </c>
      <c r="KP14" t="s">
        <v>837</v>
      </c>
      <c r="KQ14" t="s">
        <v>837</v>
      </c>
      <c r="KR14" t="s">
        <v>818</v>
      </c>
      <c r="KS14" t="s">
        <v>818</v>
      </c>
      <c r="KT14" t="s">
        <v>837</v>
      </c>
      <c r="KU14" t="s">
        <v>837</v>
      </c>
      <c r="KV14" t="s">
        <v>818</v>
      </c>
      <c r="KW14" t="s">
        <v>818</v>
      </c>
      <c r="KX14" t="s">
        <v>879</v>
      </c>
      <c r="KY14" t="s">
        <v>818</v>
      </c>
      <c r="KZ14" t="s">
        <v>836</v>
      </c>
      <c r="LA14" t="s">
        <v>879</v>
      </c>
      <c r="LB14" t="s">
        <v>879</v>
      </c>
      <c r="LC14" t="s">
        <v>892</v>
      </c>
      <c r="LD14" t="s">
        <v>1844</v>
      </c>
      <c r="LE14" t="s">
        <v>879</v>
      </c>
      <c r="LF14" t="s">
        <v>1057</v>
      </c>
      <c r="LH14" t="s">
        <v>1763</v>
      </c>
      <c r="LI14" t="s">
        <v>1763</v>
      </c>
      <c r="LJ14" t="s">
        <v>1767</v>
      </c>
      <c r="LK14" t="s">
        <v>1767</v>
      </c>
      <c r="LL14" t="s">
        <v>1767</v>
      </c>
      <c r="LM14" t="s">
        <v>1767</v>
      </c>
      <c r="LN14" t="s">
        <v>1763</v>
      </c>
      <c r="LO14" t="s">
        <v>1763</v>
      </c>
      <c r="LP14" t="s">
        <v>1763</v>
      </c>
      <c r="LQ14" t="s">
        <v>1767</v>
      </c>
      <c r="LR14" t="s">
        <v>818</v>
      </c>
      <c r="LS14" t="s">
        <v>818</v>
      </c>
      <c r="LT14" t="s">
        <v>818</v>
      </c>
      <c r="LU14" t="s">
        <v>818</v>
      </c>
      <c r="LV14" t="s">
        <v>818</v>
      </c>
      <c r="LW14" t="s">
        <v>818</v>
      </c>
      <c r="LX14" t="s">
        <v>1767</v>
      </c>
      <c r="MA14" t="s">
        <v>1768</v>
      </c>
      <c r="MB14" t="s">
        <v>887</v>
      </c>
      <c r="MC14" t="s">
        <v>1838</v>
      </c>
      <c r="MD14" t="s">
        <v>1763</v>
      </c>
      <c r="MF14" t="s">
        <v>1770</v>
      </c>
      <c r="MI14" t="s">
        <v>1763</v>
      </c>
      <c r="MJ14" t="s">
        <v>1771</v>
      </c>
      <c r="MK14" t="s">
        <v>1763</v>
      </c>
      <c r="ML14" t="s">
        <v>1763</v>
      </c>
      <c r="MM14" t="s">
        <v>1767</v>
      </c>
      <c r="MN14" t="s">
        <v>1767</v>
      </c>
      <c r="MO14" t="s">
        <v>1767</v>
      </c>
      <c r="MP14" t="s">
        <v>1767</v>
      </c>
      <c r="MQ14" t="s">
        <v>1767</v>
      </c>
      <c r="MR14" t="s">
        <v>1767</v>
      </c>
      <c r="MS14" t="s">
        <v>1767</v>
      </c>
      <c r="MT14" t="s">
        <v>1767</v>
      </c>
      <c r="MU14" t="s">
        <v>1818</v>
      </c>
      <c r="NR14" t="s">
        <v>1767</v>
      </c>
      <c r="NU14" t="s">
        <v>1772</v>
      </c>
      <c r="NX14" t="s">
        <v>1845</v>
      </c>
      <c r="NY14" t="s">
        <v>845</v>
      </c>
      <c r="NZ14" t="s">
        <v>877</v>
      </c>
      <c r="OP14" t="s">
        <v>1818</v>
      </c>
      <c r="OQ14" t="s">
        <v>1774</v>
      </c>
      <c r="OR14" t="s">
        <v>1797</v>
      </c>
      <c r="OS14" t="s">
        <v>1806</v>
      </c>
      <c r="OT14" t="s">
        <v>1763</v>
      </c>
      <c r="OU14" t="s">
        <v>1767</v>
      </c>
      <c r="OV14" t="s">
        <v>1777</v>
      </c>
      <c r="OW14" t="s">
        <v>1798</v>
      </c>
      <c r="OX14" t="s">
        <v>832</v>
      </c>
      <c r="OY14" t="s">
        <v>1779</v>
      </c>
      <c r="OZ14" t="s">
        <v>908</v>
      </c>
      <c r="PA14" t="s">
        <v>1763</v>
      </c>
      <c r="PB14" t="s">
        <v>1767</v>
      </c>
      <c r="PC14" t="s">
        <v>1767</v>
      </c>
      <c r="PD14" t="s">
        <v>1767</v>
      </c>
      <c r="PE14" t="s">
        <v>1767</v>
      </c>
      <c r="PF14" t="s">
        <v>1767</v>
      </c>
      <c r="PG14" t="s">
        <v>1767</v>
      </c>
      <c r="PH14" t="s">
        <v>1767</v>
      </c>
      <c r="PI14" t="s">
        <v>1767</v>
      </c>
      <c r="PJ14" t="s">
        <v>1767</v>
      </c>
      <c r="PK14" t="s">
        <v>1767</v>
      </c>
      <c r="PL14" t="s">
        <v>1780</v>
      </c>
      <c r="PM14" t="s">
        <v>836</v>
      </c>
      <c r="PN14" t="s">
        <v>879</v>
      </c>
      <c r="PO14" t="s">
        <v>1807</v>
      </c>
      <c r="PP14" t="s">
        <v>1782</v>
      </c>
      <c r="PQ14" t="s">
        <v>1763</v>
      </c>
      <c r="PR14" t="s">
        <v>1763</v>
      </c>
      <c r="PS14" t="s">
        <v>1767</v>
      </c>
      <c r="PT14" t="s">
        <v>1767</v>
      </c>
      <c r="PU14" t="s">
        <v>1767</v>
      </c>
      <c r="PV14" t="s">
        <v>1767</v>
      </c>
      <c r="PW14" t="s">
        <v>1767</v>
      </c>
      <c r="PX14" t="s">
        <v>1767</v>
      </c>
      <c r="PY14" t="s">
        <v>1767</v>
      </c>
      <c r="PZ14" t="s">
        <v>1783</v>
      </c>
      <c r="QA14" t="s">
        <v>841</v>
      </c>
      <c r="QB14" t="s">
        <v>1814</v>
      </c>
      <c r="QC14" t="s">
        <v>1785</v>
      </c>
      <c r="QD14" t="s">
        <v>1786</v>
      </c>
      <c r="QE14" t="s">
        <v>845</v>
      </c>
      <c r="QF14" t="s">
        <v>1763</v>
      </c>
      <c r="QG14" t="s">
        <v>1767</v>
      </c>
      <c r="QH14" t="s">
        <v>1763</v>
      </c>
      <c r="QI14" t="s">
        <v>1767</v>
      </c>
      <c r="QJ14" t="s">
        <v>1767</v>
      </c>
      <c r="QK14" t="s">
        <v>1767</v>
      </c>
      <c r="QL14" t="s">
        <v>1767</v>
      </c>
      <c r="QM14" t="s">
        <v>1763</v>
      </c>
      <c r="QN14" t="s">
        <v>1767</v>
      </c>
      <c r="QO14" t="s">
        <v>1767</v>
      </c>
      <c r="QP14" t="s">
        <v>1767</v>
      </c>
      <c r="QQ14" t="s">
        <v>1767</v>
      </c>
      <c r="QR14" t="s">
        <v>1818</v>
      </c>
      <c r="QS14" t="s">
        <v>1763</v>
      </c>
      <c r="QT14" t="s">
        <v>1767</v>
      </c>
      <c r="QU14" t="s">
        <v>1767</v>
      </c>
      <c r="QV14" t="s">
        <v>1767</v>
      </c>
      <c r="QW14" t="s">
        <v>1767</v>
      </c>
      <c r="QX14" t="s">
        <v>1767</v>
      </c>
      <c r="QY14" t="s">
        <v>1767</v>
      </c>
      <c r="QZ14" t="s">
        <v>1767</v>
      </c>
      <c r="RA14" t="s">
        <v>1767</v>
      </c>
      <c r="RB14" t="s">
        <v>1767</v>
      </c>
      <c r="RC14" t="s">
        <v>1767</v>
      </c>
      <c r="RD14" t="s">
        <v>1767</v>
      </c>
      <c r="RE14" t="s">
        <v>1767</v>
      </c>
      <c r="RF14" t="s">
        <v>1767</v>
      </c>
      <c r="RG14" t="s">
        <v>1767</v>
      </c>
      <c r="RH14" t="s">
        <v>1767</v>
      </c>
      <c r="RI14" t="s">
        <v>1767</v>
      </c>
      <c r="RJ14" t="s">
        <v>1767</v>
      </c>
      <c r="RK14" t="s">
        <v>1763</v>
      </c>
      <c r="RL14" t="s">
        <v>1763</v>
      </c>
      <c r="RM14" t="s">
        <v>1763</v>
      </c>
      <c r="RN14" t="s">
        <v>1767</v>
      </c>
      <c r="RO14" t="s">
        <v>1767</v>
      </c>
      <c r="RP14" t="s">
        <v>1767</v>
      </c>
      <c r="RQ14" t="s">
        <v>1767</v>
      </c>
      <c r="RR14" t="s">
        <v>1767</v>
      </c>
      <c r="RS14" t="s">
        <v>1767</v>
      </c>
      <c r="RT14" t="s">
        <v>1767</v>
      </c>
      <c r="RU14" t="s">
        <v>1767</v>
      </c>
      <c r="RV14" t="s">
        <v>1767</v>
      </c>
      <c r="RW14" t="s">
        <v>1767</v>
      </c>
      <c r="RX14" t="s">
        <v>879</v>
      </c>
      <c r="RY14" t="s">
        <v>1818</v>
      </c>
      <c r="RZ14" t="s">
        <v>1767</v>
      </c>
      <c r="SB14" t="s">
        <v>1767</v>
      </c>
      <c r="SC14" t="s">
        <v>1767</v>
      </c>
      <c r="SD14" t="s">
        <v>1767</v>
      </c>
      <c r="SE14" t="s">
        <v>1767</v>
      </c>
      <c r="SF14" t="s">
        <v>1763</v>
      </c>
      <c r="SG14" t="s">
        <v>1767</v>
      </c>
      <c r="SH14" t="s">
        <v>1767</v>
      </c>
      <c r="SI14" t="s">
        <v>1767</v>
      </c>
      <c r="SJ14" t="s">
        <v>1767</v>
      </c>
      <c r="SK14" t="s">
        <v>1767</v>
      </c>
      <c r="SL14" t="s">
        <v>1767</v>
      </c>
      <c r="SM14" t="s">
        <v>1767</v>
      </c>
      <c r="SN14" t="s">
        <v>1767</v>
      </c>
      <c r="SO14" t="s">
        <v>1767</v>
      </c>
      <c r="SP14" t="s">
        <v>1767</v>
      </c>
      <c r="SQ14" t="s">
        <v>1767</v>
      </c>
      <c r="SR14" t="s">
        <v>1767</v>
      </c>
      <c r="SS14" t="s">
        <v>1767</v>
      </c>
      <c r="ST14" t="s">
        <v>1767</v>
      </c>
      <c r="SU14" t="s">
        <v>1767</v>
      </c>
      <c r="SV14" t="s">
        <v>1767</v>
      </c>
      <c r="SW14" t="s">
        <v>1767</v>
      </c>
      <c r="SX14" t="s">
        <v>1767</v>
      </c>
      <c r="SY14" t="s">
        <v>1767</v>
      </c>
      <c r="SZ14" t="s">
        <v>1767</v>
      </c>
      <c r="TA14" t="s">
        <v>1767</v>
      </c>
      <c r="TB14" t="s">
        <v>1767</v>
      </c>
      <c r="TC14" t="s">
        <v>1767</v>
      </c>
      <c r="TD14" t="s">
        <v>1767</v>
      </c>
      <c r="TE14" t="s">
        <v>1767</v>
      </c>
      <c r="TF14" t="s">
        <v>1763</v>
      </c>
      <c r="TG14" t="s">
        <v>1767</v>
      </c>
      <c r="TH14" t="s">
        <v>1767</v>
      </c>
      <c r="TI14" t="s">
        <v>1767</v>
      </c>
      <c r="TJ14" t="s">
        <v>1763</v>
      </c>
      <c r="TK14" t="s">
        <v>1767</v>
      </c>
      <c r="TL14" t="s">
        <v>1767</v>
      </c>
      <c r="TM14" t="s">
        <v>1767</v>
      </c>
      <c r="TN14" t="s">
        <v>1767</v>
      </c>
      <c r="TO14" t="s">
        <v>1763</v>
      </c>
      <c r="TP14" t="s">
        <v>1767</v>
      </c>
      <c r="TQ14" t="s">
        <v>1767</v>
      </c>
      <c r="TR14" t="s">
        <v>1767</v>
      </c>
      <c r="TS14" t="s">
        <v>1767</v>
      </c>
      <c r="TT14" t="s">
        <v>1767</v>
      </c>
      <c r="TU14" t="s">
        <v>1767</v>
      </c>
      <c r="TV14" t="s">
        <v>1767</v>
      </c>
      <c r="TW14" t="s">
        <v>1767</v>
      </c>
      <c r="TY14" t="s">
        <v>1767</v>
      </c>
      <c r="TZ14" t="s">
        <v>1767</v>
      </c>
      <c r="UA14" t="s">
        <v>1767</v>
      </c>
      <c r="UB14" t="s">
        <v>1767</v>
      </c>
      <c r="UC14" t="s">
        <v>1767</v>
      </c>
      <c r="UD14" t="s">
        <v>1767</v>
      </c>
      <c r="UE14" t="s">
        <v>1767</v>
      </c>
      <c r="UF14" t="s">
        <v>1767</v>
      </c>
      <c r="UG14" t="s">
        <v>1767</v>
      </c>
      <c r="UH14" t="s">
        <v>1763</v>
      </c>
      <c r="UI14" t="s">
        <v>1767</v>
      </c>
      <c r="UJ14" t="s">
        <v>1767</v>
      </c>
      <c r="UK14" t="s">
        <v>1767</v>
      </c>
      <c r="UL14" t="s">
        <v>1767</v>
      </c>
      <c r="UM14" t="s">
        <v>1767</v>
      </c>
      <c r="UN14" t="s">
        <v>1767</v>
      </c>
      <c r="UO14" t="s">
        <v>1763</v>
      </c>
      <c r="UP14" t="s">
        <v>1767</v>
      </c>
      <c r="UQ14" t="s">
        <v>1767</v>
      </c>
      <c r="UR14" t="s">
        <v>1767</v>
      </c>
      <c r="US14" t="s">
        <v>1767</v>
      </c>
      <c r="UT14" t="s">
        <v>1767</v>
      </c>
      <c r="UU14" t="s">
        <v>1767</v>
      </c>
      <c r="UV14" t="s">
        <v>1767</v>
      </c>
      <c r="UW14" t="s">
        <v>1767</v>
      </c>
      <c r="UX14" t="s">
        <v>1767</v>
      </c>
      <c r="UY14" t="s">
        <v>1767</v>
      </c>
      <c r="UZ14" t="s">
        <v>1767</v>
      </c>
      <c r="VB14" t="s">
        <v>1822</v>
      </c>
      <c r="VC14" t="s">
        <v>1846</v>
      </c>
      <c r="VD14" t="s">
        <v>1767</v>
      </c>
      <c r="VE14" t="s">
        <v>1767</v>
      </c>
      <c r="VF14" t="s">
        <v>1763</v>
      </c>
      <c r="VG14" t="s">
        <v>1763</v>
      </c>
      <c r="VH14" t="s">
        <v>1767</v>
      </c>
      <c r="VI14" t="s">
        <v>1767</v>
      </c>
      <c r="VJ14" t="s">
        <v>1767</v>
      </c>
      <c r="VK14" t="s">
        <v>1767</v>
      </c>
      <c r="VL14" t="s">
        <v>1767</v>
      </c>
      <c r="VM14" t="s">
        <v>1767</v>
      </c>
      <c r="VN14" t="s">
        <v>1767</v>
      </c>
      <c r="VO14" t="s">
        <v>1767</v>
      </c>
      <c r="VP14" t="s">
        <v>1767</v>
      </c>
      <c r="VQ14" t="s">
        <v>1767</v>
      </c>
      <c r="VY14" t="s">
        <v>1763</v>
      </c>
      <c r="VZ14" t="s">
        <v>1763</v>
      </c>
      <c r="WA14" t="s">
        <v>1767</v>
      </c>
      <c r="WJ14" t="s">
        <v>1763</v>
      </c>
      <c r="WK14" t="s">
        <v>1763</v>
      </c>
      <c r="WL14" t="s">
        <v>1767</v>
      </c>
      <c r="WM14" t="s">
        <v>1767</v>
      </c>
      <c r="WN14" t="s">
        <v>1767</v>
      </c>
      <c r="WO14" t="s">
        <v>1767</v>
      </c>
      <c r="WP14" t="s">
        <v>1767</v>
      </c>
      <c r="WQ14" t="s">
        <v>1767</v>
      </c>
      <c r="WR14" t="s">
        <v>1767</v>
      </c>
      <c r="WS14" t="s">
        <v>1818</v>
      </c>
      <c r="WU14" t="s">
        <v>1763</v>
      </c>
      <c r="WV14" t="s">
        <v>1763</v>
      </c>
      <c r="WW14" t="s">
        <v>1763</v>
      </c>
      <c r="WX14" t="s">
        <v>1767</v>
      </c>
      <c r="WY14" t="s">
        <v>1767</v>
      </c>
      <c r="WZ14" t="s">
        <v>1767</v>
      </c>
      <c r="XA14" t="s">
        <v>1767</v>
      </c>
      <c r="XB14" t="s">
        <v>1767</v>
      </c>
      <c r="XC14" t="s">
        <v>1802</v>
      </c>
      <c r="XD14" t="s">
        <v>1763</v>
      </c>
      <c r="XE14" t="s">
        <v>1767</v>
      </c>
      <c r="XF14" t="s">
        <v>1767</v>
      </c>
      <c r="XG14" t="s">
        <v>1767</v>
      </c>
      <c r="XH14" t="s">
        <v>1767</v>
      </c>
      <c r="XI14" t="s">
        <v>1767</v>
      </c>
      <c r="XJ14" t="s">
        <v>1767</v>
      </c>
      <c r="XK14" t="s">
        <v>1767</v>
      </c>
      <c r="XL14" t="s">
        <v>1767</v>
      </c>
      <c r="XM14" t="s">
        <v>1767</v>
      </c>
      <c r="XN14" t="s">
        <v>1767</v>
      </c>
      <c r="XO14" t="s">
        <v>1767</v>
      </c>
      <c r="XP14" t="s">
        <v>1767</v>
      </c>
      <c r="XQ14" t="s">
        <v>1767</v>
      </c>
      <c r="XR14" t="s">
        <v>1767</v>
      </c>
      <c r="XS14" t="s">
        <v>1767</v>
      </c>
      <c r="XT14" t="s">
        <v>1767</v>
      </c>
      <c r="XU14" t="s">
        <v>1767</v>
      </c>
      <c r="XV14" t="s">
        <v>1763</v>
      </c>
      <c r="XW14" t="s">
        <v>1767</v>
      </c>
      <c r="XX14" t="s">
        <v>1767</v>
      </c>
      <c r="XY14" t="s">
        <v>1767</v>
      </c>
      <c r="XZ14" t="s">
        <v>1767</v>
      </c>
      <c r="ZM14" t="s">
        <v>1767</v>
      </c>
      <c r="ZN14" t="s">
        <v>1763</v>
      </c>
      <c r="ZO14" t="s">
        <v>1767</v>
      </c>
      <c r="ZP14" t="s">
        <v>1767</v>
      </c>
      <c r="ZQ14" t="s">
        <v>1767</v>
      </c>
      <c r="ZR14" t="s">
        <v>1763</v>
      </c>
      <c r="ZS14" t="s">
        <v>1763</v>
      </c>
      <c r="ZT14" t="s">
        <v>1767</v>
      </c>
      <c r="ZU14" t="s">
        <v>1767</v>
      </c>
      <c r="ZV14" t="s">
        <v>1767</v>
      </c>
      <c r="ZW14" t="s">
        <v>1767</v>
      </c>
      <c r="ZX14" t="s">
        <v>1767</v>
      </c>
      <c r="ZY14" t="s">
        <v>1767</v>
      </c>
      <c r="ZZ14" t="s">
        <v>1767</v>
      </c>
      <c r="AAA14" t="s">
        <v>1767</v>
      </c>
      <c r="AAB14" t="s">
        <v>1767</v>
      </c>
      <c r="AAC14" t="s">
        <v>1767</v>
      </c>
      <c r="AAD14" t="s">
        <v>1767</v>
      </c>
      <c r="AAE14" t="s">
        <v>1767</v>
      </c>
      <c r="AAF14" t="s">
        <v>1767</v>
      </c>
      <c r="AAH14" t="s">
        <v>1767</v>
      </c>
      <c r="AAI14" t="s">
        <v>1767</v>
      </c>
      <c r="AAJ14" t="s">
        <v>1763</v>
      </c>
      <c r="AAK14" t="s">
        <v>1767</v>
      </c>
      <c r="AAL14" t="s">
        <v>1763</v>
      </c>
      <c r="AAM14" t="s">
        <v>1767</v>
      </c>
      <c r="AAN14" t="s">
        <v>1767</v>
      </c>
      <c r="AAO14" t="s">
        <v>1767</v>
      </c>
      <c r="AAP14" t="s">
        <v>1767</v>
      </c>
      <c r="AAQ14" t="s">
        <v>1767</v>
      </c>
      <c r="AAR14" t="s">
        <v>1767</v>
      </c>
      <c r="AAS14" t="s">
        <v>1767</v>
      </c>
      <c r="AAT14" t="s">
        <v>1767</v>
      </c>
      <c r="AAV14" t="s">
        <v>1767</v>
      </c>
      <c r="AAW14" t="s">
        <v>1767</v>
      </c>
      <c r="AAX14" t="s">
        <v>1767</v>
      </c>
      <c r="AAY14" t="s">
        <v>1767</v>
      </c>
      <c r="AAZ14" t="s">
        <v>1767</v>
      </c>
      <c r="ABA14" t="s">
        <v>1767</v>
      </c>
      <c r="ABB14" t="s">
        <v>1767</v>
      </c>
      <c r="ABC14" t="s">
        <v>1767</v>
      </c>
      <c r="ABD14" t="s">
        <v>1767</v>
      </c>
      <c r="ABE14" t="s">
        <v>1767</v>
      </c>
      <c r="ABF14" t="s">
        <v>1767</v>
      </c>
      <c r="ABG14" t="s">
        <v>1767</v>
      </c>
      <c r="ABH14" t="s">
        <v>1767</v>
      </c>
      <c r="ABI14" t="s">
        <v>1767</v>
      </c>
      <c r="ABJ14" t="s">
        <v>1767</v>
      </c>
      <c r="ABK14" t="s">
        <v>1767</v>
      </c>
      <c r="ABL14" t="s">
        <v>1767</v>
      </c>
      <c r="ABM14" t="s">
        <v>1767</v>
      </c>
      <c r="ABN14" t="s">
        <v>1767</v>
      </c>
      <c r="ABO14" t="s">
        <v>1767</v>
      </c>
      <c r="ABP14" t="s">
        <v>1767</v>
      </c>
      <c r="ABQ14" t="s">
        <v>1767</v>
      </c>
      <c r="ABR14" t="s">
        <v>1763</v>
      </c>
      <c r="ABS14" t="s">
        <v>1767</v>
      </c>
      <c r="ABT14" t="s">
        <v>1767</v>
      </c>
      <c r="ABU14" t="s">
        <v>1767</v>
      </c>
      <c r="ABV14" t="s">
        <v>1767</v>
      </c>
      <c r="ABW14" t="s">
        <v>1767</v>
      </c>
      <c r="ABX14" t="s">
        <v>1767</v>
      </c>
      <c r="ABY14" t="s">
        <v>1767</v>
      </c>
      <c r="ABZ14" t="s">
        <v>1767</v>
      </c>
      <c r="ACA14" t="s">
        <v>1767</v>
      </c>
      <c r="ACB14" t="s">
        <v>1763</v>
      </c>
      <c r="ACC14" t="s">
        <v>1767</v>
      </c>
      <c r="ACD14" t="s">
        <v>1767</v>
      </c>
      <c r="ACE14" t="s">
        <v>1767</v>
      </c>
      <c r="ACF14" t="s">
        <v>1767</v>
      </c>
      <c r="ACG14" t="s">
        <v>1767</v>
      </c>
      <c r="ACH14" t="s">
        <v>1767</v>
      </c>
      <c r="ACI14" t="s">
        <v>1767</v>
      </c>
    </row>
    <row r="15" spans="1:773">
      <c r="A15" t="s">
        <v>964</v>
      </c>
      <c r="B15" t="s">
        <v>965</v>
      </c>
      <c r="C15" t="s">
        <v>966</v>
      </c>
      <c r="D15" t="s">
        <v>967</v>
      </c>
      <c r="E15" t="s">
        <v>967</v>
      </c>
      <c r="P15" t="s">
        <v>855</v>
      </c>
      <c r="Q15">
        <v>1.2198080885670051</v>
      </c>
      <c r="T15" t="s">
        <v>1847</v>
      </c>
      <c r="V15" t="s">
        <v>1763</v>
      </c>
      <c r="X15" t="s">
        <v>1763</v>
      </c>
      <c r="Y15" t="s">
        <v>1791</v>
      </c>
      <c r="AA15" t="s">
        <v>1765</v>
      </c>
      <c r="AB15" t="s">
        <v>1766</v>
      </c>
      <c r="AC15" t="s">
        <v>879</v>
      </c>
      <c r="AD15" t="s">
        <v>1767</v>
      </c>
      <c r="AE15" t="s">
        <v>879</v>
      </c>
      <c r="AF15" t="s">
        <v>818</v>
      </c>
      <c r="AG15" t="s">
        <v>818</v>
      </c>
      <c r="KF15" t="s">
        <v>879</v>
      </c>
      <c r="KH15" t="s">
        <v>818</v>
      </c>
      <c r="KI15" t="s">
        <v>818</v>
      </c>
      <c r="KJ15" t="s">
        <v>818</v>
      </c>
      <c r="KK15" t="s">
        <v>818</v>
      </c>
      <c r="KL15" t="s">
        <v>845</v>
      </c>
      <c r="KM15" t="s">
        <v>818</v>
      </c>
      <c r="KN15" t="s">
        <v>845</v>
      </c>
      <c r="KO15" t="s">
        <v>818</v>
      </c>
      <c r="KP15" t="s">
        <v>845</v>
      </c>
      <c r="KQ15" t="s">
        <v>845</v>
      </c>
      <c r="KR15" t="s">
        <v>818</v>
      </c>
      <c r="KS15" t="s">
        <v>818</v>
      </c>
      <c r="KT15" t="s">
        <v>818</v>
      </c>
      <c r="KU15" t="s">
        <v>818</v>
      </c>
      <c r="KV15" t="s">
        <v>818</v>
      </c>
      <c r="KW15" t="s">
        <v>818</v>
      </c>
      <c r="KX15" t="s">
        <v>845</v>
      </c>
      <c r="KY15" t="s">
        <v>818</v>
      </c>
      <c r="KZ15" t="s">
        <v>818</v>
      </c>
      <c r="LA15" t="s">
        <v>845</v>
      </c>
      <c r="LB15" t="s">
        <v>818</v>
      </c>
      <c r="LC15" t="s">
        <v>845</v>
      </c>
      <c r="LD15" t="s">
        <v>879</v>
      </c>
      <c r="LE15" t="s">
        <v>845</v>
      </c>
      <c r="LF15" t="s">
        <v>837</v>
      </c>
      <c r="LH15" t="s">
        <v>1767</v>
      </c>
      <c r="LI15" t="s">
        <v>1767</v>
      </c>
      <c r="LJ15" t="s">
        <v>1767</v>
      </c>
      <c r="LK15" t="s">
        <v>1767</v>
      </c>
      <c r="LL15" t="s">
        <v>1767</v>
      </c>
      <c r="LM15" t="s">
        <v>1767</v>
      </c>
      <c r="LO15" t="s">
        <v>1767</v>
      </c>
      <c r="LQ15" t="s">
        <v>1767</v>
      </c>
      <c r="LR15" t="s">
        <v>818</v>
      </c>
      <c r="LS15" t="s">
        <v>818</v>
      </c>
      <c r="LT15" t="s">
        <v>818</v>
      </c>
      <c r="LU15" t="s">
        <v>818</v>
      </c>
      <c r="LV15" t="s">
        <v>818</v>
      </c>
      <c r="LW15" t="s">
        <v>818</v>
      </c>
      <c r="LX15" t="s">
        <v>1767</v>
      </c>
      <c r="MA15" t="s">
        <v>1793</v>
      </c>
      <c r="MB15" t="s">
        <v>968</v>
      </c>
      <c r="MC15" t="s">
        <v>1804</v>
      </c>
      <c r="MD15" t="s">
        <v>1763</v>
      </c>
      <c r="MF15" t="s">
        <v>1770</v>
      </c>
      <c r="MI15" t="s">
        <v>1763</v>
      </c>
      <c r="MJ15" t="s">
        <v>1771</v>
      </c>
      <c r="MK15" t="s">
        <v>1763</v>
      </c>
      <c r="ML15" t="s">
        <v>1767</v>
      </c>
      <c r="MM15" t="s">
        <v>1763</v>
      </c>
      <c r="MN15" t="s">
        <v>1767</v>
      </c>
      <c r="MO15" t="s">
        <v>1767</v>
      </c>
      <c r="MP15" t="s">
        <v>1767</v>
      </c>
      <c r="MQ15" t="s">
        <v>1767</v>
      </c>
      <c r="MR15" t="s">
        <v>1767</v>
      </c>
      <c r="MS15" t="s">
        <v>1767</v>
      </c>
      <c r="MT15" t="s">
        <v>1767</v>
      </c>
      <c r="MU15" t="s">
        <v>1767</v>
      </c>
      <c r="MV15" t="s">
        <v>1763</v>
      </c>
      <c r="MW15" t="s">
        <v>1763</v>
      </c>
      <c r="MX15" t="s">
        <v>1767</v>
      </c>
      <c r="MY15" t="s">
        <v>1767</v>
      </c>
      <c r="MZ15" t="s">
        <v>1767</v>
      </c>
      <c r="NA15" t="s">
        <v>1767</v>
      </c>
      <c r="NB15" t="s">
        <v>1767</v>
      </c>
      <c r="NR15" t="s">
        <v>1767</v>
      </c>
      <c r="NU15" t="s">
        <v>1848</v>
      </c>
      <c r="NY15" t="s">
        <v>845</v>
      </c>
      <c r="NZ15" t="s">
        <v>1849</v>
      </c>
      <c r="OP15" t="s">
        <v>1767</v>
      </c>
      <c r="OQ15" t="s">
        <v>1774</v>
      </c>
      <c r="OR15" t="s">
        <v>1775</v>
      </c>
      <c r="OS15" t="s">
        <v>1776</v>
      </c>
      <c r="OT15" t="s">
        <v>1763</v>
      </c>
      <c r="OU15" t="s">
        <v>1763</v>
      </c>
      <c r="OV15" t="s">
        <v>1777</v>
      </c>
      <c r="OW15" t="s">
        <v>1778</v>
      </c>
      <c r="OX15" t="s">
        <v>832</v>
      </c>
      <c r="OY15" t="s">
        <v>1779</v>
      </c>
      <c r="OZ15" t="s">
        <v>846</v>
      </c>
      <c r="PA15" t="s">
        <v>1767</v>
      </c>
      <c r="PB15" t="s">
        <v>1767</v>
      </c>
      <c r="PC15" t="s">
        <v>1767</v>
      </c>
      <c r="PD15" t="s">
        <v>1767</v>
      </c>
      <c r="PE15" t="s">
        <v>1767</v>
      </c>
      <c r="PF15" t="s">
        <v>1767</v>
      </c>
      <c r="PG15" t="s">
        <v>1763</v>
      </c>
      <c r="PH15" t="s">
        <v>1767</v>
      </c>
      <c r="PI15" t="s">
        <v>1767</v>
      </c>
      <c r="PJ15" t="s">
        <v>1767</v>
      </c>
      <c r="PK15" t="s">
        <v>1767</v>
      </c>
      <c r="PL15" t="s">
        <v>1780</v>
      </c>
      <c r="PM15" t="s">
        <v>836</v>
      </c>
      <c r="PN15" t="s">
        <v>837</v>
      </c>
      <c r="PO15" t="s">
        <v>1807</v>
      </c>
      <c r="PP15" t="s">
        <v>1782</v>
      </c>
      <c r="PQ15" t="s">
        <v>1763</v>
      </c>
      <c r="PR15" t="s">
        <v>1763</v>
      </c>
      <c r="PS15" t="s">
        <v>1767</v>
      </c>
      <c r="PT15" t="s">
        <v>1767</v>
      </c>
      <c r="PU15" t="s">
        <v>1767</v>
      </c>
      <c r="PV15" t="s">
        <v>1767</v>
      </c>
      <c r="PW15" t="s">
        <v>1767</v>
      </c>
      <c r="PX15" t="s">
        <v>1767</v>
      </c>
      <c r="PY15" t="s">
        <v>1767</v>
      </c>
      <c r="PZ15" t="s">
        <v>1783</v>
      </c>
      <c r="QA15" t="s">
        <v>841</v>
      </c>
      <c r="QB15" t="s">
        <v>1850</v>
      </c>
      <c r="QC15" t="s">
        <v>1851</v>
      </c>
      <c r="QD15" t="s">
        <v>1786</v>
      </c>
      <c r="QE15" t="s">
        <v>845</v>
      </c>
      <c r="QF15" t="s">
        <v>1763</v>
      </c>
      <c r="QG15" t="s">
        <v>1763</v>
      </c>
      <c r="QH15" t="s">
        <v>1763</v>
      </c>
      <c r="QI15" t="s">
        <v>1767</v>
      </c>
      <c r="QJ15" t="s">
        <v>1763</v>
      </c>
      <c r="QK15" t="s">
        <v>1763</v>
      </c>
      <c r="QL15" t="s">
        <v>1763</v>
      </c>
      <c r="QM15" t="s">
        <v>1763</v>
      </c>
      <c r="QN15" t="s">
        <v>1767</v>
      </c>
      <c r="QO15" t="s">
        <v>1767</v>
      </c>
      <c r="QP15" t="s">
        <v>1767</v>
      </c>
      <c r="QQ15" t="s">
        <v>1767</v>
      </c>
      <c r="QR15" t="s">
        <v>1767</v>
      </c>
      <c r="QS15" t="s">
        <v>1763</v>
      </c>
      <c r="QT15" t="s">
        <v>1767</v>
      </c>
      <c r="QU15" t="s">
        <v>1767</v>
      </c>
      <c r="QV15" t="s">
        <v>1767</v>
      </c>
      <c r="QW15" t="s">
        <v>1767</v>
      </c>
      <c r="QX15" t="s">
        <v>1767</v>
      </c>
      <c r="QY15" t="s">
        <v>1767</v>
      </c>
      <c r="QZ15" t="s">
        <v>1767</v>
      </c>
      <c r="RA15" t="s">
        <v>1767</v>
      </c>
      <c r="RB15" t="s">
        <v>1767</v>
      </c>
      <c r="RC15" t="s">
        <v>1767</v>
      </c>
      <c r="RD15" t="s">
        <v>1767</v>
      </c>
      <c r="RE15" t="s">
        <v>1767</v>
      </c>
      <c r="RF15" t="s">
        <v>1767</v>
      </c>
      <c r="RG15" t="s">
        <v>1767</v>
      </c>
      <c r="RH15" t="s">
        <v>1767</v>
      </c>
      <c r="RI15" t="s">
        <v>1767</v>
      </c>
      <c r="RJ15" t="s">
        <v>1767</v>
      </c>
      <c r="RK15" t="s">
        <v>1763</v>
      </c>
      <c r="RL15" t="s">
        <v>1767</v>
      </c>
      <c r="RM15" t="s">
        <v>1763</v>
      </c>
      <c r="RN15" t="s">
        <v>1767</v>
      </c>
      <c r="RO15" t="s">
        <v>1767</v>
      </c>
      <c r="RP15" t="s">
        <v>1767</v>
      </c>
      <c r="RQ15" t="s">
        <v>1767</v>
      </c>
      <c r="RR15" t="s">
        <v>1767</v>
      </c>
      <c r="RS15" t="s">
        <v>1767</v>
      </c>
      <c r="RT15" t="s">
        <v>1767</v>
      </c>
      <c r="RU15" t="s">
        <v>1767</v>
      </c>
      <c r="RV15" t="s">
        <v>1767</v>
      </c>
      <c r="RW15" t="s">
        <v>1767</v>
      </c>
      <c r="RX15" t="s">
        <v>837</v>
      </c>
      <c r="RY15" t="s">
        <v>973</v>
      </c>
      <c r="RZ15" t="s">
        <v>1767</v>
      </c>
      <c r="SB15" t="s">
        <v>1767</v>
      </c>
      <c r="SC15" t="s">
        <v>1767</v>
      </c>
      <c r="SD15" t="s">
        <v>1767</v>
      </c>
      <c r="SE15" t="s">
        <v>1767</v>
      </c>
      <c r="SF15" t="s">
        <v>1767</v>
      </c>
      <c r="SG15" t="s">
        <v>1767</v>
      </c>
      <c r="SH15" t="s">
        <v>1767</v>
      </c>
      <c r="SI15" t="s">
        <v>1767</v>
      </c>
      <c r="SJ15" t="s">
        <v>1763</v>
      </c>
      <c r="SK15" t="s">
        <v>1767</v>
      </c>
      <c r="SL15" t="s">
        <v>1767</v>
      </c>
      <c r="SM15" t="s">
        <v>1767</v>
      </c>
      <c r="SN15" t="s">
        <v>1767</v>
      </c>
      <c r="SO15" t="s">
        <v>1767</v>
      </c>
      <c r="SP15" t="s">
        <v>1767</v>
      </c>
      <c r="SQ15" t="s">
        <v>1767</v>
      </c>
      <c r="SR15" t="s">
        <v>1767</v>
      </c>
      <c r="SS15" t="s">
        <v>1767</v>
      </c>
      <c r="ST15" t="s">
        <v>1767</v>
      </c>
      <c r="SU15" t="s">
        <v>1763</v>
      </c>
      <c r="SV15" t="s">
        <v>1763</v>
      </c>
      <c r="SW15" t="s">
        <v>1767</v>
      </c>
      <c r="SX15" t="s">
        <v>1767</v>
      </c>
      <c r="SY15" t="s">
        <v>1767</v>
      </c>
      <c r="SZ15" t="s">
        <v>1767</v>
      </c>
      <c r="TA15" t="s">
        <v>1767</v>
      </c>
      <c r="TB15" t="s">
        <v>1767</v>
      </c>
      <c r="TC15" t="s">
        <v>1767</v>
      </c>
      <c r="TD15" t="s">
        <v>1767</v>
      </c>
      <c r="TE15" t="s">
        <v>1767</v>
      </c>
      <c r="TF15" t="s">
        <v>1767</v>
      </c>
      <c r="TG15" t="s">
        <v>1767</v>
      </c>
      <c r="TH15" t="s">
        <v>1767</v>
      </c>
      <c r="TI15" t="s">
        <v>1767</v>
      </c>
      <c r="TJ15" t="s">
        <v>1767</v>
      </c>
      <c r="TU15" t="s">
        <v>1767</v>
      </c>
      <c r="TY15" t="s">
        <v>1767</v>
      </c>
      <c r="TZ15" t="s">
        <v>1767</v>
      </c>
      <c r="UA15" t="s">
        <v>1767</v>
      </c>
      <c r="UB15" t="s">
        <v>1767</v>
      </c>
      <c r="UC15" t="s">
        <v>1763</v>
      </c>
      <c r="UD15" t="s">
        <v>1763</v>
      </c>
      <c r="UE15" t="s">
        <v>1767</v>
      </c>
      <c r="UF15" t="s">
        <v>1767</v>
      </c>
      <c r="UG15" t="s">
        <v>1767</v>
      </c>
      <c r="UH15" t="s">
        <v>1767</v>
      </c>
      <c r="UI15" t="s">
        <v>1767</v>
      </c>
      <c r="UJ15" t="s">
        <v>1767</v>
      </c>
      <c r="UK15" t="s">
        <v>1767</v>
      </c>
      <c r="UL15" t="s">
        <v>1767</v>
      </c>
      <c r="UM15" t="s">
        <v>1767</v>
      </c>
      <c r="UN15" t="s">
        <v>1767</v>
      </c>
      <c r="UO15" t="s">
        <v>1767</v>
      </c>
      <c r="UP15" t="s">
        <v>1767</v>
      </c>
      <c r="UQ15" t="s">
        <v>1767</v>
      </c>
      <c r="UR15" t="s">
        <v>1767</v>
      </c>
      <c r="US15" t="s">
        <v>1767</v>
      </c>
      <c r="UT15" t="s">
        <v>1767</v>
      </c>
      <c r="UU15" t="s">
        <v>1767</v>
      </c>
      <c r="UV15" t="s">
        <v>1767</v>
      </c>
      <c r="UW15" t="s">
        <v>1763</v>
      </c>
      <c r="UX15" t="s">
        <v>1767</v>
      </c>
      <c r="UY15" t="s">
        <v>1767</v>
      </c>
      <c r="UZ15" t="s">
        <v>1767</v>
      </c>
      <c r="VD15" t="s">
        <v>1763</v>
      </c>
      <c r="VE15" t="s">
        <v>1767</v>
      </c>
      <c r="VF15" t="s">
        <v>1767</v>
      </c>
      <c r="VG15" t="s">
        <v>1767</v>
      </c>
      <c r="VH15" t="s">
        <v>1767</v>
      </c>
      <c r="VI15" t="s">
        <v>1767</v>
      </c>
      <c r="VJ15" t="s">
        <v>1767</v>
      </c>
      <c r="VK15" t="s">
        <v>1767</v>
      </c>
      <c r="VL15" t="s">
        <v>1767</v>
      </c>
      <c r="VM15" t="s">
        <v>1767</v>
      </c>
      <c r="VN15" t="s">
        <v>1767</v>
      </c>
      <c r="VO15" t="s">
        <v>1767</v>
      </c>
      <c r="VP15" t="s">
        <v>1767</v>
      </c>
      <c r="VQ15" t="s">
        <v>1767</v>
      </c>
      <c r="VY15" t="s">
        <v>1763</v>
      </c>
      <c r="VZ15" t="s">
        <v>1767</v>
      </c>
      <c r="WA15" t="s">
        <v>1763</v>
      </c>
      <c r="WB15" t="s">
        <v>1767</v>
      </c>
      <c r="WJ15" t="s">
        <v>1767</v>
      </c>
      <c r="WK15" t="s">
        <v>1767</v>
      </c>
      <c r="WL15" t="s">
        <v>1767</v>
      </c>
      <c r="WM15" t="s">
        <v>1767</v>
      </c>
      <c r="WN15" t="s">
        <v>1767</v>
      </c>
      <c r="WO15" t="s">
        <v>1763</v>
      </c>
      <c r="WP15" t="s">
        <v>1767</v>
      </c>
      <c r="WQ15" t="s">
        <v>1767</v>
      </c>
      <c r="WR15" t="s">
        <v>1767</v>
      </c>
      <c r="WS15" t="s">
        <v>846</v>
      </c>
      <c r="WU15" t="s">
        <v>1767</v>
      </c>
      <c r="WV15" t="s">
        <v>1767</v>
      </c>
      <c r="WW15" t="s">
        <v>1767</v>
      </c>
      <c r="WX15" t="s">
        <v>1767</v>
      </c>
      <c r="WY15" t="s">
        <v>1767</v>
      </c>
      <c r="WZ15" t="s">
        <v>1763</v>
      </c>
      <c r="XA15" t="s">
        <v>1767</v>
      </c>
      <c r="XB15" t="s">
        <v>1767</v>
      </c>
      <c r="XC15" t="s">
        <v>1789</v>
      </c>
      <c r="XD15" t="s">
        <v>1763</v>
      </c>
      <c r="XE15" t="s">
        <v>1763</v>
      </c>
      <c r="XF15" t="s">
        <v>1767</v>
      </c>
      <c r="XG15" t="s">
        <v>1767</v>
      </c>
      <c r="XH15" t="s">
        <v>1767</v>
      </c>
      <c r="XI15" t="s">
        <v>1767</v>
      </c>
      <c r="XJ15" t="s">
        <v>1767</v>
      </c>
      <c r="XK15" t="s">
        <v>1767</v>
      </c>
      <c r="XL15" t="s">
        <v>1767</v>
      </c>
      <c r="XM15" t="s">
        <v>1767</v>
      </c>
      <c r="XN15" t="s">
        <v>1767</v>
      </c>
      <c r="XO15" t="s">
        <v>1767</v>
      </c>
      <c r="XP15" t="s">
        <v>1767</v>
      </c>
      <c r="XQ15" t="s">
        <v>1767</v>
      </c>
      <c r="XR15" t="s">
        <v>1767</v>
      </c>
      <c r="XS15" t="s">
        <v>1767</v>
      </c>
      <c r="XT15" t="s">
        <v>1767</v>
      </c>
      <c r="XU15" t="s">
        <v>1767</v>
      </c>
      <c r="XV15" t="s">
        <v>1767</v>
      </c>
      <c r="XW15" t="s">
        <v>1763</v>
      </c>
      <c r="XX15" t="s">
        <v>1767</v>
      </c>
      <c r="XY15" t="s">
        <v>1767</v>
      </c>
      <c r="XZ15" t="s">
        <v>1767</v>
      </c>
      <c r="ZM15" t="s">
        <v>1767</v>
      </c>
      <c r="ZN15" t="s">
        <v>1767</v>
      </c>
      <c r="ZO15" t="s">
        <v>1767</v>
      </c>
      <c r="ZP15" t="s">
        <v>1767</v>
      </c>
      <c r="ZQ15" t="s">
        <v>1767</v>
      </c>
      <c r="ZR15" t="s">
        <v>1763</v>
      </c>
      <c r="ZS15" t="s">
        <v>1763</v>
      </c>
      <c r="ZT15" t="s">
        <v>1767</v>
      </c>
      <c r="ZU15" t="s">
        <v>1767</v>
      </c>
      <c r="ZV15" t="s">
        <v>1767</v>
      </c>
      <c r="ZW15" t="s">
        <v>1767</v>
      </c>
      <c r="ZX15" t="s">
        <v>1767</v>
      </c>
      <c r="ZY15" t="s">
        <v>1767</v>
      </c>
      <c r="ZZ15" t="s">
        <v>1767</v>
      </c>
      <c r="AAA15" t="s">
        <v>1763</v>
      </c>
      <c r="AAB15" t="s">
        <v>1767</v>
      </c>
      <c r="AAC15" t="s">
        <v>1767</v>
      </c>
      <c r="AAD15" t="s">
        <v>1767</v>
      </c>
      <c r="AAE15" t="s">
        <v>1767</v>
      </c>
      <c r="AAF15" t="s">
        <v>1767</v>
      </c>
      <c r="AAH15" t="s">
        <v>1763</v>
      </c>
      <c r="AAI15" t="s">
        <v>1767</v>
      </c>
      <c r="AAJ15" t="s">
        <v>1763</v>
      </c>
      <c r="AAK15" t="s">
        <v>1767</v>
      </c>
      <c r="AAL15" t="s">
        <v>1767</v>
      </c>
      <c r="AAM15" t="s">
        <v>1767</v>
      </c>
      <c r="AAN15" t="s">
        <v>1763</v>
      </c>
      <c r="AAO15" t="s">
        <v>1767</v>
      </c>
      <c r="AAP15" t="s">
        <v>1767</v>
      </c>
      <c r="AAQ15" t="s">
        <v>1767</v>
      </c>
      <c r="AAR15" t="s">
        <v>1767</v>
      </c>
      <c r="AAS15" t="s">
        <v>1767</v>
      </c>
      <c r="AAT15" t="s">
        <v>1767</v>
      </c>
      <c r="AAV15" t="s">
        <v>1767</v>
      </c>
      <c r="AAW15" t="s">
        <v>1767</v>
      </c>
      <c r="AAX15" t="s">
        <v>1767</v>
      </c>
      <c r="AAY15" t="s">
        <v>1767</v>
      </c>
      <c r="AAZ15" t="s">
        <v>1767</v>
      </c>
      <c r="ABA15" t="s">
        <v>1763</v>
      </c>
      <c r="ABB15" t="s">
        <v>1763</v>
      </c>
      <c r="ABC15" t="s">
        <v>1767</v>
      </c>
      <c r="ABD15" t="s">
        <v>1767</v>
      </c>
      <c r="ABE15" t="s">
        <v>1767</v>
      </c>
      <c r="ABF15" t="s">
        <v>1767</v>
      </c>
      <c r="ABG15" t="s">
        <v>1767</v>
      </c>
      <c r="ABH15" t="s">
        <v>1767</v>
      </c>
      <c r="ABI15" t="s">
        <v>1767</v>
      </c>
      <c r="ABJ15" t="s">
        <v>1767</v>
      </c>
      <c r="ABK15" t="s">
        <v>1763</v>
      </c>
      <c r="ABL15" t="s">
        <v>1767</v>
      </c>
      <c r="ABM15" t="s">
        <v>1767</v>
      </c>
      <c r="ABN15" t="s">
        <v>1767</v>
      </c>
      <c r="ABO15" t="s">
        <v>1767</v>
      </c>
      <c r="ABP15" t="s">
        <v>1767</v>
      </c>
      <c r="ABQ15" t="s">
        <v>1767</v>
      </c>
      <c r="ABR15" t="s">
        <v>1767</v>
      </c>
      <c r="ABS15" t="s">
        <v>1767</v>
      </c>
      <c r="ABT15" t="s">
        <v>1763</v>
      </c>
      <c r="ABU15" t="s">
        <v>1767</v>
      </c>
      <c r="ABV15" t="s">
        <v>1767</v>
      </c>
      <c r="ABW15" t="s">
        <v>1763</v>
      </c>
      <c r="ABX15" t="s">
        <v>1767</v>
      </c>
      <c r="ABY15" t="s">
        <v>1767</v>
      </c>
      <c r="ABZ15" t="s">
        <v>1767</v>
      </c>
      <c r="ACA15" t="s">
        <v>1767</v>
      </c>
      <c r="ACB15" t="s">
        <v>1763</v>
      </c>
      <c r="ACC15" t="s">
        <v>1767</v>
      </c>
      <c r="ACD15" t="s">
        <v>1767</v>
      </c>
      <c r="ACE15" t="s">
        <v>1767</v>
      </c>
      <c r="ACF15" t="s">
        <v>1767</v>
      </c>
      <c r="ACG15" t="s">
        <v>1767</v>
      </c>
      <c r="ACH15" t="s">
        <v>1767</v>
      </c>
      <c r="ACI15" t="s">
        <v>1767</v>
      </c>
    </row>
    <row r="16" spans="1:773">
      <c r="A16" t="s">
        <v>974</v>
      </c>
      <c r="B16" t="s">
        <v>975</v>
      </c>
      <c r="C16" t="s">
        <v>976</v>
      </c>
      <c r="D16" t="s">
        <v>977</v>
      </c>
      <c r="E16" t="s">
        <v>977</v>
      </c>
      <c r="P16" t="s">
        <v>855</v>
      </c>
      <c r="T16" t="s">
        <v>1852</v>
      </c>
      <c r="V16" t="s">
        <v>1763</v>
      </c>
      <c r="X16" t="s">
        <v>1767</v>
      </c>
      <c r="Y16" t="s">
        <v>1791</v>
      </c>
      <c r="Z16" t="s">
        <v>1764</v>
      </c>
      <c r="AA16" t="s">
        <v>1792</v>
      </c>
      <c r="AB16" t="s">
        <v>1817</v>
      </c>
      <c r="AC16" t="s">
        <v>1057</v>
      </c>
      <c r="AD16" t="s">
        <v>1767</v>
      </c>
      <c r="AE16" t="s">
        <v>818</v>
      </c>
      <c r="AF16" t="s">
        <v>1057</v>
      </c>
      <c r="AG16" t="s">
        <v>818</v>
      </c>
      <c r="KF16" t="s">
        <v>1057</v>
      </c>
      <c r="KH16" t="s">
        <v>818</v>
      </c>
      <c r="KI16" t="s">
        <v>845</v>
      </c>
      <c r="KJ16" t="s">
        <v>818</v>
      </c>
      <c r="KK16" t="s">
        <v>818</v>
      </c>
      <c r="KL16" t="s">
        <v>818</v>
      </c>
      <c r="KM16" t="s">
        <v>818</v>
      </c>
      <c r="KN16" t="s">
        <v>845</v>
      </c>
      <c r="KO16" t="s">
        <v>845</v>
      </c>
      <c r="KP16" t="s">
        <v>845</v>
      </c>
      <c r="KQ16" t="s">
        <v>837</v>
      </c>
      <c r="KR16" t="s">
        <v>818</v>
      </c>
      <c r="KS16" t="s">
        <v>818</v>
      </c>
      <c r="KT16" t="s">
        <v>818</v>
      </c>
      <c r="KU16" t="s">
        <v>818</v>
      </c>
      <c r="KV16" t="s">
        <v>845</v>
      </c>
      <c r="KW16" t="s">
        <v>818</v>
      </c>
      <c r="KX16" t="s">
        <v>845</v>
      </c>
      <c r="KY16" t="s">
        <v>818</v>
      </c>
      <c r="KZ16" t="s">
        <v>845</v>
      </c>
      <c r="LA16" t="s">
        <v>845</v>
      </c>
      <c r="LB16" t="s">
        <v>845</v>
      </c>
      <c r="LC16" t="s">
        <v>837</v>
      </c>
      <c r="LD16" t="s">
        <v>1057</v>
      </c>
      <c r="LE16" t="s">
        <v>845</v>
      </c>
      <c r="LF16" t="s">
        <v>837</v>
      </c>
      <c r="LH16" t="s">
        <v>1767</v>
      </c>
      <c r="LI16" t="s">
        <v>1767</v>
      </c>
      <c r="LJ16" t="s">
        <v>1767</v>
      </c>
      <c r="LK16" t="s">
        <v>1767</v>
      </c>
      <c r="LL16" t="s">
        <v>1767</v>
      </c>
      <c r="LM16" t="s">
        <v>1767</v>
      </c>
      <c r="LO16" t="s">
        <v>1763</v>
      </c>
      <c r="LP16" t="s">
        <v>1763</v>
      </c>
      <c r="LQ16" t="s">
        <v>1767</v>
      </c>
      <c r="LR16" t="s">
        <v>818</v>
      </c>
      <c r="LV16" t="s">
        <v>818</v>
      </c>
      <c r="LX16" t="s">
        <v>1767</v>
      </c>
      <c r="MU16" t="s">
        <v>1763</v>
      </c>
      <c r="NC16" t="s">
        <v>1763</v>
      </c>
      <c r="ND16" t="s">
        <v>1763</v>
      </c>
      <c r="NE16" t="s">
        <v>1763</v>
      </c>
      <c r="NF16" t="s">
        <v>1763</v>
      </c>
      <c r="NG16" t="s">
        <v>1767</v>
      </c>
      <c r="NH16" t="s">
        <v>1767</v>
      </c>
      <c r="NI16" t="s">
        <v>1763</v>
      </c>
      <c r="NJ16" t="s">
        <v>1767</v>
      </c>
      <c r="NK16" t="s">
        <v>1767</v>
      </c>
      <c r="NL16" t="s">
        <v>1767</v>
      </c>
      <c r="NM16" t="s">
        <v>1767</v>
      </c>
      <c r="NN16" t="s">
        <v>1767</v>
      </c>
      <c r="NO16" t="s">
        <v>1767</v>
      </c>
      <c r="NP16" t="s">
        <v>1767</v>
      </c>
      <c r="NQ16" t="s">
        <v>1767</v>
      </c>
      <c r="NR16" t="s">
        <v>1763</v>
      </c>
      <c r="NS16" t="s">
        <v>1763</v>
      </c>
      <c r="NT16" t="s">
        <v>1788</v>
      </c>
      <c r="NU16" t="s">
        <v>1772</v>
      </c>
      <c r="NX16" t="s">
        <v>1773</v>
      </c>
      <c r="NY16" t="s">
        <v>845</v>
      </c>
      <c r="NZ16" t="s">
        <v>889</v>
      </c>
      <c r="OP16" t="s">
        <v>1763</v>
      </c>
      <c r="OQ16" t="s">
        <v>1853</v>
      </c>
      <c r="OR16" t="s">
        <v>1775</v>
      </c>
      <c r="OS16" t="s">
        <v>1806</v>
      </c>
      <c r="OT16" t="s">
        <v>1763</v>
      </c>
      <c r="OU16" t="s">
        <v>1767</v>
      </c>
      <c r="OV16" t="s">
        <v>1854</v>
      </c>
      <c r="PA16" t="s">
        <v>1763</v>
      </c>
      <c r="PB16" t="s">
        <v>1763</v>
      </c>
      <c r="PC16" t="s">
        <v>1767</v>
      </c>
      <c r="PD16" t="s">
        <v>1767</v>
      </c>
      <c r="PE16" t="s">
        <v>1767</v>
      </c>
      <c r="PF16" t="s">
        <v>1767</v>
      </c>
      <c r="PG16" t="s">
        <v>1767</v>
      </c>
      <c r="PH16" t="s">
        <v>1767</v>
      </c>
      <c r="PI16" t="s">
        <v>1767</v>
      </c>
      <c r="PJ16" t="s">
        <v>1767</v>
      </c>
      <c r="PL16" t="s">
        <v>1780</v>
      </c>
      <c r="PM16" t="s">
        <v>836</v>
      </c>
      <c r="PO16" t="s">
        <v>1781</v>
      </c>
      <c r="PP16" t="s">
        <v>1782</v>
      </c>
      <c r="PQ16" t="s">
        <v>1763</v>
      </c>
      <c r="PR16" t="s">
        <v>1763</v>
      </c>
      <c r="PS16" t="s">
        <v>1767</v>
      </c>
      <c r="PT16" t="s">
        <v>1763</v>
      </c>
      <c r="PU16" t="s">
        <v>1767</v>
      </c>
      <c r="PV16" t="s">
        <v>1767</v>
      </c>
      <c r="PW16" t="s">
        <v>1767</v>
      </c>
      <c r="PX16" t="s">
        <v>1767</v>
      </c>
      <c r="PY16" t="s">
        <v>1767</v>
      </c>
      <c r="PZ16" t="s">
        <v>1783</v>
      </c>
      <c r="QD16" t="s">
        <v>1786</v>
      </c>
      <c r="QE16" t="s">
        <v>845</v>
      </c>
      <c r="QF16" t="s">
        <v>1763</v>
      </c>
      <c r="QG16" t="s">
        <v>1763</v>
      </c>
      <c r="QH16" t="s">
        <v>1763</v>
      </c>
      <c r="QI16" t="s">
        <v>1763</v>
      </c>
      <c r="QJ16" t="s">
        <v>1763</v>
      </c>
      <c r="QK16" t="s">
        <v>1763</v>
      </c>
      <c r="QL16" t="s">
        <v>1767</v>
      </c>
      <c r="QM16" t="s">
        <v>1767</v>
      </c>
      <c r="QN16" t="s">
        <v>1767</v>
      </c>
      <c r="QO16" t="s">
        <v>1767</v>
      </c>
      <c r="QP16" t="s">
        <v>1767</v>
      </c>
      <c r="QQ16" t="s">
        <v>1767</v>
      </c>
      <c r="QR16" t="s">
        <v>1763</v>
      </c>
      <c r="QS16" t="s">
        <v>1763</v>
      </c>
      <c r="QT16" t="s">
        <v>1767</v>
      </c>
      <c r="QU16" t="s">
        <v>1767</v>
      </c>
      <c r="QV16" t="s">
        <v>1767</v>
      </c>
      <c r="QW16" t="s">
        <v>1767</v>
      </c>
      <c r="QX16" t="s">
        <v>1767</v>
      </c>
      <c r="QY16" t="s">
        <v>1767</v>
      </c>
      <c r="QZ16" t="s">
        <v>1767</v>
      </c>
      <c r="RA16" t="s">
        <v>1767</v>
      </c>
      <c r="RB16" t="s">
        <v>1767</v>
      </c>
      <c r="RC16" t="s">
        <v>1767</v>
      </c>
      <c r="RD16" t="s">
        <v>1767</v>
      </c>
      <c r="RE16" t="s">
        <v>1767</v>
      </c>
      <c r="RF16" t="s">
        <v>1767</v>
      </c>
      <c r="RG16" t="s">
        <v>1767</v>
      </c>
      <c r="RH16" t="s">
        <v>1767</v>
      </c>
      <c r="RI16" t="s">
        <v>1767</v>
      </c>
      <c r="RJ16" t="s">
        <v>1767</v>
      </c>
      <c r="RK16" t="s">
        <v>1763</v>
      </c>
      <c r="RL16" t="s">
        <v>1767</v>
      </c>
      <c r="RM16" t="s">
        <v>1763</v>
      </c>
      <c r="RN16" t="s">
        <v>1767</v>
      </c>
      <c r="RO16" t="s">
        <v>1763</v>
      </c>
      <c r="RP16" t="s">
        <v>1767</v>
      </c>
      <c r="RQ16" t="s">
        <v>1767</v>
      </c>
      <c r="RR16" t="s">
        <v>1767</v>
      </c>
      <c r="RS16" t="s">
        <v>1767</v>
      </c>
      <c r="RT16" t="s">
        <v>1767</v>
      </c>
      <c r="RU16" t="s">
        <v>1767</v>
      </c>
      <c r="RV16" t="s">
        <v>1767</v>
      </c>
      <c r="RW16" t="s">
        <v>1767</v>
      </c>
      <c r="RX16" t="s">
        <v>879</v>
      </c>
      <c r="RY16" t="s">
        <v>897</v>
      </c>
      <c r="RZ16" t="s">
        <v>1763</v>
      </c>
      <c r="SA16" t="s">
        <v>1767</v>
      </c>
      <c r="SB16" t="s">
        <v>1767</v>
      </c>
      <c r="SC16" t="s">
        <v>1767</v>
      </c>
      <c r="SD16" t="s">
        <v>1767</v>
      </c>
      <c r="SE16" t="s">
        <v>1767</v>
      </c>
      <c r="SF16" t="s">
        <v>1767</v>
      </c>
      <c r="SG16" t="s">
        <v>1763</v>
      </c>
      <c r="SH16" t="s">
        <v>1767</v>
      </c>
      <c r="SI16" t="s">
        <v>1767</v>
      </c>
      <c r="SJ16" t="s">
        <v>1767</v>
      </c>
      <c r="SK16" t="s">
        <v>1767</v>
      </c>
      <c r="SL16" t="s">
        <v>1763</v>
      </c>
      <c r="SM16" t="s">
        <v>1767</v>
      </c>
      <c r="SN16" t="s">
        <v>1767</v>
      </c>
      <c r="SO16" t="s">
        <v>1767</v>
      </c>
      <c r="SP16" t="s">
        <v>1767</v>
      </c>
      <c r="SQ16" t="s">
        <v>1767</v>
      </c>
      <c r="SR16" t="s">
        <v>1767</v>
      </c>
      <c r="SS16" t="s">
        <v>1767</v>
      </c>
      <c r="ST16" t="s">
        <v>1767</v>
      </c>
      <c r="SU16" t="s">
        <v>1767</v>
      </c>
      <c r="SV16" t="s">
        <v>1767</v>
      </c>
      <c r="SW16" t="s">
        <v>1767</v>
      </c>
      <c r="SX16" t="s">
        <v>1767</v>
      </c>
      <c r="SY16" t="s">
        <v>1767</v>
      </c>
      <c r="SZ16" t="s">
        <v>1767</v>
      </c>
      <c r="TA16" t="s">
        <v>1767</v>
      </c>
      <c r="TB16" t="s">
        <v>1767</v>
      </c>
      <c r="TC16" t="s">
        <v>1767</v>
      </c>
      <c r="TD16" t="s">
        <v>1767</v>
      </c>
      <c r="TE16" t="s">
        <v>1767</v>
      </c>
      <c r="TF16" t="s">
        <v>1763</v>
      </c>
      <c r="TG16" t="s">
        <v>1767</v>
      </c>
      <c r="TH16" t="s">
        <v>1767</v>
      </c>
      <c r="TI16" t="s">
        <v>1767</v>
      </c>
      <c r="TU16" t="s">
        <v>1767</v>
      </c>
      <c r="TY16" t="s">
        <v>1763</v>
      </c>
      <c r="TZ16" t="s">
        <v>1767</v>
      </c>
      <c r="UA16" t="s">
        <v>1767</v>
      </c>
      <c r="UB16" t="s">
        <v>1763</v>
      </c>
      <c r="UC16" t="s">
        <v>1767</v>
      </c>
      <c r="UD16" t="s">
        <v>1767</v>
      </c>
      <c r="UE16" t="s">
        <v>1767</v>
      </c>
      <c r="UF16" t="s">
        <v>1763</v>
      </c>
      <c r="UG16" t="s">
        <v>1763</v>
      </c>
      <c r="UH16" t="s">
        <v>1767</v>
      </c>
      <c r="UI16" t="s">
        <v>1767</v>
      </c>
      <c r="UJ16" t="s">
        <v>1767</v>
      </c>
      <c r="UK16" t="s">
        <v>1767</v>
      </c>
      <c r="UL16" t="s">
        <v>1763</v>
      </c>
      <c r="UM16" t="s">
        <v>1763</v>
      </c>
      <c r="UN16" t="s">
        <v>1767</v>
      </c>
      <c r="UO16" t="s">
        <v>1763</v>
      </c>
      <c r="UP16" t="s">
        <v>1763</v>
      </c>
      <c r="UQ16" t="s">
        <v>1767</v>
      </c>
      <c r="UR16" t="s">
        <v>1767</v>
      </c>
      <c r="US16" t="s">
        <v>1767</v>
      </c>
      <c r="UT16" t="s">
        <v>1767</v>
      </c>
      <c r="UU16" t="s">
        <v>1767</v>
      </c>
      <c r="UV16" t="s">
        <v>1767</v>
      </c>
      <c r="UW16" t="s">
        <v>1767</v>
      </c>
      <c r="UX16" t="s">
        <v>1767</v>
      </c>
      <c r="UY16" t="s">
        <v>1767</v>
      </c>
      <c r="UZ16" t="s">
        <v>1767</v>
      </c>
      <c r="VD16" t="s">
        <v>1763</v>
      </c>
      <c r="VE16" t="s">
        <v>1767</v>
      </c>
      <c r="VF16" t="s">
        <v>1767</v>
      </c>
      <c r="VG16" t="s">
        <v>1767</v>
      </c>
      <c r="VH16" t="s">
        <v>1767</v>
      </c>
      <c r="VI16" t="s">
        <v>1767</v>
      </c>
      <c r="VJ16" t="s">
        <v>1767</v>
      </c>
      <c r="VK16" t="s">
        <v>1767</v>
      </c>
      <c r="VL16" t="s">
        <v>1767</v>
      </c>
      <c r="VM16" t="s">
        <v>1767</v>
      </c>
      <c r="VN16" t="s">
        <v>1767</v>
      </c>
      <c r="VO16" t="s">
        <v>1767</v>
      </c>
      <c r="VP16" t="s">
        <v>1767</v>
      </c>
      <c r="VQ16" t="s">
        <v>1767</v>
      </c>
      <c r="VY16" t="s">
        <v>1767</v>
      </c>
      <c r="VZ16" t="s">
        <v>1763</v>
      </c>
      <c r="WA16" t="s">
        <v>1763</v>
      </c>
      <c r="WB16" t="s">
        <v>1767</v>
      </c>
      <c r="WJ16" t="s">
        <v>1763</v>
      </c>
      <c r="WK16" t="s">
        <v>1763</v>
      </c>
      <c r="WL16" t="s">
        <v>1767</v>
      </c>
      <c r="WM16" t="s">
        <v>1763</v>
      </c>
      <c r="WN16" t="s">
        <v>1767</v>
      </c>
      <c r="WO16" t="s">
        <v>1767</v>
      </c>
      <c r="WP16" t="s">
        <v>1767</v>
      </c>
      <c r="WQ16" t="s">
        <v>1767</v>
      </c>
      <c r="WR16" t="s">
        <v>1767</v>
      </c>
      <c r="WS16" t="s">
        <v>891</v>
      </c>
      <c r="WU16" t="s">
        <v>1763</v>
      </c>
      <c r="WV16" t="s">
        <v>1763</v>
      </c>
      <c r="WW16" t="s">
        <v>1763</v>
      </c>
      <c r="WX16" t="s">
        <v>1767</v>
      </c>
      <c r="WY16" t="s">
        <v>1767</v>
      </c>
      <c r="WZ16" t="s">
        <v>1767</v>
      </c>
      <c r="XA16" t="s">
        <v>1767</v>
      </c>
      <c r="XB16" t="s">
        <v>1767</v>
      </c>
      <c r="XC16" t="s">
        <v>1789</v>
      </c>
      <c r="XD16" t="s">
        <v>1763</v>
      </c>
      <c r="XE16" t="s">
        <v>1763</v>
      </c>
      <c r="XF16" t="s">
        <v>1763</v>
      </c>
      <c r="XG16" t="s">
        <v>1767</v>
      </c>
      <c r="XH16" t="s">
        <v>1767</v>
      </c>
      <c r="XI16" t="s">
        <v>1767</v>
      </c>
      <c r="XJ16" t="s">
        <v>1767</v>
      </c>
      <c r="XK16" t="s">
        <v>1767</v>
      </c>
      <c r="XL16" t="s">
        <v>1767</v>
      </c>
      <c r="XM16" t="s">
        <v>1767</v>
      </c>
      <c r="XN16" t="s">
        <v>1767</v>
      </c>
      <c r="XO16" t="s">
        <v>1767</v>
      </c>
      <c r="XP16" t="s">
        <v>1767</v>
      </c>
      <c r="XQ16" t="s">
        <v>1767</v>
      </c>
      <c r="XR16" t="s">
        <v>1767</v>
      </c>
      <c r="XS16" t="s">
        <v>1767</v>
      </c>
      <c r="XT16" t="s">
        <v>1767</v>
      </c>
      <c r="XU16" t="s">
        <v>1767</v>
      </c>
      <c r="XV16" t="s">
        <v>1767</v>
      </c>
      <c r="XW16" t="s">
        <v>1763</v>
      </c>
      <c r="XX16" t="s">
        <v>1767</v>
      </c>
      <c r="XY16" t="s">
        <v>1767</v>
      </c>
      <c r="XZ16" t="s">
        <v>1767</v>
      </c>
      <c r="ZM16" t="s">
        <v>1767</v>
      </c>
      <c r="ZN16" t="s">
        <v>1767</v>
      </c>
      <c r="ZO16" t="s">
        <v>1767</v>
      </c>
      <c r="ZP16" t="s">
        <v>1767</v>
      </c>
      <c r="ZQ16" t="s">
        <v>1767</v>
      </c>
      <c r="ZR16" t="s">
        <v>1767</v>
      </c>
      <c r="ZS16" t="s">
        <v>1763</v>
      </c>
      <c r="ZT16" t="s">
        <v>1767</v>
      </c>
      <c r="ZU16" t="s">
        <v>1767</v>
      </c>
      <c r="ZV16" t="s">
        <v>1763</v>
      </c>
      <c r="ZW16" t="s">
        <v>1767</v>
      </c>
      <c r="ZX16" t="s">
        <v>1763</v>
      </c>
      <c r="ZY16" t="s">
        <v>1767</v>
      </c>
      <c r="ZZ16" t="s">
        <v>1767</v>
      </c>
      <c r="AAA16" t="s">
        <v>1767</v>
      </c>
      <c r="AAB16" t="s">
        <v>1767</v>
      </c>
      <c r="AAC16" t="s">
        <v>1767</v>
      </c>
      <c r="AAD16" t="s">
        <v>1767</v>
      </c>
      <c r="AAE16" t="s">
        <v>1767</v>
      </c>
      <c r="AAF16" t="s">
        <v>1767</v>
      </c>
      <c r="AAH16" t="s">
        <v>1763</v>
      </c>
      <c r="AAI16" t="s">
        <v>1767</v>
      </c>
      <c r="AAJ16" t="s">
        <v>1763</v>
      </c>
      <c r="AAK16" t="s">
        <v>1767</v>
      </c>
      <c r="AAL16" t="s">
        <v>1763</v>
      </c>
      <c r="AAM16" t="s">
        <v>1767</v>
      </c>
      <c r="AAN16" t="s">
        <v>1767</v>
      </c>
      <c r="AAO16" t="s">
        <v>1767</v>
      </c>
      <c r="AAP16" t="s">
        <v>1767</v>
      </c>
      <c r="AAQ16" t="s">
        <v>1767</v>
      </c>
      <c r="AAR16" t="s">
        <v>1767</v>
      </c>
      <c r="AAS16" t="s">
        <v>1767</v>
      </c>
      <c r="AAT16" t="s">
        <v>1767</v>
      </c>
      <c r="AAV16" t="s">
        <v>1763</v>
      </c>
      <c r="AAW16" t="s">
        <v>1767</v>
      </c>
      <c r="AAX16" t="s">
        <v>1767</v>
      </c>
      <c r="AAY16" t="s">
        <v>1767</v>
      </c>
      <c r="AAZ16" t="s">
        <v>1767</v>
      </c>
      <c r="ABA16" t="s">
        <v>1763</v>
      </c>
      <c r="ABB16" t="s">
        <v>1763</v>
      </c>
      <c r="ABC16" t="s">
        <v>1767</v>
      </c>
      <c r="ABD16" t="s">
        <v>1763</v>
      </c>
      <c r="ABE16" t="s">
        <v>1767</v>
      </c>
      <c r="ABF16" t="s">
        <v>1767</v>
      </c>
      <c r="ABG16" t="s">
        <v>1767</v>
      </c>
      <c r="ABH16" t="s">
        <v>1767</v>
      </c>
      <c r="ABI16" t="s">
        <v>1767</v>
      </c>
      <c r="ABJ16" t="s">
        <v>1767</v>
      </c>
      <c r="ABK16" t="s">
        <v>1767</v>
      </c>
      <c r="ABL16" t="s">
        <v>1767</v>
      </c>
      <c r="ABM16" t="s">
        <v>1767</v>
      </c>
      <c r="ABN16" t="s">
        <v>1767</v>
      </c>
      <c r="ABO16" t="s">
        <v>1767</v>
      </c>
      <c r="ABP16" t="s">
        <v>1767</v>
      </c>
      <c r="ABQ16" t="s">
        <v>1767</v>
      </c>
      <c r="ABR16" t="s">
        <v>1767</v>
      </c>
      <c r="ABS16" t="s">
        <v>1767</v>
      </c>
      <c r="ABT16" t="s">
        <v>1767</v>
      </c>
      <c r="ABU16" t="s">
        <v>1767</v>
      </c>
      <c r="ABV16" t="s">
        <v>1763</v>
      </c>
      <c r="ABW16" t="s">
        <v>1763</v>
      </c>
      <c r="ABX16" t="s">
        <v>1767</v>
      </c>
      <c r="ABY16" t="s">
        <v>1767</v>
      </c>
      <c r="ABZ16" t="s">
        <v>1767</v>
      </c>
      <c r="ACA16" t="s">
        <v>1763</v>
      </c>
      <c r="ACB16" t="s">
        <v>1767</v>
      </c>
      <c r="ACC16" t="s">
        <v>1767</v>
      </c>
      <c r="ACD16" t="s">
        <v>1767</v>
      </c>
      <c r="ACE16" t="s">
        <v>1767</v>
      </c>
      <c r="ACF16" t="s">
        <v>1767</v>
      </c>
      <c r="ACG16" t="s">
        <v>1767</v>
      </c>
      <c r="ACH16" t="s">
        <v>1767</v>
      </c>
      <c r="ACI16" t="s">
        <v>1767</v>
      </c>
    </row>
    <row r="17" spans="1:763">
      <c r="A17" t="s">
        <v>980</v>
      </c>
      <c r="B17" t="s">
        <v>981</v>
      </c>
      <c r="C17" t="s">
        <v>982</v>
      </c>
      <c r="D17" t="s">
        <v>941</v>
      </c>
      <c r="E17" t="s">
        <v>941</v>
      </c>
      <c r="P17" t="s">
        <v>812</v>
      </c>
      <c r="T17" t="s">
        <v>1855</v>
      </c>
      <c r="V17" t="s">
        <v>1763</v>
      </c>
      <c r="X17" t="s">
        <v>1763</v>
      </c>
      <c r="Y17" t="s">
        <v>1764</v>
      </c>
      <c r="AA17" t="s">
        <v>1765</v>
      </c>
      <c r="AB17" t="s">
        <v>1817</v>
      </c>
      <c r="AC17" t="s">
        <v>879</v>
      </c>
      <c r="AD17" t="s">
        <v>1767</v>
      </c>
      <c r="AE17" t="s">
        <v>818</v>
      </c>
      <c r="AF17" t="s">
        <v>879</v>
      </c>
      <c r="AG17" t="s">
        <v>818</v>
      </c>
      <c r="KF17" t="s">
        <v>879</v>
      </c>
      <c r="KH17" t="s">
        <v>818</v>
      </c>
      <c r="KI17" t="s">
        <v>818</v>
      </c>
      <c r="KJ17" t="s">
        <v>845</v>
      </c>
      <c r="KK17" t="s">
        <v>818</v>
      </c>
      <c r="KL17" t="s">
        <v>818</v>
      </c>
      <c r="KM17" t="s">
        <v>845</v>
      </c>
      <c r="KN17" t="s">
        <v>818</v>
      </c>
      <c r="KO17" t="s">
        <v>818</v>
      </c>
      <c r="KP17" t="s">
        <v>845</v>
      </c>
      <c r="KQ17" t="s">
        <v>845</v>
      </c>
      <c r="KR17" t="s">
        <v>818</v>
      </c>
      <c r="KS17" t="s">
        <v>818</v>
      </c>
      <c r="KT17" t="s">
        <v>818</v>
      </c>
      <c r="KU17" t="s">
        <v>818</v>
      </c>
      <c r="KV17" t="s">
        <v>818</v>
      </c>
      <c r="KW17" t="s">
        <v>845</v>
      </c>
      <c r="KX17" t="s">
        <v>818</v>
      </c>
      <c r="KY17" t="s">
        <v>818</v>
      </c>
      <c r="KZ17" t="s">
        <v>818</v>
      </c>
      <c r="LA17" t="s">
        <v>845</v>
      </c>
      <c r="LB17" t="s">
        <v>845</v>
      </c>
      <c r="LC17" t="s">
        <v>845</v>
      </c>
      <c r="LD17" t="s">
        <v>879</v>
      </c>
      <c r="LE17" t="s">
        <v>818</v>
      </c>
      <c r="LF17" t="s">
        <v>837</v>
      </c>
      <c r="LH17" t="s">
        <v>1763</v>
      </c>
      <c r="LI17" t="s">
        <v>1763</v>
      </c>
      <c r="LJ17" t="s">
        <v>1767</v>
      </c>
      <c r="LK17" t="s">
        <v>1767</v>
      </c>
      <c r="LL17" t="s">
        <v>1767</v>
      </c>
      <c r="LM17" t="s">
        <v>1767</v>
      </c>
      <c r="LN17" t="s">
        <v>1763</v>
      </c>
      <c r="LO17" t="s">
        <v>1763</v>
      </c>
      <c r="LP17" t="s">
        <v>1767</v>
      </c>
      <c r="LQ17" t="s">
        <v>1767</v>
      </c>
      <c r="LR17" t="s">
        <v>818</v>
      </c>
      <c r="LS17" t="s">
        <v>818</v>
      </c>
      <c r="LT17" t="s">
        <v>818</v>
      </c>
      <c r="LU17" t="s">
        <v>818</v>
      </c>
      <c r="LV17" t="s">
        <v>818</v>
      </c>
      <c r="LW17" t="s">
        <v>818</v>
      </c>
      <c r="LX17" t="s">
        <v>1767</v>
      </c>
      <c r="MU17" t="s">
        <v>1763</v>
      </c>
      <c r="NC17" t="s">
        <v>1763</v>
      </c>
      <c r="ND17" t="s">
        <v>1767</v>
      </c>
      <c r="NE17" t="s">
        <v>1763</v>
      </c>
      <c r="NF17" t="s">
        <v>1767</v>
      </c>
      <c r="NG17" t="s">
        <v>1767</v>
      </c>
      <c r="NH17" t="s">
        <v>1767</v>
      </c>
      <c r="NI17" t="s">
        <v>1767</v>
      </c>
      <c r="NJ17" t="s">
        <v>1767</v>
      </c>
      <c r="NK17" t="s">
        <v>1767</v>
      </c>
      <c r="NL17" t="s">
        <v>1767</v>
      </c>
      <c r="NM17" t="s">
        <v>1767</v>
      </c>
      <c r="NN17" t="s">
        <v>1767</v>
      </c>
      <c r="NO17" t="s">
        <v>1763</v>
      </c>
      <c r="NP17" t="s">
        <v>1767</v>
      </c>
      <c r="NQ17" t="s">
        <v>1767</v>
      </c>
      <c r="NR17" t="s">
        <v>1767</v>
      </c>
      <c r="NU17" t="s">
        <v>1772</v>
      </c>
      <c r="NX17" t="s">
        <v>1856</v>
      </c>
      <c r="OP17" t="s">
        <v>1763</v>
      </c>
      <c r="OQ17" t="s">
        <v>1774</v>
      </c>
      <c r="OR17" t="s">
        <v>1797</v>
      </c>
      <c r="OS17" t="s">
        <v>1806</v>
      </c>
      <c r="OT17" t="s">
        <v>1767</v>
      </c>
      <c r="OU17" t="s">
        <v>1767</v>
      </c>
      <c r="OV17" t="s">
        <v>1777</v>
      </c>
      <c r="OW17" t="s">
        <v>1798</v>
      </c>
      <c r="OX17" t="s">
        <v>832</v>
      </c>
      <c r="OY17" t="s">
        <v>1779</v>
      </c>
      <c r="OZ17" t="s">
        <v>849</v>
      </c>
      <c r="PA17" t="s">
        <v>1763</v>
      </c>
      <c r="PB17" t="s">
        <v>1767</v>
      </c>
      <c r="PC17" t="s">
        <v>1767</v>
      </c>
      <c r="PD17" t="s">
        <v>1767</v>
      </c>
      <c r="PE17" t="s">
        <v>1763</v>
      </c>
      <c r="PF17" t="s">
        <v>1767</v>
      </c>
      <c r="PG17" t="s">
        <v>1767</v>
      </c>
      <c r="PH17" t="s">
        <v>1767</v>
      </c>
      <c r="PI17" t="s">
        <v>1767</v>
      </c>
      <c r="PJ17" t="s">
        <v>1767</v>
      </c>
      <c r="PK17" t="s">
        <v>1767</v>
      </c>
      <c r="PL17" t="s">
        <v>1780</v>
      </c>
      <c r="PM17" t="s">
        <v>879</v>
      </c>
      <c r="PN17" t="s">
        <v>837</v>
      </c>
      <c r="PO17" t="s">
        <v>1799</v>
      </c>
      <c r="PP17" t="s">
        <v>1782</v>
      </c>
      <c r="PQ17" t="s">
        <v>1763</v>
      </c>
      <c r="PR17" t="s">
        <v>1763</v>
      </c>
      <c r="PS17" t="s">
        <v>1767</v>
      </c>
      <c r="PT17" t="s">
        <v>1767</v>
      </c>
      <c r="PU17" t="s">
        <v>1767</v>
      </c>
      <c r="PV17" t="s">
        <v>1767</v>
      </c>
      <c r="PW17" t="s">
        <v>1767</v>
      </c>
      <c r="PX17" t="s">
        <v>1767</v>
      </c>
      <c r="PY17" t="s">
        <v>1767</v>
      </c>
      <c r="PZ17" t="s">
        <v>1783</v>
      </c>
      <c r="QA17" t="s">
        <v>1857</v>
      </c>
      <c r="QB17" t="s">
        <v>1814</v>
      </c>
      <c r="QC17" t="s">
        <v>1858</v>
      </c>
      <c r="QD17" t="s">
        <v>1786</v>
      </c>
      <c r="QE17" t="s">
        <v>845</v>
      </c>
      <c r="QF17" t="s">
        <v>1763</v>
      </c>
      <c r="QG17" t="s">
        <v>1763</v>
      </c>
      <c r="QH17" t="s">
        <v>1763</v>
      </c>
      <c r="QI17" t="s">
        <v>1767</v>
      </c>
      <c r="QJ17" t="s">
        <v>1763</v>
      </c>
      <c r="QK17" t="s">
        <v>1767</v>
      </c>
      <c r="QL17" t="s">
        <v>1767</v>
      </c>
      <c r="QM17" t="s">
        <v>1767</v>
      </c>
      <c r="QN17" t="s">
        <v>1767</v>
      </c>
      <c r="QO17" t="s">
        <v>1767</v>
      </c>
      <c r="QP17" t="s">
        <v>1767</v>
      </c>
      <c r="QQ17" t="s">
        <v>1767</v>
      </c>
      <c r="QR17" t="s">
        <v>1763</v>
      </c>
      <c r="QS17" t="s">
        <v>1763</v>
      </c>
      <c r="QT17" t="s">
        <v>1767</v>
      </c>
      <c r="QU17" t="s">
        <v>1767</v>
      </c>
      <c r="QV17" t="s">
        <v>1767</v>
      </c>
      <c r="QW17" t="s">
        <v>1767</v>
      </c>
      <c r="QX17" t="s">
        <v>1767</v>
      </c>
      <c r="QY17" t="s">
        <v>1767</v>
      </c>
      <c r="QZ17" t="s">
        <v>1767</v>
      </c>
      <c r="RA17" t="s">
        <v>1767</v>
      </c>
      <c r="RB17" t="s">
        <v>1767</v>
      </c>
      <c r="RC17" t="s">
        <v>1767</v>
      </c>
      <c r="RD17" t="s">
        <v>1767</v>
      </c>
      <c r="RE17" t="s">
        <v>1767</v>
      </c>
      <c r="RF17" t="s">
        <v>1767</v>
      </c>
      <c r="RG17" t="s">
        <v>1767</v>
      </c>
      <c r="RH17" t="s">
        <v>1767</v>
      </c>
      <c r="RI17" t="s">
        <v>1767</v>
      </c>
      <c r="RJ17" t="s">
        <v>1767</v>
      </c>
      <c r="RK17" t="s">
        <v>1763</v>
      </c>
      <c r="RL17" t="s">
        <v>1763</v>
      </c>
      <c r="RM17" t="s">
        <v>1767</v>
      </c>
      <c r="RN17" t="s">
        <v>1767</v>
      </c>
      <c r="RO17" t="s">
        <v>1767</v>
      </c>
      <c r="RP17" t="s">
        <v>1767</v>
      </c>
      <c r="RQ17" t="s">
        <v>1767</v>
      </c>
      <c r="RR17" t="s">
        <v>1767</v>
      </c>
      <c r="RS17" t="s">
        <v>1767</v>
      </c>
      <c r="RT17" t="s">
        <v>1767</v>
      </c>
      <c r="RU17" t="s">
        <v>1767</v>
      </c>
      <c r="RV17" t="s">
        <v>1767</v>
      </c>
      <c r="RW17" t="s">
        <v>1767</v>
      </c>
      <c r="RX17" t="s">
        <v>837</v>
      </c>
      <c r="RY17" t="s">
        <v>949</v>
      </c>
      <c r="RZ17" t="s">
        <v>1763</v>
      </c>
      <c r="SA17" t="s">
        <v>1763</v>
      </c>
      <c r="SB17" t="s">
        <v>1767</v>
      </c>
      <c r="SC17" t="s">
        <v>1767</v>
      </c>
      <c r="SD17" t="s">
        <v>1767</v>
      </c>
      <c r="SE17" t="s">
        <v>1767</v>
      </c>
      <c r="SF17" t="s">
        <v>1767</v>
      </c>
      <c r="SG17" t="s">
        <v>1763</v>
      </c>
      <c r="SH17" t="s">
        <v>1767</v>
      </c>
      <c r="SI17" t="s">
        <v>1763</v>
      </c>
      <c r="SJ17" t="s">
        <v>1767</v>
      </c>
      <c r="SK17" t="s">
        <v>1767</v>
      </c>
      <c r="SL17" t="s">
        <v>1767</v>
      </c>
      <c r="SM17" t="s">
        <v>1767</v>
      </c>
      <c r="SN17" t="s">
        <v>1767</v>
      </c>
      <c r="SO17" t="s">
        <v>1767</v>
      </c>
      <c r="SP17" t="s">
        <v>1767</v>
      </c>
      <c r="SQ17" t="s">
        <v>1767</v>
      </c>
      <c r="SR17" t="s">
        <v>1767</v>
      </c>
      <c r="SS17" t="s">
        <v>1767</v>
      </c>
      <c r="ST17" t="s">
        <v>1767</v>
      </c>
      <c r="SU17" t="s">
        <v>1763</v>
      </c>
      <c r="SV17" t="s">
        <v>1767</v>
      </c>
      <c r="SW17" t="s">
        <v>1767</v>
      </c>
      <c r="SX17" t="s">
        <v>1767</v>
      </c>
      <c r="SY17" t="s">
        <v>1767</v>
      </c>
      <c r="SZ17" t="s">
        <v>1767</v>
      </c>
      <c r="TA17" t="s">
        <v>1767</v>
      </c>
      <c r="TB17" t="s">
        <v>1767</v>
      </c>
      <c r="TC17" t="s">
        <v>1767</v>
      </c>
      <c r="TD17" t="s">
        <v>1767</v>
      </c>
      <c r="TE17" t="s">
        <v>1767</v>
      </c>
      <c r="TF17" t="s">
        <v>1767</v>
      </c>
      <c r="TG17" t="s">
        <v>1767</v>
      </c>
      <c r="TH17" t="s">
        <v>1767</v>
      </c>
      <c r="TI17" t="s">
        <v>1767</v>
      </c>
      <c r="TU17" t="s">
        <v>1767</v>
      </c>
      <c r="TY17" t="s">
        <v>1767</v>
      </c>
      <c r="TZ17" t="s">
        <v>1767</v>
      </c>
      <c r="UA17" t="s">
        <v>1767</v>
      </c>
      <c r="UB17" t="s">
        <v>1767</v>
      </c>
      <c r="UC17" t="s">
        <v>1767</v>
      </c>
      <c r="UD17" t="s">
        <v>1767</v>
      </c>
      <c r="UE17" t="s">
        <v>1767</v>
      </c>
      <c r="UF17" t="s">
        <v>1767</v>
      </c>
      <c r="UG17" t="s">
        <v>1767</v>
      </c>
      <c r="UH17" t="s">
        <v>1763</v>
      </c>
      <c r="UI17" t="s">
        <v>1767</v>
      </c>
      <c r="UJ17" t="s">
        <v>1767</v>
      </c>
      <c r="UK17" t="s">
        <v>1767</v>
      </c>
      <c r="UL17" t="s">
        <v>1763</v>
      </c>
      <c r="UM17" t="s">
        <v>1767</v>
      </c>
      <c r="UN17" t="s">
        <v>1767</v>
      </c>
      <c r="UO17" t="s">
        <v>1767</v>
      </c>
      <c r="UP17" t="s">
        <v>1767</v>
      </c>
      <c r="UQ17" t="s">
        <v>1767</v>
      </c>
      <c r="UR17" t="s">
        <v>1767</v>
      </c>
      <c r="US17" t="s">
        <v>1767</v>
      </c>
      <c r="UT17" t="s">
        <v>1767</v>
      </c>
      <c r="UU17" t="s">
        <v>1767</v>
      </c>
      <c r="UV17" t="s">
        <v>1767</v>
      </c>
      <c r="UW17" t="s">
        <v>1763</v>
      </c>
      <c r="UX17" t="s">
        <v>1767</v>
      </c>
      <c r="UY17" t="s">
        <v>1767</v>
      </c>
      <c r="UZ17" t="s">
        <v>1767</v>
      </c>
      <c r="VD17" t="s">
        <v>1767</v>
      </c>
      <c r="VE17" t="s">
        <v>1767</v>
      </c>
      <c r="VF17" t="s">
        <v>1763</v>
      </c>
      <c r="VG17" t="s">
        <v>1763</v>
      </c>
      <c r="VH17" t="s">
        <v>1767</v>
      </c>
      <c r="VI17" t="s">
        <v>1767</v>
      </c>
      <c r="VJ17" t="s">
        <v>1767</v>
      </c>
      <c r="VK17" t="s">
        <v>1767</v>
      </c>
      <c r="VL17" t="s">
        <v>1767</v>
      </c>
      <c r="VM17" t="s">
        <v>1763</v>
      </c>
      <c r="VN17" t="s">
        <v>1767</v>
      </c>
      <c r="VO17" t="s">
        <v>1767</v>
      </c>
      <c r="VP17" t="s">
        <v>1767</v>
      </c>
      <c r="VQ17" t="s">
        <v>1767</v>
      </c>
      <c r="VY17" t="s">
        <v>1763</v>
      </c>
      <c r="VZ17" t="s">
        <v>1767</v>
      </c>
      <c r="WA17" t="s">
        <v>1767</v>
      </c>
      <c r="WJ17" t="s">
        <v>1767</v>
      </c>
      <c r="WK17" t="s">
        <v>1767</v>
      </c>
      <c r="WL17" t="s">
        <v>1767</v>
      </c>
      <c r="WM17" t="s">
        <v>1767</v>
      </c>
      <c r="WN17" t="s">
        <v>1767</v>
      </c>
      <c r="WO17" t="s">
        <v>1763</v>
      </c>
      <c r="WP17" t="s">
        <v>1767</v>
      </c>
      <c r="WQ17" t="s">
        <v>1767</v>
      </c>
      <c r="WR17" t="s">
        <v>1767</v>
      </c>
      <c r="WS17" t="s">
        <v>1818</v>
      </c>
      <c r="WU17" t="s">
        <v>1763</v>
      </c>
      <c r="WV17" t="s">
        <v>1763</v>
      </c>
      <c r="WW17" t="s">
        <v>1767</v>
      </c>
      <c r="WX17" t="s">
        <v>1767</v>
      </c>
      <c r="WY17" t="s">
        <v>1767</v>
      </c>
      <c r="WZ17" t="s">
        <v>1767</v>
      </c>
      <c r="XA17" t="s">
        <v>1767</v>
      </c>
      <c r="XB17" t="s">
        <v>1767</v>
      </c>
      <c r="XC17" t="s">
        <v>1789</v>
      </c>
      <c r="XD17" t="s">
        <v>1763</v>
      </c>
      <c r="XE17" t="s">
        <v>1767</v>
      </c>
      <c r="XF17" t="s">
        <v>1767</v>
      </c>
      <c r="XG17" t="s">
        <v>1767</v>
      </c>
      <c r="XH17" t="s">
        <v>1767</v>
      </c>
      <c r="XI17" t="s">
        <v>1767</v>
      </c>
      <c r="XJ17" t="s">
        <v>1767</v>
      </c>
      <c r="XK17" t="s">
        <v>1767</v>
      </c>
      <c r="XL17" t="s">
        <v>1767</v>
      </c>
      <c r="XM17" t="s">
        <v>1767</v>
      </c>
      <c r="XN17" t="s">
        <v>1763</v>
      </c>
      <c r="XO17" t="s">
        <v>1767</v>
      </c>
      <c r="XP17" t="s">
        <v>1767</v>
      </c>
      <c r="XQ17" t="s">
        <v>1767</v>
      </c>
      <c r="XR17" t="s">
        <v>1767</v>
      </c>
      <c r="XS17" t="s">
        <v>1767</v>
      </c>
      <c r="XT17" t="s">
        <v>1767</v>
      </c>
      <c r="XU17" t="s">
        <v>1767</v>
      </c>
      <c r="XV17" t="s">
        <v>1763</v>
      </c>
      <c r="XW17" t="s">
        <v>1767</v>
      </c>
      <c r="XX17" t="s">
        <v>1767</v>
      </c>
      <c r="XY17" t="s">
        <v>1767</v>
      </c>
      <c r="XZ17" t="s">
        <v>1767</v>
      </c>
      <c r="ZM17" t="s">
        <v>1767</v>
      </c>
      <c r="ZN17" t="s">
        <v>1767</v>
      </c>
      <c r="ZO17" t="s">
        <v>1767</v>
      </c>
      <c r="ZP17" t="s">
        <v>1767</v>
      </c>
      <c r="ZQ17" t="s">
        <v>1763</v>
      </c>
      <c r="ZR17" t="s">
        <v>1763</v>
      </c>
      <c r="ZS17" t="s">
        <v>1767</v>
      </c>
      <c r="ZT17" t="s">
        <v>1767</v>
      </c>
      <c r="ZU17" t="s">
        <v>1767</v>
      </c>
      <c r="ZV17" t="s">
        <v>1767</v>
      </c>
      <c r="ZW17" t="s">
        <v>1767</v>
      </c>
      <c r="ZX17" t="s">
        <v>1767</v>
      </c>
      <c r="ZY17" t="s">
        <v>1767</v>
      </c>
      <c r="ZZ17" t="s">
        <v>1767</v>
      </c>
      <c r="AAA17" t="s">
        <v>1767</v>
      </c>
      <c r="AAB17" t="s">
        <v>1767</v>
      </c>
      <c r="AAC17" t="s">
        <v>1767</v>
      </c>
      <c r="AAD17" t="s">
        <v>1767</v>
      </c>
      <c r="AAE17" t="s">
        <v>1767</v>
      </c>
      <c r="AAF17" t="s">
        <v>1767</v>
      </c>
      <c r="AAH17" t="s">
        <v>1767</v>
      </c>
      <c r="AAI17" t="s">
        <v>1767</v>
      </c>
      <c r="AAJ17" t="s">
        <v>1763</v>
      </c>
      <c r="AAK17" t="s">
        <v>1767</v>
      </c>
      <c r="AAL17" t="s">
        <v>1767</v>
      </c>
      <c r="AAM17" t="s">
        <v>1767</v>
      </c>
      <c r="AAN17" t="s">
        <v>1767</v>
      </c>
      <c r="AAO17" t="s">
        <v>1767</v>
      </c>
      <c r="AAP17" t="s">
        <v>1767</v>
      </c>
      <c r="AAQ17" t="s">
        <v>1767</v>
      </c>
      <c r="AAR17" t="s">
        <v>1767</v>
      </c>
      <c r="AAS17" t="s">
        <v>1767</v>
      </c>
      <c r="AAT17" t="s">
        <v>1767</v>
      </c>
      <c r="AAV17" t="s">
        <v>1767</v>
      </c>
      <c r="AAW17" t="s">
        <v>1767</v>
      </c>
      <c r="AAX17" t="s">
        <v>1767</v>
      </c>
      <c r="AAY17" t="s">
        <v>1767</v>
      </c>
      <c r="AAZ17" t="s">
        <v>1767</v>
      </c>
      <c r="ABA17" t="s">
        <v>1763</v>
      </c>
      <c r="ABB17" t="s">
        <v>1767</v>
      </c>
      <c r="ABC17" t="s">
        <v>1767</v>
      </c>
      <c r="ABD17" t="s">
        <v>1767</v>
      </c>
      <c r="ABE17" t="s">
        <v>1767</v>
      </c>
      <c r="ABF17" t="s">
        <v>1767</v>
      </c>
      <c r="ABG17" t="s">
        <v>1767</v>
      </c>
      <c r="ABH17" t="s">
        <v>1767</v>
      </c>
      <c r="ABI17" t="s">
        <v>1767</v>
      </c>
      <c r="ABJ17" t="s">
        <v>1767</v>
      </c>
      <c r="ABK17" t="s">
        <v>1767</v>
      </c>
      <c r="ABL17" t="s">
        <v>1767</v>
      </c>
      <c r="ABM17" t="s">
        <v>1767</v>
      </c>
      <c r="ABN17" t="s">
        <v>1767</v>
      </c>
      <c r="ABO17" t="s">
        <v>1767</v>
      </c>
      <c r="ABP17" t="s">
        <v>1767</v>
      </c>
      <c r="ABQ17" t="s">
        <v>1767</v>
      </c>
      <c r="ABR17" t="s">
        <v>1767</v>
      </c>
      <c r="ABS17" t="s">
        <v>1767</v>
      </c>
      <c r="ABT17" t="s">
        <v>1767</v>
      </c>
      <c r="ABU17" t="s">
        <v>1767</v>
      </c>
      <c r="ABV17" t="s">
        <v>1763</v>
      </c>
      <c r="ABW17" t="s">
        <v>1767</v>
      </c>
      <c r="ABX17" t="s">
        <v>1767</v>
      </c>
      <c r="ABY17" t="s">
        <v>1767</v>
      </c>
      <c r="ABZ17" t="s">
        <v>1767</v>
      </c>
      <c r="ACA17" t="s">
        <v>1767</v>
      </c>
      <c r="ACB17" t="s">
        <v>1767</v>
      </c>
      <c r="ACC17" t="s">
        <v>1767</v>
      </c>
      <c r="ACD17" t="s">
        <v>1767</v>
      </c>
      <c r="ACE17" t="s">
        <v>1767</v>
      </c>
      <c r="ACF17" t="s">
        <v>1767</v>
      </c>
      <c r="ACG17" t="s">
        <v>1767</v>
      </c>
      <c r="ACH17" t="s">
        <v>1767</v>
      </c>
      <c r="ACI17" t="s">
        <v>1767</v>
      </c>
    </row>
    <row r="18" spans="1:763">
      <c r="A18" t="s">
        <v>986</v>
      </c>
      <c r="B18" t="s">
        <v>987</v>
      </c>
      <c r="C18" t="s">
        <v>988</v>
      </c>
      <c r="D18" t="s">
        <v>932</v>
      </c>
      <c r="E18" t="s">
        <v>932</v>
      </c>
      <c r="P18" t="s">
        <v>812</v>
      </c>
      <c r="Q18">
        <v>0.874863865752458</v>
      </c>
      <c r="T18" t="s">
        <v>1790</v>
      </c>
      <c r="V18" t="s">
        <v>1763</v>
      </c>
      <c r="X18" t="s">
        <v>1767</v>
      </c>
      <c r="Y18" t="s">
        <v>1764</v>
      </c>
      <c r="Z18" t="s">
        <v>1791</v>
      </c>
      <c r="AA18" t="s">
        <v>1792</v>
      </c>
      <c r="AB18" t="s">
        <v>1766</v>
      </c>
      <c r="AC18" t="s">
        <v>1057</v>
      </c>
      <c r="AD18" t="s">
        <v>1767</v>
      </c>
      <c r="AE18" t="s">
        <v>1057</v>
      </c>
      <c r="AF18" t="s">
        <v>818</v>
      </c>
      <c r="AG18" t="s">
        <v>818</v>
      </c>
      <c r="KF18" t="s">
        <v>1057</v>
      </c>
      <c r="KH18" t="s">
        <v>818</v>
      </c>
      <c r="KI18" t="s">
        <v>818</v>
      </c>
      <c r="KJ18" t="s">
        <v>818</v>
      </c>
      <c r="KK18" t="s">
        <v>818</v>
      </c>
      <c r="KL18" t="s">
        <v>818</v>
      </c>
      <c r="KM18" t="s">
        <v>818</v>
      </c>
      <c r="KN18" t="s">
        <v>818</v>
      </c>
      <c r="KO18" t="s">
        <v>845</v>
      </c>
      <c r="KP18" t="s">
        <v>818</v>
      </c>
      <c r="KQ18" t="s">
        <v>845</v>
      </c>
      <c r="KR18" t="s">
        <v>818</v>
      </c>
      <c r="KS18" t="s">
        <v>818</v>
      </c>
      <c r="KT18" t="s">
        <v>845</v>
      </c>
      <c r="KU18" t="s">
        <v>845</v>
      </c>
      <c r="KV18" t="s">
        <v>818</v>
      </c>
      <c r="KW18" t="s">
        <v>818</v>
      </c>
      <c r="KX18" t="s">
        <v>837</v>
      </c>
      <c r="KY18" t="s">
        <v>818</v>
      </c>
      <c r="KZ18" t="s">
        <v>837</v>
      </c>
      <c r="LA18" t="s">
        <v>837</v>
      </c>
      <c r="LB18" t="s">
        <v>845</v>
      </c>
      <c r="LC18" t="s">
        <v>837</v>
      </c>
      <c r="LD18" t="s">
        <v>1057</v>
      </c>
      <c r="LE18" t="s">
        <v>845</v>
      </c>
      <c r="LF18" t="s">
        <v>837</v>
      </c>
      <c r="LH18" t="s">
        <v>1767</v>
      </c>
      <c r="LI18" t="s">
        <v>1767</v>
      </c>
      <c r="LJ18" t="s">
        <v>1767</v>
      </c>
      <c r="LK18" t="s">
        <v>1767</v>
      </c>
      <c r="LL18" t="s">
        <v>1767</v>
      </c>
      <c r="LM18" t="s">
        <v>1767</v>
      </c>
      <c r="LO18" t="s">
        <v>1763</v>
      </c>
      <c r="LP18" t="s">
        <v>1767</v>
      </c>
      <c r="LQ18" t="s">
        <v>1767</v>
      </c>
      <c r="LR18" t="s">
        <v>818</v>
      </c>
      <c r="LS18" t="s">
        <v>818</v>
      </c>
      <c r="LT18" t="s">
        <v>818</v>
      </c>
      <c r="LU18" t="s">
        <v>818</v>
      </c>
      <c r="LV18" t="s">
        <v>818</v>
      </c>
      <c r="LW18" t="s">
        <v>818</v>
      </c>
      <c r="LX18" t="s">
        <v>1767</v>
      </c>
      <c r="MA18" t="s">
        <v>1768</v>
      </c>
      <c r="MB18" t="s">
        <v>821</v>
      </c>
      <c r="MC18" t="s">
        <v>1859</v>
      </c>
      <c r="MD18" t="s">
        <v>1763</v>
      </c>
      <c r="MF18" t="s">
        <v>1770</v>
      </c>
      <c r="MI18" t="s">
        <v>1767</v>
      </c>
      <c r="MJ18" t="s">
        <v>1771</v>
      </c>
      <c r="MK18" t="s">
        <v>1763</v>
      </c>
      <c r="ML18" t="s">
        <v>1763</v>
      </c>
      <c r="MM18" t="s">
        <v>1767</v>
      </c>
      <c r="MN18" t="s">
        <v>1767</v>
      </c>
      <c r="MO18" t="s">
        <v>1767</v>
      </c>
      <c r="MP18" t="s">
        <v>1767</v>
      </c>
      <c r="MQ18" t="s">
        <v>1763</v>
      </c>
      <c r="MR18" t="s">
        <v>1767</v>
      </c>
      <c r="MS18" t="s">
        <v>1767</v>
      </c>
      <c r="MT18" t="s">
        <v>1767</v>
      </c>
      <c r="MU18" t="s">
        <v>1767</v>
      </c>
      <c r="MV18" t="s">
        <v>1767</v>
      </c>
      <c r="MW18" t="s">
        <v>1767</v>
      </c>
      <c r="MX18" t="s">
        <v>1763</v>
      </c>
      <c r="MY18" t="s">
        <v>1767</v>
      </c>
      <c r="MZ18" t="s">
        <v>1767</v>
      </c>
      <c r="NA18" t="s">
        <v>1767</v>
      </c>
      <c r="NB18" t="s">
        <v>1767</v>
      </c>
      <c r="NR18" t="s">
        <v>1763</v>
      </c>
      <c r="NS18" t="s">
        <v>1763</v>
      </c>
      <c r="NT18" t="s">
        <v>1846</v>
      </c>
      <c r="NU18" t="s">
        <v>1772</v>
      </c>
      <c r="NX18" t="s">
        <v>1773</v>
      </c>
      <c r="NY18" t="s">
        <v>845</v>
      </c>
      <c r="NZ18" t="s">
        <v>889</v>
      </c>
      <c r="OP18" t="s">
        <v>1767</v>
      </c>
      <c r="OQ18" t="s">
        <v>1774</v>
      </c>
      <c r="OR18" t="s">
        <v>1775</v>
      </c>
      <c r="OS18" t="s">
        <v>1776</v>
      </c>
      <c r="OT18" t="s">
        <v>1767</v>
      </c>
      <c r="OU18" t="s">
        <v>1763</v>
      </c>
      <c r="OV18" t="s">
        <v>1777</v>
      </c>
      <c r="OW18" t="s">
        <v>1778</v>
      </c>
      <c r="OX18" t="s">
        <v>832</v>
      </c>
      <c r="OY18" t="s">
        <v>1779</v>
      </c>
      <c r="OZ18" t="s">
        <v>928</v>
      </c>
      <c r="PA18" t="s">
        <v>1763</v>
      </c>
      <c r="PB18" t="s">
        <v>1767</v>
      </c>
      <c r="PC18" t="s">
        <v>1767</v>
      </c>
      <c r="PD18" t="s">
        <v>1763</v>
      </c>
      <c r="PE18" t="s">
        <v>1767</v>
      </c>
      <c r="PF18" t="s">
        <v>1763</v>
      </c>
      <c r="PG18" t="s">
        <v>1767</v>
      </c>
      <c r="PH18" t="s">
        <v>1767</v>
      </c>
      <c r="PI18" t="s">
        <v>1767</v>
      </c>
      <c r="PJ18" t="s">
        <v>1767</v>
      </c>
      <c r="PK18" t="s">
        <v>1767</v>
      </c>
      <c r="PL18" t="s">
        <v>1780</v>
      </c>
      <c r="PM18" t="s">
        <v>836</v>
      </c>
      <c r="PN18" t="s">
        <v>837</v>
      </c>
      <c r="PO18" t="s">
        <v>1781</v>
      </c>
      <c r="PP18" t="s">
        <v>1782</v>
      </c>
      <c r="PQ18" t="s">
        <v>1763</v>
      </c>
      <c r="PR18" t="s">
        <v>1763</v>
      </c>
      <c r="PS18" t="s">
        <v>1767</v>
      </c>
      <c r="PT18" t="s">
        <v>1767</v>
      </c>
      <c r="PU18" t="s">
        <v>1767</v>
      </c>
      <c r="PV18" t="s">
        <v>1767</v>
      </c>
      <c r="PW18" t="s">
        <v>1767</v>
      </c>
      <c r="PX18" t="s">
        <v>1767</v>
      </c>
      <c r="PY18" t="s">
        <v>1767</v>
      </c>
      <c r="PZ18" t="s">
        <v>1783</v>
      </c>
      <c r="QA18" t="s">
        <v>841</v>
      </c>
      <c r="QB18" t="s">
        <v>1814</v>
      </c>
      <c r="QC18" t="s">
        <v>1785</v>
      </c>
      <c r="QD18" t="s">
        <v>1786</v>
      </c>
      <c r="QE18" t="s">
        <v>845</v>
      </c>
      <c r="QF18" t="s">
        <v>1763</v>
      </c>
      <c r="QG18" t="s">
        <v>1767</v>
      </c>
      <c r="QH18" t="s">
        <v>1763</v>
      </c>
      <c r="QI18" t="s">
        <v>1763</v>
      </c>
      <c r="QJ18" t="s">
        <v>1763</v>
      </c>
      <c r="QK18" t="s">
        <v>1763</v>
      </c>
      <c r="QL18" t="s">
        <v>1767</v>
      </c>
      <c r="QM18" t="s">
        <v>1763</v>
      </c>
      <c r="QN18" t="s">
        <v>1767</v>
      </c>
      <c r="QO18" t="s">
        <v>1767</v>
      </c>
      <c r="QP18" t="s">
        <v>1767</v>
      </c>
      <c r="QQ18" t="s">
        <v>1767</v>
      </c>
      <c r="QR18" t="s">
        <v>1801</v>
      </c>
      <c r="QS18" t="s">
        <v>1763</v>
      </c>
      <c r="QT18" t="s">
        <v>1767</v>
      </c>
      <c r="QU18" t="s">
        <v>1767</v>
      </c>
      <c r="QV18" t="s">
        <v>1767</v>
      </c>
      <c r="QW18" t="s">
        <v>1767</v>
      </c>
      <c r="QX18" t="s">
        <v>1767</v>
      </c>
      <c r="QY18" t="s">
        <v>1767</v>
      </c>
      <c r="QZ18" t="s">
        <v>1767</v>
      </c>
      <c r="RA18" t="s">
        <v>1767</v>
      </c>
      <c r="RB18" t="s">
        <v>1767</v>
      </c>
      <c r="RC18" t="s">
        <v>1767</v>
      </c>
      <c r="RD18" t="s">
        <v>1767</v>
      </c>
      <c r="RE18" t="s">
        <v>1767</v>
      </c>
      <c r="RF18" t="s">
        <v>1767</v>
      </c>
      <c r="RG18" t="s">
        <v>1767</v>
      </c>
      <c r="RH18" t="s">
        <v>1767</v>
      </c>
      <c r="RI18" t="s">
        <v>1767</v>
      </c>
      <c r="RJ18" t="s">
        <v>1767</v>
      </c>
      <c r="RK18" t="s">
        <v>1763</v>
      </c>
      <c r="RL18" t="s">
        <v>1763</v>
      </c>
      <c r="RM18" t="s">
        <v>1763</v>
      </c>
      <c r="RN18" t="s">
        <v>1767</v>
      </c>
      <c r="RO18" t="s">
        <v>1767</v>
      </c>
      <c r="RP18" t="s">
        <v>1767</v>
      </c>
      <c r="RQ18" t="s">
        <v>1767</v>
      </c>
      <c r="RR18" t="s">
        <v>1767</v>
      </c>
      <c r="RS18" t="s">
        <v>1767</v>
      </c>
      <c r="RT18" t="s">
        <v>1767</v>
      </c>
      <c r="RU18" t="s">
        <v>1767</v>
      </c>
      <c r="RV18" t="s">
        <v>1767</v>
      </c>
      <c r="RW18" t="s">
        <v>1767</v>
      </c>
      <c r="RX18" t="s">
        <v>837</v>
      </c>
      <c r="RY18" t="s">
        <v>973</v>
      </c>
      <c r="RZ18" t="s">
        <v>1767</v>
      </c>
      <c r="SB18" t="s">
        <v>1767</v>
      </c>
      <c r="SC18" t="s">
        <v>1767</v>
      </c>
      <c r="SD18" t="s">
        <v>1767</v>
      </c>
      <c r="SE18" t="s">
        <v>1767</v>
      </c>
      <c r="SF18" t="s">
        <v>1767</v>
      </c>
      <c r="SG18" t="s">
        <v>1767</v>
      </c>
      <c r="SH18" t="s">
        <v>1767</v>
      </c>
      <c r="SI18" t="s">
        <v>1767</v>
      </c>
      <c r="SJ18" t="s">
        <v>1763</v>
      </c>
      <c r="SK18" t="s">
        <v>1767</v>
      </c>
      <c r="SL18" t="s">
        <v>1767</v>
      </c>
      <c r="SM18" t="s">
        <v>1767</v>
      </c>
      <c r="SN18" t="s">
        <v>1767</v>
      </c>
      <c r="SO18" t="s">
        <v>1767</v>
      </c>
      <c r="SP18" t="s">
        <v>1767</v>
      </c>
      <c r="SQ18" t="s">
        <v>1767</v>
      </c>
      <c r="SR18" t="s">
        <v>1767</v>
      </c>
      <c r="SS18" t="s">
        <v>1767</v>
      </c>
      <c r="ST18" t="s">
        <v>1767</v>
      </c>
      <c r="SU18" t="s">
        <v>1767</v>
      </c>
      <c r="SV18" t="s">
        <v>1763</v>
      </c>
      <c r="SW18" t="s">
        <v>1763</v>
      </c>
      <c r="SX18" t="s">
        <v>1763</v>
      </c>
      <c r="SY18" t="s">
        <v>1767</v>
      </c>
      <c r="SZ18" t="s">
        <v>1767</v>
      </c>
      <c r="TA18" t="s">
        <v>1767</v>
      </c>
      <c r="TB18" t="s">
        <v>1767</v>
      </c>
      <c r="TC18" t="s">
        <v>1767</v>
      </c>
      <c r="TD18" t="s">
        <v>1767</v>
      </c>
      <c r="TE18" t="s">
        <v>1767</v>
      </c>
      <c r="TF18" t="s">
        <v>1767</v>
      </c>
      <c r="TG18" t="s">
        <v>1767</v>
      </c>
      <c r="TH18" t="s">
        <v>1767</v>
      </c>
      <c r="TI18" t="s">
        <v>1767</v>
      </c>
      <c r="TJ18" t="s">
        <v>1767</v>
      </c>
      <c r="TU18" t="s">
        <v>1767</v>
      </c>
      <c r="TY18" t="s">
        <v>1767</v>
      </c>
      <c r="TZ18" t="s">
        <v>1767</v>
      </c>
      <c r="UA18" t="s">
        <v>1767</v>
      </c>
      <c r="UB18" t="s">
        <v>1767</v>
      </c>
      <c r="UC18" t="s">
        <v>1767</v>
      </c>
      <c r="UD18" t="s">
        <v>1767</v>
      </c>
      <c r="UE18" t="s">
        <v>1767</v>
      </c>
      <c r="UF18" t="s">
        <v>1767</v>
      </c>
      <c r="UG18" t="s">
        <v>1767</v>
      </c>
      <c r="UH18" t="s">
        <v>1763</v>
      </c>
      <c r="UI18" t="s">
        <v>1767</v>
      </c>
      <c r="UJ18" t="s">
        <v>1767</v>
      </c>
      <c r="UK18" t="s">
        <v>1767</v>
      </c>
      <c r="UL18" t="s">
        <v>1767</v>
      </c>
      <c r="UM18" t="s">
        <v>1767</v>
      </c>
      <c r="UN18" t="s">
        <v>1767</v>
      </c>
      <c r="UO18" t="s">
        <v>1763</v>
      </c>
      <c r="UP18" t="s">
        <v>1763</v>
      </c>
      <c r="UQ18" t="s">
        <v>1767</v>
      </c>
      <c r="UR18" t="s">
        <v>1763</v>
      </c>
      <c r="US18" t="s">
        <v>1767</v>
      </c>
      <c r="UT18" t="s">
        <v>1767</v>
      </c>
      <c r="UU18" t="s">
        <v>1767</v>
      </c>
      <c r="UV18" t="s">
        <v>1767</v>
      </c>
      <c r="UW18" t="s">
        <v>1767</v>
      </c>
      <c r="UX18" t="s">
        <v>1767</v>
      </c>
      <c r="UY18" t="s">
        <v>1767</v>
      </c>
      <c r="UZ18" t="s">
        <v>1767</v>
      </c>
      <c r="VB18" t="s">
        <v>1787</v>
      </c>
      <c r="VC18" t="s">
        <v>1860</v>
      </c>
      <c r="VD18" t="s">
        <v>1767</v>
      </c>
      <c r="VE18" t="s">
        <v>1767</v>
      </c>
      <c r="VF18" t="s">
        <v>1763</v>
      </c>
      <c r="VG18" t="s">
        <v>1763</v>
      </c>
      <c r="VH18" t="s">
        <v>1767</v>
      </c>
      <c r="VI18" t="s">
        <v>1767</v>
      </c>
      <c r="VJ18" t="s">
        <v>1767</v>
      </c>
      <c r="VK18" t="s">
        <v>1767</v>
      </c>
      <c r="VL18" t="s">
        <v>1767</v>
      </c>
      <c r="VM18" t="s">
        <v>1763</v>
      </c>
      <c r="VN18" t="s">
        <v>1767</v>
      </c>
      <c r="VO18" t="s">
        <v>1767</v>
      </c>
      <c r="VP18" t="s">
        <v>1767</v>
      </c>
      <c r="VQ18" t="s">
        <v>1767</v>
      </c>
      <c r="VY18" t="s">
        <v>1763</v>
      </c>
      <c r="VZ18" t="s">
        <v>1763</v>
      </c>
      <c r="WA18" t="s">
        <v>1767</v>
      </c>
      <c r="WJ18" t="s">
        <v>1763</v>
      </c>
      <c r="WK18" t="s">
        <v>1763</v>
      </c>
      <c r="WL18" t="s">
        <v>1767</v>
      </c>
      <c r="WM18" t="s">
        <v>1763</v>
      </c>
      <c r="WN18" t="s">
        <v>1767</v>
      </c>
      <c r="WO18" t="s">
        <v>1767</v>
      </c>
      <c r="WP18" t="s">
        <v>1767</v>
      </c>
      <c r="WQ18" t="s">
        <v>1767</v>
      </c>
      <c r="WR18" t="s">
        <v>1767</v>
      </c>
      <c r="WS18" t="s">
        <v>834</v>
      </c>
      <c r="WU18" t="s">
        <v>1763</v>
      </c>
      <c r="WV18" t="s">
        <v>1767</v>
      </c>
      <c r="WW18" t="s">
        <v>1763</v>
      </c>
      <c r="WX18" t="s">
        <v>1767</v>
      </c>
      <c r="WY18" t="s">
        <v>1767</v>
      </c>
      <c r="WZ18" t="s">
        <v>1767</v>
      </c>
      <c r="XA18" t="s">
        <v>1767</v>
      </c>
      <c r="XB18" t="s">
        <v>1767</v>
      </c>
      <c r="XC18" t="s">
        <v>1789</v>
      </c>
      <c r="XD18" t="s">
        <v>1763</v>
      </c>
      <c r="XE18" t="s">
        <v>1767</v>
      </c>
      <c r="XF18" t="s">
        <v>1767</v>
      </c>
      <c r="XG18" t="s">
        <v>1767</v>
      </c>
      <c r="XH18" t="s">
        <v>1767</v>
      </c>
      <c r="XI18" t="s">
        <v>1767</v>
      </c>
      <c r="XJ18" t="s">
        <v>1763</v>
      </c>
      <c r="XK18" t="s">
        <v>1767</v>
      </c>
      <c r="XL18" t="s">
        <v>1763</v>
      </c>
      <c r="XM18" t="s">
        <v>1767</v>
      </c>
      <c r="XN18" t="s">
        <v>1767</v>
      </c>
      <c r="XO18" t="s">
        <v>1767</v>
      </c>
      <c r="XP18" t="s">
        <v>1767</v>
      </c>
      <c r="XQ18" t="s">
        <v>1767</v>
      </c>
      <c r="XR18" t="s">
        <v>1767</v>
      </c>
      <c r="XS18" t="s">
        <v>1763</v>
      </c>
      <c r="XT18" t="s">
        <v>1767</v>
      </c>
      <c r="XU18" t="s">
        <v>1767</v>
      </c>
      <c r="XV18" t="s">
        <v>1767</v>
      </c>
      <c r="XW18" t="s">
        <v>1767</v>
      </c>
      <c r="XX18" t="s">
        <v>1767</v>
      </c>
      <c r="XY18" t="s">
        <v>1767</v>
      </c>
      <c r="XZ18" t="s">
        <v>1763</v>
      </c>
      <c r="YA18" t="s">
        <v>1767</v>
      </c>
      <c r="YB18" t="s">
        <v>1767</v>
      </c>
      <c r="YC18" t="s">
        <v>1767</v>
      </c>
      <c r="YD18" t="s">
        <v>1767</v>
      </c>
      <c r="YE18" t="s">
        <v>1767</v>
      </c>
      <c r="YF18" t="s">
        <v>1767</v>
      </c>
      <c r="YG18" t="s">
        <v>1767</v>
      </c>
      <c r="YH18" t="s">
        <v>1763</v>
      </c>
      <c r="YI18" t="s">
        <v>1767</v>
      </c>
      <c r="YJ18" t="s">
        <v>1767</v>
      </c>
      <c r="YK18" t="s">
        <v>1767</v>
      </c>
      <c r="YL18" t="s">
        <v>1767</v>
      </c>
      <c r="YM18" t="s">
        <v>1767</v>
      </c>
      <c r="YN18" t="s">
        <v>1763</v>
      </c>
      <c r="YO18" t="s">
        <v>1767</v>
      </c>
      <c r="YP18" t="s">
        <v>1767</v>
      </c>
      <c r="YQ18" t="s">
        <v>1767</v>
      </c>
      <c r="YR18" t="s">
        <v>1767</v>
      </c>
      <c r="YS18" t="s">
        <v>1767</v>
      </c>
      <c r="YT18" t="s">
        <v>1767</v>
      </c>
      <c r="YU18" t="s">
        <v>1763</v>
      </c>
      <c r="YW18" t="s">
        <v>1763</v>
      </c>
      <c r="YX18" t="s">
        <v>1767</v>
      </c>
      <c r="YY18" t="s">
        <v>1767</v>
      </c>
      <c r="YZ18" t="s">
        <v>1767</v>
      </c>
      <c r="ZA18" t="s">
        <v>1767</v>
      </c>
      <c r="ZB18" t="s">
        <v>1767</v>
      </c>
      <c r="ZC18" t="s">
        <v>1763</v>
      </c>
      <c r="ZD18" t="s">
        <v>1767</v>
      </c>
      <c r="ZE18" t="s">
        <v>1767</v>
      </c>
      <c r="ZF18" t="s">
        <v>1763</v>
      </c>
      <c r="ZG18" t="s">
        <v>1767</v>
      </c>
      <c r="ZH18" t="s">
        <v>1767</v>
      </c>
      <c r="ZI18" t="s">
        <v>1763</v>
      </c>
      <c r="ZJ18" t="s">
        <v>1767</v>
      </c>
      <c r="ZK18" t="s">
        <v>1767</v>
      </c>
      <c r="ZL18" t="s">
        <v>1767</v>
      </c>
      <c r="ZM18" t="s">
        <v>1767</v>
      </c>
      <c r="ZN18" t="s">
        <v>1767</v>
      </c>
      <c r="ZO18" t="s">
        <v>1767</v>
      </c>
      <c r="ZP18" t="s">
        <v>1767</v>
      </c>
      <c r="ZQ18" t="s">
        <v>1767</v>
      </c>
      <c r="ZR18" t="s">
        <v>1763</v>
      </c>
      <c r="ZS18" t="s">
        <v>1763</v>
      </c>
      <c r="ZT18" t="s">
        <v>1767</v>
      </c>
      <c r="ZU18" t="s">
        <v>1767</v>
      </c>
      <c r="ZV18" t="s">
        <v>1767</v>
      </c>
      <c r="ZW18" t="s">
        <v>1763</v>
      </c>
      <c r="ZX18" t="s">
        <v>1767</v>
      </c>
      <c r="ZY18" t="s">
        <v>1767</v>
      </c>
      <c r="ZZ18" t="s">
        <v>1767</v>
      </c>
      <c r="AAA18" t="s">
        <v>1767</v>
      </c>
      <c r="AAB18" t="s">
        <v>1767</v>
      </c>
      <c r="AAC18" t="s">
        <v>1767</v>
      </c>
      <c r="AAD18" t="s">
        <v>1767</v>
      </c>
      <c r="AAE18" t="s">
        <v>1767</v>
      </c>
      <c r="AAF18" t="s">
        <v>1767</v>
      </c>
      <c r="AAH18" t="s">
        <v>1763</v>
      </c>
      <c r="AAI18" t="s">
        <v>1767</v>
      </c>
      <c r="AAJ18" t="s">
        <v>1767</v>
      </c>
      <c r="AAK18" t="s">
        <v>1767</v>
      </c>
      <c r="AAL18" t="s">
        <v>1763</v>
      </c>
      <c r="AAM18" t="s">
        <v>1767</v>
      </c>
      <c r="AAN18" t="s">
        <v>1763</v>
      </c>
      <c r="AAO18" t="s">
        <v>1767</v>
      </c>
      <c r="AAP18" t="s">
        <v>1767</v>
      </c>
      <c r="AAQ18" t="s">
        <v>1767</v>
      </c>
      <c r="AAR18" t="s">
        <v>1767</v>
      </c>
      <c r="AAS18" t="s">
        <v>1767</v>
      </c>
      <c r="AAT18" t="s">
        <v>1767</v>
      </c>
      <c r="AAV18" t="s">
        <v>1767</v>
      </c>
      <c r="AAW18" t="s">
        <v>1767</v>
      </c>
      <c r="AAX18" t="s">
        <v>1767</v>
      </c>
      <c r="AAY18" t="s">
        <v>1767</v>
      </c>
      <c r="AAZ18" t="s">
        <v>1767</v>
      </c>
      <c r="ABA18" t="s">
        <v>1767</v>
      </c>
      <c r="ABB18" t="s">
        <v>1763</v>
      </c>
      <c r="ABC18" t="s">
        <v>1767</v>
      </c>
      <c r="ABD18" t="s">
        <v>1767</v>
      </c>
      <c r="ABE18" t="s">
        <v>1767</v>
      </c>
      <c r="ABF18" t="s">
        <v>1767</v>
      </c>
      <c r="ABG18" t="s">
        <v>1767</v>
      </c>
      <c r="ABH18" t="s">
        <v>1767</v>
      </c>
      <c r="ABI18" t="s">
        <v>1767</v>
      </c>
      <c r="ABJ18" t="s">
        <v>1763</v>
      </c>
      <c r="ABK18" t="s">
        <v>1763</v>
      </c>
      <c r="ABL18" t="s">
        <v>1767</v>
      </c>
      <c r="ABM18" t="s">
        <v>1767</v>
      </c>
      <c r="ABN18" t="s">
        <v>1767</v>
      </c>
      <c r="ABO18" t="s">
        <v>1767</v>
      </c>
      <c r="ABP18" t="s">
        <v>1767</v>
      </c>
      <c r="ABQ18" t="s">
        <v>1767</v>
      </c>
      <c r="ABR18" t="s">
        <v>1767</v>
      </c>
      <c r="ABS18" t="s">
        <v>1767</v>
      </c>
      <c r="ABT18" t="s">
        <v>1767</v>
      </c>
      <c r="ABU18" t="s">
        <v>1767</v>
      </c>
      <c r="ABV18" t="s">
        <v>1767</v>
      </c>
      <c r="ABW18" t="s">
        <v>1763</v>
      </c>
      <c r="ABX18" t="s">
        <v>1767</v>
      </c>
      <c r="ABY18" t="s">
        <v>1767</v>
      </c>
      <c r="ABZ18" t="s">
        <v>1767</v>
      </c>
      <c r="ACA18" t="s">
        <v>1763</v>
      </c>
      <c r="ACB18" t="s">
        <v>1763</v>
      </c>
      <c r="ACC18" t="s">
        <v>1767</v>
      </c>
      <c r="ACD18" t="s">
        <v>1767</v>
      </c>
      <c r="ACE18" t="s">
        <v>1767</v>
      </c>
      <c r="ACF18" t="s">
        <v>1767</v>
      </c>
      <c r="ACG18" t="s">
        <v>1767</v>
      </c>
      <c r="ACH18" t="s">
        <v>1767</v>
      </c>
      <c r="ACI18" t="s">
        <v>1767</v>
      </c>
    </row>
    <row r="19" spans="1:763">
      <c r="A19" t="s">
        <v>991</v>
      </c>
      <c r="B19" t="s">
        <v>992</v>
      </c>
      <c r="C19" t="s">
        <v>993</v>
      </c>
      <c r="D19" t="s">
        <v>967</v>
      </c>
      <c r="E19" t="s">
        <v>967</v>
      </c>
      <c r="P19" t="s">
        <v>886</v>
      </c>
      <c r="Q19">
        <v>0.64514064157430773</v>
      </c>
      <c r="T19" t="s">
        <v>1861</v>
      </c>
      <c r="V19" t="s">
        <v>1763</v>
      </c>
      <c r="X19" t="s">
        <v>1763</v>
      </c>
      <c r="Y19" t="s">
        <v>1764</v>
      </c>
      <c r="AA19" t="s">
        <v>1792</v>
      </c>
      <c r="AB19" t="s">
        <v>1766</v>
      </c>
      <c r="AC19" t="s">
        <v>836</v>
      </c>
      <c r="AD19" t="s">
        <v>1767</v>
      </c>
      <c r="AE19" t="s">
        <v>836</v>
      </c>
      <c r="AF19" t="s">
        <v>818</v>
      </c>
      <c r="AG19" t="s">
        <v>818</v>
      </c>
      <c r="KF19" t="s">
        <v>836</v>
      </c>
      <c r="KH19" t="s">
        <v>818</v>
      </c>
      <c r="KI19" t="s">
        <v>818</v>
      </c>
      <c r="KJ19" t="s">
        <v>818</v>
      </c>
      <c r="KK19" t="s">
        <v>818</v>
      </c>
      <c r="KL19" t="s">
        <v>845</v>
      </c>
      <c r="KM19" t="s">
        <v>818</v>
      </c>
      <c r="KN19" t="s">
        <v>845</v>
      </c>
      <c r="KO19" t="s">
        <v>818</v>
      </c>
      <c r="KP19" t="s">
        <v>845</v>
      </c>
      <c r="KQ19" t="s">
        <v>845</v>
      </c>
      <c r="KR19" t="s">
        <v>818</v>
      </c>
      <c r="KS19" t="s">
        <v>845</v>
      </c>
      <c r="KT19" t="s">
        <v>818</v>
      </c>
      <c r="KU19" t="s">
        <v>818</v>
      </c>
      <c r="KV19" t="s">
        <v>818</v>
      </c>
      <c r="KW19" t="s">
        <v>845</v>
      </c>
      <c r="KX19" t="s">
        <v>818</v>
      </c>
      <c r="KY19" t="s">
        <v>818</v>
      </c>
      <c r="KZ19" t="s">
        <v>845</v>
      </c>
      <c r="LA19" t="s">
        <v>845</v>
      </c>
      <c r="LB19" t="s">
        <v>845</v>
      </c>
      <c r="LC19" t="s">
        <v>837</v>
      </c>
      <c r="LD19" t="s">
        <v>836</v>
      </c>
      <c r="LE19" t="s">
        <v>845</v>
      </c>
      <c r="LF19" t="s">
        <v>837</v>
      </c>
      <c r="LH19" t="s">
        <v>1767</v>
      </c>
      <c r="LI19" t="s">
        <v>1767</v>
      </c>
      <c r="LJ19" t="s">
        <v>1763</v>
      </c>
      <c r="LK19" t="s">
        <v>1767</v>
      </c>
      <c r="LL19" t="s">
        <v>1767</v>
      </c>
      <c r="LM19" t="s">
        <v>1763</v>
      </c>
      <c r="LN19" t="s">
        <v>1763</v>
      </c>
      <c r="LO19" t="s">
        <v>1767</v>
      </c>
      <c r="LQ19" t="s">
        <v>1767</v>
      </c>
      <c r="LR19" t="s">
        <v>818</v>
      </c>
      <c r="LS19" t="s">
        <v>845</v>
      </c>
      <c r="LT19" t="s">
        <v>818</v>
      </c>
      <c r="LU19" t="s">
        <v>818</v>
      </c>
      <c r="LV19" t="s">
        <v>845</v>
      </c>
      <c r="LW19" t="s">
        <v>818</v>
      </c>
      <c r="LX19" t="s">
        <v>1767</v>
      </c>
      <c r="MA19" t="s">
        <v>1862</v>
      </c>
      <c r="MB19" t="s">
        <v>913</v>
      </c>
      <c r="MC19" t="s">
        <v>1769</v>
      </c>
      <c r="MD19" t="s">
        <v>1763</v>
      </c>
      <c r="MF19" t="s">
        <v>1770</v>
      </c>
      <c r="MI19" t="s">
        <v>1763</v>
      </c>
      <c r="MJ19" t="s">
        <v>1771</v>
      </c>
      <c r="MK19" t="s">
        <v>1763</v>
      </c>
      <c r="ML19" t="s">
        <v>1767</v>
      </c>
      <c r="MM19" t="s">
        <v>1767</v>
      </c>
      <c r="MN19" t="s">
        <v>1767</v>
      </c>
      <c r="MO19" t="s">
        <v>1767</v>
      </c>
      <c r="MP19" t="s">
        <v>1767</v>
      </c>
      <c r="MQ19" t="s">
        <v>1767</v>
      </c>
      <c r="MR19" t="s">
        <v>1767</v>
      </c>
      <c r="MS19" t="s">
        <v>1767</v>
      </c>
      <c r="MT19" t="s">
        <v>1767</v>
      </c>
      <c r="MU19" t="s">
        <v>1763</v>
      </c>
      <c r="NC19" t="s">
        <v>1767</v>
      </c>
      <c r="ND19" t="s">
        <v>1767</v>
      </c>
      <c r="NE19" t="s">
        <v>1767</v>
      </c>
      <c r="NR19" t="s">
        <v>1767</v>
      </c>
      <c r="NU19" t="s">
        <v>1839</v>
      </c>
      <c r="NX19" t="s">
        <v>1773</v>
      </c>
      <c r="NY19" t="s">
        <v>818</v>
      </c>
      <c r="OA19" t="s">
        <v>1763</v>
      </c>
      <c r="OB19" t="s">
        <v>1767</v>
      </c>
      <c r="OC19" t="s">
        <v>1767</v>
      </c>
      <c r="OD19" t="s">
        <v>1763</v>
      </c>
      <c r="OE19" t="s">
        <v>1767</v>
      </c>
      <c r="OF19" t="s">
        <v>1767</v>
      </c>
      <c r="OG19" t="s">
        <v>1767</v>
      </c>
      <c r="OH19" t="s">
        <v>1767</v>
      </c>
      <c r="OI19" t="s">
        <v>1767</v>
      </c>
      <c r="OJ19" t="s">
        <v>1767</v>
      </c>
      <c r="OK19" t="s">
        <v>1767</v>
      </c>
      <c r="OL19" t="s">
        <v>1767</v>
      </c>
      <c r="OM19" t="s">
        <v>1767</v>
      </c>
      <c r="ON19" t="s">
        <v>1767</v>
      </c>
      <c r="OP19" t="s">
        <v>1767</v>
      </c>
      <c r="OQ19" t="s">
        <v>1774</v>
      </c>
      <c r="OR19" t="s">
        <v>1797</v>
      </c>
      <c r="OS19" t="s">
        <v>1776</v>
      </c>
      <c r="OT19" t="s">
        <v>1763</v>
      </c>
      <c r="OU19" t="s">
        <v>1763</v>
      </c>
      <c r="OV19" t="s">
        <v>1777</v>
      </c>
      <c r="OW19" t="s">
        <v>1778</v>
      </c>
      <c r="OX19" t="s">
        <v>832</v>
      </c>
      <c r="OY19" t="s">
        <v>1779</v>
      </c>
      <c r="OZ19" t="s">
        <v>834</v>
      </c>
      <c r="PA19" t="s">
        <v>1767</v>
      </c>
      <c r="PB19" t="s">
        <v>1767</v>
      </c>
      <c r="PC19" t="s">
        <v>1767</v>
      </c>
      <c r="PD19" t="s">
        <v>1767</v>
      </c>
      <c r="PE19" t="s">
        <v>1767</v>
      </c>
      <c r="PF19" t="s">
        <v>1767</v>
      </c>
      <c r="PG19" t="s">
        <v>1763</v>
      </c>
      <c r="PH19" t="s">
        <v>1767</v>
      </c>
      <c r="PI19" t="s">
        <v>1767</v>
      </c>
      <c r="PJ19" t="s">
        <v>1767</v>
      </c>
      <c r="PK19" t="s">
        <v>1767</v>
      </c>
      <c r="PL19" t="s">
        <v>1780</v>
      </c>
      <c r="PM19" t="s">
        <v>879</v>
      </c>
      <c r="PN19" t="s">
        <v>837</v>
      </c>
      <c r="PO19" t="s">
        <v>1812</v>
      </c>
      <c r="PP19" t="s">
        <v>1813</v>
      </c>
      <c r="PQ19" t="s">
        <v>1763</v>
      </c>
      <c r="PR19" t="s">
        <v>1763</v>
      </c>
      <c r="PS19" t="s">
        <v>1763</v>
      </c>
      <c r="PT19" t="s">
        <v>1767</v>
      </c>
      <c r="PU19" t="s">
        <v>1767</v>
      </c>
      <c r="PV19" t="s">
        <v>1767</v>
      </c>
      <c r="PW19" t="s">
        <v>1767</v>
      </c>
      <c r="PX19" t="s">
        <v>1767</v>
      </c>
      <c r="PY19" t="s">
        <v>1767</v>
      </c>
      <c r="PZ19" t="s">
        <v>1783</v>
      </c>
      <c r="QA19" t="s">
        <v>841</v>
      </c>
      <c r="QB19" t="s">
        <v>1814</v>
      </c>
      <c r="QC19" t="s">
        <v>1858</v>
      </c>
      <c r="QD19" t="s">
        <v>1786</v>
      </c>
      <c r="QE19" t="s">
        <v>845</v>
      </c>
      <c r="QF19" t="s">
        <v>1763</v>
      </c>
      <c r="QG19" t="s">
        <v>1763</v>
      </c>
      <c r="QH19" t="s">
        <v>1763</v>
      </c>
      <c r="QI19" t="s">
        <v>1767</v>
      </c>
      <c r="QJ19" t="s">
        <v>1763</v>
      </c>
      <c r="QK19" t="s">
        <v>1763</v>
      </c>
      <c r="QL19" t="s">
        <v>1767</v>
      </c>
      <c r="QM19" t="s">
        <v>1767</v>
      </c>
      <c r="QN19" t="s">
        <v>1767</v>
      </c>
      <c r="QO19" t="s">
        <v>1763</v>
      </c>
      <c r="QP19" t="s">
        <v>1767</v>
      </c>
      <c r="QQ19" t="s">
        <v>1767</v>
      </c>
      <c r="QR19" t="s">
        <v>1763</v>
      </c>
      <c r="QS19" t="s">
        <v>1767</v>
      </c>
      <c r="QT19" t="s">
        <v>1763</v>
      </c>
      <c r="QU19" t="s">
        <v>1767</v>
      </c>
      <c r="QV19" t="s">
        <v>1763</v>
      </c>
      <c r="QW19" t="s">
        <v>1763</v>
      </c>
      <c r="QX19" t="s">
        <v>1767</v>
      </c>
      <c r="QY19" t="s">
        <v>1767</v>
      </c>
      <c r="QZ19" t="s">
        <v>1767</v>
      </c>
      <c r="RA19" t="s">
        <v>1767</v>
      </c>
      <c r="RB19" t="s">
        <v>1767</v>
      </c>
      <c r="RC19" t="s">
        <v>1767</v>
      </c>
      <c r="RD19" t="s">
        <v>1767</v>
      </c>
      <c r="RE19" t="s">
        <v>1767</v>
      </c>
      <c r="RF19" t="s">
        <v>1767</v>
      </c>
      <c r="RG19" t="s">
        <v>1767</v>
      </c>
      <c r="RH19" t="s">
        <v>1767</v>
      </c>
      <c r="RI19" t="s">
        <v>1767</v>
      </c>
      <c r="RJ19" t="s">
        <v>1767</v>
      </c>
      <c r="RK19" t="s">
        <v>1763</v>
      </c>
      <c r="RL19" t="s">
        <v>1763</v>
      </c>
      <c r="RM19" t="s">
        <v>1767</v>
      </c>
      <c r="RN19" t="s">
        <v>1767</v>
      </c>
      <c r="RO19" t="s">
        <v>1767</v>
      </c>
      <c r="RP19" t="s">
        <v>1767</v>
      </c>
      <c r="RQ19" t="s">
        <v>1767</v>
      </c>
      <c r="RR19" t="s">
        <v>1763</v>
      </c>
      <c r="RS19" t="s">
        <v>1763</v>
      </c>
      <c r="RT19" t="s">
        <v>1767</v>
      </c>
      <c r="RU19" t="s">
        <v>1767</v>
      </c>
      <c r="RV19" t="s">
        <v>1767</v>
      </c>
      <c r="RW19" t="s">
        <v>1767</v>
      </c>
      <c r="RX19" t="s">
        <v>837</v>
      </c>
      <c r="RY19" t="s">
        <v>891</v>
      </c>
      <c r="RZ19" t="s">
        <v>1767</v>
      </c>
      <c r="SB19" t="s">
        <v>1763</v>
      </c>
      <c r="SC19" t="s">
        <v>1767</v>
      </c>
      <c r="SD19" t="s">
        <v>1767</v>
      </c>
      <c r="SE19" t="s">
        <v>1767</v>
      </c>
      <c r="SF19" t="s">
        <v>1767</v>
      </c>
      <c r="SG19" t="s">
        <v>1763</v>
      </c>
      <c r="SH19" t="s">
        <v>1767</v>
      </c>
      <c r="SI19" t="s">
        <v>1763</v>
      </c>
      <c r="SJ19" t="s">
        <v>1767</v>
      </c>
      <c r="SK19" t="s">
        <v>1767</v>
      </c>
      <c r="SL19" t="s">
        <v>1767</v>
      </c>
      <c r="SM19" t="s">
        <v>1767</v>
      </c>
      <c r="SN19" t="s">
        <v>1767</v>
      </c>
      <c r="SO19" t="s">
        <v>1767</v>
      </c>
      <c r="SP19" t="s">
        <v>1767</v>
      </c>
      <c r="SQ19" t="s">
        <v>1767</v>
      </c>
      <c r="SR19" t="s">
        <v>1763</v>
      </c>
      <c r="SS19" t="s">
        <v>1767</v>
      </c>
      <c r="ST19" t="s">
        <v>1767</v>
      </c>
      <c r="SU19" t="s">
        <v>1763</v>
      </c>
      <c r="SV19" t="s">
        <v>1767</v>
      </c>
      <c r="SW19" t="s">
        <v>1767</v>
      </c>
      <c r="SX19" t="s">
        <v>1767</v>
      </c>
      <c r="SY19" t="s">
        <v>1767</v>
      </c>
      <c r="SZ19" t="s">
        <v>1767</v>
      </c>
      <c r="TA19" t="s">
        <v>1767</v>
      </c>
      <c r="TB19" t="s">
        <v>1767</v>
      </c>
      <c r="TC19" t="s">
        <v>1767</v>
      </c>
      <c r="TD19" t="s">
        <v>1767</v>
      </c>
      <c r="TE19" t="s">
        <v>1767</v>
      </c>
      <c r="TF19" t="s">
        <v>1767</v>
      </c>
      <c r="TG19" t="s">
        <v>1767</v>
      </c>
      <c r="TH19" t="s">
        <v>1767</v>
      </c>
      <c r="TI19" t="s">
        <v>1767</v>
      </c>
      <c r="TJ19" t="s">
        <v>1767</v>
      </c>
      <c r="TU19" t="s">
        <v>1767</v>
      </c>
      <c r="TY19" t="s">
        <v>1763</v>
      </c>
      <c r="TZ19" t="s">
        <v>1767</v>
      </c>
      <c r="UA19" t="s">
        <v>1767</v>
      </c>
      <c r="UB19" t="s">
        <v>1767</v>
      </c>
      <c r="UC19" t="s">
        <v>1763</v>
      </c>
      <c r="UD19" t="s">
        <v>1763</v>
      </c>
      <c r="UE19" t="s">
        <v>1767</v>
      </c>
      <c r="UF19" t="s">
        <v>1767</v>
      </c>
      <c r="UG19" t="s">
        <v>1767</v>
      </c>
      <c r="UH19" t="s">
        <v>1767</v>
      </c>
      <c r="UI19" t="s">
        <v>1767</v>
      </c>
      <c r="UJ19" t="s">
        <v>1767</v>
      </c>
      <c r="UK19" t="s">
        <v>1767</v>
      </c>
      <c r="UL19" t="s">
        <v>1763</v>
      </c>
      <c r="UM19" t="s">
        <v>1767</v>
      </c>
      <c r="UN19" t="s">
        <v>1763</v>
      </c>
      <c r="UO19" t="s">
        <v>1767</v>
      </c>
      <c r="UP19" t="s">
        <v>1763</v>
      </c>
      <c r="UQ19" t="s">
        <v>1763</v>
      </c>
      <c r="UR19" t="s">
        <v>1767</v>
      </c>
      <c r="US19" t="s">
        <v>1767</v>
      </c>
      <c r="UT19" t="s">
        <v>1767</v>
      </c>
      <c r="UU19" t="s">
        <v>1767</v>
      </c>
      <c r="UV19" t="s">
        <v>1767</v>
      </c>
      <c r="UW19" t="s">
        <v>1767</v>
      </c>
      <c r="UX19" t="s">
        <v>1767</v>
      </c>
      <c r="UY19" t="s">
        <v>1767</v>
      </c>
      <c r="UZ19" t="s">
        <v>1767</v>
      </c>
      <c r="VB19" t="s">
        <v>1822</v>
      </c>
      <c r="VC19" t="s">
        <v>1846</v>
      </c>
      <c r="VD19" t="s">
        <v>1763</v>
      </c>
      <c r="VE19" t="s">
        <v>1767</v>
      </c>
      <c r="VF19" t="s">
        <v>1767</v>
      </c>
      <c r="VG19" t="s">
        <v>1767</v>
      </c>
      <c r="VH19" t="s">
        <v>1767</v>
      </c>
      <c r="VI19" t="s">
        <v>1767</v>
      </c>
      <c r="VJ19" t="s">
        <v>1767</v>
      </c>
      <c r="VK19" t="s">
        <v>1767</v>
      </c>
      <c r="VL19" t="s">
        <v>1767</v>
      </c>
      <c r="VM19" t="s">
        <v>1767</v>
      </c>
      <c r="VN19" t="s">
        <v>1767</v>
      </c>
      <c r="VO19" t="s">
        <v>1767</v>
      </c>
      <c r="VP19" t="s">
        <v>1767</v>
      </c>
      <c r="VQ19" t="s">
        <v>1767</v>
      </c>
      <c r="VR19" t="s">
        <v>1763</v>
      </c>
      <c r="VS19" t="s">
        <v>1763</v>
      </c>
      <c r="VT19" t="s">
        <v>1767</v>
      </c>
      <c r="VU19" t="s">
        <v>1767</v>
      </c>
      <c r="VV19" t="s">
        <v>1767</v>
      </c>
      <c r="VW19" t="s">
        <v>1767</v>
      </c>
      <c r="VX19" t="s">
        <v>1767</v>
      </c>
      <c r="VY19" t="s">
        <v>1763</v>
      </c>
      <c r="VZ19" t="s">
        <v>1763</v>
      </c>
      <c r="WA19" t="s">
        <v>1763</v>
      </c>
      <c r="WB19" t="s">
        <v>1767</v>
      </c>
      <c r="WJ19" t="s">
        <v>1763</v>
      </c>
      <c r="WK19" t="s">
        <v>1763</v>
      </c>
      <c r="WL19" t="s">
        <v>1763</v>
      </c>
      <c r="WM19" t="s">
        <v>1767</v>
      </c>
      <c r="WN19" t="s">
        <v>1767</v>
      </c>
      <c r="WO19" t="s">
        <v>1767</v>
      </c>
      <c r="WP19" t="s">
        <v>1767</v>
      </c>
      <c r="WQ19" t="s">
        <v>1767</v>
      </c>
      <c r="WR19" t="s">
        <v>1767</v>
      </c>
      <c r="WS19" t="s">
        <v>846</v>
      </c>
      <c r="WU19" t="s">
        <v>1767</v>
      </c>
      <c r="WV19" t="s">
        <v>1767</v>
      </c>
      <c r="WW19" t="s">
        <v>1763</v>
      </c>
      <c r="WX19" t="s">
        <v>1767</v>
      </c>
      <c r="WY19" t="s">
        <v>1767</v>
      </c>
      <c r="WZ19" t="s">
        <v>1767</v>
      </c>
      <c r="XA19" t="s">
        <v>1767</v>
      </c>
      <c r="XB19" t="s">
        <v>1767</v>
      </c>
      <c r="XC19" t="s">
        <v>1789</v>
      </c>
      <c r="XD19" t="s">
        <v>1763</v>
      </c>
      <c r="XE19" t="s">
        <v>1763</v>
      </c>
      <c r="XF19" t="s">
        <v>1767</v>
      </c>
      <c r="XG19" t="s">
        <v>1767</v>
      </c>
      <c r="XH19" t="s">
        <v>1767</v>
      </c>
      <c r="XI19" t="s">
        <v>1767</v>
      </c>
      <c r="XJ19" t="s">
        <v>1767</v>
      </c>
      <c r="XK19" t="s">
        <v>1767</v>
      </c>
      <c r="XL19" t="s">
        <v>1767</v>
      </c>
      <c r="XM19" t="s">
        <v>1767</v>
      </c>
      <c r="XN19" t="s">
        <v>1767</v>
      </c>
      <c r="XO19" t="s">
        <v>1767</v>
      </c>
      <c r="XP19" t="s">
        <v>1767</v>
      </c>
      <c r="XQ19" t="s">
        <v>1767</v>
      </c>
      <c r="XR19" t="s">
        <v>1767</v>
      </c>
      <c r="XS19" t="s">
        <v>1763</v>
      </c>
      <c r="XT19" t="s">
        <v>1767</v>
      </c>
      <c r="XU19" t="s">
        <v>1763</v>
      </c>
      <c r="XV19" t="s">
        <v>1767</v>
      </c>
      <c r="XW19" t="s">
        <v>1767</v>
      </c>
      <c r="XX19" t="s">
        <v>1767</v>
      </c>
      <c r="XY19" t="s">
        <v>1767</v>
      </c>
      <c r="XZ19" t="s">
        <v>1767</v>
      </c>
      <c r="ZM19" t="s">
        <v>1767</v>
      </c>
      <c r="ZN19" t="s">
        <v>1767</v>
      </c>
      <c r="ZO19" t="s">
        <v>1767</v>
      </c>
      <c r="ZP19" t="s">
        <v>1767</v>
      </c>
      <c r="ZQ19" t="s">
        <v>1767</v>
      </c>
      <c r="ZR19" t="s">
        <v>1763</v>
      </c>
      <c r="ZS19" t="s">
        <v>1767</v>
      </c>
      <c r="ZT19" t="s">
        <v>1767</v>
      </c>
      <c r="ZU19" t="s">
        <v>1767</v>
      </c>
      <c r="ZV19" t="s">
        <v>1767</v>
      </c>
      <c r="ZW19" t="s">
        <v>1763</v>
      </c>
      <c r="ZX19" t="s">
        <v>1767</v>
      </c>
      <c r="ZY19" t="s">
        <v>1767</v>
      </c>
      <c r="ZZ19" t="s">
        <v>1767</v>
      </c>
      <c r="AAA19" t="s">
        <v>1763</v>
      </c>
      <c r="AAB19" t="s">
        <v>1767</v>
      </c>
      <c r="AAC19" t="s">
        <v>1767</v>
      </c>
      <c r="AAD19" t="s">
        <v>1767</v>
      </c>
      <c r="AAE19" t="s">
        <v>1767</v>
      </c>
      <c r="AAF19" t="s">
        <v>1767</v>
      </c>
      <c r="AAH19" t="s">
        <v>1763</v>
      </c>
      <c r="AAI19" t="s">
        <v>1767</v>
      </c>
      <c r="AAJ19" t="s">
        <v>1763</v>
      </c>
      <c r="AAK19" t="s">
        <v>1767</v>
      </c>
      <c r="AAL19" t="s">
        <v>1767</v>
      </c>
      <c r="AAM19" t="s">
        <v>1767</v>
      </c>
      <c r="AAN19" t="s">
        <v>1763</v>
      </c>
      <c r="AAO19" t="s">
        <v>1767</v>
      </c>
      <c r="AAP19" t="s">
        <v>1767</v>
      </c>
      <c r="AAQ19" t="s">
        <v>1767</v>
      </c>
      <c r="AAR19" t="s">
        <v>1767</v>
      </c>
      <c r="AAS19" t="s">
        <v>1767</v>
      </c>
      <c r="AAT19" t="s">
        <v>1767</v>
      </c>
      <c r="AAV19" t="s">
        <v>1767</v>
      </c>
      <c r="AAW19" t="s">
        <v>1767</v>
      </c>
      <c r="AAX19" t="s">
        <v>1767</v>
      </c>
      <c r="AAY19" t="s">
        <v>1767</v>
      </c>
      <c r="AAZ19" t="s">
        <v>1767</v>
      </c>
      <c r="ABA19" t="s">
        <v>1767</v>
      </c>
      <c r="ABB19" t="s">
        <v>1763</v>
      </c>
      <c r="ABC19" t="s">
        <v>1767</v>
      </c>
      <c r="ABD19" t="s">
        <v>1767</v>
      </c>
      <c r="ABE19" t="s">
        <v>1767</v>
      </c>
      <c r="ABF19" t="s">
        <v>1767</v>
      </c>
      <c r="ABG19" t="s">
        <v>1767</v>
      </c>
      <c r="ABH19" t="s">
        <v>1767</v>
      </c>
      <c r="ABI19" t="s">
        <v>1767</v>
      </c>
      <c r="ABJ19" t="s">
        <v>1767</v>
      </c>
      <c r="ABK19" t="s">
        <v>1767</v>
      </c>
      <c r="ABL19" t="s">
        <v>1763</v>
      </c>
      <c r="ABM19" t="s">
        <v>1763</v>
      </c>
      <c r="ABN19" t="s">
        <v>1763</v>
      </c>
      <c r="ABO19" t="s">
        <v>1767</v>
      </c>
      <c r="ABP19" t="s">
        <v>1767</v>
      </c>
      <c r="ABQ19" t="s">
        <v>1767</v>
      </c>
      <c r="ABR19" t="s">
        <v>1767</v>
      </c>
      <c r="ABS19" t="s">
        <v>1767</v>
      </c>
      <c r="ABT19" t="s">
        <v>1763</v>
      </c>
      <c r="ABU19" t="s">
        <v>1767</v>
      </c>
      <c r="ABV19" t="s">
        <v>1767</v>
      </c>
      <c r="ABW19" t="s">
        <v>1763</v>
      </c>
      <c r="ABX19" t="s">
        <v>1767</v>
      </c>
      <c r="ABY19" t="s">
        <v>1767</v>
      </c>
      <c r="ABZ19" t="s">
        <v>1767</v>
      </c>
      <c r="ACA19" t="s">
        <v>1767</v>
      </c>
      <c r="ACB19" t="s">
        <v>1763</v>
      </c>
      <c r="ACC19" t="s">
        <v>1767</v>
      </c>
      <c r="ACD19" t="s">
        <v>1767</v>
      </c>
      <c r="ACE19" t="s">
        <v>1767</v>
      </c>
      <c r="ACF19" t="s">
        <v>1767</v>
      </c>
      <c r="ACG19" t="s">
        <v>1767</v>
      </c>
      <c r="ACH19" t="s">
        <v>1767</v>
      </c>
      <c r="ACI19" t="s">
        <v>1767</v>
      </c>
    </row>
    <row r="20" spans="1:763">
      <c r="A20" t="s">
        <v>995</v>
      </c>
      <c r="B20" t="s">
        <v>996</v>
      </c>
      <c r="C20" t="s">
        <v>997</v>
      </c>
      <c r="D20" t="s">
        <v>932</v>
      </c>
      <c r="E20" t="s">
        <v>932</v>
      </c>
      <c r="P20" t="s">
        <v>812</v>
      </c>
      <c r="Q20">
        <v>0.874863865752458</v>
      </c>
      <c r="T20" t="s">
        <v>1863</v>
      </c>
      <c r="V20" t="s">
        <v>1763</v>
      </c>
      <c r="X20" t="s">
        <v>1763</v>
      </c>
      <c r="Y20" t="s">
        <v>1764</v>
      </c>
      <c r="AA20" t="s">
        <v>1765</v>
      </c>
      <c r="AB20" t="s">
        <v>1766</v>
      </c>
      <c r="AC20" t="s">
        <v>1057</v>
      </c>
      <c r="AD20" t="s">
        <v>1767</v>
      </c>
      <c r="AE20" t="s">
        <v>836</v>
      </c>
      <c r="AF20" t="s">
        <v>818</v>
      </c>
      <c r="AG20" t="s">
        <v>845</v>
      </c>
      <c r="AH20" t="s">
        <v>1767</v>
      </c>
      <c r="AI20" t="s">
        <v>1767</v>
      </c>
      <c r="AJ20" t="s">
        <v>1767</v>
      </c>
      <c r="AK20" t="s">
        <v>1767</v>
      </c>
      <c r="AL20" t="s">
        <v>1767</v>
      </c>
      <c r="AM20" t="s">
        <v>1767</v>
      </c>
      <c r="AN20" t="s">
        <v>1767</v>
      </c>
      <c r="AO20" t="s">
        <v>1767</v>
      </c>
      <c r="AP20" t="s">
        <v>1767</v>
      </c>
      <c r="AQ20" t="s">
        <v>1767</v>
      </c>
      <c r="AR20" t="s">
        <v>1767</v>
      </c>
      <c r="AS20" t="s">
        <v>1767</v>
      </c>
      <c r="AT20" t="s">
        <v>1767</v>
      </c>
      <c r="AU20" t="s">
        <v>1767</v>
      </c>
      <c r="AV20" t="s">
        <v>1767</v>
      </c>
      <c r="AW20" t="s">
        <v>1767</v>
      </c>
      <c r="AX20" t="s">
        <v>1767</v>
      </c>
      <c r="AY20" t="s">
        <v>1767</v>
      </c>
      <c r="AZ20" t="s">
        <v>1767</v>
      </c>
      <c r="BA20" t="s">
        <v>1767</v>
      </c>
      <c r="BB20" t="s">
        <v>1767</v>
      </c>
      <c r="BC20" t="s">
        <v>1767</v>
      </c>
      <c r="BD20" t="s">
        <v>1767</v>
      </c>
      <c r="BE20" t="s">
        <v>1767</v>
      </c>
      <c r="BF20" t="s">
        <v>1767</v>
      </c>
      <c r="BG20" t="s">
        <v>1767</v>
      </c>
      <c r="BH20" t="s">
        <v>1767</v>
      </c>
      <c r="BI20" t="s">
        <v>1767</v>
      </c>
      <c r="BJ20" t="s">
        <v>1767</v>
      </c>
      <c r="BK20" t="s">
        <v>1767</v>
      </c>
      <c r="BL20" t="s">
        <v>1767</v>
      </c>
      <c r="BM20" t="s">
        <v>1767</v>
      </c>
      <c r="BN20" t="s">
        <v>1767</v>
      </c>
      <c r="BO20" t="s">
        <v>1767</v>
      </c>
      <c r="BP20" t="s">
        <v>1767</v>
      </c>
      <c r="BQ20" t="s">
        <v>1767</v>
      </c>
      <c r="BR20" t="s">
        <v>1767</v>
      </c>
      <c r="BS20" t="s">
        <v>1767</v>
      </c>
      <c r="BT20" t="s">
        <v>1767</v>
      </c>
      <c r="BU20" t="s">
        <v>1767</v>
      </c>
      <c r="BV20" t="s">
        <v>1767</v>
      </c>
      <c r="BW20" t="s">
        <v>1767</v>
      </c>
      <c r="BX20" t="s">
        <v>1767</v>
      </c>
      <c r="BY20" t="s">
        <v>1767</v>
      </c>
      <c r="BZ20" t="s">
        <v>1767</v>
      </c>
      <c r="CA20" t="s">
        <v>1767</v>
      </c>
      <c r="CB20" t="s">
        <v>1767</v>
      </c>
      <c r="CC20" t="s">
        <v>1767</v>
      </c>
      <c r="CD20" t="s">
        <v>1767</v>
      </c>
      <c r="CE20" t="s">
        <v>1767</v>
      </c>
      <c r="CF20" t="s">
        <v>1767</v>
      </c>
      <c r="CG20" t="s">
        <v>1767</v>
      </c>
      <c r="CH20" t="s">
        <v>1767</v>
      </c>
      <c r="CI20" t="s">
        <v>1767</v>
      </c>
      <c r="CJ20" t="s">
        <v>1767</v>
      </c>
      <c r="CK20" t="s">
        <v>1767</v>
      </c>
      <c r="CL20" t="s">
        <v>1767</v>
      </c>
      <c r="CM20" t="s">
        <v>1767</v>
      </c>
      <c r="CN20" t="s">
        <v>1767</v>
      </c>
      <c r="CO20" t="s">
        <v>1767</v>
      </c>
      <c r="CP20" t="s">
        <v>1767</v>
      </c>
      <c r="CQ20" t="s">
        <v>1767</v>
      </c>
      <c r="CR20" t="s">
        <v>1767</v>
      </c>
      <c r="CS20" t="s">
        <v>1767</v>
      </c>
      <c r="CT20" t="s">
        <v>1767</v>
      </c>
      <c r="CU20" t="s">
        <v>1767</v>
      </c>
      <c r="CV20" t="s">
        <v>1767</v>
      </c>
      <c r="CW20" t="s">
        <v>1767</v>
      </c>
      <c r="CX20" t="s">
        <v>1767</v>
      </c>
      <c r="CY20" t="s">
        <v>1767</v>
      </c>
      <c r="CZ20" t="s">
        <v>1767</v>
      </c>
      <c r="DA20" t="s">
        <v>1767</v>
      </c>
      <c r="DB20" t="s">
        <v>1767</v>
      </c>
      <c r="DC20" t="s">
        <v>1767</v>
      </c>
      <c r="DD20" t="s">
        <v>1767</v>
      </c>
      <c r="DE20" t="s">
        <v>1767</v>
      </c>
      <c r="DF20" t="s">
        <v>1767</v>
      </c>
      <c r="DG20" t="s">
        <v>1767</v>
      </c>
      <c r="DH20" t="s">
        <v>1767</v>
      </c>
      <c r="DI20" t="s">
        <v>1767</v>
      </c>
      <c r="DJ20" t="s">
        <v>1767</v>
      </c>
      <c r="DK20" t="s">
        <v>1767</v>
      </c>
      <c r="DL20" t="s">
        <v>1767</v>
      </c>
      <c r="DM20" t="s">
        <v>1767</v>
      </c>
      <c r="DN20" t="s">
        <v>1767</v>
      </c>
      <c r="DO20" t="s">
        <v>1767</v>
      </c>
      <c r="DP20" t="s">
        <v>1767</v>
      </c>
      <c r="DQ20" t="s">
        <v>1767</v>
      </c>
      <c r="DR20" t="s">
        <v>1767</v>
      </c>
      <c r="DS20" t="s">
        <v>1767</v>
      </c>
      <c r="DT20" t="s">
        <v>1767</v>
      </c>
      <c r="DU20" t="s">
        <v>1767</v>
      </c>
      <c r="DV20" t="s">
        <v>1767</v>
      </c>
      <c r="DW20" t="s">
        <v>1767</v>
      </c>
      <c r="DX20" t="s">
        <v>1767</v>
      </c>
      <c r="DY20" t="s">
        <v>1767</v>
      </c>
      <c r="DZ20" t="s">
        <v>1767</v>
      </c>
      <c r="EA20" t="s">
        <v>1767</v>
      </c>
      <c r="EB20" t="s">
        <v>1767</v>
      </c>
      <c r="EC20" t="s">
        <v>1767</v>
      </c>
      <c r="ED20" t="s">
        <v>1767</v>
      </c>
      <c r="EE20" t="s">
        <v>1767</v>
      </c>
      <c r="EF20" t="s">
        <v>1767</v>
      </c>
      <c r="EG20" t="s">
        <v>1767</v>
      </c>
      <c r="EH20" t="s">
        <v>1767</v>
      </c>
      <c r="EI20" t="s">
        <v>1767</v>
      </c>
      <c r="EJ20" t="s">
        <v>1767</v>
      </c>
      <c r="EK20" t="s">
        <v>1767</v>
      </c>
      <c r="EL20" t="s">
        <v>1767</v>
      </c>
      <c r="EM20" t="s">
        <v>1767</v>
      </c>
      <c r="EN20" t="s">
        <v>1767</v>
      </c>
      <c r="EO20" t="s">
        <v>1767</v>
      </c>
      <c r="EP20" t="s">
        <v>1767</v>
      </c>
      <c r="EQ20" t="s">
        <v>1767</v>
      </c>
      <c r="ER20" t="s">
        <v>1767</v>
      </c>
      <c r="ES20" t="s">
        <v>1767</v>
      </c>
      <c r="ET20" t="s">
        <v>1767</v>
      </c>
      <c r="EU20" t="s">
        <v>1767</v>
      </c>
      <c r="EV20" t="s">
        <v>1767</v>
      </c>
      <c r="EW20" t="s">
        <v>1767</v>
      </c>
      <c r="EX20" t="s">
        <v>1767</v>
      </c>
      <c r="EY20" t="s">
        <v>1767</v>
      </c>
      <c r="EZ20" t="s">
        <v>1767</v>
      </c>
      <c r="FA20" t="s">
        <v>1767</v>
      </c>
      <c r="FB20" t="s">
        <v>1763</v>
      </c>
      <c r="FC20" t="s">
        <v>1767</v>
      </c>
      <c r="FD20" t="s">
        <v>1767</v>
      </c>
      <c r="FE20" t="s">
        <v>1767</v>
      </c>
      <c r="FF20" t="s">
        <v>1767</v>
      </c>
      <c r="FG20" t="s">
        <v>1767</v>
      </c>
      <c r="FH20" t="s">
        <v>1767</v>
      </c>
      <c r="FI20" t="s">
        <v>1767</v>
      </c>
      <c r="FJ20" t="s">
        <v>1767</v>
      </c>
      <c r="FK20" t="s">
        <v>1767</v>
      </c>
      <c r="FL20" t="s">
        <v>1767</v>
      </c>
      <c r="FM20" t="s">
        <v>1767</v>
      </c>
      <c r="FN20" t="s">
        <v>1767</v>
      </c>
      <c r="FO20" t="s">
        <v>1767</v>
      </c>
      <c r="FP20" t="s">
        <v>1767</v>
      </c>
      <c r="FQ20" t="s">
        <v>1767</v>
      </c>
      <c r="FR20" t="s">
        <v>1767</v>
      </c>
      <c r="FS20" t="s">
        <v>1767</v>
      </c>
      <c r="FT20" t="s">
        <v>1767</v>
      </c>
      <c r="FU20" t="s">
        <v>1767</v>
      </c>
      <c r="FV20" t="s">
        <v>1767</v>
      </c>
      <c r="FW20" t="s">
        <v>1767</v>
      </c>
      <c r="FX20" t="s">
        <v>1767</v>
      </c>
      <c r="FY20" t="s">
        <v>1767</v>
      </c>
      <c r="FZ20" t="s">
        <v>1767</v>
      </c>
      <c r="GA20" t="s">
        <v>1767</v>
      </c>
      <c r="GB20" t="s">
        <v>1767</v>
      </c>
      <c r="GC20" t="s">
        <v>1767</v>
      </c>
      <c r="GD20" t="s">
        <v>1767</v>
      </c>
      <c r="GE20" t="s">
        <v>1767</v>
      </c>
      <c r="GF20" t="s">
        <v>1767</v>
      </c>
      <c r="GG20" t="s">
        <v>1767</v>
      </c>
      <c r="GH20" t="s">
        <v>1767</v>
      </c>
      <c r="GI20" t="s">
        <v>1767</v>
      </c>
      <c r="GJ20" t="s">
        <v>1767</v>
      </c>
      <c r="GK20" t="s">
        <v>1767</v>
      </c>
      <c r="GL20" t="s">
        <v>1767</v>
      </c>
      <c r="GM20" t="s">
        <v>1767</v>
      </c>
      <c r="GN20" t="s">
        <v>1767</v>
      </c>
      <c r="GO20" t="s">
        <v>1767</v>
      </c>
      <c r="GP20" t="s">
        <v>1767</v>
      </c>
      <c r="GQ20" t="s">
        <v>1767</v>
      </c>
      <c r="GR20" t="s">
        <v>1767</v>
      </c>
      <c r="GS20" t="s">
        <v>1767</v>
      </c>
      <c r="GT20" t="s">
        <v>1767</v>
      </c>
      <c r="GU20" t="s">
        <v>1767</v>
      </c>
      <c r="GV20" t="s">
        <v>1767</v>
      </c>
      <c r="GW20" t="s">
        <v>1767</v>
      </c>
      <c r="GX20" t="s">
        <v>1767</v>
      </c>
      <c r="GY20" t="s">
        <v>1767</v>
      </c>
      <c r="GZ20" t="s">
        <v>1767</v>
      </c>
      <c r="HA20" t="s">
        <v>1767</v>
      </c>
      <c r="HB20" t="s">
        <v>1767</v>
      </c>
      <c r="HC20" t="s">
        <v>1767</v>
      </c>
      <c r="HD20" t="s">
        <v>1767</v>
      </c>
      <c r="HE20" t="s">
        <v>1767</v>
      </c>
      <c r="HF20" t="s">
        <v>1767</v>
      </c>
      <c r="HG20" t="s">
        <v>1767</v>
      </c>
      <c r="HH20" t="s">
        <v>1767</v>
      </c>
      <c r="HI20" t="s">
        <v>1767</v>
      </c>
      <c r="HJ20" t="s">
        <v>1767</v>
      </c>
      <c r="HK20" t="s">
        <v>1767</v>
      </c>
      <c r="HL20" t="s">
        <v>1767</v>
      </c>
      <c r="HM20" t="s">
        <v>1767</v>
      </c>
      <c r="HN20" t="s">
        <v>1767</v>
      </c>
      <c r="HO20" t="s">
        <v>1767</v>
      </c>
      <c r="HP20" t="s">
        <v>1767</v>
      </c>
      <c r="HQ20" t="s">
        <v>1767</v>
      </c>
      <c r="HR20" t="s">
        <v>1767</v>
      </c>
      <c r="HS20" t="s">
        <v>1767</v>
      </c>
      <c r="HT20" t="s">
        <v>1767</v>
      </c>
      <c r="HU20" t="s">
        <v>1767</v>
      </c>
      <c r="HV20" t="s">
        <v>1767</v>
      </c>
      <c r="HW20" t="s">
        <v>1767</v>
      </c>
      <c r="HX20" t="s">
        <v>1767</v>
      </c>
      <c r="HY20" t="s">
        <v>1767</v>
      </c>
      <c r="HZ20" t="s">
        <v>1767</v>
      </c>
      <c r="IA20" t="s">
        <v>1767</v>
      </c>
      <c r="IB20" t="s">
        <v>1767</v>
      </c>
      <c r="IC20" t="s">
        <v>1767</v>
      </c>
      <c r="ID20" t="s">
        <v>1767</v>
      </c>
      <c r="IE20" t="s">
        <v>1767</v>
      </c>
      <c r="IF20" t="s">
        <v>1767</v>
      </c>
      <c r="IG20" t="s">
        <v>1767</v>
      </c>
      <c r="IH20" t="s">
        <v>1767</v>
      </c>
      <c r="II20" t="s">
        <v>1767</v>
      </c>
      <c r="IJ20" t="s">
        <v>1767</v>
      </c>
      <c r="IK20" t="s">
        <v>1767</v>
      </c>
      <c r="IL20" t="s">
        <v>1767</v>
      </c>
      <c r="IM20" t="s">
        <v>1767</v>
      </c>
      <c r="IN20" t="s">
        <v>1767</v>
      </c>
      <c r="IO20" t="s">
        <v>1767</v>
      </c>
      <c r="IP20" t="s">
        <v>1767</v>
      </c>
      <c r="IQ20" t="s">
        <v>1767</v>
      </c>
      <c r="IR20" t="s">
        <v>1767</v>
      </c>
      <c r="IS20" t="s">
        <v>1767</v>
      </c>
      <c r="IT20" t="s">
        <v>1767</v>
      </c>
      <c r="IU20" t="s">
        <v>1767</v>
      </c>
      <c r="IV20" t="s">
        <v>1767</v>
      </c>
      <c r="IW20" t="s">
        <v>1767</v>
      </c>
      <c r="IX20" t="s">
        <v>1767</v>
      </c>
      <c r="IY20" t="s">
        <v>1767</v>
      </c>
      <c r="IZ20" t="s">
        <v>1767</v>
      </c>
      <c r="JA20" t="s">
        <v>1767</v>
      </c>
      <c r="JB20" t="s">
        <v>1767</v>
      </c>
      <c r="JC20" t="s">
        <v>1767</v>
      </c>
      <c r="JD20" t="s">
        <v>1767</v>
      </c>
      <c r="JE20" t="s">
        <v>1767</v>
      </c>
      <c r="JF20" t="s">
        <v>1767</v>
      </c>
      <c r="JG20" t="s">
        <v>1767</v>
      </c>
      <c r="JH20" t="s">
        <v>1767</v>
      </c>
      <c r="JI20" t="s">
        <v>1767</v>
      </c>
      <c r="JJ20" t="s">
        <v>1767</v>
      </c>
      <c r="JK20" t="s">
        <v>1767</v>
      </c>
      <c r="JL20" t="s">
        <v>1767</v>
      </c>
      <c r="JM20" t="s">
        <v>1767</v>
      </c>
      <c r="JN20" t="s">
        <v>1767</v>
      </c>
      <c r="JO20" t="s">
        <v>1767</v>
      </c>
      <c r="JP20" t="s">
        <v>1767</v>
      </c>
      <c r="JQ20" t="s">
        <v>1767</v>
      </c>
      <c r="JR20" t="s">
        <v>1767</v>
      </c>
      <c r="JS20" t="s">
        <v>1767</v>
      </c>
      <c r="JT20" t="s">
        <v>1767</v>
      </c>
      <c r="JU20" t="s">
        <v>1767</v>
      </c>
      <c r="JV20" t="s">
        <v>1767</v>
      </c>
      <c r="JW20" t="s">
        <v>1767</v>
      </c>
      <c r="JX20" t="s">
        <v>1767</v>
      </c>
      <c r="JY20" t="s">
        <v>1767</v>
      </c>
      <c r="JZ20" t="s">
        <v>1767</v>
      </c>
      <c r="KA20" t="s">
        <v>1767</v>
      </c>
      <c r="KB20" t="s">
        <v>1767</v>
      </c>
      <c r="KC20" t="s">
        <v>1767</v>
      </c>
      <c r="KD20" t="s">
        <v>1767</v>
      </c>
      <c r="KE20" t="s">
        <v>1767</v>
      </c>
      <c r="KF20" t="s">
        <v>1057</v>
      </c>
      <c r="KH20" t="s">
        <v>818</v>
      </c>
      <c r="KI20" t="s">
        <v>818</v>
      </c>
      <c r="KJ20" t="s">
        <v>818</v>
      </c>
      <c r="KK20" t="s">
        <v>837</v>
      </c>
      <c r="KL20" t="s">
        <v>818</v>
      </c>
      <c r="KM20" t="s">
        <v>818</v>
      </c>
      <c r="KN20" t="s">
        <v>837</v>
      </c>
      <c r="KO20" t="s">
        <v>818</v>
      </c>
      <c r="KP20" t="s">
        <v>837</v>
      </c>
      <c r="KQ20" t="s">
        <v>837</v>
      </c>
      <c r="KR20" t="s">
        <v>818</v>
      </c>
      <c r="KS20" t="s">
        <v>818</v>
      </c>
      <c r="KT20" t="s">
        <v>818</v>
      </c>
      <c r="KU20" t="s">
        <v>818</v>
      </c>
      <c r="KV20" t="s">
        <v>818</v>
      </c>
      <c r="KW20" t="s">
        <v>818</v>
      </c>
      <c r="KX20" t="s">
        <v>818</v>
      </c>
      <c r="KY20" t="s">
        <v>845</v>
      </c>
      <c r="KZ20" t="s">
        <v>818</v>
      </c>
      <c r="LA20" t="s">
        <v>845</v>
      </c>
      <c r="LB20" t="s">
        <v>818</v>
      </c>
      <c r="LC20" t="s">
        <v>837</v>
      </c>
      <c r="LD20" t="s">
        <v>1057</v>
      </c>
      <c r="LE20" t="s">
        <v>837</v>
      </c>
      <c r="LF20" t="s">
        <v>837</v>
      </c>
      <c r="LH20" t="s">
        <v>1767</v>
      </c>
      <c r="LI20" t="s">
        <v>1767</v>
      </c>
      <c r="LJ20" t="s">
        <v>1763</v>
      </c>
      <c r="LK20" t="s">
        <v>1763</v>
      </c>
      <c r="LL20" t="s">
        <v>1767</v>
      </c>
      <c r="LM20" t="s">
        <v>1763</v>
      </c>
      <c r="LN20" t="s">
        <v>1767</v>
      </c>
      <c r="LO20" t="s">
        <v>1763</v>
      </c>
      <c r="LP20" t="s">
        <v>1767</v>
      </c>
      <c r="LQ20" t="s">
        <v>1763</v>
      </c>
      <c r="LR20" t="s">
        <v>818</v>
      </c>
      <c r="LS20" t="s">
        <v>818</v>
      </c>
      <c r="LT20" t="s">
        <v>818</v>
      </c>
      <c r="LU20" t="s">
        <v>818</v>
      </c>
      <c r="LV20" t="s">
        <v>818</v>
      </c>
      <c r="LW20" t="s">
        <v>818</v>
      </c>
      <c r="LX20" t="s">
        <v>1767</v>
      </c>
      <c r="MA20" t="s">
        <v>1864</v>
      </c>
      <c r="MB20" t="s">
        <v>913</v>
      </c>
      <c r="MC20" t="s">
        <v>1838</v>
      </c>
      <c r="MD20" t="s">
        <v>1763</v>
      </c>
      <c r="MF20" t="s">
        <v>1770</v>
      </c>
      <c r="MI20" t="s">
        <v>1763</v>
      </c>
      <c r="MJ20" t="s">
        <v>1771</v>
      </c>
      <c r="MK20" t="s">
        <v>1763</v>
      </c>
      <c r="ML20" t="s">
        <v>1767</v>
      </c>
      <c r="MM20" t="s">
        <v>1767</v>
      </c>
      <c r="MN20" t="s">
        <v>1767</v>
      </c>
      <c r="MO20" t="s">
        <v>1767</v>
      </c>
      <c r="MP20" t="s">
        <v>1767</v>
      </c>
      <c r="MQ20" t="s">
        <v>1767</v>
      </c>
      <c r="MR20" t="s">
        <v>1767</v>
      </c>
      <c r="MS20" t="s">
        <v>1767</v>
      </c>
      <c r="MT20" t="s">
        <v>1767</v>
      </c>
      <c r="MU20" t="s">
        <v>1763</v>
      </c>
      <c r="NC20" t="s">
        <v>1763</v>
      </c>
      <c r="ND20" t="s">
        <v>1767</v>
      </c>
      <c r="NE20" t="s">
        <v>1763</v>
      </c>
      <c r="NF20" t="s">
        <v>1767</v>
      </c>
      <c r="NG20" t="s">
        <v>1767</v>
      </c>
      <c r="NH20" t="s">
        <v>1767</v>
      </c>
      <c r="NI20" t="s">
        <v>1767</v>
      </c>
      <c r="NJ20" t="s">
        <v>1767</v>
      </c>
      <c r="NK20" t="s">
        <v>1767</v>
      </c>
      <c r="NL20" t="s">
        <v>1763</v>
      </c>
      <c r="NM20" t="s">
        <v>1767</v>
      </c>
      <c r="NN20" t="s">
        <v>1767</v>
      </c>
      <c r="NO20" t="s">
        <v>1767</v>
      </c>
      <c r="NP20" t="s">
        <v>1767</v>
      </c>
      <c r="NQ20" t="s">
        <v>1767</v>
      </c>
      <c r="NR20" t="s">
        <v>1763</v>
      </c>
      <c r="NS20" t="s">
        <v>1767</v>
      </c>
      <c r="NU20" t="s">
        <v>1795</v>
      </c>
      <c r="NV20" t="s">
        <v>1767</v>
      </c>
      <c r="NY20" t="s">
        <v>837</v>
      </c>
      <c r="NZ20" t="s">
        <v>889</v>
      </c>
      <c r="OP20" t="s">
        <v>1763</v>
      </c>
      <c r="OQ20" t="s">
        <v>1774</v>
      </c>
      <c r="OR20" t="s">
        <v>1797</v>
      </c>
      <c r="OS20" t="s">
        <v>1806</v>
      </c>
      <c r="OT20" t="s">
        <v>1763</v>
      </c>
      <c r="OU20" t="s">
        <v>1767</v>
      </c>
      <c r="OV20" t="s">
        <v>1777</v>
      </c>
      <c r="OW20" t="s">
        <v>1798</v>
      </c>
      <c r="OX20" t="s">
        <v>832</v>
      </c>
      <c r="OY20" t="s">
        <v>1779</v>
      </c>
      <c r="OZ20" t="s">
        <v>928</v>
      </c>
      <c r="PA20" t="s">
        <v>1763</v>
      </c>
      <c r="PB20" t="s">
        <v>1767</v>
      </c>
      <c r="PC20" t="s">
        <v>1767</v>
      </c>
      <c r="PD20" t="s">
        <v>1767</v>
      </c>
      <c r="PE20" t="s">
        <v>1767</v>
      </c>
      <c r="PF20" t="s">
        <v>1767</v>
      </c>
      <c r="PG20" t="s">
        <v>1767</v>
      </c>
      <c r="PH20" t="s">
        <v>1767</v>
      </c>
      <c r="PI20" t="s">
        <v>1767</v>
      </c>
      <c r="PJ20" t="s">
        <v>1767</v>
      </c>
      <c r="PK20" t="s">
        <v>1763</v>
      </c>
      <c r="PL20" t="s">
        <v>1780</v>
      </c>
      <c r="PM20" t="s">
        <v>837</v>
      </c>
      <c r="PN20" t="s">
        <v>845</v>
      </c>
      <c r="PO20" t="s">
        <v>1807</v>
      </c>
      <c r="PP20" t="s">
        <v>1800</v>
      </c>
      <c r="PQ20" t="s">
        <v>1763</v>
      </c>
      <c r="PR20" t="s">
        <v>1763</v>
      </c>
      <c r="PS20" t="s">
        <v>1767</v>
      </c>
      <c r="PT20" t="s">
        <v>1767</v>
      </c>
      <c r="PU20" t="s">
        <v>1767</v>
      </c>
      <c r="PV20" t="s">
        <v>1767</v>
      </c>
      <c r="PW20" t="s">
        <v>1767</v>
      </c>
      <c r="PX20" t="s">
        <v>1767</v>
      </c>
      <c r="PY20" t="s">
        <v>1767</v>
      </c>
      <c r="PZ20" t="s">
        <v>1783</v>
      </c>
      <c r="QA20" t="s">
        <v>841</v>
      </c>
      <c r="QB20" t="s">
        <v>1814</v>
      </c>
      <c r="QC20" t="s">
        <v>1785</v>
      </c>
      <c r="QD20" t="s">
        <v>1815</v>
      </c>
      <c r="QE20" t="s">
        <v>845</v>
      </c>
      <c r="QF20" t="s">
        <v>1763</v>
      </c>
      <c r="QG20" t="s">
        <v>1763</v>
      </c>
      <c r="QH20" t="s">
        <v>1763</v>
      </c>
      <c r="QI20" t="s">
        <v>1767</v>
      </c>
      <c r="QJ20" t="s">
        <v>1763</v>
      </c>
      <c r="QK20" t="s">
        <v>1767</v>
      </c>
      <c r="QL20" t="s">
        <v>1767</v>
      </c>
      <c r="QM20" t="s">
        <v>1767</v>
      </c>
      <c r="QN20" t="s">
        <v>1767</v>
      </c>
      <c r="QO20" t="s">
        <v>1767</v>
      </c>
      <c r="QP20" t="s">
        <v>1767</v>
      </c>
      <c r="QQ20" t="s">
        <v>1767</v>
      </c>
      <c r="QR20" t="s">
        <v>1763</v>
      </c>
      <c r="QS20" t="s">
        <v>1767</v>
      </c>
      <c r="QT20" t="s">
        <v>1763</v>
      </c>
      <c r="QU20" t="s">
        <v>1767</v>
      </c>
      <c r="QV20" t="s">
        <v>1767</v>
      </c>
      <c r="QW20" t="s">
        <v>1767</v>
      </c>
      <c r="QX20" t="s">
        <v>1767</v>
      </c>
      <c r="QY20" t="s">
        <v>1767</v>
      </c>
      <c r="QZ20" t="s">
        <v>1767</v>
      </c>
      <c r="RA20" t="s">
        <v>1767</v>
      </c>
      <c r="RB20" t="s">
        <v>1767</v>
      </c>
      <c r="RC20" t="s">
        <v>1767</v>
      </c>
      <c r="RD20" t="s">
        <v>1767</v>
      </c>
      <c r="RE20" t="s">
        <v>1767</v>
      </c>
      <c r="RF20" t="s">
        <v>1767</v>
      </c>
      <c r="RG20" t="s">
        <v>1767</v>
      </c>
      <c r="RH20" t="s">
        <v>1767</v>
      </c>
      <c r="RI20" t="s">
        <v>1767</v>
      </c>
      <c r="RJ20" t="s">
        <v>1767</v>
      </c>
      <c r="RK20" t="s">
        <v>1763</v>
      </c>
      <c r="RL20" t="s">
        <v>1763</v>
      </c>
      <c r="RM20" t="s">
        <v>1767</v>
      </c>
      <c r="RN20" t="s">
        <v>1767</v>
      </c>
      <c r="RO20" t="s">
        <v>1763</v>
      </c>
      <c r="RP20" t="s">
        <v>1767</v>
      </c>
      <c r="RQ20" t="s">
        <v>1767</v>
      </c>
      <c r="RR20" t="s">
        <v>1767</v>
      </c>
      <c r="RS20" t="s">
        <v>1767</v>
      </c>
      <c r="RT20" t="s">
        <v>1767</v>
      </c>
      <c r="RU20" t="s">
        <v>1767</v>
      </c>
      <c r="RV20" t="s">
        <v>1767</v>
      </c>
      <c r="RW20" t="s">
        <v>1767</v>
      </c>
      <c r="RX20" t="s">
        <v>837</v>
      </c>
      <c r="RY20" t="s">
        <v>999</v>
      </c>
      <c r="RZ20" t="s">
        <v>1763</v>
      </c>
      <c r="SA20" t="s">
        <v>1818</v>
      </c>
      <c r="SB20" t="s">
        <v>1767</v>
      </c>
      <c r="SC20" t="s">
        <v>1767</v>
      </c>
      <c r="SD20" t="s">
        <v>1767</v>
      </c>
      <c r="SE20" t="s">
        <v>1767</v>
      </c>
      <c r="SF20" t="s">
        <v>1767</v>
      </c>
      <c r="SG20" t="s">
        <v>1767</v>
      </c>
      <c r="SH20" t="s">
        <v>1767</v>
      </c>
      <c r="SI20" t="s">
        <v>1767</v>
      </c>
      <c r="SJ20" t="s">
        <v>1767</v>
      </c>
      <c r="SK20" t="s">
        <v>1767</v>
      </c>
      <c r="SL20" t="s">
        <v>1767</v>
      </c>
      <c r="SM20" t="s">
        <v>1767</v>
      </c>
      <c r="SN20" t="s">
        <v>1763</v>
      </c>
      <c r="SO20" t="s">
        <v>1767</v>
      </c>
      <c r="SP20" t="s">
        <v>1763</v>
      </c>
      <c r="SQ20" t="s">
        <v>1763</v>
      </c>
      <c r="SR20" t="s">
        <v>1763</v>
      </c>
      <c r="SS20" t="s">
        <v>1767</v>
      </c>
      <c r="ST20" t="s">
        <v>1767</v>
      </c>
      <c r="SU20" t="s">
        <v>1767</v>
      </c>
      <c r="SV20" t="s">
        <v>1767</v>
      </c>
      <c r="SW20" t="s">
        <v>1763</v>
      </c>
      <c r="SX20" t="s">
        <v>1767</v>
      </c>
      <c r="SY20" t="s">
        <v>1763</v>
      </c>
      <c r="SZ20" t="s">
        <v>1763</v>
      </c>
      <c r="TA20" t="s">
        <v>1767</v>
      </c>
      <c r="TB20" t="s">
        <v>1767</v>
      </c>
      <c r="TC20" t="s">
        <v>1767</v>
      </c>
      <c r="TD20" t="s">
        <v>1767</v>
      </c>
      <c r="TE20" t="s">
        <v>1767</v>
      </c>
      <c r="TF20" t="s">
        <v>1767</v>
      </c>
      <c r="TG20" t="s">
        <v>1767</v>
      </c>
      <c r="TH20" t="s">
        <v>1767</v>
      </c>
      <c r="TI20" t="s">
        <v>1767</v>
      </c>
      <c r="TJ20" t="s">
        <v>1767</v>
      </c>
      <c r="TU20" t="s">
        <v>1767</v>
      </c>
      <c r="TY20" t="s">
        <v>1767</v>
      </c>
      <c r="TZ20" t="s">
        <v>1767</v>
      </c>
      <c r="UA20" t="s">
        <v>1767</v>
      </c>
      <c r="UB20" t="s">
        <v>1767</v>
      </c>
      <c r="UC20" t="s">
        <v>1767</v>
      </c>
      <c r="UD20" t="s">
        <v>1767</v>
      </c>
      <c r="UE20" t="s">
        <v>1767</v>
      </c>
      <c r="UF20" t="s">
        <v>1767</v>
      </c>
      <c r="UG20" t="s">
        <v>1767</v>
      </c>
      <c r="UH20" t="s">
        <v>1763</v>
      </c>
      <c r="UI20" t="s">
        <v>1767</v>
      </c>
      <c r="UJ20" t="s">
        <v>1767</v>
      </c>
      <c r="UK20" t="s">
        <v>1767</v>
      </c>
      <c r="UL20" t="s">
        <v>1763</v>
      </c>
      <c r="UM20" t="s">
        <v>1767</v>
      </c>
      <c r="UN20" t="s">
        <v>1767</v>
      </c>
      <c r="UO20" t="s">
        <v>1767</v>
      </c>
      <c r="UP20" t="s">
        <v>1767</v>
      </c>
      <c r="UQ20" t="s">
        <v>1767</v>
      </c>
      <c r="UR20" t="s">
        <v>1767</v>
      </c>
      <c r="US20" t="s">
        <v>1767</v>
      </c>
      <c r="UT20" t="s">
        <v>1763</v>
      </c>
      <c r="UU20" t="s">
        <v>1767</v>
      </c>
      <c r="UV20" t="s">
        <v>1767</v>
      </c>
      <c r="UW20" t="s">
        <v>1767</v>
      </c>
      <c r="UX20" t="s">
        <v>1767</v>
      </c>
      <c r="UY20" t="s">
        <v>1767</v>
      </c>
      <c r="UZ20" t="s">
        <v>1763</v>
      </c>
      <c r="VA20" t="s">
        <v>1865</v>
      </c>
      <c r="VB20" t="s">
        <v>1787</v>
      </c>
      <c r="VC20" t="s">
        <v>1788</v>
      </c>
      <c r="VD20" t="s">
        <v>1767</v>
      </c>
      <c r="VE20" t="s">
        <v>1767</v>
      </c>
      <c r="VF20" t="s">
        <v>1767</v>
      </c>
      <c r="VG20" t="s">
        <v>1763</v>
      </c>
      <c r="VH20" t="s">
        <v>1767</v>
      </c>
      <c r="VI20" t="s">
        <v>1767</v>
      </c>
      <c r="VJ20" t="s">
        <v>1767</v>
      </c>
      <c r="VK20" t="s">
        <v>1767</v>
      </c>
      <c r="VL20" t="s">
        <v>1767</v>
      </c>
      <c r="VM20" t="s">
        <v>1767</v>
      </c>
      <c r="VN20" t="s">
        <v>1767</v>
      </c>
      <c r="VO20" t="s">
        <v>1767</v>
      </c>
      <c r="VP20" t="s">
        <v>1767</v>
      </c>
      <c r="VQ20" t="s">
        <v>1767</v>
      </c>
      <c r="VY20" t="s">
        <v>1763</v>
      </c>
      <c r="VZ20" t="s">
        <v>1763</v>
      </c>
      <c r="WA20" t="s">
        <v>1767</v>
      </c>
      <c r="WJ20" t="s">
        <v>1763</v>
      </c>
      <c r="WK20" t="s">
        <v>1767</v>
      </c>
      <c r="WL20" t="s">
        <v>1767</v>
      </c>
      <c r="WM20" t="s">
        <v>1767</v>
      </c>
      <c r="WN20" t="s">
        <v>1767</v>
      </c>
      <c r="WO20" t="s">
        <v>1767</v>
      </c>
      <c r="WP20" t="s">
        <v>1767</v>
      </c>
      <c r="WQ20" t="s">
        <v>1767</v>
      </c>
      <c r="WR20" t="s">
        <v>1767</v>
      </c>
      <c r="WS20" t="s">
        <v>1818</v>
      </c>
      <c r="WU20" t="s">
        <v>1767</v>
      </c>
      <c r="WV20" t="s">
        <v>1767</v>
      </c>
      <c r="WW20" t="s">
        <v>1767</v>
      </c>
      <c r="WX20" t="s">
        <v>1767</v>
      </c>
      <c r="WY20" t="s">
        <v>1767</v>
      </c>
      <c r="WZ20" t="s">
        <v>1763</v>
      </c>
      <c r="XA20" t="s">
        <v>1767</v>
      </c>
      <c r="XB20" t="s">
        <v>1767</v>
      </c>
      <c r="XC20" t="s">
        <v>1802</v>
      </c>
      <c r="XD20" t="s">
        <v>1767</v>
      </c>
      <c r="XE20" t="s">
        <v>1767</v>
      </c>
      <c r="XF20" t="s">
        <v>1767</v>
      </c>
      <c r="XG20" t="s">
        <v>1767</v>
      </c>
      <c r="XH20" t="s">
        <v>1767</v>
      </c>
      <c r="XI20" t="s">
        <v>1767</v>
      </c>
      <c r="XJ20" t="s">
        <v>1763</v>
      </c>
      <c r="XK20" t="s">
        <v>1767</v>
      </c>
      <c r="XL20" t="s">
        <v>1767</v>
      </c>
      <c r="XM20" t="s">
        <v>1767</v>
      </c>
      <c r="XN20" t="s">
        <v>1767</v>
      </c>
      <c r="XO20" t="s">
        <v>1767</v>
      </c>
      <c r="XP20" t="s">
        <v>1767</v>
      </c>
      <c r="XQ20" t="s">
        <v>1767</v>
      </c>
      <c r="XR20" t="s">
        <v>1763</v>
      </c>
      <c r="XS20" t="s">
        <v>1763</v>
      </c>
      <c r="XT20" t="s">
        <v>1763</v>
      </c>
      <c r="XU20" t="s">
        <v>1763</v>
      </c>
      <c r="XV20" t="s">
        <v>1767</v>
      </c>
      <c r="XW20" t="s">
        <v>1767</v>
      </c>
      <c r="XX20" t="s">
        <v>1767</v>
      </c>
      <c r="XY20" t="s">
        <v>1767</v>
      </c>
      <c r="XZ20" t="s">
        <v>1767</v>
      </c>
      <c r="ZM20" t="s">
        <v>1767</v>
      </c>
      <c r="ZN20" t="s">
        <v>1767</v>
      </c>
      <c r="ZO20" t="s">
        <v>1767</v>
      </c>
      <c r="ZP20" t="s">
        <v>1767</v>
      </c>
      <c r="ZQ20" t="s">
        <v>1767</v>
      </c>
      <c r="ZR20" t="s">
        <v>1763</v>
      </c>
      <c r="ZS20" t="s">
        <v>1763</v>
      </c>
      <c r="ZT20" t="s">
        <v>1767</v>
      </c>
      <c r="ZU20" t="s">
        <v>1767</v>
      </c>
      <c r="ZV20" t="s">
        <v>1767</v>
      </c>
      <c r="ZW20" t="s">
        <v>1767</v>
      </c>
      <c r="ZX20" t="s">
        <v>1767</v>
      </c>
      <c r="ZY20" t="s">
        <v>1767</v>
      </c>
      <c r="ZZ20" t="s">
        <v>1767</v>
      </c>
      <c r="AAA20" t="s">
        <v>1767</v>
      </c>
      <c r="AAB20" t="s">
        <v>1767</v>
      </c>
      <c r="AAC20" t="s">
        <v>1767</v>
      </c>
      <c r="AAD20" t="s">
        <v>1767</v>
      </c>
      <c r="AAE20" t="s">
        <v>1767</v>
      </c>
      <c r="AAF20" t="s">
        <v>1767</v>
      </c>
      <c r="AAH20" t="s">
        <v>1767</v>
      </c>
      <c r="AAI20" t="s">
        <v>1767</v>
      </c>
      <c r="AAJ20" t="s">
        <v>1767</v>
      </c>
      <c r="AAK20" t="s">
        <v>1767</v>
      </c>
      <c r="AAL20" t="s">
        <v>1763</v>
      </c>
      <c r="AAM20" t="s">
        <v>1767</v>
      </c>
      <c r="AAN20" t="s">
        <v>1767</v>
      </c>
      <c r="AAO20" t="s">
        <v>1767</v>
      </c>
      <c r="AAP20" t="s">
        <v>1767</v>
      </c>
      <c r="AAQ20" t="s">
        <v>1767</v>
      </c>
      <c r="AAR20" t="s">
        <v>1767</v>
      </c>
      <c r="AAS20" t="s">
        <v>1767</v>
      </c>
      <c r="AAT20" t="s">
        <v>1767</v>
      </c>
      <c r="AAV20" t="s">
        <v>1767</v>
      </c>
      <c r="AAW20" t="s">
        <v>1767</v>
      </c>
      <c r="AAX20" t="s">
        <v>1767</v>
      </c>
      <c r="AAY20" t="s">
        <v>1767</v>
      </c>
      <c r="AAZ20" t="s">
        <v>1767</v>
      </c>
      <c r="ABA20" t="s">
        <v>1767</v>
      </c>
      <c r="ABB20" t="s">
        <v>1767</v>
      </c>
      <c r="ABC20" t="s">
        <v>1767</v>
      </c>
      <c r="ABD20" t="s">
        <v>1767</v>
      </c>
      <c r="ABE20" t="s">
        <v>1767</v>
      </c>
      <c r="ABF20" t="s">
        <v>1767</v>
      </c>
      <c r="ABG20" t="s">
        <v>1767</v>
      </c>
      <c r="ABH20" t="s">
        <v>1767</v>
      </c>
      <c r="ABI20" t="s">
        <v>1767</v>
      </c>
      <c r="ABJ20" t="s">
        <v>1767</v>
      </c>
      <c r="ABK20" t="s">
        <v>1763</v>
      </c>
      <c r="ABL20" t="s">
        <v>1767</v>
      </c>
      <c r="ABM20" t="s">
        <v>1767</v>
      </c>
      <c r="ABN20" t="s">
        <v>1767</v>
      </c>
      <c r="ABO20" t="s">
        <v>1767</v>
      </c>
      <c r="ABP20" t="s">
        <v>1767</v>
      </c>
      <c r="ABQ20" t="s">
        <v>1767</v>
      </c>
      <c r="ABR20" t="s">
        <v>1767</v>
      </c>
      <c r="ABS20" t="s">
        <v>1767</v>
      </c>
      <c r="ABT20" t="s">
        <v>1763</v>
      </c>
      <c r="ABU20" t="s">
        <v>1767</v>
      </c>
      <c r="ABV20" t="s">
        <v>1767</v>
      </c>
      <c r="ABW20" t="s">
        <v>1763</v>
      </c>
      <c r="ABX20" t="s">
        <v>1767</v>
      </c>
      <c r="ABY20" t="s">
        <v>1763</v>
      </c>
      <c r="ABZ20" t="s">
        <v>1767</v>
      </c>
      <c r="ACA20" t="s">
        <v>1767</v>
      </c>
      <c r="ACB20" t="s">
        <v>1767</v>
      </c>
      <c r="ACC20" t="s">
        <v>1767</v>
      </c>
      <c r="ACD20" t="s">
        <v>1767</v>
      </c>
      <c r="ACE20" t="s">
        <v>1767</v>
      </c>
      <c r="ACF20" t="s">
        <v>1767</v>
      </c>
      <c r="ACG20" t="s">
        <v>1767</v>
      </c>
      <c r="ACH20" t="s">
        <v>1767</v>
      </c>
      <c r="ACI20" t="s">
        <v>1767</v>
      </c>
    </row>
    <row r="21" spans="1:763">
      <c r="A21" t="s">
        <v>1001</v>
      </c>
      <c r="B21" t="s">
        <v>1002</v>
      </c>
      <c r="C21" t="s">
        <v>1003</v>
      </c>
      <c r="D21" t="s">
        <v>873</v>
      </c>
      <c r="E21" t="s">
        <v>873</v>
      </c>
      <c r="P21" t="s">
        <v>886</v>
      </c>
      <c r="T21" t="s">
        <v>1866</v>
      </c>
      <c r="V21" t="s">
        <v>1763</v>
      </c>
      <c r="X21" t="s">
        <v>1767</v>
      </c>
      <c r="Y21" t="s">
        <v>1764</v>
      </c>
      <c r="Z21" t="s">
        <v>1764</v>
      </c>
      <c r="AA21" t="s">
        <v>1765</v>
      </c>
      <c r="AB21" t="s">
        <v>1817</v>
      </c>
      <c r="AC21" t="s">
        <v>836</v>
      </c>
      <c r="AD21" t="s">
        <v>1767</v>
      </c>
      <c r="AE21" t="s">
        <v>818</v>
      </c>
      <c r="AF21" t="s">
        <v>836</v>
      </c>
      <c r="AG21" t="s">
        <v>818</v>
      </c>
      <c r="KF21" t="s">
        <v>836</v>
      </c>
      <c r="KH21" t="s">
        <v>818</v>
      </c>
      <c r="KI21" t="s">
        <v>818</v>
      </c>
      <c r="KJ21" t="s">
        <v>818</v>
      </c>
      <c r="KK21" t="s">
        <v>818</v>
      </c>
      <c r="KL21" t="s">
        <v>837</v>
      </c>
      <c r="KM21" t="s">
        <v>818</v>
      </c>
      <c r="KN21" t="s">
        <v>845</v>
      </c>
      <c r="KO21" t="s">
        <v>818</v>
      </c>
      <c r="KP21" t="s">
        <v>837</v>
      </c>
      <c r="KQ21" t="s">
        <v>845</v>
      </c>
      <c r="KR21" t="s">
        <v>818</v>
      </c>
      <c r="KS21" t="s">
        <v>818</v>
      </c>
      <c r="KT21" t="s">
        <v>818</v>
      </c>
      <c r="KU21" t="s">
        <v>818</v>
      </c>
      <c r="KV21" t="s">
        <v>818</v>
      </c>
      <c r="KW21" t="s">
        <v>818</v>
      </c>
      <c r="KX21" t="s">
        <v>845</v>
      </c>
      <c r="KY21" t="s">
        <v>818</v>
      </c>
      <c r="KZ21" t="s">
        <v>818</v>
      </c>
      <c r="LA21" t="s">
        <v>845</v>
      </c>
      <c r="LB21" t="s">
        <v>818</v>
      </c>
      <c r="LC21" t="s">
        <v>837</v>
      </c>
      <c r="LD21" t="s">
        <v>836</v>
      </c>
      <c r="LE21" t="s">
        <v>837</v>
      </c>
      <c r="LF21" t="s">
        <v>837</v>
      </c>
      <c r="LH21" t="s">
        <v>1767</v>
      </c>
      <c r="LI21" t="s">
        <v>1767</v>
      </c>
      <c r="LJ21" t="s">
        <v>1767</v>
      </c>
      <c r="LK21" t="s">
        <v>1767</v>
      </c>
      <c r="LL21" t="s">
        <v>1767</v>
      </c>
      <c r="LM21" t="s">
        <v>1767</v>
      </c>
      <c r="LO21" t="s">
        <v>1767</v>
      </c>
      <c r="LQ21" t="s">
        <v>1767</v>
      </c>
      <c r="LR21" t="s">
        <v>818</v>
      </c>
      <c r="LS21" t="s">
        <v>818</v>
      </c>
      <c r="LV21" t="s">
        <v>818</v>
      </c>
      <c r="LX21" t="s">
        <v>1767</v>
      </c>
      <c r="MU21" t="s">
        <v>1763</v>
      </c>
      <c r="NC21" t="s">
        <v>1763</v>
      </c>
      <c r="ND21" t="s">
        <v>1767</v>
      </c>
      <c r="NE21" t="s">
        <v>1767</v>
      </c>
      <c r="NR21" t="s">
        <v>1763</v>
      </c>
      <c r="NS21" t="s">
        <v>1767</v>
      </c>
      <c r="NU21" t="s">
        <v>1772</v>
      </c>
      <c r="NY21" t="s">
        <v>837</v>
      </c>
      <c r="NZ21" t="s">
        <v>889</v>
      </c>
      <c r="OP21" t="s">
        <v>1763</v>
      </c>
      <c r="OQ21" t="s">
        <v>1774</v>
      </c>
      <c r="OR21" t="s">
        <v>1775</v>
      </c>
      <c r="OS21" t="s">
        <v>1806</v>
      </c>
      <c r="OT21" t="s">
        <v>1763</v>
      </c>
      <c r="OU21" t="s">
        <v>1767</v>
      </c>
      <c r="OV21" t="s">
        <v>1867</v>
      </c>
      <c r="PA21" t="s">
        <v>1763</v>
      </c>
      <c r="PB21" t="s">
        <v>1767</v>
      </c>
      <c r="PC21" t="s">
        <v>1767</v>
      </c>
      <c r="PD21" t="s">
        <v>1767</v>
      </c>
      <c r="PE21" t="s">
        <v>1767</v>
      </c>
      <c r="PF21" t="s">
        <v>1767</v>
      </c>
      <c r="PG21" t="s">
        <v>1767</v>
      </c>
      <c r="PH21" t="s">
        <v>1767</v>
      </c>
      <c r="PI21" t="s">
        <v>1767</v>
      </c>
      <c r="PJ21" t="s">
        <v>1767</v>
      </c>
      <c r="PM21" t="s">
        <v>836</v>
      </c>
      <c r="PN21" t="s">
        <v>837</v>
      </c>
      <c r="PO21" t="s">
        <v>1781</v>
      </c>
      <c r="PP21" t="s">
        <v>1782</v>
      </c>
      <c r="PQ21" t="s">
        <v>1763</v>
      </c>
      <c r="PR21" t="s">
        <v>1763</v>
      </c>
      <c r="PS21" t="s">
        <v>1767</v>
      </c>
      <c r="PT21" t="s">
        <v>1763</v>
      </c>
      <c r="PU21" t="s">
        <v>1767</v>
      </c>
      <c r="PV21" t="s">
        <v>1767</v>
      </c>
      <c r="PW21" t="s">
        <v>1767</v>
      </c>
      <c r="PX21" t="s">
        <v>1767</v>
      </c>
      <c r="PY21" t="s">
        <v>1767</v>
      </c>
      <c r="PZ21" t="s">
        <v>1783</v>
      </c>
      <c r="QA21" t="s">
        <v>841</v>
      </c>
      <c r="QB21" t="s">
        <v>1868</v>
      </c>
      <c r="QC21" t="s">
        <v>1858</v>
      </c>
      <c r="QD21" t="s">
        <v>1869</v>
      </c>
      <c r="QE21" t="s">
        <v>845</v>
      </c>
      <c r="QF21" t="s">
        <v>1763</v>
      </c>
      <c r="QG21" t="s">
        <v>1763</v>
      </c>
      <c r="QH21" t="s">
        <v>1763</v>
      </c>
      <c r="QI21" t="s">
        <v>1767</v>
      </c>
      <c r="QJ21" t="s">
        <v>1763</v>
      </c>
      <c r="QK21" t="s">
        <v>1763</v>
      </c>
      <c r="QL21" t="s">
        <v>1767</v>
      </c>
      <c r="QM21" t="s">
        <v>1763</v>
      </c>
      <c r="QN21" t="s">
        <v>1767</v>
      </c>
      <c r="QO21" t="s">
        <v>1767</v>
      </c>
      <c r="QP21" t="s">
        <v>1767</v>
      </c>
      <c r="QQ21" t="s">
        <v>1767</v>
      </c>
      <c r="QR21" t="s">
        <v>1763</v>
      </c>
      <c r="QS21" t="s">
        <v>1767</v>
      </c>
      <c r="QT21" t="s">
        <v>1767</v>
      </c>
      <c r="QU21" t="s">
        <v>1763</v>
      </c>
      <c r="QV21" t="s">
        <v>1767</v>
      </c>
      <c r="QW21" t="s">
        <v>1767</v>
      </c>
      <c r="QX21" t="s">
        <v>1767</v>
      </c>
      <c r="QY21" t="s">
        <v>1767</v>
      </c>
      <c r="QZ21" t="s">
        <v>1763</v>
      </c>
      <c r="RA21" t="s">
        <v>1767</v>
      </c>
      <c r="RB21" t="s">
        <v>1767</v>
      </c>
      <c r="RC21" t="s">
        <v>1767</v>
      </c>
      <c r="RD21" t="s">
        <v>1767</v>
      </c>
      <c r="RE21" t="s">
        <v>1767</v>
      </c>
      <c r="RF21" t="s">
        <v>1763</v>
      </c>
      <c r="RG21" t="s">
        <v>1767</v>
      </c>
      <c r="RH21" t="s">
        <v>1767</v>
      </c>
      <c r="RI21" t="s">
        <v>1767</v>
      </c>
      <c r="RJ21" t="s">
        <v>1767</v>
      </c>
      <c r="RK21" t="s">
        <v>1763</v>
      </c>
      <c r="RL21" t="s">
        <v>1763</v>
      </c>
      <c r="RM21" t="s">
        <v>1767</v>
      </c>
      <c r="RN21" t="s">
        <v>1767</v>
      </c>
      <c r="RO21" t="s">
        <v>1763</v>
      </c>
      <c r="RP21" t="s">
        <v>1767</v>
      </c>
      <c r="RQ21" t="s">
        <v>1767</v>
      </c>
      <c r="RR21" t="s">
        <v>1767</v>
      </c>
      <c r="RS21" t="s">
        <v>1763</v>
      </c>
      <c r="RT21" t="s">
        <v>1767</v>
      </c>
      <c r="RU21" t="s">
        <v>1767</v>
      </c>
      <c r="RV21" t="s">
        <v>1767</v>
      </c>
      <c r="RW21" t="s">
        <v>1767</v>
      </c>
      <c r="RX21" t="s">
        <v>845</v>
      </c>
      <c r="RY21" t="s">
        <v>999</v>
      </c>
      <c r="RZ21" t="s">
        <v>1763</v>
      </c>
      <c r="SA21" t="s">
        <v>1767</v>
      </c>
      <c r="SB21" t="s">
        <v>1767</v>
      </c>
      <c r="SC21" t="s">
        <v>1763</v>
      </c>
      <c r="SD21" t="s">
        <v>1767</v>
      </c>
      <c r="SE21" t="s">
        <v>1767</v>
      </c>
      <c r="SF21" t="s">
        <v>1763</v>
      </c>
      <c r="SG21" t="s">
        <v>1767</v>
      </c>
      <c r="SH21" t="s">
        <v>1763</v>
      </c>
      <c r="SI21" t="s">
        <v>1767</v>
      </c>
      <c r="SJ21" t="s">
        <v>1767</v>
      </c>
      <c r="SK21" t="s">
        <v>1767</v>
      </c>
      <c r="SL21" t="s">
        <v>1767</v>
      </c>
      <c r="SM21" t="s">
        <v>1767</v>
      </c>
      <c r="SN21" t="s">
        <v>1767</v>
      </c>
      <c r="SO21" t="s">
        <v>1767</v>
      </c>
      <c r="SP21" t="s">
        <v>1767</v>
      </c>
      <c r="SQ21" t="s">
        <v>1767</v>
      </c>
      <c r="SR21" t="s">
        <v>1767</v>
      </c>
      <c r="SS21" t="s">
        <v>1767</v>
      </c>
      <c r="ST21" t="s">
        <v>1767</v>
      </c>
      <c r="SU21" t="s">
        <v>1767</v>
      </c>
      <c r="SV21" t="s">
        <v>1767</v>
      </c>
      <c r="SW21" t="s">
        <v>1763</v>
      </c>
      <c r="SX21" t="s">
        <v>1767</v>
      </c>
      <c r="SY21" t="s">
        <v>1763</v>
      </c>
      <c r="SZ21" t="s">
        <v>1767</v>
      </c>
      <c r="TA21" t="s">
        <v>1767</v>
      </c>
      <c r="TB21" t="s">
        <v>1767</v>
      </c>
      <c r="TC21" t="s">
        <v>1767</v>
      </c>
      <c r="TD21" t="s">
        <v>1767</v>
      </c>
      <c r="TE21" t="s">
        <v>1767</v>
      </c>
      <c r="TF21" t="s">
        <v>1767</v>
      </c>
      <c r="TG21" t="s">
        <v>1767</v>
      </c>
      <c r="TH21" t="s">
        <v>1767</v>
      </c>
      <c r="TI21" t="s">
        <v>1767</v>
      </c>
      <c r="TU21" t="s">
        <v>1767</v>
      </c>
      <c r="TY21" t="s">
        <v>1763</v>
      </c>
      <c r="TZ21" t="s">
        <v>1763</v>
      </c>
      <c r="UA21" t="s">
        <v>1763</v>
      </c>
      <c r="UB21" t="s">
        <v>1763</v>
      </c>
      <c r="UC21" t="s">
        <v>1767</v>
      </c>
      <c r="UD21" t="s">
        <v>1767</v>
      </c>
      <c r="UE21" t="s">
        <v>1767</v>
      </c>
      <c r="UF21" t="s">
        <v>1767</v>
      </c>
      <c r="UG21" t="s">
        <v>1767</v>
      </c>
      <c r="UH21" t="s">
        <v>1767</v>
      </c>
      <c r="UI21" t="s">
        <v>1767</v>
      </c>
      <c r="UJ21" t="s">
        <v>1767</v>
      </c>
      <c r="UK21" t="s">
        <v>1767</v>
      </c>
      <c r="UL21" t="s">
        <v>1767</v>
      </c>
      <c r="UM21" t="s">
        <v>1767</v>
      </c>
      <c r="UN21" t="s">
        <v>1767</v>
      </c>
      <c r="UO21" t="s">
        <v>1767</v>
      </c>
      <c r="UP21" t="s">
        <v>1767</v>
      </c>
      <c r="UQ21" t="s">
        <v>1767</v>
      </c>
      <c r="UR21" t="s">
        <v>1763</v>
      </c>
      <c r="US21" t="s">
        <v>1767</v>
      </c>
      <c r="UT21" t="s">
        <v>1763</v>
      </c>
      <c r="UU21" t="s">
        <v>1767</v>
      </c>
      <c r="UV21" t="s">
        <v>1767</v>
      </c>
      <c r="UW21" t="s">
        <v>1767</v>
      </c>
      <c r="UX21" t="s">
        <v>1767</v>
      </c>
      <c r="UY21" t="s">
        <v>1767</v>
      </c>
      <c r="UZ21" t="s">
        <v>1767</v>
      </c>
      <c r="VB21" t="s">
        <v>1787</v>
      </c>
      <c r="VC21" t="s">
        <v>1860</v>
      </c>
      <c r="VD21" t="s">
        <v>1767</v>
      </c>
      <c r="VE21" t="s">
        <v>1767</v>
      </c>
      <c r="VF21" t="s">
        <v>1763</v>
      </c>
      <c r="VG21" t="s">
        <v>1763</v>
      </c>
      <c r="VH21" t="s">
        <v>1767</v>
      </c>
      <c r="VI21" t="s">
        <v>1767</v>
      </c>
      <c r="VJ21" t="s">
        <v>1767</v>
      </c>
      <c r="VK21" t="s">
        <v>1767</v>
      </c>
      <c r="VL21" t="s">
        <v>1767</v>
      </c>
      <c r="VM21" t="s">
        <v>1767</v>
      </c>
      <c r="VN21" t="s">
        <v>1767</v>
      </c>
      <c r="VO21" t="s">
        <v>1767</v>
      </c>
      <c r="VP21" t="s">
        <v>1767</v>
      </c>
      <c r="VQ21" t="s">
        <v>1767</v>
      </c>
      <c r="VY21" t="s">
        <v>1763</v>
      </c>
      <c r="VZ21" t="s">
        <v>1763</v>
      </c>
      <c r="WA21" t="s">
        <v>1767</v>
      </c>
      <c r="WJ21" t="s">
        <v>1763</v>
      </c>
      <c r="WK21" t="s">
        <v>1763</v>
      </c>
      <c r="WL21" t="s">
        <v>1767</v>
      </c>
      <c r="WM21" t="s">
        <v>1763</v>
      </c>
      <c r="WN21" t="s">
        <v>1767</v>
      </c>
      <c r="WO21" t="s">
        <v>1767</v>
      </c>
      <c r="WP21" t="s">
        <v>1767</v>
      </c>
      <c r="WQ21" t="s">
        <v>1767</v>
      </c>
      <c r="WR21" t="s">
        <v>1767</v>
      </c>
      <c r="WS21" t="s">
        <v>834</v>
      </c>
      <c r="WU21" t="s">
        <v>1763</v>
      </c>
      <c r="WV21" t="s">
        <v>1763</v>
      </c>
      <c r="WW21" t="s">
        <v>1767</v>
      </c>
      <c r="WX21" t="s">
        <v>1767</v>
      </c>
      <c r="WY21" t="s">
        <v>1767</v>
      </c>
      <c r="WZ21" t="s">
        <v>1767</v>
      </c>
      <c r="XA21" t="s">
        <v>1767</v>
      </c>
      <c r="XB21" t="s">
        <v>1767</v>
      </c>
      <c r="XC21" t="s">
        <v>1789</v>
      </c>
      <c r="XD21" t="s">
        <v>1763</v>
      </c>
      <c r="XE21" t="s">
        <v>1763</v>
      </c>
      <c r="XF21" t="s">
        <v>1767</v>
      </c>
      <c r="XG21" t="s">
        <v>1767</v>
      </c>
      <c r="XH21" t="s">
        <v>1767</v>
      </c>
      <c r="XI21" t="s">
        <v>1767</v>
      </c>
      <c r="XJ21" t="s">
        <v>1767</v>
      </c>
      <c r="XK21" t="s">
        <v>1767</v>
      </c>
      <c r="XL21" t="s">
        <v>1767</v>
      </c>
      <c r="XM21" t="s">
        <v>1767</v>
      </c>
      <c r="XN21" t="s">
        <v>1763</v>
      </c>
      <c r="XO21" t="s">
        <v>1767</v>
      </c>
      <c r="XP21" t="s">
        <v>1767</v>
      </c>
      <c r="XQ21" t="s">
        <v>1767</v>
      </c>
      <c r="XR21" t="s">
        <v>1767</v>
      </c>
      <c r="XS21" t="s">
        <v>1763</v>
      </c>
      <c r="XT21" t="s">
        <v>1767</v>
      </c>
      <c r="XU21" t="s">
        <v>1763</v>
      </c>
      <c r="XV21" t="s">
        <v>1767</v>
      </c>
      <c r="XW21" t="s">
        <v>1767</v>
      </c>
      <c r="XX21" t="s">
        <v>1767</v>
      </c>
      <c r="XY21" t="s">
        <v>1767</v>
      </c>
      <c r="XZ21" t="s">
        <v>1767</v>
      </c>
      <c r="ZM21" t="s">
        <v>1767</v>
      </c>
      <c r="ZN21" t="s">
        <v>1767</v>
      </c>
      <c r="ZO21" t="s">
        <v>1767</v>
      </c>
      <c r="ZP21" t="s">
        <v>1767</v>
      </c>
      <c r="ZQ21" t="s">
        <v>1763</v>
      </c>
      <c r="ZR21" t="s">
        <v>1767</v>
      </c>
      <c r="ZS21" t="s">
        <v>1763</v>
      </c>
      <c r="ZT21" t="s">
        <v>1767</v>
      </c>
      <c r="ZU21" t="s">
        <v>1767</v>
      </c>
      <c r="ZV21" t="s">
        <v>1767</v>
      </c>
      <c r="ZW21" t="s">
        <v>1767</v>
      </c>
      <c r="ZX21" t="s">
        <v>1763</v>
      </c>
      <c r="ZY21" t="s">
        <v>1767</v>
      </c>
      <c r="ZZ21" t="s">
        <v>1767</v>
      </c>
      <c r="AAA21" t="s">
        <v>1767</v>
      </c>
      <c r="AAB21" t="s">
        <v>1767</v>
      </c>
      <c r="AAC21" t="s">
        <v>1767</v>
      </c>
      <c r="AAD21" t="s">
        <v>1767</v>
      </c>
      <c r="AAE21" t="s">
        <v>1767</v>
      </c>
      <c r="AAF21" t="s">
        <v>1767</v>
      </c>
      <c r="AAH21" t="s">
        <v>1763</v>
      </c>
      <c r="AAI21" t="s">
        <v>1767</v>
      </c>
      <c r="AAJ21" t="s">
        <v>1763</v>
      </c>
      <c r="AAK21" t="s">
        <v>1767</v>
      </c>
      <c r="AAL21" t="s">
        <v>1763</v>
      </c>
      <c r="AAM21" t="s">
        <v>1767</v>
      </c>
      <c r="AAN21" t="s">
        <v>1767</v>
      </c>
      <c r="AAO21" t="s">
        <v>1767</v>
      </c>
      <c r="AAP21" t="s">
        <v>1767</v>
      </c>
      <c r="AAQ21" t="s">
        <v>1767</v>
      </c>
      <c r="AAR21" t="s">
        <v>1767</v>
      </c>
      <c r="AAS21" t="s">
        <v>1767</v>
      </c>
      <c r="AAT21" t="s">
        <v>1767</v>
      </c>
      <c r="AAV21" t="s">
        <v>1767</v>
      </c>
      <c r="AAW21" t="s">
        <v>1767</v>
      </c>
      <c r="AAX21" t="s">
        <v>1763</v>
      </c>
      <c r="AAY21" t="s">
        <v>1767</v>
      </c>
      <c r="AAZ21" t="s">
        <v>1767</v>
      </c>
      <c r="ABA21" t="s">
        <v>1767</v>
      </c>
      <c r="ABB21" t="s">
        <v>1763</v>
      </c>
      <c r="ABC21" t="s">
        <v>1767</v>
      </c>
      <c r="ABD21" t="s">
        <v>1767</v>
      </c>
      <c r="ABE21" t="s">
        <v>1767</v>
      </c>
      <c r="ABF21" t="s">
        <v>1767</v>
      </c>
      <c r="ABG21" t="s">
        <v>1763</v>
      </c>
      <c r="ABH21" t="s">
        <v>1767</v>
      </c>
      <c r="ABI21" t="s">
        <v>1767</v>
      </c>
      <c r="ABJ21" t="s">
        <v>1767</v>
      </c>
      <c r="ABK21" t="s">
        <v>1767</v>
      </c>
      <c r="ABL21" t="s">
        <v>1763</v>
      </c>
      <c r="ABM21" t="s">
        <v>1767</v>
      </c>
      <c r="ABN21" t="s">
        <v>1767</v>
      </c>
      <c r="ABO21" t="s">
        <v>1767</v>
      </c>
      <c r="ABP21" t="s">
        <v>1767</v>
      </c>
      <c r="ABQ21" t="s">
        <v>1767</v>
      </c>
      <c r="ABR21" t="s">
        <v>1767</v>
      </c>
      <c r="ABS21" t="s">
        <v>1767</v>
      </c>
      <c r="ABT21" t="s">
        <v>1767</v>
      </c>
      <c r="ABU21" t="s">
        <v>1767</v>
      </c>
      <c r="ABV21" t="s">
        <v>1767</v>
      </c>
      <c r="ABW21" t="s">
        <v>1763</v>
      </c>
      <c r="ABX21" t="s">
        <v>1763</v>
      </c>
      <c r="ABY21" t="s">
        <v>1767</v>
      </c>
      <c r="ABZ21" t="s">
        <v>1767</v>
      </c>
      <c r="ACA21" t="s">
        <v>1763</v>
      </c>
      <c r="ACB21" t="s">
        <v>1767</v>
      </c>
      <c r="ACC21" t="s">
        <v>1767</v>
      </c>
      <c r="ACD21" t="s">
        <v>1767</v>
      </c>
      <c r="ACE21" t="s">
        <v>1767</v>
      </c>
      <c r="ACF21" t="s">
        <v>1767</v>
      </c>
      <c r="ACG21" t="s">
        <v>1767</v>
      </c>
      <c r="ACH21" t="s">
        <v>1767</v>
      </c>
      <c r="ACI21" t="s">
        <v>1767</v>
      </c>
    </row>
    <row r="22" spans="1:763">
      <c r="A22" t="s">
        <v>1007</v>
      </c>
      <c r="B22" t="s">
        <v>1008</v>
      </c>
      <c r="C22" t="s">
        <v>1009</v>
      </c>
      <c r="D22" t="s">
        <v>885</v>
      </c>
      <c r="E22" t="s">
        <v>885</v>
      </c>
      <c r="P22" t="s">
        <v>886</v>
      </c>
      <c r="Q22">
        <v>0.64514064157430773</v>
      </c>
      <c r="T22" t="s">
        <v>1803</v>
      </c>
      <c r="V22" t="s">
        <v>1763</v>
      </c>
      <c r="X22" t="s">
        <v>1763</v>
      </c>
      <c r="Y22" t="s">
        <v>1764</v>
      </c>
      <c r="AA22" t="s">
        <v>1792</v>
      </c>
      <c r="AB22" t="s">
        <v>1766</v>
      </c>
      <c r="AC22" t="s">
        <v>879</v>
      </c>
      <c r="AD22" t="s">
        <v>1763</v>
      </c>
      <c r="AE22" t="s">
        <v>879</v>
      </c>
      <c r="AF22" t="s">
        <v>818</v>
      </c>
      <c r="AG22" t="s">
        <v>818</v>
      </c>
      <c r="KF22" t="s">
        <v>879</v>
      </c>
      <c r="KH22" t="s">
        <v>818</v>
      </c>
      <c r="KI22" t="s">
        <v>818</v>
      </c>
      <c r="KJ22" t="s">
        <v>845</v>
      </c>
      <c r="KK22" t="s">
        <v>845</v>
      </c>
      <c r="KL22" t="s">
        <v>818</v>
      </c>
      <c r="KM22" t="s">
        <v>845</v>
      </c>
      <c r="KN22" t="s">
        <v>818</v>
      </c>
      <c r="KO22" t="s">
        <v>818</v>
      </c>
      <c r="KP22" t="s">
        <v>837</v>
      </c>
      <c r="KQ22" t="s">
        <v>845</v>
      </c>
      <c r="KR22" t="s">
        <v>818</v>
      </c>
      <c r="KS22" t="s">
        <v>818</v>
      </c>
      <c r="KT22" t="s">
        <v>818</v>
      </c>
      <c r="KU22" t="s">
        <v>818</v>
      </c>
      <c r="KV22" t="s">
        <v>818</v>
      </c>
      <c r="KW22" t="s">
        <v>818</v>
      </c>
      <c r="KX22" t="s">
        <v>818</v>
      </c>
      <c r="KY22" t="s">
        <v>818</v>
      </c>
      <c r="KZ22" t="s">
        <v>818</v>
      </c>
      <c r="LA22" t="s">
        <v>818</v>
      </c>
      <c r="LB22" t="s">
        <v>845</v>
      </c>
      <c r="LC22" t="s">
        <v>837</v>
      </c>
      <c r="LD22" t="s">
        <v>879</v>
      </c>
      <c r="LE22" t="s">
        <v>845</v>
      </c>
      <c r="LF22" t="s">
        <v>845</v>
      </c>
      <c r="LH22" t="s">
        <v>1767</v>
      </c>
      <c r="LI22" t="s">
        <v>1767</v>
      </c>
      <c r="LJ22" t="s">
        <v>1767</v>
      </c>
      <c r="LK22" t="s">
        <v>1767</v>
      </c>
      <c r="LL22" t="s">
        <v>1767</v>
      </c>
      <c r="LM22" t="s">
        <v>1767</v>
      </c>
      <c r="LO22" t="s">
        <v>1767</v>
      </c>
      <c r="LQ22" t="s">
        <v>1767</v>
      </c>
      <c r="LR22" t="s">
        <v>818</v>
      </c>
      <c r="LV22" t="s">
        <v>818</v>
      </c>
      <c r="LX22" t="s">
        <v>1767</v>
      </c>
      <c r="MA22" t="s">
        <v>1793</v>
      </c>
      <c r="MB22" t="s">
        <v>913</v>
      </c>
      <c r="MC22" t="s">
        <v>1804</v>
      </c>
      <c r="MD22" t="s">
        <v>1763</v>
      </c>
      <c r="MF22" t="s">
        <v>1770</v>
      </c>
      <c r="MI22" t="s">
        <v>1763</v>
      </c>
      <c r="MJ22" t="s">
        <v>1771</v>
      </c>
      <c r="MK22" t="s">
        <v>1767</v>
      </c>
      <c r="ML22" t="s">
        <v>1767</v>
      </c>
      <c r="MM22" t="s">
        <v>1767</v>
      </c>
      <c r="MN22" t="s">
        <v>1763</v>
      </c>
      <c r="MO22" t="s">
        <v>1767</v>
      </c>
      <c r="MP22" t="s">
        <v>1767</v>
      </c>
      <c r="MQ22" t="s">
        <v>1767</v>
      </c>
      <c r="MR22" t="s">
        <v>1767</v>
      </c>
      <c r="MS22" t="s">
        <v>1767</v>
      </c>
      <c r="MT22" t="s">
        <v>1767</v>
      </c>
      <c r="MU22" t="s">
        <v>1763</v>
      </c>
      <c r="NC22" t="s">
        <v>1763</v>
      </c>
      <c r="ND22" t="s">
        <v>1767</v>
      </c>
      <c r="NE22" t="s">
        <v>1763</v>
      </c>
      <c r="NR22" t="s">
        <v>1763</v>
      </c>
      <c r="NS22" t="s">
        <v>1767</v>
      </c>
      <c r="NU22" t="s">
        <v>1870</v>
      </c>
      <c r="NX22" t="s">
        <v>1773</v>
      </c>
      <c r="NY22" t="s">
        <v>818</v>
      </c>
      <c r="OA22" t="s">
        <v>1767</v>
      </c>
      <c r="OB22" t="s">
        <v>1767</v>
      </c>
      <c r="OC22" t="s">
        <v>1767</v>
      </c>
      <c r="OD22" t="s">
        <v>1767</v>
      </c>
      <c r="OE22" t="s">
        <v>1767</v>
      </c>
      <c r="OF22" t="s">
        <v>1767</v>
      </c>
      <c r="OG22" t="s">
        <v>1767</v>
      </c>
      <c r="OH22" t="s">
        <v>1767</v>
      </c>
      <c r="OI22" t="s">
        <v>1767</v>
      </c>
      <c r="OJ22" t="s">
        <v>1767</v>
      </c>
      <c r="OK22" t="s">
        <v>1767</v>
      </c>
      <c r="OL22" t="s">
        <v>1767</v>
      </c>
      <c r="OM22" t="s">
        <v>1767</v>
      </c>
      <c r="ON22" t="s">
        <v>1767</v>
      </c>
      <c r="OP22" t="s">
        <v>1763</v>
      </c>
      <c r="OQ22" t="s">
        <v>1774</v>
      </c>
      <c r="OR22" t="s">
        <v>1797</v>
      </c>
      <c r="OS22" t="s">
        <v>1776</v>
      </c>
      <c r="OT22" t="s">
        <v>1763</v>
      </c>
      <c r="OU22" t="s">
        <v>1763</v>
      </c>
      <c r="OV22" t="s">
        <v>1777</v>
      </c>
      <c r="OW22" t="s">
        <v>1798</v>
      </c>
      <c r="OX22" t="s">
        <v>832</v>
      </c>
      <c r="OY22" t="s">
        <v>1779</v>
      </c>
      <c r="OZ22" t="s">
        <v>1011</v>
      </c>
      <c r="PA22" t="s">
        <v>1767</v>
      </c>
      <c r="PB22" t="s">
        <v>1767</v>
      </c>
      <c r="PC22" t="s">
        <v>1767</v>
      </c>
      <c r="PD22" t="s">
        <v>1763</v>
      </c>
      <c r="PE22" t="s">
        <v>1767</v>
      </c>
      <c r="PF22" t="s">
        <v>1767</v>
      </c>
      <c r="PG22" t="s">
        <v>1767</v>
      </c>
      <c r="PH22" t="s">
        <v>1767</v>
      </c>
      <c r="PI22" t="s">
        <v>1767</v>
      </c>
      <c r="PJ22" t="s">
        <v>1767</v>
      </c>
      <c r="PK22" t="s">
        <v>1763</v>
      </c>
      <c r="PL22" t="s">
        <v>1780</v>
      </c>
      <c r="PM22" t="s">
        <v>837</v>
      </c>
      <c r="PN22" t="s">
        <v>845</v>
      </c>
      <c r="PO22" t="s">
        <v>1807</v>
      </c>
      <c r="PP22" t="s">
        <v>1800</v>
      </c>
      <c r="PQ22" t="s">
        <v>1763</v>
      </c>
      <c r="PR22" t="s">
        <v>1763</v>
      </c>
      <c r="PS22" t="s">
        <v>1767</v>
      </c>
      <c r="PT22" t="s">
        <v>1767</v>
      </c>
      <c r="PU22" t="s">
        <v>1767</v>
      </c>
      <c r="PV22" t="s">
        <v>1767</v>
      </c>
      <c r="PW22" t="s">
        <v>1767</v>
      </c>
      <c r="PX22" t="s">
        <v>1767</v>
      </c>
      <c r="PY22" t="s">
        <v>1767</v>
      </c>
      <c r="PZ22" t="s">
        <v>1783</v>
      </c>
      <c r="QA22" t="s">
        <v>841</v>
      </c>
      <c r="QB22" t="s">
        <v>1784</v>
      </c>
      <c r="QC22" t="s">
        <v>1851</v>
      </c>
      <c r="QD22" t="s">
        <v>1815</v>
      </c>
      <c r="QE22" t="s">
        <v>845</v>
      </c>
      <c r="QF22" t="s">
        <v>1763</v>
      </c>
      <c r="QG22" t="s">
        <v>1763</v>
      </c>
      <c r="QH22" t="s">
        <v>1763</v>
      </c>
      <c r="QI22" t="s">
        <v>1767</v>
      </c>
      <c r="QJ22" t="s">
        <v>1767</v>
      </c>
      <c r="QK22" t="s">
        <v>1763</v>
      </c>
      <c r="QL22" t="s">
        <v>1767</v>
      </c>
      <c r="QM22" t="s">
        <v>1767</v>
      </c>
      <c r="QN22" t="s">
        <v>1767</v>
      </c>
      <c r="QO22" t="s">
        <v>1767</v>
      </c>
      <c r="QP22" t="s">
        <v>1767</v>
      </c>
      <c r="QQ22" t="s">
        <v>1767</v>
      </c>
      <c r="QR22" t="s">
        <v>1763</v>
      </c>
      <c r="QS22" t="s">
        <v>1763</v>
      </c>
      <c r="QT22" t="s">
        <v>1767</v>
      </c>
      <c r="QU22" t="s">
        <v>1767</v>
      </c>
      <c r="QV22" t="s">
        <v>1767</v>
      </c>
      <c r="QW22" t="s">
        <v>1767</v>
      </c>
      <c r="QX22" t="s">
        <v>1767</v>
      </c>
      <c r="QY22" t="s">
        <v>1767</v>
      </c>
      <c r="QZ22" t="s">
        <v>1767</v>
      </c>
      <c r="RA22" t="s">
        <v>1767</v>
      </c>
      <c r="RB22" t="s">
        <v>1767</v>
      </c>
      <c r="RC22" t="s">
        <v>1767</v>
      </c>
      <c r="RD22" t="s">
        <v>1767</v>
      </c>
      <c r="RE22" t="s">
        <v>1767</v>
      </c>
      <c r="RF22" t="s">
        <v>1767</v>
      </c>
      <c r="RG22" t="s">
        <v>1767</v>
      </c>
      <c r="RH22" t="s">
        <v>1767</v>
      </c>
      <c r="RI22" t="s">
        <v>1767</v>
      </c>
      <c r="RJ22" t="s">
        <v>1767</v>
      </c>
      <c r="RK22" t="s">
        <v>1767</v>
      </c>
      <c r="RZ22" t="s">
        <v>1763</v>
      </c>
      <c r="SA22" t="s">
        <v>1763</v>
      </c>
      <c r="SB22" t="s">
        <v>1767</v>
      </c>
      <c r="SC22" t="s">
        <v>1767</v>
      </c>
      <c r="SD22" t="s">
        <v>1763</v>
      </c>
      <c r="SE22" t="s">
        <v>1767</v>
      </c>
      <c r="SF22" t="s">
        <v>1767</v>
      </c>
      <c r="SG22" t="s">
        <v>1767</v>
      </c>
      <c r="SH22" t="s">
        <v>1767</v>
      </c>
      <c r="SI22" t="s">
        <v>1767</v>
      </c>
      <c r="SJ22" t="s">
        <v>1767</v>
      </c>
      <c r="SK22" t="s">
        <v>1767</v>
      </c>
      <c r="SL22" t="s">
        <v>1763</v>
      </c>
      <c r="SM22" t="s">
        <v>1767</v>
      </c>
      <c r="SN22" t="s">
        <v>1767</v>
      </c>
      <c r="SO22" t="s">
        <v>1767</v>
      </c>
      <c r="SP22" t="s">
        <v>1767</v>
      </c>
      <c r="SQ22" t="s">
        <v>1767</v>
      </c>
      <c r="SR22" t="s">
        <v>1763</v>
      </c>
      <c r="SS22" t="s">
        <v>1767</v>
      </c>
      <c r="ST22" t="s">
        <v>1767</v>
      </c>
      <c r="SU22" t="s">
        <v>1767</v>
      </c>
      <c r="SV22" t="s">
        <v>1763</v>
      </c>
      <c r="SW22" t="s">
        <v>1767</v>
      </c>
      <c r="SX22" t="s">
        <v>1767</v>
      </c>
      <c r="SY22" t="s">
        <v>1763</v>
      </c>
      <c r="SZ22" t="s">
        <v>1763</v>
      </c>
      <c r="TA22" t="s">
        <v>1767</v>
      </c>
      <c r="TB22" t="s">
        <v>1767</v>
      </c>
      <c r="TC22" t="s">
        <v>1767</v>
      </c>
      <c r="TD22" t="s">
        <v>1767</v>
      </c>
      <c r="TE22" t="s">
        <v>1767</v>
      </c>
      <c r="TF22" t="s">
        <v>1767</v>
      </c>
      <c r="TG22" t="s">
        <v>1767</v>
      </c>
      <c r="TH22" t="s">
        <v>1767</v>
      </c>
      <c r="TI22" t="s">
        <v>1767</v>
      </c>
      <c r="TJ22" t="s">
        <v>1763</v>
      </c>
      <c r="TK22" t="s">
        <v>1767</v>
      </c>
      <c r="TL22" t="s">
        <v>1767</v>
      </c>
      <c r="TM22" t="s">
        <v>1767</v>
      </c>
      <c r="TN22" t="s">
        <v>1763</v>
      </c>
      <c r="TO22" t="s">
        <v>1767</v>
      </c>
      <c r="TP22" t="s">
        <v>1767</v>
      </c>
      <c r="TQ22" t="s">
        <v>1767</v>
      </c>
      <c r="TR22" t="s">
        <v>1767</v>
      </c>
      <c r="TS22" t="s">
        <v>1767</v>
      </c>
      <c r="TT22" t="s">
        <v>1767</v>
      </c>
      <c r="TU22" t="s">
        <v>1763</v>
      </c>
      <c r="TV22" t="s">
        <v>1767</v>
      </c>
      <c r="TW22" t="s">
        <v>1767</v>
      </c>
      <c r="TY22" t="s">
        <v>1767</v>
      </c>
      <c r="TZ22" t="s">
        <v>1767</v>
      </c>
      <c r="UA22" t="s">
        <v>1767</v>
      </c>
      <c r="UB22" t="s">
        <v>1767</v>
      </c>
      <c r="UC22" t="s">
        <v>1767</v>
      </c>
      <c r="UD22" t="s">
        <v>1767</v>
      </c>
      <c r="UE22" t="s">
        <v>1767</v>
      </c>
      <c r="UF22" t="s">
        <v>1767</v>
      </c>
      <c r="UG22" t="s">
        <v>1767</v>
      </c>
      <c r="UH22" t="s">
        <v>1763</v>
      </c>
      <c r="UI22" t="s">
        <v>1767</v>
      </c>
      <c r="UJ22" t="s">
        <v>1767</v>
      </c>
      <c r="UK22" t="s">
        <v>1767</v>
      </c>
      <c r="UL22" t="s">
        <v>1763</v>
      </c>
      <c r="UM22" t="s">
        <v>1767</v>
      </c>
      <c r="UN22" t="s">
        <v>1767</v>
      </c>
      <c r="UO22" t="s">
        <v>1767</v>
      </c>
      <c r="UP22" t="s">
        <v>1767</v>
      </c>
      <c r="UQ22" t="s">
        <v>1767</v>
      </c>
      <c r="UR22" t="s">
        <v>1763</v>
      </c>
      <c r="US22" t="s">
        <v>1767</v>
      </c>
      <c r="UT22" t="s">
        <v>1767</v>
      </c>
      <c r="UU22" t="s">
        <v>1767</v>
      </c>
      <c r="UV22" t="s">
        <v>1767</v>
      </c>
      <c r="UW22" t="s">
        <v>1767</v>
      </c>
      <c r="UX22" t="s">
        <v>1767</v>
      </c>
      <c r="UY22" t="s">
        <v>1767</v>
      </c>
      <c r="UZ22" t="s">
        <v>1767</v>
      </c>
      <c r="VD22" t="s">
        <v>1767</v>
      </c>
      <c r="VE22" t="s">
        <v>1767</v>
      </c>
      <c r="VF22" t="s">
        <v>1763</v>
      </c>
      <c r="VG22" t="s">
        <v>1763</v>
      </c>
      <c r="VH22" t="s">
        <v>1767</v>
      </c>
      <c r="VI22" t="s">
        <v>1763</v>
      </c>
      <c r="VJ22" t="s">
        <v>1763</v>
      </c>
      <c r="VK22" t="s">
        <v>1767</v>
      </c>
      <c r="VL22" t="s">
        <v>1767</v>
      </c>
      <c r="VM22" t="s">
        <v>1767</v>
      </c>
      <c r="VN22" t="s">
        <v>1767</v>
      </c>
      <c r="VO22" t="s">
        <v>1767</v>
      </c>
      <c r="VP22" t="s">
        <v>1767</v>
      </c>
      <c r="VQ22" t="s">
        <v>1767</v>
      </c>
      <c r="VY22" t="s">
        <v>1763</v>
      </c>
      <c r="VZ22" t="s">
        <v>1767</v>
      </c>
      <c r="WA22" t="s">
        <v>1763</v>
      </c>
      <c r="WB22" t="s">
        <v>1763</v>
      </c>
      <c r="WC22" t="s">
        <v>1763</v>
      </c>
      <c r="WD22" t="s">
        <v>1763</v>
      </c>
      <c r="WE22" t="s">
        <v>1763</v>
      </c>
      <c r="WF22" t="s">
        <v>1763</v>
      </c>
      <c r="WG22" t="s">
        <v>1767</v>
      </c>
      <c r="WH22" t="s">
        <v>1767</v>
      </c>
      <c r="WI22" t="s">
        <v>1767</v>
      </c>
      <c r="WJ22" t="s">
        <v>1767</v>
      </c>
      <c r="WK22" t="s">
        <v>1763</v>
      </c>
      <c r="WL22" t="s">
        <v>1763</v>
      </c>
      <c r="WM22" t="s">
        <v>1767</v>
      </c>
      <c r="WN22" t="s">
        <v>1767</v>
      </c>
      <c r="WO22" t="s">
        <v>1767</v>
      </c>
      <c r="WP22" t="s">
        <v>1767</v>
      </c>
      <c r="WQ22" t="s">
        <v>1767</v>
      </c>
      <c r="WR22" t="s">
        <v>1767</v>
      </c>
      <c r="WS22" t="s">
        <v>908</v>
      </c>
      <c r="WU22" t="s">
        <v>1763</v>
      </c>
      <c r="WV22" t="s">
        <v>1763</v>
      </c>
      <c r="WW22" t="s">
        <v>1763</v>
      </c>
      <c r="WX22" t="s">
        <v>1767</v>
      </c>
      <c r="WY22" t="s">
        <v>1767</v>
      </c>
      <c r="WZ22" t="s">
        <v>1767</v>
      </c>
      <c r="XA22" t="s">
        <v>1767</v>
      </c>
      <c r="XB22" t="s">
        <v>1767</v>
      </c>
      <c r="XC22" t="s">
        <v>1802</v>
      </c>
      <c r="XD22" t="s">
        <v>1767</v>
      </c>
      <c r="XE22" t="s">
        <v>1767</v>
      </c>
      <c r="XF22" t="s">
        <v>1767</v>
      </c>
      <c r="XG22" t="s">
        <v>1767</v>
      </c>
      <c r="XH22" t="s">
        <v>1767</v>
      </c>
      <c r="XI22" t="s">
        <v>1767</v>
      </c>
      <c r="XJ22" t="s">
        <v>1767</v>
      </c>
      <c r="XK22" t="s">
        <v>1767</v>
      </c>
      <c r="XL22" t="s">
        <v>1767</v>
      </c>
      <c r="XM22" t="s">
        <v>1763</v>
      </c>
      <c r="XN22" t="s">
        <v>1767</v>
      </c>
      <c r="XO22" t="s">
        <v>1767</v>
      </c>
      <c r="XP22" t="s">
        <v>1767</v>
      </c>
      <c r="XQ22" t="s">
        <v>1767</v>
      </c>
      <c r="XR22" t="s">
        <v>1763</v>
      </c>
      <c r="XS22" t="s">
        <v>1763</v>
      </c>
      <c r="XT22" t="s">
        <v>1763</v>
      </c>
      <c r="XU22" t="s">
        <v>1763</v>
      </c>
      <c r="XV22" t="s">
        <v>1767</v>
      </c>
      <c r="XW22" t="s">
        <v>1767</v>
      </c>
      <c r="XX22" t="s">
        <v>1767</v>
      </c>
      <c r="XY22" t="s">
        <v>1767</v>
      </c>
      <c r="XZ22" t="s">
        <v>1763</v>
      </c>
      <c r="YA22" t="s">
        <v>1767</v>
      </c>
      <c r="YB22" t="s">
        <v>1767</v>
      </c>
      <c r="YC22" t="s">
        <v>1767</v>
      </c>
      <c r="YD22" t="s">
        <v>1767</v>
      </c>
      <c r="YE22" t="s">
        <v>1767</v>
      </c>
      <c r="YF22" t="s">
        <v>1767</v>
      </c>
      <c r="YG22" t="s">
        <v>1767</v>
      </c>
      <c r="YH22" t="s">
        <v>1763</v>
      </c>
      <c r="YI22" t="s">
        <v>1767</v>
      </c>
      <c r="YJ22" t="s">
        <v>1767</v>
      </c>
      <c r="YK22" t="s">
        <v>1767</v>
      </c>
      <c r="YL22" t="s">
        <v>1767</v>
      </c>
      <c r="YM22" t="s">
        <v>1767</v>
      </c>
      <c r="YN22" t="s">
        <v>1767</v>
      </c>
      <c r="YO22" t="s">
        <v>1763</v>
      </c>
      <c r="YP22" t="s">
        <v>1767</v>
      </c>
      <c r="YQ22" t="s">
        <v>1767</v>
      </c>
      <c r="YR22" t="s">
        <v>1767</v>
      </c>
      <c r="YS22" t="s">
        <v>1767</v>
      </c>
      <c r="YT22" t="s">
        <v>1767</v>
      </c>
      <c r="YU22" t="s">
        <v>1763</v>
      </c>
      <c r="YW22" t="s">
        <v>1767</v>
      </c>
      <c r="ZM22" t="s">
        <v>1767</v>
      </c>
      <c r="ZN22" t="s">
        <v>1763</v>
      </c>
      <c r="ZO22" t="s">
        <v>1767</v>
      </c>
      <c r="ZP22" t="s">
        <v>1767</v>
      </c>
      <c r="ZQ22" t="s">
        <v>1767</v>
      </c>
      <c r="ZR22" t="s">
        <v>1763</v>
      </c>
      <c r="ZS22" t="s">
        <v>1763</v>
      </c>
      <c r="ZT22" t="s">
        <v>1767</v>
      </c>
      <c r="ZU22" t="s">
        <v>1767</v>
      </c>
      <c r="ZV22" t="s">
        <v>1767</v>
      </c>
      <c r="ZW22" t="s">
        <v>1767</v>
      </c>
      <c r="ZX22" t="s">
        <v>1767</v>
      </c>
      <c r="ZY22" t="s">
        <v>1767</v>
      </c>
      <c r="ZZ22" t="s">
        <v>1767</v>
      </c>
      <c r="AAA22" t="s">
        <v>1767</v>
      </c>
      <c r="AAB22" t="s">
        <v>1767</v>
      </c>
      <c r="AAC22" t="s">
        <v>1767</v>
      </c>
      <c r="AAD22" t="s">
        <v>1767</v>
      </c>
      <c r="AAE22" t="s">
        <v>1767</v>
      </c>
      <c r="AAF22" t="s">
        <v>1767</v>
      </c>
      <c r="AAH22" t="s">
        <v>1767</v>
      </c>
      <c r="AAI22" t="s">
        <v>1767</v>
      </c>
      <c r="AAJ22" t="s">
        <v>1767</v>
      </c>
      <c r="AAK22" t="s">
        <v>1767</v>
      </c>
      <c r="AAL22" t="s">
        <v>1763</v>
      </c>
      <c r="AAM22" t="s">
        <v>1767</v>
      </c>
      <c r="AAN22" t="s">
        <v>1767</v>
      </c>
      <c r="AAO22" t="s">
        <v>1767</v>
      </c>
      <c r="AAP22" t="s">
        <v>1767</v>
      </c>
      <c r="AAQ22" t="s">
        <v>1767</v>
      </c>
      <c r="AAR22" t="s">
        <v>1767</v>
      </c>
      <c r="AAS22" t="s">
        <v>1763</v>
      </c>
      <c r="AAT22" t="s">
        <v>1767</v>
      </c>
      <c r="AAV22" t="s">
        <v>1763</v>
      </c>
      <c r="AAW22" t="s">
        <v>1767</v>
      </c>
      <c r="AAX22" t="s">
        <v>1767</v>
      </c>
      <c r="AAY22" t="s">
        <v>1767</v>
      </c>
      <c r="AAZ22" t="s">
        <v>1767</v>
      </c>
      <c r="ABA22" t="s">
        <v>1763</v>
      </c>
      <c r="ABB22" t="s">
        <v>1767</v>
      </c>
      <c r="ABC22" t="s">
        <v>1767</v>
      </c>
      <c r="ABD22" t="s">
        <v>1767</v>
      </c>
      <c r="ABE22" t="s">
        <v>1767</v>
      </c>
      <c r="ABF22" t="s">
        <v>1767</v>
      </c>
      <c r="ABG22" t="s">
        <v>1767</v>
      </c>
      <c r="ABH22" t="s">
        <v>1767</v>
      </c>
      <c r="ABI22" t="s">
        <v>1767</v>
      </c>
      <c r="ABJ22" t="s">
        <v>1767</v>
      </c>
      <c r="ABK22" t="s">
        <v>1763</v>
      </c>
      <c r="ABL22" t="s">
        <v>1767</v>
      </c>
      <c r="ABM22" t="s">
        <v>1767</v>
      </c>
      <c r="ABN22" t="s">
        <v>1767</v>
      </c>
      <c r="ABO22" t="s">
        <v>1767</v>
      </c>
      <c r="ABP22" t="s">
        <v>1767</v>
      </c>
      <c r="ABQ22" t="s">
        <v>1767</v>
      </c>
      <c r="ABR22" t="s">
        <v>1767</v>
      </c>
      <c r="ABS22" t="s">
        <v>1767</v>
      </c>
      <c r="ABT22" t="s">
        <v>1767</v>
      </c>
      <c r="ABU22" t="s">
        <v>1763</v>
      </c>
      <c r="ABV22" t="s">
        <v>1763</v>
      </c>
      <c r="ABW22" t="s">
        <v>1763</v>
      </c>
      <c r="ABX22" t="s">
        <v>1767</v>
      </c>
      <c r="ABY22" t="s">
        <v>1767</v>
      </c>
      <c r="ABZ22" t="s">
        <v>1767</v>
      </c>
      <c r="ACA22" t="s">
        <v>1767</v>
      </c>
      <c r="ACB22" t="s">
        <v>1767</v>
      </c>
      <c r="ACC22" t="s">
        <v>1767</v>
      </c>
      <c r="ACD22" t="s">
        <v>1767</v>
      </c>
      <c r="ACE22" t="s">
        <v>1767</v>
      </c>
      <c r="ACF22" t="s">
        <v>1767</v>
      </c>
      <c r="ACG22" t="s">
        <v>1767</v>
      </c>
      <c r="ACH22" t="s">
        <v>1767</v>
      </c>
      <c r="ACI22" t="s">
        <v>1767</v>
      </c>
    </row>
    <row r="23" spans="1:763">
      <c r="A23" t="s">
        <v>1012</v>
      </c>
      <c r="B23" t="s">
        <v>1013</v>
      </c>
      <c r="C23" t="s">
        <v>1014</v>
      </c>
      <c r="D23" t="s">
        <v>873</v>
      </c>
      <c r="E23" t="s">
        <v>873</v>
      </c>
      <c r="P23" t="s">
        <v>1015</v>
      </c>
      <c r="Q23">
        <v>1.5359010936757009</v>
      </c>
      <c r="T23" t="s">
        <v>1823</v>
      </c>
      <c r="V23" t="s">
        <v>1763</v>
      </c>
      <c r="X23" t="s">
        <v>1763</v>
      </c>
      <c r="Y23" t="s">
        <v>1764</v>
      </c>
      <c r="AA23" t="s">
        <v>1765</v>
      </c>
      <c r="AB23" t="s">
        <v>1766</v>
      </c>
      <c r="AC23" t="s">
        <v>1361</v>
      </c>
      <c r="AD23" t="s">
        <v>1763</v>
      </c>
      <c r="AE23" t="s">
        <v>1361</v>
      </c>
      <c r="AF23" t="s">
        <v>818</v>
      </c>
      <c r="AG23" t="s">
        <v>818</v>
      </c>
      <c r="KF23" t="s">
        <v>1361</v>
      </c>
      <c r="KH23" t="s">
        <v>818</v>
      </c>
      <c r="KI23" t="s">
        <v>845</v>
      </c>
      <c r="KJ23" t="s">
        <v>845</v>
      </c>
      <c r="KK23" t="s">
        <v>818</v>
      </c>
      <c r="KL23" t="s">
        <v>818</v>
      </c>
      <c r="KM23" t="s">
        <v>837</v>
      </c>
      <c r="KN23" t="s">
        <v>845</v>
      </c>
      <c r="KO23" t="s">
        <v>818</v>
      </c>
      <c r="KP23" t="s">
        <v>837</v>
      </c>
      <c r="KQ23" t="s">
        <v>879</v>
      </c>
      <c r="KR23" t="s">
        <v>818</v>
      </c>
      <c r="KS23" t="s">
        <v>818</v>
      </c>
      <c r="KT23" t="s">
        <v>818</v>
      </c>
      <c r="KU23" t="s">
        <v>845</v>
      </c>
      <c r="KV23" t="s">
        <v>818</v>
      </c>
      <c r="KW23" t="s">
        <v>818</v>
      </c>
      <c r="KX23" t="s">
        <v>845</v>
      </c>
      <c r="KY23" t="s">
        <v>818</v>
      </c>
      <c r="KZ23" t="s">
        <v>845</v>
      </c>
      <c r="LA23" t="s">
        <v>845</v>
      </c>
      <c r="LB23" t="s">
        <v>837</v>
      </c>
      <c r="LC23" t="s">
        <v>879</v>
      </c>
      <c r="LD23" t="s">
        <v>1361</v>
      </c>
      <c r="LE23" t="s">
        <v>845</v>
      </c>
      <c r="LF23" t="s">
        <v>836</v>
      </c>
      <c r="LH23" t="s">
        <v>1767</v>
      </c>
      <c r="LI23" t="s">
        <v>1767</v>
      </c>
      <c r="LJ23" t="s">
        <v>1767</v>
      </c>
      <c r="LK23" t="s">
        <v>1767</v>
      </c>
      <c r="LL23" t="s">
        <v>1767</v>
      </c>
      <c r="LM23" t="s">
        <v>1767</v>
      </c>
      <c r="LO23" t="s">
        <v>1767</v>
      </c>
      <c r="LQ23" t="s">
        <v>1763</v>
      </c>
      <c r="LR23" t="s">
        <v>818</v>
      </c>
      <c r="LV23" t="s">
        <v>818</v>
      </c>
      <c r="LX23" t="s">
        <v>1767</v>
      </c>
      <c r="MA23" t="s">
        <v>1793</v>
      </c>
      <c r="MB23" t="s">
        <v>821</v>
      </c>
      <c r="MC23" t="s">
        <v>1838</v>
      </c>
      <c r="MD23" t="s">
        <v>1763</v>
      </c>
      <c r="MF23" t="s">
        <v>1770</v>
      </c>
      <c r="MI23" t="s">
        <v>1767</v>
      </c>
      <c r="MJ23" t="s">
        <v>1771</v>
      </c>
      <c r="MK23" t="s">
        <v>1763</v>
      </c>
      <c r="ML23" t="s">
        <v>1767</v>
      </c>
      <c r="MM23" t="s">
        <v>1767</v>
      </c>
      <c r="MN23" t="s">
        <v>1767</v>
      </c>
      <c r="MO23" t="s">
        <v>1767</v>
      </c>
      <c r="MP23" t="s">
        <v>1763</v>
      </c>
      <c r="MQ23" t="s">
        <v>1767</v>
      </c>
      <c r="MR23" t="s">
        <v>1767</v>
      </c>
      <c r="MS23" t="s">
        <v>1767</v>
      </c>
      <c r="MT23" t="s">
        <v>1767</v>
      </c>
      <c r="MU23" t="s">
        <v>1763</v>
      </c>
      <c r="NC23" t="s">
        <v>1763</v>
      </c>
      <c r="ND23" t="s">
        <v>1767</v>
      </c>
      <c r="NE23" t="s">
        <v>1763</v>
      </c>
      <c r="NR23" t="s">
        <v>1763</v>
      </c>
      <c r="NS23" t="s">
        <v>1763</v>
      </c>
      <c r="NT23" t="s">
        <v>1788</v>
      </c>
      <c r="NU23" t="s">
        <v>1772</v>
      </c>
      <c r="NX23" t="s">
        <v>1845</v>
      </c>
      <c r="NY23" t="s">
        <v>845</v>
      </c>
      <c r="NZ23" t="s">
        <v>1849</v>
      </c>
      <c r="OP23" t="s">
        <v>1763</v>
      </c>
      <c r="OQ23" t="s">
        <v>1774</v>
      </c>
      <c r="OR23" t="s">
        <v>1775</v>
      </c>
      <c r="OS23" t="s">
        <v>1776</v>
      </c>
      <c r="OT23" t="s">
        <v>1763</v>
      </c>
      <c r="OU23" t="s">
        <v>1767</v>
      </c>
      <c r="OV23" t="s">
        <v>1777</v>
      </c>
      <c r="OW23" t="s">
        <v>1820</v>
      </c>
      <c r="OX23" t="s">
        <v>955</v>
      </c>
      <c r="OY23" t="s">
        <v>1779</v>
      </c>
      <c r="OZ23" t="s">
        <v>891</v>
      </c>
      <c r="PA23" t="s">
        <v>1763</v>
      </c>
      <c r="PB23" t="s">
        <v>1767</v>
      </c>
      <c r="PC23" t="s">
        <v>1767</v>
      </c>
      <c r="PD23" t="s">
        <v>1767</v>
      </c>
      <c r="PE23" t="s">
        <v>1767</v>
      </c>
      <c r="PF23" t="s">
        <v>1767</v>
      </c>
      <c r="PG23" t="s">
        <v>1767</v>
      </c>
      <c r="PH23" t="s">
        <v>1767</v>
      </c>
      <c r="PI23" t="s">
        <v>1767</v>
      </c>
      <c r="PJ23" t="s">
        <v>1767</v>
      </c>
      <c r="PK23" t="s">
        <v>1767</v>
      </c>
      <c r="PL23" t="s">
        <v>1780</v>
      </c>
      <c r="PM23" t="s">
        <v>879</v>
      </c>
      <c r="PN23" t="s">
        <v>837</v>
      </c>
      <c r="PO23" t="s">
        <v>1799</v>
      </c>
      <c r="PP23" t="s">
        <v>1782</v>
      </c>
      <c r="PQ23" t="s">
        <v>1763</v>
      </c>
      <c r="PR23" t="s">
        <v>1763</v>
      </c>
      <c r="PS23" t="s">
        <v>1767</v>
      </c>
      <c r="PT23" t="s">
        <v>1767</v>
      </c>
      <c r="PU23" t="s">
        <v>1767</v>
      </c>
      <c r="PV23" t="s">
        <v>1767</v>
      </c>
      <c r="PW23" t="s">
        <v>1767</v>
      </c>
      <c r="PX23" t="s">
        <v>1767</v>
      </c>
      <c r="PY23" t="s">
        <v>1767</v>
      </c>
      <c r="PZ23" t="s">
        <v>1783</v>
      </c>
      <c r="QA23" t="s">
        <v>841</v>
      </c>
      <c r="QB23" t="s">
        <v>1814</v>
      </c>
      <c r="QC23" t="s">
        <v>1785</v>
      </c>
      <c r="QD23" t="s">
        <v>1786</v>
      </c>
      <c r="QE23" t="s">
        <v>845</v>
      </c>
      <c r="QF23" t="s">
        <v>1763</v>
      </c>
      <c r="QG23" t="s">
        <v>1763</v>
      </c>
      <c r="QH23" t="s">
        <v>1763</v>
      </c>
      <c r="QI23" t="s">
        <v>1763</v>
      </c>
      <c r="QJ23" t="s">
        <v>1763</v>
      </c>
      <c r="QK23" t="s">
        <v>1763</v>
      </c>
      <c r="QL23" t="s">
        <v>1767</v>
      </c>
      <c r="QM23" t="s">
        <v>1763</v>
      </c>
      <c r="QN23" t="s">
        <v>1767</v>
      </c>
      <c r="QO23" t="s">
        <v>1767</v>
      </c>
      <c r="QP23" t="s">
        <v>1767</v>
      </c>
      <c r="QQ23" t="s">
        <v>1767</v>
      </c>
      <c r="QR23" t="s">
        <v>1763</v>
      </c>
      <c r="QS23" t="s">
        <v>1767</v>
      </c>
      <c r="QT23" t="s">
        <v>1767</v>
      </c>
      <c r="QU23" t="s">
        <v>1767</v>
      </c>
      <c r="QV23" t="s">
        <v>1767</v>
      </c>
      <c r="QW23" t="s">
        <v>1763</v>
      </c>
      <c r="QX23" t="s">
        <v>1767</v>
      </c>
      <c r="QY23" t="s">
        <v>1767</v>
      </c>
      <c r="QZ23" t="s">
        <v>1767</v>
      </c>
      <c r="RA23" t="s">
        <v>1767</v>
      </c>
      <c r="RB23" t="s">
        <v>1767</v>
      </c>
      <c r="RC23" t="s">
        <v>1767</v>
      </c>
      <c r="RD23" t="s">
        <v>1767</v>
      </c>
      <c r="RE23" t="s">
        <v>1767</v>
      </c>
      <c r="RF23" t="s">
        <v>1767</v>
      </c>
      <c r="RG23" t="s">
        <v>1767</v>
      </c>
      <c r="RH23" t="s">
        <v>1767</v>
      </c>
      <c r="RI23" t="s">
        <v>1767</v>
      </c>
      <c r="RJ23" t="s">
        <v>1767</v>
      </c>
      <c r="RK23" t="s">
        <v>1763</v>
      </c>
      <c r="RL23" t="s">
        <v>1763</v>
      </c>
      <c r="RM23" t="s">
        <v>1767</v>
      </c>
      <c r="RN23" t="s">
        <v>1767</v>
      </c>
      <c r="RO23" t="s">
        <v>1767</v>
      </c>
      <c r="RP23" t="s">
        <v>1767</v>
      </c>
      <c r="RQ23" t="s">
        <v>1767</v>
      </c>
      <c r="RR23" t="s">
        <v>1767</v>
      </c>
      <c r="RS23" t="s">
        <v>1767</v>
      </c>
      <c r="RT23" t="s">
        <v>1767</v>
      </c>
      <c r="RU23" t="s">
        <v>1767</v>
      </c>
      <c r="RV23" t="s">
        <v>1767</v>
      </c>
      <c r="RW23" t="s">
        <v>1767</v>
      </c>
      <c r="RX23" t="s">
        <v>837</v>
      </c>
      <c r="RY23" t="s">
        <v>937</v>
      </c>
      <c r="RZ23" t="s">
        <v>1763</v>
      </c>
      <c r="SA23" t="s">
        <v>1767</v>
      </c>
      <c r="SB23" t="s">
        <v>1767</v>
      </c>
      <c r="SC23" t="s">
        <v>1767</v>
      </c>
      <c r="SD23" t="s">
        <v>1763</v>
      </c>
      <c r="SE23" t="s">
        <v>1767</v>
      </c>
      <c r="SF23" t="s">
        <v>1767</v>
      </c>
      <c r="SG23" t="s">
        <v>1767</v>
      </c>
      <c r="SH23" t="s">
        <v>1767</v>
      </c>
      <c r="SI23" t="s">
        <v>1763</v>
      </c>
      <c r="SJ23" t="s">
        <v>1767</v>
      </c>
      <c r="SK23" t="s">
        <v>1767</v>
      </c>
      <c r="SL23" t="s">
        <v>1767</v>
      </c>
      <c r="SM23" t="s">
        <v>1767</v>
      </c>
      <c r="SN23" t="s">
        <v>1767</v>
      </c>
      <c r="SO23" t="s">
        <v>1767</v>
      </c>
      <c r="SP23" t="s">
        <v>1763</v>
      </c>
      <c r="SQ23" t="s">
        <v>1767</v>
      </c>
      <c r="SR23" t="s">
        <v>1767</v>
      </c>
      <c r="SS23" t="s">
        <v>1767</v>
      </c>
      <c r="ST23" t="s">
        <v>1767</v>
      </c>
      <c r="SU23" t="s">
        <v>1763</v>
      </c>
      <c r="SV23" t="s">
        <v>1767</v>
      </c>
      <c r="SW23" t="s">
        <v>1763</v>
      </c>
      <c r="SX23" t="s">
        <v>1767</v>
      </c>
      <c r="SY23" t="s">
        <v>1767</v>
      </c>
      <c r="SZ23" t="s">
        <v>1763</v>
      </c>
      <c r="TA23" t="s">
        <v>1767</v>
      </c>
      <c r="TB23" t="s">
        <v>1767</v>
      </c>
      <c r="TC23" t="s">
        <v>1763</v>
      </c>
      <c r="TD23" t="s">
        <v>1767</v>
      </c>
      <c r="TE23" t="s">
        <v>1767</v>
      </c>
      <c r="TF23" t="s">
        <v>1767</v>
      </c>
      <c r="TG23" t="s">
        <v>1767</v>
      </c>
      <c r="TH23" t="s">
        <v>1767</v>
      </c>
      <c r="TI23" t="s">
        <v>1767</v>
      </c>
      <c r="TJ23" t="s">
        <v>1763</v>
      </c>
      <c r="TK23" t="s">
        <v>1767</v>
      </c>
      <c r="TL23" t="s">
        <v>1767</v>
      </c>
      <c r="TM23" t="s">
        <v>1767</v>
      </c>
      <c r="TN23" t="s">
        <v>1767</v>
      </c>
      <c r="TO23" t="s">
        <v>1767</v>
      </c>
      <c r="TP23" t="s">
        <v>1763</v>
      </c>
      <c r="TQ23" t="s">
        <v>1763</v>
      </c>
      <c r="TR23" t="s">
        <v>1763</v>
      </c>
      <c r="TS23" t="s">
        <v>1767</v>
      </c>
      <c r="TT23" t="s">
        <v>1767</v>
      </c>
      <c r="TU23" t="s">
        <v>1767</v>
      </c>
      <c r="TV23" t="s">
        <v>1767</v>
      </c>
      <c r="TW23" t="s">
        <v>1767</v>
      </c>
      <c r="TY23" t="s">
        <v>1767</v>
      </c>
      <c r="TZ23" t="s">
        <v>1763</v>
      </c>
      <c r="UA23" t="s">
        <v>1767</v>
      </c>
      <c r="UB23" t="s">
        <v>1767</v>
      </c>
      <c r="UC23" t="s">
        <v>1767</v>
      </c>
      <c r="UD23" t="s">
        <v>1767</v>
      </c>
      <c r="UE23" t="s">
        <v>1767</v>
      </c>
      <c r="UF23" t="s">
        <v>1767</v>
      </c>
      <c r="UG23" t="s">
        <v>1767</v>
      </c>
      <c r="UH23" t="s">
        <v>1767</v>
      </c>
      <c r="UI23" t="s">
        <v>1767</v>
      </c>
      <c r="UJ23" t="s">
        <v>1767</v>
      </c>
      <c r="UK23" t="s">
        <v>1767</v>
      </c>
      <c r="UL23" t="s">
        <v>1767</v>
      </c>
      <c r="UM23" t="s">
        <v>1767</v>
      </c>
      <c r="UN23" t="s">
        <v>1763</v>
      </c>
      <c r="UO23" t="s">
        <v>1767</v>
      </c>
      <c r="UP23" t="s">
        <v>1767</v>
      </c>
      <c r="UQ23" t="s">
        <v>1767</v>
      </c>
      <c r="UR23" t="s">
        <v>1763</v>
      </c>
      <c r="US23" t="s">
        <v>1767</v>
      </c>
      <c r="UT23" t="s">
        <v>1767</v>
      </c>
      <c r="UU23" t="s">
        <v>1767</v>
      </c>
      <c r="UV23" t="s">
        <v>1767</v>
      </c>
      <c r="UW23" t="s">
        <v>1767</v>
      </c>
      <c r="UX23" t="s">
        <v>1767</v>
      </c>
      <c r="UY23" t="s">
        <v>1767</v>
      </c>
      <c r="UZ23" t="s">
        <v>1767</v>
      </c>
      <c r="VB23" t="s">
        <v>1822</v>
      </c>
      <c r="VC23" t="s">
        <v>1788</v>
      </c>
      <c r="VD23" t="s">
        <v>1767</v>
      </c>
      <c r="VE23" t="s">
        <v>1767</v>
      </c>
      <c r="VF23" t="s">
        <v>1763</v>
      </c>
      <c r="VG23" t="s">
        <v>1763</v>
      </c>
      <c r="VH23" t="s">
        <v>1763</v>
      </c>
      <c r="VI23" t="s">
        <v>1767</v>
      </c>
      <c r="VJ23" t="s">
        <v>1767</v>
      </c>
      <c r="VK23" t="s">
        <v>1767</v>
      </c>
      <c r="VL23" t="s">
        <v>1767</v>
      </c>
      <c r="VM23" t="s">
        <v>1763</v>
      </c>
      <c r="VN23" t="s">
        <v>1767</v>
      </c>
      <c r="VO23" t="s">
        <v>1767</v>
      </c>
      <c r="VP23" t="s">
        <v>1767</v>
      </c>
      <c r="VQ23" t="s">
        <v>1767</v>
      </c>
      <c r="VY23" t="s">
        <v>1767</v>
      </c>
      <c r="VZ23" t="s">
        <v>1767</v>
      </c>
      <c r="WA23" t="s">
        <v>1767</v>
      </c>
      <c r="WJ23" t="s">
        <v>1763</v>
      </c>
      <c r="WK23" t="s">
        <v>1763</v>
      </c>
      <c r="WL23" t="s">
        <v>1767</v>
      </c>
      <c r="WM23" t="s">
        <v>1767</v>
      </c>
      <c r="WN23" t="s">
        <v>1767</v>
      </c>
      <c r="WO23" t="s">
        <v>1767</v>
      </c>
      <c r="WP23" t="s">
        <v>1767</v>
      </c>
      <c r="WQ23" t="s">
        <v>1767</v>
      </c>
      <c r="WR23" t="s">
        <v>1767</v>
      </c>
      <c r="WS23" t="s">
        <v>897</v>
      </c>
      <c r="WU23" t="s">
        <v>1763</v>
      </c>
      <c r="WV23" t="s">
        <v>1767</v>
      </c>
      <c r="WW23" t="s">
        <v>1767</v>
      </c>
      <c r="WX23" t="s">
        <v>1767</v>
      </c>
      <c r="WY23" t="s">
        <v>1767</v>
      </c>
      <c r="WZ23" t="s">
        <v>1767</v>
      </c>
      <c r="XA23" t="s">
        <v>1767</v>
      </c>
      <c r="XB23" t="s">
        <v>1767</v>
      </c>
      <c r="XC23" t="s">
        <v>1789</v>
      </c>
      <c r="XD23" t="s">
        <v>1763</v>
      </c>
      <c r="XE23" t="s">
        <v>1763</v>
      </c>
      <c r="XF23" t="s">
        <v>1767</v>
      </c>
      <c r="XG23" t="s">
        <v>1767</v>
      </c>
      <c r="XH23" t="s">
        <v>1767</v>
      </c>
      <c r="XI23" t="s">
        <v>1767</v>
      </c>
      <c r="XJ23" t="s">
        <v>1767</v>
      </c>
      <c r="XK23" t="s">
        <v>1767</v>
      </c>
      <c r="XL23" t="s">
        <v>1767</v>
      </c>
      <c r="XM23" t="s">
        <v>1767</v>
      </c>
      <c r="XN23" t="s">
        <v>1767</v>
      </c>
      <c r="XO23" t="s">
        <v>1767</v>
      </c>
      <c r="XP23" t="s">
        <v>1767</v>
      </c>
      <c r="XQ23" t="s">
        <v>1767</v>
      </c>
      <c r="XR23" t="s">
        <v>1763</v>
      </c>
      <c r="XS23" t="s">
        <v>1767</v>
      </c>
      <c r="XT23" t="s">
        <v>1763</v>
      </c>
      <c r="XU23" t="s">
        <v>1763</v>
      </c>
      <c r="XV23" t="s">
        <v>1767</v>
      </c>
      <c r="XW23" t="s">
        <v>1767</v>
      </c>
      <c r="XX23" t="s">
        <v>1767</v>
      </c>
      <c r="XY23" t="s">
        <v>1767</v>
      </c>
      <c r="XZ23" t="s">
        <v>1767</v>
      </c>
      <c r="ZM23" t="s">
        <v>1767</v>
      </c>
      <c r="ZN23" t="s">
        <v>1767</v>
      </c>
      <c r="ZO23" t="s">
        <v>1767</v>
      </c>
      <c r="ZP23" t="s">
        <v>1767</v>
      </c>
      <c r="ZQ23" t="s">
        <v>1767</v>
      </c>
      <c r="ZR23" t="s">
        <v>1763</v>
      </c>
      <c r="ZS23" t="s">
        <v>1767</v>
      </c>
      <c r="ZT23" t="s">
        <v>1767</v>
      </c>
      <c r="ZU23" t="s">
        <v>1767</v>
      </c>
      <c r="ZV23" t="s">
        <v>1763</v>
      </c>
      <c r="ZW23" t="s">
        <v>1767</v>
      </c>
      <c r="ZX23" t="s">
        <v>1767</v>
      </c>
      <c r="ZY23" t="s">
        <v>1767</v>
      </c>
      <c r="ZZ23" t="s">
        <v>1767</v>
      </c>
      <c r="AAA23" t="s">
        <v>1763</v>
      </c>
      <c r="AAB23" t="s">
        <v>1767</v>
      </c>
      <c r="AAC23" t="s">
        <v>1767</v>
      </c>
      <c r="AAD23" t="s">
        <v>1767</v>
      </c>
      <c r="AAE23" t="s">
        <v>1767</v>
      </c>
      <c r="AAF23" t="s">
        <v>1767</v>
      </c>
      <c r="AAH23" t="s">
        <v>1763</v>
      </c>
      <c r="AAI23" t="s">
        <v>1767</v>
      </c>
      <c r="AAJ23" t="s">
        <v>1763</v>
      </c>
      <c r="AAK23" t="s">
        <v>1767</v>
      </c>
      <c r="AAL23" t="s">
        <v>1767</v>
      </c>
      <c r="AAM23" t="s">
        <v>1767</v>
      </c>
      <c r="AAN23" t="s">
        <v>1763</v>
      </c>
      <c r="AAO23" t="s">
        <v>1767</v>
      </c>
      <c r="AAP23" t="s">
        <v>1767</v>
      </c>
      <c r="AAQ23" t="s">
        <v>1767</v>
      </c>
      <c r="AAR23" t="s">
        <v>1767</v>
      </c>
      <c r="AAS23" t="s">
        <v>1767</v>
      </c>
      <c r="AAT23" t="s">
        <v>1767</v>
      </c>
      <c r="AAV23" t="s">
        <v>1763</v>
      </c>
      <c r="AAW23" t="s">
        <v>1767</v>
      </c>
      <c r="AAX23" t="s">
        <v>1767</v>
      </c>
      <c r="AAY23" t="s">
        <v>1767</v>
      </c>
      <c r="AAZ23" t="s">
        <v>1767</v>
      </c>
      <c r="ABA23" t="s">
        <v>1763</v>
      </c>
      <c r="ABB23" t="s">
        <v>1767</v>
      </c>
      <c r="ABC23" t="s">
        <v>1767</v>
      </c>
      <c r="ABD23" t="s">
        <v>1767</v>
      </c>
      <c r="ABE23" t="s">
        <v>1767</v>
      </c>
      <c r="ABF23" t="s">
        <v>1763</v>
      </c>
      <c r="ABG23" t="s">
        <v>1767</v>
      </c>
      <c r="ABH23" t="s">
        <v>1767</v>
      </c>
      <c r="ABI23" t="s">
        <v>1767</v>
      </c>
      <c r="ABJ23" t="s">
        <v>1767</v>
      </c>
      <c r="ABK23" t="s">
        <v>1763</v>
      </c>
      <c r="ABL23" t="s">
        <v>1767</v>
      </c>
      <c r="ABM23" t="s">
        <v>1767</v>
      </c>
      <c r="ABN23" t="s">
        <v>1767</v>
      </c>
      <c r="ABO23" t="s">
        <v>1767</v>
      </c>
      <c r="ABP23" t="s">
        <v>1767</v>
      </c>
      <c r="ABQ23" t="s">
        <v>1767</v>
      </c>
      <c r="ABR23" t="s">
        <v>1767</v>
      </c>
      <c r="ABS23" t="s">
        <v>1767</v>
      </c>
      <c r="ABT23" t="s">
        <v>1767</v>
      </c>
      <c r="ABU23" t="s">
        <v>1767</v>
      </c>
      <c r="ABV23" t="s">
        <v>1763</v>
      </c>
      <c r="ABW23" t="s">
        <v>1767</v>
      </c>
      <c r="ABX23" t="s">
        <v>1763</v>
      </c>
      <c r="ABY23" t="s">
        <v>1767</v>
      </c>
      <c r="ABZ23" t="s">
        <v>1767</v>
      </c>
      <c r="ACA23" t="s">
        <v>1763</v>
      </c>
      <c r="ACB23" t="s">
        <v>1767</v>
      </c>
      <c r="ACC23" t="s">
        <v>1767</v>
      </c>
      <c r="ACD23" t="s">
        <v>1767</v>
      </c>
      <c r="ACE23" t="s">
        <v>1767</v>
      </c>
      <c r="ACF23" t="s">
        <v>1767</v>
      </c>
      <c r="ACG23" t="s">
        <v>1767</v>
      </c>
      <c r="ACH23" t="s">
        <v>1767</v>
      </c>
      <c r="ACI23" t="s">
        <v>1767</v>
      </c>
    </row>
    <row r="24" spans="1:763">
      <c r="A24" t="s">
        <v>1016</v>
      </c>
      <c r="B24" t="s">
        <v>1017</v>
      </c>
      <c r="C24" t="s">
        <v>1018</v>
      </c>
      <c r="D24" t="s">
        <v>873</v>
      </c>
      <c r="E24" t="s">
        <v>873</v>
      </c>
      <c r="P24" t="s">
        <v>1019</v>
      </c>
      <c r="Q24">
        <v>0.81147810819708099</v>
      </c>
      <c r="T24" t="s">
        <v>1762</v>
      </c>
      <c r="V24" t="s">
        <v>1763</v>
      </c>
      <c r="X24" t="s">
        <v>1763</v>
      </c>
      <c r="Y24" t="s">
        <v>1791</v>
      </c>
      <c r="AA24" t="s">
        <v>1765</v>
      </c>
      <c r="AB24" t="s">
        <v>1766</v>
      </c>
      <c r="AC24" t="s">
        <v>1057</v>
      </c>
      <c r="AD24" t="s">
        <v>1767</v>
      </c>
      <c r="AE24" t="s">
        <v>836</v>
      </c>
      <c r="AF24" t="s">
        <v>845</v>
      </c>
      <c r="AG24" t="s">
        <v>818</v>
      </c>
      <c r="KF24" t="s">
        <v>1057</v>
      </c>
      <c r="KH24" t="s">
        <v>818</v>
      </c>
      <c r="KI24" t="s">
        <v>818</v>
      </c>
      <c r="KJ24" t="s">
        <v>845</v>
      </c>
      <c r="KK24" t="s">
        <v>818</v>
      </c>
      <c r="KL24" t="s">
        <v>818</v>
      </c>
      <c r="KM24" t="s">
        <v>818</v>
      </c>
      <c r="KN24" t="s">
        <v>837</v>
      </c>
      <c r="KO24" t="s">
        <v>818</v>
      </c>
      <c r="KP24" t="s">
        <v>845</v>
      </c>
      <c r="KQ24" t="s">
        <v>837</v>
      </c>
      <c r="KR24" t="s">
        <v>818</v>
      </c>
      <c r="KS24" t="s">
        <v>845</v>
      </c>
      <c r="KT24" t="s">
        <v>818</v>
      </c>
      <c r="KU24" t="s">
        <v>818</v>
      </c>
      <c r="KV24" t="s">
        <v>818</v>
      </c>
      <c r="KW24" t="s">
        <v>818</v>
      </c>
      <c r="KX24" t="s">
        <v>818</v>
      </c>
      <c r="KY24" t="s">
        <v>845</v>
      </c>
      <c r="KZ24" t="s">
        <v>845</v>
      </c>
      <c r="LA24" t="s">
        <v>845</v>
      </c>
      <c r="LB24" t="s">
        <v>837</v>
      </c>
      <c r="LC24" t="s">
        <v>837</v>
      </c>
      <c r="LD24" t="s">
        <v>1057</v>
      </c>
      <c r="LE24" t="s">
        <v>818</v>
      </c>
      <c r="LF24" t="s">
        <v>837</v>
      </c>
      <c r="LH24" t="s">
        <v>1763</v>
      </c>
      <c r="LI24" t="s">
        <v>1767</v>
      </c>
      <c r="LJ24" t="s">
        <v>1767</v>
      </c>
      <c r="LK24" t="s">
        <v>1767</v>
      </c>
      <c r="LL24" t="s">
        <v>1767</v>
      </c>
      <c r="LM24" t="s">
        <v>1767</v>
      </c>
      <c r="LN24" t="s">
        <v>1767</v>
      </c>
      <c r="LO24" t="s">
        <v>1763</v>
      </c>
      <c r="LP24" t="s">
        <v>1767</v>
      </c>
      <c r="LQ24" t="s">
        <v>1767</v>
      </c>
      <c r="LR24" t="s">
        <v>818</v>
      </c>
      <c r="LV24" t="s">
        <v>818</v>
      </c>
      <c r="LX24" t="s">
        <v>1767</v>
      </c>
      <c r="MA24" t="s">
        <v>1793</v>
      </c>
      <c r="MB24" t="s">
        <v>887</v>
      </c>
      <c r="MC24" t="s">
        <v>1804</v>
      </c>
      <c r="MD24" t="s">
        <v>1763</v>
      </c>
      <c r="MF24" t="s">
        <v>1770</v>
      </c>
      <c r="MI24" t="s">
        <v>1763</v>
      </c>
      <c r="MJ24" t="s">
        <v>1771</v>
      </c>
      <c r="MK24" t="s">
        <v>1767</v>
      </c>
      <c r="ML24" t="s">
        <v>1767</v>
      </c>
      <c r="MM24" t="s">
        <v>1763</v>
      </c>
      <c r="MN24" t="s">
        <v>1767</v>
      </c>
      <c r="MO24" t="s">
        <v>1767</v>
      </c>
      <c r="MP24" t="s">
        <v>1767</v>
      </c>
      <c r="MQ24" t="s">
        <v>1767</v>
      </c>
      <c r="MR24" t="s">
        <v>1767</v>
      </c>
      <c r="MS24" t="s">
        <v>1767</v>
      </c>
      <c r="MT24" t="s">
        <v>1767</v>
      </c>
      <c r="MU24" t="s">
        <v>1763</v>
      </c>
      <c r="NC24" t="s">
        <v>1767</v>
      </c>
      <c r="ND24" t="s">
        <v>1763</v>
      </c>
      <c r="NE24" t="s">
        <v>1763</v>
      </c>
      <c r="NR24" t="s">
        <v>1763</v>
      </c>
      <c r="NS24" t="s">
        <v>1767</v>
      </c>
      <c r="NU24" t="s">
        <v>1795</v>
      </c>
      <c r="NV24" t="s">
        <v>1767</v>
      </c>
      <c r="NX24" t="s">
        <v>1773</v>
      </c>
      <c r="OP24" t="s">
        <v>1763</v>
      </c>
      <c r="OQ24" t="s">
        <v>1774</v>
      </c>
      <c r="OR24" t="s">
        <v>1775</v>
      </c>
      <c r="OS24" t="s">
        <v>1871</v>
      </c>
      <c r="OT24" t="s">
        <v>1763</v>
      </c>
      <c r="OU24" t="s">
        <v>1767</v>
      </c>
      <c r="OV24" t="s">
        <v>1777</v>
      </c>
      <c r="OW24" t="s">
        <v>1820</v>
      </c>
      <c r="OX24" t="s">
        <v>1830</v>
      </c>
      <c r="OY24" t="s">
        <v>1779</v>
      </c>
      <c r="OZ24" t="s">
        <v>956</v>
      </c>
      <c r="PA24" t="s">
        <v>1763</v>
      </c>
      <c r="PB24" t="s">
        <v>1767</v>
      </c>
      <c r="PC24" t="s">
        <v>1767</v>
      </c>
      <c r="PD24" t="s">
        <v>1767</v>
      </c>
      <c r="PE24" t="s">
        <v>1767</v>
      </c>
      <c r="PF24" t="s">
        <v>1767</v>
      </c>
      <c r="PG24" t="s">
        <v>1767</v>
      </c>
      <c r="PH24" t="s">
        <v>1767</v>
      </c>
      <c r="PI24" t="s">
        <v>1767</v>
      </c>
      <c r="PJ24" t="s">
        <v>1767</v>
      </c>
      <c r="PK24" t="s">
        <v>1767</v>
      </c>
      <c r="PL24" t="s">
        <v>1780</v>
      </c>
      <c r="PM24" t="s">
        <v>836</v>
      </c>
      <c r="PN24" t="s">
        <v>837</v>
      </c>
      <c r="PO24" t="s">
        <v>1812</v>
      </c>
      <c r="PP24" t="s">
        <v>1782</v>
      </c>
      <c r="PQ24" t="s">
        <v>1763</v>
      </c>
      <c r="PR24" t="s">
        <v>1763</v>
      </c>
      <c r="PS24" t="s">
        <v>1767</v>
      </c>
      <c r="PT24" t="s">
        <v>1767</v>
      </c>
      <c r="PU24" t="s">
        <v>1767</v>
      </c>
      <c r="PV24" t="s">
        <v>1767</v>
      </c>
      <c r="PW24" t="s">
        <v>1767</v>
      </c>
      <c r="PX24" t="s">
        <v>1767</v>
      </c>
      <c r="PY24" t="s">
        <v>1767</v>
      </c>
      <c r="PZ24" t="s">
        <v>1783</v>
      </c>
      <c r="QA24" t="s">
        <v>841</v>
      </c>
      <c r="QB24" t="s">
        <v>1850</v>
      </c>
      <c r="QC24" t="s">
        <v>1785</v>
      </c>
      <c r="QD24" t="s">
        <v>1786</v>
      </c>
      <c r="QE24" t="s">
        <v>845</v>
      </c>
      <c r="QF24" t="s">
        <v>1763</v>
      </c>
      <c r="QG24" t="s">
        <v>1763</v>
      </c>
      <c r="QH24" t="s">
        <v>1763</v>
      </c>
      <c r="QI24" t="s">
        <v>1767</v>
      </c>
      <c r="QJ24" t="s">
        <v>1763</v>
      </c>
      <c r="QK24" t="s">
        <v>1763</v>
      </c>
      <c r="QL24" t="s">
        <v>1767</v>
      </c>
      <c r="QM24" t="s">
        <v>1767</v>
      </c>
      <c r="QN24" t="s">
        <v>1767</v>
      </c>
      <c r="QO24" t="s">
        <v>1763</v>
      </c>
      <c r="QP24" t="s">
        <v>1767</v>
      </c>
      <c r="QQ24" t="s">
        <v>1767</v>
      </c>
      <c r="QR24" t="s">
        <v>1763</v>
      </c>
      <c r="QS24" t="s">
        <v>1763</v>
      </c>
      <c r="QT24" t="s">
        <v>1767</v>
      </c>
      <c r="QU24" t="s">
        <v>1767</v>
      </c>
      <c r="QV24" t="s">
        <v>1767</v>
      </c>
      <c r="QW24" t="s">
        <v>1767</v>
      </c>
      <c r="QX24" t="s">
        <v>1767</v>
      </c>
      <c r="QY24" t="s">
        <v>1767</v>
      </c>
      <c r="QZ24" t="s">
        <v>1767</v>
      </c>
      <c r="RA24" t="s">
        <v>1767</v>
      </c>
      <c r="RB24" t="s">
        <v>1767</v>
      </c>
      <c r="RC24" t="s">
        <v>1767</v>
      </c>
      <c r="RD24" t="s">
        <v>1767</v>
      </c>
      <c r="RE24" t="s">
        <v>1767</v>
      </c>
      <c r="RF24" t="s">
        <v>1767</v>
      </c>
      <c r="RG24" t="s">
        <v>1767</v>
      </c>
      <c r="RH24" t="s">
        <v>1767</v>
      </c>
      <c r="RI24" t="s">
        <v>1767</v>
      </c>
      <c r="RJ24" t="s">
        <v>1767</v>
      </c>
      <c r="RK24" t="s">
        <v>1763</v>
      </c>
      <c r="RL24" t="s">
        <v>1763</v>
      </c>
      <c r="RM24" t="s">
        <v>1767</v>
      </c>
      <c r="RN24" t="s">
        <v>1767</v>
      </c>
      <c r="RO24" t="s">
        <v>1767</v>
      </c>
      <c r="RP24" t="s">
        <v>1767</v>
      </c>
      <c r="RQ24" t="s">
        <v>1767</v>
      </c>
      <c r="RR24" t="s">
        <v>1767</v>
      </c>
      <c r="RS24" t="s">
        <v>1767</v>
      </c>
      <c r="RT24" t="s">
        <v>1767</v>
      </c>
      <c r="RU24" t="s">
        <v>1767</v>
      </c>
      <c r="RV24" t="s">
        <v>1767</v>
      </c>
      <c r="RW24" t="s">
        <v>1767</v>
      </c>
      <c r="RX24" t="s">
        <v>845</v>
      </c>
      <c r="RY24" t="s">
        <v>1021</v>
      </c>
      <c r="RZ24" t="s">
        <v>1763</v>
      </c>
      <c r="SA24" t="s">
        <v>1763</v>
      </c>
      <c r="SB24" t="s">
        <v>1767</v>
      </c>
      <c r="SC24" t="s">
        <v>1767</v>
      </c>
      <c r="SD24" t="s">
        <v>1767</v>
      </c>
      <c r="SE24" t="s">
        <v>1767</v>
      </c>
      <c r="SF24" t="s">
        <v>1767</v>
      </c>
      <c r="SG24" t="s">
        <v>1767</v>
      </c>
      <c r="SH24" t="s">
        <v>1767</v>
      </c>
      <c r="SI24" t="s">
        <v>1767</v>
      </c>
      <c r="SJ24" t="s">
        <v>1767</v>
      </c>
      <c r="SK24" t="s">
        <v>1767</v>
      </c>
      <c r="SL24" t="s">
        <v>1763</v>
      </c>
      <c r="SM24" t="s">
        <v>1767</v>
      </c>
      <c r="SN24" t="s">
        <v>1767</v>
      </c>
      <c r="SO24" t="s">
        <v>1767</v>
      </c>
      <c r="SP24" t="s">
        <v>1767</v>
      </c>
      <c r="SQ24" t="s">
        <v>1767</v>
      </c>
      <c r="SR24" t="s">
        <v>1767</v>
      </c>
      <c r="SS24" t="s">
        <v>1767</v>
      </c>
      <c r="ST24" t="s">
        <v>1767</v>
      </c>
      <c r="SU24" t="s">
        <v>1767</v>
      </c>
      <c r="SV24" t="s">
        <v>1767</v>
      </c>
      <c r="SW24" t="s">
        <v>1767</v>
      </c>
      <c r="SX24" t="s">
        <v>1767</v>
      </c>
      <c r="SY24" t="s">
        <v>1767</v>
      </c>
      <c r="SZ24" t="s">
        <v>1767</v>
      </c>
      <c r="TA24" t="s">
        <v>1767</v>
      </c>
      <c r="TB24" t="s">
        <v>1767</v>
      </c>
      <c r="TC24" t="s">
        <v>1767</v>
      </c>
      <c r="TD24" t="s">
        <v>1767</v>
      </c>
      <c r="TE24" t="s">
        <v>1767</v>
      </c>
      <c r="TF24" t="s">
        <v>1763</v>
      </c>
      <c r="TG24" t="s">
        <v>1767</v>
      </c>
      <c r="TH24" t="s">
        <v>1767</v>
      </c>
      <c r="TI24" t="s">
        <v>1767</v>
      </c>
      <c r="TJ24" t="s">
        <v>1763</v>
      </c>
      <c r="TK24" t="s">
        <v>1767</v>
      </c>
      <c r="TL24" t="s">
        <v>1767</v>
      </c>
      <c r="TM24" t="s">
        <v>1767</v>
      </c>
      <c r="TN24" t="s">
        <v>1767</v>
      </c>
      <c r="TO24" t="s">
        <v>1767</v>
      </c>
      <c r="TP24" t="s">
        <v>1767</v>
      </c>
      <c r="TQ24" t="s">
        <v>1763</v>
      </c>
      <c r="TR24" t="s">
        <v>1763</v>
      </c>
      <c r="TS24" t="s">
        <v>1767</v>
      </c>
      <c r="TT24" t="s">
        <v>1767</v>
      </c>
      <c r="TU24" t="s">
        <v>1767</v>
      </c>
      <c r="TV24" t="s">
        <v>1767</v>
      </c>
      <c r="TW24" t="s">
        <v>1767</v>
      </c>
      <c r="TY24" t="s">
        <v>1767</v>
      </c>
      <c r="TZ24" t="s">
        <v>1767</v>
      </c>
      <c r="UA24" t="s">
        <v>1767</v>
      </c>
      <c r="UB24" t="s">
        <v>1767</v>
      </c>
      <c r="UC24" t="s">
        <v>1763</v>
      </c>
      <c r="UD24" t="s">
        <v>1767</v>
      </c>
      <c r="UE24" t="s">
        <v>1767</v>
      </c>
      <c r="UF24" t="s">
        <v>1767</v>
      </c>
      <c r="UG24" t="s">
        <v>1767</v>
      </c>
      <c r="UH24" t="s">
        <v>1767</v>
      </c>
      <c r="UI24" t="s">
        <v>1767</v>
      </c>
      <c r="UJ24" t="s">
        <v>1767</v>
      </c>
      <c r="UK24" t="s">
        <v>1767</v>
      </c>
      <c r="UL24" t="s">
        <v>1763</v>
      </c>
      <c r="UM24" t="s">
        <v>1763</v>
      </c>
      <c r="UN24" t="s">
        <v>1767</v>
      </c>
      <c r="UO24" t="s">
        <v>1767</v>
      </c>
      <c r="UP24" t="s">
        <v>1767</v>
      </c>
      <c r="UQ24" t="s">
        <v>1767</v>
      </c>
      <c r="UR24" t="s">
        <v>1763</v>
      </c>
      <c r="US24" t="s">
        <v>1767</v>
      </c>
      <c r="UT24" t="s">
        <v>1767</v>
      </c>
      <c r="UU24" t="s">
        <v>1767</v>
      </c>
      <c r="UV24" t="s">
        <v>1767</v>
      </c>
      <c r="UW24" t="s">
        <v>1767</v>
      </c>
      <c r="UX24" t="s">
        <v>1767</v>
      </c>
      <c r="UY24" t="s">
        <v>1767</v>
      </c>
      <c r="UZ24" t="s">
        <v>1767</v>
      </c>
      <c r="VB24" t="s">
        <v>1822</v>
      </c>
      <c r="VC24" t="s">
        <v>1788</v>
      </c>
      <c r="VD24" t="s">
        <v>1767</v>
      </c>
      <c r="VE24" t="s">
        <v>1767</v>
      </c>
      <c r="VF24" t="s">
        <v>1763</v>
      </c>
      <c r="VG24" t="s">
        <v>1763</v>
      </c>
      <c r="VH24" t="s">
        <v>1767</v>
      </c>
      <c r="VI24" t="s">
        <v>1767</v>
      </c>
      <c r="VJ24" t="s">
        <v>1767</v>
      </c>
      <c r="VK24" t="s">
        <v>1767</v>
      </c>
      <c r="VL24" t="s">
        <v>1767</v>
      </c>
      <c r="VM24" t="s">
        <v>1767</v>
      </c>
      <c r="VN24" t="s">
        <v>1767</v>
      </c>
      <c r="VO24" t="s">
        <v>1767</v>
      </c>
      <c r="VP24" t="s">
        <v>1767</v>
      </c>
      <c r="VQ24" t="s">
        <v>1767</v>
      </c>
      <c r="VY24" t="s">
        <v>1763</v>
      </c>
      <c r="VZ24" t="s">
        <v>1763</v>
      </c>
      <c r="WA24" t="s">
        <v>1763</v>
      </c>
      <c r="WB24" t="s">
        <v>1767</v>
      </c>
      <c r="WJ24" t="s">
        <v>1763</v>
      </c>
      <c r="WK24" t="s">
        <v>1763</v>
      </c>
      <c r="WL24" t="s">
        <v>1767</v>
      </c>
      <c r="WM24" t="s">
        <v>1763</v>
      </c>
      <c r="WN24" t="s">
        <v>1767</v>
      </c>
      <c r="WO24" t="s">
        <v>1767</v>
      </c>
      <c r="WP24" t="s">
        <v>1767</v>
      </c>
      <c r="WQ24" t="s">
        <v>1767</v>
      </c>
      <c r="WR24" t="s">
        <v>1767</v>
      </c>
      <c r="WS24" t="s">
        <v>897</v>
      </c>
      <c r="WU24" t="s">
        <v>1763</v>
      </c>
      <c r="WV24" t="s">
        <v>1767</v>
      </c>
      <c r="WW24" t="s">
        <v>1767</v>
      </c>
      <c r="WX24" t="s">
        <v>1767</v>
      </c>
      <c r="WY24" t="s">
        <v>1767</v>
      </c>
      <c r="WZ24" t="s">
        <v>1767</v>
      </c>
      <c r="XA24" t="s">
        <v>1767</v>
      </c>
      <c r="XB24" t="s">
        <v>1767</v>
      </c>
      <c r="XC24" t="s">
        <v>1789</v>
      </c>
      <c r="XD24" t="s">
        <v>1763</v>
      </c>
      <c r="XE24" t="s">
        <v>1763</v>
      </c>
      <c r="XF24" t="s">
        <v>1767</v>
      </c>
      <c r="XG24" t="s">
        <v>1767</v>
      </c>
      <c r="XH24" t="s">
        <v>1767</v>
      </c>
      <c r="XI24" t="s">
        <v>1767</v>
      </c>
      <c r="XJ24" t="s">
        <v>1767</v>
      </c>
      <c r="XK24" t="s">
        <v>1767</v>
      </c>
      <c r="XL24" t="s">
        <v>1767</v>
      </c>
      <c r="XM24" t="s">
        <v>1767</v>
      </c>
      <c r="XN24" t="s">
        <v>1767</v>
      </c>
      <c r="XO24" t="s">
        <v>1767</v>
      </c>
      <c r="XP24" t="s">
        <v>1767</v>
      </c>
      <c r="XQ24" t="s">
        <v>1767</v>
      </c>
      <c r="XR24" t="s">
        <v>1767</v>
      </c>
      <c r="XS24" t="s">
        <v>1767</v>
      </c>
      <c r="XT24" t="s">
        <v>1767</v>
      </c>
      <c r="XU24" t="s">
        <v>1767</v>
      </c>
      <c r="XV24" t="s">
        <v>1767</v>
      </c>
      <c r="XW24" t="s">
        <v>1763</v>
      </c>
      <c r="XX24" t="s">
        <v>1767</v>
      </c>
      <c r="XY24" t="s">
        <v>1767</v>
      </c>
      <c r="XZ24" t="s">
        <v>1767</v>
      </c>
      <c r="ZM24" t="s">
        <v>1767</v>
      </c>
      <c r="ZN24" t="s">
        <v>1767</v>
      </c>
      <c r="ZO24" t="s">
        <v>1767</v>
      </c>
      <c r="ZP24" t="s">
        <v>1767</v>
      </c>
      <c r="ZQ24" t="s">
        <v>1763</v>
      </c>
      <c r="ZR24" t="s">
        <v>1767</v>
      </c>
      <c r="ZS24" t="s">
        <v>1767</v>
      </c>
      <c r="ZT24" t="s">
        <v>1767</v>
      </c>
      <c r="ZU24" t="s">
        <v>1767</v>
      </c>
      <c r="ZV24" t="s">
        <v>1767</v>
      </c>
      <c r="ZW24" t="s">
        <v>1767</v>
      </c>
      <c r="ZX24" t="s">
        <v>1767</v>
      </c>
      <c r="ZY24" t="s">
        <v>1767</v>
      </c>
      <c r="ZZ24" t="s">
        <v>1767</v>
      </c>
      <c r="AAA24" t="s">
        <v>1767</v>
      </c>
      <c r="AAB24" t="s">
        <v>1767</v>
      </c>
      <c r="AAC24" t="s">
        <v>1767</v>
      </c>
      <c r="AAD24" t="s">
        <v>1767</v>
      </c>
      <c r="AAE24" t="s">
        <v>1767</v>
      </c>
      <c r="AAF24" t="s">
        <v>1767</v>
      </c>
      <c r="AAH24" t="s">
        <v>1767</v>
      </c>
      <c r="AAI24" t="s">
        <v>1767</v>
      </c>
      <c r="AAJ24" t="s">
        <v>1767</v>
      </c>
      <c r="AAK24" t="s">
        <v>1767</v>
      </c>
      <c r="AAL24" t="s">
        <v>1763</v>
      </c>
      <c r="AAM24" t="s">
        <v>1767</v>
      </c>
      <c r="AAN24" t="s">
        <v>1767</v>
      </c>
      <c r="AAO24" t="s">
        <v>1767</v>
      </c>
      <c r="AAP24" t="s">
        <v>1767</v>
      </c>
      <c r="AAQ24" t="s">
        <v>1767</v>
      </c>
      <c r="AAR24" t="s">
        <v>1767</v>
      </c>
      <c r="AAS24" t="s">
        <v>1767</v>
      </c>
      <c r="AAT24" t="s">
        <v>1767</v>
      </c>
      <c r="AAV24" t="s">
        <v>1767</v>
      </c>
      <c r="AAW24" t="s">
        <v>1767</v>
      </c>
      <c r="AAX24" t="s">
        <v>1767</v>
      </c>
      <c r="AAY24" t="s">
        <v>1767</v>
      </c>
      <c r="AAZ24" t="s">
        <v>1763</v>
      </c>
      <c r="ABA24" t="s">
        <v>1763</v>
      </c>
      <c r="ABB24" t="s">
        <v>1763</v>
      </c>
      <c r="ABC24" t="s">
        <v>1767</v>
      </c>
      <c r="ABD24" t="s">
        <v>1767</v>
      </c>
      <c r="ABE24" t="s">
        <v>1767</v>
      </c>
      <c r="ABF24" t="s">
        <v>1767</v>
      </c>
      <c r="ABG24" t="s">
        <v>1767</v>
      </c>
      <c r="ABH24" t="s">
        <v>1767</v>
      </c>
      <c r="ABI24" t="s">
        <v>1767</v>
      </c>
      <c r="ABJ24" t="s">
        <v>1767</v>
      </c>
      <c r="ABK24" t="s">
        <v>1767</v>
      </c>
      <c r="ABL24" t="s">
        <v>1767</v>
      </c>
      <c r="ABM24" t="s">
        <v>1767</v>
      </c>
      <c r="ABN24" t="s">
        <v>1767</v>
      </c>
      <c r="ABO24" t="s">
        <v>1767</v>
      </c>
      <c r="ABP24" t="s">
        <v>1767</v>
      </c>
      <c r="ABQ24" t="s">
        <v>1767</v>
      </c>
      <c r="ABR24" t="s">
        <v>1767</v>
      </c>
      <c r="ABS24" t="s">
        <v>1767</v>
      </c>
      <c r="ABT24" t="s">
        <v>1767</v>
      </c>
      <c r="ABU24" t="s">
        <v>1767</v>
      </c>
      <c r="ABV24" t="s">
        <v>1763</v>
      </c>
      <c r="ABW24" t="s">
        <v>1763</v>
      </c>
      <c r="ABX24" t="s">
        <v>1763</v>
      </c>
      <c r="ABY24" t="s">
        <v>1767</v>
      </c>
      <c r="ABZ24" t="s">
        <v>1767</v>
      </c>
      <c r="ACA24" t="s">
        <v>1767</v>
      </c>
      <c r="ACB24" t="s">
        <v>1767</v>
      </c>
      <c r="ACC24" t="s">
        <v>1767</v>
      </c>
      <c r="ACD24" t="s">
        <v>1767</v>
      </c>
      <c r="ACE24" t="s">
        <v>1767</v>
      </c>
      <c r="ACF24" t="s">
        <v>1767</v>
      </c>
      <c r="ACG24" t="s">
        <v>1767</v>
      </c>
      <c r="ACH24" t="s">
        <v>1767</v>
      </c>
      <c r="ACI24" t="s">
        <v>1767</v>
      </c>
    </row>
    <row r="25" spans="1:763">
      <c r="A25" t="s">
        <v>1022</v>
      </c>
      <c r="B25" t="s">
        <v>1023</v>
      </c>
      <c r="C25" t="s">
        <v>1024</v>
      </c>
      <c r="D25" t="s">
        <v>977</v>
      </c>
      <c r="E25" t="s">
        <v>977</v>
      </c>
      <c r="P25" t="s">
        <v>812</v>
      </c>
      <c r="T25" t="s">
        <v>1823</v>
      </c>
      <c r="V25" t="s">
        <v>1763</v>
      </c>
      <c r="X25" t="s">
        <v>1763</v>
      </c>
      <c r="Y25" t="s">
        <v>1764</v>
      </c>
      <c r="AA25" t="s">
        <v>1765</v>
      </c>
      <c r="AB25" t="s">
        <v>1817</v>
      </c>
      <c r="AC25" t="s">
        <v>892</v>
      </c>
      <c r="AD25" t="s">
        <v>1767</v>
      </c>
      <c r="AE25" t="s">
        <v>818</v>
      </c>
      <c r="AF25" t="s">
        <v>892</v>
      </c>
      <c r="AG25" t="s">
        <v>818</v>
      </c>
      <c r="KF25" t="s">
        <v>892</v>
      </c>
      <c r="KH25" t="s">
        <v>818</v>
      </c>
      <c r="KI25" t="s">
        <v>818</v>
      </c>
      <c r="KJ25" t="s">
        <v>818</v>
      </c>
      <c r="KK25" t="s">
        <v>845</v>
      </c>
      <c r="KL25" t="s">
        <v>818</v>
      </c>
      <c r="KM25" t="s">
        <v>818</v>
      </c>
      <c r="KN25" t="s">
        <v>845</v>
      </c>
      <c r="KO25" t="s">
        <v>818</v>
      </c>
      <c r="KP25" t="s">
        <v>845</v>
      </c>
      <c r="KQ25" t="s">
        <v>845</v>
      </c>
      <c r="KR25" t="s">
        <v>818</v>
      </c>
      <c r="KS25" t="s">
        <v>845</v>
      </c>
      <c r="KT25" t="s">
        <v>845</v>
      </c>
      <c r="KU25" t="s">
        <v>845</v>
      </c>
      <c r="KV25" t="s">
        <v>818</v>
      </c>
      <c r="KW25" t="s">
        <v>818</v>
      </c>
      <c r="KX25" t="s">
        <v>845</v>
      </c>
      <c r="KY25" t="s">
        <v>818</v>
      </c>
      <c r="KZ25" t="s">
        <v>879</v>
      </c>
      <c r="LA25" t="s">
        <v>845</v>
      </c>
      <c r="LB25" t="s">
        <v>837</v>
      </c>
      <c r="LC25" t="s">
        <v>836</v>
      </c>
      <c r="LD25" t="s">
        <v>892</v>
      </c>
      <c r="LE25" t="s">
        <v>837</v>
      </c>
      <c r="LF25" t="s">
        <v>837</v>
      </c>
      <c r="LH25" t="s">
        <v>1767</v>
      </c>
      <c r="LI25" t="s">
        <v>1767</v>
      </c>
      <c r="LJ25" t="s">
        <v>1767</v>
      </c>
      <c r="LK25" t="s">
        <v>1763</v>
      </c>
      <c r="LL25" t="s">
        <v>1767</v>
      </c>
      <c r="LM25" t="s">
        <v>1767</v>
      </c>
      <c r="LN25" t="s">
        <v>1767</v>
      </c>
      <c r="LO25" t="s">
        <v>1767</v>
      </c>
      <c r="LQ25" t="s">
        <v>1767</v>
      </c>
      <c r="LR25" t="s">
        <v>845</v>
      </c>
      <c r="LV25" t="s">
        <v>845</v>
      </c>
      <c r="LX25" t="s">
        <v>1767</v>
      </c>
      <c r="MU25" t="s">
        <v>1763</v>
      </c>
      <c r="NC25" t="s">
        <v>1763</v>
      </c>
      <c r="ND25" t="s">
        <v>1767</v>
      </c>
      <c r="NE25" t="s">
        <v>1763</v>
      </c>
      <c r="NR25" t="s">
        <v>1763</v>
      </c>
      <c r="NS25" t="s">
        <v>1767</v>
      </c>
      <c r="NU25" t="s">
        <v>1839</v>
      </c>
      <c r="NX25" t="s">
        <v>1773</v>
      </c>
      <c r="NY25" t="s">
        <v>837</v>
      </c>
      <c r="NZ25" t="s">
        <v>903</v>
      </c>
      <c r="OP25" t="s">
        <v>1763</v>
      </c>
      <c r="OQ25" t="s">
        <v>890</v>
      </c>
      <c r="OR25" t="s">
        <v>1775</v>
      </c>
      <c r="OS25" t="s">
        <v>1806</v>
      </c>
      <c r="OT25" t="s">
        <v>1763</v>
      </c>
      <c r="OU25" t="s">
        <v>1763</v>
      </c>
      <c r="OV25" t="s">
        <v>1777</v>
      </c>
      <c r="OW25" t="s">
        <v>1798</v>
      </c>
      <c r="OX25" t="s">
        <v>832</v>
      </c>
      <c r="OY25" t="s">
        <v>1779</v>
      </c>
      <c r="OZ25" t="s">
        <v>865</v>
      </c>
      <c r="PA25" t="s">
        <v>1767</v>
      </c>
      <c r="PB25" t="s">
        <v>1767</v>
      </c>
      <c r="PC25" t="s">
        <v>1763</v>
      </c>
      <c r="PD25" t="s">
        <v>1763</v>
      </c>
      <c r="PE25" t="s">
        <v>1767</v>
      </c>
      <c r="PF25" t="s">
        <v>1767</v>
      </c>
      <c r="PG25" t="s">
        <v>1767</v>
      </c>
      <c r="PH25" t="s">
        <v>1767</v>
      </c>
      <c r="PI25" t="s">
        <v>1767</v>
      </c>
      <c r="PJ25" t="s">
        <v>1767</v>
      </c>
      <c r="PK25" t="s">
        <v>1767</v>
      </c>
      <c r="PL25" t="s">
        <v>1832</v>
      </c>
      <c r="PM25" t="s">
        <v>837</v>
      </c>
      <c r="PO25" t="s">
        <v>1799</v>
      </c>
      <c r="PP25" t="s">
        <v>1813</v>
      </c>
      <c r="PQ25" t="s">
        <v>1763</v>
      </c>
      <c r="PR25" t="s">
        <v>1763</v>
      </c>
      <c r="PS25" t="s">
        <v>1767</v>
      </c>
      <c r="PT25" t="s">
        <v>1767</v>
      </c>
      <c r="PU25" t="s">
        <v>1767</v>
      </c>
      <c r="PV25" t="s">
        <v>1767</v>
      </c>
      <c r="PW25" t="s">
        <v>1767</v>
      </c>
      <c r="PX25" t="s">
        <v>1767</v>
      </c>
      <c r="PY25" t="s">
        <v>1767</v>
      </c>
      <c r="PZ25" t="s">
        <v>1783</v>
      </c>
      <c r="QD25" t="s">
        <v>1786</v>
      </c>
      <c r="QE25" t="s">
        <v>845</v>
      </c>
      <c r="QF25" t="s">
        <v>1763</v>
      </c>
      <c r="QG25" t="s">
        <v>1763</v>
      </c>
      <c r="QH25" t="s">
        <v>1763</v>
      </c>
      <c r="QI25" t="s">
        <v>1767</v>
      </c>
      <c r="QJ25" t="s">
        <v>1763</v>
      </c>
      <c r="QK25" t="s">
        <v>1767</v>
      </c>
      <c r="QL25" t="s">
        <v>1767</v>
      </c>
      <c r="QM25" t="s">
        <v>1767</v>
      </c>
      <c r="QN25" t="s">
        <v>1767</v>
      </c>
      <c r="QO25" t="s">
        <v>1767</v>
      </c>
      <c r="QP25" t="s">
        <v>1767</v>
      </c>
      <c r="QQ25" t="s">
        <v>1767</v>
      </c>
      <c r="QR25" t="s">
        <v>1763</v>
      </c>
      <c r="QS25" t="s">
        <v>1763</v>
      </c>
      <c r="QT25" t="s">
        <v>1767</v>
      </c>
      <c r="QU25" t="s">
        <v>1767</v>
      </c>
      <c r="QV25" t="s">
        <v>1767</v>
      </c>
      <c r="QW25" t="s">
        <v>1767</v>
      </c>
      <c r="QX25" t="s">
        <v>1767</v>
      </c>
      <c r="QY25" t="s">
        <v>1767</v>
      </c>
      <c r="QZ25" t="s">
        <v>1767</v>
      </c>
      <c r="RA25" t="s">
        <v>1767</v>
      </c>
      <c r="RB25" t="s">
        <v>1767</v>
      </c>
      <c r="RC25" t="s">
        <v>1767</v>
      </c>
      <c r="RD25" t="s">
        <v>1767</v>
      </c>
      <c r="RE25" t="s">
        <v>1767</v>
      </c>
      <c r="RF25" t="s">
        <v>1767</v>
      </c>
      <c r="RG25" t="s">
        <v>1767</v>
      </c>
      <c r="RH25" t="s">
        <v>1767</v>
      </c>
      <c r="RI25" t="s">
        <v>1767</v>
      </c>
      <c r="RJ25" t="s">
        <v>1767</v>
      </c>
      <c r="RK25" t="s">
        <v>1763</v>
      </c>
      <c r="RL25" t="s">
        <v>1763</v>
      </c>
      <c r="RM25" t="s">
        <v>1767</v>
      </c>
      <c r="RN25" t="s">
        <v>1767</v>
      </c>
      <c r="RO25" t="s">
        <v>1763</v>
      </c>
      <c r="RP25" t="s">
        <v>1767</v>
      </c>
      <c r="RQ25" t="s">
        <v>1767</v>
      </c>
      <c r="RR25" t="s">
        <v>1767</v>
      </c>
      <c r="RS25" t="s">
        <v>1767</v>
      </c>
      <c r="RT25" t="s">
        <v>1767</v>
      </c>
      <c r="RU25" t="s">
        <v>1767</v>
      </c>
      <c r="RV25" t="s">
        <v>1767</v>
      </c>
      <c r="RW25" t="s">
        <v>1767</v>
      </c>
      <c r="RX25" t="s">
        <v>845</v>
      </c>
      <c r="RY25" t="s">
        <v>846</v>
      </c>
      <c r="RZ25" t="s">
        <v>1763</v>
      </c>
      <c r="SA25" t="s">
        <v>1767</v>
      </c>
      <c r="SB25" t="s">
        <v>1767</v>
      </c>
      <c r="SC25" t="s">
        <v>1767</v>
      </c>
      <c r="SD25" t="s">
        <v>1763</v>
      </c>
      <c r="SE25" t="s">
        <v>1767</v>
      </c>
      <c r="SF25" t="s">
        <v>1767</v>
      </c>
      <c r="SG25" t="s">
        <v>1767</v>
      </c>
      <c r="SH25" t="s">
        <v>1767</v>
      </c>
      <c r="SI25" t="s">
        <v>1767</v>
      </c>
      <c r="SJ25" t="s">
        <v>1767</v>
      </c>
      <c r="SK25" t="s">
        <v>1767</v>
      </c>
      <c r="SL25" t="s">
        <v>1767</v>
      </c>
      <c r="SM25" t="s">
        <v>1767</v>
      </c>
      <c r="SN25" t="s">
        <v>1767</v>
      </c>
      <c r="SO25" t="s">
        <v>1767</v>
      </c>
      <c r="SP25" t="s">
        <v>1767</v>
      </c>
      <c r="SQ25" t="s">
        <v>1767</v>
      </c>
      <c r="SR25" t="s">
        <v>1767</v>
      </c>
      <c r="SS25" t="s">
        <v>1767</v>
      </c>
      <c r="ST25" t="s">
        <v>1767</v>
      </c>
      <c r="SU25" t="s">
        <v>1763</v>
      </c>
      <c r="SV25" t="s">
        <v>1767</v>
      </c>
      <c r="SW25" t="s">
        <v>1767</v>
      </c>
      <c r="SX25" t="s">
        <v>1767</v>
      </c>
      <c r="SY25" t="s">
        <v>1767</v>
      </c>
      <c r="SZ25" t="s">
        <v>1767</v>
      </c>
      <c r="TA25" t="s">
        <v>1767</v>
      </c>
      <c r="TB25" t="s">
        <v>1767</v>
      </c>
      <c r="TC25" t="s">
        <v>1767</v>
      </c>
      <c r="TD25" t="s">
        <v>1767</v>
      </c>
      <c r="TE25" t="s">
        <v>1767</v>
      </c>
      <c r="TF25" t="s">
        <v>1767</v>
      </c>
      <c r="TG25" t="s">
        <v>1767</v>
      </c>
      <c r="TH25" t="s">
        <v>1767</v>
      </c>
      <c r="TI25" t="s">
        <v>1767</v>
      </c>
      <c r="TU25" t="s">
        <v>1767</v>
      </c>
      <c r="TY25" t="s">
        <v>1767</v>
      </c>
      <c r="TZ25" t="s">
        <v>1763</v>
      </c>
      <c r="UA25" t="s">
        <v>1767</v>
      </c>
      <c r="UB25" t="s">
        <v>1767</v>
      </c>
      <c r="UC25" t="s">
        <v>1767</v>
      </c>
      <c r="UD25" t="s">
        <v>1767</v>
      </c>
      <c r="UE25" t="s">
        <v>1767</v>
      </c>
      <c r="UF25" t="s">
        <v>1767</v>
      </c>
      <c r="UG25" t="s">
        <v>1767</v>
      </c>
      <c r="UH25" t="s">
        <v>1767</v>
      </c>
      <c r="UI25" t="s">
        <v>1767</v>
      </c>
      <c r="UJ25" t="s">
        <v>1767</v>
      </c>
      <c r="UK25" t="s">
        <v>1767</v>
      </c>
      <c r="UL25" t="s">
        <v>1763</v>
      </c>
      <c r="UM25" t="s">
        <v>1767</v>
      </c>
      <c r="UN25" t="s">
        <v>1767</v>
      </c>
      <c r="UO25" t="s">
        <v>1767</v>
      </c>
      <c r="UP25" t="s">
        <v>1767</v>
      </c>
      <c r="UQ25" t="s">
        <v>1767</v>
      </c>
      <c r="UR25" t="s">
        <v>1767</v>
      </c>
      <c r="US25" t="s">
        <v>1767</v>
      </c>
      <c r="UT25" t="s">
        <v>1767</v>
      </c>
      <c r="UU25" t="s">
        <v>1767</v>
      </c>
      <c r="UV25" t="s">
        <v>1767</v>
      </c>
      <c r="UW25" t="s">
        <v>1763</v>
      </c>
      <c r="UX25" t="s">
        <v>1767</v>
      </c>
      <c r="UY25" t="s">
        <v>1767</v>
      </c>
      <c r="UZ25" t="s">
        <v>1767</v>
      </c>
      <c r="VD25" t="s">
        <v>1763</v>
      </c>
      <c r="VE25" t="s">
        <v>1767</v>
      </c>
      <c r="VF25" t="s">
        <v>1767</v>
      </c>
      <c r="VG25" t="s">
        <v>1767</v>
      </c>
      <c r="VH25" t="s">
        <v>1767</v>
      </c>
      <c r="VI25" t="s">
        <v>1767</v>
      </c>
      <c r="VJ25" t="s">
        <v>1767</v>
      </c>
      <c r="VK25" t="s">
        <v>1767</v>
      </c>
      <c r="VL25" t="s">
        <v>1767</v>
      </c>
      <c r="VM25" t="s">
        <v>1767</v>
      </c>
      <c r="VN25" t="s">
        <v>1767</v>
      </c>
      <c r="VO25" t="s">
        <v>1767</v>
      </c>
      <c r="VP25" t="s">
        <v>1767</v>
      </c>
      <c r="VQ25" t="s">
        <v>1767</v>
      </c>
      <c r="VR25" t="s">
        <v>1767</v>
      </c>
      <c r="VY25" t="s">
        <v>1763</v>
      </c>
      <c r="VZ25" t="s">
        <v>1763</v>
      </c>
      <c r="WA25" t="s">
        <v>1767</v>
      </c>
      <c r="WJ25" t="s">
        <v>1767</v>
      </c>
      <c r="WK25" t="s">
        <v>1767</v>
      </c>
      <c r="WL25" t="s">
        <v>1767</v>
      </c>
      <c r="WM25" t="s">
        <v>1767</v>
      </c>
      <c r="WN25" t="s">
        <v>1767</v>
      </c>
      <c r="WO25" t="s">
        <v>1763</v>
      </c>
      <c r="WP25" t="s">
        <v>1767</v>
      </c>
      <c r="WQ25" t="s">
        <v>1767</v>
      </c>
      <c r="WR25" t="s">
        <v>1767</v>
      </c>
      <c r="WS25" t="s">
        <v>834</v>
      </c>
      <c r="WU25" t="s">
        <v>1767</v>
      </c>
      <c r="WV25" t="s">
        <v>1763</v>
      </c>
      <c r="WW25" t="s">
        <v>1767</v>
      </c>
      <c r="WX25" t="s">
        <v>1767</v>
      </c>
      <c r="WY25" t="s">
        <v>1763</v>
      </c>
      <c r="WZ25" t="s">
        <v>1767</v>
      </c>
      <c r="XA25" t="s">
        <v>1767</v>
      </c>
      <c r="XB25" t="s">
        <v>1767</v>
      </c>
      <c r="XC25" t="s">
        <v>1789</v>
      </c>
      <c r="XD25" t="s">
        <v>1763</v>
      </c>
      <c r="XE25" t="s">
        <v>1767</v>
      </c>
      <c r="XF25" t="s">
        <v>1767</v>
      </c>
      <c r="XG25" t="s">
        <v>1767</v>
      </c>
      <c r="XH25" t="s">
        <v>1767</v>
      </c>
      <c r="XI25" t="s">
        <v>1767</v>
      </c>
      <c r="XJ25" t="s">
        <v>1767</v>
      </c>
      <c r="XK25" t="s">
        <v>1767</v>
      </c>
      <c r="XL25" t="s">
        <v>1767</v>
      </c>
      <c r="XM25" t="s">
        <v>1767</v>
      </c>
      <c r="XN25" t="s">
        <v>1767</v>
      </c>
      <c r="XO25" t="s">
        <v>1767</v>
      </c>
      <c r="XP25" t="s">
        <v>1767</v>
      </c>
      <c r="XQ25" t="s">
        <v>1767</v>
      </c>
      <c r="XR25" t="s">
        <v>1767</v>
      </c>
      <c r="XS25" t="s">
        <v>1767</v>
      </c>
      <c r="XT25" t="s">
        <v>1767</v>
      </c>
      <c r="XU25" t="s">
        <v>1767</v>
      </c>
      <c r="XV25" t="s">
        <v>1767</v>
      </c>
      <c r="XW25" t="s">
        <v>1763</v>
      </c>
      <c r="XX25" t="s">
        <v>1767</v>
      </c>
      <c r="XY25" t="s">
        <v>1767</v>
      </c>
      <c r="XZ25" t="s">
        <v>1767</v>
      </c>
      <c r="ZM25" t="s">
        <v>1767</v>
      </c>
      <c r="ZN25" t="s">
        <v>1763</v>
      </c>
      <c r="ZO25" t="s">
        <v>1767</v>
      </c>
      <c r="ZP25" t="s">
        <v>1767</v>
      </c>
      <c r="ZQ25" t="s">
        <v>1767</v>
      </c>
      <c r="ZR25" t="s">
        <v>1767</v>
      </c>
      <c r="ZS25" t="s">
        <v>1767</v>
      </c>
      <c r="ZT25" t="s">
        <v>1767</v>
      </c>
      <c r="ZU25" t="s">
        <v>1767</v>
      </c>
      <c r="ZV25" t="s">
        <v>1767</v>
      </c>
      <c r="ZW25" t="s">
        <v>1767</v>
      </c>
      <c r="ZX25" t="s">
        <v>1767</v>
      </c>
      <c r="ZY25" t="s">
        <v>1767</v>
      </c>
      <c r="ZZ25" t="s">
        <v>1767</v>
      </c>
      <c r="AAA25" t="s">
        <v>1767</v>
      </c>
      <c r="AAB25" t="s">
        <v>1767</v>
      </c>
      <c r="AAC25" t="s">
        <v>1767</v>
      </c>
      <c r="AAD25" t="s">
        <v>1767</v>
      </c>
      <c r="AAE25" t="s">
        <v>1767</v>
      </c>
      <c r="AAF25" t="s">
        <v>1767</v>
      </c>
      <c r="AAH25" t="s">
        <v>1767</v>
      </c>
      <c r="AAI25" t="s">
        <v>1767</v>
      </c>
      <c r="AAJ25" t="s">
        <v>1763</v>
      </c>
      <c r="AAK25" t="s">
        <v>1767</v>
      </c>
      <c r="AAL25" t="s">
        <v>1767</v>
      </c>
      <c r="AAM25" t="s">
        <v>1767</v>
      </c>
      <c r="AAN25" t="s">
        <v>1767</v>
      </c>
      <c r="AAO25" t="s">
        <v>1767</v>
      </c>
      <c r="AAP25" t="s">
        <v>1767</v>
      </c>
      <c r="AAQ25" t="s">
        <v>1767</v>
      </c>
      <c r="AAR25" t="s">
        <v>1767</v>
      </c>
      <c r="AAS25" t="s">
        <v>1767</v>
      </c>
      <c r="AAT25" t="s">
        <v>1767</v>
      </c>
      <c r="AAV25" t="s">
        <v>1763</v>
      </c>
      <c r="AAW25" t="s">
        <v>1767</v>
      </c>
      <c r="AAX25" t="s">
        <v>1767</v>
      </c>
      <c r="AAY25" t="s">
        <v>1767</v>
      </c>
      <c r="AAZ25" t="s">
        <v>1767</v>
      </c>
      <c r="ABA25" t="s">
        <v>1767</v>
      </c>
      <c r="ABB25" t="s">
        <v>1767</v>
      </c>
      <c r="ABC25" t="s">
        <v>1767</v>
      </c>
      <c r="ABD25" t="s">
        <v>1767</v>
      </c>
      <c r="ABE25" t="s">
        <v>1767</v>
      </c>
      <c r="ABF25" t="s">
        <v>1767</v>
      </c>
      <c r="ABG25" t="s">
        <v>1767</v>
      </c>
      <c r="ABH25" t="s">
        <v>1767</v>
      </c>
      <c r="ABI25" t="s">
        <v>1767</v>
      </c>
      <c r="ABJ25" t="s">
        <v>1767</v>
      </c>
      <c r="ABK25" t="s">
        <v>1767</v>
      </c>
      <c r="ABL25" t="s">
        <v>1767</v>
      </c>
      <c r="ABM25" t="s">
        <v>1767</v>
      </c>
      <c r="ABN25" t="s">
        <v>1767</v>
      </c>
      <c r="ABO25" t="s">
        <v>1767</v>
      </c>
      <c r="ABP25" t="s">
        <v>1767</v>
      </c>
      <c r="ABQ25" t="s">
        <v>1767</v>
      </c>
      <c r="ABR25" t="s">
        <v>1767</v>
      </c>
      <c r="ABS25" t="s">
        <v>1767</v>
      </c>
      <c r="ABT25" t="s">
        <v>1767</v>
      </c>
      <c r="ABU25" t="s">
        <v>1767</v>
      </c>
      <c r="ABV25" t="s">
        <v>1767</v>
      </c>
      <c r="ABW25" t="s">
        <v>1767</v>
      </c>
      <c r="ABX25" t="s">
        <v>1763</v>
      </c>
      <c r="ABY25" t="s">
        <v>1767</v>
      </c>
      <c r="ABZ25" t="s">
        <v>1767</v>
      </c>
      <c r="ACA25" t="s">
        <v>1767</v>
      </c>
      <c r="ACB25" t="s">
        <v>1767</v>
      </c>
      <c r="ACC25" t="s">
        <v>1767</v>
      </c>
      <c r="ACD25" t="s">
        <v>1767</v>
      </c>
      <c r="ACE25" t="s">
        <v>1767</v>
      </c>
      <c r="ACF25" t="s">
        <v>1767</v>
      </c>
      <c r="ACG25" t="s">
        <v>1767</v>
      </c>
      <c r="ACH25" t="s">
        <v>1767</v>
      </c>
      <c r="ACI25" t="s">
        <v>1767</v>
      </c>
    </row>
    <row r="26" spans="1:763">
      <c r="A26" t="s">
        <v>1025</v>
      </c>
      <c r="B26" t="s">
        <v>1026</v>
      </c>
      <c r="C26" t="s">
        <v>1027</v>
      </c>
      <c r="D26" t="s">
        <v>1028</v>
      </c>
      <c r="E26" t="s">
        <v>1028</v>
      </c>
      <c r="P26" t="s">
        <v>855</v>
      </c>
      <c r="T26" t="s">
        <v>1872</v>
      </c>
      <c r="V26" t="s">
        <v>1763</v>
      </c>
      <c r="X26" t="s">
        <v>1767</v>
      </c>
      <c r="Y26" t="s">
        <v>1791</v>
      </c>
      <c r="Z26" t="s">
        <v>1791</v>
      </c>
      <c r="AA26" t="s">
        <v>1828</v>
      </c>
      <c r="AB26" t="s">
        <v>1817</v>
      </c>
      <c r="AC26" t="s">
        <v>1361</v>
      </c>
      <c r="AD26" t="s">
        <v>1767</v>
      </c>
      <c r="AE26" t="s">
        <v>818</v>
      </c>
      <c r="AF26" t="s">
        <v>1361</v>
      </c>
      <c r="AG26" t="s">
        <v>818</v>
      </c>
      <c r="KF26" t="s">
        <v>1361</v>
      </c>
      <c r="KH26" t="s">
        <v>818</v>
      </c>
      <c r="KI26" t="s">
        <v>845</v>
      </c>
      <c r="KJ26" t="s">
        <v>818</v>
      </c>
      <c r="KK26" t="s">
        <v>818</v>
      </c>
      <c r="KL26" t="s">
        <v>818</v>
      </c>
      <c r="KM26" t="s">
        <v>845</v>
      </c>
      <c r="KN26" t="s">
        <v>845</v>
      </c>
      <c r="KO26" t="s">
        <v>818</v>
      </c>
      <c r="KP26" t="s">
        <v>845</v>
      </c>
      <c r="KQ26" t="s">
        <v>837</v>
      </c>
      <c r="KR26" t="s">
        <v>818</v>
      </c>
      <c r="KS26" t="s">
        <v>818</v>
      </c>
      <c r="KT26" t="s">
        <v>818</v>
      </c>
      <c r="KU26" t="s">
        <v>845</v>
      </c>
      <c r="KV26" t="s">
        <v>818</v>
      </c>
      <c r="KW26" t="s">
        <v>837</v>
      </c>
      <c r="KX26" t="s">
        <v>845</v>
      </c>
      <c r="KY26" t="s">
        <v>818</v>
      </c>
      <c r="KZ26" t="s">
        <v>845</v>
      </c>
      <c r="LA26" t="s">
        <v>879</v>
      </c>
      <c r="LB26" t="s">
        <v>845</v>
      </c>
      <c r="LC26" t="s">
        <v>837</v>
      </c>
      <c r="LD26" t="s">
        <v>1361</v>
      </c>
      <c r="LE26" t="s">
        <v>845</v>
      </c>
      <c r="LF26" t="s">
        <v>1057</v>
      </c>
      <c r="LH26" t="s">
        <v>1767</v>
      </c>
      <c r="LI26" t="s">
        <v>1767</v>
      </c>
      <c r="LJ26" t="s">
        <v>1767</v>
      </c>
      <c r="LK26" t="s">
        <v>1767</v>
      </c>
      <c r="LL26" t="s">
        <v>1767</v>
      </c>
      <c r="LM26" t="s">
        <v>1767</v>
      </c>
      <c r="LO26" t="s">
        <v>1763</v>
      </c>
      <c r="LP26" t="s">
        <v>1763</v>
      </c>
      <c r="LQ26" t="s">
        <v>1767</v>
      </c>
      <c r="LR26" t="s">
        <v>818</v>
      </c>
      <c r="LV26" t="s">
        <v>818</v>
      </c>
      <c r="LX26" t="s">
        <v>1767</v>
      </c>
      <c r="MU26" t="s">
        <v>1763</v>
      </c>
      <c r="NC26" t="s">
        <v>1767</v>
      </c>
      <c r="ND26" t="s">
        <v>1767</v>
      </c>
      <c r="NE26" t="s">
        <v>1763</v>
      </c>
      <c r="NF26" t="s">
        <v>1767</v>
      </c>
      <c r="NG26" t="s">
        <v>1767</v>
      </c>
      <c r="NH26" t="s">
        <v>1767</v>
      </c>
      <c r="NI26" t="s">
        <v>1767</v>
      </c>
      <c r="NJ26" t="s">
        <v>1763</v>
      </c>
      <c r="NK26" t="s">
        <v>1767</v>
      </c>
      <c r="NL26" t="s">
        <v>1767</v>
      </c>
      <c r="NM26" t="s">
        <v>1767</v>
      </c>
      <c r="NN26" t="s">
        <v>1767</v>
      </c>
      <c r="NO26" t="s">
        <v>1767</v>
      </c>
      <c r="NP26" t="s">
        <v>1767</v>
      </c>
      <c r="NQ26" t="s">
        <v>1767</v>
      </c>
      <c r="NR26" t="s">
        <v>1763</v>
      </c>
      <c r="NS26" t="s">
        <v>1763</v>
      </c>
      <c r="NT26" t="s">
        <v>1788</v>
      </c>
      <c r="NU26" t="s">
        <v>1870</v>
      </c>
      <c r="NX26" t="s">
        <v>1856</v>
      </c>
      <c r="NY26" t="s">
        <v>845</v>
      </c>
      <c r="NZ26" t="s">
        <v>889</v>
      </c>
      <c r="OP26" t="s">
        <v>1763</v>
      </c>
      <c r="OQ26" t="s">
        <v>1774</v>
      </c>
      <c r="OR26" t="s">
        <v>1797</v>
      </c>
      <c r="OS26" t="s">
        <v>1871</v>
      </c>
      <c r="OT26" t="s">
        <v>1763</v>
      </c>
      <c r="OU26" t="s">
        <v>1767</v>
      </c>
      <c r="OV26" t="s">
        <v>1867</v>
      </c>
      <c r="PA26" t="s">
        <v>1767</v>
      </c>
      <c r="PB26" t="s">
        <v>1767</v>
      </c>
      <c r="PC26" t="s">
        <v>1767</v>
      </c>
      <c r="PD26" t="s">
        <v>1767</v>
      </c>
      <c r="PE26" t="s">
        <v>1767</v>
      </c>
      <c r="PF26" t="s">
        <v>1763</v>
      </c>
      <c r="PG26" t="s">
        <v>1767</v>
      </c>
      <c r="PH26" t="s">
        <v>1767</v>
      </c>
      <c r="PI26" t="s">
        <v>1767</v>
      </c>
      <c r="PJ26" t="s">
        <v>1767</v>
      </c>
      <c r="PM26" t="s">
        <v>892</v>
      </c>
      <c r="PN26" t="s">
        <v>879</v>
      </c>
      <c r="PO26" t="s">
        <v>1812</v>
      </c>
      <c r="PP26" t="s">
        <v>1782</v>
      </c>
      <c r="PQ26" t="s">
        <v>1763</v>
      </c>
      <c r="PR26" t="s">
        <v>1763</v>
      </c>
      <c r="PS26" t="s">
        <v>1767</v>
      </c>
      <c r="PT26" t="s">
        <v>1767</v>
      </c>
      <c r="PU26" t="s">
        <v>1767</v>
      </c>
      <c r="PV26" t="s">
        <v>1767</v>
      </c>
      <c r="PW26" t="s">
        <v>1767</v>
      </c>
      <c r="PX26" t="s">
        <v>1767</v>
      </c>
      <c r="PY26" t="s">
        <v>1767</v>
      </c>
      <c r="PZ26" t="s">
        <v>1783</v>
      </c>
      <c r="QA26" t="s">
        <v>841</v>
      </c>
      <c r="QB26" t="s">
        <v>1850</v>
      </c>
      <c r="QC26" t="s">
        <v>1785</v>
      </c>
      <c r="QD26" t="s">
        <v>1815</v>
      </c>
      <c r="QE26" t="s">
        <v>879</v>
      </c>
      <c r="QF26" t="s">
        <v>1763</v>
      </c>
      <c r="QG26" t="s">
        <v>1763</v>
      </c>
      <c r="QH26" t="s">
        <v>1763</v>
      </c>
      <c r="QI26" t="s">
        <v>1767</v>
      </c>
      <c r="QJ26" t="s">
        <v>1767</v>
      </c>
      <c r="QK26" t="s">
        <v>1763</v>
      </c>
      <c r="QL26" t="s">
        <v>1767</v>
      </c>
      <c r="QM26" t="s">
        <v>1767</v>
      </c>
      <c r="QN26" t="s">
        <v>1767</v>
      </c>
      <c r="QO26" t="s">
        <v>1767</v>
      </c>
      <c r="QP26" t="s">
        <v>1767</v>
      </c>
      <c r="QQ26" t="s">
        <v>1767</v>
      </c>
      <c r="QR26" t="s">
        <v>1763</v>
      </c>
      <c r="QS26" t="s">
        <v>1767</v>
      </c>
      <c r="QT26" t="s">
        <v>1767</v>
      </c>
      <c r="QU26" t="s">
        <v>1767</v>
      </c>
      <c r="QV26" t="s">
        <v>1763</v>
      </c>
      <c r="QW26" t="s">
        <v>1767</v>
      </c>
      <c r="QX26" t="s">
        <v>1767</v>
      </c>
      <c r="QY26" t="s">
        <v>1767</v>
      </c>
      <c r="QZ26" t="s">
        <v>1767</v>
      </c>
      <c r="RA26" t="s">
        <v>1767</v>
      </c>
      <c r="RB26" t="s">
        <v>1767</v>
      </c>
      <c r="RC26" t="s">
        <v>1767</v>
      </c>
      <c r="RD26" t="s">
        <v>1767</v>
      </c>
      <c r="RE26" t="s">
        <v>1767</v>
      </c>
      <c r="RF26" t="s">
        <v>1767</v>
      </c>
      <c r="RG26" t="s">
        <v>1767</v>
      </c>
      <c r="RH26" t="s">
        <v>1767</v>
      </c>
      <c r="RI26" t="s">
        <v>1767</v>
      </c>
      <c r="RJ26" t="s">
        <v>1767</v>
      </c>
      <c r="RK26" t="s">
        <v>1763</v>
      </c>
      <c r="RL26" t="s">
        <v>1767</v>
      </c>
      <c r="RM26" t="s">
        <v>1767</v>
      </c>
      <c r="RN26" t="s">
        <v>1763</v>
      </c>
      <c r="RO26" t="s">
        <v>1767</v>
      </c>
      <c r="RP26" t="s">
        <v>1767</v>
      </c>
      <c r="RQ26" t="s">
        <v>1767</v>
      </c>
      <c r="RR26" t="s">
        <v>1767</v>
      </c>
      <c r="RS26" t="s">
        <v>1767</v>
      </c>
      <c r="RT26" t="s">
        <v>1767</v>
      </c>
      <c r="RU26" t="s">
        <v>1763</v>
      </c>
      <c r="RV26" t="s">
        <v>1767</v>
      </c>
      <c r="RW26" t="s">
        <v>1767</v>
      </c>
      <c r="RX26" t="s">
        <v>879</v>
      </c>
      <c r="RY26" t="s">
        <v>957</v>
      </c>
      <c r="RZ26" t="s">
        <v>1763</v>
      </c>
      <c r="SA26" t="s">
        <v>1767</v>
      </c>
      <c r="SB26" t="s">
        <v>1767</v>
      </c>
      <c r="SC26" t="s">
        <v>1767</v>
      </c>
      <c r="SD26" t="s">
        <v>1767</v>
      </c>
      <c r="SE26" t="s">
        <v>1767</v>
      </c>
      <c r="SF26" t="s">
        <v>1767</v>
      </c>
      <c r="SG26" t="s">
        <v>1767</v>
      </c>
      <c r="SH26" t="s">
        <v>1767</v>
      </c>
      <c r="SI26" t="s">
        <v>1767</v>
      </c>
      <c r="SJ26" t="s">
        <v>1763</v>
      </c>
      <c r="SK26" t="s">
        <v>1767</v>
      </c>
      <c r="SL26" t="s">
        <v>1767</v>
      </c>
      <c r="SM26" t="s">
        <v>1767</v>
      </c>
      <c r="SN26" t="s">
        <v>1767</v>
      </c>
      <c r="SO26" t="s">
        <v>1767</v>
      </c>
      <c r="SP26" t="s">
        <v>1767</v>
      </c>
      <c r="SQ26" t="s">
        <v>1767</v>
      </c>
      <c r="SR26" t="s">
        <v>1767</v>
      </c>
      <c r="SS26" t="s">
        <v>1767</v>
      </c>
      <c r="ST26" t="s">
        <v>1767</v>
      </c>
      <c r="SU26" t="s">
        <v>1767</v>
      </c>
      <c r="SV26" t="s">
        <v>1767</v>
      </c>
      <c r="SW26" t="s">
        <v>1767</v>
      </c>
      <c r="SX26" t="s">
        <v>1767</v>
      </c>
      <c r="SY26" t="s">
        <v>1767</v>
      </c>
      <c r="SZ26" t="s">
        <v>1767</v>
      </c>
      <c r="TA26" t="s">
        <v>1767</v>
      </c>
      <c r="TB26" t="s">
        <v>1767</v>
      </c>
      <c r="TC26" t="s">
        <v>1767</v>
      </c>
      <c r="TD26" t="s">
        <v>1767</v>
      </c>
      <c r="TE26" t="s">
        <v>1767</v>
      </c>
      <c r="TF26" t="s">
        <v>1763</v>
      </c>
      <c r="TG26" t="s">
        <v>1767</v>
      </c>
      <c r="TH26" t="s">
        <v>1767</v>
      </c>
      <c r="TI26" t="s">
        <v>1767</v>
      </c>
      <c r="TU26" t="s">
        <v>1767</v>
      </c>
      <c r="TY26" t="s">
        <v>1763</v>
      </c>
      <c r="TZ26" t="s">
        <v>1767</v>
      </c>
      <c r="UA26" t="s">
        <v>1767</v>
      </c>
      <c r="UB26" t="s">
        <v>1767</v>
      </c>
      <c r="UC26" t="s">
        <v>1767</v>
      </c>
      <c r="UD26" t="s">
        <v>1767</v>
      </c>
      <c r="UE26" t="s">
        <v>1767</v>
      </c>
      <c r="UF26" t="s">
        <v>1767</v>
      </c>
      <c r="UG26" t="s">
        <v>1767</v>
      </c>
      <c r="UH26" t="s">
        <v>1767</v>
      </c>
      <c r="UI26" t="s">
        <v>1767</v>
      </c>
      <c r="UJ26" t="s">
        <v>1767</v>
      </c>
      <c r="UK26" t="s">
        <v>1767</v>
      </c>
      <c r="UL26" t="s">
        <v>1763</v>
      </c>
      <c r="UM26" t="s">
        <v>1767</v>
      </c>
      <c r="UN26" t="s">
        <v>1767</v>
      </c>
      <c r="UO26" t="s">
        <v>1763</v>
      </c>
      <c r="UP26" t="s">
        <v>1767</v>
      </c>
      <c r="UQ26" t="s">
        <v>1767</v>
      </c>
      <c r="UR26" t="s">
        <v>1763</v>
      </c>
      <c r="US26" t="s">
        <v>1767</v>
      </c>
      <c r="UT26" t="s">
        <v>1767</v>
      </c>
      <c r="UU26" t="s">
        <v>1767</v>
      </c>
      <c r="UV26" t="s">
        <v>1767</v>
      </c>
      <c r="UW26" t="s">
        <v>1767</v>
      </c>
      <c r="UX26" t="s">
        <v>1767</v>
      </c>
      <c r="UY26" t="s">
        <v>1767</v>
      </c>
      <c r="UZ26" t="s">
        <v>1767</v>
      </c>
      <c r="VB26" t="s">
        <v>1822</v>
      </c>
      <c r="VC26" t="s">
        <v>1788</v>
      </c>
      <c r="VD26" t="s">
        <v>1763</v>
      </c>
      <c r="VE26" t="s">
        <v>1767</v>
      </c>
      <c r="VF26" t="s">
        <v>1767</v>
      </c>
      <c r="VG26" t="s">
        <v>1767</v>
      </c>
      <c r="VH26" t="s">
        <v>1767</v>
      </c>
      <c r="VI26" t="s">
        <v>1767</v>
      </c>
      <c r="VJ26" t="s">
        <v>1767</v>
      </c>
      <c r="VK26" t="s">
        <v>1767</v>
      </c>
      <c r="VL26" t="s">
        <v>1767</v>
      </c>
      <c r="VM26" t="s">
        <v>1767</v>
      </c>
      <c r="VN26" t="s">
        <v>1767</v>
      </c>
      <c r="VO26" t="s">
        <v>1767</v>
      </c>
      <c r="VP26" t="s">
        <v>1767</v>
      </c>
      <c r="VQ26" t="s">
        <v>1767</v>
      </c>
      <c r="VY26" t="s">
        <v>1767</v>
      </c>
      <c r="VZ26" t="s">
        <v>1763</v>
      </c>
      <c r="WA26" t="s">
        <v>1767</v>
      </c>
      <c r="WJ26" t="s">
        <v>1763</v>
      </c>
      <c r="WK26" t="s">
        <v>1767</v>
      </c>
      <c r="WL26" t="s">
        <v>1767</v>
      </c>
      <c r="WM26" t="s">
        <v>1767</v>
      </c>
      <c r="WN26" t="s">
        <v>1767</v>
      </c>
      <c r="WO26" t="s">
        <v>1767</v>
      </c>
      <c r="WP26" t="s">
        <v>1763</v>
      </c>
      <c r="WQ26" t="s">
        <v>1767</v>
      </c>
      <c r="WR26" t="s">
        <v>1767</v>
      </c>
      <c r="WS26" t="s">
        <v>1029</v>
      </c>
      <c r="WU26" t="s">
        <v>1763</v>
      </c>
      <c r="WV26" t="s">
        <v>1767</v>
      </c>
      <c r="WW26" t="s">
        <v>1767</v>
      </c>
      <c r="WX26" t="s">
        <v>1767</v>
      </c>
      <c r="WY26" t="s">
        <v>1767</v>
      </c>
      <c r="WZ26" t="s">
        <v>1767</v>
      </c>
      <c r="XA26" t="s">
        <v>1767</v>
      </c>
      <c r="XB26" t="s">
        <v>1767</v>
      </c>
      <c r="XC26" t="s">
        <v>1789</v>
      </c>
      <c r="XD26" t="s">
        <v>1763</v>
      </c>
      <c r="XE26" t="s">
        <v>1767</v>
      </c>
      <c r="XF26" t="s">
        <v>1767</v>
      </c>
      <c r="XG26" t="s">
        <v>1767</v>
      </c>
      <c r="XH26" t="s">
        <v>1767</v>
      </c>
      <c r="XI26" t="s">
        <v>1767</v>
      </c>
      <c r="XJ26" t="s">
        <v>1767</v>
      </c>
      <c r="XK26" t="s">
        <v>1767</v>
      </c>
      <c r="XL26" t="s">
        <v>1767</v>
      </c>
      <c r="XM26" t="s">
        <v>1767</v>
      </c>
      <c r="XN26" t="s">
        <v>1767</v>
      </c>
      <c r="XO26" t="s">
        <v>1767</v>
      </c>
      <c r="XP26" t="s">
        <v>1767</v>
      </c>
      <c r="XQ26" t="s">
        <v>1767</v>
      </c>
      <c r="XR26" t="s">
        <v>1767</v>
      </c>
      <c r="XS26" t="s">
        <v>1767</v>
      </c>
      <c r="XT26" t="s">
        <v>1767</v>
      </c>
      <c r="XU26" t="s">
        <v>1767</v>
      </c>
      <c r="XV26" t="s">
        <v>1767</v>
      </c>
      <c r="XW26" t="s">
        <v>1763</v>
      </c>
      <c r="XX26" t="s">
        <v>1767</v>
      </c>
      <c r="XY26" t="s">
        <v>1767</v>
      </c>
      <c r="XZ26" t="s">
        <v>1767</v>
      </c>
      <c r="ZM26" t="s">
        <v>1767</v>
      </c>
      <c r="ZN26" t="s">
        <v>1767</v>
      </c>
      <c r="ZO26" t="s">
        <v>1767</v>
      </c>
      <c r="ZP26" t="s">
        <v>1767</v>
      </c>
      <c r="ZQ26" t="s">
        <v>1767</v>
      </c>
      <c r="ZR26" t="s">
        <v>1767</v>
      </c>
      <c r="ZS26" t="s">
        <v>1767</v>
      </c>
      <c r="ZT26" t="s">
        <v>1767</v>
      </c>
      <c r="ZU26" t="s">
        <v>1767</v>
      </c>
      <c r="ZV26" t="s">
        <v>1767</v>
      </c>
      <c r="ZW26" t="s">
        <v>1767</v>
      </c>
      <c r="ZX26" t="s">
        <v>1767</v>
      </c>
      <c r="ZY26" t="s">
        <v>1767</v>
      </c>
      <c r="ZZ26" t="s">
        <v>1767</v>
      </c>
      <c r="AAA26" t="s">
        <v>1767</v>
      </c>
      <c r="AAB26" t="s">
        <v>1763</v>
      </c>
      <c r="AAC26" t="s">
        <v>1767</v>
      </c>
      <c r="AAD26" t="s">
        <v>1767</v>
      </c>
      <c r="AAE26" t="s">
        <v>1767</v>
      </c>
      <c r="AAF26" t="s">
        <v>1767</v>
      </c>
      <c r="AAG26" t="s">
        <v>1873</v>
      </c>
      <c r="AAH26" t="s">
        <v>1767</v>
      </c>
      <c r="AAI26" t="s">
        <v>1767</v>
      </c>
      <c r="AAJ26" t="s">
        <v>1763</v>
      </c>
      <c r="AAK26" t="s">
        <v>1767</v>
      </c>
      <c r="AAL26" t="s">
        <v>1767</v>
      </c>
      <c r="AAM26" t="s">
        <v>1767</v>
      </c>
      <c r="AAN26" t="s">
        <v>1767</v>
      </c>
      <c r="AAO26" t="s">
        <v>1767</v>
      </c>
      <c r="AAP26" t="s">
        <v>1767</v>
      </c>
      <c r="AAQ26" t="s">
        <v>1767</v>
      </c>
      <c r="AAR26" t="s">
        <v>1767</v>
      </c>
      <c r="AAS26" t="s">
        <v>1767</v>
      </c>
      <c r="AAT26" t="s">
        <v>1767</v>
      </c>
      <c r="AAV26" t="s">
        <v>1767</v>
      </c>
      <c r="AAW26" t="s">
        <v>1767</v>
      </c>
      <c r="AAX26" t="s">
        <v>1767</v>
      </c>
      <c r="AAY26" t="s">
        <v>1767</v>
      </c>
      <c r="AAZ26" t="s">
        <v>1767</v>
      </c>
      <c r="ABA26" t="s">
        <v>1767</v>
      </c>
      <c r="ABB26" t="s">
        <v>1763</v>
      </c>
      <c r="ABC26" t="s">
        <v>1767</v>
      </c>
      <c r="ABD26" t="s">
        <v>1767</v>
      </c>
      <c r="ABE26" t="s">
        <v>1767</v>
      </c>
      <c r="ABF26" t="s">
        <v>1767</v>
      </c>
      <c r="ABG26" t="s">
        <v>1767</v>
      </c>
      <c r="ABH26" t="s">
        <v>1767</v>
      </c>
      <c r="ABI26" t="s">
        <v>1767</v>
      </c>
      <c r="ABJ26" t="s">
        <v>1767</v>
      </c>
      <c r="ABK26" t="s">
        <v>1767</v>
      </c>
      <c r="ABL26" t="s">
        <v>1767</v>
      </c>
      <c r="ABM26" t="s">
        <v>1767</v>
      </c>
      <c r="ABN26" t="s">
        <v>1767</v>
      </c>
      <c r="ABO26" t="s">
        <v>1767</v>
      </c>
      <c r="ABP26" t="s">
        <v>1767</v>
      </c>
      <c r="ABQ26" t="s">
        <v>1767</v>
      </c>
      <c r="ABR26" t="s">
        <v>1767</v>
      </c>
      <c r="ABS26" t="s">
        <v>1767</v>
      </c>
      <c r="ABT26" t="s">
        <v>1767</v>
      </c>
      <c r="ABU26" t="s">
        <v>1767</v>
      </c>
      <c r="ABV26" t="s">
        <v>1767</v>
      </c>
      <c r="ABW26" t="s">
        <v>1763</v>
      </c>
      <c r="ABX26" t="s">
        <v>1767</v>
      </c>
      <c r="ABY26" t="s">
        <v>1767</v>
      </c>
      <c r="ABZ26" t="s">
        <v>1767</v>
      </c>
      <c r="ACA26" t="s">
        <v>1767</v>
      </c>
      <c r="ACB26" t="s">
        <v>1767</v>
      </c>
      <c r="ACC26" t="s">
        <v>1767</v>
      </c>
      <c r="ACD26" t="s">
        <v>1767</v>
      </c>
      <c r="ACE26" t="s">
        <v>1767</v>
      </c>
      <c r="ACF26" t="s">
        <v>1767</v>
      </c>
      <c r="ACG26" t="s">
        <v>1767</v>
      </c>
      <c r="ACH26" t="s">
        <v>1767</v>
      </c>
      <c r="ACI26" t="s">
        <v>1767</v>
      </c>
    </row>
    <row r="27" spans="1:763">
      <c r="A27" t="s">
        <v>1031</v>
      </c>
      <c r="B27" t="s">
        <v>1032</v>
      </c>
      <c r="C27" t="s">
        <v>1033</v>
      </c>
      <c r="D27" t="s">
        <v>873</v>
      </c>
      <c r="E27" t="s">
        <v>873</v>
      </c>
      <c r="P27" t="s">
        <v>874</v>
      </c>
      <c r="T27" t="s">
        <v>1874</v>
      </c>
      <c r="V27" t="s">
        <v>1763</v>
      </c>
      <c r="X27" t="s">
        <v>1763</v>
      </c>
      <c r="Y27" t="s">
        <v>1791</v>
      </c>
      <c r="AA27" t="s">
        <v>1765</v>
      </c>
      <c r="AB27" t="s">
        <v>1817</v>
      </c>
      <c r="AC27" t="s">
        <v>879</v>
      </c>
      <c r="AD27" t="s">
        <v>1767</v>
      </c>
      <c r="AE27" t="s">
        <v>818</v>
      </c>
      <c r="AF27" t="s">
        <v>879</v>
      </c>
      <c r="AG27" t="s">
        <v>818</v>
      </c>
      <c r="KF27" t="s">
        <v>879</v>
      </c>
      <c r="KH27" t="s">
        <v>818</v>
      </c>
      <c r="KI27" t="s">
        <v>818</v>
      </c>
      <c r="KJ27" t="s">
        <v>818</v>
      </c>
      <c r="KK27" t="s">
        <v>818</v>
      </c>
      <c r="KL27" t="s">
        <v>818</v>
      </c>
      <c r="KM27" t="s">
        <v>845</v>
      </c>
      <c r="KN27" t="s">
        <v>818</v>
      </c>
      <c r="KO27" t="s">
        <v>818</v>
      </c>
      <c r="KP27" t="s">
        <v>818</v>
      </c>
      <c r="KQ27" t="s">
        <v>845</v>
      </c>
      <c r="KR27" t="s">
        <v>818</v>
      </c>
      <c r="KS27" t="s">
        <v>845</v>
      </c>
      <c r="KT27" t="s">
        <v>818</v>
      </c>
      <c r="KU27" t="s">
        <v>818</v>
      </c>
      <c r="KV27" t="s">
        <v>818</v>
      </c>
      <c r="KW27" t="s">
        <v>818</v>
      </c>
      <c r="KX27" t="s">
        <v>845</v>
      </c>
      <c r="KY27" t="s">
        <v>818</v>
      </c>
      <c r="KZ27" t="s">
        <v>845</v>
      </c>
      <c r="LA27" t="s">
        <v>845</v>
      </c>
      <c r="LB27" t="s">
        <v>845</v>
      </c>
      <c r="LC27" t="s">
        <v>845</v>
      </c>
      <c r="LD27" t="s">
        <v>879</v>
      </c>
      <c r="LE27" t="s">
        <v>818</v>
      </c>
      <c r="LF27" t="s">
        <v>837</v>
      </c>
      <c r="LH27" t="s">
        <v>1767</v>
      </c>
      <c r="LI27" t="s">
        <v>1767</v>
      </c>
      <c r="LJ27" t="s">
        <v>1767</v>
      </c>
      <c r="LK27" t="s">
        <v>1767</v>
      </c>
      <c r="LL27" t="s">
        <v>1767</v>
      </c>
      <c r="LM27" t="s">
        <v>1767</v>
      </c>
      <c r="LO27" t="s">
        <v>1767</v>
      </c>
      <c r="LQ27" t="s">
        <v>1767</v>
      </c>
      <c r="LR27" t="s">
        <v>818</v>
      </c>
      <c r="LV27" t="s">
        <v>818</v>
      </c>
      <c r="LX27" t="s">
        <v>1763</v>
      </c>
      <c r="LY27" t="s">
        <v>1808</v>
      </c>
      <c r="LZ27" t="s">
        <v>1035</v>
      </c>
      <c r="MU27" t="s">
        <v>1767</v>
      </c>
      <c r="MV27" t="s">
        <v>1767</v>
      </c>
      <c r="MW27" t="s">
        <v>1767</v>
      </c>
      <c r="MX27" t="s">
        <v>1763</v>
      </c>
      <c r="MY27" t="s">
        <v>1767</v>
      </c>
      <c r="MZ27" t="s">
        <v>1767</v>
      </c>
      <c r="NA27" t="s">
        <v>1767</v>
      </c>
      <c r="NB27" t="s">
        <v>1767</v>
      </c>
      <c r="NR27" t="s">
        <v>1767</v>
      </c>
      <c r="NU27" t="s">
        <v>1772</v>
      </c>
      <c r="NX27" t="s">
        <v>1773</v>
      </c>
      <c r="OP27" t="s">
        <v>1763</v>
      </c>
      <c r="OQ27" t="s">
        <v>1875</v>
      </c>
      <c r="OR27" t="s">
        <v>1797</v>
      </c>
      <c r="OS27" t="s">
        <v>1806</v>
      </c>
      <c r="OT27" t="s">
        <v>1763</v>
      </c>
      <c r="OU27" t="s">
        <v>1767</v>
      </c>
      <c r="OV27" t="s">
        <v>1867</v>
      </c>
      <c r="PA27" t="s">
        <v>1763</v>
      </c>
      <c r="PB27" t="s">
        <v>1767</v>
      </c>
      <c r="PC27" t="s">
        <v>1767</v>
      </c>
      <c r="PD27" t="s">
        <v>1767</v>
      </c>
      <c r="PE27" t="s">
        <v>1763</v>
      </c>
      <c r="PF27" t="s">
        <v>1767</v>
      </c>
      <c r="PG27" t="s">
        <v>1767</v>
      </c>
      <c r="PH27" t="s">
        <v>1767</v>
      </c>
      <c r="PI27" t="s">
        <v>1767</v>
      </c>
      <c r="PJ27" t="s">
        <v>1767</v>
      </c>
      <c r="PM27" t="s">
        <v>879</v>
      </c>
      <c r="PN27" t="s">
        <v>845</v>
      </c>
      <c r="PO27" t="s">
        <v>1812</v>
      </c>
      <c r="PP27" t="s">
        <v>1782</v>
      </c>
      <c r="PQ27" t="s">
        <v>1763</v>
      </c>
      <c r="PR27" t="s">
        <v>1763</v>
      </c>
      <c r="PS27" t="s">
        <v>1767</v>
      </c>
      <c r="PT27" t="s">
        <v>1767</v>
      </c>
      <c r="PU27" t="s">
        <v>1767</v>
      </c>
      <c r="PV27" t="s">
        <v>1767</v>
      </c>
      <c r="PW27" t="s">
        <v>1767</v>
      </c>
      <c r="PX27" t="s">
        <v>1767</v>
      </c>
      <c r="PY27" t="s">
        <v>1767</v>
      </c>
      <c r="PZ27" t="s">
        <v>1783</v>
      </c>
      <c r="QA27" t="s">
        <v>841</v>
      </c>
      <c r="QB27" t="s">
        <v>1814</v>
      </c>
      <c r="QC27" t="s">
        <v>1785</v>
      </c>
      <c r="QD27" t="s">
        <v>1786</v>
      </c>
      <c r="QE27" t="s">
        <v>845</v>
      </c>
      <c r="QF27" t="s">
        <v>1763</v>
      </c>
      <c r="QG27" t="s">
        <v>1763</v>
      </c>
      <c r="QH27" t="s">
        <v>1763</v>
      </c>
      <c r="QI27" t="s">
        <v>1767</v>
      </c>
      <c r="QJ27" t="s">
        <v>1763</v>
      </c>
      <c r="QK27" t="s">
        <v>1763</v>
      </c>
      <c r="QL27" t="s">
        <v>1767</v>
      </c>
      <c r="QM27" t="s">
        <v>1767</v>
      </c>
      <c r="QN27" t="s">
        <v>1767</v>
      </c>
      <c r="QO27" t="s">
        <v>1767</v>
      </c>
      <c r="QP27" t="s">
        <v>1767</v>
      </c>
      <c r="QQ27" t="s">
        <v>1767</v>
      </c>
      <c r="QR27" t="s">
        <v>1763</v>
      </c>
      <c r="QS27" t="s">
        <v>1767</v>
      </c>
      <c r="QT27" t="s">
        <v>1767</v>
      </c>
      <c r="QU27" t="s">
        <v>1767</v>
      </c>
      <c r="QV27" t="s">
        <v>1767</v>
      </c>
      <c r="QW27" t="s">
        <v>1767</v>
      </c>
      <c r="QX27" t="s">
        <v>1767</v>
      </c>
      <c r="QY27" t="s">
        <v>1767</v>
      </c>
      <c r="QZ27" t="s">
        <v>1767</v>
      </c>
      <c r="RA27" t="s">
        <v>1763</v>
      </c>
      <c r="RB27" t="s">
        <v>1767</v>
      </c>
      <c r="RC27" t="s">
        <v>1767</v>
      </c>
      <c r="RD27" t="s">
        <v>1767</v>
      </c>
      <c r="RE27" t="s">
        <v>1767</v>
      </c>
      <c r="RF27" t="s">
        <v>1767</v>
      </c>
      <c r="RG27" t="s">
        <v>1767</v>
      </c>
      <c r="RH27" t="s">
        <v>1767</v>
      </c>
      <c r="RI27" t="s">
        <v>1767</v>
      </c>
      <c r="RJ27" t="s">
        <v>1767</v>
      </c>
      <c r="RK27" t="s">
        <v>1763</v>
      </c>
      <c r="RL27" t="s">
        <v>1767</v>
      </c>
      <c r="RM27" t="s">
        <v>1763</v>
      </c>
      <c r="RN27" t="s">
        <v>1767</v>
      </c>
      <c r="RO27" t="s">
        <v>1767</v>
      </c>
      <c r="RP27" t="s">
        <v>1767</v>
      </c>
      <c r="RQ27" t="s">
        <v>1767</v>
      </c>
      <c r="RR27" t="s">
        <v>1767</v>
      </c>
      <c r="RS27" t="s">
        <v>1767</v>
      </c>
      <c r="RT27" t="s">
        <v>1767</v>
      </c>
      <c r="RU27" t="s">
        <v>1767</v>
      </c>
      <c r="RV27" t="s">
        <v>1767</v>
      </c>
      <c r="RW27" t="s">
        <v>1767</v>
      </c>
      <c r="RX27" t="s">
        <v>845</v>
      </c>
      <c r="RY27" t="s">
        <v>1037</v>
      </c>
      <c r="RZ27" t="s">
        <v>1763</v>
      </c>
      <c r="SA27" t="s">
        <v>1763</v>
      </c>
      <c r="SB27" t="s">
        <v>1767</v>
      </c>
      <c r="SC27" t="s">
        <v>1767</v>
      </c>
      <c r="SD27" t="s">
        <v>1767</v>
      </c>
      <c r="SE27" t="s">
        <v>1767</v>
      </c>
      <c r="SF27" t="s">
        <v>1767</v>
      </c>
      <c r="SG27" t="s">
        <v>1767</v>
      </c>
      <c r="SH27" t="s">
        <v>1767</v>
      </c>
      <c r="SI27" t="s">
        <v>1767</v>
      </c>
      <c r="SJ27" t="s">
        <v>1767</v>
      </c>
      <c r="SK27" t="s">
        <v>1767</v>
      </c>
      <c r="SL27" t="s">
        <v>1767</v>
      </c>
      <c r="SM27" t="s">
        <v>1767</v>
      </c>
      <c r="SN27" t="s">
        <v>1763</v>
      </c>
      <c r="SO27" t="s">
        <v>1767</v>
      </c>
      <c r="SP27" t="s">
        <v>1767</v>
      </c>
      <c r="SQ27" t="s">
        <v>1767</v>
      </c>
      <c r="SR27" t="s">
        <v>1767</v>
      </c>
      <c r="SS27" t="s">
        <v>1767</v>
      </c>
      <c r="ST27" t="s">
        <v>1767</v>
      </c>
      <c r="SU27" t="s">
        <v>1767</v>
      </c>
      <c r="SV27" t="s">
        <v>1767</v>
      </c>
      <c r="SW27" t="s">
        <v>1767</v>
      </c>
      <c r="SX27" t="s">
        <v>1767</v>
      </c>
      <c r="SY27" t="s">
        <v>1767</v>
      </c>
      <c r="SZ27" t="s">
        <v>1767</v>
      </c>
      <c r="TA27" t="s">
        <v>1767</v>
      </c>
      <c r="TB27" t="s">
        <v>1767</v>
      </c>
      <c r="TC27" t="s">
        <v>1767</v>
      </c>
      <c r="TD27" t="s">
        <v>1767</v>
      </c>
      <c r="TE27" t="s">
        <v>1767</v>
      </c>
      <c r="TF27" t="s">
        <v>1763</v>
      </c>
      <c r="TG27" t="s">
        <v>1767</v>
      </c>
      <c r="TH27" t="s">
        <v>1767</v>
      </c>
      <c r="TI27" t="s">
        <v>1767</v>
      </c>
      <c r="TU27" t="s">
        <v>1767</v>
      </c>
      <c r="TY27" t="s">
        <v>1767</v>
      </c>
      <c r="TZ27" t="s">
        <v>1767</v>
      </c>
      <c r="UA27" t="s">
        <v>1767</v>
      </c>
      <c r="UB27" t="s">
        <v>1767</v>
      </c>
      <c r="UC27" t="s">
        <v>1767</v>
      </c>
      <c r="UD27" t="s">
        <v>1767</v>
      </c>
      <c r="UE27" t="s">
        <v>1767</v>
      </c>
      <c r="UF27" t="s">
        <v>1767</v>
      </c>
      <c r="UG27" t="s">
        <v>1767</v>
      </c>
      <c r="UH27" t="s">
        <v>1767</v>
      </c>
      <c r="UI27" t="s">
        <v>1767</v>
      </c>
      <c r="UJ27" t="s">
        <v>1763</v>
      </c>
      <c r="UK27" t="s">
        <v>1767</v>
      </c>
      <c r="UL27" t="s">
        <v>1763</v>
      </c>
      <c r="UM27" t="s">
        <v>1763</v>
      </c>
      <c r="UN27" t="s">
        <v>1767</v>
      </c>
      <c r="UO27" t="s">
        <v>1767</v>
      </c>
      <c r="UP27" t="s">
        <v>1767</v>
      </c>
      <c r="UQ27" t="s">
        <v>1767</v>
      </c>
      <c r="UR27" t="s">
        <v>1767</v>
      </c>
      <c r="US27" t="s">
        <v>1767</v>
      </c>
      <c r="UT27" t="s">
        <v>1767</v>
      </c>
      <c r="UU27" t="s">
        <v>1767</v>
      </c>
      <c r="UV27" t="s">
        <v>1767</v>
      </c>
      <c r="UW27" t="s">
        <v>1763</v>
      </c>
      <c r="UX27" t="s">
        <v>1767</v>
      </c>
      <c r="UY27" t="s">
        <v>1767</v>
      </c>
      <c r="UZ27" t="s">
        <v>1767</v>
      </c>
      <c r="VD27" t="s">
        <v>1763</v>
      </c>
      <c r="VE27" t="s">
        <v>1767</v>
      </c>
      <c r="VF27" t="s">
        <v>1767</v>
      </c>
      <c r="VG27" t="s">
        <v>1767</v>
      </c>
      <c r="VH27" t="s">
        <v>1767</v>
      </c>
      <c r="VI27" t="s">
        <v>1767</v>
      </c>
      <c r="VJ27" t="s">
        <v>1767</v>
      </c>
      <c r="VK27" t="s">
        <v>1767</v>
      </c>
      <c r="VL27" t="s">
        <v>1767</v>
      </c>
      <c r="VM27" t="s">
        <v>1767</v>
      </c>
      <c r="VN27" t="s">
        <v>1767</v>
      </c>
      <c r="VO27" t="s">
        <v>1767</v>
      </c>
      <c r="VP27" t="s">
        <v>1767</v>
      </c>
      <c r="VQ27" t="s">
        <v>1767</v>
      </c>
      <c r="VY27" t="s">
        <v>1767</v>
      </c>
      <c r="VZ27" t="s">
        <v>1763</v>
      </c>
      <c r="WA27" t="s">
        <v>1767</v>
      </c>
      <c r="WJ27" t="s">
        <v>1767</v>
      </c>
      <c r="WK27" t="s">
        <v>1763</v>
      </c>
      <c r="WL27" t="s">
        <v>1767</v>
      </c>
      <c r="WM27" t="s">
        <v>1763</v>
      </c>
      <c r="WN27" t="s">
        <v>1767</v>
      </c>
      <c r="WO27" t="s">
        <v>1767</v>
      </c>
      <c r="WP27" t="s">
        <v>1767</v>
      </c>
      <c r="WQ27" t="s">
        <v>1767</v>
      </c>
      <c r="WR27" t="s">
        <v>1767</v>
      </c>
      <c r="WS27" t="s">
        <v>891</v>
      </c>
      <c r="WU27" t="s">
        <v>1767</v>
      </c>
      <c r="WV27" t="s">
        <v>1767</v>
      </c>
      <c r="WW27" t="s">
        <v>1767</v>
      </c>
      <c r="WX27" t="s">
        <v>1767</v>
      </c>
      <c r="WY27" t="s">
        <v>1767</v>
      </c>
      <c r="WZ27" t="s">
        <v>1763</v>
      </c>
      <c r="XA27" t="s">
        <v>1767</v>
      </c>
      <c r="XB27" t="s">
        <v>1767</v>
      </c>
      <c r="XC27" t="s">
        <v>1789</v>
      </c>
      <c r="XD27" t="s">
        <v>1763</v>
      </c>
      <c r="XE27" t="s">
        <v>1767</v>
      </c>
      <c r="XF27" t="s">
        <v>1767</v>
      </c>
      <c r="XG27" t="s">
        <v>1767</v>
      </c>
      <c r="XH27" t="s">
        <v>1767</v>
      </c>
      <c r="XI27" t="s">
        <v>1767</v>
      </c>
      <c r="XJ27" t="s">
        <v>1767</v>
      </c>
      <c r="XK27" t="s">
        <v>1767</v>
      </c>
      <c r="XL27" t="s">
        <v>1767</v>
      </c>
      <c r="XM27" t="s">
        <v>1767</v>
      </c>
      <c r="XN27" t="s">
        <v>1767</v>
      </c>
      <c r="XO27" t="s">
        <v>1767</v>
      </c>
      <c r="XP27" t="s">
        <v>1767</v>
      </c>
      <c r="XQ27" t="s">
        <v>1767</v>
      </c>
      <c r="XR27" t="s">
        <v>1763</v>
      </c>
      <c r="XS27" t="s">
        <v>1767</v>
      </c>
      <c r="XT27" t="s">
        <v>1767</v>
      </c>
      <c r="XU27" t="s">
        <v>1767</v>
      </c>
      <c r="XV27" t="s">
        <v>1767</v>
      </c>
      <c r="XW27" t="s">
        <v>1767</v>
      </c>
      <c r="XX27" t="s">
        <v>1767</v>
      </c>
      <c r="XY27" t="s">
        <v>1767</v>
      </c>
      <c r="XZ27" t="s">
        <v>1767</v>
      </c>
      <c r="ZM27" t="s">
        <v>1767</v>
      </c>
      <c r="ZN27" t="s">
        <v>1767</v>
      </c>
      <c r="ZO27" t="s">
        <v>1767</v>
      </c>
      <c r="ZP27" t="s">
        <v>1767</v>
      </c>
      <c r="ZQ27" t="s">
        <v>1763</v>
      </c>
      <c r="ZR27" t="s">
        <v>1763</v>
      </c>
      <c r="ZS27" t="s">
        <v>1767</v>
      </c>
      <c r="ZT27" t="s">
        <v>1767</v>
      </c>
      <c r="ZU27" t="s">
        <v>1767</v>
      </c>
      <c r="ZV27" t="s">
        <v>1767</v>
      </c>
      <c r="ZW27" t="s">
        <v>1767</v>
      </c>
      <c r="ZX27" t="s">
        <v>1767</v>
      </c>
      <c r="ZY27" t="s">
        <v>1767</v>
      </c>
      <c r="ZZ27" t="s">
        <v>1767</v>
      </c>
      <c r="AAA27" t="s">
        <v>1763</v>
      </c>
      <c r="AAB27" t="s">
        <v>1767</v>
      </c>
      <c r="AAC27" t="s">
        <v>1767</v>
      </c>
      <c r="AAD27" t="s">
        <v>1767</v>
      </c>
      <c r="AAE27" t="s">
        <v>1767</v>
      </c>
      <c r="AAF27" t="s">
        <v>1767</v>
      </c>
      <c r="AAH27" t="s">
        <v>1763</v>
      </c>
      <c r="AAI27" t="s">
        <v>1767</v>
      </c>
      <c r="AAJ27" t="s">
        <v>1767</v>
      </c>
      <c r="AAK27" t="s">
        <v>1767</v>
      </c>
      <c r="AAL27" t="s">
        <v>1763</v>
      </c>
      <c r="AAM27" t="s">
        <v>1767</v>
      </c>
      <c r="AAN27" t="s">
        <v>1767</v>
      </c>
      <c r="AAO27" t="s">
        <v>1767</v>
      </c>
      <c r="AAP27" t="s">
        <v>1767</v>
      </c>
      <c r="AAQ27" t="s">
        <v>1767</v>
      </c>
      <c r="AAR27" t="s">
        <v>1767</v>
      </c>
      <c r="AAS27" t="s">
        <v>1767</v>
      </c>
      <c r="AAT27" t="s">
        <v>1767</v>
      </c>
      <c r="AAV27" t="s">
        <v>1767</v>
      </c>
      <c r="AAW27" t="s">
        <v>1767</v>
      </c>
      <c r="AAX27" t="s">
        <v>1763</v>
      </c>
      <c r="AAY27" t="s">
        <v>1767</v>
      </c>
      <c r="AAZ27" t="s">
        <v>1767</v>
      </c>
      <c r="ABA27" t="s">
        <v>1763</v>
      </c>
      <c r="ABB27" t="s">
        <v>1763</v>
      </c>
      <c r="ABC27" t="s">
        <v>1767</v>
      </c>
      <c r="ABD27" t="s">
        <v>1767</v>
      </c>
      <c r="ABE27" t="s">
        <v>1767</v>
      </c>
      <c r="ABF27" t="s">
        <v>1767</v>
      </c>
      <c r="ABG27" t="s">
        <v>1767</v>
      </c>
      <c r="ABH27" t="s">
        <v>1767</v>
      </c>
      <c r="ABI27" t="s">
        <v>1767</v>
      </c>
      <c r="ABJ27" t="s">
        <v>1767</v>
      </c>
      <c r="ABK27" t="s">
        <v>1767</v>
      </c>
      <c r="ABL27" t="s">
        <v>1767</v>
      </c>
      <c r="ABM27" t="s">
        <v>1767</v>
      </c>
      <c r="ABN27" t="s">
        <v>1767</v>
      </c>
      <c r="ABO27" t="s">
        <v>1767</v>
      </c>
      <c r="ABP27" t="s">
        <v>1767</v>
      </c>
      <c r="ABQ27" t="s">
        <v>1767</v>
      </c>
      <c r="ABR27" t="s">
        <v>1767</v>
      </c>
      <c r="ABS27" t="s">
        <v>1767</v>
      </c>
      <c r="ABT27" t="s">
        <v>1767</v>
      </c>
      <c r="ABU27" t="s">
        <v>1767</v>
      </c>
      <c r="ABV27" t="s">
        <v>1767</v>
      </c>
      <c r="ABW27" t="s">
        <v>1763</v>
      </c>
      <c r="ABX27" t="s">
        <v>1767</v>
      </c>
      <c r="ABY27" t="s">
        <v>1767</v>
      </c>
      <c r="ABZ27" t="s">
        <v>1767</v>
      </c>
      <c r="ACA27" t="s">
        <v>1767</v>
      </c>
      <c r="ACB27" t="s">
        <v>1767</v>
      </c>
      <c r="ACC27" t="s">
        <v>1767</v>
      </c>
      <c r="ACD27" t="s">
        <v>1767</v>
      </c>
      <c r="ACE27" t="s">
        <v>1767</v>
      </c>
      <c r="ACF27" t="s">
        <v>1767</v>
      </c>
      <c r="ACG27" t="s">
        <v>1767</v>
      </c>
      <c r="ACH27" t="s">
        <v>1767</v>
      </c>
      <c r="ACI27" t="s">
        <v>1767</v>
      </c>
    </row>
    <row r="28" spans="1:763">
      <c r="A28" t="s">
        <v>1038</v>
      </c>
      <c r="B28" t="s">
        <v>1039</v>
      </c>
      <c r="C28" t="s">
        <v>1040</v>
      </c>
      <c r="D28" t="s">
        <v>977</v>
      </c>
      <c r="E28" t="s">
        <v>977</v>
      </c>
      <c r="P28" t="s">
        <v>855</v>
      </c>
      <c r="Q28">
        <v>1.2198080885670051</v>
      </c>
      <c r="T28" t="s">
        <v>1876</v>
      </c>
      <c r="V28" t="s">
        <v>1763</v>
      </c>
      <c r="X28" t="s">
        <v>1763</v>
      </c>
      <c r="Y28" t="s">
        <v>1791</v>
      </c>
      <c r="AA28" t="s">
        <v>1792</v>
      </c>
      <c r="AB28" t="s">
        <v>1766</v>
      </c>
      <c r="AC28" t="s">
        <v>837</v>
      </c>
      <c r="AD28" t="s">
        <v>1767</v>
      </c>
      <c r="AE28" t="s">
        <v>837</v>
      </c>
      <c r="AF28" t="s">
        <v>818</v>
      </c>
      <c r="AG28" t="s">
        <v>818</v>
      </c>
      <c r="KF28" t="s">
        <v>837</v>
      </c>
      <c r="KH28" t="s">
        <v>818</v>
      </c>
      <c r="KI28" t="s">
        <v>818</v>
      </c>
      <c r="KJ28" t="s">
        <v>818</v>
      </c>
      <c r="KK28" t="s">
        <v>818</v>
      </c>
      <c r="KL28" t="s">
        <v>818</v>
      </c>
      <c r="KM28" t="s">
        <v>818</v>
      </c>
      <c r="KN28" t="s">
        <v>818</v>
      </c>
      <c r="KO28" t="s">
        <v>818</v>
      </c>
      <c r="KP28" t="s">
        <v>818</v>
      </c>
      <c r="KQ28" t="s">
        <v>818</v>
      </c>
      <c r="KR28" t="s">
        <v>818</v>
      </c>
      <c r="KS28" t="s">
        <v>818</v>
      </c>
      <c r="KT28" t="s">
        <v>818</v>
      </c>
      <c r="KU28" t="s">
        <v>818</v>
      </c>
      <c r="KV28" t="s">
        <v>818</v>
      </c>
      <c r="KW28" t="s">
        <v>845</v>
      </c>
      <c r="KX28" t="s">
        <v>845</v>
      </c>
      <c r="KY28" t="s">
        <v>818</v>
      </c>
      <c r="KZ28" t="s">
        <v>818</v>
      </c>
      <c r="LA28" t="s">
        <v>837</v>
      </c>
      <c r="LB28" t="s">
        <v>818</v>
      </c>
      <c r="LC28" t="s">
        <v>818</v>
      </c>
      <c r="LD28" t="s">
        <v>837</v>
      </c>
      <c r="LE28" t="s">
        <v>818</v>
      </c>
      <c r="LF28" t="s">
        <v>837</v>
      </c>
      <c r="LH28" t="s">
        <v>1767</v>
      </c>
      <c r="LI28" t="s">
        <v>1767</v>
      </c>
      <c r="LJ28" t="s">
        <v>1767</v>
      </c>
      <c r="LK28" t="s">
        <v>1767</v>
      </c>
      <c r="LL28" t="s">
        <v>1767</v>
      </c>
      <c r="LM28" t="s">
        <v>1767</v>
      </c>
      <c r="LO28" t="s">
        <v>1767</v>
      </c>
      <c r="LQ28" t="s">
        <v>1767</v>
      </c>
      <c r="LV28" t="s">
        <v>818</v>
      </c>
      <c r="LX28" t="s">
        <v>1767</v>
      </c>
      <c r="MA28" t="s">
        <v>1768</v>
      </c>
      <c r="MB28" t="s">
        <v>887</v>
      </c>
      <c r="MC28" t="s">
        <v>1769</v>
      </c>
      <c r="MD28" t="s">
        <v>1763</v>
      </c>
      <c r="MF28" t="s">
        <v>1833</v>
      </c>
      <c r="MH28" t="s">
        <v>1818</v>
      </c>
      <c r="MI28" t="s">
        <v>1767</v>
      </c>
      <c r="MJ28" t="s">
        <v>1794</v>
      </c>
      <c r="MU28" t="s">
        <v>1767</v>
      </c>
      <c r="MV28" t="s">
        <v>1763</v>
      </c>
      <c r="MW28" t="s">
        <v>1767</v>
      </c>
      <c r="MX28" t="s">
        <v>1767</v>
      </c>
      <c r="MY28" t="s">
        <v>1767</v>
      </c>
      <c r="MZ28" t="s">
        <v>1767</v>
      </c>
      <c r="NA28" t="s">
        <v>1767</v>
      </c>
      <c r="NB28" t="s">
        <v>1767</v>
      </c>
      <c r="NR28" t="s">
        <v>1763</v>
      </c>
      <c r="NS28" t="s">
        <v>1767</v>
      </c>
      <c r="NU28" t="s">
        <v>1772</v>
      </c>
      <c r="OP28" t="s">
        <v>1767</v>
      </c>
      <c r="OQ28" t="s">
        <v>1774</v>
      </c>
      <c r="OR28" t="s">
        <v>1797</v>
      </c>
      <c r="OS28" t="s">
        <v>1776</v>
      </c>
      <c r="OT28" t="s">
        <v>1763</v>
      </c>
      <c r="OU28" t="s">
        <v>1763</v>
      </c>
      <c r="OV28" t="s">
        <v>1877</v>
      </c>
      <c r="PA28" t="s">
        <v>1767</v>
      </c>
      <c r="PB28" t="s">
        <v>1767</v>
      </c>
      <c r="PC28" t="s">
        <v>1767</v>
      </c>
      <c r="PD28" t="s">
        <v>1767</v>
      </c>
      <c r="PE28" t="s">
        <v>1767</v>
      </c>
      <c r="PF28" t="s">
        <v>1767</v>
      </c>
      <c r="PG28" t="s">
        <v>1763</v>
      </c>
      <c r="PH28" t="s">
        <v>1767</v>
      </c>
      <c r="PI28" t="s">
        <v>1767</v>
      </c>
      <c r="PJ28" t="s">
        <v>1767</v>
      </c>
      <c r="PL28" t="s">
        <v>1780</v>
      </c>
      <c r="PM28" t="s">
        <v>879</v>
      </c>
      <c r="PO28" t="s">
        <v>1799</v>
      </c>
      <c r="PP28" t="s">
        <v>1782</v>
      </c>
      <c r="PQ28" t="s">
        <v>1763</v>
      </c>
      <c r="PR28" t="s">
        <v>1763</v>
      </c>
      <c r="PS28" t="s">
        <v>1767</v>
      </c>
      <c r="PT28" t="s">
        <v>1767</v>
      </c>
      <c r="PU28" t="s">
        <v>1767</v>
      </c>
      <c r="PV28" t="s">
        <v>1767</v>
      </c>
      <c r="PW28" t="s">
        <v>1767</v>
      </c>
      <c r="PX28" t="s">
        <v>1767</v>
      </c>
      <c r="PY28" t="s">
        <v>1767</v>
      </c>
      <c r="PZ28" t="s">
        <v>1783</v>
      </c>
      <c r="QD28" t="s">
        <v>1878</v>
      </c>
      <c r="QE28" t="s">
        <v>818</v>
      </c>
      <c r="QF28" t="s">
        <v>1818</v>
      </c>
      <c r="QG28" t="s">
        <v>1767</v>
      </c>
      <c r="QH28" t="s">
        <v>1763</v>
      </c>
      <c r="QI28" t="s">
        <v>1763</v>
      </c>
      <c r="QJ28" t="s">
        <v>1763</v>
      </c>
      <c r="QK28" t="s">
        <v>1767</v>
      </c>
      <c r="QL28" t="s">
        <v>1767</v>
      </c>
      <c r="QM28" t="s">
        <v>1767</v>
      </c>
      <c r="QN28" t="s">
        <v>1767</v>
      </c>
      <c r="QO28" t="s">
        <v>1767</v>
      </c>
      <c r="QP28" t="s">
        <v>1767</v>
      </c>
      <c r="QQ28" t="s">
        <v>1767</v>
      </c>
      <c r="QR28" t="s">
        <v>1801</v>
      </c>
      <c r="QS28" t="s">
        <v>1763</v>
      </c>
      <c r="QT28" t="s">
        <v>1767</v>
      </c>
      <c r="QU28" t="s">
        <v>1767</v>
      </c>
      <c r="QV28" t="s">
        <v>1767</v>
      </c>
      <c r="QW28" t="s">
        <v>1767</v>
      </c>
      <c r="QX28" t="s">
        <v>1767</v>
      </c>
      <c r="QY28" t="s">
        <v>1767</v>
      </c>
      <c r="QZ28" t="s">
        <v>1767</v>
      </c>
      <c r="RA28" t="s">
        <v>1767</v>
      </c>
      <c r="RB28" t="s">
        <v>1767</v>
      </c>
      <c r="RC28" t="s">
        <v>1767</v>
      </c>
      <c r="RD28" t="s">
        <v>1767</v>
      </c>
      <c r="RE28" t="s">
        <v>1767</v>
      </c>
      <c r="RF28" t="s">
        <v>1767</v>
      </c>
      <c r="RG28" t="s">
        <v>1767</v>
      </c>
      <c r="RH28" t="s">
        <v>1767</v>
      </c>
      <c r="RI28" t="s">
        <v>1767</v>
      </c>
      <c r="RJ28" t="s">
        <v>1767</v>
      </c>
      <c r="RK28" t="s">
        <v>1763</v>
      </c>
      <c r="RL28" t="s">
        <v>1763</v>
      </c>
      <c r="RM28" t="s">
        <v>1767</v>
      </c>
      <c r="RN28" t="s">
        <v>1767</v>
      </c>
      <c r="RO28" t="s">
        <v>1767</v>
      </c>
      <c r="RP28" t="s">
        <v>1767</v>
      </c>
      <c r="RQ28" t="s">
        <v>1767</v>
      </c>
      <c r="RR28" t="s">
        <v>1767</v>
      </c>
      <c r="RS28" t="s">
        <v>1767</v>
      </c>
      <c r="RT28" t="s">
        <v>1767</v>
      </c>
      <c r="RU28" t="s">
        <v>1767</v>
      </c>
      <c r="RV28" t="s">
        <v>1767</v>
      </c>
      <c r="RW28" t="s">
        <v>1767</v>
      </c>
      <c r="RX28" t="s">
        <v>837</v>
      </c>
      <c r="RY28" t="s">
        <v>834</v>
      </c>
      <c r="RZ28" t="s">
        <v>1763</v>
      </c>
      <c r="SA28" t="s">
        <v>1767</v>
      </c>
      <c r="SB28" t="s">
        <v>1767</v>
      </c>
      <c r="SC28" t="s">
        <v>1767</v>
      </c>
      <c r="SD28" t="s">
        <v>1767</v>
      </c>
      <c r="SE28" t="s">
        <v>1767</v>
      </c>
      <c r="SF28" t="s">
        <v>1767</v>
      </c>
      <c r="SG28" t="s">
        <v>1767</v>
      </c>
      <c r="SH28" t="s">
        <v>1767</v>
      </c>
      <c r="SI28" t="s">
        <v>1767</v>
      </c>
      <c r="SJ28" t="s">
        <v>1767</v>
      </c>
      <c r="SK28" t="s">
        <v>1763</v>
      </c>
      <c r="SL28" t="s">
        <v>1767</v>
      </c>
      <c r="SM28" t="s">
        <v>1767</v>
      </c>
      <c r="SN28" t="s">
        <v>1767</v>
      </c>
      <c r="SO28" t="s">
        <v>1767</v>
      </c>
      <c r="SP28" t="s">
        <v>1763</v>
      </c>
      <c r="SQ28" t="s">
        <v>1767</v>
      </c>
      <c r="SR28" t="s">
        <v>1767</v>
      </c>
      <c r="SS28" t="s">
        <v>1767</v>
      </c>
      <c r="ST28" t="s">
        <v>1767</v>
      </c>
      <c r="SU28" t="s">
        <v>1767</v>
      </c>
      <c r="SV28" t="s">
        <v>1767</v>
      </c>
      <c r="SW28" t="s">
        <v>1763</v>
      </c>
      <c r="SX28" t="s">
        <v>1763</v>
      </c>
      <c r="SY28" t="s">
        <v>1767</v>
      </c>
      <c r="SZ28" t="s">
        <v>1767</v>
      </c>
      <c r="TA28" t="s">
        <v>1767</v>
      </c>
      <c r="TB28" t="s">
        <v>1767</v>
      </c>
      <c r="TC28" t="s">
        <v>1767</v>
      </c>
      <c r="TD28" t="s">
        <v>1767</v>
      </c>
      <c r="TE28" t="s">
        <v>1767</v>
      </c>
      <c r="TF28" t="s">
        <v>1767</v>
      </c>
      <c r="TG28" t="s">
        <v>1767</v>
      </c>
      <c r="TH28" t="s">
        <v>1767</v>
      </c>
      <c r="TI28" t="s">
        <v>1767</v>
      </c>
      <c r="TJ28" t="s">
        <v>1767</v>
      </c>
      <c r="TU28" t="s">
        <v>1767</v>
      </c>
      <c r="TY28" t="s">
        <v>1767</v>
      </c>
      <c r="TZ28" t="s">
        <v>1767</v>
      </c>
      <c r="UA28" t="s">
        <v>1767</v>
      </c>
      <c r="UB28" t="s">
        <v>1767</v>
      </c>
      <c r="UC28" t="s">
        <v>1767</v>
      </c>
      <c r="UD28" t="s">
        <v>1767</v>
      </c>
      <c r="UE28" t="s">
        <v>1767</v>
      </c>
      <c r="UF28" t="s">
        <v>1767</v>
      </c>
      <c r="UG28" t="s">
        <v>1767</v>
      </c>
      <c r="UH28" t="s">
        <v>1763</v>
      </c>
      <c r="UI28" t="s">
        <v>1767</v>
      </c>
      <c r="UJ28" t="s">
        <v>1767</v>
      </c>
      <c r="UK28" t="s">
        <v>1767</v>
      </c>
      <c r="UL28" t="s">
        <v>1767</v>
      </c>
      <c r="UM28" t="s">
        <v>1767</v>
      </c>
      <c r="UN28" t="s">
        <v>1763</v>
      </c>
      <c r="UO28" t="s">
        <v>1767</v>
      </c>
      <c r="UP28" t="s">
        <v>1767</v>
      </c>
      <c r="UQ28" t="s">
        <v>1767</v>
      </c>
      <c r="UR28" t="s">
        <v>1767</v>
      </c>
      <c r="US28" t="s">
        <v>1767</v>
      </c>
      <c r="UT28" t="s">
        <v>1767</v>
      </c>
      <c r="UU28" t="s">
        <v>1767</v>
      </c>
      <c r="UV28" t="s">
        <v>1767</v>
      </c>
      <c r="UW28" t="s">
        <v>1767</v>
      </c>
      <c r="UX28" t="s">
        <v>1767</v>
      </c>
      <c r="UY28" t="s">
        <v>1767</v>
      </c>
      <c r="UZ28" t="s">
        <v>1767</v>
      </c>
      <c r="VB28" t="s">
        <v>1822</v>
      </c>
      <c r="VC28" t="s">
        <v>1788</v>
      </c>
      <c r="VD28" t="s">
        <v>1767</v>
      </c>
      <c r="VE28" t="s">
        <v>1763</v>
      </c>
      <c r="VF28" t="s">
        <v>1767</v>
      </c>
      <c r="VG28" t="s">
        <v>1767</v>
      </c>
      <c r="VH28" t="s">
        <v>1767</v>
      </c>
      <c r="VI28" t="s">
        <v>1767</v>
      </c>
      <c r="VJ28" t="s">
        <v>1767</v>
      </c>
      <c r="VK28" t="s">
        <v>1767</v>
      </c>
      <c r="VL28" t="s">
        <v>1767</v>
      </c>
      <c r="VM28" t="s">
        <v>1767</v>
      </c>
      <c r="VN28" t="s">
        <v>1763</v>
      </c>
      <c r="VO28" t="s">
        <v>1767</v>
      </c>
      <c r="VP28" t="s">
        <v>1767</v>
      </c>
      <c r="VQ28" t="s">
        <v>1767</v>
      </c>
      <c r="VY28" t="s">
        <v>1763</v>
      </c>
      <c r="VZ28" t="s">
        <v>1763</v>
      </c>
      <c r="WA28" t="s">
        <v>1767</v>
      </c>
      <c r="WJ28" t="s">
        <v>1767</v>
      </c>
      <c r="WK28" t="s">
        <v>1767</v>
      </c>
      <c r="WL28" t="s">
        <v>1767</v>
      </c>
      <c r="WM28" t="s">
        <v>1767</v>
      </c>
      <c r="WN28" t="s">
        <v>1767</v>
      </c>
      <c r="WO28" t="s">
        <v>1763</v>
      </c>
      <c r="WP28" t="s">
        <v>1767</v>
      </c>
      <c r="WQ28" t="s">
        <v>1767</v>
      </c>
      <c r="WR28" t="s">
        <v>1767</v>
      </c>
      <c r="WS28" t="s">
        <v>834</v>
      </c>
      <c r="WU28" t="s">
        <v>1763</v>
      </c>
      <c r="WV28" t="s">
        <v>1767</v>
      </c>
      <c r="WW28" t="s">
        <v>1767</v>
      </c>
      <c r="WX28" t="s">
        <v>1767</v>
      </c>
      <c r="WY28" t="s">
        <v>1767</v>
      </c>
      <c r="WZ28" t="s">
        <v>1767</v>
      </c>
      <c r="XA28" t="s">
        <v>1767</v>
      </c>
      <c r="XB28" t="s">
        <v>1767</v>
      </c>
      <c r="XC28" t="s">
        <v>1789</v>
      </c>
      <c r="XD28" t="s">
        <v>1763</v>
      </c>
      <c r="XE28" t="s">
        <v>1767</v>
      </c>
      <c r="XF28" t="s">
        <v>1767</v>
      </c>
      <c r="XG28" t="s">
        <v>1767</v>
      </c>
      <c r="XH28" t="s">
        <v>1767</v>
      </c>
      <c r="XI28" t="s">
        <v>1767</v>
      </c>
      <c r="XJ28" t="s">
        <v>1767</v>
      </c>
      <c r="XK28" t="s">
        <v>1767</v>
      </c>
      <c r="XL28" t="s">
        <v>1767</v>
      </c>
      <c r="XM28" t="s">
        <v>1767</v>
      </c>
      <c r="XN28" t="s">
        <v>1767</v>
      </c>
      <c r="XO28" t="s">
        <v>1767</v>
      </c>
      <c r="XP28" t="s">
        <v>1767</v>
      </c>
      <c r="XQ28" t="s">
        <v>1767</v>
      </c>
      <c r="XR28" t="s">
        <v>1763</v>
      </c>
      <c r="XS28" t="s">
        <v>1767</v>
      </c>
      <c r="XT28" t="s">
        <v>1767</v>
      </c>
      <c r="XU28" t="s">
        <v>1767</v>
      </c>
      <c r="XV28" t="s">
        <v>1767</v>
      </c>
      <c r="XW28" t="s">
        <v>1767</v>
      </c>
      <c r="XX28" t="s">
        <v>1767</v>
      </c>
      <c r="XY28" t="s">
        <v>1767</v>
      </c>
      <c r="XZ28" t="s">
        <v>1767</v>
      </c>
      <c r="ZM28" t="s">
        <v>1767</v>
      </c>
      <c r="ZN28" t="s">
        <v>1767</v>
      </c>
      <c r="ZO28" t="s">
        <v>1767</v>
      </c>
      <c r="ZP28" t="s">
        <v>1767</v>
      </c>
      <c r="ZQ28" t="s">
        <v>1763</v>
      </c>
      <c r="ZR28" t="s">
        <v>1767</v>
      </c>
      <c r="ZS28" t="s">
        <v>1767</v>
      </c>
      <c r="ZT28" t="s">
        <v>1767</v>
      </c>
      <c r="ZU28" t="s">
        <v>1767</v>
      </c>
      <c r="ZV28" t="s">
        <v>1767</v>
      </c>
      <c r="ZW28" t="s">
        <v>1763</v>
      </c>
      <c r="ZX28" t="s">
        <v>1767</v>
      </c>
      <c r="ZY28" t="s">
        <v>1767</v>
      </c>
      <c r="ZZ28" t="s">
        <v>1763</v>
      </c>
      <c r="AAA28" t="s">
        <v>1767</v>
      </c>
      <c r="AAB28" t="s">
        <v>1767</v>
      </c>
      <c r="AAC28" t="s">
        <v>1767</v>
      </c>
      <c r="AAD28" t="s">
        <v>1767</v>
      </c>
      <c r="AAE28" t="s">
        <v>1767</v>
      </c>
      <c r="AAF28" t="s">
        <v>1767</v>
      </c>
      <c r="AAH28" t="s">
        <v>1767</v>
      </c>
      <c r="AAI28" t="s">
        <v>1767</v>
      </c>
      <c r="AAJ28" t="s">
        <v>1767</v>
      </c>
      <c r="AAK28" t="s">
        <v>1767</v>
      </c>
      <c r="AAL28" t="s">
        <v>1767</v>
      </c>
      <c r="AAM28" t="s">
        <v>1767</v>
      </c>
      <c r="AAN28" t="s">
        <v>1767</v>
      </c>
      <c r="AAO28" t="s">
        <v>1767</v>
      </c>
      <c r="AAP28" t="s">
        <v>1767</v>
      </c>
      <c r="AAQ28" t="s">
        <v>1763</v>
      </c>
      <c r="AAR28" t="s">
        <v>1767</v>
      </c>
      <c r="AAS28" t="s">
        <v>1767</v>
      </c>
      <c r="AAT28" t="s">
        <v>1767</v>
      </c>
      <c r="AAV28" t="s">
        <v>1767</v>
      </c>
      <c r="AAW28" t="s">
        <v>1763</v>
      </c>
      <c r="AAX28" t="s">
        <v>1763</v>
      </c>
      <c r="AAY28" t="s">
        <v>1767</v>
      </c>
      <c r="AAZ28" t="s">
        <v>1767</v>
      </c>
      <c r="ABA28" t="s">
        <v>1767</v>
      </c>
      <c r="ABB28" t="s">
        <v>1763</v>
      </c>
      <c r="ABC28" t="s">
        <v>1767</v>
      </c>
      <c r="ABD28" t="s">
        <v>1767</v>
      </c>
      <c r="ABE28" t="s">
        <v>1767</v>
      </c>
      <c r="ABF28" t="s">
        <v>1767</v>
      </c>
      <c r="ABG28" t="s">
        <v>1767</v>
      </c>
      <c r="ABH28" t="s">
        <v>1767</v>
      </c>
      <c r="ABI28" t="s">
        <v>1767</v>
      </c>
      <c r="ABJ28" t="s">
        <v>1767</v>
      </c>
      <c r="ABK28" t="s">
        <v>1763</v>
      </c>
      <c r="ABL28" t="s">
        <v>1767</v>
      </c>
      <c r="ABM28" t="s">
        <v>1767</v>
      </c>
      <c r="ABN28" t="s">
        <v>1767</v>
      </c>
      <c r="ABO28" t="s">
        <v>1767</v>
      </c>
      <c r="ABP28" t="s">
        <v>1767</v>
      </c>
      <c r="ABQ28" t="s">
        <v>1767</v>
      </c>
      <c r="ABR28" t="s">
        <v>1767</v>
      </c>
      <c r="ABS28" t="s">
        <v>1767</v>
      </c>
      <c r="ABT28" t="s">
        <v>1767</v>
      </c>
      <c r="ABU28" t="s">
        <v>1767</v>
      </c>
      <c r="ABV28" t="s">
        <v>1763</v>
      </c>
      <c r="ABW28" t="s">
        <v>1767</v>
      </c>
      <c r="ABX28" t="s">
        <v>1767</v>
      </c>
      <c r="ABY28" t="s">
        <v>1767</v>
      </c>
      <c r="ABZ28" t="s">
        <v>1767</v>
      </c>
      <c r="ACA28" t="s">
        <v>1763</v>
      </c>
      <c r="ACB28" t="s">
        <v>1767</v>
      </c>
      <c r="ACC28" t="s">
        <v>1763</v>
      </c>
      <c r="ACD28" t="s">
        <v>1767</v>
      </c>
      <c r="ACE28" t="s">
        <v>1767</v>
      </c>
      <c r="ACF28" t="s">
        <v>1767</v>
      </c>
      <c r="ACG28" t="s">
        <v>1767</v>
      </c>
      <c r="ACH28" t="s">
        <v>1767</v>
      </c>
      <c r="ACI28" t="s">
        <v>1767</v>
      </c>
    </row>
    <row r="29" spans="1:763">
      <c r="A29" t="s">
        <v>1043</v>
      </c>
      <c r="B29" t="s">
        <v>1044</v>
      </c>
      <c r="C29" t="s">
        <v>1045</v>
      </c>
      <c r="D29" t="s">
        <v>941</v>
      </c>
      <c r="E29" t="s">
        <v>941</v>
      </c>
      <c r="P29" t="s">
        <v>812</v>
      </c>
      <c r="T29" t="s">
        <v>1790</v>
      </c>
      <c r="V29" t="s">
        <v>1763</v>
      </c>
      <c r="X29" t="s">
        <v>1763</v>
      </c>
      <c r="Y29" t="s">
        <v>1791</v>
      </c>
      <c r="AA29" t="s">
        <v>1828</v>
      </c>
      <c r="AB29" t="s">
        <v>1817</v>
      </c>
      <c r="AC29" t="s">
        <v>1879</v>
      </c>
      <c r="AD29" t="s">
        <v>1767</v>
      </c>
      <c r="AE29" t="s">
        <v>818</v>
      </c>
      <c r="AF29" t="s">
        <v>1879</v>
      </c>
      <c r="AG29" t="s">
        <v>818</v>
      </c>
      <c r="KF29" t="s">
        <v>1879</v>
      </c>
      <c r="KH29" t="s">
        <v>818</v>
      </c>
      <c r="KI29" t="s">
        <v>818</v>
      </c>
      <c r="KJ29" t="s">
        <v>818</v>
      </c>
      <c r="KK29" t="s">
        <v>845</v>
      </c>
      <c r="KL29" t="s">
        <v>845</v>
      </c>
      <c r="KM29" t="s">
        <v>879</v>
      </c>
      <c r="KN29" t="s">
        <v>845</v>
      </c>
      <c r="KO29" t="s">
        <v>818</v>
      </c>
      <c r="KP29" t="s">
        <v>837</v>
      </c>
      <c r="KQ29" t="s">
        <v>836</v>
      </c>
      <c r="KR29" t="s">
        <v>818</v>
      </c>
      <c r="KS29" t="s">
        <v>818</v>
      </c>
      <c r="KT29" t="s">
        <v>837</v>
      </c>
      <c r="KU29" t="s">
        <v>818</v>
      </c>
      <c r="KV29" t="s">
        <v>818</v>
      </c>
      <c r="KW29" t="s">
        <v>845</v>
      </c>
      <c r="KX29" t="s">
        <v>845</v>
      </c>
      <c r="KY29" t="s">
        <v>818</v>
      </c>
      <c r="KZ29" t="s">
        <v>837</v>
      </c>
      <c r="LA29" t="s">
        <v>837</v>
      </c>
      <c r="LB29" t="s">
        <v>837</v>
      </c>
      <c r="LC29" t="s">
        <v>836</v>
      </c>
      <c r="LD29" t="s">
        <v>1879</v>
      </c>
      <c r="LE29" t="s">
        <v>837</v>
      </c>
      <c r="LF29" t="s">
        <v>892</v>
      </c>
      <c r="LH29" t="s">
        <v>1763</v>
      </c>
      <c r="LI29" t="s">
        <v>1767</v>
      </c>
      <c r="LJ29" t="s">
        <v>1763</v>
      </c>
      <c r="LK29" t="s">
        <v>1763</v>
      </c>
      <c r="LL29" t="s">
        <v>1767</v>
      </c>
      <c r="LM29" t="s">
        <v>1763</v>
      </c>
      <c r="LN29" t="s">
        <v>1763</v>
      </c>
      <c r="LO29" t="s">
        <v>1767</v>
      </c>
      <c r="LQ29" t="s">
        <v>1767</v>
      </c>
      <c r="LR29" t="s">
        <v>818</v>
      </c>
      <c r="LS29" t="s">
        <v>818</v>
      </c>
      <c r="LT29" t="s">
        <v>818</v>
      </c>
      <c r="LU29" t="s">
        <v>818</v>
      </c>
      <c r="LV29" t="s">
        <v>818</v>
      </c>
      <c r="LW29" t="s">
        <v>818</v>
      </c>
      <c r="LX29" t="s">
        <v>1763</v>
      </c>
      <c r="LY29" t="s">
        <v>1046</v>
      </c>
      <c r="MU29" t="s">
        <v>1767</v>
      </c>
      <c r="MV29" t="s">
        <v>1763</v>
      </c>
      <c r="MW29" t="s">
        <v>1767</v>
      </c>
      <c r="MX29" t="s">
        <v>1767</v>
      </c>
      <c r="MY29" t="s">
        <v>1767</v>
      </c>
      <c r="MZ29" t="s">
        <v>1767</v>
      </c>
      <c r="NA29" t="s">
        <v>1767</v>
      </c>
      <c r="NB29" t="s">
        <v>1767</v>
      </c>
      <c r="NR29" t="s">
        <v>1763</v>
      </c>
      <c r="NS29" t="s">
        <v>1767</v>
      </c>
      <c r="NU29" t="s">
        <v>1772</v>
      </c>
      <c r="NX29" t="s">
        <v>1845</v>
      </c>
      <c r="NY29" t="s">
        <v>837</v>
      </c>
      <c r="NZ29" t="s">
        <v>877</v>
      </c>
      <c r="OP29" t="s">
        <v>1767</v>
      </c>
      <c r="OQ29" t="s">
        <v>1774</v>
      </c>
      <c r="OR29" t="s">
        <v>1880</v>
      </c>
      <c r="OS29" t="s">
        <v>1806</v>
      </c>
      <c r="OT29" t="s">
        <v>1763</v>
      </c>
      <c r="OU29" t="s">
        <v>1767</v>
      </c>
      <c r="OV29" t="s">
        <v>1867</v>
      </c>
      <c r="PA29" t="s">
        <v>1767</v>
      </c>
      <c r="PB29" t="s">
        <v>1767</v>
      </c>
      <c r="PC29" t="s">
        <v>1767</v>
      </c>
      <c r="PD29" t="s">
        <v>1767</v>
      </c>
      <c r="PE29" t="s">
        <v>1763</v>
      </c>
      <c r="PF29" t="s">
        <v>1767</v>
      </c>
      <c r="PG29" t="s">
        <v>1767</v>
      </c>
      <c r="PH29" t="s">
        <v>1767</v>
      </c>
      <c r="PI29" t="s">
        <v>1767</v>
      </c>
      <c r="PJ29" t="s">
        <v>1767</v>
      </c>
      <c r="PM29" t="s">
        <v>879</v>
      </c>
      <c r="PN29" t="s">
        <v>837</v>
      </c>
      <c r="PO29" t="s">
        <v>1781</v>
      </c>
      <c r="PP29" t="s">
        <v>1782</v>
      </c>
      <c r="PQ29" t="s">
        <v>1763</v>
      </c>
      <c r="PR29" t="s">
        <v>1763</v>
      </c>
      <c r="PS29" t="s">
        <v>1763</v>
      </c>
      <c r="PT29" t="s">
        <v>1763</v>
      </c>
      <c r="PU29" t="s">
        <v>1767</v>
      </c>
      <c r="PV29" t="s">
        <v>1767</v>
      </c>
      <c r="PW29" t="s">
        <v>1767</v>
      </c>
      <c r="PX29" t="s">
        <v>1767</v>
      </c>
      <c r="PY29" t="s">
        <v>1767</v>
      </c>
      <c r="PZ29" t="s">
        <v>1783</v>
      </c>
      <c r="QA29" t="s">
        <v>1857</v>
      </c>
      <c r="QB29" t="s">
        <v>1814</v>
      </c>
      <c r="QC29" t="s">
        <v>1858</v>
      </c>
      <c r="QD29" t="s">
        <v>1786</v>
      </c>
      <c r="QE29" t="s">
        <v>845</v>
      </c>
      <c r="QF29" t="s">
        <v>1763</v>
      </c>
      <c r="QG29" t="s">
        <v>1763</v>
      </c>
      <c r="QH29" t="s">
        <v>1767</v>
      </c>
      <c r="QI29" t="s">
        <v>1767</v>
      </c>
      <c r="QJ29" t="s">
        <v>1767</v>
      </c>
      <c r="QK29" t="s">
        <v>1763</v>
      </c>
      <c r="QL29" t="s">
        <v>1767</v>
      </c>
      <c r="QM29" t="s">
        <v>1767</v>
      </c>
      <c r="QN29" t="s">
        <v>1767</v>
      </c>
      <c r="QO29" t="s">
        <v>1767</v>
      </c>
      <c r="QP29" t="s">
        <v>1767</v>
      </c>
      <c r="QQ29" t="s">
        <v>1767</v>
      </c>
      <c r="QR29" t="s">
        <v>1763</v>
      </c>
      <c r="QS29" t="s">
        <v>1763</v>
      </c>
      <c r="QT29" t="s">
        <v>1767</v>
      </c>
      <c r="QU29" t="s">
        <v>1767</v>
      </c>
      <c r="QV29" t="s">
        <v>1767</v>
      </c>
      <c r="QW29" t="s">
        <v>1767</v>
      </c>
      <c r="QX29" t="s">
        <v>1767</v>
      </c>
      <c r="QY29" t="s">
        <v>1767</v>
      </c>
      <c r="QZ29" t="s">
        <v>1767</v>
      </c>
      <c r="RA29" t="s">
        <v>1767</v>
      </c>
      <c r="RB29" t="s">
        <v>1767</v>
      </c>
      <c r="RC29" t="s">
        <v>1767</v>
      </c>
      <c r="RD29" t="s">
        <v>1767</v>
      </c>
      <c r="RE29" t="s">
        <v>1767</v>
      </c>
      <c r="RF29" t="s">
        <v>1767</v>
      </c>
      <c r="RG29" t="s">
        <v>1767</v>
      </c>
      <c r="RH29" t="s">
        <v>1767</v>
      </c>
      <c r="RI29" t="s">
        <v>1767</v>
      </c>
      <c r="RJ29" t="s">
        <v>1767</v>
      </c>
      <c r="RK29" t="s">
        <v>1763</v>
      </c>
      <c r="RL29" t="s">
        <v>1763</v>
      </c>
      <c r="RM29" t="s">
        <v>1767</v>
      </c>
      <c r="RN29" t="s">
        <v>1767</v>
      </c>
      <c r="RO29" t="s">
        <v>1767</v>
      </c>
      <c r="RP29" t="s">
        <v>1767</v>
      </c>
      <c r="RQ29" t="s">
        <v>1767</v>
      </c>
      <c r="RR29" t="s">
        <v>1767</v>
      </c>
      <c r="RS29" t="s">
        <v>1767</v>
      </c>
      <c r="RT29" t="s">
        <v>1767</v>
      </c>
      <c r="RU29" t="s">
        <v>1767</v>
      </c>
      <c r="RV29" t="s">
        <v>1767</v>
      </c>
      <c r="RW29" t="s">
        <v>1767</v>
      </c>
      <c r="RX29" t="s">
        <v>845</v>
      </c>
      <c r="RY29" t="s">
        <v>928</v>
      </c>
      <c r="RZ29" t="s">
        <v>1763</v>
      </c>
      <c r="SA29" t="s">
        <v>1767</v>
      </c>
      <c r="SB29" t="s">
        <v>1767</v>
      </c>
      <c r="SC29" t="s">
        <v>1767</v>
      </c>
      <c r="SD29" t="s">
        <v>1767</v>
      </c>
      <c r="SE29" t="s">
        <v>1767</v>
      </c>
      <c r="SF29" t="s">
        <v>1767</v>
      </c>
      <c r="SG29" t="s">
        <v>1767</v>
      </c>
      <c r="SH29" t="s">
        <v>1767</v>
      </c>
      <c r="SI29" t="s">
        <v>1767</v>
      </c>
      <c r="SJ29" t="s">
        <v>1767</v>
      </c>
      <c r="SK29" t="s">
        <v>1767</v>
      </c>
      <c r="SL29" t="s">
        <v>1767</v>
      </c>
      <c r="SM29" t="s">
        <v>1767</v>
      </c>
      <c r="SN29" t="s">
        <v>1763</v>
      </c>
      <c r="SO29" t="s">
        <v>1767</v>
      </c>
      <c r="SP29" t="s">
        <v>1767</v>
      </c>
      <c r="SQ29" t="s">
        <v>1767</v>
      </c>
      <c r="SR29" t="s">
        <v>1767</v>
      </c>
      <c r="SS29" t="s">
        <v>1767</v>
      </c>
      <c r="ST29" t="s">
        <v>1763</v>
      </c>
      <c r="SU29" t="s">
        <v>1767</v>
      </c>
      <c r="SV29" t="s">
        <v>1767</v>
      </c>
      <c r="SW29" t="s">
        <v>1767</v>
      </c>
      <c r="SX29" t="s">
        <v>1767</v>
      </c>
      <c r="SY29" t="s">
        <v>1767</v>
      </c>
      <c r="SZ29" t="s">
        <v>1767</v>
      </c>
      <c r="TA29" t="s">
        <v>1767</v>
      </c>
      <c r="TB29" t="s">
        <v>1763</v>
      </c>
      <c r="TC29" t="s">
        <v>1767</v>
      </c>
      <c r="TD29" t="s">
        <v>1767</v>
      </c>
      <c r="TE29" t="s">
        <v>1767</v>
      </c>
      <c r="TF29" t="s">
        <v>1767</v>
      </c>
      <c r="TG29" t="s">
        <v>1767</v>
      </c>
      <c r="TH29" t="s">
        <v>1767</v>
      </c>
      <c r="TI29" t="s">
        <v>1767</v>
      </c>
      <c r="TU29" t="s">
        <v>1767</v>
      </c>
      <c r="TY29" t="s">
        <v>1767</v>
      </c>
      <c r="TZ29" t="s">
        <v>1767</v>
      </c>
      <c r="UA29" t="s">
        <v>1767</v>
      </c>
      <c r="UB29" t="s">
        <v>1767</v>
      </c>
      <c r="UC29" t="s">
        <v>1767</v>
      </c>
      <c r="UD29" t="s">
        <v>1767</v>
      </c>
      <c r="UE29" t="s">
        <v>1767</v>
      </c>
      <c r="UF29" t="s">
        <v>1767</v>
      </c>
      <c r="UG29" t="s">
        <v>1767</v>
      </c>
      <c r="UH29" t="s">
        <v>1767</v>
      </c>
      <c r="UI29" t="s">
        <v>1767</v>
      </c>
      <c r="UJ29" t="s">
        <v>1763</v>
      </c>
      <c r="UK29" t="s">
        <v>1767</v>
      </c>
      <c r="UL29" t="s">
        <v>1767</v>
      </c>
      <c r="UM29" t="s">
        <v>1767</v>
      </c>
      <c r="UN29" t="s">
        <v>1767</v>
      </c>
      <c r="UO29" t="s">
        <v>1767</v>
      </c>
      <c r="UP29" t="s">
        <v>1767</v>
      </c>
      <c r="UQ29" t="s">
        <v>1767</v>
      </c>
      <c r="UR29" t="s">
        <v>1767</v>
      </c>
      <c r="US29" t="s">
        <v>1767</v>
      </c>
      <c r="UT29" t="s">
        <v>1767</v>
      </c>
      <c r="UU29" t="s">
        <v>1767</v>
      </c>
      <c r="UV29" t="s">
        <v>1767</v>
      </c>
      <c r="UW29" t="s">
        <v>1763</v>
      </c>
      <c r="UX29" t="s">
        <v>1767</v>
      </c>
      <c r="UY29" t="s">
        <v>1767</v>
      </c>
      <c r="UZ29" t="s">
        <v>1767</v>
      </c>
      <c r="VD29" t="s">
        <v>1767</v>
      </c>
      <c r="VE29" t="s">
        <v>1767</v>
      </c>
      <c r="VF29" t="s">
        <v>1763</v>
      </c>
      <c r="VG29" t="s">
        <v>1767</v>
      </c>
      <c r="VH29" t="s">
        <v>1767</v>
      </c>
      <c r="VI29" t="s">
        <v>1767</v>
      </c>
      <c r="VJ29" t="s">
        <v>1767</v>
      </c>
      <c r="VK29" t="s">
        <v>1767</v>
      </c>
      <c r="VL29" t="s">
        <v>1767</v>
      </c>
      <c r="VM29" t="s">
        <v>1767</v>
      </c>
      <c r="VN29" t="s">
        <v>1767</v>
      </c>
      <c r="VO29" t="s">
        <v>1767</v>
      </c>
      <c r="VP29" t="s">
        <v>1767</v>
      </c>
      <c r="VQ29" t="s">
        <v>1767</v>
      </c>
      <c r="VY29" t="s">
        <v>1763</v>
      </c>
      <c r="VZ29" t="s">
        <v>1763</v>
      </c>
      <c r="WA29" t="s">
        <v>1767</v>
      </c>
      <c r="WJ29" t="s">
        <v>1763</v>
      </c>
      <c r="WK29" t="s">
        <v>1763</v>
      </c>
      <c r="WL29" t="s">
        <v>1763</v>
      </c>
      <c r="WM29" t="s">
        <v>1767</v>
      </c>
      <c r="WN29" t="s">
        <v>1767</v>
      </c>
      <c r="WO29" t="s">
        <v>1767</v>
      </c>
      <c r="WP29" t="s">
        <v>1767</v>
      </c>
      <c r="WQ29" t="s">
        <v>1767</v>
      </c>
      <c r="WR29" t="s">
        <v>1767</v>
      </c>
      <c r="WS29" t="s">
        <v>1818</v>
      </c>
      <c r="WU29" t="s">
        <v>1767</v>
      </c>
      <c r="WV29" t="s">
        <v>1767</v>
      </c>
      <c r="WW29" t="s">
        <v>1767</v>
      </c>
      <c r="WX29" t="s">
        <v>1767</v>
      </c>
      <c r="WY29" t="s">
        <v>1767</v>
      </c>
      <c r="WZ29" t="s">
        <v>1763</v>
      </c>
      <c r="XA29" t="s">
        <v>1767</v>
      </c>
      <c r="XB29" t="s">
        <v>1767</v>
      </c>
      <c r="XC29" t="s">
        <v>1802</v>
      </c>
      <c r="XD29" t="s">
        <v>1763</v>
      </c>
      <c r="XE29" t="s">
        <v>1767</v>
      </c>
      <c r="XF29" t="s">
        <v>1767</v>
      </c>
      <c r="XG29" t="s">
        <v>1767</v>
      </c>
      <c r="XH29" t="s">
        <v>1767</v>
      </c>
      <c r="XI29" t="s">
        <v>1767</v>
      </c>
      <c r="XJ29" t="s">
        <v>1767</v>
      </c>
      <c r="XK29" t="s">
        <v>1767</v>
      </c>
      <c r="XL29" t="s">
        <v>1767</v>
      </c>
      <c r="XM29" t="s">
        <v>1767</v>
      </c>
      <c r="XN29" t="s">
        <v>1767</v>
      </c>
      <c r="XO29" t="s">
        <v>1767</v>
      </c>
      <c r="XP29" t="s">
        <v>1767</v>
      </c>
      <c r="XQ29" t="s">
        <v>1767</v>
      </c>
      <c r="XR29" t="s">
        <v>1763</v>
      </c>
      <c r="XS29" t="s">
        <v>1763</v>
      </c>
      <c r="XT29" t="s">
        <v>1763</v>
      </c>
      <c r="XU29" t="s">
        <v>1767</v>
      </c>
      <c r="XV29" t="s">
        <v>1767</v>
      </c>
      <c r="XW29" t="s">
        <v>1767</v>
      </c>
      <c r="XX29" t="s">
        <v>1767</v>
      </c>
      <c r="XY29" t="s">
        <v>1767</v>
      </c>
      <c r="XZ29" t="s">
        <v>1767</v>
      </c>
      <c r="ZM29" t="s">
        <v>1767</v>
      </c>
      <c r="ZN29" t="s">
        <v>1767</v>
      </c>
      <c r="ZO29" t="s">
        <v>1767</v>
      </c>
      <c r="ZP29" t="s">
        <v>1767</v>
      </c>
      <c r="ZQ29" t="s">
        <v>1767</v>
      </c>
      <c r="ZR29" t="s">
        <v>1763</v>
      </c>
      <c r="ZS29" t="s">
        <v>1767</v>
      </c>
      <c r="ZT29" t="s">
        <v>1767</v>
      </c>
      <c r="ZU29" t="s">
        <v>1767</v>
      </c>
      <c r="ZV29" t="s">
        <v>1763</v>
      </c>
      <c r="ZW29" t="s">
        <v>1767</v>
      </c>
      <c r="ZX29" t="s">
        <v>1767</v>
      </c>
      <c r="ZY29" t="s">
        <v>1767</v>
      </c>
      <c r="ZZ29" t="s">
        <v>1767</v>
      </c>
      <c r="AAA29" t="s">
        <v>1767</v>
      </c>
      <c r="AAB29" t="s">
        <v>1767</v>
      </c>
      <c r="AAC29" t="s">
        <v>1767</v>
      </c>
      <c r="AAD29" t="s">
        <v>1767</v>
      </c>
      <c r="AAE29" t="s">
        <v>1767</v>
      </c>
      <c r="AAF29" t="s">
        <v>1767</v>
      </c>
      <c r="AAH29" t="s">
        <v>1763</v>
      </c>
      <c r="AAI29" t="s">
        <v>1767</v>
      </c>
      <c r="AAJ29" t="s">
        <v>1763</v>
      </c>
      <c r="AAK29" t="s">
        <v>1767</v>
      </c>
      <c r="AAL29" t="s">
        <v>1767</v>
      </c>
      <c r="AAM29" t="s">
        <v>1767</v>
      </c>
      <c r="AAN29" t="s">
        <v>1767</v>
      </c>
      <c r="AAO29" t="s">
        <v>1767</v>
      </c>
      <c r="AAP29" t="s">
        <v>1767</v>
      </c>
      <c r="AAQ29" t="s">
        <v>1763</v>
      </c>
      <c r="AAR29" t="s">
        <v>1767</v>
      </c>
      <c r="AAS29" t="s">
        <v>1767</v>
      </c>
      <c r="AAT29" t="s">
        <v>1767</v>
      </c>
      <c r="AAV29" t="s">
        <v>1767</v>
      </c>
      <c r="AAW29" t="s">
        <v>1767</v>
      </c>
      <c r="AAX29" t="s">
        <v>1767</v>
      </c>
      <c r="AAY29" t="s">
        <v>1767</v>
      </c>
      <c r="AAZ29" t="s">
        <v>1767</v>
      </c>
      <c r="ABA29" t="s">
        <v>1767</v>
      </c>
      <c r="ABB29" t="s">
        <v>1767</v>
      </c>
      <c r="ABC29" t="s">
        <v>1767</v>
      </c>
      <c r="ABD29" t="s">
        <v>1767</v>
      </c>
      <c r="ABE29" t="s">
        <v>1767</v>
      </c>
      <c r="ABF29" t="s">
        <v>1767</v>
      </c>
      <c r="ABG29" t="s">
        <v>1767</v>
      </c>
      <c r="ABH29" t="s">
        <v>1767</v>
      </c>
      <c r="ABI29" t="s">
        <v>1767</v>
      </c>
      <c r="ABJ29" t="s">
        <v>1767</v>
      </c>
      <c r="ABK29" t="s">
        <v>1767</v>
      </c>
      <c r="ABL29" t="s">
        <v>1767</v>
      </c>
      <c r="ABM29" t="s">
        <v>1767</v>
      </c>
      <c r="ABN29" t="s">
        <v>1767</v>
      </c>
      <c r="ABO29" t="s">
        <v>1767</v>
      </c>
      <c r="ABP29" t="s">
        <v>1767</v>
      </c>
      <c r="ABQ29" t="s">
        <v>1763</v>
      </c>
      <c r="ABR29" t="s">
        <v>1767</v>
      </c>
      <c r="ABS29" t="s">
        <v>1767</v>
      </c>
      <c r="ABT29" t="s">
        <v>1767</v>
      </c>
      <c r="ABU29" t="s">
        <v>1767</v>
      </c>
      <c r="ABV29" t="s">
        <v>1767</v>
      </c>
      <c r="ABW29" t="s">
        <v>1767</v>
      </c>
      <c r="ABX29" t="s">
        <v>1767</v>
      </c>
      <c r="ABY29" t="s">
        <v>1767</v>
      </c>
      <c r="ABZ29" t="s">
        <v>1767</v>
      </c>
      <c r="ACA29" t="s">
        <v>1767</v>
      </c>
      <c r="ACB29" t="s">
        <v>1767</v>
      </c>
      <c r="ACC29" t="s">
        <v>1767</v>
      </c>
      <c r="ACD29" t="s">
        <v>1767</v>
      </c>
      <c r="ACE29" t="s">
        <v>1767</v>
      </c>
      <c r="ACF29" t="s">
        <v>1767</v>
      </c>
      <c r="ACG29" t="s">
        <v>1763</v>
      </c>
      <c r="ACH29" t="s">
        <v>1767</v>
      </c>
      <c r="ACI29" t="s">
        <v>1767</v>
      </c>
    </row>
    <row r="30" spans="1:763">
      <c r="A30" t="s">
        <v>1048</v>
      </c>
      <c r="B30" t="s">
        <v>1049</v>
      </c>
      <c r="C30" t="s">
        <v>1050</v>
      </c>
      <c r="D30" t="s">
        <v>932</v>
      </c>
      <c r="E30" t="s">
        <v>932</v>
      </c>
      <c r="P30" t="s">
        <v>812</v>
      </c>
      <c r="Q30">
        <v>0.874863865752458</v>
      </c>
      <c r="T30" t="s">
        <v>1881</v>
      </c>
      <c r="V30" t="s">
        <v>1763</v>
      </c>
      <c r="X30" t="s">
        <v>1763</v>
      </c>
      <c r="Y30" t="s">
        <v>1764</v>
      </c>
      <c r="AA30" t="s">
        <v>1792</v>
      </c>
      <c r="AB30" t="s">
        <v>1766</v>
      </c>
      <c r="AC30" t="s">
        <v>1057</v>
      </c>
      <c r="AD30" t="s">
        <v>1763</v>
      </c>
      <c r="AE30" t="s">
        <v>1057</v>
      </c>
      <c r="AF30" t="s">
        <v>818</v>
      </c>
      <c r="AG30" t="s">
        <v>818</v>
      </c>
      <c r="KF30" t="s">
        <v>1057</v>
      </c>
      <c r="KH30" t="s">
        <v>818</v>
      </c>
      <c r="KI30" t="s">
        <v>818</v>
      </c>
      <c r="KJ30" t="s">
        <v>818</v>
      </c>
      <c r="KK30" t="s">
        <v>818</v>
      </c>
      <c r="KL30" t="s">
        <v>818</v>
      </c>
      <c r="KM30" t="s">
        <v>818</v>
      </c>
      <c r="KN30" t="s">
        <v>845</v>
      </c>
      <c r="KO30" t="s">
        <v>818</v>
      </c>
      <c r="KP30" t="s">
        <v>818</v>
      </c>
      <c r="KQ30" t="s">
        <v>845</v>
      </c>
      <c r="KR30" t="s">
        <v>818</v>
      </c>
      <c r="KS30" t="s">
        <v>818</v>
      </c>
      <c r="KT30" t="s">
        <v>818</v>
      </c>
      <c r="KU30" t="s">
        <v>818</v>
      </c>
      <c r="KV30" t="s">
        <v>837</v>
      </c>
      <c r="KW30" t="s">
        <v>845</v>
      </c>
      <c r="KX30" t="s">
        <v>845</v>
      </c>
      <c r="KY30" t="s">
        <v>818</v>
      </c>
      <c r="KZ30" t="s">
        <v>837</v>
      </c>
      <c r="LA30" t="s">
        <v>837</v>
      </c>
      <c r="LB30" t="s">
        <v>818</v>
      </c>
      <c r="LC30" t="s">
        <v>837</v>
      </c>
      <c r="LD30" t="s">
        <v>1057</v>
      </c>
      <c r="LE30" t="s">
        <v>837</v>
      </c>
      <c r="LF30" t="s">
        <v>879</v>
      </c>
      <c r="LH30" t="s">
        <v>1767</v>
      </c>
      <c r="LI30" t="s">
        <v>1767</v>
      </c>
      <c r="LJ30" t="s">
        <v>1767</v>
      </c>
      <c r="LK30" t="s">
        <v>1767</v>
      </c>
      <c r="LL30" t="s">
        <v>1767</v>
      </c>
      <c r="LM30" t="s">
        <v>1767</v>
      </c>
      <c r="LO30" t="s">
        <v>1767</v>
      </c>
      <c r="LQ30" t="s">
        <v>1767</v>
      </c>
      <c r="LR30" t="s">
        <v>818</v>
      </c>
      <c r="LS30" t="s">
        <v>818</v>
      </c>
      <c r="LT30" t="s">
        <v>818</v>
      </c>
      <c r="LU30" t="s">
        <v>818</v>
      </c>
      <c r="LV30" t="s">
        <v>818</v>
      </c>
      <c r="LW30" t="s">
        <v>818</v>
      </c>
      <c r="LX30" t="s">
        <v>1767</v>
      </c>
      <c r="MA30" t="s">
        <v>1793</v>
      </c>
      <c r="MB30" t="s">
        <v>821</v>
      </c>
      <c r="MC30" t="s">
        <v>1804</v>
      </c>
      <c r="MD30" t="s">
        <v>1763</v>
      </c>
      <c r="MF30" t="s">
        <v>1818</v>
      </c>
      <c r="MI30" t="s">
        <v>1767</v>
      </c>
      <c r="MJ30" t="s">
        <v>1818</v>
      </c>
      <c r="MU30" t="s">
        <v>1767</v>
      </c>
      <c r="MV30" t="s">
        <v>1767</v>
      </c>
      <c r="MW30" t="s">
        <v>1767</v>
      </c>
      <c r="MX30" t="s">
        <v>1767</v>
      </c>
      <c r="MY30" t="s">
        <v>1763</v>
      </c>
      <c r="MZ30" t="s">
        <v>1767</v>
      </c>
      <c r="NA30" t="s">
        <v>1767</v>
      </c>
      <c r="NB30" t="s">
        <v>1767</v>
      </c>
      <c r="NR30" t="s">
        <v>1763</v>
      </c>
      <c r="NS30" t="s">
        <v>1767</v>
      </c>
      <c r="NU30" t="s">
        <v>1882</v>
      </c>
      <c r="NY30" t="s">
        <v>818</v>
      </c>
      <c r="OA30" t="s">
        <v>1767</v>
      </c>
      <c r="OB30" t="s">
        <v>1767</v>
      </c>
      <c r="OC30" t="s">
        <v>1767</v>
      </c>
      <c r="OD30" t="s">
        <v>1767</v>
      </c>
      <c r="OE30" t="s">
        <v>1767</v>
      </c>
      <c r="OF30" t="s">
        <v>1763</v>
      </c>
      <c r="OG30" t="s">
        <v>1767</v>
      </c>
      <c r="OH30" t="s">
        <v>1767</v>
      </c>
      <c r="OI30" t="s">
        <v>1767</v>
      </c>
      <c r="OJ30" t="s">
        <v>1767</v>
      </c>
      <c r="OK30" t="s">
        <v>1767</v>
      </c>
      <c r="OL30" t="s">
        <v>1767</v>
      </c>
      <c r="OM30" t="s">
        <v>1767</v>
      </c>
      <c r="ON30" t="s">
        <v>1767</v>
      </c>
      <c r="OP30" t="s">
        <v>1767</v>
      </c>
      <c r="OQ30" t="s">
        <v>1774</v>
      </c>
      <c r="OR30" t="s">
        <v>1797</v>
      </c>
      <c r="OS30" t="s">
        <v>1776</v>
      </c>
      <c r="OT30" t="s">
        <v>1767</v>
      </c>
      <c r="OU30" t="s">
        <v>1763</v>
      </c>
      <c r="OV30" t="s">
        <v>1777</v>
      </c>
      <c r="OW30" t="s">
        <v>1798</v>
      </c>
      <c r="OX30" t="s">
        <v>832</v>
      </c>
      <c r="OY30" t="s">
        <v>1779</v>
      </c>
      <c r="OZ30" t="s">
        <v>849</v>
      </c>
      <c r="PA30" t="s">
        <v>1763</v>
      </c>
      <c r="PB30" t="s">
        <v>1763</v>
      </c>
      <c r="PC30" t="s">
        <v>1767</v>
      </c>
      <c r="PD30" t="s">
        <v>1767</v>
      </c>
      <c r="PE30" t="s">
        <v>1767</v>
      </c>
      <c r="PF30" t="s">
        <v>1767</v>
      </c>
      <c r="PG30" t="s">
        <v>1767</v>
      </c>
      <c r="PH30" t="s">
        <v>1767</v>
      </c>
      <c r="PI30" t="s">
        <v>1767</v>
      </c>
      <c r="PJ30" t="s">
        <v>1767</v>
      </c>
      <c r="PK30" t="s">
        <v>1767</v>
      </c>
      <c r="PL30" t="s">
        <v>1780</v>
      </c>
      <c r="PM30" t="s">
        <v>845</v>
      </c>
      <c r="PN30" t="s">
        <v>845</v>
      </c>
      <c r="PO30" t="s">
        <v>1781</v>
      </c>
      <c r="PP30" t="s">
        <v>1782</v>
      </c>
      <c r="PQ30" t="s">
        <v>1763</v>
      </c>
      <c r="PR30" t="s">
        <v>1763</v>
      </c>
      <c r="PS30" t="s">
        <v>1767</v>
      </c>
      <c r="PT30" t="s">
        <v>1767</v>
      </c>
      <c r="PU30" t="s">
        <v>1767</v>
      </c>
      <c r="PV30" t="s">
        <v>1767</v>
      </c>
      <c r="PW30" t="s">
        <v>1767</v>
      </c>
      <c r="PX30" t="s">
        <v>1767</v>
      </c>
      <c r="PY30" t="s">
        <v>1767</v>
      </c>
      <c r="PZ30" t="s">
        <v>1783</v>
      </c>
      <c r="QA30" t="s">
        <v>841</v>
      </c>
      <c r="QB30" t="s">
        <v>1814</v>
      </c>
      <c r="QC30" t="s">
        <v>1858</v>
      </c>
      <c r="QD30" t="s">
        <v>1815</v>
      </c>
      <c r="QE30" t="s">
        <v>845</v>
      </c>
      <c r="QF30" t="s">
        <v>1763</v>
      </c>
      <c r="QG30" t="s">
        <v>1767</v>
      </c>
      <c r="QH30" t="s">
        <v>1767</v>
      </c>
      <c r="QI30" t="s">
        <v>1767</v>
      </c>
      <c r="QJ30" t="s">
        <v>1767</v>
      </c>
      <c r="QK30" t="s">
        <v>1763</v>
      </c>
      <c r="QL30" t="s">
        <v>1767</v>
      </c>
      <c r="QM30" t="s">
        <v>1767</v>
      </c>
      <c r="QN30" t="s">
        <v>1767</v>
      </c>
      <c r="QO30" t="s">
        <v>1767</v>
      </c>
      <c r="QP30" t="s">
        <v>1767</v>
      </c>
      <c r="QQ30" t="s">
        <v>1767</v>
      </c>
      <c r="QR30" t="s">
        <v>1801</v>
      </c>
      <c r="QS30" t="s">
        <v>1767</v>
      </c>
      <c r="QT30" t="s">
        <v>1767</v>
      </c>
      <c r="QU30" t="s">
        <v>1763</v>
      </c>
      <c r="QV30" t="s">
        <v>1767</v>
      </c>
      <c r="QW30" t="s">
        <v>1767</v>
      </c>
      <c r="QX30" t="s">
        <v>1767</v>
      </c>
      <c r="QY30" t="s">
        <v>1767</v>
      </c>
      <c r="QZ30" t="s">
        <v>1767</v>
      </c>
      <c r="RA30" t="s">
        <v>1767</v>
      </c>
      <c r="RB30" t="s">
        <v>1767</v>
      </c>
      <c r="RC30" t="s">
        <v>1767</v>
      </c>
      <c r="RD30" t="s">
        <v>1767</v>
      </c>
      <c r="RE30" t="s">
        <v>1767</v>
      </c>
      <c r="RF30" t="s">
        <v>1767</v>
      </c>
      <c r="RG30" t="s">
        <v>1767</v>
      </c>
      <c r="RH30" t="s">
        <v>1767</v>
      </c>
      <c r="RI30" t="s">
        <v>1767</v>
      </c>
      <c r="RJ30" t="s">
        <v>1767</v>
      </c>
      <c r="RK30" t="s">
        <v>1763</v>
      </c>
      <c r="RL30" t="s">
        <v>1763</v>
      </c>
      <c r="RM30" t="s">
        <v>1767</v>
      </c>
      <c r="RN30" t="s">
        <v>1767</v>
      </c>
      <c r="RO30" t="s">
        <v>1767</v>
      </c>
      <c r="RP30" t="s">
        <v>1767</v>
      </c>
      <c r="RQ30" t="s">
        <v>1767</v>
      </c>
      <c r="RR30" t="s">
        <v>1767</v>
      </c>
      <c r="RS30" t="s">
        <v>1767</v>
      </c>
      <c r="RT30" t="s">
        <v>1767</v>
      </c>
      <c r="RU30" t="s">
        <v>1767</v>
      </c>
      <c r="RV30" t="s">
        <v>1767</v>
      </c>
      <c r="RW30" t="s">
        <v>1767</v>
      </c>
      <c r="RX30" t="s">
        <v>837</v>
      </c>
      <c r="RY30" t="s">
        <v>999</v>
      </c>
      <c r="RZ30" t="s">
        <v>1763</v>
      </c>
      <c r="SA30" t="s">
        <v>1767</v>
      </c>
      <c r="SB30" t="s">
        <v>1763</v>
      </c>
      <c r="SC30" t="s">
        <v>1767</v>
      </c>
      <c r="SD30" t="s">
        <v>1767</v>
      </c>
      <c r="SE30" t="s">
        <v>1767</v>
      </c>
      <c r="SF30" t="s">
        <v>1767</v>
      </c>
      <c r="SG30" t="s">
        <v>1767</v>
      </c>
      <c r="SH30" t="s">
        <v>1767</v>
      </c>
      <c r="SI30" t="s">
        <v>1767</v>
      </c>
      <c r="SJ30" t="s">
        <v>1767</v>
      </c>
      <c r="SK30" t="s">
        <v>1767</v>
      </c>
      <c r="SL30" t="s">
        <v>1767</v>
      </c>
      <c r="SM30" t="s">
        <v>1767</v>
      </c>
      <c r="SN30" t="s">
        <v>1767</v>
      </c>
      <c r="SO30" t="s">
        <v>1767</v>
      </c>
      <c r="SP30" t="s">
        <v>1767</v>
      </c>
      <c r="SQ30" t="s">
        <v>1767</v>
      </c>
      <c r="SR30" t="s">
        <v>1767</v>
      </c>
      <c r="SS30" t="s">
        <v>1767</v>
      </c>
      <c r="ST30" t="s">
        <v>1767</v>
      </c>
      <c r="SU30" t="s">
        <v>1767</v>
      </c>
      <c r="SV30" t="s">
        <v>1767</v>
      </c>
      <c r="SW30" t="s">
        <v>1767</v>
      </c>
      <c r="SX30" t="s">
        <v>1767</v>
      </c>
      <c r="SY30" t="s">
        <v>1763</v>
      </c>
      <c r="SZ30" t="s">
        <v>1767</v>
      </c>
      <c r="TA30" t="s">
        <v>1767</v>
      </c>
      <c r="TB30" t="s">
        <v>1767</v>
      </c>
      <c r="TC30" t="s">
        <v>1767</v>
      </c>
      <c r="TD30" t="s">
        <v>1767</v>
      </c>
      <c r="TE30" t="s">
        <v>1767</v>
      </c>
      <c r="TF30" t="s">
        <v>1767</v>
      </c>
      <c r="TG30" t="s">
        <v>1767</v>
      </c>
      <c r="TH30" t="s">
        <v>1767</v>
      </c>
      <c r="TI30" t="s">
        <v>1767</v>
      </c>
      <c r="TJ30" t="s">
        <v>1767</v>
      </c>
      <c r="TU30" t="s">
        <v>1767</v>
      </c>
      <c r="TY30" t="s">
        <v>1767</v>
      </c>
      <c r="TZ30" t="s">
        <v>1767</v>
      </c>
      <c r="UA30" t="s">
        <v>1767</v>
      </c>
      <c r="UB30" t="s">
        <v>1767</v>
      </c>
      <c r="UC30" t="s">
        <v>1767</v>
      </c>
      <c r="UD30" t="s">
        <v>1767</v>
      </c>
      <c r="UE30" t="s">
        <v>1767</v>
      </c>
      <c r="UF30" t="s">
        <v>1767</v>
      </c>
      <c r="UG30" t="s">
        <v>1767</v>
      </c>
      <c r="UH30" t="s">
        <v>1763</v>
      </c>
      <c r="UI30" t="s">
        <v>1767</v>
      </c>
      <c r="UJ30" t="s">
        <v>1767</v>
      </c>
      <c r="UK30" t="s">
        <v>1767</v>
      </c>
      <c r="UL30" t="s">
        <v>1767</v>
      </c>
      <c r="UM30" t="s">
        <v>1767</v>
      </c>
      <c r="UN30" t="s">
        <v>1767</v>
      </c>
      <c r="UO30" t="s">
        <v>1767</v>
      </c>
      <c r="UP30" t="s">
        <v>1767</v>
      </c>
      <c r="UQ30" t="s">
        <v>1767</v>
      </c>
      <c r="UR30" t="s">
        <v>1767</v>
      </c>
      <c r="US30" t="s">
        <v>1767</v>
      </c>
      <c r="UT30" t="s">
        <v>1767</v>
      </c>
      <c r="UU30" t="s">
        <v>1767</v>
      </c>
      <c r="UV30" t="s">
        <v>1767</v>
      </c>
      <c r="UW30" t="s">
        <v>1767</v>
      </c>
      <c r="UX30" t="s">
        <v>1767</v>
      </c>
      <c r="UY30" t="s">
        <v>1767</v>
      </c>
      <c r="UZ30" t="s">
        <v>1763</v>
      </c>
      <c r="VA30" t="s">
        <v>1052</v>
      </c>
      <c r="VB30" t="s">
        <v>1822</v>
      </c>
      <c r="VC30" t="s">
        <v>1788</v>
      </c>
      <c r="VD30" t="s">
        <v>1763</v>
      </c>
      <c r="VE30" t="s">
        <v>1767</v>
      </c>
      <c r="VF30" t="s">
        <v>1767</v>
      </c>
      <c r="VG30" t="s">
        <v>1767</v>
      </c>
      <c r="VH30" t="s">
        <v>1767</v>
      </c>
      <c r="VI30" t="s">
        <v>1767</v>
      </c>
      <c r="VJ30" t="s">
        <v>1767</v>
      </c>
      <c r="VK30" t="s">
        <v>1767</v>
      </c>
      <c r="VL30" t="s">
        <v>1767</v>
      </c>
      <c r="VM30" t="s">
        <v>1767</v>
      </c>
      <c r="VN30" t="s">
        <v>1767</v>
      </c>
      <c r="VO30" t="s">
        <v>1767</v>
      </c>
      <c r="VP30" t="s">
        <v>1767</v>
      </c>
      <c r="VQ30" t="s">
        <v>1767</v>
      </c>
      <c r="VY30" t="s">
        <v>1767</v>
      </c>
      <c r="VZ30" t="s">
        <v>1767</v>
      </c>
      <c r="WA30" t="s">
        <v>1767</v>
      </c>
      <c r="WJ30" t="s">
        <v>1763</v>
      </c>
      <c r="WK30" t="s">
        <v>1763</v>
      </c>
      <c r="WL30" t="s">
        <v>1767</v>
      </c>
      <c r="WM30" t="s">
        <v>1767</v>
      </c>
      <c r="WN30" t="s">
        <v>1767</v>
      </c>
      <c r="WO30" t="s">
        <v>1767</v>
      </c>
      <c r="WP30" t="s">
        <v>1767</v>
      </c>
      <c r="WQ30" t="s">
        <v>1767</v>
      </c>
      <c r="WR30" t="s">
        <v>1767</v>
      </c>
      <c r="WS30" t="s">
        <v>956</v>
      </c>
      <c r="WU30" t="s">
        <v>1763</v>
      </c>
      <c r="WV30" t="s">
        <v>1767</v>
      </c>
      <c r="WW30" t="s">
        <v>1767</v>
      </c>
      <c r="WX30" t="s">
        <v>1767</v>
      </c>
      <c r="WY30" t="s">
        <v>1767</v>
      </c>
      <c r="WZ30" t="s">
        <v>1767</v>
      </c>
      <c r="XA30" t="s">
        <v>1767</v>
      </c>
      <c r="XB30" t="s">
        <v>1767</v>
      </c>
      <c r="XC30" t="s">
        <v>1802</v>
      </c>
      <c r="XD30" t="s">
        <v>1763</v>
      </c>
      <c r="XE30" t="s">
        <v>1767</v>
      </c>
      <c r="XF30" t="s">
        <v>1767</v>
      </c>
      <c r="XG30" t="s">
        <v>1767</v>
      </c>
      <c r="XH30" t="s">
        <v>1767</v>
      </c>
      <c r="XI30" t="s">
        <v>1767</v>
      </c>
      <c r="XJ30" t="s">
        <v>1767</v>
      </c>
      <c r="XK30" t="s">
        <v>1767</v>
      </c>
      <c r="XL30" t="s">
        <v>1767</v>
      </c>
      <c r="XM30" t="s">
        <v>1767</v>
      </c>
      <c r="XN30" t="s">
        <v>1767</v>
      </c>
      <c r="XO30" t="s">
        <v>1767</v>
      </c>
      <c r="XP30" t="s">
        <v>1767</v>
      </c>
      <c r="XQ30" t="s">
        <v>1767</v>
      </c>
      <c r="XR30" t="s">
        <v>1767</v>
      </c>
      <c r="XS30" t="s">
        <v>1763</v>
      </c>
      <c r="XT30" t="s">
        <v>1767</v>
      </c>
      <c r="XU30" t="s">
        <v>1767</v>
      </c>
      <c r="XV30" t="s">
        <v>1767</v>
      </c>
      <c r="XW30" t="s">
        <v>1767</v>
      </c>
      <c r="XX30" t="s">
        <v>1767</v>
      </c>
      <c r="XY30" t="s">
        <v>1767</v>
      </c>
      <c r="XZ30" t="s">
        <v>1767</v>
      </c>
      <c r="ZM30" t="s">
        <v>1767</v>
      </c>
      <c r="ZN30" t="s">
        <v>1767</v>
      </c>
      <c r="ZO30" t="s">
        <v>1767</v>
      </c>
      <c r="ZP30" t="s">
        <v>1767</v>
      </c>
      <c r="ZQ30" t="s">
        <v>1763</v>
      </c>
      <c r="ZR30" t="s">
        <v>1767</v>
      </c>
      <c r="ZS30" t="s">
        <v>1767</v>
      </c>
      <c r="ZT30" t="s">
        <v>1767</v>
      </c>
      <c r="ZU30" t="s">
        <v>1767</v>
      </c>
      <c r="ZV30" t="s">
        <v>1767</v>
      </c>
      <c r="ZW30" t="s">
        <v>1763</v>
      </c>
      <c r="ZX30" t="s">
        <v>1767</v>
      </c>
      <c r="ZY30" t="s">
        <v>1767</v>
      </c>
      <c r="ZZ30" t="s">
        <v>1767</v>
      </c>
      <c r="AAA30" t="s">
        <v>1763</v>
      </c>
      <c r="AAB30" t="s">
        <v>1767</v>
      </c>
      <c r="AAC30" t="s">
        <v>1767</v>
      </c>
      <c r="AAD30" t="s">
        <v>1767</v>
      </c>
      <c r="AAE30" t="s">
        <v>1767</v>
      </c>
      <c r="AAF30" t="s">
        <v>1767</v>
      </c>
      <c r="AAH30" t="s">
        <v>1763</v>
      </c>
      <c r="AAI30" t="s">
        <v>1763</v>
      </c>
      <c r="AAJ30" t="s">
        <v>1767</v>
      </c>
      <c r="AAK30" t="s">
        <v>1767</v>
      </c>
      <c r="AAL30" t="s">
        <v>1767</v>
      </c>
      <c r="AAM30" t="s">
        <v>1767</v>
      </c>
      <c r="AAN30" t="s">
        <v>1763</v>
      </c>
      <c r="AAO30" t="s">
        <v>1767</v>
      </c>
      <c r="AAP30" t="s">
        <v>1767</v>
      </c>
      <c r="AAQ30" t="s">
        <v>1767</v>
      </c>
      <c r="AAR30" t="s">
        <v>1767</v>
      </c>
      <c r="AAS30" t="s">
        <v>1767</v>
      </c>
      <c r="AAT30" t="s">
        <v>1767</v>
      </c>
      <c r="AAV30" t="s">
        <v>1763</v>
      </c>
      <c r="AAW30" t="s">
        <v>1767</v>
      </c>
      <c r="AAX30" t="s">
        <v>1767</v>
      </c>
      <c r="AAY30" t="s">
        <v>1767</v>
      </c>
      <c r="AAZ30" t="s">
        <v>1767</v>
      </c>
      <c r="ABA30" t="s">
        <v>1767</v>
      </c>
      <c r="ABB30" t="s">
        <v>1767</v>
      </c>
      <c r="ABC30" t="s">
        <v>1767</v>
      </c>
      <c r="ABD30" t="s">
        <v>1767</v>
      </c>
      <c r="ABE30" t="s">
        <v>1767</v>
      </c>
      <c r="ABF30" t="s">
        <v>1767</v>
      </c>
      <c r="ABG30" t="s">
        <v>1767</v>
      </c>
      <c r="ABH30" t="s">
        <v>1767</v>
      </c>
      <c r="ABI30" t="s">
        <v>1767</v>
      </c>
      <c r="ABJ30" t="s">
        <v>1767</v>
      </c>
      <c r="ABK30" t="s">
        <v>1763</v>
      </c>
      <c r="ABL30" t="s">
        <v>1767</v>
      </c>
      <c r="ABM30" t="s">
        <v>1767</v>
      </c>
      <c r="ABN30" t="s">
        <v>1767</v>
      </c>
      <c r="ABO30" t="s">
        <v>1767</v>
      </c>
      <c r="ABP30" t="s">
        <v>1767</v>
      </c>
      <c r="ABQ30" t="s">
        <v>1767</v>
      </c>
      <c r="ABR30" t="s">
        <v>1767</v>
      </c>
      <c r="ABS30" t="s">
        <v>1767</v>
      </c>
      <c r="ABT30" t="s">
        <v>1767</v>
      </c>
      <c r="ABU30" t="s">
        <v>1767</v>
      </c>
      <c r="ABV30" t="s">
        <v>1767</v>
      </c>
      <c r="ABW30" t="s">
        <v>1767</v>
      </c>
      <c r="ABX30" t="s">
        <v>1767</v>
      </c>
      <c r="ABY30" t="s">
        <v>1767</v>
      </c>
      <c r="ABZ30" t="s">
        <v>1767</v>
      </c>
      <c r="ACA30" t="s">
        <v>1767</v>
      </c>
      <c r="ACB30" t="s">
        <v>1767</v>
      </c>
      <c r="ACC30" t="s">
        <v>1767</v>
      </c>
      <c r="ACD30" t="s">
        <v>1767</v>
      </c>
      <c r="ACE30" t="s">
        <v>1767</v>
      </c>
      <c r="ACF30" t="s">
        <v>1767</v>
      </c>
      <c r="ACG30" t="s">
        <v>1763</v>
      </c>
      <c r="ACH30" t="s">
        <v>1767</v>
      </c>
      <c r="ACI30" t="s">
        <v>1767</v>
      </c>
    </row>
    <row r="31" spans="1:763">
      <c r="A31" t="s">
        <v>1053</v>
      </c>
      <c r="B31" t="s">
        <v>1054</v>
      </c>
      <c r="C31" t="s">
        <v>1055</v>
      </c>
      <c r="D31" t="s">
        <v>811</v>
      </c>
      <c r="E31" t="s">
        <v>932</v>
      </c>
      <c r="P31" t="s">
        <v>812</v>
      </c>
      <c r="Q31">
        <v>0.874863865752458</v>
      </c>
      <c r="T31" t="s">
        <v>1883</v>
      </c>
      <c r="V31" t="s">
        <v>1763</v>
      </c>
      <c r="X31" t="s">
        <v>1763</v>
      </c>
      <c r="Y31" t="s">
        <v>1764</v>
      </c>
      <c r="AA31" t="s">
        <v>1765</v>
      </c>
      <c r="AB31" t="s">
        <v>1766</v>
      </c>
      <c r="AC31" t="s">
        <v>1844</v>
      </c>
      <c r="AD31" t="s">
        <v>1763</v>
      </c>
      <c r="AE31" t="s">
        <v>1879</v>
      </c>
      <c r="AF31" t="s">
        <v>845</v>
      </c>
      <c r="AG31" t="s">
        <v>818</v>
      </c>
      <c r="KF31" t="s">
        <v>1844</v>
      </c>
      <c r="KH31" t="s">
        <v>845</v>
      </c>
      <c r="KI31" t="s">
        <v>818</v>
      </c>
      <c r="KJ31" t="s">
        <v>818</v>
      </c>
      <c r="KK31" t="s">
        <v>845</v>
      </c>
      <c r="KL31" t="s">
        <v>845</v>
      </c>
      <c r="KM31" t="s">
        <v>837</v>
      </c>
      <c r="KN31" t="s">
        <v>845</v>
      </c>
      <c r="KO31" t="s">
        <v>818</v>
      </c>
      <c r="KP31" t="s">
        <v>879</v>
      </c>
      <c r="KQ31" t="s">
        <v>879</v>
      </c>
      <c r="KR31" t="s">
        <v>818</v>
      </c>
      <c r="KS31" t="s">
        <v>818</v>
      </c>
      <c r="KT31" t="s">
        <v>837</v>
      </c>
      <c r="KU31" t="s">
        <v>818</v>
      </c>
      <c r="KV31" t="s">
        <v>818</v>
      </c>
      <c r="KW31" t="s">
        <v>818</v>
      </c>
      <c r="KX31" t="s">
        <v>879</v>
      </c>
      <c r="KY31" t="s">
        <v>818</v>
      </c>
      <c r="KZ31" t="s">
        <v>837</v>
      </c>
      <c r="LA31" t="s">
        <v>879</v>
      </c>
      <c r="LB31" t="s">
        <v>879</v>
      </c>
      <c r="LC31" t="s">
        <v>1057</v>
      </c>
      <c r="LD31" t="s">
        <v>1844</v>
      </c>
      <c r="LE31" t="s">
        <v>837</v>
      </c>
      <c r="LF31" t="s">
        <v>892</v>
      </c>
      <c r="LH31" t="s">
        <v>1818</v>
      </c>
      <c r="LI31" t="s">
        <v>1767</v>
      </c>
      <c r="LJ31" t="s">
        <v>1767</v>
      </c>
      <c r="LK31" t="s">
        <v>1763</v>
      </c>
      <c r="LL31" t="s">
        <v>1767</v>
      </c>
      <c r="LM31" t="s">
        <v>1767</v>
      </c>
      <c r="LN31" t="s">
        <v>1763</v>
      </c>
      <c r="LO31" t="s">
        <v>1767</v>
      </c>
      <c r="LQ31" t="s">
        <v>1767</v>
      </c>
      <c r="LR31" t="s">
        <v>818</v>
      </c>
      <c r="LS31" t="s">
        <v>818</v>
      </c>
      <c r="LT31" t="s">
        <v>845</v>
      </c>
      <c r="LU31" t="s">
        <v>818</v>
      </c>
      <c r="LV31" t="s">
        <v>818</v>
      </c>
      <c r="LW31" t="s">
        <v>845</v>
      </c>
      <c r="LX31" t="s">
        <v>1767</v>
      </c>
      <c r="MA31" t="s">
        <v>1862</v>
      </c>
      <c r="MB31" t="s">
        <v>821</v>
      </c>
      <c r="MC31" t="s">
        <v>1804</v>
      </c>
      <c r="MD31" t="s">
        <v>1763</v>
      </c>
      <c r="MF31" t="s">
        <v>1770</v>
      </c>
      <c r="MI31" t="s">
        <v>1763</v>
      </c>
      <c r="MJ31" t="s">
        <v>1771</v>
      </c>
      <c r="MK31" t="s">
        <v>1767</v>
      </c>
      <c r="ML31" t="s">
        <v>1767</v>
      </c>
      <c r="MM31" t="s">
        <v>1763</v>
      </c>
      <c r="MN31" t="s">
        <v>1767</v>
      </c>
      <c r="MO31" t="s">
        <v>1767</v>
      </c>
      <c r="MP31" t="s">
        <v>1767</v>
      </c>
      <c r="MQ31" t="s">
        <v>1767</v>
      </c>
      <c r="MR31" t="s">
        <v>1767</v>
      </c>
      <c r="MS31" t="s">
        <v>1767</v>
      </c>
      <c r="MT31" t="s">
        <v>1767</v>
      </c>
      <c r="MU31" t="s">
        <v>1767</v>
      </c>
      <c r="MV31" t="s">
        <v>1767</v>
      </c>
      <c r="MW31" t="s">
        <v>1767</v>
      </c>
      <c r="MX31" t="s">
        <v>1763</v>
      </c>
      <c r="MY31" t="s">
        <v>1767</v>
      </c>
      <c r="MZ31" t="s">
        <v>1767</v>
      </c>
      <c r="NA31" t="s">
        <v>1767</v>
      </c>
      <c r="NB31" t="s">
        <v>1767</v>
      </c>
      <c r="NR31" t="s">
        <v>1763</v>
      </c>
      <c r="NS31" t="s">
        <v>1767</v>
      </c>
      <c r="NU31" t="s">
        <v>1772</v>
      </c>
      <c r="NX31" t="s">
        <v>1773</v>
      </c>
      <c r="NY31" t="s">
        <v>818</v>
      </c>
      <c r="OA31" t="s">
        <v>1767</v>
      </c>
      <c r="OB31" t="s">
        <v>1767</v>
      </c>
      <c r="OC31" t="s">
        <v>1767</v>
      </c>
      <c r="OD31" t="s">
        <v>1767</v>
      </c>
      <c r="OE31" t="s">
        <v>1767</v>
      </c>
      <c r="OF31" t="s">
        <v>1763</v>
      </c>
      <c r="OG31" t="s">
        <v>1767</v>
      </c>
      <c r="OH31" t="s">
        <v>1767</v>
      </c>
      <c r="OI31" t="s">
        <v>1767</v>
      </c>
      <c r="OJ31" t="s">
        <v>1767</v>
      </c>
      <c r="OK31" t="s">
        <v>1767</v>
      </c>
      <c r="OL31" t="s">
        <v>1767</v>
      </c>
      <c r="OM31" t="s">
        <v>1767</v>
      </c>
      <c r="ON31" t="s">
        <v>1767</v>
      </c>
      <c r="OP31" t="s">
        <v>1818</v>
      </c>
      <c r="OQ31" t="s">
        <v>1884</v>
      </c>
      <c r="OR31" t="s">
        <v>1775</v>
      </c>
      <c r="OS31" t="s">
        <v>1806</v>
      </c>
      <c r="OT31" t="s">
        <v>1767</v>
      </c>
      <c r="OU31" t="s">
        <v>1767</v>
      </c>
      <c r="OV31" t="s">
        <v>1877</v>
      </c>
      <c r="PA31" t="s">
        <v>1763</v>
      </c>
      <c r="PB31" t="s">
        <v>1767</v>
      </c>
      <c r="PC31" t="s">
        <v>1767</v>
      </c>
      <c r="PD31" t="s">
        <v>1767</v>
      </c>
      <c r="PE31" t="s">
        <v>1767</v>
      </c>
      <c r="PF31" t="s">
        <v>1767</v>
      </c>
      <c r="PG31" t="s">
        <v>1767</v>
      </c>
      <c r="PH31" t="s">
        <v>1767</v>
      </c>
      <c r="PI31" t="s">
        <v>1767</v>
      </c>
      <c r="PJ31" t="s">
        <v>1767</v>
      </c>
      <c r="PL31" t="s">
        <v>1832</v>
      </c>
      <c r="PM31" t="s">
        <v>1057</v>
      </c>
      <c r="PN31" t="s">
        <v>879</v>
      </c>
      <c r="PO31" t="s">
        <v>1799</v>
      </c>
      <c r="PP31" t="s">
        <v>1782</v>
      </c>
      <c r="PQ31" t="s">
        <v>1763</v>
      </c>
      <c r="PR31" t="s">
        <v>1763</v>
      </c>
      <c r="PS31" t="s">
        <v>1767</v>
      </c>
      <c r="PT31" t="s">
        <v>1767</v>
      </c>
      <c r="PU31" t="s">
        <v>1767</v>
      </c>
      <c r="PV31" t="s">
        <v>1767</v>
      </c>
      <c r="PW31" t="s">
        <v>1767</v>
      </c>
      <c r="PX31" t="s">
        <v>1767</v>
      </c>
      <c r="PY31" t="s">
        <v>1767</v>
      </c>
      <c r="PZ31" t="s">
        <v>1885</v>
      </c>
      <c r="QA31" t="s">
        <v>841</v>
      </c>
      <c r="QB31" t="s">
        <v>1814</v>
      </c>
      <c r="QC31" t="s">
        <v>1858</v>
      </c>
      <c r="QD31" t="s">
        <v>1815</v>
      </c>
      <c r="QE31" t="s">
        <v>845</v>
      </c>
      <c r="QF31" t="s">
        <v>1763</v>
      </c>
      <c r="QG31" t="s">
        <v>1767</v>
      </c>
      <c r="QH31" t="s">
        <v>1763</v>
      </c>
      <c r="QI31" t="s">
        <v>1767</v>
      </c>
      <c r="QJ31" t="s">
        <v>1763</v>
      </c>
      <c r="QK31" t="s">
        <v>1763</v>
      </c>
      <c r="QL31" t="s">
        <v>1767</v>
      </c>
      <c r="QM31" t="s">
        <v>1767</v>
      </c>
      <c r="QN31" t="s">
        <v>1767</v>
      </c>
      <c r="QO31" t="s">
        <v>1767</v>
      </c>
      <c r="QP31" t="s">
        <v>1767</v>
      </c>
      <c r="QQ31" t="s">
        <v>1767</v>
      </c>
      <c r="QR31" t="s">
        <v>1763</v>
      </c>
      <c r="QS31" t="s">
        <v>1767</v>
      </c>
      <c r="QT31" t="s">
        <v>1763</v>
      </c>
      <c r="QU31" t="s">
        <v>1767</v>
      </c>
      <c r="QV31" t="s">
        <v>1767</v>
      </c>
      <c r="QW31" t="s">
        <v>1767</v>
      </c>
      <c r="QX31" t="s">
        <v>1767</v>
      </c>
      <c r="QY31" t="s">
        <v>1767</v>
      </c>
      <c r="QZ31" t="s">
        <v>1767</v>
      </c>
      <c r="RA31" t="s">
        <v>1767</v>
      </c>
      <c r="RB31" t="s">
        <v>1767</v>
      </c>
      <c r="RC31" t="s">
        <v>1767</v>
      </c>
      <c r="RD31" t="s">
        <v>1767</v>
      </c>
      <c r="RE31" t="s">
        <v>1767</v>
      </c>
      <c r="RF31" t="s">
        <v>1767</v>
      </c>
      <c r="RG31" t="s">
        <v>1767</v>
      </c>
      <c r="RH31" t="s">
        <v>1767</v>
      </c>
      <c r="RI31" t="s">
        <v>1767</v>
      </c>
      <c r="RJ31" t="s">
        <v>1767</v>
      </c>
      <c r="RK31" t="s">
        <v>1763</v>
      </c>
      <c r="RL31" t="s">
        <v>1767</v>
      </c>
      <c r="RM31" t="s">
        <v>1763</v>
      </c>
      <c r="RN31" t="s">
        <v>1767</v>
      </c>
      <c r="RO31" t="s">
        <v>1767</v>
      </c>
      <c r="RP31" t="s">
        <v>1767</v>
      </c>
      <c r="RQ31" t="s">
        <v>1767</v>
      </c>
      <c r="RR31" t="s">
        <v>1767</v>
      </c>
      <c r="RS31" t="s">
        <v>1767</v>
      </c>
      <c r="RT31" t="s">
        <v>1767</v>
      </c>
      <c r="RU31" t="s">
        <v>1767</v>
      </c>
      <c r="RV31" t="s">
        <v>1767</v>
      </c>
      <c r="RW31" t="s">
        <v>1767</v>
      </c>
      <c r="RX31" t="s">
        <v>837</v>
      </c>
      <c r="RY31" t="s">
        <v>1059</v>
      </c>
      <c r="RZ31" t="s">
        <v>1763</v>
      </c>
      <c r="SA31" t="s">
        <v>1763</v>
      </c>
      <c r="SB31" t="s">
        <v>1767</v>
      </c>
      <c r="SC31" t="s">
        <v>1767</v>
      </c>
      <c r="SD31" t="s">
        <v>1763</v>
      </c>
      <c r="SE31" t="s">
        <v>1767</v>
      </c>
      <c r="SF31" t="s">
        <v>1767</v>
      </c>
      <c r="SG31" t="s">
        <v>1767</v>
      </c>
      <c r="SH31" t="s">
        <v>1767</v>
      </c>
      <c r="SI31" t="s">
        <v>1767</v>
      </c>
      <c r="SJ31" t="s">
        <v>1767</v>
      </c>
      <c r="SK31" t="s">
        <v>1767</v>
      </c>
      <c r="SL31" t="s">
        <v>1767</v>
      </c>
      <c r="SM31" t="s">
        <v>1767</v>
      </c>
      <c r="SN31" t="s">
        <v>1767</v>
      </c>
      <c r="SO31" t="s">
        <v>1767</v>
      </c>
      <c r="SP31" t="s">
        <v>1767</v>
      </c>
      <c r="SQ31" t="s">
        <v>1763</v>
      </c>
      <c r="SR31" t="s">
        <v>1767</v>
      </c>
      <c r="SS31" t="s">
        <v>1767</v>
      </c>
      <c r="ST31" t="s">
        <v>1767</v>
      </c>
      <c r="SU31" t="s">
        <v>1767</v>
      </c>
      <c r="SV31" t="s">
        <v>1767</v>
      </c>
      <c r="SW31" t="s">
        <v>1767</v>
      </c>
      <c r="SX31" t="s">
        <v>1767</v>
      </c>
      <c r="SY31" t="s">
        <v>1767</v>
      </c>
      <c r="SZ31" t="s">
        <v>1767</v>
      </c>
      <c r="TA31" t="s">
        <v>1767</v>
      </c>
      <c r="TB31" t="s">
        <v>1767</v>
      </c>
      <c r="TC31" t="s">
        <v>1767</v>
      </c>
      <c r="TD31" t="s">
        <v>1767</v>
      </c>
      <c r="TE31" t="s">
        <v>1767</v>
      </c>
      <c r="TF31" t="s">
        <v>1767</v>
      </c>
      <c r="TG31" t="s">
        <v>1767</v>
      </c>
      <c r="TH31" t="s">
        <v>1767</v>
      </c>
      <c r="TI31" t="s">
        <v>1767</v>
      </c>
      <c r="TJ31" t="s">
        <v>1763</v>
      </c>
      <c r="TK31" t="s">
        <v>1767</v>
      </c>
      <c r="TL31" t="s">
        <v>1767</v>
      </c>
      <c r="TM31" t="s">
        <v>1767</v>
      </c>
      <c r="TN31" t="s">
        <v>1767</v>
      </c>
      <c r="TO31" t="s">
        <v>1767</v>
      </c>
      <c r="TP31" t="s">
        <v>1767</v>
      </c>
      <c r="TQ31" t="s">
        <v>1763</v>
      </c>
      <c r="TR31" t="s">
        <v>1767</v>
      </c>
      <c r="TS31" t="s">
        <v>1767</v>
      </c>
      <c r="TT31" t="s">
        <v>1767</v>
      </c>
      <c r="TU31" t="s">
        <v>1767</v>
      </c>
      <c r="TV31" t="s">
        <v>1767</v>
      </c>
      <c r="TW31" t="s">
        <v>1767</v>
      </c>
      <c r="TY31" t="s">
        <v>1767</v>
      </c>
      <c r="TZ31" t="s">
        <v>1767</v>
      </c>
      <c r="UA31" t="s">
        <v>1767</v>
      </c>
      <c r="UB31" t="s">
        <v>1767</v>
      </c>
      <c r="UC31" t="s">
        <v>1767</v>
      </c>
      <c r="UD31" t="s">
        <v>1767</v>
      </c>
      <c r="UE31" t="s">
        <v>1767</v>
      </c>
      <c r="UF31" t="s">
        <v>1767</v>
      </c>
      <c r="UG31" t="s">
        <v>1767</v>
      </c>
      <c r="UH31" t="s">
        <v>1763</v>
      </c>
      <c r="UI31" t="s">
        <v>1767</v>
      </c>
      <c r="UJ31" t="s">
        <v>1767</v>
      </c>
      <c r="UK31" t="s">
        <v>1767</v>
      </c>
      <c r="UL31" t="s">
        <v>1763</v>
      </c>
      <c r="UM31" t="s">
        <v>1767</v>
      </c>
      <c r="UN31" t="s">
        <v>1767</v>
      </c>
      <c r="UO31" t="s">
        <v>1767</v>
      </c>
      <c r="UP31" t="s">
        <v>1767</v>
      </c>
      <c r="UQ31" t="s">
        <v>1767</v>
      </c>
      <c r="UR31" t="s">
        <v>1763</v>
      </c>
      <c r="US31" t="s">
        <v>1767</v>
      </c>
      <c r="UT31" t="s">
        <v>1767</v>
      </c>
      <c r="UU31" t="s">
        <v>1767</v>
      </c>
      <c r="UV31" t="s">
        <v>1767</v>
      </c>
      <c r="UW31" t="s">
        <v>1767</v>
      </c>
      <c r="UX31" t="s">
        <v>1767</v>
      </c>
      <c r="UY31" t="s">
        <v>1767</v>
      </c>
      <c r="UZ31" t="s">
        <v>1767</v>
      </c>
      <c r="VB31" t="s">
        <v>1822</v>
      </c>
      <c r="VC31" t="s">
        <v>1788</v>
      </c>
      <c r="VD31" t="s">
        <v>1767</v>
      </c>
      <c r="VE31" t="s">
        <v>1767</v>
      </c>
      <c r="VF31" t="s">
        <v>1763</v>
      </c>
      <c r="VG31" t="s">
        <v>1763</v>
      </c>
      <c r="VH31" t="s">
        <v>1767</v>
      </c>
      <c r="VI31" t="s">
        <v>1763</v>
      </c>
      <c r="VJ31" t="s">
        <v>1767</v>
      </c>
      <c r="VK31" t="s">
        <v>1767</v>
      </c>
      <c r="VL31" t="s">
        <v>1767</v>
      </c>
      <c r="VM31" t="s">
        <v>1767</v>
      </c>
      <c r="VN31" t="s">
        <v>1767</v>
      </c>
      <c r="VO31" t="s">
        <v>1767</v>
      </c>
      <c r="VP31" t="s">
        <v>1767</v>
      </c>
      <c r="VQ31" t="s">
        <v>1767</v>
      </c>
      <c r="VY31" t="s">
        <v>1767</v>
      </c>
      <c r="VZ31" t="s">
        <v>1767</v>
      </c>
      <c r="WA31" t="s">
        <v>1763</v>
      </c>
      <c r="WB31" t="s">
        <v>1767</v>
      </c>
      <c r="WJ31" t="s">
        <v>1767</v>
      </c>
      <c r="WK31" t="s">
        <v>1763</v>
      </c>
      <c r="WL31" t="s">
        <v>1767</v>
      </c>
      <c r="WM31" t="s">
        <v>1767</v>
      </c>
      <c r="WN31" t="s">
        <v>1767</v>
      </c>
      <c r="WO31" t="s">
        <v>1767</v>
      </c>
      <c r="WP31" t="s">
        <v>1763</v>
      </c>
      <c r="WQ31" t="s">
        <v>1767</v>
      </c>
      <c r="WR31" t="s">
        <v>1767</v>
      </c>
      <c r="WS31" t="s">
        <v>1060</v>
      </c>
      <c r="WT31" t="s">
        <v>1886</v>
      </c>
      <c r="WU31" t="s">
        <v>1767</v>
      </c>
      <c r="WV31" t="s">
        <v>1767</v>
      </c>
      <c r="WW31" t="s">
        <v>1767</v>
      </c>
      <c r="WX31" t="s">
        <v>1767</v>
      </c>
      <c r="WY31" t="s">
        <v>1767</v>
      </c>
      <c r="WZ31" t="s">
        <v>1763</v>
      </c>
      <c r="XA31" t="s">
        <v>1767</v>
      </c>
      <c r="XB31" t="s">
        <v>1767</v>
      </c>
      <c r="XC31" t="s">
        <v>1789</v>
      </c>
      <c r="XD31" t="s">
        <v>1763</v>
      </c>
      <c r="XE31" t="s">
        <v>1767</v>
      </c>
      <c r="XF31" t="s">
        <v>1767</v>
      </c>
      <c r="XG31" t="s">
        <v>1767</v>
      </c>
      <c r="XH31" t="s">
        <v>1767</v>
      </c>
      <c r="XI31" t="s">
        <v>1767</v>
      </c>
      <c r="XJ31" t="s">
        <v>1767</v>
      </c>
      <c r="XK31" t="s">
        <v>1767</v>
      </c>
      <c r="XL31" t="s">
        <v>1767</v>
      </c>
      <c r="XM31" t="s">
        <v>1767</v>
      </c>
      <c r="XN31" t="s">
        <v>1767</v>
      </c>
      <c r="XO31" t="s">
        <v>1767</v>
      </c>
      <c r="XP31" t="s">
        <v>1767</v>
      </c>
      <c r="XQ31" t="s">
        <v>1767</v>
      </c>
      <c r="XR31" t="s">
        <v>1763</v>
      </c>
      <c r="XS31" t="s">
        <v>1767</v>
      </c>
      <c r="XT31" t="s">
        <v>1767</v>
      </c>
      <c r="XU31" t="s">
        <v>1767</v>
      </c>
      <c r="XV31" t="s">
        <v>1767</v>
      </c>
      <c r="XW31" t="s">
        <v>1767</v>
      </c>
      <c r="XX31" t="s">
        <v>1767</v>
      </c>
      <c r="XY31" t="s">
        <v>1767</v>
      </c>
      <c r="XZ31" t="s">
        <v>1767</v>
      </c>
      <c r="ZM31" t="s">
        <v>1767</v>
      </c>
      <c r="ZN31" t="s">
        <v>1767</v>
      </c>
      <c r="ZO31" t="s">
        <v>1767</v>
      </c>
      <c r="ZP31" t="s">
        <v>1767</v>
      </c>
      <c r="ZQ31" t="s">
        <v>1767</v>
      </c>
      <c r="ZR31" t="s">
        <v>1767</v>
      </c>
      <c r="ZS31" t="s">
        <v>1767</v>
      </c>
      <c r="ZT31" t="s">
        <v>1767</v>
      </c>
      <c r="ZU31" t="s">
        <v>1767</v>
      </c>
      <c r="ZV31" t="s">
        <v>1763</v>
      </c>
      <c r="ZW31" t="s">
        <v>1763</v>
      </c>
      <c r="ZX31" t="s">
        <v>1767</v>
      </c>
      <c r="ZY31" t="s">
        <v>1767</v>
      </c>
      <c r="ZZ31" t="s">
        <v>1767</v>
      </c>
      <c r="AAA31" t="s">
        <v>1767</v>
      </c>
      <c r="AAB31" t="s">
        <v>1767</v>
      </c>
      <c r="AAC31" t="s">
        <v>1767</v>
      </c>
      <c r="AAD31" t="s">
        <v>1767</v>
      </c>
      <c r="AAE31" t="s">
        <v>1767</v>
      </c>
      <c r="AAF31" t="s">
        <v>1767</v>
      </c>
      <c r="AAH31" t="s">
        <v>1763</v>
      </c>
      <c r="AAI31" t="s">
        <v>1767</v>
      </c>
      <c r="AAJ31" t="s">
        <v>1767</v>
      </c>
      <c r="AAK31" t="s">
        <v>1767</v>
      </c>
      <c r="AAL31" t="s">
        <v>1763</v>
      </c>
      <c r="AAM31" t="s">
        <v>1767</v>
      </c>
      <c r="AAN31" t="s">
        <v>1763</v>
      </c>
      <c r="AAO31" t="s">
        <v>1767</v>
      </c>
      <c r="AAP31" t="s">
        <v>1767</v>
      </c>
      <c r="AAQ31" t="s">
        <v>1767</v>
      </c>
      <c r="AAR31" t="s">
        <v>1767</v>
      </c>
      <c r="AAS31" t="s">
        <v>1767</v>
      </c>
      <c r="AAT31" t="s">
        <v>1767</v>
      </c>
      <c r="AAV31" t="s">
        <v>1767</v>
      </c>
      <c r="AAW31" t="s">
        <v>1767</v>
      </c>
      <c r="AAX31" t="s">
        <v>1767</v>
      </c>
      <c r="AAY31" t="s">
        <v>1767</v>
      </c>
      <c r="AAZ31" t="s">
        <v>1767</v>
      </c>
      <c r="ABA31" t="s">
        <v>1763</v>
      </c>
      <c r="ABB31" t="s">
        <v>1763</v>
      </c>
      <c r="ABC31" t="s">
        <v>1767</v>
      </c>
      <c r="ABD31" t="s">
        <v>1767</v>
      </c>
      <c r="ABE31" t="s">
        <v>1767</v>
      </c>
      <c r="ABF31" t="s">
        <v>1767</v>
      </c>
      <c r="ABG31" t="s">
        <v>1767</v>
      </c>
      <c r="ABH31" t="s">
        <v>1767</v>
      </c>
      <c r="ABI31" t="s">
        <v>1767</v>
      </c>
      <c r="ABJ31" t="s">
        <v>1767</v>
      </c>
      <c r="ABK31" t="s">
        <v>1767</v>
      </c>
      <c r="ABL31" t="s">
        <v>1767</v>
      </c>
      <c r="ABM31" t="s">
        <v>1767</v>
      </c>
      <c r="ABN31" t="s">
        <v>1767</v>
      </c>
      <c r="ABO31" t="s">
        <v>1767</v>
      </c>
      <c r="ABP31" t="s">
        <v>1767</v>
      </c>
      <c r="ABQ31" t="s">
        <v>1767</v>
      </c>
      <c r="ABR31" t="s">
        <v>1767</v>
      </c>
      <c r="ABS31" t="s">
        <v>1767</v>
      </c>
      <c r="ABT31" t="s">
        <v>1767</v>
      </c>
      <c r="ABU31" t="s">
        <v>1767</v>
      </c>
      <c r="ABV31" t="s">
        <v>1767</v>
      </c>
      <c r="ABW31" t="s">
        <v>1763</v>
      </c>
      <c r="ABX31" t="s">
        <v>1763</v>
      </c>
      <c r="ABY31" t="s">
        <v>1763</v>
      </c>
      <c r="ABZ31" t="s">
        <v>1767</v>
      </c>
      <c r="ACA31" t="s">
        <v>1767</v>
      </c>
      <c r="ACB31" t="s">
        <v>1767</v>
      </c>
      <c r="ACC31" t="s">
        <v>1767</v>
      </c>
      <c r="ACD31" t="s">
        <v>1767</v>
      </c>
      <c r="ACE31" t="s">
        <v>1767</v>
      </c>
      <c r="ACF31" t="s">
        <v>1767</v>
      </c>
      <c r="ACG31" t="s">
        <v>1767</v>
      </c>
      <c r="ACH31" t="s">
        <v>1767</v>
      </c>
      <c r="ACI31" t="s">
        <v>1767</v>
      </c>
    </row>
    <row r="32" spans="1:763">
      <c r="A32" t="s">
        <v>1062</v>
      </c>
      <c r="B32" t="s">
        <v>1063</v>
      </c>
      <c r="C32" t="s">
        <v>1064</v>
      </c>
      <c r="D32" t="s">
        <v>873</v>
      </c>
      <c r="E32" t="s">
        <v>873</v>
      </c>
      <c r="P32" t="s">
        <v>874</v>
      </c>
      <c r="T32" t="s">
        <v>1847</v>
      </c>
      <c r="V32" t="s">
        <v>1763</v>
      </c>
      <c r="X32" t="s">
        <v>1763</v>
      </c>
      <c r="Y32" t="s">
        <v>1764</v>
      </c>
      <c r="AA32" t="s">
        <v>1792</v>
      </c>
      <c r="AB32" t="s">
        <v>1817</v>
      </c>
      <c r="AC32" t="s">
        <v>1057</v>
      </c>
      <c r="AD32" t="s">
        <v>1767</v>
      </c>
      <c r="AE32" t="s">
        <v>818</v>
      </c>
      <c r="AF32" t="s">
        <v>1057</v>
      </c>
      <c r="AG32" t="s">
        <v>818</v>
      </c>
      <c r="KF32" t="s">
        <v>1057</v>
      </c>
      <c r="KH32" t="s">
        <v>818</v>
      </c>
      <c r="KI32" t="s">
        <v>845</v>
      </c>
      <c r="KJ32" t="s">
        <v>818</v>
      </c>
      <c r="KK32" t="s">
        <v>818</v>
      </c>
      <c r="KL32" t="s">
        <v>818</v>
      </c>
      <c r="KM32" t="s">
        <v>818</v>
      </c>
      <c r="KN32" t="s">
        <v>845</v>
      </c>
      <c r="KO32" t="s">
        <v>818</v>
      </c>
      <c r="KP32" t="s">
        <v>845</v>
      </c>
      <c r="KQ32" t="s">
        <v>845</v>
      </c>
      <c r="KR32" t="s">
        <v>818</v>
      </c>
      <c r="KS32" t="s">
        <v>818</v>
      </c>
      <c r="KT32" t="s">
        <v>845</v>
      </c>
      <c r="KU32" t="s">
        <v>845</v>
      </c>
      <c r="KV32" t="s">
        <v>845</v>
      </c>
      <c r="KW32" t="s">
        <v>818</v>
      </c>
      <c r="KX32" t="s">
        <v>818</v>
      </c>
      <c r="KY32" t="s">
        <v>818</v>
      </c>
      <c r="KZ32" t="s">
        <v>879</v>
      </c>
      <c r="LA32" t="s">
        <v>818</v>
      </c>
      <c r="LB32" t="s">
        <v>837</v>
      </c>
      <c r="LC32" t="s">
        <v>836</v>
      </c>
      <c r="LD32" t="s">
        <v>1057</v>
      </c>
      <c r="LE32" t="s">
        <v>837</v>
      </c>
      <c r="LF32" t="s">
        <v>845</v>
      </c>
      <c r="LH32" t="s">
        <v>1767</v>
      </c>
      <c r="LI32" t="s">
        <v>1767</v>
      </c>
      <c r="LJ32" t="s">
        <v>1767</v>
      </c>
      <c r="LK32" t="s">
        <v>1767</v>
      </c>
      <c r="LL32" t="s">
        <v>1767</v>
      </c>
      <c r="LM32" t="s">
        <v>1767</v>
      </c>
      <c r="LO32" t="s">
        <v>1767</v>
      </c>
      <c r="LQ32" t="s">
        <v>1767</v>
      </c>
      <c r="LR32" t="s">
        <v>818</v>
      </c>
      <c r="LV32" t="s">
        <v>818</v>
      </c>
      <c r="LX32" t="s">
        <v>1767</v>
      </c>
      <c r="MU32" t="s">
        <v>1763</v>
      </c>
      <c r="NC32" t="s">
        <v>1763</v>
      </c>
      <c r="ND32" t="s">
        <v>1767</v>
      </c>
      <c r="NE32" t="s">
        <v>1763</v>
      </c>
      <c r="NR32" t="s">
        <v>1763</v>
      </c>
      <c r="NS32" t="s">
        <v>1767</v>
      </c>
      <c r="NU32" t="s">
        <v>1772</v>
      </c>
      <c r="NX32" t="s">
        <v>1773</v>
      </c>
      <c r="NY32" t="s">
        <v>837</v>
      </c>
      <c r="NZ32" t="s">
        <v>889</v>
      </c>
      <c r="OP32" t="s">
        <v>1763</v>
      </c>
      <c r="OQ32" t="s">
        <v>1853</v>
      </c>
      <c r="OR32" t="s">
        <v>1797</v>
      </c>
      <c r="OS32" t="s">
        <v>1776</v>
      </c>
      <c r="OT32" t="s">
        <v>1767</v>
      </c>
      <c r="OU32" t="s">
        <v>1763</v>
      </c>
      <c r="OV32" t="s">
        <v>1867</v>
      </c>
      <c r="PA32" t="s">
        <v>1763</v>
      </c>
      <c r="PB32" t="s">
        <v>1767</v>
      </c>
      <c r="PC32" t="s">
        <v>1767</v>
      </c>
      <c r="PD32" t="s">
        <v>1767</v>
      </c>
      <c r="PE32" t="s">
        <v>1767</v>
      </c>
      <c r="PF32" t="s">
        <v>1763</v>
      </c>
      <c r="PG32" t="s">
        <v>1767</v>
      </c>
      <c r="PH32" t="s">
        <v>1767</v>
      </c>
      <c r="PI32" t="s">
        <v>1767</v>
      </c>
      <c r="PJ32" t="s">
        <v>1767</v>
      </c>
      <c r="PM32" t="s">
        <v>879</v>
      </c>
      <c r="PN32" t="s">
        <v>837</v>
      </c>
      <c r="PO32" t="s">
        <v>1781</v>
      </c>
      <c r="PP32" t="s">
        <v>1782</v>
      </c>
      <c r="PQ32" t="s">
        <v>1763</v>
      </c>
      <c r="PR32" t="s">
        <v>1763</v>
      </c>
      <c r="PS32" t="s">
        <v>1763</v>
      </c>
      <c r="PT32" t="s">
        <v>1763</v>
      </c>
      <c r="PU32" t="s">
        <v>1767</v>
      </c>
      <c r="PV32" t="s">
        <v>1767</v>
      </c>
      <c r="PW32" t="s">
        <v>1767</v>
      </c>
      <c r="PX32" t="s">
        <v>1767</v>
      </c>
      <c r="PY32" t="s">
        <v>1767</v>
      </c>
      <c r="PZ32" t="s">
        <v>1783</v>
      </c>
      <c r="QA32" t="s">
        <v>841</v>
      </c>
      <c r="QB32" t="s">
        <v>1814</v>
      </c>
      <c r="QC32" t="s">
        <v>1858</v>
      </c>
      <c r="QD32" t="s">
        <v>1786</v>
      </c>
      <c r="QE32" t="s">
        <v>845</v>
      </c>
      <c r="QF32" t="s">
        <v>1763</v>
      </c>
      <c r="QG32" t="s">
        <v>1763</v>
      </c>
      <c r="QH32" t="s">
        <v>1763</v>
      </c>
      <c r="QI32" t="s">
        <v>1763</v>
      </c>
      <c r="QJ32" t="s">
        <v>1763</v>
      </c>
      <c r="QK32" t="s">
        <v>1763</v>
      </c>
      <c r="QL32" t="s">
        <v>1767</v>
      </c>
      <c r="QM32" t="s">
        <v>1763</v>
      </c>
      <c r="QN32" t="s">
        <v>1767</v>
      </c>
      <c r="QO32" t="s">
        <v>1767</v>
      </c>
      <c r="QP32" t="s">
        <v>1767</v>
      </c>
      <c r="QQ32" t="s">
        <v>1767</v>
      </c>
      <c r="QR32" t="s">
        <v>1763</v>
      </c>
      <c r="QS32" t="s">
        <v>1767</v>
      </c>
      <c r="QT32" t="s">
        <v>1767</v>
      </c>
      <c r="QU32" t="s">
        <v>1767</v>
      </c>
      <c r="QV32" t="s">
        <v>1767</v>
      </c>
      <c r="QW32" t="s">
        <v>1767</v>
      </c>
      <c r="QX32" t="s">
        <v>1763</v>
      </c>
      <c r="QY32" t="s">
        <v>1763</v>
      </c>
      <c r="QZ32" t="s">
        <v>1767</v>
      </c>
      <c r="RA32" t="s">
        <v>1767</v>
      </c>
      <c r="RB32" t="s">
        <v>1763</v>
      </c>
      <c r="RC32" t="s">
        <v>1767</v>
      </c>
      <c r="RD32" t="s">
        <v>1767</v>
      </c>
      <c r="RE32" t="s">
        <v>1767</v>
      </c>
      <c r="RF32" t="s">
        <v>1763</v>
      </c>
      <c r="RG32" t="s">
        <v>1767</v>
      </c>
      <c r="RH32" t="s">
        <v>1767</v>
      </c>
      <c r="RI32" t="s">
        <v>1767</v>
      </c>
      <c r="RJ32" t="s">
        <v>1767</v>
      </c>
      <c r="RK32" t="s">
        <v>1763</v>
      </c>
      <c r="RL32" t="s">
        <v>1767</v>
      </c>
      <c r="RM32" t="s">
        <v>1767</v>
      </c>
      <c r="RN32" t="s">
        <v>1767</v>
      </c>
      <c r="RO32" t="s">
        <v>1763</v>
      </c>
      <c r="RP32" t="s">
        <v>1767</v>
      </c>
      <c r="RQ32" t="s">
        <v>1767</v>
      </c>
      <c r="RR32" t="s">
        <v>1767</v>
      </c>
      <c r="RS32" t="s">
        <v>1767</v>
      </c>
      <c r="RT32" t="s">
        <v>1767</v>
      </c>
      <c r="RU32" t="s">
        <v>1763</v>
      </c>
      <c r="RV32" t="s">
        <v>1767</v>
      </c>
      <c r="RW32" t="s">
        <v>1767</v>
      </c>
      <c r="RX32" t="s">
        <v>845</v>
      </c>
      <c r="RY32" t="s">
        <v>999</v>
      </c>
      <c r="RZ32" t="s">
        <v>1763</v>
      </c>
      <c r="SA32" t="s">
        <v>1763</v>
      </c>
      <c r="SB32" t="s">
        <v>1767</v>
      </c>
      <c r="SC32" t="s">
        <v>1767</v>
      </c>
      <c r="SD32" t="s">
        <v>1763</v>
      </c>
      <c r="SE32" t="s">
        <v>1767</v>
      </c>
      <c r="SF32" t="s">
        <v>1763</v>
      </c>
      <c r="SG32" t="s">
        <v>1767</v>
      </c>
      <c r="SH32" t="s">
        <v>1763</v>
      </c>
      <c r="SI32" t="s">
        <v>1767</v>
      </c>
      <c r="SJ32" t="s">
        <v>1767</v>
      </c>
      <c r="SK32" t="s">
        <v>1767</v>
      </c>
      <c r="SL32" t="s">
        <v>1767</v>
      </c>
      <c r="SM32" t="s">
        <v>1767</v>
      </c>
      <c r="SN32" t="s">
        <v>1767</v>
      </c>
      <c r="SO32" t="s">
        <v>1767</v>
      </c>
      <c r="SP32" t="s">
        <v>1767</v>
      </c>
      <c r="SQ32" t="s">
        <v>1767</v>
      </c>
      <c r="SR32" t="s">
        <v>1763</v>
      </c>
      <c r="SS32" t="s">
        <v>1763</v>
      </c>
      <c r="ST32" t="s">
        <v>1767</v>
      </c>
      <c r="SU32" t="s">
        <v>1767</v>
      </c>
      <c r="SV32" t="s">
        <v>1767</v>
      </c>
      <c r="SW32" t="s">
        <v>1767</v>
      </c>
      <c r="SX32" t="s">
        <v>1767</v>
      </c>
      <c r="SY32" t="s">
        <v>1767</v>
      </c>
      <c r="SZ32" t="s">
        <v>1767</v>
      </c>
      <c r="TA32" t="s">
        <v>1767</v>
      </c>
      <c r="TB32" t="s">
        <v>1767</v>
      </c>
      <c r="TC32" t="s">
        <v>1767</v>
      </c>
      <c r="TD32" t="s">
        <v>1767</v>
      </c>
      <c r="TE32" t="s">
        <v>1767</v>
      </c>
      <c r="TF32" t="s">
        <v>1767</v>
      </c>
      <c r="TG32" t="s">
        <v>1763</v>
      </c>
      <c r="TH32" t="s">
        <v>1767</v>
      </c>
      <c r="TI32" t="s">
        <v>1767</v>
      </c>
      <c r="TU32" t="s">
        <v>1767</v>
      </c>
      <c r="TY32" t="s">
        <v>1763</v>
      </c>
      <c r="TZ32" t="s">
        <v>1763</v>
      </c>
      <c r="UA32" t="s">
        <v>1767</v>
      </c>
      <c r="UB32" t="s">
        <v>1763</v>
      </c>
      <c r="UC32" t="s">
        <v>1767</v>
      </c>
      <c r="UD32" t="s">
        <v>1767</v>
      </c>
      <c r="UE32" t="s">
        <v>1767</v>
      </c>
      <c r="UF32" t="s">
        <v>1763</v>
      </c>
      <c r="UG32" t="s">
        <v>1767</v>
      </c>
      <c r="UH32" t="s">
        <v>1767</v>
      </c>
      <c r="UI32" t="s">
        <v>1767</v>
      </c>
      <c r="UJ32" t="s">
        <v>1767</v>
      </c>
      <c r="UK32" t="s">
        <v>1767</v>
      </c>
      <c r="UL32" t="s">
        <v>1763</v>
      </c>
      <c r="UM32" t="s">
        <v>1763</v>
      </c>
      <c r="UN32" t="s">
        <v>1763</v>
      </c>
      <c r="UO32" t="s">
        <v>1767</v>
      </c>
      <c r="UP32" t="s">
        <v>1767</v>
      </c>
      <c r="UQ32" t="s">
        <v>1767</v>
      </c>
      <c r="UR32" t="s">
        <v>1763</v>
      </c>
      <c r="US32" t="s">
        <v>1767</v>
      </c>
      <c r="UT32" t="s">
        <v>1763</v>
      </c>
      <c r="UU32" t="s">
        <v>1767</v>
      </c>
      <c r="UV32" t="s">
        <v>1767</v>
      </c>
      <c r="UW32" t="s">
        <v>1767</v>
      </c>
      <c r="UX32" t="s">
        <v>1767</v>
      </c>
      <c r="UY32" t="s">
        <v>1767</v>
      </c>
      <c r="UZ32" t="s">
        <v>1767</v>
      </c>
      <c r="VB32" t="s">
        <v>1887</v>
      </c>
      <c r="VD32" t="s">
        <v>1767</v>
      </c>
      <c r="VE32" t="s">
        <v>1767</v>
      </c>
      <c r="VF32" t="s">
        <v>1763</v>
      </c>
      <c r="VG32" t="s">
        <v>1763</v>
      </c>
      <c r="VH32" t="s">
        <v>1767</v>
      </c>
      <c r="VI32" t="s">
        <v>1767</v>
      </c>
      <c r="VJ32" t="s">
        <v>1767</v>
      </c>
      <c r="VK32" t="s">
        <v>1767</v>
      </c>
      <c r="VL32" t="s">
        <v>1767</v>
      </c>
      <c r="VM32" t="s">
        <v>1767</v>
      </c>
      <c r="VN32" t="s">
        <v>1767</v>
      </c>
      <c r="VO32" t="s">
        <v>1767</v>
      </c>
      <c r="VP32" t="s">
        <v>1767</v>
      </c>
      <c r="VQ32" t="s">
        <v>1767</v>
      </c>
      <c r="VY32" t="s">
        <v>1763</v>
      </c>
      <c r="VZ32" t="s">
        <v>1763</v>
      </c>
      <c r="WA32" t="s">
        <v>1767</v>
      </c>
      <c r="WJ32" t="s">
        <v>1763</v>
      </c>
      <c r="WK32" t="s">
        <v>1763</v>
      </c>
      <c r="WL32" t="s">
        <v>1767</v>
      </c>
      <c r="WM32" t="s">
        <v>1767</v>
      </c>
      <c r="WN32" t="s">
        <v>1763</v>
      </c>
      <c r="WO32" t="s">
        <v>1767</v>
      </c>
      <c r="WP32" t="s">
        <v>1767</v>
      </c>
      <c r="WQ32" t="s">
        <v>1767</v>
      </c>
      <c r="WR32" t="s">
        <v>1767</v>
      </c>
      <c r="WS32" t="s">
        <v>834</v>
      </c>
      <c r="WU32" t="s">
        <v>1767</v>
      </c>
      <c r="WV32" t="s">
        <v>1767</v>
      </c>
      <c r="WW32" t="s">
        <v>1767</v>
      </c>
      <c r="WX32" t="s">
        <v>1767</v>
      </c>
      <c r="WY32" t="s">
        <v>1767</v>
      </c>
      <c r="WZ32" t="s">
        <v>1763</v>
      </c>
      <c r="XA32" t="s">
        <v>1767</v>
      </c>
      <c r="XB32" t="s">
        <v>1767</v>
      </c>
      <c r="XC32" t="s">
        <v>1789</v>
      </c>
      <c r="XD32" t="s">
        <v>1767</v>
      </c>
      <c r="XE32" t="s">
        <v>1763</v>
      </c>
      <c r="XF32" t="s">
        <v>1767</v>
      </c>
      <c r="XG32" t="s">
        <v>1767</v>
      </c>
      <c r="XH32" t="s">
        <v>1767</v>
      </c>
      <c r="XI32" t="s">
        <v>1767</v>
      </c>
      <c r="XJ32" t="s">
        <v>1763</v>
      </c>
      <c r="XK32" t="s">
        <v>1767</v>
      </c>
      <c r="XL32" t="s">
        <v>1767</v>
      </c>
      <c r="XM32" t="s">
        <v>1767</v>
      </c>
      <c r="XN32" t="s">
        <v>1763</v>
      </c>
      <c r="XO32" t="s">
        <v>1767</v>
      </c>
      <c r="XP32" t="s">
        <v>1767</v>
      </c>
      <c r="XQ32" t="s">
        <v>1767</v>
      </c>
      <c r="XR32" t="s">
        <v>1763</v>
      </c>
      <c r="XS32" t="s">
        <v>1763</v>
      </c>
      <c r="XT32" t="s">
        <v>1763</v>
      </c>
      <c r="XU32" t="s">
        <v>1767</v>
      </c>
      <c r="XV32" t="s">
        <v>1767</v>
      </c>
      <c r="XW32" t="s">
        <v>1767</v>
      </c>
      <c r="XX32" t="s">
        <v>1767</v>
      </c>
      <c r="XY32" t="s">
        <v>1767</v>
      </c>
      <c r="XZ32" t="s">
        <v>1767</v>
      </c>
      <c r="ZM32" t="s">
        <v>1767</v>
      </c>
      <c r="ZN32" t="s">
        <v>1767</v>
      </c>
      <c r="ZO32" t="s">
        <v>1767</v>
      </c>
      <c r="ZP32" t="s">
        <v>1767</v>
      </c>
      <c r="ZQ32" t="s">
        <v>1767</v>
      </c>
      <c r="ZR32" t="s">
        <v>1763</v>
      </c>
      <c r="ZS32" t="s">
        <v>1763</v>
      </c>
      <c r="ZT32" t="s">
        <v>1767</v>
      </c>
      <c r="ZU32" t="s">
        <v>1767</v>
      </c>
      <c r="ZV32" t="s">
        <v>1763</v>
      </c>
      <c r="ZW32" t="s">
        <v>1767</v>
      </c>
      <c r="ZX32" t="s">
        <v>1767</v>
      </c>
      <c r="ZY32" t="s">
        <v>1767</v>
      </c>
      <c r="ZZ32" t="s">
        <v>1767</v>
      </c>
      <c r="AAA32" t="s">
        <v>1767</v>
      </c>
      <c r="AAB32" t="s">
        <v>1767</v>
      </c>
      <c r="AAC32" t="s">
        <v>1767</v>
      </c>
      <c r="AAD32" t="s">
        <v>1767</v>
      </c>
      <c r="AAE32" t="s">
        <v>1767</v>
      </c>
      <c r="AAF32" t="s">
        <v>1767</v>
      </c>
      <c r="AAH32" t="s">
        <v>1763</v>
      </c>
      <c r="AAI32" t="s">
        <v>1767</v>
      </c>
      <c r="AAJ32" t="s">
        <v>1767</v>
      </c>
      <c r="AAK32" t="s">
        <v>1763</v>
      </c>
      <c r="AAL32" t="s">
        <v>1763</v>
      </c>
      <c r="AAM32" t="s">
        <v>1767</v>
      </c>
      <c r="AAN32" t="s">
        <v>1767</v>
      </c>
      <c r="AAO32" t="s">
        <v>1767</v>
      </c>
      <c r="AAP32" t="s">
        <v>1767</v>
      </c>
      <c r="AAQ32" t="s">
        <v>1767</v>
      </c>
      <c r="AAR32" t="s">
        <v>1767</v>
      </c>
      <c r="AAS32" t="s">
        <v>1767</v>
      </c>
      <c r="AAT32" t="s">
        <v>1767</v>
      </c>
      <c r="AAV32" t="s">
        <v>1767</v>
      </c>
      <c r="AAW32" t="s">
        <v>1763</v>
      </c>
      <c r="AAX32" t="s">
        <v>1767</v>
      </c>
      <c r="AAY32" t="s">
        <v>1767</v>
      </c>
      <c r="AAZ32" t="s">
        <v>1767</v>
      </c>
      <c r="ABA32" t="s">
        <v>1763</v>
      </c>
      <c r="ABB32" t="s">
        <v>1763</v>
      </c>
      <c r="ABC32" t="s">
        <v>1767</v>
      </c>
      <c r="ABD32" t="s">
        <v>1767</v>
      </c>
      <c r="ABE32" t="s">
        <v>1767</v>
      </c>
      <c r="ABF32" t="s">
        <v>1767</v>
      </c>
      <c r="ABG32" t="s">
        <v>1763</v>
      </c>
      <c r="ABH32" t="s">
        <v>1767</v>
      </c>
      <c r="ABI32" t="s">
        <v>1767</v>
      </c>
      <c r="ABJ32" t="s">
        <v>1767</v>
      </c>
      <c r="ABK32" t="s">
        <v>1767</v>
      </c>
      <c r="ABL32" t="s">
        <v>1767</v>
      </c>
      <c r="ABM32" t="s">
        <v>1767</v>
      </c>
      <c r="ABN32" t="s">
        <v>1767</v>
      </c>
      <c r="ABO32" t="s">
        <v>1767</v>
      </c>
      <c r="ABP32" t="s">
        <v>1767</v>
      </c>
      <c r="ABQ32" t="s">
        <v>1767</v>
      </c>
      <c r="ABR32" t="s">
        <v>1767</v>
      </c>
      <c r="ABS32" t="s">
        <v>1767</v>
      </c>
      <c r="ABT32" t="s">
        <v>1763</v>
      </c>
      <c r="ABU32" t="s">
        <v>1767</v>
      </c>
      <c r="ABV32" t="s">
        <v>1767</v>
      </c>
      <c r="ABW32" t="s">
        <v>1763</v>
      </c>
      <c r="ABX32" t="s">
        <v>1767</v>
      </c>
      <c r="ABY32" t="s">
        <v>1767</v>
      </c>
      <c r="ABZ32" t="s">
        <v>1767</v>
      </c>
      <c r="ACA32" t="s">
        <v>1763</v>
      </c>
      <c r="ACB32" t="s">
        <v>1767</v>
      </c>
      <c r="ACC32" t="s">
        <v>1767</v>
      </c>
      <c r="ACD32" t="s">
        <v>1767</v>
      </c>
      <c r="ACE32" t="s">
        <v>1767</v>
      </c>
      <c r="ACF32" t="s">
        <v>1767</v>
      </c>
      <c r="ACG32" t="s">
        <v>1767</v>
      </c>
      <c r="ACH32" t="s">
        <v>1767</v>
      </c>
      <c r="ACI32" t="s">
        <v>1767</v>
      </c>
    </row>
    <row r="33" spans="1:763">
      <c r="A33" t="s">
        <v>1066</v>
      </c>
      <c r="B33" t="s">
        <v>1067</v>
      </c>
      <c r="C33" t="s">
        <v>1068</v>
      </c>
      <c r="D33" t="s">
        <v>967</v>
      </c>
      <c r="E33" t="s">
        <v>967</v>
      </c>
      <c r="P33" t="s">
        <v>1019</v>
      </c>
      <c r="Q33">
        <v>0.81147810819708099</v>
      </c>
      <c r="T33" t="s">
        <v>1888</v>
      </c>
      <c r="V33" t="s">
        <v>1763</v>
      </c>
      <c r="X33" t="s">
        <v>1763</v>
      </c>
      <c r="Y33" t="s">
        <v>1764</v>
      </c>
      <c r="AA33" t="s">
        <v>1792</v>
      </c>
      <c r="AB33" t="s">
        <v>1766</v>
      </c>
      <c r="AC33" t="s">
        <v>836</v>
      </c>
      <c r="AD33" t="s">
        <v>1763</v>
      </c>
      <c r="AE33" t="s">
        <v>836</v>
      </c>
      <c r="AF33" t="s">
        <v>818</v>
      </c>
      <c r="AG33" t="s">
        <v>818</v>
      </c>
      <c r="KF33" t="s">
        <v>836</v>
      </c>
      <c r="KH33" t="s">
        <v>818</v>
      </c>
      <c r="KI33" t="s">
        <v>818</v>
      </c>
      <c r="KJ33" t="s">
        <v>818</v>
      </c>
      <c r="KK33" t="s">
        <v>818</v>
      </c>
      <c r="KL33" t="s">
        <v>818</v>
      </c>
      <c r="KM33" t="s">
        <v>818</v>
      </c>
      <c r="KN33" t="s">
        <v>845</v>
      </c>
      <c r="KO33" t="s">
        <v>818</v>
      </c>
      <c r="KP33" t="s">
        <v>818</v>
      </c>
      <c r="KQ33" t="s">
        <v>845</v>
      </c>
      <c r="KR33" t="s">
        <v>818</v>
      </c>
      <c r="KS33" t="s">
        <v>818</v>
      </c>
      <c r="KT33" t="s">
        <v>818</v>
      </c>
      <c r="KU33" t="s">
        <v>818</v>
      </c>
      <c r="KV33" t="s">
        <v>818</v>
      </c>
      <c r="KW33" t="s">
        <v>837</v>
      </c>
      <c r="KX33" t="s">
        <v>845</v>
      </c>
      <c r="KY33" t="s">
        <v>818</v>
      </c>
      <c r="KZ33" t="s">
        <v>818</v>
      </c>
      <c r="LA33" t="s">
        <v>879</v>
      </c>
      <c r="LB33" t="s">
        <v>818</v>
      </c>
      <c r="LC33" t="s">
        <v>818</v>
      </c>
      <c r="LD33" t="s">
        <v>836</v>
      </c>
      <c r="LE33" t="s">
        <v>818</v>
      </c>
      <c r="LF33" t="s">
        <v>836</v>
      </c>
      <c r="LH33" t="s">
        <v>1767</v>
      </c>
      <c r="LI33" t="s">
        <v>1767</v>
      </c>
      <c r="LJ33" t="s">
        <v>1767</v>
      </c>
      <c r="LK33" t="s">
        <v>1767</v>
      </c>
      <c r="LL33" t="s">
        <v>1767</v>
      </c>
      <c r="LM33" t="s">
        <v>1763</v>
      </c>
      <c r="LN33" t="s">
        <v>1767</v>
      </c>
      <c r="LO33" t="s">
        <v>1763</v>
      </c>
      <c r="LP33" t="s">
        <v>1763</v>
      </c>
      <c r="LQ33" t="s">
        <v>1767</v>
      </c>
      <c r="LR33" t="s">
        <v>818</v>
      </c>
      <c r="LS33" t="s">
        <v>818</v>
      </c>
      <c r="LT33" t="s">
        <v>818</v>
      </c>
      <c r="LU33" t="s">
        <v>818</v>
      </c>
      <c r="LV33" t="s">
        <v>818</v>
      </c>
      <c r="LW33" t="s">
        <v>818</v>
      </c>
      <c r="LX33" t="s">
        <v>1767</v>
      </c>
      <c r="MA33" t="s">
        <v>1829</v>
      </c>
      <c r="MB33" t="s">
        <v>913</v>
      </c>
      <c r="MC33" t="s">
        <v>1769</v>
      </c>
      <c r="MD33" t="s">
        <v>1763</v>
      </c>
      <c r="MF33" t="s">
        <v>1889</v>
      </c>
      <c r="MI33" t="s">
        <v>1767</v>
      </c>
      <c r="MJ33" t="s">
        <v>1771</v>
      </c>
      <c r="MK33" t="s">
        <v>1763</v>
      </c>
      <c r="ML33" t="s">
        <v>1767</v>
      </c>
      <c r="MM33" t="s">
        <v>1767</v>
      </c>
      <c r="MN33" t="s">
        <v>1767</v>
      </c>
      <c r="MO33" t="s">
        <v>1767</v>
      </c>
      <c r="MP33" t="s">
        <v>1767</v>
      </c>
      <c r="MQ33" t="s">
        <v>1767</v>
      </c>
      <c r="MR33" t="s">
        <v>1767</v>
      </c>
      <c r="MS33" t="s">
        <v>1767</v>
      </c>
      <c r="MT33" t="s">
        <v>1767</v>
      </c>
      <c r="MU33" t="s">
        <v>1763</v>
      </c>
      <c r="NC33" t="s">
        <v>1767</v>
      </c>
      <c r="ND33" t="s">
        <v>1767</v>
      </c>
      <c r="NE33" t="s">
        <v>1767</v>
      </c>
      <c r="NR33" t="s">
        <v>1763</v>
      </c>
      <c r="NS33" t="s">
        <v>1767</v>
      </c>
      <c r="NU33" t="s">
        <v>1882</v>
      </c>
      <c r="OP33" t="s">
        <v>1767</v>
      </c>
      <c r="OQ33" t="s">
        <v>1774</v>
      </c>
      <c r="OR33" t="s">
        <v>1797</v>
      </c>
      <c r="OS33" t="s">
        <v>1776</v>
      </c>
      <c r="OT33" t="s">
        <v>1763</v>
      </c>
      <c r="OU33" t="s">
        <v>1767</v>
      </c>
      <c r="OV33" t="s">
        <v>1777</v>
      </c>
      <c r="OW33" t="s">
        <v>1798</v>
      </c>
      <c r="OX33" t="s">
        <v>832</v>
      </c>
      <c r="OY33" t="s">
        <v>1779</v>
      </c>
      <c r="OZ33" t="s">
        <v>849</v>
      </c>
      <c r="PA33" t="s">
        <v>1763</v>
      </c>
      <c r="PB33" t="s">
        <v>1763</v>
      </c>
      <c r="PC33" t="s">
        <v>1767</v>
      </c>
      <c r="PD33" t="s">
        <v>1767</v>
      </c>
      <c r="PE33" t="s">
        <v>1767</v>
      </c>
      <c r="PF33" t="s">
        <v>1767</v>
      </c>
      <c r="PG33" t="s">
        <v>1767</v>
      </c>
      <c r="PH33" t="s">
        <v>1767</v>
      </c>
      <c r="PI33" t="s">
        <v>1767</v>
      </c>
      <c r="PJ33" t="s">
        <v>1767</v>
      </c>
      <c r="PK33" t="s">
        <v>1767</v>
      </c>
      <c r="PL33" t="s">
        <v>1780</v>
      </c>
      <c r="PM33" t="s">
        <v>845</v>
      </c>
      <c r="PN33" t="s">
        <v>845</v>
      </c>
      <c r="PO33" t="s">
        <v>1812</v>
      </c>
      <c r="PP33" t="s">
        <v>1813</v>
      </c>
      <c r="PQ33" t="s">
        <v>1763</v>
      </c>
      <c r="PR33" t="s">
        <v>1763</v>
      </c>
      <c r="PS33" t="s">
        <v>1767</v>
      </c>
      <c r="PT33" t="s">
        <v>1767</v>
      </c>
      <c r="PU33" t="s">
        <v>1767</v>
      </c>
      <c r="PV33" t="s">
        <v>1767</v>
      </c>
      <c r="PW33" t="s">
        <v>1767</v>
      </c>
      <c r="PX33" t="s">
        <v>1767</v>
      </c>
      <c r="PY33" t="s">
        <v>1767</v>
      </c>
      <c r="PZ33" t="s">
        <v>1783</v>
      </c>
      <c r="QA33" t="s">
        <v>841</v>
      </c>
      <c r="QB33" t="s">
        <v>1784</v>
      </c>
      <c r="QC33" t="s">
        <v>1785</v>
      </c>
      <c r="QD33" t="s">
        <v>1786</v>
      </c>
      <c r="QE33" t="s">
        <v>845</v>
      </c>
      <c r="QF33" t="s">
        <v>1763</v>
      </c>
      <c r="QG33" t="s">
        <v>1763</v>
      </c>
      <c r="QH33" t="s">
        <v>1767</v>
      </c>
      <c r="QI33" t="s">
        <v>1767</v>
      </c>
      <c r="QJ33" t="s">
        <v>1767</v>
      </c>
      <c r="QK33" t="s">
        <v>1763</v>
      </c>
      <c r="QL33" t="s">
        <v>1767</v>
      </c>
      <c r="QM33" t="s">
        <v>1767</v>
      </c>
      <c r="QN33" t="s">
        <v>1767</v>
      </c>
      <c r="QO33" t="s">
        <v>1767</v>
      </c>
      <c r="QP33" t="s">
        <v>1767</v>
      </c>
      <c r="QQ33" t="s">
        <v>1767</v>
      </c>
      <c r="QR33" t="s">
        <v>1801</v>
      </c>
      <c r="QS33" t="s">
        <v>1763</v>
      </c>
      <c r="QT33" t="s">
        <v>1767</v>
      </c>
      <c r="QU33" t="s">
        <v>1767</v>
      </c>
      <c r="QV33" t="s">
        <v>1767</v>
      </c>
      <c r="QW33" t="s">
        <v>1767</v>
      </c>
      <c r="QX33" t="s">
        <v>1767</v>
      </c>
      <c r="QY33" t="s">
        <v>1767</v>
      </c>
      <c r="QZ33" t="s">
        <v>1767</v>
      </c>
      <c r="RA33" t="s">
        <v>1767</v>
      </c>
      <c r="RB33" t="s">
        <v>1767</v>
      </c>
      <c r="RC33" t="s">
        <v>1767</v>
      </c>
      <c r="RD33" t="s">
        <v>1767</v>
      </c>
      <c r="RE33" t="s">
        <v>1767</v>
      </c>
      <c r="RF33" t="s">
        <v>1767</v>
      </c>
      <c r="RG33" t="s">
        <v>1767</v>
      </c>
      <c r="RH33" t="s">
        <v>1767</v>
      </c>
      <c r="RI33" t="s">
        <v>1767</v>
      </c>
      <c r="RJ33" t="s">
        <v>1767</v>
      </c>
      <c r="RK33" t="s">
        <v>1763</v>
      </c>
      <c r="RL33" t="s">
        <v>1763</v>
      </c>
      <c r="RM33" t="s">
        <v>1767</v>
      </c>
      <c r="RN33" t="s">
        <v>1767</v>
      </c>
      <c r="RO33" t="s">
        <v>1767</v>
      </c>
      <c r="RP33" t="s">
        <v>1767</v>
      </c>
      <c r="RQ33" t="s">
        <v>1767</v>
      </c>
      <c r="RR33" t="s">
        <v>1767</v>
      </c>
      <c r="RS33" t="s">
        <v>1767</v>
      </c>
      <c r="RT33" t="s">
        <v>1767</v>
      </c>
      <c r="RU33" t="s">
        <v>1767</v>
      </c>
      <c r="RV33" t="s">
        <v>1767</v>
      </c>
      <c r="RW33" t="s">
        <v>1767</v>
      </c>
      <c r="RX33" t="s">
        <v>837</v>
      </c>
      <c r="RY33" t="s">
        <v>891</v>
      </c>
      <c r="RZ33" t="s">
        <v>1767</v>
      </c>
      <c r="SB33" t="s">
        <v>1767</v>
      </c>
      <c r="SC33" t="s">
        <v>1767</v>
      </c>
      <c r="SD33" t="s">
        <v>1767</v>
      </c>
      <c r="SE33" t="s">
        <v>1767</v>
      </c>
      <c r="SF33" t="s">
        <v>1767</v>
      </c>
      <c r="SG33" t="s">
        <v>1767</v>
      </c>
      <c r="SH33" t="s">
        <v>1767</v>
      </c>
      <c r="SI33" t="s">
        <v>1767</v>
      </c>
      <c r="SJ33" t="s">
        <v>1767</v>
      </c>
      <c r="SK33" t="s">
        <v>1767</v>
      </c>
      <c r="SL33" t="s">
        <v>1767</v>
      </c>
      <c r="SM33" t="s">
        <v>1767</v>
      </c>
      <c r="SN33" t="s">
        <v>1763</v>
      </c>
      <c r="SO33" t="s">
        <v>1767</v>
      </c>
      <c r="SP33" t="s">
        <v>1767</v>
      </c>
      <c r="SQ33" t="s">
        <v>1767</v>
      </c>
      <c r="SR33" t="s">
        <v>1767</v>
      </c>
      <c r="SS33" t="s">
        <v>1767</v>
      </c>
      <c r="ST33" t="s">
        <v>1767</v>
      </c>
      <c r="SU33" t="s">
        <v>1767</v>
      </c>
      <c r="SV33" t="s">
        <v>1767</v>
      </c>
      <c r="SW33" t="s">
        <v>1763</v>
      </c>
      <c r="SX33" t="s">
        <v>1767</v>
      </c>
      <c r="SY33" t="s">
        <v>1767</v>
      </c>
      <c r="SZ33" t="s">
        <v>1767</v>
      </c>
      <c r="TA33" t="s">
        <v>1767</v>
      </c>
      <c r="TB33" t="s">
        <v>1767</v>
      </c>
      <c r="TC33" t="s">
        <v>1767</v>
      </c>
      <c r="TD33" t="s">
        <v>1767</v>
      </c>
      <c r="TE33" t="s">
        <v>1767</v>
      </c>
      <c r="TF33" t="s">
        <v>1767</v>
      </c>
      <c r="TG33" t="s">
        <v>1767</v>
      </c>
      <c r="TH33" t="s">
        <v>1767</v>
      </c>
      <c r="TI33" t="s">
        <v>1767</v>
      </c>
      <c r="TJ33" t="s">
        <v>1767</v>
      </c>
      <c r="TU33" t="s">
        <v>1767</v>
      </c>
      <c r="TY33" t="s">
        <v>1767</v>
      </c>
      <c r="TZ33" t="s">
        <v>1767</v>
      </c>
      <c r="UA33" t="s">
        <v>1767</v>
      </c>
      <c r="UB33" t="s">
        <v>1767</v>
      </c>
      <c r="UC33" t="s">
        <v>1767</v>
      </c>
      <c r="UD33" t="s">
        <v>1767</v>
      </c>
      <c r="UE33" t="s">
        <v>1767</v>
      </c>
      <c r="UF33" t="s">
        <v>1767</v>
      </c>
      <c r="UG33" t="s">
        <v>1767</v>
      </c>
      <c r="UH33" t="s">
        <v>1763</v>
      </c>
      <c r="UI33" t="s">
        <v>1767</v>
      </c>
      <c r="UJ33" t="s">
        <v>1767</v>
      </c>
      <c r="UK33" t="s">
        <v>1767</v>
      </c>
      <c r="UL33" t="s">
        <v>1818</v>
      </c>
      <c r="UM33" t="s">
        <v>1818</v>
      </c>
      <c r="UN33" t="s">
        <v>1767</v>
      </c>
      <c r="UO33" t="s">
        <v>1763</v>
      </c>
      <c r="UP33" t="s">
        <v>1767</v>
      </c>
      <c r="UQ33" t="s">
        <v>1767</v>
      </c>
      <c r="UR33" t="s">
        <v>1767</v>
      </c>
      <c r="US33" t="s">
        <v>1767</v>
      </c>
      <c r="UT33" t="s">
        <v>1767</v>
      </c>
      <c r="UU33" t="s">
        <v>1767</v>
      </c>
      <c r="UV33" t="s">
        <v>1767</v>
      </c>
      <c r="UW33" t="s">
        <v>1767</v>
      </c>
      <c r="UX33" t="s">
        <v>1767</v>
      </c>
      <c r="UY33" t="s">
        <v>1767</v>
      </c>
      <c r="UZ33" t="s">
        <v>1767</v>
      </c>
      <c r="VB33" t="s">
        <v>1822</v>
      </c>
      <c r="VC33" t="s">
        <v>1788</v>
      </c>
      <c r="VD33" t="s">
        <v>1763</v>
      </c>
      <c r="VE33" t="s">
        <v>1767</v>
      </c>
      <c r="VF33" t="s">
        <v>1767</v>
      </c>
      <c r="VG33" t="s">
        <v>1767</v>
      </c>
      <c r="VH33" t="s">
        <v>1767</v>
      </c>
      <c r="VI33" t="s">
        <v>1767</v>
      </c>
      <c r="VJ33" t="s">
        <v>1767</v>
      </c>
      <c r="VK33" t="s">
        <v>1767</v>
      </c>
      <c r="VL33" t="s">
        <v>1767</v>
      </c>
      <c r="VM33" t="s">
        <v>1767</v>
      </c>
      <c r="VN33" t="s">
        <v>1767</v>
      </c>
      <c r="VO33" t="s">
        <v>1767</v>
      </c>
      <c r="VP33" t="s">
        <v>1767</v>
      </c>
      <c r="VQ33" t="s">
        <v>1767</v>
      </c>
      <c r="VY33" t="s">
        <v>1767</v>
      </c>
      <c r="VZ33" t="s">
        <v>1763</v>
      </c>
      <c r="WA33" t="s">
        <v>1767</v>
      </c>
      <c r="WJ33" t="s">
        <v>1767</v>
      </c>
      <c r="WK33" t="s">
        <v>1763</v>
      </c>
      <c r="WL33" t="s">
        <v>1767</v>
      </c>
      <c r="WM33" t="s">
        <v>1767</v>
      </c>
      <c r="WN33" t="s">
        <v>1767</v>
      </c>
      <c r="WO33" t="s">
        <v>1767</v>
      </c>
      <c r="WP33" t="s">
        <v>1767</v>
      </c>
      <c r="WQ33" t="s">
        <v>1767</v>
      </c>
      <c r="WR33" t="s">
        <v>1767</v>
      </c>
      <c r="WS33" t="s">
        <v>834</v>
      </c>
      <c r="WU33" t="s">
        <v>1763</v>
      </c>
      <c r="WV33" t="s">
        <v>1763</v>
      </c>
      <c r="WW33" t="s">
        <v>1767</v>
      </c>
      <c r="WX33" t="s">
        <v>1767</v>
      </c>
      <c r="WY33" t="s">
        <v>1767</v>
      </c>
      <c r="WZ33" t="s">
        <v>1767</v>
      </c>
      <c r="XA33" t="s">
        <v>1767</v>
      </c>
      <c r="XB33" t="s">
        <v>1767</v>
      </c>
      <c r="XC33" t="s">
        <v>1789</v>
      </c>
      <c r="XD33" t="s">
        <v>1763</v>
      </c>
      <c r="XE33" t="s">
        <v>1767</v>
      </c>
      <c r="XF33" t="s">
        <v>1767</v>
      </c>
      <c r="XG33" t="s">
        <v>1767</v>
      </c>
      <c r="XH33" t="s">
        <v>1767</v>
      </c>
      <c r="XI33" t="s">
        <v>1767</v>
      </c>
      <c r="XJ33" t="s">
        <v>1767</v>
      </c>
      <c r="XK33" t="s">
        <v>1767</v>
      </c>
      <c r="XL33" t="s">
        <v>1767</v>
      </c>
      <c r="XM33" t="s">
        <v>1767</v>
      </c>
      <c r="XN33" t="s">
        <v>1767</v>
      </c>
      <c r="XO33" t="s">
        <v>1767</v>
      </c>
      <c r="XP33" t="s">
        <v>1767</v>
      </c>
      <c r="XQ33" t="s">
        <v>1767</v>
      </c>
      <c r="XR33" t="s">
        <v>1767</v>
      </c>
      <c r="XS33" t="s">
        <v>1767</v>
      </c>
      <c r="XT33" t="s">
        <v>1767</v>
      </c>
      <c r="XU33" t="s">
        <v>1763</v>
      </c>
      <c r="XV33" t="s">
        <v>1767</v>
      </c>
      <c r="XW33" t="s">
        <v>1767</v>
      </c>
      <c r="XX33" t="s">
        <v>1767</v>
      </c>
      <c r="XY33" t="s">
        <v>1767</v>
      </c>
      <c r="XZ33" t="s">
        <v>1767</v>
      </c>
      <c r="ZM33" t="s">
        <v>1767</v>
      </c>
      <c r="ZN33" t="s">
        <v>1767</v>
      </c>
      <c r="ZO33" t="s">
        <v>1767</v>
      </c>
      <c r="ZP33" t="s">
        <v>1767</v>
      </c>
      <c r="ZQ33" t="s">
        <v>1767</v>
      </c>
      <c r="ZR33" t="s">
        <v>1767</v>
      </c>
      <c r="ZS33" t="s">
        <v>1767</v>
      </c>
      <c r="ZT33" t="s">
        <v>1767</v>
      </c>
      <c r="ZU33" t="s">
        <v>1767</v>
      </c>
      <c r="ZV33" t="s">
        <v>1767</v>
      </c>
      <c r="ZW33" t="s">
        <v>1763</v>
      </c>
      <c r="ZX33" t="s">
        <v>1767</v>
      </c>
      <c r="ZY33" t="s">
        <v>1767</v>
      </c>
      <c r="ZZ33" t="s">
        <v>1763</v>
      </c>
      <c r="AAA33" t="s">
        <v>1767</v>
      </c>
      <c r="AAB33" t="s">
        <v>1767</v>
      </c>
      <c r="AAC33" t="s">
        <v>1767</v>
      </c>
      <c r="AAD33" t="s">
        <v>1767</v>
      </c>
      <c r="AAE33" t="s">
        <v>1767</v>
      </c>
      <c r="AAF33" t="s">
        <v>1767</v>
      </c>
      <c r="AAH33" t="s">
        <v>1763</v>
      </c>
      <c r="AAI33" t="s">
        <v>1767</v>
      </c>
      <c r="AAJ33" t="s">
        <v>1763</v>
      </c>
      <c r="AAK33" t="s">
        <v>1767</v>
      </c>
      <c r="AAL33" t="s">
        <v>1767</v>
      </c>
      <c r="AAM33" t="s">
        <v>1767</v>
      </c>
      <c r="AAN33" t="s">
        <v>1763</v>
      </c>
      <c r="AAO33" t="s">
        <v>1767</v>
      </c>
      <c r="AAP33" t="s">
        <v>1767</v>
      </c>
      <c r="AAQ33" t="s">
        <v>1767</v>
      </c>
      <c r="AAR33" t="s">
        <v>1767</v>
      </c>
      <c r="AAS33" t="s">
        <v>1767</v>
      </c>
      <c r="AAT33" t="s">
        <v>1767</v>
      </c>
      <c r="AAV33" t="s">
        <v>1767</v>
      </c>
      <c r="AAW33" t="s">
        <v>1767</v>
      </c>
      <c r="AAX33" t="s">
        <v>1767</v>
      </c>
      <c r="AAY33" t="s">
        <v>1767</v>
      </c>
      <c r="AAZ33" t="s">
        <v>1767</v>
      </c>
      <c r="ABA33" t="s">
        <v>1767</v>
      </c>
      <c r="ABB33" t="s">
        <v>1763</v>
      </c>
      <c r="ABC33" t="s">
        <v>1767</v>
      </c>
      <c r="ABD33" t="s">
        <v>1767</v>
      </c>
      <c r="ABE33" t="s">
        <v>1767</v>
      </c>
      <c r="ABF33" t="s">
        <v>1767</v>
      </c>
      <c r="ABG33" t="s">
        <v>1767</v>
      </c>
      <c r="ABH33" t="s">
        <v>1767</v>
      </c>
      <c r="ABI33" t="s">
        <v>1767</v>
      </c>
      <c r="ABJ33" t="s">
        <v>1767</v>
      </c>
      <c r="ABK33" t="s">
        <v>1767</v>
      </c>
      <c r="ABL33" t="s">
        <v>1767</v>
      </c>
      <c r="ABM33" t="s">
        <v>1767</v>
      </c>
      <c r="ABN33" t="s">
        <v>1767</v>
      </c>
      <c r="ABO33" t="s">
        <v>1767</v>
      </c>
      <c r="ABP33" t="s">
        <v>1767</v>
      </c>
      <c r="ABQ33" t="s">
        <v>1767</v>
      </c>
      <c r="ABR33" t="s">
        <v>1767</v>
      </c>
      <c r="ABS33" t="s">
        <v>1767</v>
      </c>
      <c r="ABT33" t="s">
        <v>1763</v>
      </c>
      <c r="ABU33" t="s">
        <v>1767</v>
      </c>
      <c r="ABV33" t="s">
        <v>1767</v>
      </c>
      <c r="ABW33" t="s">
        <v>1767</v>
      </c>
      <c r="ABX33" t="s">
        <v>1767</v>
      </c>
      <c r="ABY33" t="s">
        <v>1767</v>
      </c>
      <c r="ABZ33" t="s">
        <v>1767</v>
      </c>
      <c r="ACA33" t="s">
        <v>1767</v>
      </c>
      <c r="ACB33" t="s">
        <v>1767</v>
      </c>
      <c r="ACC33" t="s">
        <v>1767</v>
      </c>
      <c r="ACD33" t="s">
        <v>1767</v>
      </c>
      <c r="ACE33" t="s">
        <v>1767</v>
      </c>
      <c r="ACF33" t="s">
        <v>1767</v>
      </c>
      <c r="ACG33" t="s">
        <v>1767</v>
      </c>
      <c r="ACH33" t="s">
        <v>1767</v>
      </c>
      <c r="ACI33" t="s">
        <v>1767</v>
      </c>
    </row>
    <row r="34" spans="1:763">
      <c r="A34" t="s">
        <v>1070</v>
      </c>
      <c r="B34" t="s">
        <v>1071</v>
      </c>
      <c r="C34" t="s">
        <v>1072</v>
      </c>
      <c r="D34" t="s">
        <v>811</v>
      </c>
      <c r="E34" t="s">
        <v>811</v>
      </c>
      <c r="P34" t="s">
        <v>1019</v>
      </c>
      <c r="Q34">
        <v>0.81147810819708099</v>
      </c>
      <c r="T34" t="s">
        <v>1852</v>
      </c>
      <c r="V34" t="s">
        <v>1763</v>
      </c>
      <c r="X34" t="s">
        <v>1763</v>
      </c>
      <c r="Y34" t="s">
        <v>1764</v>
      </c>
      <c r="AA34" t="s">
        <v>1792</v>
      </c>
      <c r="AB34" t="s">
        <v>1766</v>
      </c>
      <c r="AC34" t="s">
        <v>836</v>
      </c>
      <c r="AD34" t="s">
        <v>1767</v>
      </c>
      <c r="AE34" t="s">
        <v>836</v>
      </c>
      <c r="AF34" t="s">
        <v>818</v>
      </c>
      <c r="AG34" t="s">
        <v>818</v>
      </c>
      <c r="KF34" t="s">
        <v>836</v>
      </c>
      <c r="KH34" t="s">
        <v>818</v>
      </c>
      <c r="KI34" t="s">
        <v>818</v>
      </c>
      <c r="KJ34" t="s">
        <v>818</v>
      </c>
      <c r="KK34" t="s">
        <v>845</v>
      </c>
      <c r="KL34" t="s">
        <v>818</v>
      </c>
      <c r="KM34" t="s">
        <v>818</v>
      </c>
      <c r="KN34" t="s">
        <v>837</v>
      </c>
      <c r="KO34" t="s">
        <v>818</v>
      </c>
      <c r="KP34" t="s">
        <v>845</v>
      </c>
      <c r="KQ34" t="s">
        <v>837</v>
      </c>
      <c r="KR34" t="s">
        <v>818</v>
      </c>
      <c r="KS34" t="s">
        <v>818</v>
      </c>
      <c r="KT34" t="s">
        <v>818</v>
      </c>
      <c r="KU34" t="s">
        <v>845</v>
      </c>
      <c r="KV34" t="s">
        <v>818</v>
      </c>
      <c r="KW34" t="s">
        <v>818</v>
      </c>
      <c r="KX34" t="s">
        <v>818</v>
      </c>
      <c r="KY34" t="s">
        <v>818</v>
      </c>
      <c r="KZ34" t="s">
        <v>845</v>
      </c>
      <c r="LA34" t="s">
        <v>818</v>
      </c>
      <c r="LB34" t="s">
        <v>818</v>
      </c>
      <c r="LC34" t="s">
        <v>837</v>
      </c>
      <c r="LD34" t="s">
        <v>836</v>
      </c>
      <c r="LE34" t="s">
        <v>837</v>
      </c>
      <c r="LF34" t="s">
        <v>837</v>
      </c>
      <c r="LH34" t="s">
        <v>1763</v>
      </c>
      <c r="LI34" t="s">
        <v>1818</v>
      </c>
      <c r="LJ34" t="s">
        <v>1767</v>
      </c>
      <c r="LK34" t="s">
        <v>1767</v>
      </c>
      <c r="LL34" t="s">
        <v>1767</v>
      </c>
      <c r="LM34" t="s">
        <v>1767</v>
      </c>
      <c r="LN34" t="s">
        <v>1767</v>
      </c>
      <c r="LO34" t="s">
        <v>1767</v>
      </c>
      <c r="LQ34" t="s">
        <v>1763</v>
      </c>
      <c r="LR34" t="s">
        <v>818</v>
      </c>
      <c r="LS34" t="s">
        <v>818</v>
      </c>
      <c r="LT34" t="s">
        <v>818</v>
      </c>
      <c r="LU34" t="s">
        <v>818</v>
      </c>
      <c r="LV34" t="s">
        <v>818</v>
      </c>
      <c r="LW34" t="s">
        <v>818</v>
      </c>
      <c r="LX34" t="s">
        <v>1767</v>
      </c>
      <c r="MA34" t="s">
        <v>1793</v>
      </c>
      <c r="MB34" t="s">
        <v>913</v>
      </c>
      <c r="MC34" t="s">
        <v>1804</v>
      </c>
      <c r="MD34" t="s">
        <v>1763</v>
      </c>
      <c r="MF34" t="s">
        <v>1770</v>
      </c>
      <c r="MI34" t="s">
        <v>1763</v>
      </c>
      <c r="MJ34" t="s">
        <v>1771</v>
      </c>
      <c r="MK34" t="s">
        <v>1763</v>
      </c>
      <c r="ML34" t="s">
        <v>1767</v>
      </c>
      <c r="MM34" t="s">
        <v>1767</v>
      </c>
      <c r="MN34" t="s">
        <v>1767</v>
      </c>
      <c r="MO34" t="s">
        <v>1763</v>
      </c>
      <c r="MP34" t="s">
        <v>1767</v>
      </c>
      <c r="MQ34" t="s">
        <v>1767</v>
      </c>
      <c r="MR34" t="s">
        <v>1767</v>
      </c>
      <c r="MS34" t="s">
        <v>1767</v>
      </c>
      <c r="MT34" t="s">
        <v>1767</v>
      </c>
      <c r="MU34" t="s">
        <v>1767</v>
      </c>
      <c r="MV34" t="s">
        <v>1763</v>
      </c>
      <c r="MW34" t="s">
        <v>1767</v>
      </c>
      <c r="MX34" t="s">
        <v>1767</v>
      </c>
      <c r="MY34" t="s">
        <v>1767</v>
      </c>
      <c r="MZ34" t="s">
        <v>1767</v>
      </c>
      <c r="NA34" t="s">
        <v>1767</v>
      </c>
      <c r="NB34" t="s">
        <v>1767</v>
      </c>
      <c r="NR34" t="s">
        <v>1767</v>
      </c>
      <c r="NU34" t="s">
        <v>1795</v>
      </c>
      <c r="NV34" t="s">
        <v>1763</v>
      </c>
      <c r="NW34" t="s">
        <v>1796</v>
      </c>
      <c r="NY34" t="s">
        <v>837</v>
      </c>
      <c r="NZ34" t="s">
        <v>903</v>
      </c>
      <c r="OP34" t="s">
        <v>1767</v>
      </c>
      <c r="OQ34" t="s">
        <v>1774</v>
      </c>
      <c r="OR34" t="s">
        <v>1775</v>
      </c>
      <c r="OS34" t="s">
        <v>1806</v>
      </c>
      <c r="OT34" t="s">
        <v>1763</v>
      </c>
      <c r="OU34" t="s">
        <v>1767</v>
      </c>
      <c r="OV34" t="s">
        <v>1777</v>
      </c>
      <c r="OW34" t="s">
        <v>1798</v>
      </c>
      <c r="OX34" t="s">
        <v>832</v>
      </c>
      <c r="OY34" t="s">
        <v>1779</v>
      </c>
      <c r="OZ34" t="s">
        <v>891</v>
      </c>
      <c r="PA34" t="s">
        <v>1767</v>
      </c>
      <c r="PB34" t="s">
        <v>1767</v>
      </c>
      <c r="PC34" t="s">
        <v>1767</v>
      </c>
      <c r="PD34" t="s">
        <v>1767</v>
      </c>
      <c r="PE34" t="s">
        <v>1767</v>
      </c>
      <c r="PF34" t="s">
        <v>1763</v>
      </c>
      <c r="PG34" t="s">
        <v>1767</v>
      </c>
      <c r="PH34" t="s">
        <v>1767</v>
      </c>
      <c r="PI34" t="s">
        <v>1767</v>
      </c>
      <c r="PJ34" t="s">
        <v>1767</v>
      </c>
      <c r="PK34" t="s">
        <v>1767</v>
      </c>
      <c r="PL34" t="s">
        <v>1780</v>
      </c>
      <c r="PM34" t="s">
        <v>879</v>
      </c>
      <c r="PN34" t="s">
        <v>837</v>
      </c>
      <c r="PO34" t="s">
        <v>1812</v>
      </c>
      <c r="PP34" t="s">
        <v>1782</v>
      </c>
      <c r="PQ34" t="s">
        <v>1763</v>
      </c>
      <c r="PR34" t="s">
        <v>1763</v>
      </c>
      <c r="PS34" t="s">
        <v>1767</v>
      </c>
      <c r="PT34" t="s">
        <v>1767</v>
      </c>
      <c r="PU34" t="s">
        <v>1767</v>
      </c>
      <c r="PV34" t="s">
        <v>1767</v>
      </c>
      <c r="PW34" t="s">
        <v>1767</v>
      </c>
      <c r="PX34" t="s">
        <v>1767</v>
      </c>
      <c r="PY34" t="s">
        <v>1767</v>
      </c>
      <c r="PZ34" t="s">
        <v>1783</v>
      </c>
      <c r="QA34" t="s">
        <v>841</v>
      </c>
      <c r="QB34" t="s">
        <v>1808</v>
      </c>
      <c r="QC34" t="s">
        <v>1858</v>
      </c>
      <c r="QD34" t="s">
        <v>1869</v>
      </c>
      <c r="QE34" t="s">
        <v>845</v>
      </c>
      <c r="QF34" t="s">
        <v>1763</v>
      </c>
      <c r="QG34" t="s">
        <v>1763</v>
      </c>
      <c r="QH34" t="s">
        <v>1763</v>
      </c>
      <c r="QI34" t="s">
        <v>1767</v>
      </c>
      <c r="QJ34" t="s">
        <v>1763</v>
      </c>
      <c r="QK34" t="s">
        <v>1763</v>
      </c>
      <c r="QL34" t="s">
        <v>1763</v>
      </c>
      <c r="QM34" t="s">
        <v>1763</v>
      </c>
      <c r="QN34" t="s">
        <v>1767</v>
      </c>
      <c r="QO34" t="s">
        <v>1767</v>
      </c>
      <c r="QP34" t="s">
        <v>1767</v>
      </c>
      <c r="QQ34" t="s">
        <v>1767</v>
      </c>
      <c r="QR34" t="s">
        <v>1763</v>
      </c>
      <c r="QS34" t="s">
        <v>1767</v>
      </c>
      <c r="QT34" t="s">
        <v>1767</v>
      </c>
      <c r="QU34" t="s">
        <v>1767</v>
      </c>
      <c r="QV34" t="s">
        <v>1767</v>
      </c>
      <c r="QW34" t="s">
        <v>1767</v>
      </c>
      <c r="QX34" t="s">
        <v>1763</v>
      </c>
      <c r="QY34" t="s">
        <v>1767</v>
      </c>
      <c r="QZ34" t="s">
        <v>1767</v>
      </c>
      <c r="RA34" t="s">
        <v>1767</v>
      </c>
      <c r="RB34" t="s">
        <v>1767</v>
      </c>
      <c r="RC34" t="s">
        <v>1767</v>
      </c>
      <c r="RD34" t="s">
        <v>1767</v>
      </c>
      <c r="RE34" t="s">
        <v>1767</v>
      </c>
      <c r="RF34" t="s">
        <v>1767</v>
      </c>
      <c r="RG34" t="s">
        <v>1767</v>
      </c>
      <c r="RH34" t="s">
        <v>1767</v>
      </c>
      <c r="RI34" t="s">
        <v>1767</v>
      </c>
      <c r="RJ34" t="s">
        <v>1767</v>
      </c>
      <c r="RK34" t="s">
        <v>1763</v>
      </c>
      <c r="RL34" t="s">
        <v>1767</v>
      </c>
      <c r="RM34" t="s">
        <v>1767</v>
      </c>
      <c r="RN34" t="s">
        <v>1763</v>
      </c>
      <c r="RO34" t="s">
        <v>1767</v>
      </c>
      <c r="RP34" t="s">
        <v>1767</v>
      </c>
      <c r="RQ34" t="s">
        <v>1767</v>
      </c>
      <c r="RR34" t="s">
        <v>1767</v>
      </c>
      <c r="RS34" t="s">
        <v>1767</v>
      </c>
      <c r="RT34" t="s">
        <v>1767</v>
      </c>
      <c r="RU34" t="s">
        <v>1767</v>
      </c>
      <c r="RV34" t="s">
        <v>1767</v>
      </c>
      <c r="RW34" t="s">
        <v>1767</v>
      </c>
      <c r="RX34" t="s">
        <v>845</v>
      </c>
      <c r="RY34" t="s">
        <v>1073</v>
      </c>
      <c r="RZ34" t="s">
        <v>1763</v>
      </c>
      <c r="SA34" t="s">
        <v>1763</v>
      </c>
      <c r="SB34" t="s">
        <v>1767</v>
      </c>
      <c r="SC34" t="s">
        <v>1767</v>
      </c>
      <c r="SD34" t="s">
        <v>1767</v>
      </c>
      <c r="SE34" t="s">
        <v>1767</v>
      </c>
      <c r="SF34" t="s">
        <v>1767</v>
      </c>
      <c r="SG34" t="s">
        <v>1767</v>
      </c>
      <c r="SH34" t="s">
        <v>1767</v>
      </c>
      <c r="SI34" t="s">
        <v>1767</v>
      </c>
      <c r="SJ34" t="s">
        <v>1767</v>
      </c>
      <c r="SK34" t="s">
        <v>1767</v>
      </c>
      <c r="SL34" t="s">
        <v>1763</v>
      </c>
      <c r="SM34" t="s">
        <v>1767</v>
      </c>
      <c r="SN34" t="s">
        <v>1767</v>
      </c>
      <c r="SO34" t="s">
        <v>1767</v>
      </c>
      <c r="SP34" t="s">
        <v>1767</v>
      </c>
      <c r="SQ34" t="s">
        <v>1767</v>
      </c>
      <c r="SR34" t="s">
        <v>1767</v>
      </c>
      <c r="SS34" t="s">
        <v>1767</v>
      </c>
      <c r="ST34" t="s">
        <v>1767</v>
      </c>
      <c r="SU34" t="s">
        <v>1767</v>
      </c>
      <c r="SV34" t="s">
        <v>1767</v>
      </c>
      <c r="SW34" t="s">
        <v>1767</v>
      </c>
      <c r="SX34" t="s">
        <v>1767</v>
      </c>
      <c r="SY34" t="s">
        <v>1767</v>
      </c>
      <c r="SZ34" t="s">
        <v>1767</v>
      </c>
      <c r="TA34" t="s">
        <v>1767</v>
      </c>
      <c r="TB34" t="s">
        <v>1767</v>
      </c>
      <c r="TC34" t="s">
        <v>1767</v>
      </c>
      <c r="TD34" t="s">
        <v>1767</v>
      </c>
      <c r="TE34" t="s">
        <v>1767</v>
      </c>
      <c r="TF34" t="s">
        <v>1763</v>
      </c>
      <c r="TG34" t="s">
        <v>1767</v>
      </c>
      <c r="TH34" t="s">
        <v>1767</v>
      </c>
      <c r="TI34" t="s">
        <v>1767</v>
      </c>
      <c r="TJ34" t="s">
        <v>1763</v>
      </c>
      <c r="TK34" t="s">
        <v>1767</v>
      </c>
      <c r="TL34" t="s">
        <v>1767</v>
      </c>
      <c r="TM34" t="s">
        <v>1767</v>
      </c>
      <c r="TN34" t="s">
        <v>1767</v>
      </c>
      <c r="TO34" t="s">
        <v>1763</v>
      </c>
      <c r="TP34" t="s">
        <v>1767</v>
      </c>
      <c r="TQ34" t="s">
        <v>1767</v>
      </c>
      <c r="TR34" t="s">
        <v>1767</v>
      </c>
      <c r="TS34" t="s">
        <v>1767</v>
      </c>
      <c r="TT34" t="s">
        <v>1767</v>
      </c>
      <c r="TU34" t="s">
        <v>1767</v>
      </c>
      <c r="TV34" t="s">
        <v>1767</v>
      </c>
      <c r="TW34" t="s">
        <v>1767</v>
      </c>
      <c r="TY34" t="s">
        <v>1767</v>
      </c>
      <c r="TZ34" t="s">
        <v>1767</v>
      </c>
      <c r="UA34" t="s">
        <v>1767</v>
      </c>
      <c r="UB34" t="s">
        <v>1767</v>
      </c>
      <c r="UC34" t="s">
        <v>1767</v>
      </c>
      <c r="UD34" t="s">
        <v>1767</v>
      </c>
      <c r="UE34" t="s">
        <v>1767</v>
      </c>
      <c r="UF34" t="s">
        <v>1767</v>
      </c>
      <c r="UG34" t="s">
        <v>1767</v>
      </c>
      <c r="UH34" t="s">
        <v>1767</v>
      </c>
      <c r="UI34" t="s">
        <v>1767</v>
      </c>
      <c r="UJ34" t="s">
        <v>1763</v>
      </c>
      <c r="UK34" t="s">
        <v>1767</v>
      </c>
      <c r="UL34" t="s">
        <v>1763</v>
      </c>
      <c r="UM34" t="s">
        <v>1763</v>
      </c>
      <c r="UN34" t="s">
        <v>1767</v>
      </c>
      <c r="UO34" t="s">
        <v>1767</v>
      </c>
      <c r="UP34" t="s">
        <v>1767</v>
      </c>
      <c r="UQ34" t="s">
        <v>1767</v>
      </c>
      <c r="UR34" t="s">
        <v>1763</v>
      </c>
      <c r="US34" t="s">
        <v>1767</v>
      </c>
      <c r="UT34" t="s">
        <v>1767</v>
      </c>
      <c r="UU34" t="s">
        <v>1767</v>
      </c>
      <c r="UV34" t="s">
        <v>1767</v>
      </c>
      <c r="UW34" t="s">
        <v>1767</v>
      </c>
      <c r="UX34" t="s">
        <v>1767</v>
      </c>
      <c r="UY34" t="s">
        <v>1767</v>
      </c>
      <c r="UZ34" t="s">
        <v>1767</v>
      </c>
      <c r="VB34" t="s">
        <v>1887</v>
      </c>
      <c r="VD34" t="s">
        <v>1767</v>
      </c>
      <c r="VE34" t="s">
        <v>1767</v>
      </c>
      <c r="VF34" t="s">
        <v>1763</v>
      </c>
      <c r="VG34" t="s">
        <v>1763</v>
      </c>
      <c r="VH34" t="s">
        <v>1767</v>
      </c>
      <c r="VI34" t="s">
        <v>1767</v>
      </c>
      <c r="VJ34" t="s">
        <v>1767</v>
      </c>
      <c r="VK34" t="s">
        <v>1767</v>
      </c>
      <c r="VL34" t="s">
        <v>1767</v>
      </c>
      <c r="VM34" t="s">
        <v>1767</v>
      </c>
      <c r="VN34" t="s">
        <v>1767</v>
      </c>
      <c r="VO34" t="s">
        <v>1767</v>
      </c>
      <c r="VP34" t="s">
        <v>1767</v>
      </c>
      <c r="VQ34" t="s">
        <v>1767</v>
      </c>
      <c r="VY34" t="s">
        <v>1763</v>
      </c>
      <c r="VZ34" t="s">
        <v>1767</v>
      </c>
      <c r="WA34" t="s">
        <v>1763</v>
      </c>
      <c r="WB34" t="s">
        <v>1767</v>
      </c>
      <c r="WJ34" t="s">
        <v>1767</v>
      </c>
      <c r="WK34" t="s">
        <v>1767</v>
      </c>
      <c r="WL34" t="s">
        <v>1767</v>
      </c>
      <c r="WM34" t="s">
        <v>1767</v>
      </c>
      <c r="WN34" t="s">
        <v>1767</v>
      </c>
      <c r="WO34" t="s">
        <v>1763</v>
      </c>
      <c r="WP34" t="s">
        <v>1767</v>
      </c>
      <c r="WQ34" t="s">
        <v>1767</v>
      </c>
      <c r="WR34" t="s">
        <v>1767</v>
      </c>
      <c r="WS34" t="s">
        <v>834</v>
      </c>
      <c r="WU34" t="s">
        <v>1767</v>
      </c>
      <c r="WV34" t="s">
        <v>1767</v>
      </c>
      <c r="WW34" t="s">
        <v>1767</v>
      </c>
      <c r="WX34" t="s">
        <v>1767</v>
      </c>
      <c r="WY34" t="s">
        <v>1767</v>
      </c>
      <c r="WZ34" t="s">
        <v>1763</v>
      </c>
      <c r="XA34" t="s">
        <v>1767</v>
      </c>
      <c r="XB34" t="s">
        <v>1767</v>
      </c>
      <c r="XC34" t="s">
        <v>1789</v>
      </c>
      <c r="XD34" t="s">
        <v>1763</v>
      </c>
      <c r="XE34" t="s">
        <v>1767</v>
      </c>
      <c r="XF34" t="s">
        <v>1767</v>
      </c>
      <c r="XG34" t="s">
        <v>1767</v>
      </c>
      <c r="XH34" t="s">
        <v>1767</v>
      </c>
      <c r="XI34" t="s">
        <v>1767</v>
      </c>
      <c r="XJ34" t="s">
        <v>1767</v>
      </c>
      <c r="XK34" t="s">
        <v>1767</v>
      </c>
      <c r="XL34" t="s">
        <v>1767</v>
      </c>
      <c r="XM34" t="s">
        <v>1767</v>
      </c>
      <c r="XN34" t="s">
        <v>1767</v>
      </c>
      <c r="XO34" t="s">
        <v>1767</v>
      </c>
      <c r="XP34" t="s">
        <v>1767</v>
      </c>
      <c r="XQ34" t="s">
        <v>1767</v>
      </c>
      <c r="XR34" t="s">
        <v>1767</v>
      </c>
      <c r="XS34" t="s">
        <v>1767</v>
      </c>
      <c r="XT34" t="s">
        <v>1767</v>
      </c>
      <c r="XU34" t="s">
        <v>1767</v>
      </c>
      <c r="XV34" t="s">
        <v>1767</v>
      </c>
      <c r="XW34" t="s">
        <v>1763</v>
      </c>
      <c r="XX34" t="s">
        <v>1767</v>
      </c>
      <c r="XY34" t="s">
        <v>1767</v>
      </c>
      <c r="XZ34" t="s">
        <v>1767</v>
      </c>
      <c r="ZM34" t="s">
        <v>1767</v>
      </c>
      <c r="ZN34" t="s">
        <v>1767</v>
      </c>
      <c r="ZO34" t="s">
        <v>1767</v>
      </c>
      <c r="ZP34" t="s">
        <v>1767</v>
      </c>
      <c r="ZQ34" t="s">
        <v>1763</v>
      </c>
      <c r="ZR34" t="s">
        <v>1767</v>
      </c>
      <c r="ZS34" t="s">
        <v>1763</v>
      </c>
      <c r="ZT34" t="s">
        <v>1767</v>
      </c>
      <c r="ZU34" t="s">
        <v>1767</v>
      </c>
      <c r="ZV34" t="s">
        <v>1767</v>
      </c>
      <c r="ZW34" t="s">
        <v>1767</v>
      </c>
      <c r="ZX34" t="s">
        <v>1767</v>
      </c>
      <c r="ZY34" t="s">
        <v>1767</v>
      </c>
      <c r="ZZ34" t="s">
        <v>1767</v>
      </c>
      <c r="AAA34" t="s">
        <v>1767</v>
      </c>
      <c r="AAB34" t="s">
        <v>1767</v>
      </c>
      <c r="AAC34" t="s">
        <v>1763</v>
      </c>
      <c r="AAD34" t="s">
        <v>1767</v>
      </c>
      <c r="AAE34" t="s">
        <v>1767</v>
      </c>
      <c r="AAF34" t="s">
        <v>1767</v>
      </c>
      <c r="AAH34" t="s">
        <v>1767</v>
      </c>
      <c r="AAI34" t="s">
        <v>1767</v>
      </c>
      <c r="AAJ34" t="s">
        <v>1767</v>
      </c>
      <c r="AAK34" t="s">
        <v>1767</v>
      </c>
      <c r="AAL34" t="s">
        <v>1763</v>
      </c>
      <c r="AAM34" t="s">
        <v>1767</v>
      </c>
      <c r="AAN34" t="s">
        <v>1763</v>
      </c>
      <c r="AAO34" t="s">
        <v>1767</v>
      </c>
      <c r="AAP34" t="s">
        <v>1767</v>
      </c>
      <c r="AAQ34" t="s">
        <v>1767</v>
      </c>
      <c r="AAR34" t="s">
        <v>1767</v>
      </c>
      <c r="AAS34" t="s">
        <v>1767</v>
      </c>
      <c r="AAT34" t="s">
        <v>1767</v>
      </c>
      <c r="AAV34" t="s">
        <v>1767</v>
      </c>
      <c r="AAW34" t="s">
        <v>1767</v>
      </c>
      <c r="AAX34" t="s">
        <v>1767</v>
      </c>
      <c r="AAY34" t="s">
        <v>1767</v>
      </c>
      <c r="AAZ34" t="s">
        <v>1767</v>
      </c>
      <c r="ABA34" t="s">
        <v>1763</v>
      </c>
      <c r="ABB34" t="s">
        <v>1763</v>
      </c>
      <c r="ABC34" t="s">
        <v>1767</v>
      </c>
      <c r="ABD34" t="s">
        <v>1767</v>
      </c>
      <c r="ABE34" t="s">
        <v>1767</v>
      </c>
      <c r="ABF34" t="s">
        <v>1767</v>
      </c>
      <c r="ABG34" t="s">
        <v>1767</v>
      </c>
      <c r="ABH34" t="s">
        <v>1767</v>
      </c>
      <c r="ABI34" t="s">
        <v>1767</v>
      </c>
      <c r="ABJ34" t="s">
        <v>1767</v>
      </c>
      <c r="ABK34" t="s">
        <v>1763</v>
      </c>
      <c r="ABL34" t="s">
        <v>1767</v>
      </c>
      <c r="ABM34" t="s">
        <v>1767</v>
      </c>
      <c r="ABN34" t="s">
        <v>1767</v>
      </c>
      <c r="ABO34" t="s">
        <v>1767</v>
      </c>
      <c r="ABP34" t="s">
        <v>1763</v>
      </c>
      <c r="ABQ34" t="s">
        <v>1767</v>
      </c>
      <c r="ABR34" t="s">
        <v>1767</v>
      </c>
      <c r="ABS34" t="s">
        <v>1767</v>
      </c>
      <c r="ABT34" t="s">
        <v>1767</v>
      </c>
      <c r="ABU34" t="s">
        <v>1767</v>
      </c>
      <c r="ABV34" t="s">
        <v>1763</v>
      </c>
      <c r="ABW34" t="s">
        <v>1763</v>
      </c>
      <c r="ABX34" t="s">
        <v>1767</v>
      </c>
      <c r="ABY34" t="s">
        <v>1767</v>
      </c>
      <c r="ABZ34" t="s">
        <v>1767</v>
      </c>
      <c r="ACA34" t="s">
        <v>1767</v>
      </c>
      <c r="ACB34" t="s">
        <v>1767</v>
      </c>
      <c r="ACC34" t="s">
        <v>1767</v>
      </c>
      <c r="ACD34" t="s">
        <v>1767</v>
      </c>
      <c r="ACE34" t="s">
        <v>1767</v>
      </c>
      <c r="ACF34" t="s">
        <v>1767</v>
      </c>
      <c r="ACG34" t="s">
        <v>1767</v>
      </c>
      <c r="ACH34" t="s">
        <v>1767</v>
      </c>
      <c r="ACI34" t="s">
        <v>1763</v>
      </c>
    </row>
    <row r="35" spans="1:763">
      <c r="A35" t="s">
        <v>1074</v>
      </c>
      <c r="B35" t="s">
        <v>1075</v>
      </c>
      <c r="C35" t="s">
        <v>1076</v>
      </c>
      <c r="D35" t="s">
        <v>932</v>
      </c>
      <c r="E35" t="s">
        <v>932</v>
      </c>
      <c r="P35" t="s">
        <v>812</v>
      </c>
      <c r="Q35">
        <v>0.874863865752458</v>
      </c>
      <c r="T35" t="s">
        <v>1762</v>
      </c>
      <c r="V35" t="s">
        <v>1763</v>
      </c>
      <c r="X35" t="s">
        <v>1763</v>
      </c>
      <c r="Y35" t="s">
        <v>1791</v>
      </c>
      <c r="AA35" t="s">
        <v>1765</v>
      </c>
      <c r="AB35" t="s">
        <v>1766</v>
      </c>
      <c r="AC35" t="s">
        <v>837</v>
      </c>
      <c r="AD35" t="s">
        <v>1767</v>
      </c>
      <c r="AE35" t="s">
        <v>837</v>
      </c>
      <c r="AF35" t="s">
        <v>818</v>
      </c>
      <c r="AG35" t="s">
        <v>818</v>
      </c>
      <c r="KF35" t="s">
        <v>837</v>
      </c>
      <c r="KH35" t="s">
        <v>818</v>
      </c>
      <c r="KI35" t="s">
        <v>818</v>
      </c>
      <c r="KJ35" t="s">
        <v>818</v>
      </c>
      <c r="KK35" t="s">
        <v>818</v>
      </c>
      <c r="KL35" t="s">
        <v>818</v>
      </c>
      <c r="KM35" t="s">
        <v>845</v>
      </c>
      <c r="KN35" t="s">
        <v>818</v>
      </c>
      <c r="KO35" t="s">
        <v>818</v>
      </c>
      <c r="KP35" t="s">
        <v>818</v>
      </c>
      <c r="KQ35" t="s">
        <v>845</v>
      </c>
      <c r="KR35" t="s">
        <v>818</v>
      </c>
      <c r="KS35" t="s">
        <v>818</v>
      </c>
      <c r="KT35" t="s">
        <v>818</v>
      </c>
      <c r="KU35" t="s">
        <v>818</v>
      </c>
      <c r="KV35" t="s">
        <v>818</v>
      </c>
      <c r="KW35" t="s">
        <v>818</v>
      </c>
      <c r="KX35" t="s">
        <v>845</v>
      </c>
      <c r="KY35" t="s">
        <v>818</v>
      </c>
      <c r="KZ35" t="s">
        <v>818</v>
      </c>
      <c r="LA35" t="s">
        <v>845</v>
      </c>
      <c r="LB35" t="s">
        <v>818</v>
      </c>
      <c r="LC35" t="s">
        <v>818</v>
      </c>
      <c r="LD35" t="s">
        <v>837</v>
      </c>
      <c r="LE35" t="s">
        <v>818</v>
      </c>
      <c r="LF35" t="s">
        <v>837</v>
      </c>
      <c r="LH35" t="s">
        <v>1767</v>
      </c>
      <c r="LI35" t="s">
        <v>1767</v>
      </c>
      <c r="LJ35" t="s">
        <v>1767</v>
      </c>
      <c r="LK35" t="s">
        <v>1767</v>
      </c>
      <c r="LL35" t="s">
        <v>1767</v>
      </c>
      <c r="LM35" t="s">
        <v>1767</v>
      </c>
      <c r="LO35" t="s">
        <v>1767</v>
      </c>
      <c r="LQ35" t="s">
        <v>1767</v>
      </c>
      <c r="LR35" t="s">
        <v>818</v>
      </c>
      <c r="LS35" t="s">
        <v>818</v>
      </c>
      <c r="LT35" t="s">
        <v>818</v>
      </c>
      <c r="LU35" t="s">
        <v>818</v>
      </c>
      <c r="LV35" t="s">
        <v>818</v>
      </c>
      <c r="LW35" t="s">
        <v>818</v>
      </c>
      <c r="LX35" t="s">
        <v>1767</v>
      </c>
      <c r="MA35" t="s">
        <v>1768</v>
      </c>
      <c r="MB35" t="s">
        <v>942</v>
      </c>
      <c r="MC35" t="s">
        <v>1838</v>
      </c>
      <c r="MD35" t="s">
        <v>1763</v>
      </c>
      <c r="MF35" t="s">
        <v>1770</v>
      </c>
      <c r="MI35" t="s">
        <v>1763</v>
      </c>
      <c r="MJ35" t="s">
        <v>1771</v>
      </c>
      <c r="MK35" t="s">
        <v>1763</v>
      </c>
      <c r="ML35" t="s">
        <v>1767</v>
      </c>
      <c r="MM35" t="s">
        <v>1767</v>
      </c>
      <c r="MN35" t="s">
        <v>1767</v>
      </c>
      <c r="MO35" t="s">
        <v>1767</v>
      </c>
      <c r="MP35" t="s">
        <v>1767</v>
      </c>
      <c r="MQ35" t="s">
        <v>1767</v>
      </c>
      <c r="MR35" t="s">
        <v>1767</v>
      </c>
      <c r="MS35" t="s">
        <v>1767</v>
      </c>
      <c r="MT35" t="s">
        <v>1767</v>
      </c>
      <c r="MU35" t="s">
        <v>1767</v>
      </c>
      <c r="MV35" t="s">
        <v>1767</v>
      </c>
      <c r="MW35" t="s">
        <v>1763</v>
      </c>
      <c r="MX35" t="s">
        <v>1767</v>
      </c>
      <c r="MY35" t="s">
        <v>1767</v>
      </c>
      <c r="MZ35" t="s">
        <v>1767</v>
      </c>
      <c r="NA35" t="s">
        <v>1767</v>
      </c>
      <c r="NB35" t="s">
        <v>1767</v>
      </c>
      <c r="NR35" t="s">
        <v>1763</v>
      </c>
      <c r="NS35" t="s">
        <v>1767</v>
      </c>
      <c r="NU35" t="s">
        <v>1772</v>
      </c>
      <c r="OP35" t="s">
        <v>1763</v>
      </c>
      <c r="OQ35" t="s">
        <v>1774</v>
      </c>
      <c r="OR35" t="s">
        <v>1775</v>
      </c>
      <c r="OS35" t="s">
        <v>1806</v>
      </c>
      <c r="OT35" t="s">
        <v>1763</v>
      </c>
      <c r="OU35" t="s">
        <v>1767</v>
      </c>
      <c r="OV35" t="s">
        <v>1777</v>
      </c>
      <c r="OW35" t="s">
        <v>1778</v>
      </c>
      <c r="OX35" t="s">
        <v>832</v>
      </c>
      <c r="OY35" t="s">
        <v>1779</v>
      </c>
      <c r="OZ35" t="s">
        <v>849</v>
      </c>
      <c r="PA35" t="s">
        <v>1763</v>
      </c>
      <c r="PB35" t="s">
        <v>1767</v>
      </c>
      <c r="PC35" t="s">
        <v>1767</v>
      </c>
      <c r="PD35" t="s">
        <v>1767</v>
      </c>
      <c r="PE35" t="s">
        <v>1763</v>
      </c>
      <c r="PF35" t="s">
        <v>1767</v>
      </c>
      <c r="PG35" t="s">
        <v>1767</v>
      </c>
      <c r="PH35" t="s">
        <v>1767</v>
      </c>
      <c r="PI35" t="s">
        <v>1767</v>
      </c>
      <c r="PJ35" t="s">
        <v>1767</v>
      </c>
      <c r="PK35" t="s">
        <v>1767</v>
      </c>
      <c r="PL35" t="s">
        <v>1780</v>
      </c>
      <c r="PM35" t="s">
        <v>845</v>
      </c>
      <c r="PN35" t="s">
        <v>845</v>
      </c>
      <c r="PO35" t="s">
        <v>1812</v>
      </c>
      <c r="PP35" t="s">
        <v>1800</v>
      </c>
      <c r="PQ35" t="s">
        <v>1763</v>
      </c>
      <c r="PR35" t="s">
        <v>1763</v>
      </c>
      <c r="PS35" t="s">
        <v>1767</v>
      </c>
      <c r="PT35" t="s">
        <v>1767</v>
      </c>
      <c r="PU35" t="s">
        <v>1767</v>
      </c>
      <c r="PV35" t="s">
        <v>1767</v>
      </c>
      <c r="PW35" t="s">
        <v>1767</v>
      </c>
      <c r="PX35" t="s">
        <v>1767</v>
      </c>
      <c r="PY35" t="s">
        <v>1767</v>
      </c>
      <c r="PZ35" t="s">
        <v>1783</v>
      </c>
      <c r="QA35" t="s">
        <v>841</v>
      </c>
      <c r="QB35" t="s">
        <v>1814</v>
      </c>
      <c r="QC35" t="s">
        <v>1785</v>
      </c>
      <c r="QD35" t="s">
        <v>1786</v>
      </c>
      <c r="QE35" t="s">
        <v>845</v>
      </c>
      <c r="QF35" t="s">
        <v>1763</v>
      </c>
      <c r="QG35" t="s">
        <v>1763</v>
      </c>
      <c r="QH35" t="s">
        <v>1763</v>
      </c>
      <c r="QI35" t="s">
        <v>1767</v>
      </c>
      <c r="QJ35" t="s">
        <v>1763</v>
      </c>
      <c r="QK35" t="s">
        <v>1763</v>
      </c>
      <c r="QL35" t="s">
        <v>1767</v>
      </c>
      <c r="QM35" t="s">
        <v>1767</v>
      </c>
      <c r="QN35" t="s">
        <v>1767</v>
      </c>
      <c r="QO35" t="s">
        <v>1767</v>
      </c>
      <c r="QP35" t="s">
        <v>1767</v>
      </c>
      <c r="QQ35" t="s">
        <v>1767</v>
      </c>
      <c r="QR35" t="s">
        <v>1763</v>
      </c>
      <c r="QS35" t="s">
        <v>1763</v>
      </c>
      <c r="QT35" t="s">
        <v>1767</v>
      </c>
      <c r="QU35" t="s">
        <v>1767</v>
      </c>
      <c r="QV35" t="s">
        <v>1767</v>
      </c>
      <c r="QW35" t="s">
        <v>1767</v>
      </c>
      <c r="QX35" t="s">
        <v>1767</v>
      </c>
      <c r="QY35" t="s">
        <v>1767</v>
      </c>
      <c r="QZ35" t="s">
        <v>1767</v>
      </c>
      <c r="RA35" t="s">
        <v>1767</v>
      </c>
      <c r="RB35" t="s">
        <v>1767</v>
      </c>
      <c r="RC35" t="s">
        <v>1767</v>
      </c>
      <c r="RD35" t="s">
        <v>1767</v>
      </c>
      <c r="RE35" t="s">
        <v>1767</v>
      </c>
      <c r="RF35" t="s">
        <v>1767</v>
      </c>
      <c r="RG35" t="s">
        <v>1767</v>
      </c>
      <c r="RH35" t="s">
        <v>1767</v>
      </c>
      <c r="RI35" t="s">
        <v>1767</v>
      </c>
      <c r="RJ35" t="s">
        <v>1767</v>
      </c>
      <c r="RK35" t="s">
        <v>1763</v>
      </c>
      <c r="RL35" t="s">
        <v>1767</v>
      </c>
      <c r="RM35" t="s">
        <v>1763</v>
      </c>
      <c r="RN35" t="s">
        <v>1767</v>
      </c>
      <c r="RO35" t="s">
        <v>1767</v>
      </c>
      <c r="RP35" t="s">
        <v>1767</v>
      </c>
      <c r="RQ35" t="s">
        <v>1767</v>
      </c>
      <c r="RR35" t="s">
        <v>1767</v>
      </c>
      <c r="RS35" t="s">
        <v>1767</v>
      </c>
      <c r="RT35" t="s">
        <v>1767</v>
      </c>
      <c r="RU35" t="s">
        <v>1767</v>
      </c>
      <c r="RV35" t="s">
        <v>1767</v>
      </c>
      <c r="RW35" t="s">
        <v>1767</v>
      </c>
      <c r="RX35" t="s">
        <v>845</v>
      </c>
      <c r="RY35" t="s">
        <v>949</v>
      </c>
      <c r="RZ35" t="s">
        <v>1763</v>
      </c>
      <c r="SA35" t="s">
        <v>1767</v>
      </c>
      <c r="SB35" t="s">
        <v>1767</v>
      </c>
      <c r="SC35" t="s">
        <v>1763</v>
      </c>
      <c r="SD35" t="s">
        <v>1767</v>
      </c>
      <c r="SE35" t="s">
        <v>1767</v>
      </c>
      <c r="SF35" t="s">
        <v>1767</v>
      </c>
      <c r="SG35" t="s">
        <v>1767</v>
      </c>
      <c r="SH35" t="s">
        <v>1767</v>
      </c>
      <c r="SI35" t="s">
        <v>1763</v>
      </c>
      <c r="SJ35" t="s">
        <v>1767</v>
      </c>
      <c r="SK35" t="s">
        <v>1767</v>
      </c>
      <c r="SL35" t="s">
        <v>1767</v>
      </c>
      <c r="SM35" t="s">
        <v>1767</v>
      </c>
      <c r="SN35" t="s">
        <v>1767</v>
      </c>
      <c r="SO35" t="s">
        <v>1767</v>
      </c>
      <c r="SP35" t="s">
        <v>1767</v>
      </c>
      <c r="SQ35" t="s">
        <v>1767</v>
      </c>
      <c r="SR35" t="s">
        <v>1767</v>
      </c>
      <c r="SS35" t="s">
        <v>1767</v>
      </c>
      <c r="ST35" t="s">
        <v>1767</v>
      </c>
      <c r="SU35" t="s">
        <v>1767</v>
      </c>
      <c r="SV35" t="s">
        <v>1767</v>
      </c>
      <c r="SW35" t="s">
        <v>1767</v>
      </c>
      <c r="SX35" t="s">
        <v>1763</v>
      </c>
      <c r="SY35" t="s">
        <v>1767</v>
      </c>
      <c r="SZ35" t="s">
        <v>1767</v>
      </c>
      <c r="TA35" t="s">
        <v>1767</v>
      </c>
      <c r="TB35" t="s">
        <v>1767</v>
      </c>
      <c r="TC35" t="s">
        <v>1767</v>
      </c>
      <c r="TD35" t="s">
        <v>1767</v>
      </c>
      <c r="TE35" t="s">
        <v>1767</v>
      </c>
      <c r="TF35" t="s">
        <v>1767</v>
      </c>
      <c r="TG35" t="s">
        <v>1767</v>
      </c>
      <c r="TH35" t="s">
        <v>1767</v>
      </c>
      <c r="TI35" t="s">
        <v>1767</v>
      </c>
      <c r="TJ35" t="s">
        <v>1763</v>
      </c>
      <c r="TK35" t="s">
        <v>1767</v>
      </c>
      <c r="TL35" t="s">
        <v>1767</v>
      </c>
      <c r="TM35" t="s">
        <v>1767</v>
      </c>
      <c r="TN35" t="s">
        <v>1763</v>
      </c>
      <c r="TO35" t="s">
        <v>1767</v>
      </c>
      <c r="TP35" t="s">
        <v>1767</v>
      </c>
      <c r="TQ35" t="s">
        <v>1767</v>
      </c>
      <c r="TR35" t="s">
        <v>1767</v>
      </c>
      <c r="TS35" t="s">
        <v>1767</v>
      </c>
      <c r="TT35" t="s">
        <v>1763</v>
      </c>
      <c r="TU35" t="s">
        <v>1767</v>
      </c>
      <c r="TV35" t="s">
        <v>1767</v>
      </c>
      <c r="TW35" t="s">
        <v>1767</v>
      </c>
      <c r="TX35" t="s">
        <v>1890</v>
      </c>
      <c r="TY35" t="s">
        <v>1763</v>
      </c>
      <c r="TZ35" t="s">
        <v>1763</v>
      </c>
      <c r="UA35" t="s">
        <v>1767</v>
      </c>
      <c r="UB35" t="s">
        <v>1767</v>
      </c>
      <c r="UC35" t="s">
        <v>1767</v>
      </c>
      <c r="UD35" t="s">
        <v>1767</v>
      </c>
      <c r="UE35" t="s">
        <v>1767</v>
      </c>
      <c r="UF35" t="s">
        <v>1767</v>
      </c>
      <c r="UG35" t="s">
        <v>1767</v>
      </c>
      <c r="UH35" t="s">
        <v>1767</v>
      </c>
      <c r="UI35" t="s">
        <v>1767</v>
      </c>
      <c r="UJ35" t="s">
        <v>1767</v>
      </c>
      <c r="UK35" t="s">
        <v>1767</v>
      </c>
      <c r="UL35" t="s">
        <v>1767</v>
      </c>
      <c r="UM35" t="s">
        <v>1767</v>
      </c>
      <c r="UN35" t="s">
        <v>1767</v>
      </c>
      <c r="UO35" t="s">
        <v>1767</v>
      </c>
      <c r="UP35" t="s">
        <v>1767</v>
      </c>
      <c r="UQ35" t="s">
        <v>1767</v>
      </c>
      <c r="UR35" t="s">
        <v>1767</v>
      </c>
      <c r="US35" t="s">
        <v>1767</v>
      </c>
      <c r="UT35" t="s">
        <v>1763</v>
      </c>
      <c r="UU35" t="s">
        <v>1767</v>
      </c>
      <c r="UV35" t="s">
        <v>1767</v>
      </c>
      <c r="UW35" t="s">
        <v>1767</v>
      </c>
      <c r="UX35" t="s">
        <v>1767</v>
      </c>
      <c r="UY35" t="s">
        <v>1767</v>
      </c>
      <c r="UZ35" t="s">
        <v>1767</v>
      </c>
      <c r="VB35" t="s">
        <v>1822</v>
      </c>
      <c r="VC35" t="s">
        <v>1788</v>
      </c>
      <c r="VD35" t="s">
        <v>1763</v>
      </c>
      <c r="VE35" t="s">
        <v>1767</v>
      </c>
      <c r="VF35" t="s">
        <v>1767</v>
      </c>
      <c r="VG35" t="s">
        <v>1767</v>
      </c>
      <c r="VH35" t="s">
        <v>1767</v>
      </c>
      <c r="VI35" t="s">
        <v>1767</v>
      </c>
      <c r="VJ35" t="s">
        <v>1767</v>
      </c>
      <c r="VK35" t="s">
        <v>1767</v>
      </c>
      <c r="VL35" t="s">
        <v>1767</v>
      </c>
      <c r="VM35" t="s">
        <v>1767</v>
      </c>
      <c r="VN35" t="s">
        <v>1767</v>
      </c>
      <c r="VO35" t="s">
        <v>1767</v>
      </c>
      <c r="VP35" t="s">
        <v>1767</v>
      </c>
      <c r="VQ35" t="s">
        <v>1767</v>
      </c>
      <c r="VY35" t="s">
        <v>1767</v>
      </c>
      <c r="VZ35" t="s">
        <v>1763</v>
      </c>
      <c r="WA35" t="s">
        <v>1763</v>
      </c>
      <c r="WB35" t="s">
        <v>1767</v>
      </c>
      <c r="WJ35" t="s">
        <v>1767</v>
      </c>
      <c r="WK35" t="s">
        <v>1763</v>
      </c>
      <c r="WL35" t="s">
        <v>1767</v>
      </c>
      <c r="WM35" t="s">
        <v>1767</v>
      </c>
      <c r="WN35" t="s">
        <v>1767</v>
      </c>
      <c r="WO35" t="s">
        <v>1767</v>
      </c>
      <c r="WP35" t="s">
        <v>1767</v>
      </c>
      <c r="WQ35" t="s">
        <v>1767</v>
      </c>
      <c r="WR35" t="s">
        <v>1767</v>
      </c>
      <c r="WS35" t="s">
        <v>849</v>
      </c>
      <c r="WU35" t="s">
        <v>1767</v>
      </c>
      <c r="WV35" t="s">
        <v>1767</v>
      </c>
      <c r="WW35" t="s">
        <v>1767</v>
      </c>
      <c r="WX35" t="s">
        <v>1767</v>
      </c>
      <c r="WY35" t="s">
        <v>1767</v>
      </c>
      <c r="WZ35" t="s">
        <v>1763</v>
      </c>
      <c r="XA35" t="s">
        <v>1767</v>
      </c>
      <c r="XB35" t="s">
        <v>1767</v>
      </c>
      <c r="XC35" t="s">
        <v>1802</v>
      </c>
      <c r="XD35" t="s">
        <v>1763</v>
      </c>
      <c r="XE35" t="s">
        <v>1767</v>
      </c>
      <c r="XF35" t="s">
        <v>1767</v>
      </c>
      <c r="XG35" t="s">
        <v>1767</v>
      </c>
      <c r="XH35" t="s">
        <v>1767</v>
      </c>
      <c r="XI35" t="s">
        <v>1767</v>
      </c>
      <c r="XJ35" t="s">
        <v>1767</v>
      </c>
      <c r="XK35" t="s">
        <v>1767</v>
      </c>
      <c r="XL35" t="s">
        <v>1767</v>
      </c>
      <c r="XM35" t="s">
        <v>1767</v>
      </c>
      <c r="XN35" t="s">
        <v>1767</v>
      </c>
      <c r="XO35" t="s">
        <v>1767</v>
      </c>
      <c r="XP35" t="s">
        <v>1767</v>
      </c>
      <c r="XQ35" t="s">
        <v>1767</v>
      </c>
      <c r="XR35" t="s">
        <v>1763</v>
      </c>
      <c r="XS35" t="s">
        <v>1767</v>
      </c>
      <c r="XT35" t="s">
        <v>1767</v>
      </c>
      <c r="XU35" t="s">
        <v>1763</v>
      </c>
      <c r="XV35" t="s">
        <v>1767</v>
      </c>
      <c r="XW35" t="s">
        <v>1767</v>
      </c>
      <c r="XX35" t="s">
        <v>1767</v>
      </c>
      <c r="XY35" t="s">
        <v>1767</v>
      </c>
      <c r="XZ35" t="s">
        <v>1767</v>
      </c>
      <c r="ZM35" t="s">
        <v>1767</v>
      </c>
      <c r="ZN35" t="s">
        <v>1767</v>
      </c>
      <c r="ZO35" t="s">
        <v>1767</v>
      </c>
      <c r="ZP35" t="s">
        <v>1767</v>
      </c>
      <c r="ZQ35" t="s">
        <v>1763</v>
      </c>
      <c r="ZR35" t="s">
        <v>1763</v>
      </c>
      <c r="ZS35" t="s">
        <v>1767</v>
      </c>
      <c r="ZT35" t="s">
        <v>1767</v>
      </c>
      <c r="ZU35" t="s">
        <v>1767</v>
      </c>
      <c r="ZV35" t="s">
        <v>1767</v>
      </c>
      <c r="ZW35" t="s">
        <v>1767</v>
      </c>
      <c r="ZX35" t="s">
        <v>1767</v>
      </c>
      <c r="ZY35" t="s">
        <v>1767</v>
      </c>
      <c r="ZZ35" t="s">
        <v>1767</v>
      </c>
      <c r="AAA35" t="s">
        <v>1767</v>
      </c>
      <c r="AAB35" t="s">
        <v>1767</v>
      </c>
      <c r="AAC35" t="s">
        <v>1767</v>
      </c>
      <c r="AAD35" t="s">
        <v>1767</v>
      </c>
      <c r="AAE35" t="s">
        <v>1767</v>
      </c>
      <c r="AAF35" t="s">
        <v>1767</v>
      </c>
      <c r="AAH35" t="s">
        <v>1763</v>
      </c>
      <c r="AAI35" t="s">
        <v>1767</v>
      </c>
      <c r="AAJ35" t="s">
        <v>1767</v>
      </c>
      <c r="AAK35" t="s">
        <v>1767</v>
      </c>
      <c r="AAL35" t="s">
        <v>1767</v>
      </c>
      <c r="AAM35" t="s">
        <v>1767</v>
      </c>
      <c r="AAN35" t="s">
        <v>1767</v>
      </c>
      <c r="AAO35" t="s">
        <v>1767</v>
      </c>
      <c r="AAP35" t="s">
        <v>1767</v>
      </c>
      <c r="AAQ35" t="s">
        <v>1767</v>
      </c>
      <c r="AAR35" t="s">
        <v>1767</v>
      </c>
      <c r="AAS35" t="s">
        <v>1767</v>
      </c>
      <c r="AAT35" t="s">
        <v>1767</v>
      </c>
      <c r="AAV35" t="s">
        <v>1767</v>
      </c>
      <c r="AAW35" t="s">
        <v>1767</v>
      </c>
      <c r="AAX35" t="s">
        <v>1767</v>
      </c>
      <c r="AAY35" t="s">
        <v>1767</v>
      </c>
      <c r="AAZ35" t="s">
        <v>1767</v>
      </c>
      <c r="ABA35" t="s">
        <v>1767</v>
      </c>
      <c r="ABB35" t="s">
        <v>1763</v>
      </c>
      <c r="ABC35" t="s">
        <v>1767</v>
      </c>
      <c r="ABD35" t="s">
        <v>1767</v>
      </c>
      <c r="ABE35" t="s">
        <v>1767</v>
      </c>
      <c r="ABF35" t="s">
        <v>1767</v>
      </c>
      <c r="ABG35" t="s">
        <v>1767</v>
      </c>
      <c r="ABH35" t="s">
        <v>1767</v>
      </c>
      <c r="ABI35" t="s">
        <v>1767</v>
      </c>
      <c r="ABJ35" t="s">
        <v>1767</v>
      </c>
      <c r="ABK35" t="s">
        <v>1767</v>
      </c>
      <c r="ABL35" t="s">
        <v>1767</v>
      </c>
      <c r="ABM35" t="s">
        <v>1767</v>
      </c>
      <c r="ABN35" t="s">
        <v>1767</v>
      </c>
      <c r="ABO35" t="s">
        <v>1767</v>
      </c>
      <c r="ABP35" t="s">
        <v>1767</v>
      </c>
      <c r="ABQ35" t="s">
        <v>1767</v>
      </c>
      <c r="ABR35" t="s">
        <v>1767</v>
      </c>
      <c r="ABS35" t="s">
        <v>1767</v>
      </c>
      <c r="ABT35" t="s">
        <v>1763</v>
      </c>
      <c r="ABU35" t="s">
        <v>1767</v>
      </c>
      <c r="ABV35" t="s">
        <v>1767</v>
      </c>
      <c r="ABW35" t="s">
        <v>1763</v>
      </c>
      <c r="ABX35" t="s">
        <v>1767</v>
      </c>
      <c r="ABY35" t="s">
        <v>1767</v>
      </c>
      <c r="ABZ35" t="s">
        <v>1767</v>
      </c>
      <c r="ACA35" t="s">
        <v>1767</v>
      </c>
      <c r="ACB35" t="s">
        <v>1767</v>
      </c>
      <c r="ACC35" t="s">
        <v>1767</v>
      </c>
      <c r="ACD35" t="s">
        <v>1767</v>
      </c>
      <c r="ACE35" t="s">
        <v>1767</v>
      </c>
      <c r="ACF35" t="s">
        <v>1767</v>
      </c>
      <c r="ACG35" t="s">
        <v>1767</v>
      </c>
      <c r="ACH35" t="s">
        <v>1767</v>
      </c>
      <c r="ACI35" t="s">
        <v>1767</v>
      </c>
    </row>
    <row r="36" spans="1:763">
      <c r="A36" t="s">
        <v>1078</v>
      </c>
      <c r="B36" t="s">
        <v>1079</v>
      </c>
      <c r="C36" t="s">
        <v>1080</v>
      </c>
      <c r="D36" t="s">
        <v>873</v>
      </c>
      <c r="E36" t="s">
        <v>873</v>
      </c>
      <c r="P36" t="s">
        <v>1015</v>
      </c>
      <c r="T36" t="s">
        <v>1855</v>
      </c>
      <c r="V36" t="s">
        <v>1763</v>
      </c>
      <c r="X36" t="s">
        <v>1767</v>
      </c>
      <c r="Y36" t="s">
        <v>1764</v>
      </c>
      <c r="Z36" t="s">
        <v>1791</v>
      </c>
      <c r="AA36" t="s">
        <v>1765</v>
      </c>
      <c r="AB36" t="s">
        <v>1817</v>
      </c>
      <c r="AC36" t="s">
        <v>1057</v>
      </c>
      <c r="AD36" t="s">
        <v>1767</v>
      </c>
      <c r="AE36" t="s">
        <v>818</v>
      </c>
      <c r="AF36" t="s">
        <v>1057</v>
      </c>
      <c r="AG36" t="s">
        <v>818</v>
      </c>
      <c r="KF36" t="s">
        <v>1057</v>
      </c>
      <c r="KH36" t="s">
        <v>818</v>
      </c>
      <c r="KI36" t="s">
        <v>845</v>
      </c>
      <c r="KJ36" t="s">
        <v>845</v>
      </c>
      <c r="KK36" t="s">
        <v>818</v>
      </c>
      <c r="KL36" t="s">
        <v>818</v>
      </c>
      <c r="KM36" t="s">
        <v>845</v>
      </c>
      <c r="KN36" t="s">
        <v>818</v>
      </c>
      <c r="KO36" t="s">
        <v>818</v>
      </c>
      <c r="KP36" t="s">
        <v>837</v>
      </c>
      <c r="KQ36" t="s">
        <v>845</v>
      </c>
      <c r="KR36" t="s">
        <v>818</v>
      </c>
      <c r="KS36" t="s">
        <v>845</v>
      </c>
      <c r="KT36" t="s">
        <v>818</v>
      </c>
      <c r="KU36" t="s">
        <v>818</v>
      </c>
      <c r="KV36" t="s">
        <v>818</v>
      </c>
      <c r="KW36" t="s">
        <v>845</v>
      </c>
      <c r="KX36" t="s">
        <v>818</v>
      </c>
      <c r="KY36" t="s">
        <v>818</v>
      </c>
      <c r="KZ36" t="s">
        <v>845</v>
      </c>
      <c r="LA36" t="s">
        <v>845</v>
      </c>
      <c r="LB36" t="s">
        <v>879</v>
      </c>
      <c r="LC36" t="s">
        <v>879</v>
      </c>
      <c r="LD36" t="s">
        <v>1057</v>
      </c>
      <c r="LE36" t="s">
        <v>818</v>
      </c>
      <c r="LF36" t="s">
        <v>837</v>
      </c>
      <c r="LH36" t="s">
        <v>1767</v>
      </c>
      <c r="LI36" t="s">
        <v>1767</v>
      </c>
      <c r="LJ36" t="s">
        <v>1767</v>
      </c>
      <c r="LK36" t="s">
        <v>1767</v>
      </c>
      <c r="LL36" t="s">
        <v>1767</v>
      </c>
      <c r="LM36" t="s">
        <v>1767</v>
      </c>
      <c r="LO36" t="s">
        <v>1767</v>
      </c>
      <c r="LQ36" t="s">
        <v>1767</v>
      </c>
      <c r="LR36" t="s">
        <v>818</v>
      </c>
      <c r="LV36" t="s">
        <v>818</v>
      </c>
      <c r="LX36" t="s">
        <v>1767</v>
      </c>
      <c r="MU36" t="s">
        <v>1763</v>
      </c>
      <c r="NC36" t="s">
        <v>1763</v>
      </c>
      <c r="ND36" t="s">
        <v>1767</v>
      </c>
      <c r="NE36" t="s">
        <v>1763</v>
      </c>
      <c r="NR36" t="s">
        <v>1763</v>
      </c>
      <c r="NS36" t="s">
        <v>1767</v>
      </c>
      <c r="NU36" t="s">
        <v>1772</v>
      </c>
      <c r="NX36" t="s">
        <v>1773</v>
      </c>
      <c r="OP36" t="s">
        <v>1763</v>
      </c>
      <c r="OQ36" t="s">
        <v>1774</v>
      </c>
      <c r="OR36" t="s">
        <v>1775</v>
      </c>
      <c r="OS36" t="s">
        <v>1776</v>
      </c>
      <c r="OT36" t="s">
        <v>1763</v>
      </c>
      <c r="OU36" t="s">
        <v>1767</v>
      </c>
      <c r="OV36" t="s">
        <v>1777</v>
      </c>
      <c r="OW36" t="s">
        <v>1798</v>
      </c>
      <c r="OX36" t="s">
        <v>832</v>
      </c>
      <c r="OY36" t="s">
        <v>1779</v>
      </c>
      <c r="OZ36" t="s">
        <v>834</v>
      </c>
      <c r="PA36" t="s">
        <v>1767</v>
      </c>
      <c r="PB36" t="s">
        <v>1767</v>
      </c>
      <c r="PC36" t="s">
        <v>1767</v>
      </c>
      <c r="PD36" t="s">
        <v>1767</v>
      </c>
      <c r="PE36" t="s">
        <v>1767</v>
      </c>
      <c r="PF36" t="s">
        <v>1763</v>
      </c>
      <c r="PG36" t="s">
        <v>1767</v>
      </c>
      <c r="PH36" t="s">
        <v>1767</v>
      </c>
      <c r="PI36" t="s">
        <v>1767</v>
      </c>
      <c r="PJ36" t="s">
        <v>1767</v>
      </c>
      <c r="PK36" t="s">
        <v>1767</v>
      </c>
      <c r="PL36" t="s">
        <v>1832</v>
      </c>
      <c r="PM36" t="s">
        <v>879</v>
      </c>
      <c r="PN36" t="s">
        <v>845</v>
      </c>
      <c r="PO36" t="s">
        <v>1812</v>
      </c>
      <c r="PP36" t="s">
        <v>1782</v>
      </c>
      <c r="PQ36" t="s">
        <v>1763</v>
      </c>
      <c r="PR36" t="s">
        <v>1763</v>
      </c>
      <c r="PS36" t="s">
        <v>1767</v>
      </c>
      <c r="PT36" t="s">
        <v>1767</v>
      </c>
      <c r="PU36" t="s">
        <v>1767</v>
      </c>
      <c r="PV36" t="s">
        <v>1767</v>
      </c>
      <c r="PW36" t="s">
        <v>1767</v>
      </c>
      <c r="PX36" t="s">
        <v>1767</v>
      </c>
      <c r="PY36" t="s">
        <v>1767</v>
      </c>
      <c r="PZ36" t="s">
        <v>1783</v>
      </c>
      <c r="QA36" t="s">
        <v>841</v>
      </c>
      <c r="QB36" t="s">
        <v>1808</v>
      </c>
      <c r="QC36" t="s">
        <v>1858</v>
      </c>
      <c r="QD36" t="s">
        <v>1786</v>
      </c>
      <c r="QE36" t="s">
        <v>845</v>
      </c>
      <c r="QF36" t="s">
        <v>1763</v>
      </c>
      <c r="QG36" t="s">
        <v>1763</v>
      </c>
      <c r="QH36" t="s">
        <v>1763</v>
      </c>
      <c r="QI36" t="s">
        <v>1763</v>
      </c>
      <c r="QJ36" t="s">
        <v>1763</v>
      </c>
      <c r="QK36" t="s">
        <v>1763</v>
      </c>
      <c r="QL36" t="s">
        <v>1763</v>
      </c>
      <c r="QM36" t="s">
        <v>1767</v>
      </c>
      <c r="QN36" t="s">
        <v>1767</v>
      </c>
      <c r="QO36" t="s">
        <v>1767</v>
      </c>
      <c r="QP36" t="s">
        <v>1767</v>
      </c>
      <c r="QQ36" t="s">
        <v>1767</v>
      </c>
      <c r="QR36" t="s">
        <v>1763</v>
      </c>
      <c r="QS36" t="s">
        <v>1763</v>
      </c>
      <c r="QT36" t="s">
        <v>1767</v>
      </c>
      <c r="QU36" t="s">
        <v>1767</v>
      </c>
      <c r="QV36" t="s">
        <v>1767</v>
      </c>
      <c r="QW36" t="s">
        <v>1767</v>
      </c>
      <c r="QX36" t="s">
        <v>1767</v>
      </c>
      <c r="QY36" t="s">
        <v>1767</v>
      </c>
      <c r="QZ36" t="s">
        <v>1767</v>
      </c>
      <c r="RA36" t="s">
        <v>1767</v>
      </c>
      <c r="RB36" t="s">
        <v>1767</v>
      </c>
      <c r="RC36" t="s">
        <v>1767</v>
      </c>
      <c r="RD36" t="s">
        <v>1767</v>
      </c>
      <c r="RE36" t="s">
        <v>1767</v>
      </c>
      <c r="RF36" t="s">
        <v>1767</v>
      </c>
      <c r="RG36" t="s">
        <v>1767</v>
      </c>
      <c r="RH36" t="s">
        <v>1767</v>
      </c>
      <c r="RI36" t="s">
        <v>1767</v>
      </c>
      <c r="RJ36" t="s">
        <v>1767</v>
      </c>
      <c r="RK36" t="s">
        <v>1763</v>
      </c>
      <c r="RL36" t="s">
        <v>1763</v>
      </c>
      <c r="RM36" t="s">
        <v>1767</v>
      </c>
      <c r="RN36" t="s">
        <v>1767</v>
      </c>
      <c r="RO36" t="s">
        <v>1763</v>
      </c>
      <c r="RP36" t="s">
        <v>1767</v>
      </c>
      <c r="RQ36" t="s">
        <v>1767</v>
      </c>
      <c r="RR36" t="s">
        <v>1767</v>
      </c>
      <c r="RS36" t="s">
        <v>1767</v>
      </c>
      <c r="RT36" t="s">
        <v>1767</v>
      </c>
      <c r="RU36" t="s">
        <v>1767</v>
      </c>
      <c r="RV36" t="s">
        <v>1767</v>
      </c>
      <c r="RW36" t="s">
        <v>1767</v>
      </c>
      <c r="RX36" t="s">
        <v>845</v>
      </c>
      <c r="RY36" t="s">
        <v>999</v>
      </c>
      <c r="RZ36" t="s">
        <v>1763</v>
      </c>
      <c r="SA36" t="s">
        <v>1763</v>
      </c>
      <c r="SB36" t="s">
        <v>1767</v>
      </c>
      <c r="SC36" t="s">
        <v>1767</v>
      </c>
      <c r="SD36" t="s">
        <v>1767</v>
      </c>
      <c r="SE36" t="s">
        <v>1767</v>
      </c>
      <c r="SF36" t="s">
        <v>1767</v>
      </c>
      <c r="SG36" t="s">
        <v>1767</v>
      </c>
      <c r="SH36" t="s">
        <v>1767</v>
      </c>
      <c r="SI36" t="s">
        <v>1767</v>
      </c>
      <c r="SJ36" t="s">
        <v>1763</v>
      </c>
      <c r="SK36" t="s">
        <v>1767</v>
      </c>
      <c r="SL36" t="s">
        <v>1767</v>
      </c>
      <c r="SM36" t="s">
        <v>1767</v>
      </c>
      <c r="SN36" t="s">
        <v>1767</v>
      </c>
      <c r="SO36" t="s">
        <v>1767</v>
      </c>
      <c r="SP36" t="s">
        <v>1767</v>
      </c>
      <c r="SQ36" t="s">
        <v>1767</v>
      </c>
      <c r="SR36" t="s">
        <v>1767</v>
      </c>
      <c r="SS36" t="s">
        <v>1767</v>
      </c>
      <c r="ST36" t="s">
        <v>1767</v>
      </c>
      <c r="SU36" t="s">
        <v>1767</v>
      </c>
      <c r="SV36" t="s">
        <v>1767</v>
      </c>
      <c r="SW36" t="s">
        <v>1767</v>
      </c>
      <c r="SX36" t="s">
        <v>1767</v>
      </c>
      <c r="SY36" t="s">
        <v>1767</v>
      </c>
      <c r="SZ36" t="s">
        <v>1767</v>
      </c>
      <c r="TA36" t="s">
        <v>1767</v>
      </c>
      <c r="TB36" t="s">
        <v>1767</v>
      </c>
      <c r="TC36" t="s">
        <v>1767</v>
      </c>
      <c r="TD36" t="s">
        <v>1767</v>
      </c>
      <c r="TE36" t="s">
        <v>1767</v>
      </c>
      <c r="TF36" t="s">
        <v>1763</v>
      </c>
      <c r="TG36" t="s">
        <v>1767</v>
      </c>
      <c r="TH36" t="s">
        <v>1767</v>
      </c>
      <c r="TI36" t="s">
        <v>1767</v>
      </c>
      <c r="TU36" t="s">
        <v>1767</v>
      </c>
      <c r="TY36" t="s">
        <v>1763</v>
      </c>
      <c r="TZ36" t="s">
        <v>1763</v>
      </c>
      <c r="UA36" t="s">
        <v>1767</v>
      </c>
      <c r="UB36" t="s">
        <v>1767</v>
      </c>
      <c r="UC36" t="s">
        <v>1767</v>
      </c>
      <c r="UD36" t="s">
        <v>1767</v>
      </c>
      <c r="UE36" t="s">
        <v>1767</v>
      </c>
      <c r="UF36" t="s">
        <v>1763</v>
      </c>
      <c r="UG36" t="s">
        <v>1767</v>
      </c>
      <c r="UH36" t="s">
        <v>1767</v>
      </c>
      <c r="UI36" t="s">
        <v>1767</v>
      </c>
      <c r="UJ36" t="s">
        <v>1767</v>
      </c>
      <c r="UK36" t="s">
        <v>1767</v>
      </c>
      <c r="UL36" t="s">
        <v>1763</v>
      </c>
      <c r="UM36" t="s">
        <v>1767</v>
      </c>
      <c r="UN36" t="s">
        <v>1767</v>
      </c>
      <c r="UO36" t="s">
        <v>1767</v>
      </c>
      <c r="UP36" t="s">
        <v>1767</v>
      </c>
      <c r="UQ36" t="s">
        <v>1767</v>
      </c>
      <c r="UR36" t="s">
        <v>1767</v>
      </c>
      <c r="US36" t="s">
        <v>1767</v>
      </c>
      <c r="UT36" t="s">
        <v>1767</v>
      </c>
      <c r="UU36" t="s">
        <v>1767</v>
      </c>
      <c r="UV36" t="s">
        <v>1767</v>
      </c>
      <c r="UW36" t="s">
        <v>1763</v>
      </c>
      <c r="UX36" t="s">
        <v>1767</v>
      </c>
      <c r="UY36" t="s">
        <v>1767</v>
      </c>
      <c r="UZ36" t="s">
        <v>1767</v>
      </c>
      <c r="VB36" t="s">
        <v>1818</v>
      </c>
      <c r="VD36" t="s">
        <v>1763</v>
      </c>
      <c r="VE36" t="s">
        <v>1767</v>
      </c>
      <c r="VF36" t="s">
        <v>1767</v>
      </c>
      <c r="VG36" t="s">
        <v>1767</v>
      </c>
      <c r="VH36" t="s">
        <v>1767</v>
      </c>
      <c r="VI36" t="s">
        <v>1767</v>
      </c>
      <c r="VJ36" t="s">
        <v>1767</v>
      </c>
      <c r="VK36" t="s">
        <v>1767</v>
      </c>
      <c r="VL36" t="s">
        <v>1767</v>
      </c>
      <c r="VM36" t="s">
        <v>1767</v>
      </c>
      <c r="VN36" t="s">
        <v>1767</v>
      </c>
      <c r="VO36" t="s">
        <v>1767</v>
      </c>
      <c r="VP36" t="s">
        <v>1767</v>
      </c>
      <c r="VQ36" t="s">
        <v>1767</v>
      </c>
      <c r="VY36" t="s">
        <v>1767</v>
      </c>
      <c r="VZ36" t="s">
        <v>1763</v>
      </c>
      <c r="WA36" t="s">
        <v>1763</v>
      </c>
      <c r="WB36" t="s">
        <v>1767</v>
      </c>
      <c r="WJ36" t="s">
        <v>1763</v>
      </c>
      <c r="WK36" t="s">
        <v>1763</v>
      </c>
      <c r="WL36" t="s">
        <v>1763</v>
      </c>
      <c r="WM36" t="s">
        <v>1767</v>
      </c>
      <c r="WN36" t="s">
        <v>1767</v>
      </c>
      <c r="WO36" t="s">
        <v>1767</v>
      </c>
      <c r="WP36" t="s">
        <v>1767</v>
      </c>
      <c r="WQ36" t="s">
        <v>1767</v>
      </c>
      <c r="WR36" t="s">
        <v>1767</v>
      </c>
      <c r="WS36" t="s">
        <v>891</v>
      </c>
      <c r="WU36" t="s">
        <v>1763</v>
      </c>
      <c r="WV36" t="s">
        <v>1767</v>
      </c>
      <c r="WW36" t="s">
        <v>1763</v>
      </c>
      <c r="WX36" t="s">
        <v>1767</v>
      </c>
      <c r="WY36" t="s">
        <v>1767</v>
      </c>
      <c r="WZ36" t="s">
        <v>1767</v>
      </c>
      <c r="XA36" t="s">
        <v>1767</v>
      </c>
      <c r="XB36" t="s">
        <v>1767</v>
      </c>
      <c r="XC36" t="s">
        <v>1789</v>
      </c>
      <c r="XD36" t="s">
        <v>1763</v>
      </c>
      <c r="XE36" t="s">
        <v>1767</v>
      </c>
      <c r="XF36" t="s">
        <v>1767</v>
      </c>
      <c r="XG36" t="s">
        <v>1767</v>
      </c>
      <c r="XH36" t="s">
        <v>1767</v>
      </c>
      <c r="XI36" t="s">
        <v>1767</v>
      </c>
      <c r="XJ36" t="s">
        <v>1767</v>
      </c>
      <c r="XK36" t="s">
        <v>1767</v>
      </c>
      <c r="XL36" t="s">
        <v>1767</v>
      </c>
      <c r="XM36" t="s">
        <v>1767</v>
      </c>
      <c r="XN36" t="s">
        <v>1767</v>
      </c>
      <c r="XO36" t="s">
        <v>1767</v>
      </c>
      <c r="XP36" t="s">
        <v>1767</v>
      </c>
      <c r="XQ36" t="s">
        <v>1767</v>
      </c>
      <c r="XR36" t="s">
        <v>1767</v>
      </c>
      <c r="XS36" t="s">
        <v>1767</v>
      </c>
      <c r="XT36" t="s">
        <v>1767</v>
      </c>
      <c r="XU36" t="s">
        <v>1767</v>
      </c>
      <c r="XV36" t="s">
        <v>1767</v>
      </c>
      <c r="XW36" t="s">
        <v>1763</v>
      </c>
      <c r="XX36" t="s">
        <v>1767</v>
      </c>
      <c r="XY36" t="s">
        <v>1767</v>
      </c>
      <c r="XZ36" t="s">
        <v>1767</v>
      </c>
      <c r="ZM36" t="s">
        <v>1767</v>
      </c>
      <c r="ZN36" t="s">
        <v>1767</v>
      </c>
      <c r="ZO36" t="s">
        <v>1767</v>
      </c>
      <c r="ZP36" t="s">
        <v>1767</v>
      </c>
      <c r="ZQ36" t="s">
        <v>1767</v>
      </c>
      <c r="ZR36" t="s">
        <v>1767</v>
      </c>
      <c r="ZS36" t="s">
        <v>1763</v>
      </c>
      <c r="ZT36" t="s">
        <v>1767</v>
      </c>
      <c r="ZU36" t="s">
        <v>1767</v>
      </c>
      <c r="ZV36" t="s">
        <v>1767</v>
      </c>
      <c r="ZW36" t="s">
        <v>1767</v>
      </c>
      <c r="ZX36" t="s">
        <v>1767</v>
      </c>
      <c r="ZY36" t="s">
        <v>1767</v>
      </c>
      <c r="ZZ36" t="s">
        <v>1767</v>
      </c>
      <c r="AAA36" t="s">
        <v>1763</v>
      </c>
      <c r="AAB36" t="s">
        <v>1767</v>
      </c>
      <c r="AAC36" t="s">
        <v>1767</v>
      </c>
      <c r="AAD36" t="s">
        <v>1767</v>
      </c>
      <c r="AAE36" t="s">
        <v>1767</v>
      </c>
      <c r="AAF36" t="s">
        <v>1767</v>
      </c>
      <c r="AAH36" t="s">
        <v>1763</v>
      </c>
      <c r="AAI36" t="s">
        <v>1767</v>
      </c>
      <c r="AAJ36" t="s">
        <v>1767</v>
      </c>
      <c r="AAK36" t="s">
        <v>1767</v>
      </c>
      <c r="AAL36" t="s">
        <v>1767</v>
      </c>
      <c r="AAM36" t="s">
        <v>1767</v>
      </c>
      <c r="AAN36" t="s">
        <v>1767</v>
      </c>
      <c r="AAO36" t="s">
        <v>1767</v>
      </c>
      <c r="AAP36" t="s">
        <v>1767</v>
      </c>
      <c r="AAQ36" t="s">
        <v>1767</v>
      </c>
      <c r="AAR36" t="s">
        <v>1767</v>
      </c>
      <c r="AAS36" t="s">
        <v>1767</v>
      </c>
      <c r="AAT36" t="s">
        <v>1767</v>
      </c>
      <c r="AAV36" t="s">
        <v>1763</v>
      </c>
      <c r="AAW36" t="s">
        <v>1767</v>
      </c>
      <c r="AAX36" t="s">
        <v>1767</v>
      </c>
      <c r="AAY36" t="s">
        <v>1767</v>
      </c>
      <c r="AAZ36" t="s">
        <v>1767</v>
      </c>
      <c r="ABA36" t="s">
        <v>1763</v>
      </c>
      <c r="ABB36" t="s">
        <v>1763</v>
      </c>
      <c r="ABC36" t="s">
        <v>1767</v>
      </c>
      <c r="ABD36" t="s">
        <v>1767</v>
      </c>
      <c r="ABE36" t="s">
        <v>1767</v>
      </c>
      <c r="ABF36" t="s">
        <v>1767</v>
      </c>
      <c r="ABG36" t="s">
        <v>1767</v>
      </c>
      <c r="ABH36" t="s">
        <v>1767</v>
      </c>
      <c r="ABI36" t="s">
        <v>1767</v>
      </c>
      <c r="ABJ36" t="s">
        <v>1767</v>
      </c>
      <c r="ABK36" t="s">
        <v>1767</v>
      </c>
      <c r="ABL36" t="s">
        <v>1767</v>
      </c>
      <c r="ABM36" t="s">
        <v>1767</v>
      </c>
      <c r="ABN36" t="s">
        <v>1767</v>
      </c>
      <c r="ABO36" t="s">
        <v>1767</v>
      </c>
      <c r="ABP36" t="s">
        <v>1767</v>
      </c>
      <c r="ABQ36" t="s">
        <v>1767</v>
      </c>
      <c r="ABR36" t="s">
        <v>1767</v>
      </c>
      <c r="ABS36" t="s">
        <v>1767</v>
      </c>
      <c r="ABT36" t="s">
        <v>1767</v>
      </c>
      <c r="ABU36" t="s">
        <v>1767</v>
      </c>
      <c r="ABV36" t="s">
        <v>1767</v>
      </c>
      <c r="ABW36" t="s">
        <v>1763</v>
      </c>
      <c r="ABX36" t="s">
        <v>1767</v>
      </c>
      <c r="ABY36" t="s">
        <v>1767</v>
      </c>
      <c r="ABZ36" t="s">
        <v>1767</v>
      </c>
      <c r="ACA36" t="s">
        <v>1767</v>
      </c>
      <c r="ACB36" t="s">
        <v>1767</v>
      </c>
      <c r="ACC36" t="s">
        <v>1767</v>
      </c>
      <c r="ACD36" t="s">
        <v>1767</v>
      </c>
      <c r="ACE36" t="s">
        <v>1767</v>
      </c>
      <c r="ACF36" t="s">
        <v>1767</v>
      </c>
      <c r="ACG36" t="s">
        <v>1767</v>
      </c>
      <c r="ACH36" t="s">
        <v>1767</v>
      </c>
      <c r="ACI36" t="s">
        <v>1767</v>
      </c>
    </row>
    <row r="37" spans="1:763">
      <c r="A37" t="s">
        <v>1081</v>
      </c>
      <c r="B37" t="s">
        <v>1082</v>
      </c>
      <c r="C37" t="s">
        <v>1083</v>
      </c>
      <c r="D37" t="s">
        <v>811</v>
      </c>
      <c r="E37" t="s">
        <v>811</v>
      </c>
      <c r="P37" t="s">
        <v>812</v>
      </c>
      <c r="Q37">
        <v>0.874863865752458</v>
      </c>
      <c r="T37" t="s">
        <v>1803</v>
      </c>
      <c r="V37" t="s">
        <v>1763</v>
      </c>
      <c r="X37" t="s">
        <v>1763</v>
      </c>
      <c r="Y37" t="s">
        <v>1764</v>
      </c>
      <c r="AA37" t="s">
        <v>1792</v>
      </c>
      <c r="AB37" t="s">
        <v>1766</v>
      </c>
      <c r="AC37" t="s">
        <v>836</v>
      </c>
      <c r="AD37" t="s">
        <v>1763</v>
      </c>
      <c r="AE37" t="s">
        <v>836</v>
      </c>
      <c r="AF37" t="s">
        <v>818</v>
      </c>
      <c r="AG37" t="s">
        <v>818</v>
      </c>
      <c r="KF37" t="s">
        <v>836</v>
      </c>
      <c r="KH37" t="s">
        <v>818</v>
      </c>
      <c r="KI37" t="s">
        <v>845</v>
      </c>
      <c r="KJ37" t="s">
        <v>818</v>
      </c>
      <c r="KK37" t="s">
        <v>818</v>
      </c>
      <c r="KL37" t="s">
        <v>818</v>
      </c>
      <c r="KM37" t="s">
        <v>845</v>
      </c>
      <c r="KN37" t="s">
        <v>818</v>
      </c>
      <c r="KO37" t="s">
        <v>845</v>
      </c>
      <c r="KP37" t="s">
        <v>845</v>
      </c>
      <c r="KQ37" t="s">
        <v>837</v>
      </c>
      <c r="KR37" t="s">
        <v>818</v>
      </c>
      <c r="KS37" t="s">
        <v>818</v>
      </c>
      <c r="KT37" t="s">
        <v>818</v>
      </c>
      <c r="KU37" t="s">
        <v>818</v>
      </c>
      <c r="KV37" t="s">
        <v>818</v>
      </c>
      <c r="KW37" t="s">
        <v>818</v>
      </c>
      <c r="KX37" t="s">
        <v>845</v>
      </c>
      <c r="KY37" t="s">
        <v>818</v>
      </c>
      <c r="KZ37" t="s">
        <v>818</v>
      </c>
      <c r="LA37" t="s">
        <v>845</v>
      </c>
      <c r="LB37" t="s">
        <v>845</v>
      </c>
      <c r="LC37" t="s">
        <v>845</v>
      </c>
      <c r="LD37" t="s">
        <v>836</v>
      </c>
      <c r="LE37" t="s">
        <v>818</v>
      </c>
      <c r="LF37" t="s">
        <v>837</v>
      </c>
      <c r="LH37" t="s">
        <v>1767</v>
      </c>
      <c r="LI37" t="s">
        <v>1767</v>
      </c>
      <c r="LJ37" t="s">
        <v>1767</v>
      </c>
      <c r="LK37" t="s">
        <v>1767</v>
      </c>
      <c r="LL37" t="s">
        <v>1767</v>
      </c>
      <c r="LM37" t="s">
        <v>1767</v>
      </c>
      <c r="LO37" t="s">
        <v>1763</v>
      </c>
      <c r="LP37" t="s">
        <v>1763</v>
      </c>
      <c r="LQ37" t="s">
        <v>1767</v>
      </c>
      <c r="LR37" t="s">
        <v>818</v>
      </c>
      <c r="LS37" t="s">
        <v>818</v>
      </c>
      <c r="LT37" t="s">
        <v>845</v>
      </c>
      <c r="LU37" t="s">
        <v>818</v>
      </c>
      <c r="LV37" t="s">
        <v>818</v>
      </c>
      <c r="LW37" t="s">
        <v>845</v>
      </c>
      <c r="LX37" t="s">
        <v>1767</v>
      </c>
      <c r="MA37" t="s">
        <v>1829</v>
      </c>
      <c r="MB37" t="s">
        <v>887</v>
      </c>
      <c r="MC37" t="s">
        <v>1804</v>
      </c>
      <c r="MD37" t="s">
        <v>1763</v>
      </c>
      <c r="MF37" t="s">
        <v>1770</v>
      </c>
      <c r="MI37" t="s">
        <v>1763</v>
      </c>
      <c r="MJ37" t="s">
        <v>1811</v>
      </c>
      <c r="MU37" t="s">
        <v>1763</v>
      </c>
      <c r="NC37" t="s">
        <v>1767</v>
      </c>
      <c r="ND37" t="s">
        <v>1767</v>
      </c>
      <c r="NE37" t="s">
        <v>1763</v>
      </c>
      <c r="NF37" t="s">
        <v>1767</v>
      </c>
      <c r="NG37" t="s">
        <v>1767</v>
      </c>
      <c r="NH37" t="s">
        <v>1763</v>
      </c>
      <c r="NI37" t="s">
        <v>1767</v>
      </c>
      <c r="NJ37" t="s">
        <v>1767</v>
      </c>
      <c r="NK37" t="s">
        <v>1767</v>
      </c>
      <c r="NL37" t="s">
        <v>1767</v>
      </c>
      <c r="NM37" t="s">
        <v>1767</v>
      </c>
      <c r="NN37" t="s">
        <v>1767</v>
      </c>
      <c r="NO37" t="s">
        <v>1767</v>
      </c>
      <c r="NP37" t="s">
        <v>1767</v>
      </c>
      <c r="NQ37" t="s">
        <v>1767</v>
      </c>
      <c r="NR37" t="s">
        <v>1763</v>
      </c>
      <c r="NS37" t="s">
        <v>1767</v>
      </c>
      <c r="NU37" t="s">
        <v>1772</v>
      </c>
      <c r="NX37" t="s">
        <v>1773</v>
      </c>
      <c r="OP37" t="s">
        <v>1767</v>
      </c>
      <c r="OQ37" t="s">
        <v>1774</v>
      </c>
      <c r="OR37" t="s">
        <v>1797</v>
      </c>
      <c r="OS37" t="s">
        <v>1776</v>
      </c>
      <c r="OT37" t="s">
        <v>1763</v>
      </c>
      <c r="OU37" t="s">
        <v>1767</v>
      </c>
      <c r="OV37" t="s">
        <v>1777</v>
      </c>
      <c r="OW37" t="s">
        <v>1820</v>
      </c>
      <c r="OX37" t="s">
        <v>1830</v>
      </c>
      <c r="OY37" t="s">
        <v>1779</v>
      </c>
      <c r="OZ37" t="s">
        <v>849</v>
      </c>
      <c r="PA37" t="s">
        <v>1763</v>
      </c>
      <c r="PB37" t="s">
        <v>1763</v>
      </c>
      <c r="PC37" t="s">
        <v>1767</v>
      </c>
      <c r="PD37" t="s">
        <v>1767</v>
      </c>
      <c r="PE37" t="s">
        <v>1767</v>
      </c>
      <c r="PF37" t="s">
        <v>1767</v>
      </c>
      <c r="PG37" t="s">
        <v>1767</v>
      </c>
      <c r="PH37" t="s">
        <v>1767</v>
      </c>
      <c r="PI37" t="s">
        <v>1767</v>
      </c>
      <c r="PJ37" t="s">
        <v>1767</v>
      </c>
      <c r="PK37" t="s">
        <v>1767</v>
      </c>
      <c r="PL37" t="s">
        <v>1780</v>
      </c>
      <c r="PM37" t="s">
        <v>837</v>
      </c>
      <c r="PN37" t="s">
        <v>845</v>
      </c>
      <c r="PO37" t="s">
        <v>1812</v>
      </c>
      <c r="PP37" t="s">
        <v>1813</v>
      </c>
      <c r="PQ37" t="s">
        <v>1763</v>
      </c>
      <c r="PR37" t="s">
        <v>1763</v>
      </c>
      <c r="PS37" t="s">
        <v>1767</v>
      </c>
      <c r="PT37" t="s">
        <v>1767</v>
      </c>
      <c r="PU37" t="s">
        <v>1767</v>
      </c>
      <c r="PV37" t="s">
        <v>1767</v>
      </c>
      <c r="PW37" t="s">
        <v>1767</v>
      </c>
      <c r="PX37" t="s">
        <v>1767</v>
      </c>
      <c r="PY37" t="s">
        <v>1767</v>
      </c>
      <c r="PZ37" t="s">
        <v>1783</v>
      </c>
      <c r="QA37" t="s">
        <v>841</v>
      </c>
      <c r="QB37" t="s">
        <v>1814</v>
      </c>
      <c r="QC37" t="s">
        <v>1785</v>
      </c>
      <c r="QD37" t="s">
        <v>1786</v>
      </c>
      <c r="QE37" t="s">
        <v>845</v>
      </c>
      <c r="QF37" t="s">
        <v>1763</v>
      </c>
      <c r="QG37" t="s">
        <v>1767</v>
      </c>
      <c r="QH37" t="s">
        <v>1763</v>
      </c>
      <c r="QI37" t="s">
        <v>1767</v>
      </c>
      <c r="QJ37" t="s">
        <v>1767</v>
      </c>
      <c r="QK37" t="s">
        <v>1763</v>
      </c>
      <c r="QL37" t="s">
        <v>1763</v>
      </c>
      <c r="QM37" t="s">
        <v>1767</v>
      </c>
      <c r="QN37" t="s">
        <v>1767</v>
      </c>
      <c r="QO37" t="s">
        <v>1767</v>
      </c>
      <c r="QP37" t="s">
        <v>1767</v>
      </c>
      <c r="QQ37" t="s">
        <v>1767</v>
      </c>
      <c r="QR37" t="s">
        <v>1767</v>
      </c>
      <c r="QS37" t="s">
        <v>1763</v>
      </c>
      <c r="QT37" t="s">
        <v>1767</v>
      </c>
      <c r="QU37" t="s">
        <v>1767</v>
      </c>
      <c r="QV37" t="s">
        <v>1767</v>
      </c>
      <c r="QW37" t="s">
        <v>1767</v>
      </c>
      <c r="QX37" t="s">
        <v>1767</v>
      </c>
      <c r="QY37" t="s">
        <v>1767</v>
      </c>
      <c r="QZ37" t="s">
        <v>1767</v>
      </c>
      <c r="RA37" t="s">
        <v>1767</v>
      </c>
      <c r="RB37" t="s">
        <v>1767</v>
      </c>
      <c r="RC37" t="s">
        <v>1767</v>
      </c>
      <c r="RD37" t="s">
        <v>1767</v>
      </c>
      <c r="RE37" t="s">
        <v>1767</v>
      </c>
      <c r="RF37" t="s">
        <v>1767</v>
      </c>
      <c r="RG37" t="s">
        <v>1767</v>
      </c>
      <c r="RH37" t="s">
        <v>1767</v>
      </c>
      <c r="RI37" t="s">
        <v>1767</v>
      </c>
      <c r="RJ37" t="s">
        <v>1767</v>
      </c>
      <c r="RK37" t="s">
        <v>1763</v>
      </c>
      <c r="RL37" t="s">
        <v>1767</v>
      </c>
      <c r="RM37" t="s">
        <v>1763</v>
      </c>
      <c r="RN37" t="s">
        <v>1767</v>
      </c>
      <c r="RO37" t="s">
        <v>1767</v>
      </c>
      <c r="RP37" t="s">
        <v>1767</v>
      </c>
      <c r="RQ37" t="s">
        <v>1767</v>
      </c>
      <c r="RR37" t="s">
        <v>1767</v>
      </c>
      <c r="RS37" t="s">
        <v>1767</v>
      </c>
      <c r="RT37" t="s">
        <v>1767</v>
      </c>
      <c r="RU37" t="s">
        <v>1767</v>
      </c>
      <c r="RV37" t="s">
        <v>1767</v>
      </c>
      <c r="RW37" t="s">
        <v>1767</v>
      </c>
      <c r="RX37" t="s">
        <v>845</v>
      </c>
      <c r="RY37" t="s">
        <v>999</v>
      </c>
      <c r="RZ37" t="s">
        <v>1763</v>
      </c>
      <c r="SA37" t="s">
        <v>1767</v>
      </c>
      <c r="SB37" t="s">
        <v>1767</v>
      </c>
      <c r="SC37" t="s">
        <v>1767</v>
      </c>
      <c r="SD37" t="s">
        <v>1763</v>
      </c>
      <c r="SE37" t="s">
        <v>1767</v>
      </c>
      <c r="SF37" t="s">
        <v>1767</v>
      </c>
      <c r="SG37" t="s">
        <v>1767</v>
      </c>
      <c r="SH37" t="s">
        <v>1767</v>
      </c>
      <c r="SI37" t="s">
        <v>1767</v>
      </c>
      <c r="SJ37" t="s">
        <v>1767</v>
      </c>
      <c r="SK37" t="s">
        <v>1767</v>
      </c>
      <c r="SL37" t="s">
        <v>1767</v>
      </c>
      <c r="SM37" t="s">
        <v>1767</v>
      </c>
      <c r="SN37" t="s">
        <v>1767</v>
      </c>
      <c r="SO37" t="s">
        <v>1767</v>
      </c>
      <c r="SP37" t="s">
        <v>1767</v>
      </c>
      <c r="SQ37" t="s">
        <v>1767</v>
      </c>
      <c r="SR37" t="s">
        <v>1767</v>
      </c>
      <c r="SS37" t="s">
        <v>1767</v>
      </c>
      <c r="ST37" t="s">
        <v>1767</v>
      </c>
      <c r="SU37" t="s">
        <v>1767</v>
      </c>
      <c r="SV37" t="s">
        <v>1767</v>
      </c>
      <c r="SW37" t="s">
        <v>1763</v>
      </c>
      <c r="SX37" t="s">
        <v>1767</v>
      </c>
      <c r="SY37" t="s">
        <v>1767</v>
      </c>
      <c r="SZ37" t="s">
        <v>1767</v>
      </c>
      <c r="TA37" t="s">
        <v>1767</v>
      </c>
      <c r="TB37" t="s">
        <v>1767</v>
      </c>
      <c r="TC37" t="s">
        <v>1767</v>
      </c>
      <c r="TD37" t="s">
        <v>1767</v>
      </c>
      <c r="TE37" t="s">
        <v>1767</v>
      </c>
      <c r="TF37" t="s">
        <v>1767</v>
      </c>
      <c r="TG37" t="s">
        <v>1767</v>
      </c>
      <c r="TH37" t="s">
        <v>1767</v>
      </c>
      <c r="TI37" t="s">
        <v>1767</v>
      </c>
      <c r="TJ37" t="s">
        <v>1763</v>
      </c>
      <c r="TK37" t="s">
        <v>1767</v>
      </c>
      <c r="TL37" t="s">
        <v>1767</v>
      </c>
      <c r="TM37" t="s">
        <v>1767</v>
      </c>
      <c r="TN37" t="s">
        <v>1767</v>
      </c>
      <c r="TO37" t="s">
        <v>1767</v>
      </c>
      <c r="TP37" t="s">
        <v>1767</v>
      </c>
      <c r="TQ37" t="s">
        <v>1763</v>
      </c>
      <c r="TR37" t="s">
        <v>1767</v>
      </c>
      <c r="TS37" t="s">
        <v>1767</v>
      </c>
      <c r="TT37" t="s">
        <v>1767</v>
      </c>
      <c r="TU37" t="s">
        <v>1767</v>
      </c>
      <c r="TV37" t="s">
        <v>1767</v>
      </c>
      <c r="TW37" t="s">
        <v>1767</v>
      </c>
      <c r="TY37" t="s">
        <v>1767</v>
      </c>
      <c r="TZ37" t="s">
        <v>1767</v>
      </c>
      <c r="UA37" t="s">
        <v>1767</v>
      </c>
      <c r="UB37" t="s">
        <v>1767</v>
      </c>
      <c r="UC37" t="s">
        <v>1763</v>
      </c>
      <c r="UD37" t="s">
        <v>1767</v>
      </c>
      <c r="UE37" t="s">
        <v>1767</v>
      </c>
      <c r="UF37" t="s">
        <v>1767</v>
      </c>
      <c r="UG37" t="s">
        <v>1767</v>
      </c>
      <c r="UH37" t="s">
        <v>1767</v>
      </c>
      <c r="UI37" t="s">
        <v>1767</v>
      </c>
      <c r="UJ37" t="s">
        <v>1767</v>
      </c>
      <c r="UK37" t="s">
        <v>1767</v>
      </c>
      <c r="UL37" t="s">
        <v>1763</v>
      </c>
      <c r="UM37" t="s">
        <v>1763</v>
      </c>
      <c r="UN37" t="s">
        <v>1767</v>
      </c>
      <c r="UO37" t="s">
        <v>1763</v>
      </c>
      <c r="UP37" t="s">
        <v>1767</v>
      </c>
      <c r="UQ37" t="s">
        <v>1767</v>
      </c>
      <c r="UR37" t="s">
        <v>1763</v>
      </c>
      <c r="US37" t="s">
        <v>1767</v>
      </c>
      <c r="UT37" t="s">
        <v>1767</v>
      </c>
      <c r="UU37" t="s">
        <v>1767</v>
      </c>
      <c r="UV37" t="s">
        <v>1767</v>
      </c>
      <c r="UW37" t="s">
        <v>1767</v>
      </c>
      <c r="UX37" t="s">
        <v>1767</v>
      </c>
      <c r="UY37" t="s">
        <v>1767</v>
      </c>
      <c r="UZ37" t="s">
        <v>1767</v>
      </c>
      <c r="VB37" t="s">
        <v>1822</v>
      </c>
      <c r="VC37" t="s">
        <v>1788</v>
      </c>
      <c r="VD37" t="s">
        <v>1767</v>
      </c>
      <c r="VE37" t="s">
        <v>1767</v>
      </c>
      <c r="VF37" t="s">
        <v>1763</v>
      </c>
      <c r="VG37" t="s">
        <v>1767</v>
      </c>
      <c r="VH37" t="s">
        <v>1767</v>
      </c>
      <c r="VI37" t="s">
        <v>1767</v>
      </c>
      <c r="VJ37" t="s">
        <v>1767</v>
      </c>
      <c r="VK37" t="s">
        <v>1767</v>
      </c>
      <c r="VL37" t="s">
        <v>1767</v>
      </c>
      <c r="VM37" t="s">
        <v>1767</v>
      </c>
      <c r="VN37" t="s">
        <v>1767</v>
      </c>
      <c r="VO37" t="s">
        <v>1767</v>
      </c>
      <c r="VP37" t="s">
        <v>1767</v>
      </c>
      <c r="VQ37" t="s">
        <v>1767</v>
      </c>
      <c r="VY37" t="s">
        <v>1767</v>
      </c>
      <c r="VZ37" t="s">
        <v>1763</v>
      </c>
      <c r="WA37" t="s">
        <v>1767</v>
      </c>
      <c r="WJ37" t="s">
        <v>1763</v>
      </c>
      <c r="WK37" t="s">
        <v>1767</v>
      </c>
      <c r="WL37" t="s">
        <v>1767</v>
      </c>
      <c r="WM37" t="s">
        <v>1767</v>
      </c>
      <c r="WN37" t="s">
        <v>1767</v>
      </c>
      <c r="WO37" t="s">
        <v>1767</v>
      </c>
      <c r="WP37" t="s">
        <v>1767</v>
      </c>
      <c r="WQ37" t="s">
        <v>1767</v>
      </c>
      <c r="WR37" t="s">
        <v>1767</v>
      </c>
      <c r="WS37" t="s">
        <v>891</v>
      </c>
      <c r="WU37" t="s">
        <v>1763</v>
      </c>
      <c r="WV37" t="s">
        <v>1763</v>
      </c>
      <c r="WW37" t="s">
        <v>1767</v>
      </c>
      <c r="WX37" t="s">
        <v>1767</v>
      </c>
      <c r="WY37" t="s">
        <v>1767</v>
      </c>
      <c r="WZ37" t="s">
        <v>1767</v>
      </c>
      <c r="XA37" t="s">
        <v>1767</v>
      </c>
      <c r="XB37" t="s">
        <v>1767</v>
      </c>
      <c r="XC37" t="s">
        <v>1789</v>
      </c>
      <c r="XD37" t="s">
        <v>1763</v>
      </c>
      <c r="XE37" t="s">
        <v>1767</v>
      </c>
      <c r="XF37" t="s">
        <v>1767</v>
      </c>
      <c r="XG37" t="s">
        <v>1767</v>
      </c>
      <c r="XH37" t="s">
        <v>1767</v>
      </c>
      <c r="XI37" t="s">
        <v>1767</v>
      </c>
      <c r="XJ37" t="s">
        <v>1767</v>
      </c>
      <c r="XK37" t="s">
        <v>1767</v>
      </c>
      <c r="XL37" t="s">
        <v>1767</v>
      </c>
      <c r="XM37" t="s">
        <v>1767</v>
      </c>
      <c r="XN37" t="s">
        <v>1767</v>
      </c>
      <c r="XO37" t="s">
        <v>1767</v>
      </c>
      <c r="XP37" t="s">
        <v>1767</v>
      </c>
      <c r="XQ37" t="s">
        <v>1767</v>
      </c>
      <c r="XR37" t="s">
        <v>1763</v>
      </c>
      <c r="XS37" t="s">
        <v>1767</v>
      </c>
      <c r="XT37" t="s">
        <v>1763</v>
      </c>
      <c r="XU37" t="s">
        <v>1763</v>
      </c>
      <c r="XV37" t="s">
        <v>1767</v>
      </c>
      <c r="XW37" t="s">
        <v>1767</v>
      </c>
      <c r="XX37" t="s">
        <v>1767</v>
      </c>
      <c r="XY37" t="s">
        <v>1767</v>
      </c>
      <c r="XZ37" t="s">
        <v>1767</v>
      </c>
      <c r="ZM37" t="s">
        <v>1767</v>
      </c>
      <c r="ZN37" t="s">
        <v>1767</v>
      </c>
      <c r="ZO37" t="s">
        <v>1767</v>
      </c>
      <c r="ZP37" t="s">
        <v>1767</v>
      </c>
      <c r="ZQ37" t="s">
        <v>1763</v>
      </c>
      <c r="ZR37" t="s">
        <v>1767</v>
      </c>
      <c r="ZS37" t="s">
        <v>1767</v>
      </c>
      <c r="ZT37" t="s">
        <v>1767</v>
      </c>
      <c r="ZU37" t="s">
        <v>1767</v>
      </c>
      <c r="ZV37" t="s">
        <v>1767</v>
      </c>
      <c r="ZW37" t="s">
        <v>1763</v>
      </c>
      <c r="ZX37" t="s">
        <v>1767</v>
      </c>
      <c r="ZY37" t="s">
        <v>1767</v>
      </c>
      <c r="ZZ37" t="s">
        <v>1763</v>
      </c>
      <c r="AAA37" t="s">
        <v>1767</v>
      </c>
      <c r="AAB37" t="s">
        <v>1767</v>
      </c>
      <c r="AAC37" t="s">
        <v>1767</v>
      </c>
      <c r="AAD37" t="s">
        <v>1767</v>
      </c>
      <c r="AAE37" t="s">
        <v>1767</v>
      </c>
      <c r="AAF37" t="s">
        <v>1767</v>
      </c>
      <c r="AAH37" t="s">
        <v>1763</v>
      </c>
      <c r="AAI37" t="s">
        <v>1767</v>
      </c>
      <c r="AAJ37" t="s">
        <v>1763</v>
      </c>
      <c r="AAK37" t="s">
        <v>1767</v>
      </c>
      <c r="AAL37" t="s">
        <v>1767</v>
      </c>
      <c r="AAM37" t="s">
        <v>1767</v>
      </c>
      <c r="AAN37" t="s">
        <v>1763</v>
      </c>
      <c r="AAO37" t="s">
        <v>1767</v>
      </c>
      <c r="AAP37" t="s">
        <v>1767</v>
      </c>
      <c r="AAQ37" t="s">
        <v>1767</v>
      </c>
      <c r="AAR37" t="s">
        <v>1767</v>
      </c>
      <c r="AAS37" t="s">
        <v>1767</v>
      </c>
      <c r="AAT37" t="s">
        <v>1767</v>
      </c>
      <c r="AAV37" t="s">
        <v>1767</v>
      </c>
      <c r="AAW37" t="s">
        <v>1767</v>
      </c>
      <c r="AAX37" t="s">
        <v>1767</v>
      </c>
      <c r="AAY37" t="s">
        <v>1767</v>
      </c>
      <c r="AAZ37" t="s">
        <v>1767</v>
      </c>
      <c r="ABA37" t="s">
        <v>1767</v>
      </c>
      <c r="ABB37" t="s">
        <v>1767</v>
      </c>
      <c r="ABC37" t="s">
        <v>1767</v>
      </c>
      <c r="ABD37" t="s">
        <v>1767</v>
      </c>
      <c r="ABE37" t="s">
        <v>1767</v>
      </c>
      <c r="ABF37" t="s">
        <v>1767</v>
      </c>
      <c r="ABG37" t="s">
        <v>1767</v>
      </c>
      <c r="ABH37" t="s">
        <v>1767</v>
      </c>
      <c r="ABI37" t="s">
        <v>1767</v>
      </c>
      <c r="ABJ37" t="s">
        <v>1767</v>
      </c>
      <c r="ABK37" t="s">
        <v>1767</v>
      </c>
      <c r="ABL37" t="s">
        <v>1767</v>
      </c>
      <c r="ABM37" t="s">
        <v>1767</v>
      </c>
      <c r="ABN37" t="s">
        <v>1767</v>
      </c>
      <c r="ABO37" t="s">
        <v>1767</v>
      </c>
      <c r="ABP37" t="s">
        <v>1767</v>
      </c>
      <c r="ABQ37" t="s">
        <v>1767</v>
      </c>
      <c r="ABR37" t="s">
        <v>1763</v>
      </c>
      <c r="ABS37" t="s">
        <v>1767</v>
      </c>
      <c r="ABT37" t="s">
        <v>1763</v>
      </c>
      <c r="ABU37" t="s">
        <v>1767</v>
      </c>
      <c r="ABV37" t="s">
        <v>1767</v>
      </c>
      <c r="ABW37" t="s">
        <v>1767</v>
      </c>
      <c r="ABX37" t="s">
        <v>1767</v>
      </c>
      <c r="ABY37" t="s">
        <v>1767</v>
      </c>
      <c r="ABZ37" t="s">
        <v>1767</v>
      </c>
      <c r="ACA37" t="s">
        <v>1767</v>
      </c>
      <c r="ACB37" t="s">
        <v>1763</v>
      </c>
      <c r="ACC37" t="s">
        <v>1767</v>
      </c>
      <c r="ACD37" t="s">
        <v>1767</v>
      </c>
      <c r="ACE37" t="s">
        <v>1767</v>
      </c>
      <c r="ACF37" t="s">
        <v>1767</v>
      </c>
      <c r="ACG37" t="s">
        <v>1767</v>
      </c>
      <c r="ACH37" t="s">
        <v>1767</v>
      </c>
      <c r="ACI37" t="s">
        <v>1767</v>
      </c>
    </row>
    <row r="38" spans="1:763">
      <c r="A38" t="s">
        <v>1084</v>
      </c>
      <c r="B38" t="s">
        <v>1085</v>
      </c>
      <c r="C38" t="s">
        <v>1086</v>
      </c>
      <c r="D38" t="s">
        <v>941</v>
      </c>
      <c r="E38" t="s">
        <v>941</v>
      </c>
      <c r="P38" t="s">
        <v>886</v>
      </c>
      <c r="Q38">
        <v>0.64514064157430773</v>
      </c>
      <c r="T38" t="s">
        <v>1861</v>
      </c>
      <c r="V38" t="s">
        <v>1763</v>
      </c>
      <c r="X38" t="s">
        <v>1763</v>
      </c>
      <c r="Y38" t="s">
        <v>1791</v>
      </c>
      <c r="AA38" t="s">
        <v>1765</v>
      </c>
      <c r="AB38" t="s">
        <v>1766</v>
      </c>
      <c r="AC38" t="s">
        <v>837</v>
      </c>
      <c r="AD38" t="s">
        <v>1767</v>
      </c>
      <c r="AE38" t="s">
        <v>837</v>
      </c>
      <c r="AF38" t="s">
        <v>818</v>
      </c>
      <c r="AG38" t="s">
        <v>818</v>
      </c>
      <c r="KF38" t="s">
        <v>837</v>
      </c>
      <c r="KH38" t="s">
        <v>818</v>
      </c>
      <c r="KI38" t="s">
        <v>818</v>
      </c>
      <c r="KJ38" t="s">
        <v>818</v>
      </c>
      <c r="KK38" t="s">
        <v>818</v>
      </c>
      <c r="KL38" t="s">
        <v>818</v>
      </c>
      <c r="KM38" t="s">
        <v>818</v>
      </c>
      <c r="KN38" t="s">
        <v>845</v>
      </c>
      <c r="KO38" t="s">
        <v>818</v>
      </c>
      <c r="KP38" t="s">
        <v>818</v>
      </c>
      <c r="KQ38" t="s">
        <v>845</v>
      </c>
      <c r="KR38" t="s">
        <v>818</v>
      </c>
      <c r="KS38" t="s">
        <v>818</v>
      </c>
      <c r="KT38" t="s">
        <v>818</v>
      </c>
      <c r="KU38" t="s">
        <v>818</v>
      </c>
      <c r="KV38" t="s">
        <v>818</v>
      </c>
      <c r="KW38" t="s">
        <v>818</v>
      </c>
      <c r="KX38" t="s">
        <v>845</v>
      </c>
      <c r="KY38" t="s">
        <v>818</v>
      </c>
      <c r="KZ38" t="s">
        <v>818</v>
      </c>
      <c r="LA38" t="s">
        <v>845</v>
      </c>
      <c r="LB38" t="s">
        <v>818</v>
      </c>
      <c r="LC38" t="s">
        <v>818</v>
      </c>
      <c r="LD38" t="s">
        <v>837</v>
      </c>
      <c r="LE38" t="s">
        <v>818</v>
      </c>
      <c r="LF38" t="s">
        <v>837</v>
      </c>
      <c r="LH38" t="s">
        <v>1767</v>
      </c>
      <c r="LI38" t="s">
        <v>1767</v>
      </c>
      <c r="LJ38" t="s">
        <v>1767</v>
      </c>
      <c r="LK38" t="s">
        <v>1767</v>
      </c>
      <c r="LL38" t="s">
        <v>1767</v>
      </c>
      <c r="LM38" t="s">
        <v>1767</v>
      </c>
      <c r="LO38" t="s">
        <v>1767</v>
      </c>
      <c r="LQ38" t="s">
        <v>1767</v>
      </c>
      <c r="LR38" t="s">
        <v>818</v>
      </c>
      <c r="LV38" t="s">
        <v>818</v>
      </c>
      <c r="LX38" t="s">
        <v>1767</v>
      </c>
      <c r="MA38" t="s">
        <v>1793</v>
      </c>
      <c r="MB38" t="s">
        <v>1087</v>
      </c>
      <c r="MC38" t="s">
        <v>1804</v>
      </c>
      <c r="MD38" t="s">
        <v>1763</v>
      </c>
      <c r="MF38" t="s">
        <v>1770</v>
      </c>
      <c r="MI38" t="s">
        <v>1763</v>
      </c>
      <c r="MJ38" t="s">
        <v>1771</v>
      </c>
      <c r="MK38" t="s">
        <v>1763</v>
      </c>
      <c r="ML38" t="s">
        <v>1767</v>
      </c>
      <c r="MM38" t="s">
        <v>1767</v>
      </c>
      <c r="MN38" t="s">
        <v>1767</v>
      </c>
      <c r="MO38" t="s">
        <v>1763</v>
      </c>
      <c r="MP38" t="s">
        <v>1767</v>
      </c>
      <c r="MQ38" t="s">
        <v>1767</v>
      </c>
      <c r="MR38" t="s">
        <v>1767</v>
      </c>
      <c r="MS38" t="s">
        <v>1767</v>
      </c>
      <c r="MT38" t="s">
        <v>1767</v>
      </c>
      <c r="MU38" t="s">
        <v>1767</v>
      </c>
      <c r="MV38" t="s">
        <v>1767</v>
      </c>
      <c r="MW38" t="s">
        <v>1763</v>
      </c>
      <c r="MX38" t="s">
        <v>1767</v>
      </c>
      <c r="MY38" t="s">
        <v>1767</v>
      </c>
      <c r="MZ38" t="s">
        <v>1767</v>
      </c>
      <c r="NA38" t="s">
        <v>1767</v>
      </c>
      <c r="NB38" t="s">
        <v>1767</v>
      </c>
      <c r="NR38" t="s">
        <v>1763</v>
      </c>
      <c r="NS38" t="s">
        <v>1767</v>
      </c>
      <c r="OP38" t="s">
        <v>1767</v>
      </c>
      <c r="OQ38" t="s">
        <v>1774</v>
      </c>
      <c r="OR38" t="s">
        <v>1797</v>
      </c>
      <c r="OS38" t="s">
        <v>1776</v>
      </c>
      <c r="OT38" t="s">
        <v>1763</v>
      </c>
      <c r="OU38" t="s">
        <v>1767</v>
      </c>
      <c r="OV38" t="s">
        <v>1777</v>
      </c>
      <c r="OW38" t="s">
        <v>1798</v>
      </c>
      <c r="OX38" t="s">
        <v>832</v>
      </c>
      <c r="OY38" t="s">
        <v>1779</v>
      </c>
      <c r="OZ38" t="s">
        <v>849</v>
      </c>
      <c r="PA38" t="s">
        <v>1763</v>
      </c>
      <c r="PB38" t="s">
        <v>1767</v>
      </c>
      <c r="PC38" t="s">
        <v>1767</v>
      </c>
      <c r="PD38" t="s">
        <v>1767</v>
      </c>
      <c r="PE38" t="s">
        <v>1767</v>
      </c>
      <c r="PF38" t="s">
        <v>1767</v>
      </c>
      <c r="PG38" t="s">
        <v>1767</v>
      </c>
      <c r="PH38" t="s">
        <v>1767</v>
      </c>
      <c r="PI38" t="s">
        <v>1767</v>
      </c>
      <c r="PJ38" t="s">
        <v>1767</v>
      </c>
      <c r="PK38" t="s">
        <v>1767</v>
      </c>
      <c r="PL38" t="s">
        <v>1780</v>
      </c>
      <c r="PM38" t="s">
        <v>837</v>
      </c>
      <c r="PN38" t="s">
        <v>845</v>
      </c>
      <c r="PO38" t="s">
        <v>1807</v>
      </c>
      <c r="PP38" t="s">
        <v>1782</v>
      </c>
      <c r="PQ38" t="s">
        <v>1763</v>
      </c>
      <c r="PR38" t="s">
        <v>1763</v>
      </c>
      <c r="PS38" t="s">
        <v>1767</v>
      </c>
      <c r="PT38" t="s">
        <v>1767</v>
      </c>
      <c r="PU38" t="s">
        <v>1767</v>
      </c>
      <c r="PV38" t="s">
        <v>1767</v>
      </c>
      <c r="PW38" t="s">
        <v>1767</v>
      </c>
      <c r="PX38" t="s">
        <v>1767</v>
      </c>
      <c r="PY38" t="s">
        <v>1767</v>
      </c>
      <c r="PZ38" t="s">
        <v>1783</v>
      </c>
      <c r="QA38" t="s">
        <v>841</v>
      </c>
      <c r="QB38" t="s">
        <v>1814</v>
      </c>
      <c r="QC38" t="s">
        <v>1785</v>
      </c>
      <c r="QD38" t="s">
        <v>1815</v>
      </c>
      <c r="QE38" t="s">
        <v>845</v>
      </c>
      <c r="QF38" t="s">
        <v>1763</v>
      </c>
      <c r="QG38" t="s">
        <v>1763</v>
      </c>
      <c r="QH38" t="s">
        <v>1763</v>
      </c>
      <c r="QI38" t="s">
        <v>1763</v>
      </c>
      <c r="QJ38" t="s">
        <v>1763</v>
      </c>
      <c r="QK38" t="s">
        <v>1763</v>
      </c>
      <c r="QL38" t="s">
        <v>1763</v>
      </c>
      <c r="QM38" t="s">
        <v>1767</v>
      </c>
      <c r="QN38" t="s">
        <v>1767</v>
      </c>
      <c r="QO38" t="s">
        <v>1767</v>
      </c>
      <c r="QP38" t="s">
        <v>1767</v>
      </c>
      <c r="QQ38" t="s">
        <v>1767</v>
      </c>
      <c r="QR38" t="s">
        <v>1763</v>
      </c>
      <c r="QS38" t="s">
        <v>1763</v>
      </c>
      <c r="QT38" t="s">
        <v>1767</v>
      </c>
      <c r="QU38" t="s">
        <v>1767</v>
      </c>
      <c r="QV38" t="s">
        <v>1767</v>
      </c>
      <c r="QW38" t="s">
        <v>1767</v>
      </c>
      <c r="QX38" t="s">
        <v>1767</v>
      </c>
      <c r="QY38" t="s">
        <v>1767</v>
      </c>
      <c r="QZ38" t="s">
        <v>1767</v>
      </c>
      <c r="RA38" t="s">
        <v>1767</v>
      </c>
      <c r="RB38" t="s">
        <v>1767</v>
      </c>
      <c r="RC38" t="s">
        <v>1767</v>
      </c>
      <c r="RD38" t="s">
        <v>1767</v>
      </c>
      <c r="RE38" t="s">
        <v>1767</v>
      </c>
      <c r="RF38" t="s">
        <v>1767</v>
      </c>
      <c r="RG38" t="s">
        <v>1767</v>
      </c>
      <c r="RH38" t="s">
        <v>1767</v>
      </c>
      <c r="RI38" t="s">
        <v>1767</v>
      </c>
      <c r="RJ38" t="s">
        <v>1767</v>
      </c>
      <c r="RK38" t="s">
        <v>1763</v>
      </c>
      <c r="RL38" t="s">
        <v>1767</v>
      </c>
      <c r="RM38" t="s">
        <v>1767</v>
      </c>
      <c r="RN38" t="s">
        <v>1763</v>
      </c>
      <c r="RO38" t="s">
        <v>1767</v>
      </c>
      <c r="RP38" t="s">
        <v>1767</v>
      </c>
      <c r="RQ38" t="s">
        <v>1767</v>
      </c>
      <c r="RR38" t="s">
        <v>1767</v>
      </c>
      <c r="RS38" t="s">
        <v>1767</v>
      </c>
      <c r="RT38" t="s">
        <v>1767</v>
      </c>
      <c r="RU38" t="s">
        <v>1767</v>
      </c>
      <c r="RV38" t="s">
        <v>1767</v>
      </c>
      <c r="RW38" t="s">
        <v>1767</v>
      </c>
      <c r="RX38" t="s">
        <v>845</v>
      </c>
      <c r="RY38" t="s">
        <v>1088</v>
      </c>
      <c r="RZ38" t="s">
        <v>1763</v>
      </c>
      <c r="SA38" t="s">
        <v>1767</v>
      </c>
      <c r="SB38" t="s">
        <v>1767</v>
      </c>
      <c r="SC38" t="s">
        <v>1767</v>
      </c>
      <c r="SD38" t="s">
        <v>1767</v>
      </c>
      <c r="SE38" t="s">
        <v>1767</v>
      </c>
      <c r="SF38" t="s">
        <v>1767</v>
      </c>
      <c r="SG38" t="s">
        <v>1767</v>
      </c>
      <c r="SH38" t="s">
        <v>1767</v>
      </c>
      <c r="SI38" t="s">
        <v>1767</v>
      </c>
      <c r="SJ38" t="s">
        <v>1763</v>
      </c>
      <c r="SK38" t="s">
        <v>1767</v>
      </c>
      <c r="SL38" t="s">
        <v>1767</v>
      </c>
      <c r="SM38" t="s">
        <v>1767</v>
      </c>
      <c r="SN38" t="s">
        <v>1767</v>
      </c>
      <c r="SO38" t="s">
        <v>1767</v>
      </c>
      <c r="SP38" t="s">
        <v>1767</v>
      </c>
      <c r="SQ38" t="s">
        <v>1767</v>
      </c>
      <c r="SR38" t="s">
        <v>1767</v>
      </c>
      <c r="SS38" t="s">
        <v>1767</v>
      </c>
      <c r="ST38" t="s">
        <v>1767</v>
      </c>
      <c r="SU38" t="s">
        <v>1767</v>
      </c>
      <c r="SV38" t="s">
        <v>1767</v>
      </c>
      <c r="SW38" t="s">
        <v>1767</v>
      </c>
      <c r="SX38" t="s">
        <v>1767</v>
      </c>
      <c r="SY38" t="s">
        <v>1767</v>
      </c>
      <c r="SZ38" t="s">
        <v>1767</v>
      </c>
      <c r="TA38" t="s">
        <v>1767</v>
      </c>
      <c r="TB38" t="s">
        <v>1767</v>
      </c>
      <c r="TC38" t="s">
        <v>1767</v>
      </c>
      <c r="TD38" t="s">
        <v>1767</v>
      </c>
      <c r="TE38" t="s">
        <v>1767</v>
      </c>
      <c r="TF38" t="s">
        <v>1763</v>
      </c>
      <c r="TG38" t="s">
        <v>1767</v>
      </c>
      <c r="TH38" t="s">
        <v>1767</v>
      </c>
      <c r="TI38" t="s">
        <v>1767</v>
      </c>
      <c r="TJ38" t="s">
        <v>1767</v>
      </c>
      <c r="TU38" t="s">
        <v>1767</v>
      </c>
      <c r="TY38" t="s">
        <v>1767</v>
      </c>
      <c r="TZ38" t="s">
        <v>1767</v>
      </c>
      <c r="UA38" t="s">
        <v>1767</v>
      </c>
      <c r="UB38" t="s">
        <v>1767</v>
      </c>
      <c r="UC38" t="s">
        <v>1767</v>
      </c>
      <c r="UD38" t="s">
        <v>1767</v>
      </c>
      <c r="UE38" t="s">
        <v>1767</v>
      </c>
      <c r="UF38" t="s">
        <v>1767</v>
      </c>
      <c r="UG38" t="s">
        <v>1767</v>
      </c>
      <c r="UH38" t="s">
        <v>1763</v>
      </c>
      <c r="UI38" t="s">
        <v>1767</v>
      </c>
      <c r="UJ38" t="s">
        <v>1767</v>
      </c>
      <c r="UK38" t="s">
        <v>1767</v>
      </c>
      <c r="UL38" t="s">
        <v>1767</v>
      </c>
      <c r="UM38" t="s">
        <v>1767</v>
      </c>
      <c r="UN38" t="s">
        <v>1767</v>
      </c>
      <c r="UO38" t="s">
        <v>1767</v>
      </c>
      <c r="UP38" t="s">
        <v>1767</v>
      </c>
      <c r="UQ38" t="s">
        <v>1767</v>
      </c>
      <c r="UR38" t="s">
        <v>1767</v>
      </c>
      <c r="US38" t="s">
        <v>1767</v>
      </c>
      <c r="UT38" t="s">
        <v>1767</v>
      </c>
      <c r="UU38" t="s">
        <v>1767</v>
      </c>
      <c r="UV38" t="s">
        <v>1767</v>
      </c>
      <c r="UW38" t="s">
        <v>1763</v>
      </c>
      <c r="UX38" t="s">
        <v>1767</v>
      </c>
      <c r="UY38" t="s">
        <v>1767</v>
      </c>
      <c r="UZ38" t="s">
        <v>1767</v>
      </c>
      <c r="VD38" t="s">
        <v>1763</v>
      </c>
      <c r="VE38" t="s">
        <v>1767</v>
      </c>
      <c r="VF38" t="s">
        <v>1767</v>
      </c>
      <c r="VG38" t="s">
        <v>1767</v>
      </c>
      <c r="VH38" t="s">
        <v>1767</v>
      </c>
      <c r="VI38" t="s">
        <v>1767</v>
      </c>
      <c r="VJ38" t="s">
        <v>1767</v>
      </c>
      <c r="VK38" t="s">
        <v>1767</v>
      </c>
      <c r="VL38" t="s">
        <v>1767</v>
      </c>
      <c r="VM38" t="s">
        <v>1767</v>
      </c>
      <c r="VN38" t="s">
        <v>1767</v>
      </c>
      <c r="VO38" t="s">
        <v>1767</v>
      </c>
      <c r="VP38" t="s">
        <v>1767</v>
      </c>
      <c r="VQ38" t="s">
        <v>1767</v>
      </c>
      <c r="VY38" t="s">
        <v>1767</v>
      </c>
      <c r="VZ38" t="s">
        <v>1763</v>
      </c>
      <c r="WA38" t="s">
        <v>1767</v>
      </c>
      <c r="WJ38" t="s">
        <v>1763</v>
      </c>
      <c r="WK38" t="s">
        <v>1763</v>
      </c>
      <c r="WL38" t="s">
        <v>1767</v>
      </c>
      <c r="WM38" t="s">
        <v>1767</v>
      </c>
      <c r="WN38" t="s">
        <v>1767</v>
      </c>
      <c r="WO38" t="s">
        <v>1767</v>
      </c>
      <c r="WP38" t="s">
        <v>1767</v>
      </c>
      <c r="WQ38" t="s">
        <v>1767</v>
      </c>
      <c r="WR38" t="s">
        <v>1767</v>
      </c>
      <c r="WS38" t="s">
        <v>834</v>
      </c>
      <c r="WU38" t="s">
        <v>1767</v>
      </c>
      <c r="WV38" t="s">
        <v>1767</v>
      </c>
      <c r="WW38" t="s">
        <v>1767</v>
      </c>
      <c r="WX38" t="s">
        <v>1767</v>
      </c>
      <c r="WY38" t="s">
        <v>1767</v>
      </c>
      <c r="WZ38" t="s">
        <v>1763</v>
      </c>
      <c r="XA38" t="s">
        <v>1767</v>
      </c>
      <c r="XB38" t="s">
        <v>1767</v>
      </c>
      <c r="XC38" t="s">
        <v>1789</v>
      </c>
      <c r="XD38" t="s">
        <v>1763</v>
      </c>
      <c r="XE38" t="s">
        <v>1767</v>
      </c>
      <c r="XF38" t="s">
        <v>1767</v>
      </c>
      <c r="XG38" t="s">
        <v>1767</v>
      </c>
      <c r="XH38" t="s">
        <v>1767</v>
      </c>
      <c r="XI38" t="s">
        <v>1767</v>
      </c>
      <c r="XJ38" t="s">
        <v>1767</v>
      </c>
      <c r="XK38" t="s">
        <v>1767</v>
      </c>
      <c r="XL38" t="s">
        <v>1767</v>
      </c>
      <c r="XM38" t="s">
        <v>1767</v>
      </c>
      <c r="XN38" t="s">
        <v>1767</v>
      </c>
      <c r="XO38" t="s">
        <v>1767</v>
      </c>
      <c r="XP38" t="s">
        <v>1767</v>
      </c>
      <c r="XQ38" t="s">
        <v>1767</v>
      </c>
      <c r="XR38" t="s">
        <v>1763</v>
      </c>
      <c r="XS38" t="s">
        <v>1767</v>
      </c>
      <c r="XT38" t="s">
        <v>1767</v>
      </c>
      <c r="XU38" t="s">
        <v>1767</v>
      </c>
      <c r="XV38" t="s">
        <v>1767</v>
      </c>
      <c r="XW38" t="s">
        <v>1767</v>
      </c>
      <c r="XX38" t="s">
        <v>1767</v>
      </c>
      <c r="XY38" t="s">
        <v>1767</v>
      </c>
      <c r="XZ38" t="s">
        <v>1763</v>
      </c>
      <c r="YA38" t="s">
        <v>1767</v>
      </c>
      <c r="YB38" t="s">
        <v>1767</v>
      </c>
      <c r="YC38" t="s">
        <v>1767</v>
      </c>
      <c r="YD38" t="s">
        <v>1763</v>
      </c>
      <c r="YE38" t="s">
        <v>1767</v>
      </c>
      <c r="YF38" t="s">
        <v>1767</v>
      </c>
      <c r="YG38" t="s">
        <v>1767</v>
      </c>
      <c r="YH38" t="s">
        <v>1767</v>
      </c>
      <c r="YI38" t="s">
        <v>1767</v>
      </c>
      <c r="YJ38" t="s">
        <v>1767</v>
      </c>
      <c r="YK38" t="s">
        <v>1767</v>
      </c>
      <c r="YL38" t="s">
        <v>1767</v>
      </c>
      <c r="YM38" t="s">
        <v>1767</v>
      </c>
      <c r="YN38" t="s">
        <v>1767</v>
      </c>
      <c r="YO38" t="s">
        <v>1767</v>
      </c>
      <c r="YP38" t="s">
        <v>1763</v>
      </c>
      <c r="YQ38" t="s">
        <v>1767</v>
      </c>
      <c r="YR38" t="s">
        <v>1767</v>
      </c>
      <c r="YS38" t="s">
        <v>1767</v>
      </c>
      <c r="YT38" t="s">
        <v>1767</v>
      </c>
      <c r="YU38" t="s">
        <v>1763</v>
      </c>
      <c r="YW38" t="s">
        <v>1767</v>
      </c>
      <c r="ZM38" t="s">
        <v>1767</v>
      </c>
      <c r="ZN38" t="s">
        <v>1767</v>
      </c>
      <c r="ZO38" t="s">
        <v>1767</v>
      </c>
      <c r="ZP38" t="s">
        <v>1767</v>
      </c>
      <c r="ZQ38" t="s">
        <v>1767</v>
      </c>
      <c r="ZR38" t="s">
        <v>1763</v>
      </c>
      <c r="ZS38" t="s">
        <v>1767</v>
      </c>
      <c r="ZT38" t="s">
        <v>1767</v>
      </c>
      <c r="ZU38" t="s">
        <v>1767</v>
      </c>
      <c r="ZV38" t="s">
        <v>1767</v>
      </c>
      <c r="ZW38" t="s">
        <v>1767</v>
      </c>
      <c r="ZX38" t="s">
        <v>1767</v>
      </c>
      <c r="ZY38" t="s">
        <v>1767</v>
      </c>
      <c r="ZZ38" t="s">
        <v>1767</v>
      </c>
      <c r="AAA38" t="s">
        <v>1763</v>
      </c>
      <c r="AAB38" t="s">
        <v>1767</v>
      </c>
      <c r="AAC38" t="s">
        <v>1767</v>
      </c>
      <c r="AAD38" t="s">
        <v>1767</v>
      </c>
      <c r="AAE38" t="s">
        <v>1767</v>
      </c>
      <c r="AAF38" t="s">
        <v>1767</v>
      </c>
      <c r="AAH38" t="s">
        <v>1763</v>
      </c>
      <c r="AAI38" t="s">
        <v>1767</v>
      </c>
      <c r="AAJ38" t="s">
        <v>1763</v>
      </c>
      <c r="AAK38" t="s">
        <v>1767</v>
      </c>
      <c r="AAL38" t="s">
        <v>1767</v>
      </c>
      <c r="AAM38" t="s">
        <v>1767</v>
      </c>
      <c r="AAN38" t="s">
        <v>1767</v>
      </c>
      <c r="AAO38" t="s">
        <v>1767</v>
      </c>
      <c r="AAP38" t="s">
        <v>1767</v>
      </c>
      <c r="AAQ38" t="s">
        <v>1767</v>
      </c>
      <c r="AAR38" t="s">
        <v>1767</v>
      </c>
      <c r="AAS38" t="s">
        <v>1767</v>
      </c>
      <c r="AAT38" t="s">
        <v>1767</v>
      </c>
      <c r="AAV38" t="s">
        <v>1767</v>
      </c>
      <c r="AAW38" t="s">
        <v>1767</v>
      </c>
      <c r="AAX38" t="s">
        <v>1767</v>
      </c>
      <c r="AAY38" t="s">
        <v>1767</v>
      </c>
      <c r="AAZ38" t="s">
        <v>1767</v>
      </c>
      <c r="ABA38" t="s">
        <v>1767</v>
      </c>
      <c r="ABB38" t="s">
        <v>1767</v>
      </c>
      <c r="ABC38" t="s">
        <v>1767</v>
      </c>
      <c r="ABD38" t="s">
        <v>1767</v>
      </c>
      <c r="ABE38" t="s">
        <v>1767</v>
      </c>
      <c r="ABF38" t="s">
        <v>1767</v>
      </c>
      <c r="ABG38" t="s">
        <v>1767</v>
      </c>
      <c r="ABH38" t="s">
        <v>1767</v>
      </c>
      <c r="ABI38" t="s">
        <v>1767</v>
      </c>
      <c r="ABJ38" t="s">
        <v>1767</v>
      </c>
      <c r="ABK38" t="s">
        <v>1763</v>
      </c>
      <c r="ABL38" t="s">
        <v>1767</v>
      </c>
      <c r="ABM38" t="s">
        <v>1767</v>
      </c>
      <c r="ABN38" t="s">
        <v>1767</v>
      </c>
      <c r="ABO38" t="s">
        <v>1767</v>
      </c>
      <c r="ABP38" t="s">
        <v>1767</v>
      </c>
      <c r="ABQ38" t="s">
        <v>1767</v>
      </c>
      <c r="ABR38" t="s">
        <v>1767</v>
      </c>
      <c r="ABS38" t="s">
        <v>1767</v>
      </c>
      <c r="ABT38" t="s">
        <v>1763</v>
      </c>
      <c r="ABU38" t="s">
        <v>1767</v>
      </c>
      <c r="ABV38" t="s">
        <v>1767</v>
      </c>
      <c r="ABW38" t="s">
        <v>1767</v>
      </c>
      <c r="ABX38" t="s">
        <v>1763</v>
      </c>
      <c r="ABY38" t="s">
        <v>1767</v>
      </c>
      <c r="ABZ38" t="s">
        <v>1767</v>
      </c>
      <c r="ACA38" t="s">
        <v>1763</v>
      </c>
      <c r="ACB38" t="s">
        <v>1767</v>
      </c>
      <c r="ACC38" t="s">
        <v>1767</v>
      </c>
      <c r="ACD38" t="s">
        <v>1767</v>
      </c>
      <c r="ACE38" t="s">
        <v>1767</v>
      </c>
      <c r="ACF38" t="s">
        <v>1767</v>
      </c>
      <c r="ACG38" t="s">
        <v>1767</v>
      </c>
      <c r="ACH38" t="s">
        <v>1767</v>
      </c>
      <c r="ACI38" t="s">
        <v>1767</v>
      </c>
    </row>
    <row r="39" spans="1:763">
      <c r="A39" t="s">
        <v>1089</v>
      </c>
      <c r="B39" t="s">
        <v>1090</v>
      </c>
      <c r="C39" t="s">
        <v>1091</v>
      </c>
      <c r="D39" t="s">
        <v>941</v>
      </c>
      <c r="E39" t="s">
        <v>941</v>
      </c>
      <c r="P39" t="s">
        <v>874</v>
      </c>
      <c r="T39" t="s">
        <v>1891</v>
      </c>
      <c r="V39" t="s">
        <v>1763</v>
      </c>
      <c r="X39" t="s">
        <v>1767</v>
      </c>
      <c r="Y39" t="s">
        <v>1791</v>
      </c>
      <c r="Z39" t="s">
        <v>1764</v>
      </c>
      <c r="AA39" t="s">
        <v>1765</v>
      </c>
      <c r="AB39" t="s">
        <v>1817</v>
      </c>
      <c r="AC39" t="s">
        <v>892</v>
      </c>
      <c r="AD39" t="s">
        <v>1767</v>
      </c>
      <c r="AE39" t="s">
        <v>818</v>
      </c>
      <c r="AF39" t="s">
        <v>892</v>
      </c>
      <c r="AG39" t="s">
        <v>818</v>
      </c>
      <c r="KF39" t="s">
        <v>892</v>
      </c>
      <c r="KH39" t="s">
        <v>818</v>
      </c>
      <c r="KI39" t="s">
        <v>818</v>
      </c>
      <c r="KJ39" t="s">
        <v>845</v>
      </c>
      <c r="KK39" t="s">
        <v>818</v>
      </c>
      <c r="KL39" t="s">
        <v>818</v>
      </c>
      <c r="KM39" t="s">
        <v>818</v>
      </c>
      <c r="KN39" t="s">
        <v>837</v>
      </c>
      <c r="KO39" t="s">
        <v>818</v>
      </c>
      <c r="KP39" t="s">
        <v>845</v>
      </c>
      <c r="KQ39" t="s">
        <v>837</v>
      </c>
      <c r="KR39" t="s">
        <v>818</v>
      </c>
      <c r="KS39" t="s">
        <v>818</v>
      </c>
      <c r="KT39" t="s">
        <v>818</v>
      </c>
      <c r="KU39" t="s">
        <v>818</v>
      </c>
      <c r="KV39" t="s">
        <v>845</v>
      </c>
      <c r="KW39" t="s">
        <v>845</v>
      </c>
      <c r="KX39" t="s">
        <v>845</v>
      </c>
      <c r="KY39" t="s">
        <v>818</v>
      </c>
      <c r="KZ39" t="s">
        <v>845</v>
      </c>
      <c r="LA39" t="s">
        <v>837</v>
      </c>
      <c r="LB39" t="s">
        <v>845</v>
      </c>
      <c r="LC39" t="s">
        <v>837</v>
      </c>
      <c r="LD39" t="s">
        <v>892</v>
      </c>
      <c r="LE39" t="s">
        <v>845</v>
      </c>
      <c r="LF39" t="s">
        <v>836</v>
      </c>
      <c r="LH39" t="s">
        <v>1767</v>
      </c>
      <c r="LI39" t="s">
        <v>1818</v>
      </c>
      <c r="LJ39" t="s">
        <v>1767</v>
      </c>
      <c r="LK39" t="s">
        <v>1767</v>
      </c>
      <c r="LL39" t="s">
        <v>1767</v>
      </c>
      <c r="LM39" t="s">
        <v>1767</v>
      </c>
      <c r="LO39" t="s">
        <v>1763</v>
      </c>
      <c r="LP39" t="s">
        <v>1763</v>
      </c>
      <c r="LQ39" t="s">
        <v>1767</v>
      </c>
      <c r="LR39" t="s">
        <v>818</v>
      </c>
      <c r="LV39" t="s">
        <v>818</v>
      </c>
      <c r="LX39" t="s">
        <v>1767</v>
      </c>
      <c r="MU39" t="s">
        <v>1763</v>
      </c>
      <c r="NC39" t="s">
        <v>1763</v>
      </c>
      <c r="ND39" t="s">
        <v>1767</v>
      </c>
      <c r="NE39" t="s">
        <v>1763</v>
      </c>
      <c r="NF39" t="s">
        <v>1767</v>
      </c>
      <c r="NG39" t="s">
        <v>1767</v>
      </c>
      <c r="NH39" t="s">
        <v>1767</v>
      </c>
      <c r="NI39" t="s">
        <v>1767</v>
      </c>
      <c r="NJ39" t="s">
        <v>1767</v>
      </c>
      <c r="NK39" t="s">
        <v>1767</v>
      </c>
      <c r="NL39" t="s">
        <v>1763</v>
      </c>
      <c r="NM39" t="s">
        <v>1767</v>
      </c>
      <c r="NN39" t="s">
        <v>1767</v>
      </c>
      <c r="NO39" t="s">
        <v>1767</v>
      </c>
      <c r="NP39" t="s">
        <v>1767</v>
      </c>
      <c r="NQ39" t="s">
        <v>1767</v>
      </c>
      <c r="NR39" t="s">
        <v>1763</v>
      </c>
      <c r="NS39" t="s">
        <v>1767</v>
      </c>
      <c r="NU39" t="s">
        <v>1772</v>
      </c>
      <c r="NX39" t="s">
        <v>1773</v>
      </c>
      <c r="NY39" t="s">
        <v>818</v>
      </c>
      <c r="OA39" t="s">
        <v>1767</v>
      </c>
      <c r="OB39" t="s">
        <v>1767</v>
      </c>
      <c r="OC39" t="s">
        <v>1767</v>
      </c>
      <c r="OD39" t="s">
        <v>1763</v>
      </c>
      <c r="OE39" t="s">
        <v>1767</v>
      </c>
      <c r="OF39" t="s">
        <v>1767</v>
      </c>
      <c r="OG39" t="s">
        <v>1767</v>
      </c>
      <c r="OH39" t="s">
        <v>1767</v>
      </c>
      <c r="OI39" t="s">
        <v>1767</v>
      </c>
      <c r="OJ39" t="s">
        <v>1767</v>
      </c>
      <c r="OK39" t="s">
        <v>1767</v>
      </c>
      <c r="OL39" t="s">
        <v>1767</v>
      </c>
      <c r="OM39" t="s">
        <v>1767</v>
      </c>
      <c r="ON39" t="s">
        <v>1767</v>
      </c>
      <c r="OP39" t="s">
        <v>1818</v>
      </c>
      <c r="OQ39" t="s">
        <v>1774</v>
      </c>
      <c r="OR39" t="s">
        <v>1797</v>
      </c>
      <c r="OS39" t="s">
        <v>1806</v>
      </c>
      <c r="OT39" t="s">
        <v>1763</v>
      </c>
      <c r="OU39" t="s">
        <v>1767</v>
      </c>
      <c r="OV39" t="s">
        <v>1777</v>
      </c>
      <c r="OW39" t="s">
        <v>1778</v>
      </c>
      <c r="OX39" t="s">
        <v>832</v>
      </c>
      <c r="OY39" t="s">
        <v>1779</v>
      </c>
      <c r="OZ39" t="s">
        <v>928</v>
      </c>
      <c r="PA39" t="s">
        <v>1763</v>
      </c>
      <c r="PB39" t="s">
        <v>1767</v>
      </c>
      <c r="PC39" t="s">
        <v>1767</v>
      </c>
      <c r="PD39" t="s">
        <v>1767</v>
      </c>
      <c r="PE39" t="s">
        <v>1767</v>
      </c>
      <c r="PF39" t="s">
        <v>1767</v>
      </c>
      <c r="PG39" t="s">
        <v>1767</v>
      </c>
      <c r="PH39" t="s">
        <v>1767</v>
      </c>
      <c r="PI39" t="s">
        <v>1767</v>
      </c>
      <c r="PJ39" t="s">
        <v>1767</v>
      </c>
      <c r="PK39" t="s">
        <v>1767</v>
      </c>
      <c r="PL39" t="s">
        <v>1780</v>
      </c>
      <c r="PM39" t="s">
        <v>837</v>
      </c>
      <c r="PN39" t="s">
        <v>845</v>
      </c>
      <c r="PO39" t="s">
        <v>1807</v>
      </c>
      <c r="PP39" t="s">
        <v>1782</v>
      </c>
      <c r="PQ39" t="s">
        <v>1763</v>
      </c>
      <c r="PR39" t="s">
        <v>1763</v>
      </c>
      <c r="PS39" t="s">
        <v>1767</v>
      </c>
      <c r="PT39" t="s">
        <v>1767</v>
      </c>
      <c r="PU39" t="s">
        <v>1767</v>
      </c>
      <c r="PV39" t="s">
        <v>1767</v>
      </c>
      <c r="PW39" t="s">
        <v>1767</v>
      </c>
      <c r="PX39" t="s">
        <v>1767</v>
      </c>
      <c r="PY39" t="s">
        <v>1767</v>
      </c>
      <c r="PZ39" t="s">
        <v>1783</v>
      </c>
      <c r="QA39" t="s">
        <v>841</v>
      </c>
      <c r="QB39" t="s">
        <v>1814</v>
      </c>
      <c r="QC39" t="s">
        <v>1785</v>
      </c>
      <c r="QD39" t="s">
        <v>1815</v>
      </c>
      <c r="QE39" t="s">
        <v>845</v>
      </c>
      <c r="QF39" t="s">
        <v>1763</v>
      </c>
      <c r="QG39" t="s">
        <v>1767</v>
      </c>
      <c r="QH39" t="s">
        <v>1763</v>
      </c>
      <c r="QI39" t="s">
        <v>1763</v>
      </c>
      <c r="QJ39" t="s">
        <v>1763</v>
      </c>
      <c r="QK39" t="s">
        <v>1763</v>
      </c>
      <c r="QL39" t="s">
        <v>1767</v>
      </c>
      <c r="QM39" t="s">
        <v>1767</v>
      </c>
      <c r="QN39" t="s">
        <v>1767</v>
      </c>
      <c r="QO39" t="s">
        <v>1767</v>
      </c>
      <c r="QP39" t="s">
        <v>1767</v>
      </c>
      <c r="QQ39" t="s">
        <v>1767</v>
      </c>
      <c r="QR39" t="s">
        <v>1763</v>
      </c>
      <c r="QS39" t="s">
        <v>1767</v>
      </c>
      <c r="QT39" t="s">
        <v>1767</v>
      </c>
      <c r="QU39" t="s">
        <v>1767</v>
      </c>
      <c r="QV39" t="s">
        <v>1767</v>
      </c>
      <c r="QW39" t="s">
        <v>1767</v>
      </c>
      <c r="QX39" t="s">
        <v>1767</v>
      </c>
      <c r="QY39" t="s">
        <v>1767</v>
      </c>
      <c r="QZ39" t="s">
        <v>1767</v>
      </c>
      <c r="RA39" t="s">
        <v>1767</v>
      </c>
      <c r="RB39" t="s">
        <v>1767</v>
      </c>
      <c r="RC39" t="s">
        <v>1767</v>
      </c>
      <c r="RD39" t="s">
        <v>1767</v>
      </c>
      <c r="RE39" t="s">
        <v>1767</v>
      </c>
      <c r="RF39" t="s">
        <v>1767</v>
      </c>
      <c r="RG39" t="s">
        <v>1767</v>
      </c>
      <c r="RH39" t="s">
        <v>1767</v>
      </c>
      <c r="RI39" t="s">
        <v>1763</v>
      </c>
      <c r="RJ39" t="s">
        <v>1767</v>
      </c>
      <c r="RK39" t="s">
        <v>1763</v>
      </c>
      <c r="RL39" t="s">
        <v>1763</v>
      </c>
      <c r="RM39" t="s">
        <v>1767</v>
      </c>
      <c r="RN39" t="s">
        <v>1767</v>
      </c>
      <c r="RO39" t="s">
        <v>1763</v>
      </c>
      <c r="RP39" t="s">
        <v>1767</v>
      </c>
      <c r="RQ39" t="s">
        <v>1767</v>
      </c>
      <c r="RR39" t="s">
        <v>1767</v>
      </c>
      <c r="RS39" t="s">
        <v>1767</v>
      </c>
      <c r="RT39" t="s">
        <v>1767</v>
      </c>
      <c r="RU39" t="s">
        <v>1767</v>
      </c>
      <c r="RV39" t="s">
        <v>1767</v>
      </c>
      <c r="RW39" t="s">
        <v>1767</v>
      </c>
      <c r="RX39" t="s">
        <v>836</v>
      </c>
      <c r="RY39" t="s">
        <v>1818</v>
      </c>
      <c r="RZ39" t="s">
        <v>1767</v>
      </c>
      <c r="SB39" t="s">
        <v>1767</v>
      </c>
      <c r="SC39" t="s">
        <v>1767</v>
      </c>
      <c r="SD39" t="s">
        <v>1767</v>
      </c>
      <c r="SE39" t="s">
        <v>1767</v>
      </c>
      <c r="SF39" t="s">
        <v>1767</v>
      </c>
      <c r="SG39" t="s">
        <v>1767</v>
      </c>
      <c r="SH39" t="s">
        <v>1767</v>
      </c>
      <c r="SI39" t="s">
        <v>1767</v>
      </c>
      <c r="SJ39" t="s">
        <v>1767</v>
      </c>
      <c r="SK39" t="s">
        <v>1767</v>
      </c>
      <c r="SL39" t="s">
        <v>1763</v>
      </c>
      <c r="SM39" t="s">
        <v>1767</v>
      </c>
      <c r="SN39" t="s">
        <v>1767</v>
      </c>
      <c r="SO39" t="s">
        <v>1767</v>
      </c>
      <c r="SP39" t="s">
        <v>1767</v>
      </c>
      <c r="SQ39" t="s">
        <v>1767</v>
      </c>
      <c r="SR39" t="s">
        <v>1767</v>
      </c>
      <c r="SS39" t="s">
        <v>1767</v>
      </c>
      <c r="ST39" t="s">
        <v>1767</v>
      </c>
      <c r="SU39" t="s">
        <v>1767</v>
      </c>
      <c r="SV39" t="s">
        <v>1767</v>
      </c>
      <c r="SW39" t="s">
        <v>1767</v>
      </c>
      <c r="SX39" t="s">
        <v>1767</v>
      </c>
      <c r="SY39" t="s">
        <v>1767</v>
      </c>
      <c r="SZ39" t="s">
        <v>1767</v>
      </c>
      <c r="TA39" t="s">
        <v>1767</v>
      </c>
      <c r="TB39" t="s">
        <v>1767</v>
      </c>
      <c r="TC39" t="s">
        <v>1767</v>
      </c>
      <c r="TD39" t="s">
        <v>1767</v>
      </c>
      <c r="TE39" t="s">
        <v>1767</v>
      </c>
      <c r="TF39" t="s">
        <v>1763</v>
      </c>
      <c r="TG39" t="s">
        <v>1767</v>
      </c>
      <c r="TH39" t="s">
        <v>1767</v>
      </c>
      <c r="TI39" t="s">
        <v>1767</v>
      </c>
      <c r="TU39" t="s">
        <v>1767</v>
      </c>
      <c r="TY39" t="s">
        <v>1763</v>
      </c>
      <c r="TZ39" t="s">
        <v>1767</v>
      </c>
      <c r="UA39" t="s">
        <v>1767</v>
      </c>
      <c r="UB39" t="s">
        <v>1767</v>
      </c>
      <c r="UC39" t="s">
        <v>1767</v>
      </c>
      <c r="UD39" t="s">
        <v>1767</v>
      </c>
      <c r="UE39" t="s">
        <v>1767</v>
      </c>
      <c r="UF39" t="s">
        <v>1767</v>
      </c>
      <c r="UG39" t="s">
        <v>1767</v>
      </c>
      <c r="UH39" t="s">
        <v>1767</v>
      </c>
      <c r="UI39" t="s">
        <v>1767</v>
      </c>
      <c r="UJ39" t="s">
        <v>1767</v>
      </c>
      <c r="UK39" t="s">
        <v>1767</v>
      </c>
      <c r="UL39" t="s">
        <v>1763</v>
      </c>
      <c r="UM39" t="s">
        <v>1763</v>
      </c>
      <c r="UN39" t="s">
        <v>1763</v>
      </c>
      <c r="UO39" t="s">
        <v>1767</v>
      </c>
      <c r="UP39" t="s">
        <v>1767</v>
      </c>
      <c r="UQ39" t="s">
        <v>1767</v>
      </c>
      <c r="UR39" t="s">
        <v>1767</v>
      </c>
      <c r="US39" t="s">
        <v>1767</v>
      </c>
      <c r="UT39" t="s">
        <v>1767</v>
      </c>
      <c r="UU39" t="s">
        <v>1767</v>
      </c>
      <c r="UV39" t="s">
        <v>1767</v>
      </c>
      <c r="UW39" t="s">
        <v>1767</v>
      </c>
      <c r="UX39" t="s">
        <v>1767</v>
      </c>
      <c r="UY39" t="s">
        <v>1767</v>
      </c>
      <c r="UZ39" t="s">
        <v>1767</v>
      </c>
      <c r="VB39" t="s">
        <v>1787</v>
      </c>
      <c r="VC39" t="s">
        <v>1788</v>
      </c>
      <c r="VD39" t="s">
        <v>1767</v>
      </c>
      <c r="VE39" t="s">
        <v>1767</v>
      </c>
      <c r="VF39" t="s">
        <v>1767</v>
      </c>
      <c r="VG39" t="s">
        <v>1763</v>
      </c>
      <c r="VH39" t="s">
        <v>1767</v>
      </c>
      <c r="VI39" t="s">
        <v>1767</v>
      </c>
      <c r="VJ39" t="s">
        <v>1767</v>
      </c>
      <c r="VK39" t="s">
        <v>1767</v>
      </c>
      <c r="VL39" t="s">
        <v>1767</v>
      </c>
      <c r="VM39" t="s">
        <v>1767</v>
      </c>
      <c r="VN39" t="s">
        <v>1767</v>
      </c>
      <c r="VO39" t="s">
        <v>1767</v>
      </c>
      <c r="VP39" t="s">
        <v>1767</v>
      </c>
      <c r="VQ39" t="s">
        <v>1767</v>
      </c>
      <c r="VY39" t="s">
        <v>1767</v>
      </c>
      <c r="VZ39" t="s">
        <v>1767</v>
      </c>
      <c r="WA39" t="s">
        <v>1767</v>
      </c>
      <c r="WJ39" t="s">
        <v>1767</v>
      </c>
      <c r="WK39" t="s">
        <v>1767</v>
      </c>
      <c r="WL39" t="s">
        <v>1767</v>
      </c>
      <c r="WM39" t="s">
        <v>1767</v>
      </c>
      <c r="WN39" t="s">
        <v>1767</v>
      </c>
      <c r="WO39" t="s">
        <v>1767</v>
      </c>
      <c r="WP39" t="s">
        <v>1767</v>
      </c>
      <c r="WQ39" t="s">
        <v>1763</v>
      </c>
      <c r="WR39" t="s">
        <v>1767</v>
      </c>
      <c r="WS39" t="s">
        <v>949</v>
      </c>
      <c r="WU39" t="s">
        <v>1767</v>
      </c>
      <c r="WV39" t="s">
        <v>1767</v>
      </c>
      <c r="WW39" t="s">
        <v>1767</v>
      </c>
      <c r="WX39" t="s">
        <v>1767</v>
      </c>
      <c r="WY39" t="s">
        <v>1767</v>
      </c>
      <c r="WZ39" t="s">
        <v>1763</v>
      </c>
      <c r="XA39" t="s">
        <v>1767</v>
      </c>
      <c r="XB39" t="s">
        <v>1767</v>
      </c>
      <c r="XC39" t="s">
        <v>1789</v>
      </c>
      <c r="XD39" t="s">
        <v>1763</v>
      </c>
      <c r="XE39" t="s">
        <v>1767</v>
      </c>
      <c r="XF39" t="s">
        <v>1767</v>
      </c>
      <c r="XG39" t="s">
        <v>1767</v>
      </c>
      <c r="XH39" t="s">
        <v>1767</v>
      </c>
      <c r="XI39" t="s">
        <v>1767</v>
      </c>
      <c r="XJ39" t="s">
        <v>1767</v>
      </c>
      <c r="XK39" t="s">
        <v>1767</v>
      </c>
      <c r="XL39" t="s">
        <v>1767</v>
      </c>
      <c r="XM39" t="s">
        <v>1767</v>
      </c>
      <c r="XN39" t="s">
        <v>1767</v>
      </c>
      <c r="XO39" t="s">
        <v>1767</v>
      </c>
      <c r="XP39" t="s">
        <v>1767</v>
      </c>
      <c r="XQ39" t="s">
        <v>1767</v>
      </c>
      <c r="XR39" t="s">
        <v>1767</v>
      </c>
      <c r="XS39" t="s">
        <v>1767</v>
      </c>
      <c r="XT39" t="s">
        <v>1767</v>
      </c>
      <c r="XU39" t="s">
        <v>1767</v>
      </c>
      <c r="XV39" t="s">
        <v>1767</v>
      </c>
      <c r="XW39" t="s">
        <v>1763</v>
      </c>
      <c r="XX39" t="s">
        <v>1767</v>
      </c>
      <c r="XY39" t="s">
        <v>1767</v>
      </c>
      <c r="XZ39" t="s">
        <v>1767</v>
      </c>
      <c r="ZM39" t="s">
        <v>1767</v>
      </c>
      <c r="ZN39" t="s">
        <v>1767</v>
      </c>
      <c r="ZO39" t="s">
        <v>1767</v>
      </c>
      <c r="ZP39" t="s">
        <v>1767</v>
      </c>
      <c r="ZQ39" t="s">
        <v>1767</v>
      </c>
      <c r="ZR39" t="s">
        <v>1767</v>
      </c>
      <c r="ZS39" t="s">
        <v>1763</v>
      </c>
      <c r="ZT39" t="s">
        <v>1767</v>
      </c>
      <c r="ZU39" t="s">
        <v>1767</v>
      </c>
      <c r="ZV39" t="s">
        <v>1767</v>
      </c>
      <c r="ZW39" t="s">
        <v>1767</v>
      </c>
      <c r="ZX39" t="s">
        <v>1767</v>
      </c>
      <c r="ZY39" t="s">
        <v>1767</v>
      </c>
      <c r="ZZ39" t="s">
        <v>1767</v>
      </c>
      <c r="AAA39" t="s">
        <v>1767</v>
      </c>
      <c r="AAB39" t="s">
        <v>1767</v>
      </c>
      <c r="AAC39" t="s">
        <v>1767</v>
      </c>
      <c r="AAD39" t="s">
        <v>1767</v>
      </c>
      <c r="AAE39" t="s">
        <v>1767</v>
      </c>
      <c r="AAF39" t="s">
        <v>1767</v>
      </c>
      <c r="AAH39" t="s">
        <v>1767</v>
      </c>
      <c r="AAI39" t="s">
        <v>1767</v>
      </c>
      <c r="AAJ39" t="s">
        <v>1767</v>
      </c>
      <c r="AAK39" t="s">
        <v>1767</v>
      </c>
      <c r="AAL39" t="s">
        <v>1763</v>
      </c>
      <c r="AAM39" t="s">
        <v>1767</v>
      </c>
      <c r="AAN39" t="s">
        <v>1767</v>
      </c>
      <c r="AAO39" t="s">
        <v>1767</v>
      </c>
      <c r="AAP39" t="s">
        <v>1767</v>
      </c>
      <c r="AAQ39" t="s">
        <v>1767</v>
      </c>
      <c r="AAR39" t="s">
        <v>1767</v>
      </c>
      <c r="AAS39" t="s">
        <v>1767</v>
      </c>
      <c r="AAT39" t="s">
        <v>1767</v>
      </c>
      <c r="AAV39" t="s">
        <v>1767</v>
      </c>
      <c r="AAW39" t="s">
        <v>1767</v>
      </c>
      <c r="AAX39" t="s">
        <v>1767</v>
      </c>
      <c r="AAY39" t="s">
        <v>1767</v>
      </c>
      <c r="AAZ39" t="s">
        <v>1767</v>
      </c>
      <c r="ABA39" t="s">
        <v>1767</v>
      </c>
      <c r="ABB39" t="s">
        <v>1767</v>
      </c>
      <c r="ABC39" t="s">
        <v>1767</v>
      </c>
      <c r="ABD39" t="s">
        <v>1767</v>
      </c>
      <c r="ABE39" t="s">
        <v>1767</v>
      </c>
      <c r="ABF39" t="s">
        <v>1767</v>
      </c>
      <c r="ABG39" t="s">
        <v>1767</v>
      </c>
      <c r="ABH39" t="s">
        <v>1767</v>
      </c>
      <c r="ABI39" t="s">
        <v>1767</v>
      </c>
      <c r="ABJ39" t="s">
        <v>1767</v>
      </c>
      <c r="ABK39" t="s">
        <v>1767</v>
      </c>
      <c r="ABL39" t="s">
        <v>1767</v>
      </c>
      <c r="ABM39" t="s">
        <v>1767</v>
      </c>
      <c r="ABN39" t="s">
        <v>1767</v>
      </c>
      <c r="ABO39" t="s">
        <v>1767</v>
      </c>
      <c r="ABP39" t="s">
        <v>1767</v>
      </c>
      <c r="ABQ39" t="s">
        <v>1763</v>
      </c>
      <c r="ABR39" t="s">
        <v>1767</v>
      </c>
      <c r="ABS39" t="s">
        <v>1767</v>
      </c>
      <c r="ABT39" t="s">
        <v>1767</v>
      </c>
      <c r="ABU39" t="s">
        <v>1767</v>
      </c>
      <c r="ABV39" t="s">
        <v>1767</v>
      </c>
      <c r="ABW39" t="s">
        <v>1763</v>
      </c>
      <c r="ABX39" t="s">
        <v>1763</v>
      </c>
      <c r="ABY39" t="s">
        <v>1767</v>
      </c>
      <c r="ABZ39" t="s">
        <v>1767</v>
      </c>
      <c r="ACA39" t="s">
        <v>1767</v>
      </c>
      <c r="ACB39" t="s">
        <v>1767</v>
      </c>
      <c r="ACC39" t="s">
        <v>1767</v>
      </c>
      <c r="ACD39" t="s">
        <v>1767</v>
      </c>
      <c r="ACE39" t="s">
        <v>1767</v>
      </c>
      <c r="ACF39" t="s">
        <v>1767</v>
      </c>
      <c r="ACG39" t="s">
        <v>1767</v>
      </c>
      <c r="ACH39" t="s">
        <v>1767</v>
      </c>
      <c r="ACI39" t="s">
        <v>1767</v>
      </c>
    </row>
    <row r="40" spans="1:763">
      <c r="A40" t="s">
        <v>1092</v>
      </c>
      <c r="B40" t="s">
        <v>1093</v>
      </c>
      <c r="C40" t="s">
        <v>1094</v>
      </c>
      <c r="D40" t="s">
        <v>811</v>
      </c>
      <c r="E40" t="s">
        <v>811</v>
      </c>
      <c r="P40" t="s">
        <v>812</v>
      </c>
      <c r="Q40">
        <v>0.874863865752458</v>
      </c>
      <c r="T40" t="s">
        <v>1892</v>
      </c>
      <c r="V40" t="s">
        <v>1763</v>
      </c>
      <c r="X40" t="s">
        <v>1763</v>
      </c>
      <c r="Y40" t="s">
        <v>1791</v>
      </c>
      <c r="AA40" t="s">
        <v>1828</v>
      </c>
      <c r="AB40" t="s">
        <v>1766</v>
      </c>
      <c r="AC40" t="s">
        <v>1893</v>
      </c>
      <c r="AD40" t="s">
        <v>1763</v>
      </c>
      <c r="AE40" t="s">
        <v>1893</v>
      </c>
      <c r="AF40" t="s">
        <v>818</v>
      </c>
      <c r="AG40" t="s">
        <v>818</v>
      </c>
      <c r="KF40" t="s">
        <v>1893</v>
      </c>
      <c r="KH40" t="s">
        <v>818</v>
      </c>
      <c r="KI40" t="s">
        <v>818</v>
      </c>
      <c r="KJ40" t="s">
        <v>845</v>
      </c>
      <c r="KK40" t="s">
        <v>879</v>
      </c>
      <c r="KL40" t="s">
        <v>818</v>
      </c>
      <c r="KM40" t="s">
        <v>845</v>
      </c>
      <c r="KN40" t="s">
        <v>879</v>
      </c>
      <c r="KO40" t="s">
        <v>818</v>
      </c>
      <c r="KP40" t="s">
        <v>836</v>
      </c>
      <c r="KQ40" t="s">
        <v>836</v>
      </c>
      <c r="KR40" t="s">
        <v>818</v>
      </c>
      <c r="KS40" t="s">
        <v>818</v>
      </c>
      <c r="KT40" t="s">
        <v>845</v>
      </c>
      <c r="KU40" t="s">
        <v>879</v>
      </c>
      <c r="KV40" t="s">
        <v>818</v>
      </c>
      <c r="KW40" t="s">
        <v>818</v>
      </c>
      <c r="KX40" t="s">
        <v>837</v>
      </c>
      <c r="KY40" t="s">
        <v>818</v>
      </c>
      <c r="KZ40" t="s">
        <v>836</v>
      </c>
      <c r="LA40" t="s">
        <v>837</v>
      </c>
      <c r="LB40" t="s">
        <v>837</v>
      </c>
      <c r="LC40" t="s">
        <v>1810</v>
      </c>
      <c r="LD40" t="s">
        <v>1893</v>
      </c>
      <c r="LE40" t="s">
        <v>892</v>
      </c>
      <c r="LF40" t="s">
        <v>892</v>
      </c>
      <c r="LH40" t="s">
        <v>1763</v>
      </c>
      <c r="LI40" t="s">
        <v>1763</v>
      </c>
      <c r="LJ40" t="s">
        <v>1763</v>
      </c>
      <c r="LK40" t="s">
        <v>1763</v>
      </c>
      <c r="LL40" t="s">
        <v>1767</v>
      </c>
      <c r="LM40" t="s">
        <v>1767</v>
      </c>
      <c r="LN40" t="s">
        <v>1763</v>
      </c>
      <c r="LO40" t="s">
        <v>1763</v>
      </c>
      <c r="LP40" t="s">
        <v>1767</v>
      </c>
      <c r="LQ40" t="s">
        <v>1767</v>
      </c>
      <c r="LR40" t="s">
        <v>818</v>
      </c>
      <c r="LS40" t="s">
        <v>818</v>
      </c>
      <c r="LT40" t="s">
        <v>837</v>
      </c>
      <c r="LU40" t="s">
        <v>818</v>
      </c>
      <c r="LV40" t="s">
        <v>818</v>
      </c>
      <c r="LW40" t="s">
        <v>837</v>
      </c>
      <c r="LX40" t="s">
        <v>1767</v>
      </c>
      <c r="MA40" t="s">
        <v>1829</v>
      </c>
      <c r="MB40" t="s">
        <v>821</v>
      </c>
      <c r="MC40" t="s">
        <v>1769</v>
      </c>
      <c r="MD40" t="s">
        <v>1763</v>
      </c>
      <c r="MF40" t="s">
        <v>1833</v>
      </c>
      <c r="MH40" t="s">
        <v>1834</v>
      </c>
      <c r="MI40" t="s">
        <v>1763</v>
      </c>
      <c r="MJ40" t="s">
        <v>1771</v>
      </c>
      <c r="MK40" t="s">
        <v>1767</v>
      </c>
      <c r="ML40" t="s">
        <v>1767</v>
      </c>
      <c r="MM40" t="s">
        <v>1767</v>
      </c>
      <c r="MN40" t="s">
        <v>1767</v>
      </c>
      <c r="MO40" t="s">
        <v>1767</v>
      </c>
      <c r="MP40" t="s">
        <v>1767</v>
      </c>
      <c r="MQ40" t="s">
        <v>1767</v>
      </c>
      <c r="MR40" t="s">
        <v>1763</v>
      </c>
      <c r="MS40" t="s">
        <v>1767</v>
      </c>
      <c r="MT40" t="s">
        <v>1767</v>
      </c>
      <c r="MU40" t="s">
        <v>1767</v>
      </c>
      <c r="MV40" t="s">
        <v>1767</v>
      </c>
      <c r="MW40" t="s">
        <v>1767</v>
      </c>
      <c r="MX40" t="s">
        <v>1763</v>
      </c>
      <c r="MY40" t="s">
        <v>1767</v>
      </c>
      <c r="MZ40" t="s">
        <v>1767</v>
      </c>
      <c r="NA40" t="s">
        <v>1767</v>
      </c>
      <c r="NB40" t="s">
        <v>1767</v>
      </c>
      <c r="NR40" t="s">
        <v>1767</v>
      </c>
      <c r="NU40" t="s">
        <v>1772</v>
      </c>
      <c r="NX40" t="s">
        <v>1845</v>
      </c>
      <c r="NY40" t="s">
        <v>836</v>
      </c>
      <c r="NZ40" t="s">
        <v>877</v>
      </c>
      <c r="OP40" t="s">
        <v>1767</v>
      </c>
      <c r="OQ40" t="s">
        <v>1774</v>
      </c>
      <c r="OR40" t="s">
        <v>1797</v>
      </c>
      <c r="OS40" t="s">
        <v>1806</v>
      </c>
      <c r="OT40" t="s">
        <v>1763</v>
      </c>
      <c r="OU40" t="s">
        <v>1767</v>
      </c>
      <c r="OV40" t="s">
        <v>1777</v>
      </c>
      <c r="OW40" t="s">
        <v>1798</v>
      </c>
      <c r="OX40" t="s">
        <v>1818</v>
      </c>
      <c r="OY40" t="s">
        <v>1779</v>
      </c>
      <c r="OZ40" t="s">
        <v>846</v>
      </c>
      <c r="PA40" t="s">
        <v>1767</v>
      </c>
      <c r="PB40" t="s">
        <v>1767</v>
      </c>
      <c r="PC40" t="s">
        <v>1767</v>
      </c>
      <c r="PD40" t="s">
        <v>1763</v>
      </c>
      <c r="PE40" t="s">
        <v>1767</v>
      </c>
      <c r="PF40" t="s">
        <v>1767</v>
      </c>
      <c r="PG40" t="s">
        <v>1767</v>
      </c>
      <c r="PH40" t="s">
        <v>1767</v>
      </c>
      <c r="PI40" t="s">
        <v>1767</v>
      </c>
      <c r="PJ40" t="s">
        <v>1767</v>
      </c>
      <c r="PK40" t="s">
        <v>1767</v>
      </c>
      <c r="PL40" t="s">
        <v>1780</v>
      </c>
      <c r="PM40" t="s">
        <v>1057</v>
      </c>
      <c r="PN40" t="s">
        <v>1057</v>
      </c>
      <c r="PO40" t="s">
        <v>1781</v>
      </c>
      <c r="PP40" t="s">
        <v>1782</v>
      </c>
      <c r="PQ40" t="s">
        <v>1763</v>
      </c>
      <c r="PR40" t="s">
        <v>1763</v>
      </c>
      <c r="PS40" t="s">
        <v>1767</v>
      </c>
      <c r="PT40" t="s">
        <v>1767</v>
      </c>
      <c r="PU40" t="s">
        <v>1767</v>
      </c>
      <c r="PV40" t="s">
        <v>1767</v>
      </c>
      <c r="PW40" t="s">
        <v>1767</v>
      </c>
      <c r="PX40" t="s">
        <v>1767</v>
      </c>
      <c r="PY40" t="s">
        <v>1767</v>
      </c>
      <c r="PZ40" t="s">
        <v>1783</v>
      </c>
      <c r="QA40" t="s">
        <v>841</v>
      </c>
      <c r="QB40" t="s">
        <v>1814</v>
      </c>
      <c r="QC40" t="s">
        <v>1785</v>
      </c>
      <c r="QD40" t="s">
        <v>1815</v>
      </c>
      <c r="QE40" t="s">
        <v>837</v>
      </c>
      <c r="QF40" t="s">
        <v>1763</v>
      </c>
      <c r="QG40" t="s">
        <v>1763</v>
      </c>
      <c r="QH40" t="s">
        <v>1763</v>
      </c>
      <c r="QI40" t="s">
        <v>1767</v>
      </c>
      <c r="QJ40" t="s">
        <v>1767</v>
      </c>
      <c r="QK40" t="s">
        <v>1767</v>
      </c>
      <c r="QL40" t="s">
        <v>1767</v>
      </c>
      <c r="QM40" t="s">
        <v>1763</v>
      </c>
      <c r="QN40" t="s">
        <v>1767</v>
      </c>
      <c r="QO40" t="s">
        <v>1767</v>
      </c>
      <c r="QP40" t="s">
        <v>1767</v>
      </c>
      <c r="QQ40" t="s">
        <v>1767</v>
      </c>
      <c r="QR40" t="s">
        <v>1763</v>
      </c>
      <c r="QS40" t="s">
        <v>1763</v>
      </c>
      <c r="QT40" t="s">
        <v>1767</v>
      </c>
      <c r="QU40" t="s">
        <v>1767</v>
      </c>
      <c r="QV40" t="s">
        <v>1767</v>
      </c>
      <c r="QW40" t="s">
        <v>1767</v>
      </c>
      <c r="QX40" t="s">
        <v>1767</v>
      </c>
      <c r="QY40" t="s">
        <v>1767</v>
      </c>
      <c r="QZ40" t="s">
        <v>1767</v>
      </c>
      <c r="RA40" t="s">
        <v>1767</v>
      </c>
      <c r="RB40" t="s">
        <v>1767</v>
      </c>
      <c r="RC40" t="s">
        <v>1767</v>
      </c>
      <c r="RD40" t="s">
        <v>1767</v>
      </c>
      <c r="RE40" t="s">
        <v>1767</v>
      </c>
      <c r="RF40" t="s">
        <v>1767</v>
      </c>
      <c r="RG40" t="s">
        <v>1767</v>
      </c>
      <c r="RH40" t="s">
        <v>1767</v>
      </c>
      <c r="RI40" t="s">
        <v>1767</v>
      </c>
      <c r="RJ40" t="s">
        <v>1767</v>
      </c>
      <c r="RK40" t="s">
        <v>1763</v>
      </c>
      <c r="RL40" t="s">
        <v>1763</v>
      </c>
      <c r="RM40" t="s">
        <v>1767</v>
      </c>
      <c r="RN40" t="s">
        <v>1767</v>
      </c>
      <c r="RO40" t="s">
        <v>1767</v>
      </c>
      <c r="RP40" t="s">
        <v>1767</v>
      </c>
      <c r="RQ40" t="s">
        <v>1767</v>
      </c>
      <c r="RR40" t="s">
        <v>1767</v>
      </c>
      <c r="RS40" t="s">
        <v>1767</v>
      </c>
      <c r="RT40" t="s">
        <v>1767</v>
      </c>
      <c r="RU40" t="s">
        <v>1767</v>
      </c>
      <c r="RV40" t="s">
        <v>1767</v>
      </c>
      <c r="RW40" t="s">
        <v>1767</v>
      </c>
      <c r="RX40" t="s">
        <v>1057</v>
      </c>
      <c r="RY40" t="s">
        <v>1037</v>
      </c>
      <c r="RZ40" t="s">
        <v>1763</v>
      </c>
      <c r="SA40" t="s">
        <v>1767</v>
      </c>
      <c r="SB40" t="s">
        <v>1763</v>
      </c>
      <c r="SC40" t="s">
        <v>1763</v>
      </c>
      <c r="SD40" t="s">
        <v>1767</v>
      </c>
      <c r="SE40" t="s">
        <v>1767</v>
      </c>
      <c r="SF40" t="s">
        <v>1763</v>
      </c>
      <c r="SG40" t="s">
        <v>1767</v>
      </c>
      <c r="SH40" t="s">
        <v>1767</v>
      </c>
      <c r="SI40" t="s">
        <v>1767</v>
      </c>
      <c r="SJ40" t="s">
        <v>1767</v>
      </c>
      <c r="SK40" t="s">
        <v>1767</v>
      </c>
      <c r="SL40" t="s">
        <v>1767</v>
      </c>
      <c r="SM40" t="s">
        <v>1767</v>
      </c>
      <c r="SN40" t="s">
        <v>1767</v>
      </c>
      <c r="SO40" t="s">
        <v>1767</v>
      </c>
      <c r="SP40" t="s">
        <v>1767</v>
      </c>
      <c r="SQ40" t="s">
        <v>1767</v>
      </c>
      <c r="SR40" t="s">
        <v>1767</v>
      </c>
      <c r="SS40" t="s">
        <v>1767</v>
      </c>
      <c r="ST40" t="s">
        <v>1767</v>
      </c>
      <c r="SU40" t="s">
        <v>1767</v>
      </c>
      <c r="SV40" t="s">
        <v>1767</v>
      </c>
      <c r="SW40" t="s">
        <v>1763</v>
      </c>
      <c r="SX40" t="s">
        <v>1767</v>
      </c>
      <c r="SY40" t="s">
        <v>1767</v>
      </c>
      <c r="SZ40" t="s">
        <v>1767</v>
      </c>
      <c r="TA40" t="s">
        <v>1767</v>
      </c>
      <c r="TB40" t="s">
        <v>1767</v>
      </c>
      <c r="TC40" t="s">
        <v>1767</v>
      </c>
      <c r="TD40" t="s">
        <v>1767</v>
      </c>
      <c r="TE40" t="s">
        <v>1767</v>
      </c>
      <c r="TF40" t="s">
        <v>1767</v>
      </c>
      <c r="TG40" t="s">
        <v>1767</v>
      </c>
      <c r="TH40" t="s">
        <v>1767</v>
      </c>
      <c r="TI40" t="s">
        <v>1767</v>
      </c>
      <c r="TJ40" t="s">
        <v>1767</v>
      </c>
      <c r="TU40" t="s">
        <v>1767</v>
      </c>
      <c r="TY40" t="s">
        <v>1767</v>
      </c>
      <c r="TZ40" t="s">
        <v>1767</v>
      </c>
      <c r="UA40" t="s">
        <v>1767</v>
      </c>
      <c r="UB40" t="s">
        <v>1767</v>
      </c>
      <c r="UC40" t="s">
        <v>1767</v>
      </c>
      <c r="UD40" t="s">
        <v>1767</v>
      </c>
      <c r="UE40" t="s">
        <v>1767</v>
      </c>
      <c r="UF40" t="s">
        <v>1767</v>
      </c>
      <c r="UG40" t="s">
        <v>1767</v>
      </c>
      <c r="UH40" t="s">
        <v>1763</v>
      </c>
      <c r="UI40" t="s">
        <v>1767</v>
      </c>
      <c r="UJ40" t="s">
        <v>1767</v>
      </c>
      <c r="UK40" t="s">
        <v>1767</v>
      </c>
      <c r="UL40" t="s">
        <v>1763</v>
      </c>
      <c r="UM40" t="s">
        <v>1763</v>
      </c>
      <c r="UN40" t="s">
        <v>1763</v>
      </c>
      <c r="UO40" t="s">
        <v>1767</v>
      </c>
      <c r="UP40" t="s">
        <v>1767</v>
      </c>
      <c r="UQ40" t="s">
        <v>1767</v>
      </c>
      <c r="UR40" t="s">
        <v>1763</v>
      </c>
      <c r="US40" t="s">
        <v>1767</v>
      </c>
      <c r="UT40" t="s">
        <v>1767</v>
      </c>
      <c r="UU40" t="s">
        <v>1767</v>
      </c>
      <c r="UV40" t="s">
        <v>1767</v>
      </c>
      <c r="UW40" t="s">
        <v>1767</v>
      </c>
      <c r="UX40" t="s">
        <v>1767</v>
      </c>
      <c r="UY40" t="s">
        <v>1767</v>
      </c>
      <c r="UZ40" t="s">
        <v>1767</v>
      </c>
      <c r="VB40" t="s">
        <v>1822</v>
      </c>
      <c r="VC40" t="s">
        <v>1788</v>
      </c>
      <c r="VD40" t="s">
        <v>1767</v>
      </c>
      <c r="VE40" t="s">
        <v>1767</v>
      </c>
      <c r="VF40" t="s">
        <v>1763</v>
      </c>
      <c r="VG40" t="s">
        <v>1767</v>
      </c>
      <c r="VH40" t="s">
        <v>1767</v>
      </c>
      <c r="VI40" t="s">
        <v>1767</v>
      </c>
      <c r="VJ40" t="s">
        <v>1767</v>
      </c>
      <c r="VK40" t="s">
        <v>1767</v>
      </c>
      <c r="VL40" t="s">
        <v>1767</v>
      </c>
      <c r="VM40" t="s">
        <v>1767</v>
      </c>
      <c r="VN40" t="s">
        <v>1767</v>
      </c>
      <c r="VO40" t="s">
        <v>1767</v>
      </c>
      <c r="VP40" t="s">
        <v>1767</v>
      </c>
      <c r="VQ40" t="s">
        <v>1767</v>
      </c>
      <c r="VY40" t="s">
        <v>1763</v>
      </c>
      <c r="VZ40" t="s">
        <v>1767</v>
      </c>
      <c r="WA40" t="s">
        <v>1767</v>
      </c>
      <c r="WJ40" t="s">
        <v>1767</v>
      </c>
      <c r="WK40" t="s">
        <v>1767</v>
      </c>
      <c r="WL40" t="s">
        <v>1767</v>
      </c>
      <c r="WM40" t="s">
        <v>1767</v>
      </c>
      <c r="WN40" t="s">
        <v>1767</v>
      </c>
      <c r="WO40" t="s">
        <v>1763</v>
      </c>
      <c r="WP40" t="s">
        <v>1767</v>
      </c>
      <c r="WQ40" t="s">
        <v>1767</v>
      </c>
      <c r="WR40" t="s">
        <v>1767</v>
      </c>
      <c r="WS40" t="s">
        <v>1073</v>
      </c>
      <c r="WU40" t="s">
        <v>1763</v>
      </c>
      <c r="WV40" t="s">
        <v>1763</v>
      </c>
      <c r="WW40" t="s">
        <v>1763</v>
      </c>
      <c r="WX40" t="s">
        <v>1767</v>
      </c>
      <c r="WY40" t="s">
        <v>1767</v>
      </c>
      <c r="WZ40" t="s">
        <v>1767</v>
      </c>
      <c r="XA40" t="s">
        <v>1767</v>
      </c>
      <c r="XB40" t="s">
        <v>1767</v>
      </c>
      <c r="XC40" t="s">
        <v>1789</v>
      </c>
      <c r="XD40" t="s">
        <v>1763</v>
      </c>
      <c r="XE40" t="s">
        <v>1767</v>
      </c>
      <c r="XF40" t="s">
        <v>1767</v>
      </c>
      <c r="XG40" t="s">
        <v>1767</v>
      </c>
      <c r="XH40" t="s">
        <v>1767</v>
      </c>
      <c r="XI40" t="s">
        <v>1767</v>
      </c>
      <c r="XJ40" t="s">
        <v>1767</v>
      </c>
      <c r="XK40" t="s">
        <v>1767</v>
      </c>
      <c r="XL40" t="s">
        <v>1767</v>
      </c>
      <c r="XM40" t="s">
        <v>1767</v>
      </c>
      <c r="XN40" t="s">
        <v>1767</v>
      </c>
      <c r="XO40" t="s">
        <v>1767</v>
      </c>
      <c r="XP40" t="s">
        <v>1767</v>
      </c>
      <c r="XQ40" t="s">
        <v>1767</v>
      </c>
      <c r="XR40" t="s">
        <v>1767</v>
      </c>
      <c r="XS40" t="s">
        <v>1767</v>
      </c>
      <c r="XT40" t="s">
        <v>1767</v>
      </c>
      <c r="XU40" t="s">
        <v>1767</v>
      </c>
      <c r="XV40" t="s">
        <v>1767</v>
      </c>
      <c r="XW40" t="s">
        <v>1763</v>
      </c>
      <c r="XX40" t="s">
        <v>1767</v>
      </c>
      <c r="XY40" t="s">
        <v>1767</v>
      </c>
      <c r="XZ40" t="s">
        <v>1767</v>
      </c>
      <c r="ZM40" t="s">
        <v>1767</v>
      </c>
      <c r="ZN40" t="s">
        <v>1763</v>
      </c>
      <c r="ZO40" t="s">
        <v>1767</v>
      </c>
      <c r="ZP40" t="s">
        <v>1767</v>
      </c>
      <c r="ZQ40" t="s">
        <v>1767</v>
      </c>
      <c r="ZR40" t="s">
        <v>1763</v>
      </c>
      <c r="ZS40" t="s">
        <v>1763</v>
      </c>
      <c r="ZT40" t="s">
        <v>1767</v>
      </c>
      <c r="ZU40" t="s">
        <v>1767</v>
      </c>
      <c r="ZV40" t="s">
        <v>1767</v>
      </c>
      <c r="ZW40" t="s">
        <v>1767</v>
      </c>
      <c r="ZX40" t="s">
        <v>1767</v>
      </c>
      <c r="ZY40" t="s">
        <v>1767</v>
      </c>
      <c r="ZZ40" t="s">
        <v>1767</v>
      </c>
      <c r="AAA40" t="s">
        <v>1767</v>
      </c>
      <c r="AAB40" t="s">
        <v>1767</v>
      </c>
      <c r="AAC40" t="s">
        <v>1767</v>
      </c>
      <c r="AAD40" t="s">
        <v>1767</v>
      </c>
      <c r="AAE40" t="s">
        <v>1767</v>
      </c>
      <c r="AAF40" t="s">
        <v>1767</v>
      </c>
      <c r="AAH40" t="s">
        <v>1763</v>
      </c>
      <c r="AAI40" t="s">
        <v>1767</v>
      </c>
      <c r="AAJ40" t="s">
        <v>1763</v>
      </c>
      <c r="AAK40" t="s">
        <v>1767</v>
      </c>
      <c r="AAL40" t="s">
        <v>1767</v>
      </c>
      <c r="AAM40" t="s">
        <v>1767</v>
      </c>
      <c r="AAN40" t="s">
        <v>1763</v>
      </c>
      <c r="AAO40" t="s">
        <v>1767</v>
      </c>
      <c r="AAP40" t="s">
        <v>1767</v>
      </c>
      <c r="AAQ40" t="s">
        <v>1767</v>
      </c>
      <c r="AAR40" t="s">
        <v>1767</v>
      </c>
      <c r="AAS40" t="s">
        <v>1767</v>
      </c>
      <c r="AAT40" t="s">
        <v>1767</v>
      </c>
      <c r="AAV40" t="s">
        <v>1767</v>
      </c>
      <c r="AAW40" t="s">
        <v>1767</v>
      </c>
      <c r="AAX40" t="s">
        <v>1767</v>
      </c>
      <c r="AAY40" t="s">
        <v>1767</v>
      </c>
      <c r="AAZ40" t="s">
        <v>1767</v>
      </c>
      <c r="ABA40" t="s">
        <v>1767</v>
      </c>
      <c r="ABB40" t="s">
        <v>1767</v>
      </c>
      <c r="ABC40" t="s">
        <v>1767</v>
      </c>
      <c r="ABD40" t="s">
        <v>1767</v>
      </c>
      <c r="ABE40" t="s">
        <v>1767</v>
      </c>
      <c r="ABF40" t="s">
        <v>1767</v>
      </c>
      <c r="ABG40" t="s">
        <v>1767</v>
      </c>
      <c r="ABH40" t="s">
        <v>1767</v>
      </c>
      <c r="ABI40" t="s">
        <v>1767</v>
      </c>
      <c r="ABJ40" t="s">
        <v>1767</v>
      </c>
      <c r="ABK40" t="s">
        <v>1763</v>
      </c>
      <c r="ABL40" t="s">
        <v>1767</v>
      </c>
      <c r="ABM40" t="s">
        <v>1767</v>
      </c>
      <c r="ABN40" t="s">
        <v>1767</v>
      </c>
      <c r="ABO40" t="s">
        <v>1767</v>
      </c>
      <c r="ABP40" t="s">
        <v>1767</v>
      </c>
      <c r="ABQ40" t="s">
        <v>1763</v>
      </c>
      <c r="ABR40" t="s">
        <v>1767</v>
      </c>
      <c r="ABS40" t="s">
        <v>1767</v>
      </c>
      <c r="ABT40" t="s">
        <v>1767</v>
      </c>
      <c r="ABU40" t="s">
        <v>1767</v>
      </c>
      <c r="ABV40" t="s">
        <v>1767</v>
      </c>
      <c r="ABW40" t="s">
        <v>1763</v>
      </c>
      <c r="ABX40" t="s">
        <v>1767</v>
      </c>
      <c r="ABY40" t="s">
        <v>1767</v>
      </c>
      <c r="ABZ40" t="s">
        <v>1767</v>
      </c>
      <c r="ACA40" t="s">
        <v>1767</v>
      </c>
      <c r="ACB40" t="s">
        <v>1767</v>
      </c>
      <c r="ACC40" t="s">
        <v>1767</v>
      </c>
      <c r="ACD40" t="s">
        <v>1767</v>
      </c>
      <c r="ACE40" t="s">
        <v>1767</v>
      </c>
      <c r="ACF40" t="s">
        <v>1767</v>
      </c>
      <c r="ACG40" t="s">
        <v>1767</v>
      </c>
      <c r="ACH40" t="s">
        <v>1767</v>
      </c>
      <c r="ACI40" t="s">
        <v>1763</v>
      </c>
    </row>
    <row r="41" spans="1:763">
      <c r="A41" t="s">
        <v>1095</v>
      </c>
      <c r="B41" t="s">
        <v>1096</v>
      </c>
      <c r="C41" t="s">
        <v>1097</v>
      </c>
      <c r="D41" t="s">
        <v>885</v>
      </c>
      <c r="E41" t="s">
        <v>885</v>
      </c>
      <c r="P41" t="s">
        <v>886</v>
      </c>
      <c r="T41" t="s">
        <v>1894</v>
      </c>
      <c r="V41" t="s">
        <v>1763</v>
      </c>
      <c r="X41" t="s">
        <v>1767</v>
      </c>
      <c r="Y41" t="s">
        <v>1764</v>
      </c>
      <c r="Z41" t="s">
        <v>1764</v>
      </c>
      <c r="AA41" t="s">
        <v>1792</v>
      </c>
      <c r="AB41" t="s">
        <v>1817</v>
      </c>
      <c r="AC41" t="s">
        <v>836</v>
      </c>
      <c r="AD41" t="s">
        <v>1763</v>
      </c>
      <c r="AE41" t="s">
        <v>818</v>
      </c>
      <c r="AF41" t="s">
        <v>836</v>
      </c>
      <c r="AG41" t="s">
        <v>818</v>
      </c>
      <c r="KF41" t="s">
        <v>836</v>
      </c>
      <c r="KH41" t="s">
        <v>818</v>
      </c>
      <c r="KI41" t="s">
        <v>818</v>
      </c>
      <c r="KJ41" t="s">
        <v>818</v>
      </c>
      <c r="KK41" t="s">
        <v>818</v>
      </c>
      <c r="KL41" t="s">
        <v>818</v>
      </c>
      <c r="KM41" t="s">
        <v>845</v>
      </c>
      <c r="KN41" t="s">
        <v>845</v>
      </c>
      <c r="KO41" t="s">
        <v>818</v>
      </c>
      <c r="KP41" t="s">
        <v>818</v>
      </c>
      <c r="KQ41" t="s">
        <v>837</v>
      </c>
      <c r="KR41" t="s">
        <v>818</v>
      </c>
      <c r="KS41" t="s">
        <v>818</v>
      </c>
      <c r="KT41" t="s">
        <v>818</v>
      </c>
      <c r="KU41" t="s">
        <v>818</v>
      </c>
      <c r="KV41" t="s">
        <v>818</v>
      </c>
      <c r="KW41" t="s">
        <v>837</v>
      </c>
      <c r="KX41" t="s">
        <v>818</v>
      </c>
      <c r="KY41" t="s">
        <v>818</v>
      </c>
      <c r="KZ41" t="s">
        <v>818</v>
      </c>
      <c r="LA41" t="s">
        <v>837</v>
      </c>
      <c r="LB41" t="s">
        <v>818</v>
      </c>
      <c r="LC41" t="s">
        <v>818</v>
      </c>
      <c r="LD41" t="s">
        <v>836</v>
      </c>
      <c r="LE41" t="s">
        <v>818</v>
      </c>
      <c r="LF41" t="s">
        <v>836</v>
      </c>
      <c r="LH41" t="s">
        <v>1767</v>
      </c>
      <c r="LI41" t="s">
        <v>1767</v>
      </c>
      <c r="LJ41" t="s">
        <v>1767</v>
      </c>
      <c r="LK41" t="s">
        <v>1767</v>
      </c>
      <c r="LL41" t="s">
        <v>1767</v>
      </c>
      <c r="LM41" t="s">
        <v>1767</v>
      </c>
      <c r="LO41" t="s">
        <v>1767</v>
      </c>
      <c r="LQ41" t="s">
        <v>1767</v>
      </c>
      <c r="LR41" t="s">
        <v>818</v>
      </c>
      <c r="LV41" t="s">
        <v>818</v>
      </c>
      <c r="LX41" t="s">
        <v>1767</v>
      </c>
      <c r="MU41" t="s">
        <v>1763</v>
      </c>
      <c r="NC41" t="s">
        <v>1763</v>
      </c>
      <c r="ND41" t="s">
        <v>1767</v>
      </c>
      <c r="NE41" t="s">
        <v>1763</v>
      </c>
      <c r="NR41" t="s">
        <v>1763</v>
      </c>
      <c r="NS41" t="s">
        <v>1767</v>
      </c>
      <c r="NU41" t="s">
        <v>1795</v>
      </c>
      <c r="NV41" t="s">
        <v>1767</v>
      </c>
      <c r="OP41" t="s">
        <v>1763</v>
      </c>
      <c r="OQ41" t="s">
        <v>1774</v>
      </c>
      <c r="OR41" t="s">
        <v>1797</v>
      </c>
      <c r="OS41" t="s">
        <v>1806</v>
      </c>
      <c r="OT41" t="s">
        <v>1763</v>
      </c>
      <c r="OU41" t="s">
        <v>1767</v>
      </c>
      <c r="OV41" t="s">
        <v>1877</v>
      </c>
      <c r="PA41" t="s">
        <v>1763</v>
      </c>
      <c r="PB41" t="s">
        <v>1767</v>
      </c>
      <c r="PC41" t="s">
        <v>1767</v>
      </c>
      <c r="PD41" t="s">
        <v>1767</v>
      </c>
      <c r="PE41" t="s">
        <v>1767</v>
      </c>
      <c r="PF41" t="s">
        <v>1767</v>
      </c>
      <c r="PG41" t="s">
        <v>1767</v>
      </c>
      <c r="PH41" t="s">
        <v>1767</v>
      </c>
      <c r="PI41" t="s">
        <v>1767</v>
      </c>
      <c r="PJ41" t="s">
        <v>1767</v>
      </c>
      <c r="PL41" t="s">
        <v>1780</v>
      </c>
      <c r="PM41" t="s">
        <v>879</v>
      </c>
      <c r="PN41" t="s">
        <v>837</v>
      </c>
      <c r="PO41" t="s">
        <v>1812</v>
      </c>
      <c r="PP41" t="s">
        <v>1782</v>
      </c>
      <c r="PQ41" t="s">
        <v>1763</v>
      </c>
      <c r="PR41" t="s">
        <v>1763</v>
      </c>
      <c r="PS41" t="s">
        <v>1767</v>
      </c>
      <c r="PT41" t="s">
        <v>1767</v>
      </c>
      <c r="PU41" t="s">
        <v>1767</v>
      </c>
      <c r="PV41" t="s">
        <v>1767</v>
      </c>
      <c r="PW41" t="s">
        <v>1767</v>
      </c>
      <c r="PX41" t="s">
        <v>1767</v>
      </c>
      <c r="PY41" t="s">
        <v>1767</v>
      </c>
      <c r="PZ41" t="s">
        <v>1783</v>
      </c>
      <c r="QA41" t="s">
        <v>841</v>
      </c>
      <c r="QB41" t="s">
        <v>1814</v>
      </c>
      <c r="QC41" t="s">
        <v>1785</v>
      </c>
      <c r="QD41" t="s">
        <v>1815</v>
      </c>
      <c r="QE41" t="s">
        <v>845</v>
      </c>
      <c r="QF41" t="s">
        <v>1763</v>
      </c>
      <c r="QG41" t="s">
        <v>1763</v>
      </c>
      <c r="QH41" t="s">
        <v>1763</v>
      </c>
      <c r="QI41" t="s">
        <v>1767</v>
      </c>
      <c r="QJ41" t="s">
        <v>1763</v>
      </c>
      <c r="QK41" t="s">
        <v>1763</v>
      </c>
      <c r="QL41" t="s">
        <v>1767</v>
      </c>
      <c r="QM41" t="s">
        <v>1767</v>
      </c>
      <c r="QN41" t="s">
        <v>1767</v>
      </c>
      <c r="QO41" t="s">
        <v>1767</v>
      </c>
      <c r="QP41" t="s">
        <v>1767</v>
      </c>
      <c r="QQ41" t="s">
        <v>1767</v>
      </c>
      <c r="QR41" t="s">
        <v>1763</v>
      </c>
      <c r="QS41" t="s">
        <v>1767</v>
      </c>
      <c r="QT41" t="s">
        <v>1767</v>
      </c>
      <c r="QU41" t="s">
        <v>1767</v>
      </c>
      <c r="QV41" t="s">
        <v>1767</v>
      </c>
      <c r="QW41" t="s">
        <v>1767</v>
      </c>
      <c r="QX41" t="s">
        <v>1763</v>
      </c>
      <c r="QY41" t="s">
        <v>1767</v>
      </c>
      <c r="QZ41" t="s">
        <v>1767</v>
      </c>
      <c r="RA41" t="s">
        <v>1767</v>
      </c>
      <c r="RB41" t="s">
        <v>1767</v>
      </c>
      <c r="RC41" t="s">
        <v>1767</v>
      </c>
      <c r="RD41" t="s">
        <v>1767</v>
      </c>
      <c r="RE41" t="s">
        <v>1767</v>
      </c>
      <c r="RF41" t="s">
        <v>1767</v>
      </c>
      <c r="RG41" t="s">
        <v>1767</v>
      </c>
      <c r="RH41" t="s">
        <v>1767</v>
      </c>
      <c r="RI41" t="s">
        <v>1767</v>
      </c>
      <c r="RJ41" t="s">
        <v>1767</v>
      </c>
      <c r="RK41" t="s">
        <v>1763</v>
      </c>
      <c r="RL41" t="s">
        <v>1763</v>
      </c>
      <c r="RM41" t="s">
        <v>1767</v>
      </c>
      <c r="RN41" t="s">
        <v>1767</v>
      </c>
      <c r="RO41" t="s">
        <v>1767</v>
      </c>
      <c r="RP41" t="s">
        <v>1767</v>
      </c>
      <c r="RQ41" t="s">
        <v>1767</v>
      </c>
      <c r="RR41" t="s">
        <v>1767</v>
      </c>
      <c r="RS41" t="s">
        <v>1767</v>
      </c>
      <c r="RT41" t="s">
        <v>1767</v>
      </c>
      <c r="RU41" t="s">
        <v>1767</v>
      </c>
      <c r="RV41" t="s">
        <v>1767</v>
      </c>
      <c r="RW41" t="s">
        <v>1767</v>
      </c>
      <c r="RX41" t="s">
        <v>845</v>
      </c>
      <c r="RY41" t="s">
        <v>1818</v>
      </c>
      <c r="RZ41" t="s">
        <v>1767</v>
      </c>
      <c r="SB41" t="s">
        <v>1767</v>
      </c>
      <c r="SC41" t="s">
        <v>1763</v>
      </c>
      <c r="SD41" t="s">
        <v>1767</v>
      </c>
      <c r="SE41" t="s">
        <v>1767</v>
      </c>
      <c r="SF41" t="s">
        <v>1763</v>
      </c>
      <c r="SG41" t="s">
        <v>1767</v>
      </c>
      <c r="SH41" t="s">
        <v>1767</v>
      </c>
      <c r="SI41" t="s">
        <v>1767</v>
      </c>
      <c r="SJ41" t="s">
        <v>1767</v>
      </c>
      <c r="SK41" t="s">
        <v>1767</v>
      </c>
      <c r="SL41" t="s">
        <v>1767</v>
      </c>
      <c r="SM41" t="s">
        <v>1767</v>
      </c>
      <c r="SN41" t="s">
        <v>1767</v>
      </c>
      <c r="SO41" t="s">
        <v>1767</v>
      </c>
      <c r="SP41" t="s">
        <v>1767</v>
      </c>
      <c r="SQ41" t="s">
        <v>1767</v>
      </c>
      <c r="SR41" t="s">
        <v>1767</v>
      </c>
      <c r="SS41" t="s">
        <v>1767</v>
      </c>
      <c r="ST41" t="s">
        <v>1763</v>
      </c>
      <c r="SU41" t="s">
        <v>1767</v>
      </c>
      <c r="SV41" t="s">
        <v>1767</v>
      </c>
      <c r="SW41" t="s">
        <v>1767</v>
      </c>
      <c r="SX41" t="s">
        <v>1767</v>
      </c>
      <c r="SY41" t="s">
        <v>1767</v>
      </c>
      <c r="SZ41" t="s">
        <v>1767</v>
      </c>
      <c r="TA41" t="s">
        <v>1767</v>
      </c>
      <c r="TB41" t="s">
        <v>1767</v>
      </c>
      <c r="TC41" t="s">
        <v>1767</v>
      </c>
      <c r="TD41" t="s">
        <v>1767</v>
      </c>
      <c r="TE41" t="s">
        <v>1767</v>
      </c>
      <c r="TF41" t="s">
        <v>1767</v>
      </c>
      <c r="TG41" t="s">
        <v>1767</v>
      </c>
      <c r="TH41" t="s">
        <v>1767</v>
      </c>
      <c r="TI41" t="s">
        <v>1767</v>
      </c>
      <c r="TU41" t="s">
        <v>1767</v>
      </c>
      <c r="TY41" t="s">
        <v>1767</v>
      </c>
      <c r="TZ41" t="s">
        <v>1767</v>
      </c>
      <c r="UA41" t="s">
        <v>1767</v>
      </c>
      <c r="UB41" t="s">
        <v>1767</v>
      </c>
      <c r="UC41" t="s">
        <v>1767</v>
      </c>
      <c r="UD41" t="s">
        <v>1767</v>
      </c>
      <c r="UE41" t="s">
        <v>1767</v>
      </c>
      <c r="UF41" t="s">
        <v>1767</v>
      </c>
      <c r="UG41" t="s">
        <v>1767</v>
      </c>
      <c r="UH41" t="s">
        <v>1767</v>
      </c>
      <c r="UI41" t="s">
        <v>1767</v>
      </c>
      <c r="UJ41" t="s">
        <v>1763</v>
      </c>
      <c r="UK41" t="s">
        <v>1767</v>
      </c>
      <c r="UL41" t="s">
        <v>1767</v>
      </c>
      <c r="UM41" t="s">
        <v>1767</v>
      </c>
      <c r="UN41" t="s">
        <v>1767</v>
      </c>
      <c r="UO41" t="s">
        <v>1767</v>
      </c>
      <c r="UP41" t="s">
        <v>1767</v>
      </c>
      <c r="UQ41" t="s">
        <v>1767</v>
      </c>
      <c r="UR41" t="s">
        <v>1767</v>
      </c>
      <c r="US41" t="s">
        <v>1767</v>
      </c>
      <c r="UT41" t="s">
        <v>1767</v>
      </c>
      <c r="UU41" t="s">
        <v>1767</v>
      </c>
      <c r="UV41" t="s">
        <v>1767</v>
      </c>
      <c r="UW41" t="s">
        <v>1767</v>
      </c>
      <c r="UX41" t="s">
        <v>1767</v>
      </c>
      <c r="UY41" t="s">
        <v>1763</v>
      </c>
      <c r="UZ41" t="s">
        <v>1767</v>
      </c>
      <c r="VD41" t="s">
        <v>1763</v>
      </c>
      <c r="VE41" t="s">
        <v>1767</v>
      </c>
      <c r="VF41" t="s">
        <v>1767</v>
      </c>
      <c r="VG41" t="s">
        <v>1767</v>
      </c>
      <c r="VH41" t="s">
        <v>1767</v>
      </c>
      <c r="VI41" t="s">
        <v>1767</v>
      </c>
      <c r="VJ41" t="s">
        <v>1767</v>
      </c>
      <c r="VK41" t="s">
        <v>1767</v>
      </c>
      <c r="VL41" t="s">
        <v>1767</v>
      </c>
      <c r="VM41" t="s">
        <v>1767</v>
      </c>
      <c r="VN41" t="s">
        <v>1767</v>
      </c>
      <c r="VO41" t="s">
        <v>1767</v>
      </c>
      <c r="VP41" t="s">
        <v>1767</v>
      </c>
      <c r="VQ41" t="s">
        <v>1767</v>
      </c>
      <c r="VY41" t="s">
        <v>1767</v>
      </c>
      <c r="VZ41" t="s">
        <v>1763</v>
      </c>
      <c r="WA41" t="s">
        <v>1767</v>
      </c>
      <c r="WJ41" t="s">
        <v>1763</v>
      </c>
      <c r="WK41" t="s">
        <v>1767</v>
      </c>
      <c r="WL41" t="s">
        <v>1767</v>
      </c>
      <c r="WM41" t="s">
        <v>1767</v>
      </c>
      <c r="WN41" t="s">
        <v>1767</v>
      </c>
      <c r="WO41" t="s">
        <v>1767</v>
      </c>
      <c r="WP41" t="s">
        <v>1767</v>
      </c>
      <c r="WQ41" t="s">
        <v>1767</v>
      </c>
      <c r="WR41" t="s">
        <v>1767</v>
      </c>
      <c r="WS41" t="s">
        <v>956</v>
      </c>
      <c r="WU41" t="s">
        <v>1767</v>
      </c>
      <c r="WV41" t="s">
        <v>1767</v>
      </c>
      <c r="WW41" t="s">
        <v>1767</v>
      </c>
      <c r="WX41" t="s">
        <v>1767</v>
      </c>
      <c r="WY41" t="s">
        <v>1767</v>
      </c>
      <c r="WZ41" t="s">
        <v>1763</v>
      </c>
      <c r="XA41" t="s">
        <v>1767</v>
      </c>
      <c r="XB41" t="s">
        <v>1767</v>
      </c>
      <c r="XC41" t="s">
        <v>1789</v>
      </c>
      <c r="XD41" t="s">
        <v>1763</v>
      </c>
      <c r="XE41" t="s">
        <v>1767</v>
      </c>
      <c r="XF41" t="s">
        <v>1767</v>
      </c>
      <c r="XG41" t="s">
        <v>1767</v>
      </c>
      <c r="XH41" t="s">
        <v>1767</v>
      </c>
      <c r="XI41" t="s">
        <v>1767</v>
      </c>
      <c r="XJ41" t="s">
        <v>1767</v>
      </c>
      <c r="XK41" t="s">
        <v>1767</v>
      </c>
      <c r="XL41" t="s">
        <v>1767</v>
      </c>
      <c r="XM41" t="s">
        <v>1767</v>
      </c>
      <c r="XN41" t="s">
        <v>1767</v>
      </c>
      <c r="XO41" t="s">
        <v>1767</v>
      </c>
      <c r="XP41" t="s">
        <v>1767</v>
      </c>
      <c r="XQ41" t="s">
        <v>1767</v>
      </c>
      <c r="XR41" t="s">
        <v>1763</v>
      </c>
      <c r="XS41" t="s">
        <v>1767</v>
      </c>
      <c r="XT41" t="s">
        <v>1767</v>
      </c>
      <c r="XU41" t="s">
        <v>1767</v>
      </c>
      <c r="XV41" t="s">
        <v>1767</v>
      </c>
      <c r="XW41" t="s">
        <v>1767</v>
      </c>
      <c r="XX41" t="s">
        <v>1767</v>
      </c>
      <c r="XY41" t="s">
        <v>1767</v>
      </c>
      <c r="XZ41" t="s">
        <v>1767</v>
      </c>
      <c r="ZM41" t="s">
        <v>1767</v>
      </c>
      <c r="ZN41" t="s">
        <v>1767</v>
      </c>
      <c r="ZO41" t="s">
        <v>1767</v>
      </c>
      <c r="ZP41" t="s">
        <v>1767</v>
      </c>
      <c r="ZQ41" t="s">
        <v>1767</v>
      </c>
      <c r="ZR41" t="s">
        <v>1763</v>
      </c>
      <c r="ZS41" t="s">
        <v>1767</v>
      </c>
      <c r="ZT41" t="s">
        <v>1767</v>
      </c>
      <c r="ZU41" t="s">
        <v>1767</v>
      </c>
      <c r="ZV41" t="s">
        <v>1767</v>
      </c>
      <c r="ZW41" t="s">
        <v>1763</v>
      </c>
      <c r="ZX41" t="s">
        <v>1767</v>
      </c>
      <c r="ZY41" t="s">
        <v>1767</v>
      </c>
      <c r="ZZ41" t="s">
        <v>1763</v>
      </c>
      <c r="AAA41" t="s">
        <v>1767</v>
      </c>
      <c r="AAB41" t="s">
        <v>1767</v>
      </c>
      <c r="AAC41" t="s">
        <v>1767</v>
      </c>
      <c r="AAD41" t="s">
        <v>1767</v>
      </c>
      <c r="AAE41" t="s">
        <v>1767</v>
      </c>
      <c r="AAF41" t="s">
        <v>1767</v>
      </c>
      <c r="AAH41" t="s">
        <v>1763</v>
      </c>
      <c r="AAI41" t="s">
        <v>1763</v>
      </c>
      <c r="AAJ41" t="s">
        <v>1767</v>
      </c>
      <c r="AAK41" t="s">
        <v>1767</v>
      </c>
      <c r="AAL41" t="s">
        <v>1767</v>
      </c>
      <c r="AAM41" t="s">
        <v>1767</v>
      </c>
      <c r="AAN41" t="s">
        <v>1763</v>
      </c>
      <c r="AAO41" t="s">
        <v>1767</v>
      </c>
      <c r="AAP41" t="s">
        <v>1767</v>
      </c>
      <c r="AAQ41" t="s">
        <v>1767</v>
      </c>
      <c r="AAR41" t="s">
        <v>1767</v>
      </c>
      <c r="AAS41" t="s">
        <v>1767</v>
      </c>
      <c r="AAT41" t="s">
        <v>1767</v>
      </c>
      <c r="AAV41" t="s">
        <v>1763</v>
      </c>
      <c r="AAW41" t="s">
        <v>1767</v>
      </c>
      <c r="AAX41" t="s">
        <v>1767</v>
      </c>
      <c r="AAY41" t="s">
        <v>1767</v>
      </c>
      <c r="AAZ41" t="s">
        <v>1767</v>
      </c>
      <c r="ABA41" t="s">
        <v>1763</v>
      </c>
      <c r="ABB41" t="s">
        <v>1767</v>
      </c>
      <c r="ABC41" t="s">
        <v>1767</v>
      </c>
      <c r="ABD41" t="s">
        <v>1767</v>
      </c>
      <c r="ABE41" t="s">
        <v>1767</v>
      </c>
      <c r="ABF41" t="s">
        <v>1767</v>
      </c>
      <c r="ABG41" t="s">
        <v>1767</v>
      </c>
      <c r="ABH41" t="s">
        <v>1767</v>
      </c>
      <c r="ABI41" t="s">
        <v>1767</v>
      </c>
      <c r="ABJ41" t="s">
        <v>1767</v>
      </c>
      <c r="ABK41" t="s">
        <v>1767</v>
      </c>
      <c r="ABL41" t="s">
        <v>1767</v>
      </c>
      <c r="ABM41" t="s">
        <v>1763</v>
      </c>
      <c r="ABN41" t="s">
        <v>1767</v>
      </c>
      <c r="ABO41" t="s">
        <v>1767</v>
      </c>
      <c r="ABP41" t="s">
        <v>1767</v>
      </c>
      <c r="ABQ41" t="s">
        <v>1767</v>
      </c>
      <c r="ABR41" t="s">
        <v>1767</v>
      </c>
      <c r="ABS41" t="s">
        <v>1767</v>
      </c>
      <c r="ABT41" t="s">
        <v>1763</v>
      </c>
      <c r="ABU41" t="s">
        <v>1767</v>
      </c>
      <c r="ABV41" t="s">
        <v>1763</v>
      </c>
      <c r="ABW41" t="s">
        <v>1763</v>
      </c>
      <c r="ABX41" t="s">
        <v>1767</v>
      </c>
      <c r="ABY41" t="s">
        <v>1767</v>
      </c>
      <c r="ABZ41" t="s">
        <v>1767</v>
      </c>
      <c r="ACA41" t="s">
        <v>1767</v>
      </c>
      <c r="ACB41" t="s">
        <v>1767</v>
      </c>
      <c r="ACC41" t="s">
        <v>1767</v>
      </c>
      <c r="ACD41" t="s">
        <v>1767</v>
      </c>
      <c r="ACE41" t="s">
        <v>1767</v>
      </c>
      <c r="ACF41" t="s">
        <v>1767</v>
      </c>
      <c r="ACG41" t="s">
        <v>1767</v>
      </c>
      <c r="ACH41" t="s">
        <v>1767</v>
      </c>
      <c r="ACI41" t="s">
        <v>1767</v>
      </c>
    </row>
    <row r="42" spans="1:763">
      <c r="A42" t="s">
        <v>1098</v>
      </c>
      <c r="B42" t="s">
        <v>1099</v>
      </c>
      <c r="C42" t="s">
        <v>1100</v>
      </c>
      <c r="D42" t="s">
        <v>941</v>
      </c>
      <c r="E42" t="s">
        <v>941</v>
      </c>
      <c r="P42" t="s">
        <v>874</v>
      </c>
      <c r="T42" t="s">
        <v>1895</v>
      </c>
      <c r="V42" t="s">
        <v>1763</v>
      </c>
      <c r="X42" t="s">
        <v>1767</v>
      </c>
      <c r="Y42" t="s">
        <v>1791</v>
      </c>
      <c r="Z42" t="s">
        <v>1791</v>
      </c>
      <c r="AA42" t="s">
        <v>1792</v>
      </c>
      <c r="AB42" t="s">
        <v>1817</v>
      </c>
      <c r="AC42" t="s">
        <v>1361</v>
      </c>
      <c r="AD42" t="s">
        <v>1763</v>
      </c>
      <c r="AE42" t="s">
        <v>818</v>
      </c>
      <c r="AF42" t="s">
        <v>1361</v>
      </c>
      <c r="AG42" t="s">
        <v>818</v>
      </c>
      <c r="KF42" t="s">
        <v>1361</v>
      </c>
      <c r="KH42" t="s">
        <v>845</v>
      </c>
      <c r="KI42" t="s">
        <v>818</v>
      </c>
      <c r="KJ42" t="s">
        <v>818</v>
      </c>
      <c r="KK42" t="s">
        <v>818</v>
      </c>
      <c r="KL42" t="s">
        <v>818</v>
      </c>
      <c r="KM42" t="s">
        <v>845</v>
      </c>
      <c r="KN42" t="s">
        <v>845</v>
      </c>
      <c r="KO42" t="s">
        <v>818</v>
      </c>
      <c r="KP42" t="s">
        <v>845</v>
      </c>
      <c r="KQ42" t="s">
        <v>837</v>
      </c>
      <c r="KR42" t="s">
        <v>818</v>
      </c>
      <c r="KS42" t="s">
        <v>818</v>
      </c>
      <c r="KT42" t="s">
        <v>818</v>
      </c>
      <c r="KU42" t="s">
        <v>818</v>
      </c>
      <c r="KV42" t="s">
        <v>818</v>
      </c>
      <c r="KW42" t="s">
        <v>845</v>
      </c>
      <c r="KX42" t="s">
        <v>837</v>
      </c>
      <c r="KY42" t="s">
        <v>845</v>
      </c>
      <c r="KZ42" t="s">
        <v>818</v>
      </c>
      <c r="LA42" t="s">
        <v>836</v>
      </c>
      <c r="LB42" t="s">
        <v>845</v>
      </c>
      <c r="LC42" t="s">
        <v>845</v>
      </c>
      <c r="LD42" t="s">
        <v>1361</v>
      </c>
      <c r="LE42" t="s">
        <v>818</v>
      </c>
      <c r="LF42" t="s">
        <v>1057</v>
      </c>
      <c r="LH42" t="s">
        <v>1767</v>
      </c>
      <c r="LI42" t="s">
        <v>1767</v>
      </c>
      <c r="LJ42" t="s">
        <v>1767</v>
      </c>
      <c r="LK42" t="s">
        <v>1767</v>
      </c>
      <c r="LL42" t="s">
        <v>1767</v>
      </c>
      <c r="LM42" t="s">
        <v>1763</v>
      </c>
      <c r="LN42" t="s">
        <v>1767</v>
      </c>
      <c r="LO42" t="s">
        <v>1763</v>
      </c>
      <c r="LP42" t="s">
        <v>1763</v>
      </c>
      <c r="LQ42" t="s">
        <v>1767</v>
      </c>
      <c r="LR42" t="s">
        <v>845</v>
      </c>
      <c r="LV42" t="s">
        <v>845</v>
      </c>
      <c r="LX42" t="s">
        <v>1767</v>
      </c>
      <c r="MU42" t="s">
        <v>1763</v>
      </c>
      <c r="NC42" t="s">
        <v>1763</v>
      </c>
      <c r="ND42" t="s">
        <v>1763</v>
      </c>
      <c r="NE42" t="s">
        <v>1763</v>
      </c>
      <c r="NF42" t="s">
        <v>1763</v>
      </c>
      <c r="NG42" t="s">
        <v>1763</v>
      </c>
      <c r="NH42" t="s">
        <v>1767</v>
      </c>
      <c r="NI42" t="s">
        <v>1763</v>
      </c>
      <c r="NJ42" t="s">
        <v>1767</v>
      </c>
      <c r="NK42" t="s">
        <v>1767</v>
      </c>
      <c r="NL42" t="s">
        <v>1767</v>
      </c>
      <c r="NM42" t="s">
        <v>1767</v>
      </c>
      <c r="NN42" t="s">
        <v>1767</v>
      </c>
      <c r="NO42" t="s">
        <v>1767</v>
      </c>
      <c r="NP42" t="s">
        <v>1767</v>
      </c>
      <c r="NQ42" t="s">
        <v>1767</v>
      </c>
      <c r="NR42" t="s">
        <v>1763</v>
      </c>
      <c r="NS42" t="s">
        <v>1763</v>
      </c>
      <c r="NT42" t="s">
        <v>1846</v>
      </c>
      <c r="NU42" t="s">
        <v>1772</v>
      </c>
      <c r="NX42" t="s">
        <v>1773</v>
      </c>
      <c r="OP42" t="s">
        <v>1763</v>
      </c>
      <c r="OQ42" t="s">
        <v>1774</v>
      </c>
      <c r="OR42" t="s">
        <v>1775</v>
      </c>
      <c r="OS42" t="s">
        <v>1819</v>
      </c>
      <c r="OT42" t="s">
        <v>1763</v>
      </c>
      <c r="OU42" t="s">
        <v>1767</v>
      </c>
      <c r="OV42" t="s">
        <v>1867</v>
      </c>
      <c r="PA42" t="s">
        <v>1767</v>
      </c>
      <c r="PB42" t="s">
        <v>1767</v>
      </c>
      <c r="PC42" t="s">
        <v>1767</v>
      </c>
      <c r="PD42" t="s">
        <v>1767</v>
      </c>
      <c r="PE42" t="s">
        <v>1767</v>
      </c>
      <c r="PF42" t="s">
        <v>1763</v>
      </c>
      <c r="PG42" t="s">
        <v>1767</v>
      </c>
      <c r="PH42" t="s">
        <v>1767</v>
      </c>
      <c r="PI42" t="s">
        <v>1767</v>
      </c>
      <c r="PJ42" t="s">
        <v>1767</v>
      </c>
      <c r="PM42" t="s">
        <v>892</v>
      </c>
      <c r="PN42" t="s">
        <v>879</v>
      </c>
      <c r="PO42" t="s">
        <v>1812</v>
      </c>
      <c r="PP42" t="s">
        <v>1782</v>
      </c>
      <c r="PQ42" t="s">
        <v>1763</v>
      </c>
      <c r="PR42" t="s">
        <v>1763</v>
      </c>
      <c r="PS42" t="s">
        <v>1767</v>
      </c>
      <c r="PT42" t="s">
        <v>1767</v>
      </c>
      <c r="PU42" t="s">
        <v>1767</v>
      </c>
      <c r="PV42" t="s">
        <v>1767</v>
      </c>
      <c r="PW42" t="s">
        <v>1767</v>
      </c>
      <c r="PX42" t="s">
        <v>1767</v>
      </c>
      <c r="PY42" t="s">
        <v>1767</v>
      </c>
      <c r="PZ42" t="s">
        <v>1783</v>
      </c>
      <c r="QA42" t="s">
        <v>1896</v>
      </c>
      <c r="QB42" t="s">
        <v>1814</v>
      </c>
      <c r="QC42" t="s">
        <v>1858</v>
      </c>
      <c r="QD42" t="s">
        <v>1815</v>
      </c>
      <c r="QE42" t="s">
        <v>837</v>
      </c>
      <c r="QF42" t="s">
        <v>1763</v>
      </c>
      <c r="QG42" t="s">
        <v>1763</v>
      </c>
      <c r="QH42" t="s">
        <v>1763</v>
      </c>
      <c r="QI42" t="s">
        <v>1763</v>
      </c>
      <c r="QJ42" t="s">
        <v>1763</v>
      </c>
      <c r="QK42" t="s">
        <v>1763</v>
      </c>
      <c r="QL42" t="s">
        <v>1767</v>
      </c>
      <c r="QM42" t="s">
        <v>1763</v>
      </c>
      <c r="QN42" t="s">
        <v>1767</v>
      </c>
      <c r="QO42" t="s">
        <v>1767</v>
      </c>
      <c r="QP42" t="s">
        <v>1767</v>
      </c>
      <c r="QQ42" t="s">
        <v>1767</v>
      </c>
      <c r="QR42" t="s">
        <v>1763</v>
      </c>
      <c r="QS42" t="s">
        <v>1767</v>
      </c>
      <c r="QT42" t="s">
        <v>1763</v>
      </c>
      <c r="QU42" t="s">
        <v>1767</v>
      </c>
      <c r="QV42" t="s">
        <v>1767</v>
      </c>
      <c r="QW42" t="s">
        <v>1767</v>
      </c>
      <c r="QX42" t="s">
        <v>1767</v>
      </c>
      <c r="QY42" t="s">
        <v>1767</v>
      </c>
      <c r="QZ42" t="s">
        <v>1763</v>
      </c>
      <c r="RA42" t="s">
        <v>1767</v>
      </c>
      <c r="RB42" t="s">
        <v>1767</v>
      </c>
      <c r="RC42" t="s">
        <v>1767</v>
      </c>
      <c r="RD42" t="s">
        <v>1767</v>
      </c>
      <c r="RE42" t="s">
        <v>1767</v>
      </c>
      <c r="RF42" t="s">
        <v>1763</v>
      </c>
      <c r="RG42" t="s">
        <v>1767</v>
      </c>
      <c r="RH42" t="s">
        <v>1767</v>
      </c>
      <c r="RI42" t="s">
        <v>1767</v>
      </c>
      <c r="RJ42" t="s">
        <v>1767</v>
      </c>
      <c r="RK42" t="s">
        <v>1763</v>
      </c>
      <c r="RL42" t="s">
        <v>1763</v>
      </c>
      <c r="RM42" t="s">
        <v>1767</v>
      </c>
      <c r="RN42" t="s">
        <v>1767</v>
      </c>
      <c r="RO42" t="s">
        <v>1763</v>
      </c>
      <c r="RP42" t="s">
        <v>1767</v>
      </c>
      <c r="RQ42" t="s">
        <v>1767</v>
      </c>
      <c r="RR42" t="s">
        <v>1767</v>
      </c>
      <c r="RS42" t="s">
        <v>1767</v>
      </c>
      <c r="RT42" t="s">
        <v>1767</v>
      </c>
      <c r="RU42" t="s">
        <v>1767</v>
      </c>
      <c r="RV42" t="s">
        <v>1767</v>
      </c>
      <c r="RW42" t="s">
        <v>1767</v>
      </c>
      <c r="RX42" t="s">
        <v>879</v>
      </c>
      <c r="RY42" t="s">
        <v>1102</v>
      </c>
      <c r="RZ42" t="s">
        <v>1767</v>
      </c>
      <c r="SB42" t="s">
        <v>1767</v>
      </c>
      <c r="SC42" t="s">
        <v>1767</v>
      </c>
      <c r="SD42" t="s">
        <v>1767</v>
      </c>
      <c r="SE42" t="s">
        <v>1763</v>
      </c>
      <c r="SF42" t="s">
        <v>1763</v>
      </c>
      <c r="SG42" t="s">
        <v>1767</v>
      </c>
      <c r="SH42" t="s">
        <v>1767</v>
      </c>
      <c r="SI42" t="s">
        <v>1767</v>
      </c>
      <c r="SJ42" t="s">
        <v>1767</v>
      </c>
      <c r="SK42" t="s">
        <v>1767</v>
      </c>
      <c r="SL42" t="s">
        <v>1767</v>
      </c>
      <c r="SM42" t="s">
        <v>1767</v>
      </c>
      <c r="SN42" t="s">
        <v>1767</v>
      </c>
      <c r="SO42" t="s">
        <v>1767</v>
      </c>
      <c r="SP42" t="s">
        <v>1767</v>
      </c>
      <c r="SQ42" t="s">
        <v>1767</v>
      </c>
      <c r="SR42" t="s">
        <v>1767</v>
      </c>
      <c r="SS42" t="s">
        <v>1767</v>
      </c>
      <c r="ST42" t="s">
        <v>1767</v>
      </c>
      <c r="SU42" t="s">
        <v>1767</v>
      </c>
      <c r="SV42" t="s">
        <v>1767</v>
      </c>
      <c r="SW42" t="s">
        <v>1767</v>
      </c>
      <c r="SX42" t="s">
        <v>1767</v>
      </c>
      <c r="SY42" t="s">
        <v>1767</v>
      </c>
      <c r="SZ42" t="s">
        <v>1767</v>
      </c>
      <c r="TA42" t="s">
        <v>1767</v>
      </c>
      <c r="TB42" t="s">
        <v>1767</v>
      </c>
      <c r="TC42" t="s">
        <v>1767</v>
      </c>
      <c r="TD42" t="s">
        <v>1767</v>
      </c>
      <c r="TE42" t="s">
        <v>1767</v>
      </c>
      <c r="TF42" t="s">
        <v>1763</v>
      </c>
      <c r="TG42" t="s">
        <v>1767</v>
      </c>
      <c r="TH42" t="s">
        <v>1767</v>
      </c>
      <c r="TI42" t="s">
        <v>1767</v>
      </c>
      <c r="TU42" t="s">
        <v>1767</v>
      </c>
      <c r="TY42" t="s">
        <v>1763</v>
      </c>
      <c r="TZ42" t="s">
        <v>1763</v>
      </c>
      <c r="UA42" t="s">
        <v>1767</v>
      </c>
      <c r="UB42" t="s">
        <v>1763</v>
      </c>
      <c r="UC42" t="s">
        <v>1767</v>
      </c>
      <c r="UD42" t="s">
        <v>1767</v>
      </c>
      <c r="UE42" t="s">
        <v>1767</v>
      </c>
      <c r="UF42" t="s">
        <v>1767</v>
      </c>
      <c r="UG42" t="s">
        <v>1767</v>
      </c>
      <c r="UH42" t="s">
        <v>1767</v>
      </c>
      <c r="UI42" t="s">
        <v>1767</v>
      </c>
      <c r="UJ42" t="s">
        <v>1767</v>
      </c>
      <c r="UK42" t="s">
        <v>1767</v>
      </c>
      <c r="UL42" t="s">
        <v>1763</v>
      </c>
      <c r="UM42" t="s">
        <v>1763</v>
      </c>
      <c r="UN42" t="s">
        <v>1767</v>
      </c>
      <c r="UO42" t="s">
        <v>1763</v>
      </c>
      <c r="UP42" t="s">
        <v>1767</v>
      </c>
      <c r="UQ42" t="s">
        <v>1763</v>
      </c>
      <c r="UR42" t="s">
        <v>1763</v>
      </c>
      <c r="US42" t="s">
        <v>1767</v>
      </c>
      <c r="UT42" t="s">
        <v>1767</v>
      </c>
      <c r="UU42" t="s">
        <v>1767</v>
      </c>
      <c r="UV42" t="s">
        <v>1763</v>
      </c>
      <c r="UW42" t="s">
        <v>1767</v>
      </c>
      <c r="UX42" t="s">
        <v>1767</v>
      </c>
      <c r="UY42" t="s">
        <v>1767</v>
      </c>
      <c r="UZ42" t="s">
        <v>1767</v>
      </c>
      <c r="VB42" t="s">
        <v>1787</v>
      </c>
      <c r="VC42" t="s">
        <v>1788</v>
      </c>
      <c r="VD42" t="s">
        <v>1767</v>
      </c>
      <c r="VE42" t="s">
        <v>1767</v>
      </c>
      <c r="VF42" t="s">
        <v>1763</v>
      </c>
      <c r="VG42" t="s">
        <v>1763</v>
      </c>
      <c r="VH42" t="s">
        <v>1763</v>
      </c>
      <c r="VI42" t="s">
        <v>1767</v>
      </c>
      <c r="VJ42" t="s">
        <v>1767</v>
      </c>
      <c r="VK42" t="s">
        <v>1767</v>
      </c>
      <c r="VL42" t="s">
        <v>1767</v>
      </c>
      <c r="VM42" t="s">
        <v>1767</v>
      </c>
      <c r="VN42" t="s">
        <v>1767</v>
      </c>
      <c r="VO42" t="s">
        <v>1767</v>
      </c>
      <c r="VP42" t="s">
        <v>1767</v>
      </c>
      <c r="VQ42" t="s">
        <v>1767</v>
      </c>
      <c r="VR42" t="s">
        <v>1763</v>
      </c>
      <c r="VS42" t="s">
        <v>1763</v>
      </c>
      <c r="VT42" t="s">
        <v>1767</v>
      </c>
      <c r="VU42" t="s">
        <v>1763</v>
      </c>
      <c r="VV42" t="s">
        <v>1763</v>
      </c>
      <c r="VW42" t="s">
        <v>1767</v>
      </c>
      <c r="VX42" t="s">
        <v>1767</v>
      </c>
      <c r="VY42" t="s">
        <v>1767</v>
      </c>
      <c r="VZ42" t="s">
        <v>1763</v>
      </c>
      <c r="WA42" t="s">
        <v>1767</v>
      </c>
      <c r="WJ42" t="s">
        <v>1763</v>
      </c>
      <c r="WK42" t="s">
        <v>1763</v>
      </c>
      <c r="WL42" t="s">
        <v>1767</v>
      </c>
      <c r="WM42" t="s">
        <v>1763</v>
      </c>
      <c r="WN42" t="s">
        <v>1763</v>
      </c>
      <c r="WO42" t="s">
        <v>1767</v>
      </c>
      <c r="WP42" t="s">
        <v>1767</v>
      </c>
      <c r="WQ42" t="s">
        <v>1767</v>
      </c>
      <c r="WR42" t="s">
        <v>1767</v>
      </c>
      <c r="WS42" t="s">
        <v>846</v>
      </c>
      <c r="WT42" t="s">
        <v>1897</v>
      </c>
      <c r="WU42" t="s">
        <v>1763</v>
      </c>
      <c r="WV42" t="s">
        <v>1763</v>
      </c>
      <c r="WW42" t="s">
        <v>1767</v>
      </c>
      <c r="WX42" t="s">
        <v>1763</v>
      </c>
      <c r="WY42" t="s">
        <v>1763</v>
      </c>
      <c r="WZ42" t="s">
        <v>1767</v>
      </c>
      <c r="XA42" t="s">
        <v>1767</v>
      </c>
      <c r="XB42" t="s">
        <v>1767</v>
      </c>
      <c r="XC42" t="s">
        <v>1789</v>
      </c>
      <c r="XD42" t="s">
        <v>1763</v>
      </c>
      <c r="XE42" t="s">
        <v>1763</v>
      </c>
      <c r="XF42" t="s">
        <v>1767</v>
      </c>
      <c r="XG42" t="s">
        <v>1767</v>
      </c>
      <c r="XH42" t="s">
        <v>1767</v>
      </c>
      <c r="XI42" t="s">
        <v>1767</v>
      </c>
      <c r="XJ42" t="s">
        <v>1767</v>
      </c>
      <c r="XK42" t="s">
        <v>1767</v>
      </c>
      <c r="XL42" t="s">
        <v>1767</v>
      </c>
      <c r="XM42" t="s">
        <v>1767</v>
      </c>
      <c r="XN42" t="s">
        <v>1763</v>
      </c>
      <c r="XO42" t="s">
        <v>1767</v>
      </c>
      <c r="XP42" t="s">
        <v>1767</v>
      </c>
      <c r="XQ42" t="s">
        <v>1767</v>
      </c>
      <c r="XR42" t="s">
        <v>1767</v>
      </c>
      <c r="XS42" t="s">
        <v>1767</v>
      </c>
      <c r="XT42" t="s">
        <v>1767</v>
      </c>
      <c r="XU42" t="s">
        <v>1767</v>
      </c>
      <c r="XV42" t="s">
        <v>1767</v>
      </c>
      <c r="XW42" t="s">
        <v>1763</v>
      </c>
      <c r="XX42" t="s">
        <v>1767</v>
      </c>
      <c r="XY42" t="s">
        <v>1767</v>
      </c>
      <c r="XZ42" t="s">
        <v>1767</v>
      </c>
      <c r="ZM42" t="s">
        <v>1767</v>
      </c>
      <c r="ZN42" t="s">
        <v>1767</v>
      </c>
      <c r="ZO42" t="s">
        <v>1767</v>
      </c>
      <c r="ZP42" t="s">
        <v>1767</v>
      </c>
      <c r="ZQ42" t="s">
        <v>1767</v>
      </c>
      <c r="ZR42" t="s">
        <v>1763</v>
      </c>
      <c r="ZS42" t="s">
        <v>1763</v>
      </c>
      <c r="ZT42" t="s">
        <v>1767</v>
      </c>
      <c r="ZU42" t="s">
        <v>1767</v>
      </c>
      <c r="ZV42" t="s">
        <v>1763</v>
      </c>
      <c r="ZW42" t="s">
        <v>1767</v>
      </c>
      <c r="ZX42" t="s">
        <v>1767</v>
      </c>
      <c r="ZY42" t="s">
        <v>1767</v>
      </c>
      <c r="ZZ42" t="s">
        <v>1767</v>
      </c>
      <c r="AAA42" t="s">
        <v>1767</v>
      </c>
      <c r="AAB42" t="s">
        <v>1767</v>
      </c>
      <c r="AAC42" t="s">
        <v>1767</v>
      </c>
      <c r="AAD42" t="s">
        <v>1767</v>
      </c>
      <c r="AAE42" t="s">
        <v>1767</v>
      </c>
      <c r="AAF42" t="s">
        <v>1767</v>
      </c>
      <c r="AAH42" t="s">
        <v>1767</v>
      </c>
      <c r="AAI42" t="s">
        <v>1767</v>
      </c>
      <c r="AAJ42" t="s">
        <v>1763</v>
      </c>
      <c r="AAK42" t="s">
        <v>1767</v>
      </c>
      <c r="AAL42" t="s">
        <v>1763</v>
      </c>
      <c r="AAM42" t="s">
        <v>1767</v>
      </c>
      <c r="AAN42" t="s">
        <v>1767</v>
      </c>
      <c r="AAO42" t="s">
        <v>1767</v>
      </c>
      <c r="AAP42" t="s">
        <v>1767</v>
      </c>
      <c r="AAQ42" t="s">
        <v>1763</v>
      </c>
      <c r="AAR42" t="s">
        <v>1767</v>
      </c>
      <c r="AAS42" t="s">
        <v>1767</v>
      </c>
      <c r="AAT42" t="s">
        <v>1767</v>
      </c>
      <c r="AAV42" t="s">
        <v>1763</v>
      </c>
      <c r="AAW42" t="s">
        <v>1767</v>
      </c>
      <c r="AAX42" t="s">
        <v>1767</v>
      </c>
      <c r="AAY42" t="s">
        <v>1767</v>
      </c>
      <c r="AAZ42" t="s">
        <v>1767</v>
      </c>
      <c r="ABA42" t="s">
        <v>1767</v>
      </c>
      <c r="ABB42" t="s">
        <v>1763</v>
      </c>
      <c r="ABC42" t="s">
        <v>1767</v>
      </c>
      <c r="ABD42" t="s">
        <v>1767</v>
      </c>
      <c r="ABE42" t="s">
        <v>1767</v>
      </c>
      <c r="ABF42" t="s">
        <v>1767</v>
      </c>
      <c r="ABG42" t="s">
        <v>1767</v>
      </c>
      <c r="ABH42" t="s">
        <v>1767</v>
      </c>
      <c r="ABI42" t="s">
        <v>1767</v>
      </c>
      <c r="ABJ42" t="s">
        <v>1763</v>
      </c>
      <c r="ABK42" t="s">
        <v>1767</v>
      </c>
      <c r="ABL42" t="s">
        <v>1767</v>
      </c>
      <c r="ABM42" t="s">
        <v>1767</v>
      </c>
      <c r="ABN42" t="s">
        <v>1767</v>
      </c>
      <c r="ABO42" t="s">
        <v>1767</v>
      </c>
      <c r="ABP42" t="s">
        <v>1767</v>
      </c>
      <c r="ABQ42" t="s">
        <v>1767</v>
      </c>
      <c r="ABR42" t="s">
        <v>1767</v>
      </c>
      <c r="ABS42" t="s">
        <v>1767</v>
      </c>
      <c r="ABT42" t="s">
        <v>1763</v>
      </c>
      <c r="ABU42" t="s">
        <v>1767</v>
      </c>
      <c r="ABV42" t="s">
        <v>1767</v>
      </c>
      <c r="ABW42" t="s">
        <v>1763</v>
      </c>
      <c r="ABX42" t="s">
        <v>1763</v>
      </c>
      <c r="ABY42" t="s">
        <v>1767</v>
      </c>
      <c r="ABZ42" t="s">
        <v>1767</v>
      </c>
      <c r="ACA42" t="s">
        <v>1767</v>
      </c>
      <c r="ACB42" t="s">
        <v>1767</v>
      </c>
      <c r="ACC42" t="s">
        <v>1767</v>
      </c>
      <c r="ACD42" t="s">
        <v>1767</v>
      </c>
      <c r="ACE42" t="s">
        <v>1767</v>
      </c>
      <c r="ACF42" t="s">
        <v>1767</v>
      </c>
      <c r="ACG42" t="s">
        <v>1767</v>
      </c>
      <c r="ACH42" t="s">
        <v>1767</v>
      </c>
      <c r="ACI42" t="s">
        <v>1767</v>
      </c>
    </row>
    <row r="43" spans="1:763">
      <c r="A43" t="s">
        <v>1104</v>
      </c>
      <c r="B43" t="s">
        <v>1105</v>
      </c>
      <c r="C43" t="s">
        <v>1106</v>
      </c>
      <c r="D43" t="s">
        <v>873</v>
      </c>
      <c r="E43" t="s">
        <v>873</v>
      </c>
      <c r="P43" t="s">
        <v>812</v>
      </c>
      <c r="Q43">
        <v>0.874863865752458</v>
      </c>
      <c r="T43" t="s">
        <v>1898</v>
      </c>
      <c r="V43" t="s">
        <v>1763</v>
      </c>
      <c r="X43" t="s">
        <v>1763</v>
      </c>
      <c r="Y43" t="s">
        <v>1764</v>
      </c>
      <c r="AA43" t="s">
        <v>1765</v>
      </c>
      <c r="AB43" t="s">
        <v>1766</v>
      </c>
      <c r="AC43" t="s">
        <v>879</v>
      </c>
      <c r="AD43" t="s">
        <v>1767</v>
      </c>
      <c r="AE43" t="s">
        <v>879</v>
      </c>
      <c r="AF43" t="s">
        <v>818</v>
      </c>
      <c r="AG43" t="s">
        <v>818</v>
      </c>
      <c r="KF43" t="s">
        <v>879</v>
      </c>
      <c r="KH43" t="s">
        <v>818</v>
      </c>
      <c r="KI43" t="s">
        <v>818</v>
      </c>
      <c r="KJ43" t="s">
        <v>818</v>
      </c>
      <c r="KK43" t="s">
        <v>818</v>
      </c>
      <c r="KL43" t="s">
        <v>818</v>
      </c>
      <c r="KM43" t="s">
        <v>818</v>
      </c>
      <c r="KN43" t="s">
        <v>845</v>
      </c>
      <c r="KO43" t="s">
        <v>818</v>
      </c>
      <c r="KP43" t="s">
        <v>818</v>
      </c>
      <c r="KQ43" t="s">
        <v>845</v>
      </c>
      <c r="KR43" t="s">
        <v>818</v>
      </c>
      <c r="KS43" t="s">
        <v>818</v>
      </c>
      <c r="KT43" t="s">
        <v>818</v>
      </c>
      <c r="KU43" t="s">
        <v>818</v>
      </c>
      <c r="KV43" t="s">
        <v>818</v>
      </c>
      <c r="KW43" t="s">
        <v>818</v>
      </c>
      <c r="KX43" t="s">
        <v>837</v>
      </c>
      <c r="KY43" t="s">
        <v>818</v>
      </c>
      <c r="KZ43" t="s">
        <v>818</v>
      </c>
      <c r="LA43" t="s">
        <v>837</v>
      </c>
      <c r="LB43" t="s">
        <v>818</v>
      </c>
      <c r="LC43" t="s">
        <v>818</v>
      </c>
      <c r="LD43" t="s">
        <v>879</v>
      </c>
      <c r="LE43" t="s">
        <v>818</v>
      </c>
      <c r="LF43" t="s">
        <v>879</v>
      </c>
      <c r="LH43" t="s">
        <v>1767</v>
      </c>
      <c r="LI43" t="s">
        <v>1767</v>
      </c>
      <c r="LJ43" t="s">
        <v>1767</v>
      </c>
      <c r="LK43" t="s">
        <v>1767</v>
      </c>
      <c r="LL43" t="s">
        <v>1767</v>
      </c>
      <c r="LM43" t="s">
        <v>1767</v>
      </c>
      <c r="LO43" t="s">
        <v>1763</v>
      </c>
      <c r="LP43" t="s">
        <v>1763</v>
      </c>
      <c r="LQ43" t="s">
        <v>1767</v>
      </c>
      <c r="LR43" t="s">
        <v>845</v>
      </c>
      <c r="LV43" t="s">
        <v>845</v>
      </c>
      <c r="LX43" t="s">
        <v>1767</v>
      </c>
      <c r="MA43" t="s">
        <v>1793</v>
      </c>
      <c r="MB43" t="s">
        <v>821</v>
      </c>
      <c r="MC43" t="s">
        <v>1804</v>
      </c>
      <c r="MD43" t="s">
        <v>1763</v>
      </c>
      <c r="MF43" t="s">
        <v>1770</v>
      </c>
      <c r="MI43" t="s">
        <v>1763</v>
      </c>
      <c r="MJ43" t="s">
        <v>1771</v>
      </c>
      <c r="MK43" t="s">
        <v>1763</v>
      </c>
      <c r="ML43" t="s">
        <v>1767</v>
      </c>
      <c r="MM43" t="s">
        <v>1767</v>
      </c>
      <c r="MN43" t="s">
        <v>1763</v>
      </c>
      <c r="MO43" t="s">
        <v>1767</v>
      </c>
      <c r="MP43" t="s">
        <v>1767</v>
      </c>
      <c r="MQ43" t="s">
        <v>1767</v>
      </c>
      <c r="MR43" t="s">
        <v>1767</v>
      </c>
      <c r="MS43" t="s">
        <v>1767</v>
      </c>
      <c r="MT43" t="s">
        <v>1767</v>
      </c>
      <c r="MU43" t="s">
        <v>1763</v>
      </c>
      <c r="NC43" t="s">
        <v>1763</v>
      </c>
      <c r="ND43" t="s">
        <v>1767</v>
      </c>
      <c r="NE43" t="s">
        <v>1763</v>
      </c>
      <c r="NR43" t="s">
        <v>1767</v>
      </c>
      <c r="NU43" t="s">
        <v>1839</v>
      </c>
      <c r="OP43" t="s">
        <v>1767</v>
      </c>
      <c r="OQ43" t="s">
        <v>1825</v>
      </c>
      <c r="OR43" t="s">
        <v>1797</v>
      </c>
      <c r="OS43" t="s">
        <v>1806</v>
      </c>
      <c r="OT43" t="s">
        <v>1767</v>
      </c>
      <c r="OU43" t="s">
        <v>1767</v>
      </c>
      <c r="OV43" t="s">
        <v>1777</v>
      </c>
      <c r="OW43" t="s">
        <v>1778</v>
      </c>
      <c r="OX43" t="s">
        <v>832</v>
      </c>
      <c r="OY43" t="s">
        <v>1779</v>
      </c>
      <c r="OZ43" t="s">
        <v>834</v>
      </c>
      <c r="PA43" t="s">
        <v>1763</v>
      </c>
      <c r="PB43" t="s">
        <v>1767</v>
      </c>
      <c r="PC43" t="s">
        <v>1763</v>
      </c>
      <c r="PD43" t="s">
        <v>1767</v>
      </c>
      <c r="PE43" t="s">
        <v>1763</v>
      </c>
      <c r="PF43" t="s">
        <v>1767</v>
      </c>
      <c r="PG43" t="s">
        <v>1767</v>
      </c>
      <c r="PH43" t="s">
        <v>1767</v>
      </c>
      <c r="PI43" t="s">
        <v>1767</v>
      </c>
      <c r="PJ43" t="s">
        <v>1767</v>
      </c>
      <c r="PK43" t="s">
        <v>1763</v>
      </c>
      <c r="PL43" t="s">
        <v>1780</v>
      </c>
      <c r="PM43" t="s">
        <v>837</v>
      </c>
      <c r="PN43" t="s">
        <v>845</v>
      </c>
      <c r="PO43" t="s">
        <v>1812</v>
      </c>
      <c r="PP43" t="s">
        <v>1813</v>
      </c>
      <c r="PQ43" t="s">
        <v>1763</v>
      </c>
      <c r="PR43" t="s">
        <v>1763</v>
      </c>
      <c r="PS43" t="s">
        <v>1763</v>
      </c>
      <c r="PT43" t="s">
        <v>1763</v>
      </c>
      <c r="PU43" t="s">
        <v>1767</v>
      </c>
      <c r="PV43" t="s">
        <v>1767</v>
      </c>
      <c r="PW43" t="s">
        <v>1767</v>
      </c>
      <c r="PX43" t="s">
        <v>1767</v>
      </c>
      <c r="PY43" t="s">
        <v>1767</v>
      </c>
      <c r="PZ43" t="s">
        <v>1783</v>
      </c>
      <c r="QA43" t="s">
        <v>841</v>
      </c>
      <c r="QB43" t="s">
        <v>1814</v>
      </c>
      <c r="QC43" t="s">
        <v>1785</v>
      </c>
      <c r="QD43" t="s">
        <v>1869</v>
      </c>
      <c r="QE43" t="s">
        <v>845</v>
      </c>
      <c r="QF43" t="s">
        <v>1763</v>
      </c>
      <c r="QG43" t="s">
        <v>1763</v>
      </c>
      <c r="QH43" t="s">
        <v>1763</v>
      </c>
      <c r="QI43" t="s">
        <v>1767</v>
      </c>
      <c r="QJ43" t="s">
        <v>1763</v>
      </c>
      <c r="QK43" t="s">
        <v>1763</v>
      </c>
      <c r="QL43" t="s">
        <v>1767</v>
      </c>
      <c r="QM43" t="s">
        <v>1763</v>
      </c>
      <c r="QN43" t="s">
        <v>1767</v>
      </c>
      <c r="QO43" t="s">
        <v>1767</v>
      </c>
      <c r="QP43" t="s">
        <v>1767</v>
      </c>
      <c r="QQ43" t="s">
        <v>1767</v>
      </c>
      <c r="QR43" t="s">
        <v>1801</v>
      </c>
      <c r="QS43" t="s">
        <v>1767</v>
      </c>
      <c r="QT43" t="s">
        <v>1763</v>
      </c>
      <c r="QU43" t="s">
        <v>1763</v>
      </c>
      <c r="QV43" t="s">
        <v>1763</v>
      </c>
      <c r="QW43" t="s">
        <v>1767</v>
      </c>
      <c r="QX43" t="s">
        <v>1763</v>
      </c>
      <c r="QY43" t="s">
        <v>1767</v>
      </c>
      <c r="QZ43" t="s">
        <v>1767</v>
      </c>
      <c r="RA43" t="s">
        <v>1767</v>
      </c>
      <c r="RB43" t="s">
        <v>1767</v>
      </c>
      <c r="RC43" t="s">
        <v>1767</v>
      </c>
      <c r="RD43" t="s">
        <v>1767</v>
      </c>
      <c r="RE43" t="s">
        <v>1767</v>
      </c>
      <c r="RF43" t="s">
        <v>1767</v>
      </c>
      <c r="RG43" t="s">
        <v>1767</v>
      </c>
      <c r="RH43" t="s">
        <v>1767</v>
      </c>
      <c r="RI43" t="s">
        <v>1767</v>
      </c>
      <c r="RJ43" t="s">
        <v>1767</v>
      </c>
      <c r="RK43" t="s">
        <v>1763</v>
      </c>
      <c r="RL43" t="s">
        <v>1763</v>
      </c>
      <c r="RM43" t="s">
        <v>1767</v>
      </c>
      <c r="RN43" t="s">
        <v>1767</v>
      </c>
      <c r="RO43" t="s">
        <v>1767</v>
      </c>
      <c r="RP43" t="s">
        <v>1767</v>
      </c>
      <c r="RQ43" t="s">
        <v>1767</v>
      </c>
      <c r="RR43" t="s">
        <v>1767</v>
      </c>
      <c r="RS43" t="s">
        <v>1767</v>
      </c>
      <c r="RT43" t="s">
        <v>1767</v>
      </c>
      <c r="RU43" t="s">
        <v>1767</v>
      </c>
      <c r="RV43" t="s">
        <v>1767</v>
      </c>
      <c r="RW43" t="s">
        <v>1767</v>
      </c>
      <c r="RX43" t="s">
        <v>879</v>
      </c>
      <c r="RY43" t="s">
        <v>956</v>
      </c>
      <c r="RZ43" t="s">
        <v>1763</v>
      </c>
      <c r="SA43" t="s">
        <v>1767</v>
      </c>
      <c r="SB43" t="s">
        <v>1763</v>
      </c>
      <c r="SC43" t="s">
        <v>1767</v>
      </c>
      <c r="SD43" t="s">
        <v>1767</v>
      </c>
      <c r="SE43" t="s">
        <v>1767</v>
      </c>
      <c r="SF43" t="s">
        <v>1763</v>
      </c>
      <c r="SG43" t="s">
        <v>1767</v>
      </c>
      <c r="SH43" t="s">
        <v>1767</v>
      </c>
      <c r="SI43" t="s">
        <v>1763</v>
      </c>
      <c r="SJ43" t="s">
        <v>1767</v>
      </c>
      <c r="SK43" t="s">
        <v>1767</v>
      </c>
      <c r="SL43" t="s">
        <v>1767</v>
      </c>
      <c r="SM43" t="s">
        <v>1767</v>
      </c>
      <c r="SN43" t="s">
        <v>1767</v>
      </c>
      <c r="SO43" t="s">
        <v>1767</v>
      </c>
      <c r="SP43" t="s">
        <v>1767</v>
      </c>
      <c r="SQ43" t="s">
        <v>1767</v>
      </c>
      <c r="SR43" t="s">
        <v>1767</v>
      </c>
      <c r="SS43" t="s">
        <v>1767</v>
      </c>
      <c r="ST43" t="s">
        <v>1767</v>
      </c>
      <c r="SU43" t="s">
        <v>1767</v>
      </c>
      <c r="SV43" t="s">
        <v>1767</v>
      </c>
      <c r="SW43" t="s">
        <v>1767</v>
      </c>
      <c r="SX43" t="s">
        <v>1767</v>
      </c>
      <c r="SY43" t="s">
        <v>1767</v>
      </c>
      <c r="SZ43" t="s">
        <v>1767</v>
      </c>
      <c r="TA43" t="s">
        <v>1767</v>
      </c>
      <c r="TB43" t="s">
        <v>1767</v>
      </c>
      <c r="TC43" t="s">
        <v>1767</v>
      </c>
      <c r="TD43" t="s">
        <v>1767</v>
      </c>
      <c r="TE43" t="s">
        <v>1767</v>
      </c>
      <c r="TF43" t="s">
        <v>1763</v>
      </c>
      <c r="TG43" t="s">
        <v>1767</v>
      </c>
      <c r="TH43" t="s">
        <v>1767</v>
      </c>
      <c r="TI43" t="s">
        <v>1767</v>
      </c>
      <c r="TJ43" t="s">
        <v>1767</v>
      </c>
      <c r="TU43" t="s">
        <v>1767</v>
      </c>
      <c r="TY43" t="s">
        <v>1763</v>
      </c>
      <c r="TZ43" t="s">
        <v>1767</v>
      </c>
      <c r="UA43" t="s">
        <v>1767</v>
      </c>
      <c r="UB43" t="s">
        <v>1763</v>
      </c>
      <c r="UC43" t="s">
        <v>1763</v>
      </c>
      <c r="UD43" t="s">
        <v>1767</v>
      </c>
      <c r="UE43" t="s">
        <v>1767</v>
      </c>
      <c r="UF43" t="s">
        <v>1767</v>
      </c>
      <c r="UG43" t="s">
        <v>1763</v>
      </c>
      <c r="UH43" t="s">
        <v>1767</v>
      </c>
      <c r="UI43" t="s">
        <v>1767</v>
      </c>
      <c r="UJ43" t="s">
        <v>1767</v>
      </c>
      <c r="UK43" t="s">
        <v>1767</v>
      </c>
      <c r="UL43" t="s">
        <v>1763</v>
      </c>
      <c r="UM43" t="s">
        <v>1767</v>
      </c>
      <c r="UN43" t="s">
        <v>1767</v>
      </c>
      <c r="UO43" t="s">
        <v>1767</v>
      </c>
      <c r="UP43" t="s">
        <v>1767</v>
      </c>
      <c r="UQ43" t="s">
        <v>1767</v>
      </c>
      <c r="UR43" t="s">
        <v>1767</v>
      </c>
      <c r="US43" t="s">
        <v>1767</v>
      </c>
      <c r="UT43" t="s">
        <v>1767</v>
      </c>
      <c r="UU43" t="s">
        <v>1767</v>
      </c>
      <c r="UV43" t="s">
        <v>1767</v>
      </c>
      <c r="UW43" t="s">
        <v>1763</v>
      </c>
      <c r="UX43" t="s">
        <v>1767</v>
      </c>
      <c r="UY43" t="s">
        <v>1767</v>
      </c>
      <c r="UZ43" t="s">
        <v>1767</v>
      </c>
      <c r="VD43" t="s">
        <v>1767</v>
      </c>
      <c r="VE43" t="s">
        <v>1763</v>
      </c>
      <c r="VF43" t="s">
        <v>1767</v>
      </c>
      <c r="VG43" t="s">
        <v>1767</v>
      </c>
      <c r="VH43" t="s">
        <v>1767</v>
      </c>
      <c r="VI43" t="s">
        <v>1763</v>
      </c>
      <c r="VJ43" t="s">
        <v>1767</v>
      </c>
      <c r="VK43" t="s">
        <v>1767</v>
      </c>
      <c r="VL43" t="s">
        <v>1763</v>
      </c>
      <c r="VM43" t="s">
        <v>1767</v>
      </c>
      <c r="VN43" t="s">
        <v>1767</v>
      </c>
      <c r="VO43" t="s">
        <v>1767</v>
      </c>
      <c r="VP43" t="s">
        <v>1767</v>
      </c>
      <c r="VQ43" t="s">
        <v>1767</v>
      </c>
      <c r="VR43" t="s">
        <v>1767</v>
      </c>
      <c r="VY43" t="s">
        <v>1763</v>
      </c>
      <c r="VZ43" t="s">
        <v>1763</v>
      </c>
      <c r="WA43" t="s">
        <v>1767</v>
      </c>
      <c r="WJ43" t="s">
        <v>1763</v>
      </c>
      <c r="WK43" t="s">
        <v>1763</v>
      </c>
      <c r="WL43" t="s">
        <v>1763</v>
      </c>
      <c r="WM43" t="s">
        <v>1767</v>
      </c>
      <c r="WN43" t="s">
        <v>1767</v>
      </c>
      <c r="WO43" t="s">
        <v>1767</v>
      </c>
      <c r="WP43" t="s">
        <v>1767</v>
      </c>
      <c r="WQ43" t="s">
        <v>1767</v>
      </c>
      <c r="WR43" t="s">
        <v>1767</v>
      </c>
      <c r="WS43" t="s">
        <v>897</v>
      </c>
      <c r="WU43" t="s">
        <v>1767</v>
      </c>
      <c r="WV43" t="s">
        <v>1767</v>
      </c>
      <c r="WW43" t="s">
        <v>1767</v>
      </c>
      <c r="WX43" t="s">
        <v>1767</v>
      </c>
      <c r="WY43" t="s">
        <v>1767</v>
      </c>
      <c r="WZ43" t="s">
        <v>1763</v>
      </c>
      <c r="XA43" t="s">
        <v>1767</v>
      </c>
      <c r="XB43" t="s">
        <v>1767</v>
      </c>
      <c r="XC43" t="s">
        <v>1789</v>
      </c>
      <c r="XD43" t="s">
        <v>1763</v>
      </c>
      <c r="XE43" t="s">
        <v>1763</v>
      </c>
      <c r="XF43" t="s">
        <v>1767</v>
      </c>
      <c r="XG43" t="s">
        <v>1767</v>
      </c>
      <c r="XH43" t="s">
        <v>1767</v>
      </c>
      <c r="XI43" t="s">
        <v>1767</v>
      </c>
      <c r="XJ43" t="s">
        <v>1767</v>
      </c>
      <c r="XK43" t="s">
        <v>1763</v>
      </c>
      <c r="XL43" t="s">
        <v>1767</v>
      </c>
      <c r="XM43" t="s">
        <v>1767</v>
      </c>
      <c r="XN43" t="s">
        <v>1767</v>
      </c>
      <c r="XO43" t="s">
        <v>1767</v>
      </c>
      <c r="XP43" t="s">
        <v>1767</v>
      </c>
      <c r="XQ43" t="s">
        <v>1767</v>
      </c>
      <c r="XR43" t="s">
        <v>1763</v>
      </c>
      <c r="XS43" t="s">
        <v>1767</v>
      </c>
      <c r="XT43" t="s">
        <v>1767</v>
      </c>
      <c r="XU43" t="s">
        <v>1763</v>
      </c>
      <c r="XV43" t="s">
        <v>1767</v>
      </c>
      <c r="XW43" t="s">
        <v>1767</v>
      </c>
      <c r="XX43" t="s">
        <v>1767</v>
      </c>
      <c r="XY43" t="s">
        <v>1767</v>
      </c>
      <c r="XZ43" t="s">
        <v>1767</v>
      </c>
      <c r="ZM43" t="s">
        <v>1767</v>
      </c>
      <c r="ZN43" t="s">
        <v>1767</v>
      </c>
      <c r="ZO43" t="s">
        <v>1767</v>
      </c>
      <c r="ZP43" t="s">
        <v>1767</v>
      </c>
      <c r="ZQ43" t="s">
        <v>1763</v>
      </c>
      <c r="ZR43" t="s">
        <v>1763</v>
      </c>
      <c r="ZS43" t="s">
        <v>1763</v>
      </c>
      <c r="ZT43" t="s">
        <v>1767</v>
      </c>
      <c r="ZU43" t="s">
        <v>1767</v>
      </c>
      <c r="ZV43" t="s">
        <v>1767</v>
      </c>
      <c r="ZW43" t="s">
        <v>1767</v>
      </c>
      <c r="ZX43" t="s">
        <v>1767</v>
      </c>
      <c r="ZY43" t="s">
        <v>1767</v>
      </c>
      <c r="ZZ43" t="s">
        <v>1767</v>
      </c>
      <c r="AAA43" t="s">
        <v>1767</v>
      </c>
      <c r="AAB43" t="s">
        <v>1767</v>
      </c>
      <c r="AAC43" t="s">
        <v>1767</v>
      </c>
      <c r="AAD43" t="s">
        <v>1767</v>
      </c>
      <c r="AAE43" t="s">
        <v>1767</v>
      </c>
      <c r="AAF43" t="s">
        <v>1767</v>
      </c>
      <c r="AAH43" t="s">
        <v>1763</v>
      </c>
      <c r="AAI43" t="s">
        <v>1767</v>
      </c>
      <c r="AAJ43" t="s">
        <v>1763</v>
      </c>
      <c r="AAK43" t="s">
        <v>1767</v>
      </c>
      <c r="AAL43" t="s">
        <v>1767</v>
      </c>
      <c r="AAM43" t="s">
        <v>1767</v>
      </c>
      <c r="AAN43" t="s">
        <v>1767</v>
      </c>
      <c r="AAO43" t="s">
        <v>1767</v>
      </c>
      <c r="AAP43" t="s">
        <v>1767</v>
      </c>
      <c r="AAQ43" t="s">
        <v>1767</v>
      </c>
      <c r="AAR43" t="s">
        <v>1767</v>
      </c>
      <c r="AAS43" t="s">
        <v>1767</v>
      </c>
      <c r="AAT43" t="s">
        <v>1767</v>
      </c>
      <c r="AAV43" t="s">
        <v>1767</v>
      </c>
      <c r="AAW43" t="s">
        <v>1767</v>
      </c>
      <c r="AAX43" t="s">
        <v>1767</v>
      </c>
      <c r="AAY43" t="s">
        <v>1767</v>
      </c>
      <c r="AAZ43" t="s">
        <v>1767</v>
      </c>
      <c r="ABA43" t="s">
        <v>1763</v>
      </c>
      <c r="ABB43" t="s">
        <v>1763</v>
      </c>
      <c r="ABC43" t="s">
        <v>1767</v>
      </c>
      <c r="ABD43" t="s">
        <v>1767</v>
      </c>
      <c r="ABE43" t="s">
        <v>1767</v>
      </c>
      <c r="ABF43" t="s">
        <v>1767</v>
      </c>
      <c r="ABG43" t="s">
        <v>1767</v>
      </c>
      <c r="ABH43" t="s">
        <v>1767</v>
      </c>
      <c r="ABI43" t="s">
        <v>1767</v>
      </c>
      <c r="ABJ43" t="s">
        <v>1767</v>
      </c>
      <c r="ABK43" t="s">
        <v>1767</v>
      </c>
      <c r="ABL43" t="s">
        <v>1767</v>
      </c>
      <c r="ABM43" t="s">
        <v>1767</v>
      </c>
      <c r="ABN43" t="s">
        <v>1767</v>
      </c>
      <c r="ABO43" t="s">
        <v>1767</v>
      </c>
      <c r="ABP43" t="s">
        <v>1767</v>
      </c>
      <c r="ABQ43" t="s">
        <v>1767</v>
      </c>
      <c r="ABR43" t="s">
        <v>1767</v>
      </c>
      <c r="ABS43" t="s">
        <v>1767</v>
      </c>
      <c r="ABT43" t="s">
        <v>1763</v>
      </c>
      <c r="ABU43" t="s">
        <v>1767</v>
      </c>
      <c r="ABV43" t="s">
        <v>1767</v>
      </c>
      <c r="ABW43" t="s">
        <v>1763</v>
      </c>
      <c r="ABX43" t="s">
        <v>1767</v>
      </c>
      <c r="ABY43" t="s">
        <v>1767</v>
      </c>
      <c r="ABZ43" t="s">
        <v>1767</v>
      </c>
      <c r="ACA43" t="s">
        <v>1763</v>
      </c>
      <c r="ACB43" t="s">
        <v>1767</v>
      </c>
      <c r="ACC43" t="s">
        <v>1767</v>
      </c>
      <c r="ACD43" t="s">
        <v>1767</v>
      </c>
      <c r="ACE43" t="s">
        <v>1767</v>
      </c>
      <c r="ACF43" t="s">
        <v>1767</v>
      </c>
      <c r="ACG43" t="s">
        <v>1767</v>
      </c>
      <c r="ACH43" t="s">
        <v>1767</v>
      </c>
      <c r="ACI43" t="s">
        <v>1767</v>
      </c>
    </row>
    <row r="44" spans="1:763">
      <c r="A44" t="s">
        <v>1107</v>
      </c>
      <c r="B44" t="s">
        <v>1108</v>
      </c>
      <c r="C44" t="s">
        <v>1109</v>
      </c>
      <c r="D44" t="s">
        <v>885</v>
      </c>
      <c r="E44" t="s">
        <v>885</v>
      </c>
      <c r="P44" t="s">
        <v>1110</v>
      </c>
      <c r="T44" t="s">
        <v>1898</v>
      </c>
      <c r="V44" t="s">
        <v>1763</v>
      </c>
      <c r="X44" t="s">
        <v>1763</v>
      </c>
      <c r="Y44" t="s">
        <v>1764</v>
      </c>
      <c r="AA44" t="s">
        <v>1792</v>
      </c>
      <c r="AB44" t="s">
        <v>1817</v>
      </c>
      <c r="AC44" t="s">
        <v>836</v>
      </c>
      <c r="AD44" t="s">
        <v>1767</v>
      </c>
      <c r="AE44" t="s">
        <v>818</v>
      </c>
      <c r="AF44" t="s">
        <v>836</v>
      </c>
      <c r="AG44" t="s">
        <v>818</v>
      </c>
      <c r="KF44" t="s">
        <v>836</v>
      </c>
      <c r="KH44" t="s">
        <v>818</v>
      </c>
      <c r="KI44" t="s">
        <v>818</v>
      </c>
      <c r="KJ44" t="s">
        <v>818</v>
      </c>
      <c r="KK44" t="s">
        <v>818</v>
      </c>
      <c r="KL44" t="s">
        <v>845</v>
      </c>
      <c r="KM44" t="s">
        <v>818</v>
      </c>
      <c r="KN44" t="s">
        <v>837</v>
      </c>
      <c r="KO44" t="s">
        <v>818</v>
      </c>
      <c r="KP44" t="s">
        <v>845</v>
      </c>
      <c r="KQ44" t="s">
        <v>837</v>
      </c>
      <c r="KR44" t="s">
        <v>818</v>
      </c>
      <c r="KS44" t="s">
        <v>845</v>
      </c>
      <c r="KT44" t="s">
        <v>818</v>
      </c>
      <c r="KU44" t="s">
        <v>818</v>
      </c>
      <c r="KV44" t="s">
        <v>818</v>
      </c>
      <c r="KW44" t="s">
        <v>818</v>
      </c>
      <c r="KX44" t="s">
        <v>818</v>
      </c>
      <c r="KY44" t="s">
        <v>818</v>
      </c>
      <c r="KZ44" t="s">
        <v>845</v>
      </c>
      <c r="LA44" t="s">
        <v>818</v>
      </c>
      <c r="LB44" t="s">
        <v>845</v>
      </c>
      <c r="LC44" t="s">
        <v>837</v>
      </c>
      <c r="LD44" t="s">
        <v>836</v>
      </c>
      <c r="LE44" t="s">
        <v>845</v>
      </c>
      <c r="LF44" t="s">
        <v>837</v>
      </c>
      <c r="LH44" t="s">
        <v>1763</v>
      </c>
      <c r="LI44" t="s">
        <v>1767</v>
      </c>
      <c r="LJ44" t="s">
        <v>1767</v>
      </c>
      <c r="LK44" t="s">
        <v>1763</v>
      </c>
      <c r="LL44" t="s">
        <v>1767</v>
      </c>
      <c r="LM44" t="s">
        <v>1767</v>
      </c>
      <c r="LN44" t="s">
        <v>1767</v>
      </c>
      <c r="LO44" t="s">
        <v>1767</v>
      </c>
      <c r="LQ44" t="s">
        <v>1767</v>
      </c>
      <c r="LR44" t="s">
        <v>818</v>
      </c>
      <c r="LS44" t="s">
        <v>818</v>
      </c>
      <c r="LV44" t="s">
        <v>818</v>
      </c>
      <c r="LX44" t="s">
        <v>1767</v>
      </c>
      <c r="MU44" t="s">
        <v>1767</v>
      </c>
      <c r="MV44" t="s">
        <v>1763</v>
      </c>
      <c r="MW44" t="s">
        <v>1767</v>
      </c>
      <c r="MX44" t="s">
        <v>1767</v>
      </c>
      <c r="MY44" t="s">
        <v>1767</v>
      </c>
      <c r="MZ44" t="s">
        <v>1767</v>
      </c>
      <c r="NA44" t="s">
        <v>1767</v>
      </c>
      <c r="NB44" t="s">
        <v>1767</v>
      </c>
      <c r="NR44" t="s">
        <v>1763</v>
      </c>
      <c r="NS44" t="s">
        <v>1763</v>
      </c>
      <c r="NT44" t="s">
        <v>1788</v>
      </c>
      <c r="NU44" t="s">
        <v>1795</v>
      </c>
      <c r="NV44" t="s">
        <v>1767</v>
      </c>
      <c r="NX44" t="s">
        <v>1845</v>
      </c>
      <c r="NY44" t="s">
        <v>845</v>
      </c>
      <c r="NZ44" t="s">
        <v>903</v>
      </c>
      <c r="OP44" t="s">
        <v>1763</v>
      </c>
      <c r="OQ44" t="s">
        <v>1774</v>
      </c>
      <c r="OR44" t="s">
        <v>1775</v>
      </c>
      <c r="OS44" t="s">
        <v>1806</v>
      </c>
      <c r="OT44" t="s">
        <v>1763</v>
      </c>
      <c r="OU44" t="s">
        <v>1767</v>
      </c>
      <c r="OV44" t="s">
        <v>1777</v>
      </c>
      <c r="OW44" t="s">
        <v>1820</v>
      </c>
      <c r="OX44" t="s">
        <v>955</v>
      </c>
      <c r="OY44" t="s">
        <v>1779</v>
      </c>
      <c r="OZ44" t="s">
        <v>999</v>
      </c>
      <c r="PA44" t="s">
        <v>1767</v>
      </c>
      <c r="PB44" t="s">
        <v>1767</v>
      </c>
      <c r="PC44" t="s">
        <v>1767</v>
      </c>
      <c r="PD44" t="s">
        <v>1767</v>
      </c>
      <c r="PE44" t="s">
        <v>1767</v>
      </c>
      <c r="PF44" t="s">
        <v>1767</v>
      </c>
      <c r="PG44" t="s">
        <v>1763</v>
      </c>
      <c r="PH44" t="s">
        <v>1767</v>
      </c>
      <c r="PI44" t="s">
        <v>1767</v>
      </c>
      <c r="PJ44" t="s">
        <v>1767</v>
      </c>
      <c r="PK44" t="s">
        <v>1767</v>
      </c>
      <c r="PL44" t="s">
        <v>1780</v>
      </c>
      <c r="PM44" t="s">
        <v>836</v>
      </c>
      <c r="PN44" t="s">
        <v>837</v>
      </c>
      <c r="PO44" t="s">
        <v>1826</v>
      </c>
      <c r="PP44" t="s">
        <v>1782</v>
      </c>
      <c r="PQ44" t="s">
        <v>1763</v>
      </c>
      <c r="PR44" t="s">
        <v>1763</v>
      </c>
      <c r="PS44" t="s">
        <v>1767</v>
      </c>
      <c r="PT44" t="s">
        <v>1767</v>
      </c>
      <c r="PU44" t="s">
        <v>1767</v>
      </c>
      <c r="PV44" t="s">
        <v>1767</v>
      </c>
      <c r="PW44" t="s">
        <v>1767</v>
      </c>
      <c r="PX44" t="s">
        <v>1767</v>
      </c>
      <c r="PY44" t="s">
        <v>1767</v>
      </c>
      <c r="PZ44" t="s">
        <v>1783</v>
      </c>
      <c r="QA44" t="s">
        <v>841</v>
      </c>
      <c r="QB44" t="s">
        <v>1850</v>
      </c>
      <c r="QC44" t="s">
        <v>1785</v>
      </c>
      <c r="QD44" t="s">
        <v>1786</v>
      </c>
      <c r="QE44" t="s">
        <v>837</v>
      </c>
      <c r="QF44" t="s">
        <v>1763</v>
      </c>
      <c r="QG44" t="s">
        <v>1763</v>
      </c>
      <c r="QH44" t="s">
        <v>1763</v>
      </c>
      <c r="QI44" t="s">
        <v>1767</v>
      </c>
      <c r="QJ44" t="s">
        <v>1767</v>
      </c>
      <c r="QK44" t="s">
        <v>1767</v>
      </c>
      <c r="QL44" t="s">
        <v>1767</v>
      </c>
      <c r="QM44" t="s">
        <v>1763</v>
      </c>
      <c r="QN44" t="s">
        <v>1767</v>
      </c>
      <c r="QO44" t="s">
        <v>1767</v>
      </c>
      <c r="QP44" t="s">
        <v>1767</v>
      </c>
      <c r="QQ44" t="s">
        <v>1767</v>
      </c>
      <c r="QR44" t="s">
        <v>1763</v>
      </c>
      <c r="QS44" t="s">
        <v>1763</v>
      </c>
      <c r="QT44" t="s">
        <v>1767</v>
      </c>
      <c r="QU44" t="s">
        <v>1767</v>
      </c>
      <c r="QV44" t="s">
        <v>1767</v>
      </c>
      <c r="QW44" t="s">
        <v>1767</v>
      </c>
      <c r="QX44" t="s">
        <v>1767</v>
      </c>
      <c r="QY44" t="s">
        <v>1767</v>
      </c>
      <c r="QZ44" t="s">
        <v>1767</v>
      </c>
      <c r="RA44" t="s">
        <v>1767</v>
      </c>
      <c r="RB44" t="s">
        <v>1767</v>
      </c>
      <c r="RC44" t="s">
        <v>1767</v>
      </c>
      <c r="RD44" t="s">
        <v>1767</v>
      </c>
      <c r="RE44" t="s">
        <v>1767</v>
      </c>
      <c r="RF44" t="s">
        <v>1767</v>
      </c>
      <c r="RG44" t="s">
        <v>1767</v>
      </c>
      <c r="RH44" t="s">
        <v>1767</v>
      </c>
      <c r="RI44" t="s">
        <v>1767</v>
      </c>
      <c r="RJ44" t="s">
        <v>1767</v>
      </c>
      <c r="RK44" t="s">
        <v>1763</v>
      </c>
      <c r="RL44" t="s">
        <v>1767</v>
      </c>
      <c r="RM44" t="s">
        <v>1763</v>
      </c>
      <c r="RN44" t="s">
        <v>1767</v>
      </c>
      <c r="RO44" t="s">
        <v>1767</v>
      </c>
      <c r="RP44" t="s">
        <v>1767</v>
      </c>
      <c r="RQ44" t="s">
        <v>1767</v>
      </c>
      <c r="RR44" t="s">
        <v>1767</v>
      </c>
      <c r="RS44" t="s">
        <v>1767</v>
      </c>
      <c r="RT44" t="s">
        <v>1767</v>
      </c>
      <c r="RU44" t="s">
        <v>1767</v>
      </c>
      <c r="RV44" t="s">
        <v>1767</v>
      </c>
      <c r="RW44" t="s">
        <v>1767</v>
      </c>
      <c r="RX44" t="s">
        <v>837</v>
      </c>
      <c r="RY44" t="s">
        <v>1111</v>
      </c>
      <c r="RZ44" t="s">
        <v>1767</v>
      </c>
      <c r="SB44" t="s">
        <v>1767</v>
      </c>
      <c r="SC44" t="s">
        <v>1767</v>
      </c>
      <c r="SD44" t="s">
        <v>1767</v>
      </c>
      <c r="SE44" t="s">
        <v>1767</v>
      </c>
      <c r="SF44" t="s">
        <v>1767</v>
      </c>
      <c r="SG44" t="s">
        <v>1767</v>
      </c>
      <c r="SH44" t="s">
        <v>1767</v>
      </c>
      <c r="SI44" t="s">
        <v>1767</v>
      </c>
      <c r="SJ44" t="s">
        <v>1767</v>
      </c>
      <c r="SK44" t="s">
        <v>1767</v>
      </c>
      <c r="SL44" t="s">
        <v>1767</v>
      </c>
      <c r="SM44" t="s">
        <v>1763</v>
      </c>
      <c r="SN44" t="s">
        <v>1767</v>
      </c>
      <c r="SO44" t="s">
        <v>1767</v>
      </c>
      <c r="SP44" t="s">
        <v>1767</v>
      </c>
      <c r="SQ44" t="s">
        <v>1767</v>
      </c>
      <c r="SR44" t="s">
        <v>1767</v>
      </c>
      <c r="SS44" t="s">
        <v>1767</v>
      </c>
      <c r="ST44" t="s">
        <v>1767</v>
      </c>
      <c r="SU44" t="s">
        <v>1767</v>
      </c>
      <c r="SV44" t="s">
        <v>1767</v>
      </c>
      <c r="SW44" t="s">
        <v>1767</v>
      </c>
      <c r="SX44" t="s">
        <v>1767</v>
      </c>
      <c r="SY44" t="s">
        <v>1767</v>
      </c>
      <c r="SZ44" t="s">
        <v>1767</v>
      </c>
      <c r="TA44" t="s">
        <v>1767</v>
      </c>
      <c r="TB44" t="s">
        <v>1767</v>
      </c>
      <c r="TC44" t="s">
        <v>1767</v>
      </c>
      <c r="TD44" t="s">
        <v>1767</v>
      </c>
      <c r="TE44" t="s">
        <v>1767</v>
      </c>
      <c r="TF44" t="s">
        <v>1763</v>
      </c>
      <c r="TG44" t="s">
        <v>1767</v>
      </c>
      <c r="TH44" t="s">
        <v>1767</v>
      </c>
      <c r="TI44" t="s">
        <v>1767</v>
      </c>
      <c r="TU44" t="s">
        <v>1767</v>
      </c>
      <c r="TY44" t="s">
        <v>1767</v>
      </c>
      <c r="TZ44" t="s">
        <v>1767</v>
      </c>
      <c r="UA44" t="s">
        <v>1767</v>
      </c>
      <c r="UB44" t="s">
        <v>1767</v>
      </c>
      <c r="UC44" t="s">
        <v>1767</v>
      </c>
      <c r="UD44" t="s">
        <v>1767</v>
      </c>
      <c r="UE44" t="s">
        <v>1767</v>
      </c>
      <c r="UF44" t="s">
        <v>1767</v>
      </c>
      <c r="UG44" t="s">
        <v>1767</v>
      </c>
      <c r="UH44" t="s">
        <v>1763</v>
      </c>
      <c r="UI44" t="s">
        <v>1767</v>
      </c>
      <c r="UJ44" t="s">
        <v>1767</v>
      </c>
      <c r="UK44" t="s">
        <v>1767</v>
      </c>
      <c r="UL44" t="s">
        <v>1767</v>
      </c>
      <c r="UM44" t="s">
        <v>1767</v>
      </c>
      <c r="UN44" t="s">
        <v>1767</v>
      </c>
      <c r="UO44" t="s">
        <v>1767</v>
      </c>
      <c r="UP44" t="s">
        <v>1767</v>
      </c>
      <c r="UQ44" t="s">
        <v>1767</v>
      </c>
      <c r="UR44" t="s">
        <v>1767</v>
      </c>
      <c r="US44" t="s">
        <v>1767</v>
      </c>
      <c r="UT44" t="s">
        <v>1767</v>
      </c>
      <c r="UU44" t="s">
        <v>1767</v>
      </c>
      <c r="UV44" t="s">
        <v>1767</v>
      </c>
      <c r="UW44" t="s">
        <v>1767</v>
      </c>
      <c r="UX44" t="s">
        <v>1763</v>
      </c>
      <c r="UY44" t="s">
        <v>1767</v>
      </c>
      <c r="UZ44" t="s">
        <v>1767</v>
      </c>
      <c r="VD44" t="s">
        <v>1763</v>
      </c>
      <c r="VE44" t="s">
        <v>1767</v>
      </c>
      <c r="VF44" t="s">
        <v>1767</v>
      </c>
      <c r="VG44" t="s">
        <v>1767</v>
      </c>
      <c r="VH44" t="s">
        <v>1767</v>
      </c>
      <c r="VI44" t="s">
        <v>1767</v>
      </c>
      <c r="VJ44" t="s">
        <v>1767</v>
      </c>
      <c r="VK44" t="s">
        <v>1767</v>
      </c>
      <c r="VL44" t="s">
        <v>1767</v>
      </c>
      <c r="VM44" t="s">
        <v>1767</v>
      </c>
      <c r="VN44" t="s">
        <v>1767</v>
      </c>
      <c r="VO44" t="s">
        <v>1767</v>
      </c>
      <c r="VP44" t="s">
        <v>1767</v>
      </c>
      <c r="VQ44" t="s">
        <v>1767</v>
      </c>
      <c r="VY44" t="s">
        <v>1767</v>
      </c>
      <c r="VZ44" t="s">
        <v>1763</v>
      </c>
      <c r="WA44" t="s">
        <v>1763</v>
      </c>
      <c r="WB44" t="s">
        <v>1767</v>
      </c>
      <c r="WJ44" t="s">
        <v>1767</v>
      </c>
      <c r="WK44" t="s">
        <v>1767</v>
      </c>
      <c r="WL44" t="s">
        <v>1767</v>
      </c>
      <c r="WM44" t="s">
        <v>1767</v>
      </c>
      <c r="WN44" t="s">
        <v>1767</v>
      </c>
      <c r="WO44" t="s">
        <v>1767</v>
      </c>
      <c r="WP44" t="s">
        <v>1767</v>
      </c>
      <c r="WQ44" t="s">
        <v>1763</v>
      </c>
      <c r="WR44" t="s">
        <v>1767</v>
      </c>
      <c r="WS44" t="s">
        <v>908</v>
      </c>
      <c r="WU44" t="s">
        <v>1767</v>
      </c>
      <c r="WV44" t="s">
        <v>1767</v>
      </c>
      <c r="WW44" t="s">
        <v>1767</v>
      </c>
      <c r="WX44" t="s">
        <v>1767</v>
      </c>
      <c r="WY44" t="s">
        <v>1767</v>
      </c>
      <c r="WZ44" t="s">
        <v>1763</v>
      </c>
      <c r="XA44" t="s">
        <v>1767</v>
      </c>
      <c r="XB44" t="s">
        <v>1767</v>
      </c>
      <c r="XC44" t="s">
        <v>1789</v>
      </c>
      <c r="XD44" t="s">
        <v>1763</v>
      </c>
      <c r="XE44" t="s">
        <v>1767</v>
      </c>
      <c r="XF44" t="s">
        <v>1767</v>
      </c>
      <c r="XG44" t="s">
        <v>1767</v>
      </c>
      <c r="XH44" t="s">
        <v>1767</v>
      </c>
      <c r="XI44" t="s">
        <v>1767</v>
      </c>
      <c r="XJ44" t="s">
        <v>1767</v>
      </c>
      <c r="XK44" t="s">
        <v>1767</v>
      </c>
      <c r="XL44" t="s">
        <v>1767</v>
      </c>
      <c r="XM44" t="s">
        <v>1767</v>
      </c>
      <c r="XN44" t="s">
        <v>1767</v>
      </c>
      <c r="XO44" t="s">
        <v>1767</v>
      </c>
      <c r="XP44" t="s">
        <v>1767</v>
      </c>
      <c r="XQ44" t="s">
        <v>1767</v>
      </c>
      <c r="XR44" t="s">
        <v>1767</v>
      </c>
      <c r="XS44" t="s">
        <v>1767</v>
      </c>
      <c r="XT44" t="s">
        <v>1767</v>
      </c>
      <c r="XU44" t="s">
        <v>1767</v>
      </c>
      <c r="XV44" t="s">
        <v>1767</v>
      </c>
      <c r="XW44" t="s">
        <v>1763</v>
      </c>
      <c r="XX44" t="s">
        <v>1767</v>
      </c>
      <c r="XY44" t="s">
        <v>1767</v>
      </c>
      <c r="XZ44" t="s">
        <v>1767</v>
      </c>
      <c r="ZM44" t="s">
        <v>1767</v>
      </c>
      <c r="ZN44" t="s">
        <v>1767</v>
      </c>
      <c r="ZO44" t="s">
        <v>1767</v>
      </c>
      <c r="ZP44" t="s">
        <v>1767</v>
      </c>
      <c r="ZQ44" t="s">
        <v>1767</v>
      </c>
      <c r="ZR44" t="s">
        <v>1763</v>
      </c>
      <c r="ZS44" t="s">
        <v>1763</v>
      </c>
      <c r="ZT44" t="s">
        <v>1767</v>
      </c>
      <c r="ZU44" t="s">
        <v>1767</v>
      </c>
      <c r="ZV44" t="s">
        <v>1767</v>
      </c>
      <c r="ZW44" t="s">
        <v>1767</v>
      </c>
      <c r="ZX44" t="s">
        <v>1767</v>
      </c>
      <c r="ZY44" t="s">
        <v>1767</v>
      </c>
      <c r="ZZ44" t="s">
        <v>1767</v>
      </c>
      <c r="AAA44" t="s">
        <v>1767</v>
      </c>
      <c r="AAB44" t="s">
        <v>1767</v>
      </c>
      <c r="AAC44" t="s">
        <v>1767</v>
      </c>
      <c r="AAD44" t="s">
        <v>1767</v>
      </c>
      <c r="AAE44" t="s">
        <v>1767</v>
      </c>
      <c r="AAF44" t="s">
        <v>1767</v>
      </c>
      <c r="AAH44" t="s">
        <v>1767</v>
      </c>
      <c r="AAI44" t="s">
        <v>1767</v>
      </c>
      <c r="AAJ44" t="s">
        <v>1763</v>
      </c>
      <c r="AAK44" t="s">
        <v>1767</v>
      </c>
      <c r="AAL44" t="s">
        <v>1767</v>
      </c>
      <c r="AAM44" t="s">
        <v>1767</v>
      </c>
      <c r="AAN44" t="s">
        <v>1767</v>
      </c>
      <c r="AAO44" t="s">
        <v>1767</v>
      </c>
      <c r="AAP44" t="s">
        <v>1767</v>
      </c>
      <c r="AAQ44" t="s">
        <v>1767</v>
      </c>
      <c r="AAR44" t="s">
        <v>1767</v>
      </c>
      <c r="AAS44" t="s">
        <v>1767</v>
      </c>
      <c r="AAT44" t="s">
        <v>1767</v>
      </c>
      <c r="AAV44" t="s">
        <v>1767</v>
      </c>
      <c r="AAW44" t="s">
        <v>1767</v>
      </c>
      <c r="AAX44" t="s">
        <v>1767</v>
      </c>
      <c r="AAY44" t="s">
        <v>1767</v>
      </c>
      <c r="AAZ44" t="s">
        <v>1767</v>
      </c>
      <c r="ABA44" t="s">
        <v>1763</v>
      </c>
      <c r="ABB44" t="s">
        <v>1763</v>
      </c>
      <c r="ABC44" t="s">
        <v>1767</v>
      </c>
      <c r="ABD44" t="s">
        <v>1767</v>
      </c>
      <c r="ABE44" t="s">
        <v>1767</v>
      </c>
      <c r="ABF44" t="s">
        <v>1767</v>
      </c>
      <c r="ABG44" t="s">
        <v>1767</v>
      </c>
      <c r="ABH44" t="s">
        <v>1767</v>
      </c>
      <c r="ABI44" t="s">
        <v>1767</v>
      </c>
      <c r="ABJ44" t="s">
        <v>1767</v>
      </c>
      <c r="ABK44" t="s">
        <v>1767</v>
      </c>
      <c r="ABL44" t="s">
        <v>1767</v>
      </c>
      <c r="ABM44" t="s">
        <v>1767</v>
      </c>
      <c r="ABN44" t="s">
        <v>1767</v>
      </c>
      <c r="ABO44" t="s">
        <v>1767</v>
      </c>
      <c r="ABP44" t="s">
        <v>1767</v>
      </c>
      <c r="ABQ44" t="s">
        <v>1767</v>
      </c>
      <c r="ABR44" t="s">
        <v>1767</v>
      </c>
      <c r="ABS44" t="s">
        <v>1767</v>
      </c>
      <c r="ABT44" t="s">
        <v>1767</v>
      </c>
      <c r="ABU44" t="s">
        <v>1767</v>
      </c>
      <c r="ABV44" t="s">
        <v>1767</v>
      </c>
      <c r="ABW44" t="s">
        <v>1763</v>
      </c>
      <c r="ABX44" t="s">
        <v>1767</v>
      </c>
      <c r="ABY44" t="s">
        <v>1767</v>
      </c>
      <c r="ABZ44" t="s">
        <v>1767</v>
      </c>
      <c r="ACA44" t="s">
        <v>1767</v>
      </c>
      <c r="ACB44" t="s">
        <v>1767</v>
      </c>
      <c r="ACC44" t="s">
        <v>1767</v>
      </c>
      <c r="ACD44" t="s">
        <v>1767</v>
      </c>
      <c r="ACE44" t="s">
        <v>1767</v>
      </c>
      <c r="ACF44" t="s">
        <v>1767</v>
      </c>
      <c r="ACG44" t="s">
        <v>1767</v>
      </c>
      <c r="ACH44" t="s">
        <v>1767</v>
      </c>
      <c r="ACI44" t="s">
        <v>1767</v>
      </c>
    </row>
    <row r="45" spans="1:763">
      <c r="A45" t="s">
        <v>1112</v>
      </c>
      <c r="B45" t="s">
        <v>1113</v>
      </c>
      <c r="C45" t="s">
        <v>1114</v>
      </c>
      <c r="D45" t="s">
        <v>941</v>
      </c>
      <c r="E45" t="s">
        <v>941</v>
      </c>
      <c r="P45" t="s">
        <v>886</v>
      </c>
      <c r="T45" t="s">
        <v>1899</v>
      </c>
      <c r="V45" t="s">
        <v>1763</v>
      </c>
      <c r="X45" t="s">
        <v>1763</v>
      </c>
      <c r="Y45" t="s">
        <v>1764</v>
      </c>
      <c r="AA45" t="s">
        <v>1792</v>
      </c>
      <c r="AB45" t="s">
        <v>1817</v>
      </c>
      <c r="AC45" t="s">
        <v>836</v>
      </c>
      <c r="AD45" t="s">
        <v>1767</v>
      </c>
      <c r="AE45" t="s">
        <v>818</v>
      </c>
      <c r="AF45" t="s">
        <v>836</v>
      </c>
      <c r="AG45" t="s">
        <v>818</v>
      </c>
      <c r="KF45" t="s">
        <v>836</v>
      </c>
      <c r="KH45" t="s">
        <v>818</v>
      </c>
      <c r="KI45" t="s">
        <v>818</v>
      </c>
      <c r="KJ45" t="s">
        <v>818</v>
      </c>
      <c r="KK45" t="s">
        <v>818</v>
      </c>
      <c r="KL45" t="s">
        <v>818</v>
      </c>
      <c r="KM45" t="s">
        <v>845</v>
      </c>
      <c r="KN45" t="s">
        <v>818</v>
      </c>
      <c r="KO45" t="s">
        <v>818</v>
      </c>
      <c r="KP45" t="s">
        <v>818</v>
      </c>
      <c r="KQ45" t="s">
        <v>845</v>
      </c>
      <c r="KR45" t="s">
        <v>818</v>
      </c>
      <c r="KS45" t="s">
        <v>845</v>
      </c>
      <c r="KT45" t="s">
        <v>837</v>
      </c>
      <c r="KU45" t="s">
        <v>818</v>
      </c>
      <c r="KV45" t="s">
        <v>818</v>
      </c>
      <c r="KW45" t="s">
        <v>818</v>
      </c>
      <c r="KX45" t="s">
        <v>818</v>
      </c>
      <c r="KY45" t="s">
        <v>818</v>
      </c>
      <c r="KZ45" t="s">
        <v>879</v>
      </c>
      <c r="LA45" t="s">
        <v>818</v>
      </c>
      <c r="LB45" t="s">
        <v>879</v>
      </c>
      <c r="LC45" t="s">
        <v>879</v>
      </c>
      <c r="LD45" t="s">
        <v>836</v>
      </c>
      <c r="LE45" t="s">
        <v>818</v>
      </c>
      <c r="LF45" t="s">
        <v>845</v>
      </c>
      <c r="LH45" t="s">
        <v>1767</v>
      </c>
      <c r="LI45" t="s">
        <v>1767</v>
      </c>
      <c r="LJ45" t="s">
        <v>1767</v>
      </c>
      <c r="LK45" t="s">
        <v>1767</v>
      </c>
      <c r="LL45" t="s">
        <v>1767</v>
      </c>
      <c r="LM45" t="s">
        <v>1767</v>
      </c>
      <c r="LO45" t="s">
        <v>1767</v>
      </c>
      <c r="LQ45" t="s">
        <v>1767</v>
      </c>
      <c r="LR45" t="s">
        <v>818</v>
      </c>
      <c r="LV45" t="s">
        <v>818</v>
      </c>
      <c r="LX45" t="s">
        <v>1767</v>
      </c>
      <c r="MU45" t="s">
        <v>1763</v>
      </c>
      <c r="NC45" t="s">
        <v>1763</v>
      </c>
      <c r="ND45" t="s">
        <v>1767</v>
      </c>
      <c r="NE45" t="s">
        <v>1763</v>
      </c>
      <c r="NF45" t="s">
        <v>1767</v>
      </c>
      <c r="NG45" t="s">
        <v>1767</v>
      </c>
      <c r="NH45" t="s">
        <v>1767</v>
      </c>
      <c r="NI45" t="s">
        <v>1763</v>
      </c>
      <c r="NJ45" t="s">
        <v>1767</v>
      </c>
      <c r="NK45" t="s">
        <v>1767</v>
      </c>
      <c r="NL45" t="s">
        <v>1767</v>
      </c>
      <c r="NM45" t="s">
        <v>1767</v>
      </c>
      <c r="NN45" t="s">
        <v>1767</v>
      </c>
      <c r="NO45" t="s">
        <v>1767</v>
      </c>
      <c r="NP45" t="s">
        <v>1767</v>
      </c>
      <c r="NQ45" t="s">
        <v>1767</v>
      </c>
      <c r="NR45" t="s">
        <v>1763</v>
      </c>
      <c r="NS45" t="s">
        <v>1767</v>
      </c>
      <c r="NU45" t="s">
        <v>1772</v>
      </c>
      <c r="NX45" t="s">
        <v>1773</v>
      </c>
      <c r="OP45" t="s">
        <v>1763</v>
      </c>
      <c r="OQ45" t="s">
        <v>1774</v>
      </c>
      <c r="OR45" t="s">
        <v>1797</v>
      </c>
      <c r="OS45" t="s">
        <v>1806</v>
      </c>
      <c r="OT45" t="s">
        <v>1763</v>
      </c>
      <c r="OU45" t="s">
        <v>1763</v>
      </c>
      <c r="OV45" t="s">
        <v>1777</v>
      </c>
      <c r="OW45" t="s">
        <v>1820</v>
      </c>
      <c r="OX45" t="s">
        <v>955</v>
      </c>
      <c r="OY45" t="s">
        <v>1779</v>
      </c>
      <c r="OZ45" t="s">
        <v>849</v>
      </c>
      <c r="PA45" t="s">
        <v>1763</v>
      </c>
      <c r="PB45" t="s">
        <v>1767</v>
      </c>
      <c r="PC45" t="s">
        <v>1767</v>
      </c>
      <c r="PD45" t="s">
        <v>1767</v>
      </c>
      <c r="PE45" t="s">
        <v>1767</v>
      </c>
      <c r="PF45" t="s">
        <v>1767</v>
      </c>
      <c r="PG45" t="s">
        <v>1767</v>
      </c>
      <c r="PH45" t="s">
        <v>1767</v>
      </c>
      <c r="PI45" t="s">
        <v>1767</v>
      </c>
      <c r="PJ45" t="s">
        <v>1767</v>
      </c>
      <c r="PK45" t="s">
        <v>1767</v>
      </c>
      <c r="PL45" t="s">
        <v>1780</v>
      </c>
      <c r="PM45" t="s">
        <v>879</v>
      </c>
      <c r="PN45" t="s">
        <v>845</v>
      </c>
      <c r="PO45" t="s">
        <v>1799</v>
      </c>
      <c r="PP45" t="s">
        <v>1813</v>
      </c>
      <c r="PQ45" t="s">
        <v>1763</v>
      </c>
      <c r="PR45" t="s">
        <v>1763</v>
      </c>
      <c r="PS45" t="s">
        <v>1767</v>
      </c>
      <c r="PT45" t="s">
        <v>1767</v>
      </c>
      <c r="PU45" t="s">
        <v>1767</v>
      </c>
      <c r="PV45" t="s">
        <v>1767</v>
      </c>
      <c r="PW45" t="s">
        <v>1767</v>
      </c>
      <c r="PX45" t="s">
        <v>1767</v>
      </c>
      <c r="PY45" t="s">
        <v>1767</v>
      </c>
      <c r="PZ45" t="s">
        <v>1783</v>
      </c>
      <c r="QA45" t="s">
        <v>841</v>
      </c>
      <c r="QB45" t="s">
        <v>1814</v>
      </c>
      <c r="QC45" t="s">
        <v>1785</v>
      </c>
      <c r="QD45" t="s">
        <v>1815</v>
      </c>
      <c r="QE45" t="s">
        <v>845</v>
      </c>
      <c r="QF45" t="s">
        <v>1763</v>
      </c>
      <c r="QG45" t="s">
        <v>1763</v>
      </c>
      <c r="QH45" t="s">
        <v>1763</v>
      </c>
      <c r="QI45" t="s">
        <v>1767</v>
      </c>
      <c r="QJ45" t="s">
        <v>1767</v>
      </c>
      <c r="QK45" t="s">
        <v>1767</v>
      </c>
      <c r="QL45" t="s">
        <v>1767</v>
      </c>
      <c r="QM45" t="s">
        <v>1763</v>
      </c>
      <c r="QN45" t="s">
        <v>1767</v>
      </c>
      <c r="QO45" t="s">
        <v>1767</v>
      </c>
      <c r="QP45" t="s">
        <v>1767</v>
      </c>
      <c r="QQ45" t="s">
        <v>1767</v>
      </c>
      <c r="QR45" t="s">
        <v>1767</v>
      </c>
      <c r="QS45" t="s">
        <v>1763</v>
      </c>
      <c r="QT45" t="s">
        <v>1767</v>
      </c>
      <c r="QU45" t="s">
        <v>1767</v>
      </c>
      <c r="QV45" t="s">
        <v>1767</v>
      </c>
      <c r="QW45" t="s">
        <v>1767</v>
      </c>
      <c r="QX45" t="s">
        <v>1767</v>
      </c>
      <c r="QY45" t="s">
        <v>1767</v>
      </c>
      <c r="QZ45" t="s">
        <v>1767</v>
      </c>
      <c r="RA45" t="s">
        <v>1767</v>
      </c>
      <c r="RB45" t="s">
        <v>1767</v>
      </c>
      <c r="RC45" t="s">
        <v>1767</v>
      </c>
      <c r="RD45" t="s">
        <v>1767</v>
      </c>
      <c r="RE45" t="s">
        <v>1767</v>
      </c>
      <c r="RF45" t="s">
        <v>1767</v>
      </c>
      <c r="RG45" t="s">
        <v>1767</v>
      </c>
      <c r="RH45" t="s">
        <v>1767</v>
      </c>
      <c r="RI45" t="s">
        <v>1767</v>
      </c>
      <c r="RJ45" t="s">
        <v>1767</v>
      </c>
      <c r="RK45" t="s">
        <v>1767</v>
      </c>
      <c r="RZ45" t="s">
        <v>1763</v>
      </c>
      <c r="SA45" t="s">
        <v>1767</v>
      </c>
      <c r="SB45" t="s">
        <v>1767</v>
      </c>
      <c r="SC45" t="s">
        <v>1767</v>
      </c>
      <c r="SD45" t="s">
        <v>1763</v>
      </c>
      <c r="SE45" t="s">
        <v>1767</v>
      </c>
      <c r="SF45" t="s">
        <v>1767</v>
      </c>
      <c r="SG45" t="s">
        <v>1767</v>
      </c>
      <c r="SH45" t="s">
        <v>1767</v>
      </c>
      <c r="SI45" t="s">
        <v>1767</v>
      </c>
      <c r="SJ45" t="s">
        <v>1767</v>
      </c>
      <c r="SK45" t="s">
        <v>1767</v>
      </c>
      <c r="SL45" t="s">
        <v>1767</v>
      </c>
      <c r="SM45" t="s">
        <v>1767</v>
      </c>
      <c r="SN45" t="s">
        <v>1767</v>
      </c>
      <c r="SO45" t="s">
        <v>1767</v>
      </c>
      <c r="SP45" t="s">
        <v>1767</v>
      </c>
      <c r="SQ45" t="s">
        <v>1767</v>
      </c>
      <c r="SR45" t="s">
        <v>1767</v>
      </c>
      <c r="SS45" t="s">
        <v>1767</v>
      </c>
      <c r="ST45" t="s">
        <v>1767</v>
      </c>
      <c r="SU45" t="s">
        <v>1767</v>
      </c>
      <c r="SV45" t="s">
        <v>1767</v>
      </c>
      <c r="SW45" t="s">
        <v>1767</v>
      </c>
      <c r="SX45" t="s">
        <v>1767</v>
      </c>
      <c r="SY45" t="s">
        <v>1767</v>
      </c>
      <c r="SZ45" t="s">
        <v>1767</v>
      </c>
      <c r="TA45" t="s">
        <v>1767</v>
      </c>
      <c r="TB45" t="s">
        <v>1767</v>
      </c>
      <c r="TC45" t="s">
        <v>1767</v>
      </c>
      <c r="TD45" t="s">
        <v>1767</v>
      </c>
      <c r="TE45" t="s">
        <v>1767</v>
      </c>
      <c r="TF45" t="s">
        <v>1763</v>
      </c>
      <c r="TG45" t="s">
        <v>1767</v>
      </c>
      <c r="TH45" t="s">
        <v>1767</v>
      </c>
      <c r="TI45" t="s">
        <v>1767</v>
      </c>
      <c r="TU45" t="s">
        <v>1767</v>
      </c>
      <c r="TY45" t="s">
        <v>1763</v>
      </c>
      <c r="TZ45" t="s">
        <v>1767</v>
      </c>
      <c r="UA45" t="s">
        <v>1767</v>
      </c>
      <c r="UB45" t="s">
        <v>1767</v>
      </c>
      <c r="UC45" t="s">
        <v>1767</v>
      </c>
      <c r="UD45" t="s">
        <v>1767</v>
      </c>
      <c r="UE45" t="s">
        <v>1767</v>
      </c>
      <c r="UF45" t="s">
        <v>1767</v>
      </c>
      <c r="UG45" t="s">
        <v>1767</v>
      </c>
      <c r="UH45" t="s">
        <v>1767</v>
      </c>
      <c r="UI45" t="s">
        <v>1767</v>
      </c>
      <c r="UJ45" t="s">
        <v>1767</v>
      </c>
      <c r="UK45" t="s">
        <v>1767</v>
      </c>
      <c r="UL45" t="s">
        <v>1763</v>
      </c>
      <c r="UM45" t="s">
        <v>1767</v>
      </c>
      <c r="UN45" t="s">
        <v>1767</v>
      </c>
      <c r="UO45" t="s">
        <v>1767</v>
      </c>
      <c r="UP45" t="s">
        <v>1767</v>
      </c>
      <c r="UQ45" t="s">
        <v>1767</v>
      </c>
      <c r="UR45" t="s">
        <v>1763</v>
      </c>
      <c r="US45" t="s">
        <v>1767</v>
      </c>
      <c r="UT45" t="s">
        <v>1767</v>
      </c>
      <c r="UU45" t="s">
        <v>1767</v>
      </c>
      <c r="UV45" t="s">
        <v>1767</v>
      </c>
      <c r="UW45" t="s">
        <v>1767</v>
      </c>
      <c r="UX45" t="s">
        <v>1767</v>
      </c>
      <c r="UY45" t="s">
        <v>1767</v>
      </c>
      <c r="UZ45" t="s">
        <v>1767</v>
      </c>
      <c r="VB45" t="s">
        <v>1822</v>
      </c>
      <c r="VC45" t="s">
        <v>1846</v>
      </c>
      <c r="VD45" t="s">
        <v>1763</v>
      </c>
      <c r="VE45" t="s">
        <v>1767</v>
      </c>
      <c r="VF45" t="s">
        <v>1767</v>
      </c>
      <c r="VG45" t="s">
        <v>1767</v>
      </c>
      <c r="VH45" t="s">
        <v>1767</v>
      </c>
      <c r="VI45" t="s">
        <v>1767</v>
      </c>
      <c r="VJ45" t="s">
        <v>1767</v>
      </c>
      <c r="VK45" t="s">
        <v>1767</v>
      </c>
      <c r="VL45" t="s">
        <v>1767</v>
      </c>
      <c r="VM45" t="s">
        <v>1767</v>
      </c>
      <c r="VN45" t="s">
        <v>1767</v>
      </c>
      <c r="VO45" t="s">
        <v>1767</v>
      </c>
      <c r="VP45" t="s">
        <v>1767</v>
      </c>
      <c r="VQ45" t="s">
        <v>1767</v>
      </c>
      <c r="VY45" t="s">
        <v>1767</v>
      </c>
      <c r="VZ45" t="s">
        <v>1767</v>
      </c>
      <c r="WA45" t="s">
        <v>1767</v>
      </c>
      <c r="WJ45" t="s">
        <v>1767</v>
      </c>
      <c r="WK45" t="s">
        <v>1767</v>
      </c>
      <c r="WL45" t="s">
        <v>1767</v>
      </c>
      <c r="WM45" t="s">
        <v>1767</v>
      </c>
      <c r="WN45" t="s">
        <v>1767</v>
      </c>
      <c r="WO45" t="s">
        <v>1763</v>
      </c>
      <c r="WP45" t="s">
        <v>1767</v>
      </c>
      <c r="WQ45" t="s">
        <v>1767</v>
      </c>
      <c r="WR45" t="s">
        <v>1767</v>
      </c>
      <c r="WS45" t="s">
        <v>928</v>
      </c>
      <c r="WU45" t="s">
        <v>1763</v>
      </c>
      <c r="WV45" t="s">
        <v>1763</v>
      </c>
      <c r="WW45" t="s">
        <v>1767</v>
      </c>
      <c r="WX45" t="s">
        <v>1763</v>
      </c>
      <c r="WY45" t="s">
        <v>1767</v>
      </c>
      <c r="WZ45" t="s">
        <v>1767</v>
      </c>
      <c r="XA45" t="s">
        <v>1767</v>
      </c>
      <c r="XB45" t="s">
        <v>1767</v>
      </c>
      <c r="XC45" t="s">
        <v>1789</v>
      </c>
      <c r="XD45" t="s">
        <v>1763</v>
      </c>
      <c r="XE45" t="s">
        <v>1767</v>
      </c>
      <c r="XF45" t="s">
        <v>1767</v>
      </c>
      <c r="XG45" t="s">
        <v>1767</v>
      </c>
      <c r="XH45" t="s">
        <v>1767</v>
      </c>
      <c r="XI45" t="s">
        <v>1767</v>
      </c>
      <c r="XJ45" t="s">
        <v>1767</v>
      </c>
      <c r="XK45" t="s">
        <v>1767</v>
      </c>
      <c r="XL45" t="s">
        <v>1767</v>
      </c>
      <c r="XM45" t="s">
        <v>1767</v>
      </c>
      <c r="XN45" t="s">
        <v>1767</v>
      </c>
      <c r="XO45" t="s">
        <v>1767</v>
      </c>
      <c r="XP45" t="s">
        <v>1767</v>
      </c>
      <c r="XQ45" t="s">
        <v>1767</v>
      </c>
      <c r="XR45" t="s">
        <v>1767</v>
      </c>
      <c r="XS45" t="s">
        <v>1767</v>
      </c>
      <c r="XT45" t="s">
        <v>1767</v>
      </c>
      <c r="XU45" t="s">
        <v>1767</v>
      </c>
      <c r="XV45" t="s">
        <v>1767</v>
      </c>
      <c r="XW45" t="s">
        <v>1763</v>
      </c>
      <c r="XX45" t="s">
        <v>1767</v>
      </c>
      <c r="XY45" t="s">
        <v>1767</v>
      </c>
      <c r="XZ45" t="s">
        <v>1767</v>
      </c>
      <c r="ZM45" t="s">
        <v>1767</v>
      </c>
      <c r="ZN45" t="s">
        <v>1763</v>
      </c>
      <c r="ZO45" t="s">
        <v>1763</v>
      </c>
      <c r="ZP45" t="s">
        <v>1767</v>
      </c>
      <c r="ZQ45" t="s">
        <v>1767</v>
      </c>
      <c r="ZR45" t="s">
        <v>1767</v>
      </c>
      <c r="ZS45" t="s">
        <v>1767</v>
      </c>
      <c r="ZT45" t="s">
        <v>1767</v>
      </c>
      <c r="ZU45" t="s">
        <v>1767</v>
      </c>
      <c r="ZV45" t="s">
        <v>1767</v>
      </c>
      <c r="ZW45" t="s">
        <v>1767</v>
      </c>
      <c r="ZX45" t="s">
        <v>1767</v>
      </c>
      <c r="ZY45" t="s">
        <v>1767</v>
      </c>
      <c r="ZZ45" t="s">
        <v>1767</v>
      </c>
      <c r="AAA45" t="s">
        <v>1767</v>
      </c>
      <c r="AAB45" t="s">
        <v>1767</v>
      </c>
      <c r="AAC45" t="s">
        <v>1767</v>
      </c>
      <c r="AAD45" t="s">
        <v>1767</v>
      </c>
      <c r="AAE45" t="s">
        <v>1767</v>
      </c>
      <c r="AAF45" t="s">
        <v>1767</v>
      </c>
      <c r="AAH45" t="s">
        <v>1763</v>
      </c>
      <c r="AAI45" t="s">
        <v>1767</v>
      </c>
      <c r="AAJ45" t="s">
        <v>1767</v>
      </c>
      <c r="AAK45" t="s">
        <v>1763</v>
      </c>
      <c r="AAL45" t="s">
        <v>1767</v>
      </c>
      <c r="AAM45" t="s">
        <v>1767</v>
      </c>
      <c r="AAN45" t="s">
        <v>1763</v>
      </c>
      <c r="AAO45" t="s">
        <v>1767</v>
      </c>
      <c r="AAP45" t="s">
        <v>1767</v>
      </c>
      <c r="AAQ45" t="s">
        <v>1767</v>
      </c>
      <c r="AAR45" t="s">
        <v>1767</v>
      </c>
      <c r="AAS45" t="s">
        <v>1767</v>
      </c>
      <c r="AAT45" t="s">
        <v>1767</v>
      </c>
      <c r="AAV45" t="s">
        <v>1767</v>
      </c>
      <c r="AAW45" t="s">
        <v>1767</v>
      </c>
      <c r="AAX45" t="s">
        <v>1767</v>
      </c>
      <c r="AAY45" t="s">
        <v>1767</v>
      </c>
      <c r="AAZ45" t="s">
        <v>1767</v>
      </c>
      <c r="ABA45" t="s">
        <v>1767</v>
      </c>
      <c r="ABB45" t="s">
        <v>1763</v>
      </c>
      <c r="ABC45" t="s">
        <v>1767</v>
      </c>
      <c r="ABD45" t="s">
        <v>1767</v>
      </c>
      <c r="ABE45" t="s">
        <v>1767</v>
      </c>
      <c r="ABF45" t="s">
        <v>1767</v>
      </c>
      <c r="ABG45" t="s">
        <v>1767</v>
      </c>
      <c r="ABH45" t="s">
        <v>1767</v>
      </c>
      <c r="ABI45" t="s">
        <v>1767</v>
      </c>
      <c r="ABJ45" t="s">
        <v>1767</v>
      </c>
      <c r="ABK45" t="s">
        <v>1767</v>
      </c>
      <c r="ABL45" t="s">
        <v>1767</v>
      </c>
      <c r="ABM45" t="s">
        <v>1767</v>
      </c>
      <c r="ABN45" t="s">
        <v>1767</v>
      </c>
      <c r="ABO45" t="s">
        <v>1767</v>
      </c>
      <c r="ABP45" t="s">
        <v>1767</v>
      </c>
      <c r="ABQ45" t="s">
        <v>1767</v>
      </c>
      <c r="ABR45" t="s">
        <v>1767</v>
      </c>
      <c r="ABS45" t="s">
        <v>1767</v>
      </c>
      <c r="ABT45" t="s">
        <v>1767</v>
      </c>
      <c r="ABU45" t="s">
        <v>1767</v>
      </c>
      <c r="ABV45" t="s">
        <v>1767</v>
      </c>
      <c r="ABW45" t="s">
        <v>1763</v>
      </c>
      <c r="ABX45" t="s">
        <v>1767</v>
      </c>
      <c r="ABY45" t="s">
        <v>1767</v>
      </c>
      <c r="ABZ45" t="s">
        <v>1767</v>
      </c>
      <c r="ACA45" t="s">
        <v>1767</v>
      </c>
      <c r="ACB45" t="s">
        <v>1767</v>
      </c>
      <c r="ACC45" t="s">
        <v>1767</v>
      </c>
      <c r="ACD45" t="s">
        <v>1767</v>
      </c>
      <c r="ACE45" t="s">
        <v>1767</v>
      </c>
      <c r="ACF45" t="s">
        <v>1767</v>
      </c>
      <c r="ACG45" t="s">
        <v>1767</v>
      </c>
      <c r="ACH45" t="s">
        <v>1767</v>
      </c>
      <c r="ACI45" t="s">
        <v>1767</v>
      </c>
    </row>
    <row r="46" spans="1:763">
      <c r="A46" t="s">
        <v>1115</v>
      </c>
      <c r="B46" t="s">
        <v>1116</v>
      </c>
      <c r="C46" t="s">
        <v>1117</v>
      </c>
      <c r="D46" t="s">
        <v>873</v>
      </c>
      <c r="E46" t="s">
        <v>873</v>
      </c>
      <c r="P46" t="s">
        <v>1015</v>
      </c>
      <c r="Q46">
        <v>1.5359010936757009</v>
      </c>
      <c r="T46" t="s">
        <v>1900</v>
      </c>
      <c r="V46" t="s">
        <v>1763</v>
      </c>
      <c r="X46" t="s">
        <v>1767</v>
      </c>
      <c r="Y46" t="s">
        <v>1764</v>
      </c>
      <c r="Z46" t="s">
        <v>1791</v>
      </c>
      <c r="AA46" t="s">
        <v>1765</v>
      </c>
      <c r="AB46" t="s">
        <v>1766</v>
      </c>
      <c r="AC46" t="s">
        <v>1609</v>
      </c>
      <c r="AD46" t="s">
        <v>1763</v>
      </c>
      <c r="AE46" t="s">
        <v>1901</v>
      </c>
      <c r="AF46" t="s">
        <v>845</v>
      </c>
      <c r="AG46" t="s">
        <v>818</v>
      </c>
      <c r="KF46" t="s">
        <v>1609</v>
      </c>
      <c r="KH46" t="s">
        <v>818</v>
      </c>
      <c r="KI46" t="s">
        <v>818</v>
      </c>
      <c r="KJ46" t="s">
        <v>818</v>
      </c>
      <c r="KK46" t="s">
        <v>818</v>
      </c>
      <c r="KL46" t="s">
        <v>879</v>
      </c>
      <c r="KM46" t="s">
        <v>818</v>
      </c>
      <c r="KN46" t="s">
        <v>837</v>
      </c>
      <c r="KO46" t="s">
        <v>845</v>
      </c>
      <c r="KP46" t="s">
        <v>879</v>
      </c>
      <c r="KQ46" t="s">
        <v>879</v>
      </c>
      <c r="KR46" t="s">
        <v>845</v>
      </c>
      <c r="KS46" t="s">
        <v>818</v>
      </c>
      <c r="KT46" t="s">
        <v>818</v>
      </c>
      <c r="KU46" t="s">
        <v>837</v>
      </c>
      <c r="KV46" t="s">
        <v>818</v>
      </c>
      <c r="KW46" t="s">
        <v>837</v>
      </c>
      <c r="KX46" t="s">
        <v>837</v>
      </c>
      <c r="KY46" t="s">
        <v>818</v>
      </c>
      <c r="KZ46" t="s">
        <v>879</v>
      </c>
      <c r="LA46" t="s">
        <v>836</v>
      </c>
      <c r="LB46" t="s">
        <v>845</v>
      </c>
      <c r="LC46" t="s">
        <v>892</v>
      </c>
      <c r="LD46" t="s">
        <v>1609</v>
      </c>
      <c r="LE46" t="s">
        <v>1057</v>
      </c>
      <c r="LF46" t="s">
        <v>892</v>
      </c>
      <c r="LH46" t="s">
        <v>1763</v>
      </c>
      <c r="LI46" t="s">
        <v>1763</v>
      </c>
      <c r="LJ46" t="s">
        <v>1767</v>
      </c>
      <c r="LK46" t="s">
        <v>1767</v>
      </c>
      <c r="LL46" t="s">
        <v>1767</v>
      </c>
      <c r="LM46" t="s">
        <v>1767</v>
      </c>
      <c r="LN46" t="s">
        <v>1767</v>
      </c>
      <c r="LO46" t="s">
        <v>1763</v>
      </c>
      <c r="LP46" t="s">
        <v>1763</v>
      </c>
      <c r="LQ46" t="s">
        <v>1767</v>
      </c>
      <c r="LR46" t="s">
        <v>818</v>
      </c>
      <c r="LS46" t="s">
        <v>818</v>
      </c>
      <c r="LV46" t="s">
        <v>818</v>
      </c>
      <c r="LX46" t="s">
        <v>1767</v>
      </c>
      <c r="MA46" t="s">
        <v>1864</v>
      </c>
      <c r="MB46" t="s">
        <v>821</v>
      </c>
      <c r="MC46" t="s">
        <v>1804</v>
      </c>
      <c r="MD46" t="s">
        <v>1763</v>
      </c>
      <c r="MF46" t="s">
        <v>1770</v>
      </c>
      <c r="MI46" t="s">
        <v>1763</v>
      </c>
      <c r="MJ46" t="s">
        <v>1771</v>
      </c>
      <c r="MK46" t="s">
        <v>1763</v>
      </c>
      <c r="MN46" t="s">
        <v>1763</v>
      </c>
      <c r="MU46" t="s">
        <v>1767</v>
      </c>
      <c r="MV46" t="s">
        <v>1767</v>
      </c>
      <c r="MW46" t="s">
        <v>1763</v>
      </c>
      <c r="MX46" t="s">
        <v>1767</v>
      </c>
      <c r="MY46" t="s">
        <v>1767</v>
      </c>
      <c r="MZ46" t="s">
        <v>1767</v>
      </c>
      <c r="NA46" t="s">
        <v>1767</v>
      </c>
      <c r="NB46" t="s">
        <v>1767</v>
      </c>
      <c r="NR46" t="s">
        <v>1767</v>
      </c>
      <c r="NU46" t="s">
        <v>1902</v>
      </c>
      <c r="NV46" t="s">
        <v>1763</v>
      </c>
      <c r="NW46" t="s">
        <v>1796</v>
      </c>
      <c r="NX46" t="s">
        <v>1845</v>
      </c>
      <c r="NY46" t="s">
        <v>836</v>
      </c>
      <c r="NZ46" t="s">
        <v>877</v>
      </c>
      <c r="OP46" t="s">
        <v>1767</v>
      </c>
      <c r="OQ46" t="s">
        <v>1884</v>
      </c>
      <c r="OR46" t="s">
        <v>1797</v>
      </c>
      <c r="OS46" t="s">
        <v>1776</v>
      </c>
      <c r="OT46" t="s">
        <v>1767</v>
      </c>
      <c r="OU46" t="s">
        <v>1763</v>
      </c>
      <c r="OV46" t="s">
        <v>1867</v>
      </c>
      <c r="PA46" t="s">
        <v>1763</v>
      </c>
      <c r="PB46" t="s">
        <v>1767</v>
      </c>
      <c r="PC46" t="s">
        <v>1763</v>
      </c>
      <c r="PD46" t="s">
        <v>1767</v>
      </c>
      <c r="PE46" t="s">
        <v>1763</v>
      </c>
      <c r="PF46" t="s">
        <v>1767</v>
      </c>
      <c r="PG46" t="s">
        <v>1767</v>
      </c>
      <c r="PH46" t="s">
        <v>1767</v>
      </c>
      <c r="PI46" t="s">
        <v>1767</v>
      </c>
      <c r="PJ46" t="s">
        <v>1767</v>
      </c>
      <c r="PM46" t="s">
        <v>836</v>
      </c>
      <c r="PN46" t="s">
        <v>879</v>
      </c>
      <c r="PO46" t="s">
        <v>1807</v>
      </c>
      <c r="PP46" t="s">
        <v>1782</v>
      </c>
      <c r="PQ46" t="s">
        <v>1763</v>
      </c>
      <c r="PR46" t="s">
        <v>1763</v>
      </c>
      <c r="PS46" t="s">
        <v>1767</v>
      </c>
      <c r="PT46" t="s">
        <v>1767</v>
      </c>
      <c r="PU46" t="s">
        <v>1767</v>
      </c>
      <c r="PV46" t="s">
        <v>1767</v>
      </c>
      <c r="PW46" t="s">
        <v>1767</v>
      </c>
      <c r="PX46" t="s">
        <v>1767</v>
      </c>
      <c r="PY46" t="s">
        <v>1767</v>
      </c>
      <c r="PZ46" t="s">
        <v>1885</v>
      </c>
      <c r="QA46" t="s">
        <v>841</v>
      </c>
      <c r="QB46" t="s">
        <v>1868</v>
      </c>
      <c r="QC46" t="s">
        <v>1858</v>
      </c>
      <c r="QD46" t="s">
        <v>1815</v>
      </c>
      <c r="QE46" t="s">
        <v>845</v>
      </c>
      <c r="QF46" t="s">
        <v>1763</v>
      </c>
      <c r="QG46" t="s">
        <v>1767</v>
      </c>
      <c r="QH46" t="s">
        <v>1763</v>
      </c>
      <c r="QI46" t="s">
        <v>1763</v>
      </c>
      <c r="QJ46" t="s">
        <v>1763</v>
      </c>
      <c r="QK46" t="s">
        <v>1763</v>
      </c>
      <c r="QL46" t="s">
        <v>1767</v>
      </c>
      <c r="QM46" t="s">
        <v>1767</v>
      </c>
      <c r="QN46" t="s">
        <v>1767</v>
      </c>
      <c r="QO46" t="s">
        <v>1763</v>
      </c>
      <c r="QP46" t="s">
        <v>1767</v>
      </c>
      <c r="QQ46" t="s">
        <v>1767</v>
      </c>
      <c r="QR46" t="s">
        <v>1767</v>
      </c>
      <c r="QS46" t="s">
        <v>1767</v>
      </c>
      <c r="QT46" t="s">
        <v>1767</v>
      </c>
      <c r="QU46" t="s">
        <v>1763</v>
      </c>
      <c r="QV46" t="s">
        <v>1767</v>
      </c>
      <c r="QW46" t="s">
        <v>1767</v>
      </c>
      <c r="QX46" t="s">
        <v>1767</v>
      </c>
      <c r="QY46" t="s">
        <v>1767</v>
      </c>
      <c r="QZ46" t="s">
        <v>1767</v>
      </c>
      <c r="RA46" t="s">
        <v>1763</v>
      </c>
      <c r="RB46" t="s">
        <v>1767</v>
      </c>
      <c r="RC46" t="s">
        <v>1767</v>
      </c>
      <c r="RD46" t="s">
        <v>1763</v>
      </c>
      <c r="RE46" t="s">
        <v>1763</v>
      </c>
      <c r="RF46" t="s">
        <v>1767</v>
      </c>
      <c r="RG46" t="s">
        <v>1767</v>
      </c>
      <c r="RH46" t="s">
        <v>1767</v>
      </c>
      <c r="RI46" t="s">
        <v>1767</v>
      </c>
      <c r="RJ46" t="s">
        <v>1767</v>
      </c>
      <c r="RK46" t="s">
        <v>1763</v>
      </c>
      <c r="RL46" t="s">
        <v>1763</v>
      </c>
      <c r="RM46" t="s">
        <v>1767</v>
      </c>
      <c r="RN46" t="s">
        <v>1767</v>
      </c>
      <c r="RO46" t="s">
        <v>1767</v>
      </c>
      <c r="RP46" t="s">
        <v>1767</v>
      </c>
      <c r="RQ46" t="s">
        <v>1767</v>
      </c>
      <c r="RR46" t="s">
        <v>1767</v>
      </c>
      <c r="RS46" t="s">
        <v>1767</v>
      </c>
      <c r="RT46" t="s">
        <v>1767</v>
      </c>
      <c r="RU46" t="s">
        <v>1767</v>
      </c>
      <c r="RV46" t="s">
        <v>1767</v>
      </c>
      <c r="RW46" t="s">
        <v>1767</v>
      </c>
      <c r="RX46" t="s">
        <v>836</v>
      </c>
      <c r="RY46" t="s">
        <v>937</v>
      </c>
      <c r="RZ46" t="s">
        <v>1763</v>
      </c>
      <c r="SA46" t="s">
        <v>1767</v>
      </c>
      <c r="SB46" t="s">
        <v>1763</v>
      </c>
      <c r="SC46" t="s">
        <v>1767</v>
      </c>
      <c r="SD46" t="s">
        <v>1767</v>
      </c>
      <c r="SE46" t="s">
        <v>1767</v>
      </c>
      <c r="SF46" t="s">
        <v>1767</v>
      </c>
      <c r="SG46" t="s">
        <v>1767</v>
      </c>
      <c r="SH46" t="s">
        <v>1763</v>
      </c>
      <c r="SI46" t="s">
        <v>1763</v>
      </c>
      <c r="SJ46" t="s">
        <v>1767</v>
      </c>
      <c r="SK46" t="s">
        <v>1763</v>
      </c>
      <c r="SL46" t="s">
        <v>1767</v>
      </c>
      <c r="SM46" t="s">
        <v>1767</v>
      </c>
      <c r="SN46" t="s">
        <v>1767</v>
      </c>
      <c r="SO46" t="s">
        <v>1767</v>
      </c>
      <c r="SP46" t="s">
        <v>1767</v>
      </c>
      <c r="SQ46" t="s">
        <v>1763</v>
      </c>
      <c r="SR46" t="s">
        <v>1767</v>
      </c>
      <c r="SS46" t="s">
        <v>1767</v>
      </c>
      <c r="ST46" t="s">
        <v>1767</v>
      </c>
      <c r="SU46" t="s">
        <v>1767</v>
      </c>
      <c r="SV46" t="s">
        <v>1767</v>
      </c>
      <c r="SW46" t="s">
        <v>1763</v>
      </c>
      <c r="SX46" t="s">
        <v>1767</v>
      </c>
      <c r="SY46" t="s">
        <v>1767</v>
      </c>
      <c r="SZ46" t="s">
        <v>1763</v>
      </c>
      <c r="TA46" t="s">
        <v>1767</v>
      </c>
      <c r="TB46" t="s">
        <v>1767</v>
      </c>
      <c r="TC46" t="s">
        <v>1767</v>
      </c>
      <c r="TD46" t="s">
        <v>1767</v>
      </c>
      <c r="TE46" t="s">
        <v>1767</v>
      </c>
      <c r="TF46" t="s">
        <v>1767</v>
      </c>
      <c r="TG46" t="s">
        <v>1767</v>
      </c>
      <c r="TH46" t="s">
        <v>1767</v>
      </c>
      <c r="TI46" t="s">
        <v>1767</v>
      </c>
      <c r="TJ46" t="s">
        <v>1767</v>
      </c>
      <c r="TU46" t="s">
        <v>1767</v>
      </c>
      <c r="TY46" t="s">
        <v>1767</v>
      </c>
      <c r="TZ46" t="s">
        <v>1767</v>
      </c>
      <c r="UA46" t="s">
        <v>1767</v>
      </c>
      <c r="UB46" t="s">
        <v>1767</v>
      </c>
      <c r="UC46" t="s">
        <v>1763</v>
      </c>
      <c r="UD46" t="s">
        <v>1767</v>
      </c>
      <c r="UE46" t="s">
        <v>1767</v>
      </c>
      <c r="UF46" t="s">
        <v>1767</v>
      </c>
      <c r="UG46" t="s">
        <v>1767</v>
      </c>
      <c r="UH46" t="s">
        <v>1767</v>
      </c>
      <c r="UI46" t="s">
        <v>1767</v>
      </c>
      <c r="UJ46" t="s">
        <v>1767</v>
      </c>
      <c r="UK46" t="s">
        <v>1767</v>
      </c>
      <c r="UL46" t="s">
        <v>1767</v>
      </c>
      <c r="UM46" t="s">
        <v>1767</v>
      </c>
      <c r="UN46" t="s">
        <v>1767</v>
      </c>
      <c r="UO46" t="s">
        <v>1763</v>
      </c>
      <c r="UP46" t="s">
        <v>1767</v>
      </c>
      <c r="UQ46" t="s">
        <v>1763</v>
      </c>
      <c r="UR46" t="s">
        <v>1767</v>
      </c>
      <c r="US46" t="s">
        <v>1767</v>
      </c>
      <c r="UT46" t="s">
        <v>1767</v>
      </c>
      <c r="UU46" t="s">
        <v>1767</v>
      </c>
      <c r="UV46" t="s">
        <v>1767</v>
      </c>
      <c r="UW46" t="s">
        <v>1767</v>
      </c>
      <c r="UX46" t="s">
        <v>1767</v>
      </c>
      <c r="UY46" t="s">
        <v>1767</v>
      </c>
      <c r="UZ46" t="s">
        <v>1767</v>
      </c>
      <c r="VB46" t="s">
        <v>1822</v>
      </c>
      <c r="VC46" t="s">
        <v>1788</v>
      </c>
      <c r="VD46" t="s">
        <v>1767</v>
      </c>
      <c r="VE46" t="s">
        <v>1767</v>
      </c>
      <c r="VF46" t="s">
        <v>1767</v>
      </c>
      <c r="VG46" t="s">
        <v>1767</v>
      </c>
      <c r="VH46" t="s">
        <v>1767</v>
      </c>
      <c r="VI46" t="s">
        <v>1767</v>
      </c>
      <c r="VJ46" t="s">
        <v>1767</v>
      </c>
      <c r="VK46" t="s">
        <v>1767</v>
      </c>
      <c r="VL46" t="s">
        <v>1763</v>
      </c>
      <c r="VM46" t="s">
        <v>1767</v>
      </c>
      <c r="VN46" t="s">
        <v>1767</v>
      </c>
      <c r="VO46" t="s">
        <v>1767</v>
      </c>
      <c r="VP46" t="s">
        <v>1767</v>
      </c>
      <c r="VQ46" t="s">
        <v>1767</v>
      </c>
      <c r="VY46" t="s">
        <v>1767</v>
      </c>
      <c r="VZ46" t="s">
        <v>1767</v>
      </c>
      <c r="WA46" t="s">
        <v>1767</v>
      </c>
      <c r="WJ46" t="s">
        <v>1767</v>
      </c>
      <c r="WK46" t="s">
        <v>1767</v>
      </c>
      <c r="WL46" t="s">
        <v>1767</v>
      </c>
      <c r="WM46" t="s">
        <v>1767</v>
      </c>
      <c r="WN46" t="s">
        <v>1767</v>
      </c>
      <c r="WO46" t="s">
        <v>1763</v>
      </c>
      <c r="WP46" t="s">
        <v>1767</v>
      </c>
      <c r="WQ46" t="s">
        <v>1767</v>
      </c>
      <c r="WR46" t="s">
        <v>1767</v>
      </c>
      <c r="WS46" t="s">
        <v>1060</v>
      </c>
      <c r="WT46" t="s">
        <v>1897</v>
      </c>
      <c r="WU46" t="s">
        <v>1767</v>
      </c>
      <c r="WV46" t="s">
        <v>1767</v>
      </c>
      <c r="WW46" t="s">
        <v>1767</v>
      </c>
      <c r="WX46" t="s">
        <v>1767</v>
      </c>
      <c r="WY46" t="s">
        <v>1767</v>
      </c>
      <c r="WZ46" t="s">
        <v>1763</v>
      </c>
      <c r="XA46" t="s">
        <v>1767</v>
      </c>
      <c r="XB46" t="s">
        <v>1767</v>
      </c>
      <c r="XC46" t="s">
        <v>1789</v>
      </c>
      <c r="XD46" t="s">
        <v>1763</v>
      </c>
      <c r="XE46" t="s">
        <v>1767</v>
      </c>
      <c r="XF46" t="s">
        <v>1767</v>
      </c>
      <c r="XG46" t="s">
        <v>1767</v>
      </c>
      <c r="XH46" t="s">
        <v>1767</v>
      </c>
      <c r="XI46" t="s">
        <v>1767</v>
      </c>
      <c r="XJ46" t="s">
        <v>1763</v>
      </c>
      <c r="XK46" t="s">
        <v>1767</v>
      </c>
      <c r="XL46" t="s">
        <v>1767</v>
      </c>
      <c r="XM46" t="s">
        <v>1767</v>
      </c>
      <c r="XN46" t="s">
        <v>1767</v>
      </c>
      <c r="XO46" t="s">
        <v>1767</v>
      </c>
      <c r="XP46" t="s">
        <v>1767</v>
      </c>
      <c r="XQ46" t="s">
        <v>1767</v>
      </c>
      <c r="XR46" t="s">
        <v>1763</v>
      </c>
      <c r="XS46" t="s">
        <v>1763</v>
      </c>
      <c r="XT46" t="s">
        <v>1763</v>
      </c>
      <c r="XU46" t="s">
        <v>1763</v>
      </c>
      <c r="XV46" t="s">
        <v>1767</v>
      </c>
      <c r="XW46" t="s">
        <v>1767</v>
      </c>
      <c r="XX46" t="s">
        <v>1767</v>
      </c>
      <c r="XY46" t="s">
        <v>1767</v>
      </c>
      <c r="XZ46" t="s">
        <v>1767</v>
      </c>
      <c r="ZM46" t="s">
        <v>1767</v>
      </c>
      <c r="ZN46" t="s">
        <v>1767</v>
      </c>
      <c r="ZO46" t="s">
        <v>1767</v>
      </c>
      <c r="ZP46" t="s">
        <v>1767</v>
      </c>
      <c r="ZQ46" t="s">
        <v>1767</v>
      </c>
      <c r="ZR46" t="s">
        <v>1763</v>
      </c>
      <c r="ZS46" t="s">
        <v>1763</v>
      </c>
      <c r="ZT46" t="s">
        <v>1767</v>
      </c>
      <c r="ZU46" t="s">
        <v>1767</v>
      </c>
      <c r="ZV46" t="s">
        <v>1763</v>
      </c>
      <c r="ZW46" t="s">
        <v>1767</v>
      </c>
      <c r="ZX46" t="s">
        <v>1767</v>
      </c>
      <c r="ZY46" t="s">
        <v>1767</v>
      </c>
      <c r="ZZ46" t="s">
        <v>1767</v>
      </c>
      <c r="AAA46" t="s">
        <v>1767</v>
      </c>
      <c r="AAB46" t="s">
        <v>1767</v>
      </c>
      <c r="AAC46" t="s">
        <v>1767</v>
      </c>
      <c r="AAD46" t="s">
        <v>1767</v>
      </c>
      <c r="AAE46" t="s">
        <v>1767</v>
      </c>
      <c r="AAF46" t="s">
        <v>1767</v>
      </c>
      <c r="AAH46" t="s">
        <v>1763</v>
      </c>
      <c r="AAI46" t="s">
        <v>1763</v>
      </c>
      <c r="AAJ46" t="s">
        <v>1767</v>
      </c>
      <c r="AAK46" t="s">
        <v>1767</v>
      </c>
      <c r="AAL46" t="s">
        <v>1763</v>
      </c>
      <c r="AAM46" t="s">
        <v>1767</v>
      </c>
      <c r="AAN46" t="s">
        <v>1767</v>
      </c>
      <c r="AAO46" t="s">
        <v>1767</v>
      </c>
      <c r="AAP46" t="s">
        <v>1767</v>
      </c>
      <c r="AAQ46" t="s">
        <v>1767</v>
      </c>
      <c r="AAR46" t="s">
        <v>1767</v>
      </c>
      <c r="AAS46" t="s">
        <v>1767</v>
      </c>
      <c r="AAT46" t="s">
        <v>1767</v>
      </c>
      <c r="AAV46" t="s">
        <v>1763</v>
      </c>
      <c r="AAW46" t="s">
        <v>1763</v>
      </c>
      <c r="AAX46" t="s">
        <v>1767</v>
      </c>
      <c r="AAY46" t="s">
        <v>1767</v>
      </c>
      <c r="AAZ46" t="s">
        <v>1767</v>
      </c>
      <c r="ABA46" t="s">
        <v>1767</v>
      </c>
      <c r="ABB46" t="s">
        <v>1763</v>
      </c>
      <c r="ABC46" t="s">
        <v>1767</v>
      </c>
      <c r="ABD46" t="s">
        <v>1767</v>
      </c>
      <c r="ABE46" t="s">
        <v>1767</v>
      </c>
      <c r="ABF46" t="s">
        <v>1767</v>
      </c>
      <c r="ABG46" t="s">
        <v>1767</v>
      </c>
      <c r="ABH46" t="s">
        <v>1767</v>
      </c>
      <c r="ABI46" t="s">
        <v>1767</v>
      </c>
      <c r="ABJ46" t="s">
        <v>1767</v>
      </c>
      <c r="ABK46" t="s">
        <v>1763</v>
      </c>
      <c r="ABL46" t="s">
        <v>1767</v>
      </c>
      <c r="ABM46" t="s">
        <v>1767</v>
      </c>
      <c r="ABN46" t="s">
        <v>1767</v>
      </c>
      <c r="ABO46" t="s">
        <v>1767</v>
      </c>
      <c r="ABP46" t="s">
        <v>1767</v>
      </c>
      <c r="ABQ46" t="s">
        <v>1767</v>
      </c>
      <c r="ABR46" t="s">
        <v>1767</v>
      </c>
      <c r="ABS46" t="s">
        <v>1767</v>
      </c>
      <c r="ABT46" t="s">
        <v>1763</v>
      </c>
      <c r="ABU46" t="s">
        <v>1767</v>
      </c>
      <c r="ABV46" t="s">
        <v>1767</v>
      </c>
      <c r="ABW46" t="s">
        <v>1763</v>
      </c>
      <c r="ABX46" t="s">
        <v>1767</v>
      </c>
      <c r="ABY46" t="s">
        <v>1767</v>
      </c>
      <c r="ABZ46" t="s">
        <v>1767</v>
      </c>
      <c r="ACA46" t="s">
        <v>1767</v>
      </c>
      <c r="ACB46" t="s">
        <v>1767</v>
      </c>
      <c r="ACC46" t="s">
        <v>1767</v>
      </c>
      <c r="ACD46" t="s">
        <v>1767</v>
      </c>
      <c r="ACE46" t="s">
        <v>1767</v>
      </c>
      <c r="ACF46" t="s">
        <v>1767</v>
      </c>
      <c r="ACG46" t="s">
        <v>1767</v>
      </c>
      <c r="ACH46" t="s">
        <v>1767</v>
      </c>
      <c r="ACI46" t="s">
        <v>1767</v>
      </c>
    </row>
    <row r="47" spans="1:763">
      <c r="A47" t="s">
        <v>1119</v>
      </c>
      <c r="B47" t="s">
        <v>1120</v>
      </c>
      <c r="C47" t="s">
        <v>1121</v>
      </c>
      <c r="D47" t="s">
        <v>941</v>
      </c>
      <c r="E47" t="s">
        <v>941</v>
      </c>
      <c r="P47" t="s">
        <v>812</v>
      </c>
      <c r="Q47">
        <v>0.874863865752458</v>
      </c>
      <c r="T47" t="s">
        <v>1900</v>
      </c>
      <c r="V47" t="s">
        <v>1763</v>
      </c>
      <c r="X47" t="s">
        <v>1767</v>
      </c>
      <c r="Y47" t="s">
        <v>1764</v>
      </c>
      <c r="Z47" t="s">
        <v>1791</v>
      </c>
      <c r="AA47" t="s">
        <v>1765</v>
      </c>
      <c r="AB47" t="s">
        <v>1766</v>
      </c>
      <c r="AC47" t="s">
        <v>1057</v>
      </c>
      <c r="AD47" t="s">
        <v>1767</v>
      </c>
      <c r="AE47" t="s">
        <v>1057</v>
      </c>
      <c r="AF47" t="s">
        <v>818</v>
      </c>
      <c r="AG47" t="s">
        <v>818</v>
      </c>
      <c r="KF47" t="s">
        <v>1057</v>
      </c>
      <c r="KH47" t="s">
        <v>818</v>
      </c>
      <c r="KI47" t="s">
        <v>818</v>
      </c>
      <c r="KJ47" t="s">
        <v>818</v>
      </c>
      <c r="KK47" t="s">
        <v>845</v>
      </c>
      <c r="KL47" t="s">
        <v>845</v>
      </c>
      <c r="KM47" t="s">
        <v>818</v>
      </c>
      <c r="KN47" t="s">
        <v>845</v>
      </c>
      <c r="KO47" t="s">
        <v>818</v>
      </c>
      <c r="KP47" t="s">
        <v>837</v>
      </c>
      <c r="KQ47" t="s">
        <v>845</v>
      </c>
      <c r="KR47" t="s">
        <v>818</v>
      </c>
      <c r="KS47" t="s">
        <v>818</v>
      </c>
      <c r="KT47" t="s">
        <v>818</v>
      </c>
      <c r="KU47" t="s">
        <v>818</v>
      </c>
      <c r="KV47" t="s">
        <v>818</v>
      </c>
      <c r="KW47" t="s">
        <v>845</v>
      </c>
      <c r="KX47" t="s">
        <v>845</v>
      </c>
      <c r="KY47" t="s">
        <v>818</v>
      </c>
      <c r="KZ47" t="s">
        <v>818</v>
      </c>
      <c r="LA47" t="s">
        <v>837</v>
      </c>
      <c r="LB47" t="s">
        <v>818</v>
      </c>
      <c r="LC47" t="s">
        <v>837</v>
      </c>
      <c r="LD47" t="s">
        <v>1057</v>
      </c>
      <c r="LE47" t="s">
        <v>837</v>
      </c>
      <c r="LF47" t="s">
        <v>879</v>
      </c>
      <c r="LH47" t="s">
        <v>1763</v>
      </c>
      <c r="LI47" t="s">
        <v>1767</v>
      </c>
      <c r="LJ47" t="s">
        <v>1767</v>
      </c>
      <c r="LK47" t="s">
        <v>1767</v>
      </c>
      <c r="LL47" t="s">
        <v>1767</v>
      </c>
      <c r="LM47" t="s">
        <v>1767</v>
      </c>
      <c r="LN47" t="s">
        <v>1767</v>
      </c>
      <c r="LO47" t="s">
        <v>1767</v>
      </c>
      <c r="LQ47" t="s">
        <v>1767</v>
      </c>
      <c r="LR47" t="s">
        <v>818</v>
      </c>
      <c r="LS47" t="s">
        <v>818</v>
      </c>
      <c r="LT47" t="s">
        <v>818</v>
      </c>
      <c r="LU47" t="s">
        <v>818</v>
      </c>
      <c r="LV47" t="s">
        <v>818</v>
      </c>
      <c r="LW47" t="s">
        <v>818</v>
      </c>
      <c r="LX47" t="s">
        <v>1767</v>
      </c>
      <c r="MA47" t="s">
        <v>1768</v>
      </c>
      <c r="MB47" t="s">
        <v>913</v>
      </c>
      <c r="MC47" t="s">
        <v>1804</v>
      </c>
      <c r="MD47" t="s">
        <v>1763</v>
      </c>
      <c r="MF47" t="s">
        <v>1770</v>
      </c>
      <c r="MI47" t="s">
        <v>1767</v>
      </c>
      <c r="MJ47" t="s">
        <v>1771</v>
      </c>
      <c r="MK47" t="s">
        <v>1763</v>
      </c>
      <c r="ML47" t="s">
        <v>1763</v>
      </c>
      <c r="MM47" t="s">
        <v>1767</v>
      </c>
      <c r="MN47" t="s">
        <v>1767</v>
      </c>
      <c r="MO47" t="s">
        <v>1767</v>
      </c>
      <c r="MP47" t="s">
        <v>1767</v>
      </c>
      <c r="MQ47" t="s">
        <v>1767</v>
      </c>
      <c r="MR47" t="s">
        <v>1767</v>
      </c>
      <c r="MS47" t="s">
        <v>1767</v>
      </c>
      <c r="MT47" t="s">
        <v>1767</v>
      </c>
      <c r="MU47" t="s">
        <v>1767</v>
      </c>
      <c r="MV47" t="s">
        <v>1767</v>
      </c>
      <c r="MW47" t="s">
        <v>1763</v>
      </c>
      <c r="MX47" t="s">
        <v>1767</v>
      </c>
      <c r="MY47" t="s">
        <v>1767</v>
      </c>
      <c r="MZ47" t="s">
        <v>1767</v>
      </c>
      <c r="NA47" t="s">
        <v>1767</v>
      </c>
      <c r="NB47" t="s">
        <v>1767</v>
      </c>
      <c r="NR47" t="s">
        <v>1763</v>
      </c>
      <c r="NS47" t="s">
        <v>1767</v>
      </c>
      <c r="NU47" t="s">
        <v>1772</v>
      </c>
      <c r="NY47" t="s">
        <v>837</v>
      </c>
      <c r="NZ47" t="s">
        <v>903</v>
      </c>
      <c r="OP47" t="s">
        <v>1767</v>
      </c>
      <c r="OQ47" t="s">
        <v>1774</v>
      </c>
      <c r="OR47" t="s">
        <v>1775</v>
      </c>
      <c r="OS47" t="s">
        <v>1776</v>
      </c>
      <c r="OT47" t="s">
        <v>1763</v>
      </c>
      <c r="OU47" t="s">
        <v>1763</v>
      </c>
      <c r="OV47" t="s">
        <v>1777</v>
      </c>
      <c r="OW47" t="s">
        <v>1798</v>
      </c>
      <c r="OX47" t="s">
        <v>955</v>
      </c>
      <c r="OY47" t="s">
        <v>1779</v>
      </c>
      <c r="OZ47" t="s">
        <v>849</v>
      </c>
      <c r="PA47" t="s">
        <v>1767</v>
      </c>
      <c r="PB47" t="s">
        <v>1767</v>
      </c>
      <c r="PC47" t="s">
        <v>1763</v>
      </c>
      <c r="PD47" t="s">
        <v>1767</v>
      </c>
      <c r="PE47" t="s">
        <v>1767</v>
      </c>
      <c r="PF47" t="s">
        <v>1767</v>
      </c>
      <c r="PG47" t="s">
        <v>1767</v>
      </c>
      <c r="PH47" t="s">
        <v>1767</v>
      </c>
      <c r="PI47" t="s">
        <v>1767</v>
      </c>
      <c r="PJ47" t="s">
        <v>1767</v>
      </c>
      <c r="PK47" t="s">
        <v>1767</v>
      </c>
      <c r="PL47" t="s">
        <v>1780</v>
      </c>
      <c r="PM47" t="s">
        <v>879</v>
      </c>
      <c r="PN47" t="s">
        <v>837</v>
      </c>
      <c r="PO47" t="s">
        <v>1807</v>
      </c>
      <c r="PP47" t="s">
        <v>1800</v>
      </c>
      <c r="PQ47" t="s">
        <v>1763</v>
      </c>
      <c r="PR47" t="s">
        <v>1763</v>
      </c>
      <c r="PS47" t="s">
        <v>1767</v>
      </c>
      <c r="PT47" t="s">
        <v>1767</v>
      </c>
      <c r="PU47" t="s">
        <v>1767</v>
      </c>
      <c r="PV47" t="s">
        <v>1767</v>
      </c>
      <c r="PW47" t="s">
        <v>1767</v>
      </c>
      <c r="PX47" t="s">
        <v>1767</v>
      </c>
      <c r="PY47" t="s">
        <v>1767</v>
      </c>
      <c r="PZ47" t="s">
        <v>1783</v>
      </c>
      <c r="QA47" t="s">
        <v>841</v>
      </c>
      <c r="QB47" t="s">
        <v>1814</v>
      </c>
      <c r="QC47" t="s">
        <v>1858</v>
      </c>
      <c r="QD47" t="s">
        <v>1815</v>
      </c>
      <c r="QE47" t="s">
        <v>845</v>
      </c>
      <c r="QF47" t="s">
        <v>1763</v>
      </c>
      <c r="QG47" t="s">
        <v>1763</v>
      </c>
      <c r="QH47" t="s">
        <v>1763</v>
      </c>
      <c r="QI47" t="s">
        <v>1763</v>
      </c>
      <c r="QJ47" t="s">
        <v>1763</v>
      </c>
      <c r="QK47" t="s">
        <v>1763</v>
      </c>
      <c r="QL47" t="s">
        <v>1767</v>
      </c>
      <c r="QM47" t="s">
        <v>1763</v>
      </c>
      <c r="QN47" t="s">
        <v>1767</v>
      </c>
      <c r="QO47" t="s">
        <v>1767</v>
      </c>
      <c r="QP47" t="s">
        <v>1767</v>
      </c>
      <c r="QQ47" t="s">
        <v>1767</v>
      </c>
      <c r="QR47" t="s">
        <v>1763</v>
      </c>
      <c r="QS47" t="s">
        <v>1763</v>
      </c>
      <c r="QT47" t="s">
        <v>1767</v>
      </c>
      <c r="QU47" t="s">
        <v>1767</v>
      </c>
      <c r="QV47" t="s">
        <v>1767</v>
      </c>
      <c r="QW47" t="s">
        <v>1767</v>
      </c>
      <c r="QX47" t="s">
        <v>1767</v>
      </c>
      <c r="QY47" t="s">
        <v>1767</v>
      </c>
      <c r="QZ47" t="s">
        <v>1767</v>
      </c>
      <c r="RA47" t="s">
        <v>1767</v>
      </c>
      <c r="RB47" t="s">
        <v>1767</v>
      </c>
      <c r="RC47" t="s">
        <v>1767</v>
      </c>
      <c r="RD47" t="s">
        <v>1767</v>
      </c>
      <c r="RE47" t="s">
        <v>1767</v>
      </c>
      <c r="RF47" t="s">
        <v>1767</v>
      </c>
      <c r="RG47" t="s">
        <v>1767</v>
      </c>
      <c r="RH47" t="s">
        <v>1767</v>
      </c>
      <c r="RI47" t="s">
        <v>1767</v>
      </c>
      <c r="RJ47" t="s">
        <v>1767</v>
      </c>
      <c r="RK47" t="s">
        <v>1763</v>
      </c>
      <c r="RL47" t="s">
        <v>1763</v>
      </c>
      <c r="RM47" t="s">
        <v>1767</v>
      </c>
      <c r="RN47" t="s">
        <v>1767</v>
      </c>
      <c r="RO47" t="s">
        <v>1767</v>
      </c>
      <c r="RP47" t="s">
        <v>1767</v>
      </c>
      <c r="RQ47" t="s">
        <v>1767</v>
      </c>
      <c r="RR47" t="s">
        <v>1767</v>
      </c>
      <c r="RS47" t="s">
        <v>1767</v>
      </c>
      <c r="RT47" t="s">
        <v>1767</v>
      </c>
      <c r="RU47" t="s">
        <v>1767</v>
      </c>
      <c r="RV47" t="s">
        <v>1767</v>
      </c>
      <c r="RW47" t="s">
        <v>1767</v>
      </c>
      <c r="RX47" t="s">
        <v>845</v>
      </c>
      <c r="RY47" t="s">
        <v>999</v>
      </c>
      <c r="RZ47" t="s">
        <v>1763</v>
      </c>
      <c r="SA47" t="s">
        <v>1767</v>
      </c>
      <c r="SB47" t="s">
        <v>1763</v>
      </c>
      <c r="SC47" t="s">
        <v>1767</v>
      </c>
      <c r="SD47" t="s">
        <v>1767</v>
      </c>
      <c r="SE47" t="s">
        <v>1767</v>
      </c>
      <c r="SF47" t="s">
        <v>1763</v>
      </c>
      <c r="SG47" t="s">
        <v>1763</v>
      </c>
      <c r="SH47" t="s">
        <v>1767</v>
      </c>
      <c r="SI47" t="s">
        <v>1767</v>
      </c>
      <c r="SJ47" t="s">
        <v>1767</v>
      </c>
      <c r="SK47" t="s">
        <v>1767</v>
      </c>
      <c r="SL47" t="s">
        <v>1767</v>
      </c>
      <c r="SM47" t="s">
        <v>1767</v>
      </c>
      <c r="SN47" t="s">
        <v>1767</v>
      </c>
      <c r="SO47" t="s">
        <v>1767</v>
      </c>
      <c r="SP47" t="s">
        <v>1763</v>
      </c>
      <c r="SQ47" t="s">
        <v>1767</v>
      </c>
      <c r="SR47" t="s">
        <v>1763</v>
      </c>
      <c r="SS47" t="s">
        <v>1767</v>
      </c>
      <c r="ST47" t="s">
        <v>1767</v>
      </c>
      <c r="SU47" t="s">
        <v>1767</v>
      </c>
      <c r="SV47" t="s">
        <v>1767</v>
      </c>
      <c r="SW47" t="s">
        <v>1763</v>
      </c>
      <c r="SX47" t="s">
        <v>1767</v>
      </c>
      <c r="SY47" t="s">
        <v>1763</v>
      </c>
      <c r="SZ47" t="s">
        <v>1767</v>
      </c>
      <c r="TA47" t="s">
        <v>1767</v>
      </c>
      <c r="TB47" t="s">
        <v>1767</v>
      </c>
      <c r="TC47" t="s">
        <v>1767</v>
      </c>
      <c r="TD47" t="s">
        <v>1767</v>
      </c>
      <c r="TE47" t="s">
        <v>1767</v>
      </c>
      <c r="TF47" t="s">
        <v>1767</v>
      </c>
      <c r="TG47" t="s">
        <v>1767</v>
      </c>
      <c r="TH47" t="s">
        <v>1767</v>
      </c>
      <c r="TI47" t="s">
        <v>1767</v>
      </c>
      <c r="TJ47" t="s">
        <v>1767</v>
      </c>
      <c r="TU47" t="s">
        <v>1767</v>
      </c>
      <c r="TY47" t="s">
        <v>1767</v>
      </c>
      <c r="TZ47" t="s">
        <v>1767</v>
      </c>
      <c r="UA47" t="s">
        <v>1767</v>
      </c>
      <c r="UB47" t="s">
        <v>1767</v>
      </c>
      <c r="UC47" t="s">
        <v>1767</v>
      </c>
      <c r="UD47" t="s">
        <v>1767</v>
      </c>
      <c r="UE47" t="s">
        <v>1767</v>
      </c>
      <c r="UF47" t="s">
        <v>1767</v>
      </c>
      <c r="UG47" t="s">
        <v>1767</v>
      </c>
      <c r="UH47" t="s">
        <v>1763</v>
      </c>
      <c r="UI47" t="s">
        <v>1767</v>
      </c>
      <c r="UJ47" t="s">
        <v>1767</v>
      </c>
      <c r="UK47" t="s">
        <v>1767</v>
      </c>
      <c r="UL47" t="s">
        <v>1767</v>
      </c>
      <c r="UM47" t="s">
        <v>1763</v>
      </c>
      <c r="UN47" t="s">
        <v>1767</v>
      </c>
      <c r="UO47" t="s">
        <v>1767</v>
      </c>
      <c r="UP47" t="s">
        <v>1767</v>
      </c>
      <c r="UQ47" t="s">
        <v>1767</v>
      </c>
      <c r="UR47" t="s">
        <v>1767</v>
      </c>
      <c r="US47" t="s">
        <v>1767</v>
      </c>
      <c r="UT47" t="s">
        <v>1767</v>
      </c>
      <c r="UU47" t="s">
        <v>1767</v>
      </c>
      <c r="UV47" t="s">
        <v>1767</v>
      </c>
      <c r="UW47" t="s">
        <v>1763</v>
      </c>
      <c r="UX47" t="s">
        <v>1767</v>
      </c>
      <c r="UY47" t="s">
        <v>1767</v>
      </c>
      <c r="UZ47" t="s">
        <v>1767</v>
      </c>
      <c r="VD47" t="s">
        <v>1763</v>
      </c>
      <c r="VE47" t="s">
        <v>1767</v>
      </c>
      <c r="VF47" t="s">
        <v>1767</v>
      </c>
      <c r="VG47" t="s">
        <v>1767</v>
      </c>
      <c r="VH47" t="s">
        <v>1767</v>
      </c>
      <c r="VI47" t="s">
        <v>1767</v>
      </c>
      <c r="VJ47" t="s">
        <v>1767</v>
      </c>
      <c r="VK47" t="s">
        <v>1767</v>
      </c>
      <c r="VL47" t="s">
        <v>1767</v>
      </c>
      <c r="VM47" t="s">
        <v>1767</v>
      </c>
      <c r="VN47" t="s">
        <v>1767</v>
      </c>
      <c r="VO47" t="s">
        <v>1767</v>
      </c>
      <c r="VP47" t="s">
        <v>1767</v>
      </c>
      <c r="VQ47" t="s">
        <v>1767</v>
      </c>
      <c r="VY47" t="s">
        <v>1767</v>
      </c>
      <c r="VZ47" t="s">
        <v>1767</v>
      </c>
      <c r="WA47" t="s">
        <v>1767</v>
      </c>
      <c r="WJ47" t="s">
        <v>1763</v>
      </c>
      <c r="WK47" t="s">
        <v>1763</v>
      </c>
      <c r="WL47" t="s">
        <v>1767</v>
      </c>
      <c r="WM47" t="s">
        <v>1763</v>
      </c>
      <c r="WN47" t="s">
        <v>1763</v>
      </c>
      <c r="WO47" t="s">
        <v>1767</v>
      </c>
      <c r="WP47" t="s">
        <v>1767</v>
      </c>
      <c r="WQ47" t="s">
        <v>1767</v>
      </c>
      <c r="WR47" t="s">
        <v>1767</v>
      </c>
      <c r="WS47" t="s">
        <v>849</v>
      </c>
      <c r="WU47" t="s">
        <v>1767</v>
      </c>
      <c r="WV47" t="s">
        <v>1767</v>
      </c>
      <c r="WW47" t="s">
        <v>1767</v>
      </c>
      <c r="WX47" t="s">
        <v>1767</v>
      </c>
      <c r="WY47" t="s">
        <v>1767</v>
      </c>
      <c r="WZ47" t="s">
        <v>1763</v>
      </c>
      <c r="XA47" t="s">
        <v>1767</v>
      </c>
      <c r="XB47" t="s">
        <v>1767</v>
      </c>
      <c r="XC47" t="s">
        <v>1789</v>
      </c>
      <c r="XD47" t="s">
        <v>1763</v>
      </c>
      <c r="XE47" t="s">
        <v>1767</v>
      </c>
      <c r="XF47" t="s">
        <v>1767</v>
      </c>
      <c r="XG47" t="s">
        <v>1767</v>
      </c>
      <c r="XH47" t="s">
        <v>1767</v>
      </c>
      <c r="XI47" t="s">
        <v>1767</v>
      </c>
      <c r="XJ47" t="s">
        <v>1767</v>
      </c>
      <c r="XK47" t="s">
        <v>1767</v>
      </c>
      <c r="XL47" t="s">
        <v>1767</v>
      </c>
      <c r="XM47" t="s">
        <v>1763</v>
      </c>
      <c r="XN47" t="s">
        <v>1763</v>
      </c>
      <c r="XO47" t="s">
        <v>1767</v>
      </c>
      <c r="XP47" t="s">
        <v>1767</v>
      </c>
      <c r="XQ47" t="s">
        <v>1767</v>
      </c>
      <c r="XR47" t="s">
        <v>1763</v>
      </c>
      <c r="XS47" t="s">
        <v>1763</v>
      </c>
      <c r="XT47" t="s">
        <v>1763</v>
      </c>
      <c r="XU47" t="s">
        <v>1763</v>
      </c>
      <c r="XV47" t="s">
        <v>1767</v>
      </c>
      <c r="XW47" t="s">
        <v>1767</v>
      </c>
      <c r="XX47" t="s">
        <v>1767</v>
      </c>
      <c r="XY47" t="s">
        <v>1767</v>
      </c>
      <c r="XZ47" t="s">
        <v>1763</v>
      </c>
      <c r="YA47" t="s">
        <v>1763</v>
      </c>
      <c r="YB47" t="s">
        <v>1767</v>
      </c>
      <c r="YC47" t="s">
        <v>1767</v>
      </c>
      <c r="YD47" t="s">
        <v>1767</v>
      </c>
      <c r="YE47" t="s">
        <v>1767</v>
      </c>
      <c r="YF47" t="s">
        <v>1767</v>
      </c>
      <c r="YG47" t="s">
        <v>1767</v>
      </c>
      <c r="YH47" t="s">
        <v>1767</v>
      </c>
      <c r="YI47" t="s">
        <v>1767</v>
      </c>
      <c r="YJ47" t="s">
        <v>1767</v>
      </c>
      <c r="YK47" t="s">
        <v>1767</v>
      </c>
      <c r="YL47" t="s">
        <v>1767</v>
      </c>
      <c r="YM47" t="s">
        <v>1767</v>
      </c>
      <c r="YN47" t="s">
        <v>1763</v>
      </c>
      <c r="YO47" t="s">
        <v>1767</v>
      </c>
      <c r="YP47" t="s">
        <v>1767</v>
      </c>
      <c r="YQ47" t="s">
        <v>1767</v>
      </c>
      <c r="YR47" t="s">
        <v>1767</v>
      </c>
      <c r="YS47" t="s">
        <v>1767</v>
      </c>
      <c r="YT47" t="s">
        <v>1767</v>
      </c>
      <c r="YU47" t="s">
        <v>1763</v>
      </c>
      <c r="YW47" t="s">
        <v>1767</v>
      </c>
      <c r="ZM47" t="s">
        <v>1767</v>
      </c>
      <c r="ZN47" t="s">
        <v>1767</v>
      </c>
      <c r="ZO47" t="s">
        <v>1767</v>
      </c>
      <c r="ZP47" t="s">
        <v>1767</v>
      </c>
      <c r="ZQ47" t="s">
        <v>1763</v>
      </c>
      <c r="ZR47" t="s">
        <v>1763</v>
      </c>
      <c r="ZS47" t="s">
        <v>1767</v>
      </c>
      <c r="ZT47" t="s">
        <v>1767</v>
      </c>
      <c r="ZU47" t="s">
        <v>1767</v>
      </c>
      <c r="ZV47" t="s">
        <v>1767</v>
      </c>
      <c r="ZW47" t="s">
        <v>1763</v>
      </c>
      <c r="ZX47" t="s">
        <v>1767</v>
      </c>
      <c r="ZY47" t="s">
        <v>1767</v>
      </c>
      <c r="ZZ47" t="s">
        <v>1767</v>
      </c>
      <c r="AAA47" t="s">
        <v>1767</v>
      </c>
      <c r="AAB47" t="s">
        <v>1767</v>
      </c>
      <c r="AAC47" t="s">
        <v>1767</v>
      </c>
      <c r="AAD47" t="s">
        <v>1767</v>
      </c>
      <c r="AAE47" t="s">
        <v>1767</v>
      </c>
      <c r="AAF47" t="s">
        <v>1767</v>
      </c>
      <c r="AAH47" t="s">
        <v>1763</v>
      </c>
      <c r="AAI47" t="s">
        <v>1763</v>
      </c>
      <c r="AAJ47" t="s">
        <v>1767</v>
      </c>
      <c r="AAK47" t="s">
        <v>1767</v>
      </c>
      <c r="AAL47" t="s">
        <v>1767</v>
      </c>
      <c r="AAM47" t="s">
        <v>1767</v>
      </c>
      <c r="AAN47" t="s">
        <v>1763</v>
      </c>
      <c r="AAO47" t="s">
        <v>1767</v>
      </c>
      <c r="AAP47" t="s">
        <v>1767</v>
      </c>
      <c r="AAQ47" t="s">
        <v>1767</v>
      </c>
      <c r="AAR47" t="s">
        <v>1767</v>
      </c>
      <c r="AAS47" t="s">
        <v>1767</v>
      </c>
      <c r="AAT47" t="s">
        <v>1767</v>
      </c>
      <c r="AAV47" t="s">
        <v>1767</v>
      </c>
      <c r="AAW47" t="s">
        <v>1767</v>
      </c>
      <c r="AAX47" t="s">
        <v>1767</v>
      </c>
      <c r="AAY47" t="s">
        <v>1767</v>
      </c>
      <c r="AAZ47" t="s">
        <v>1767</v>
      </c>
      <c r="ABA47" t="s">
        <v>1767</v>
      </c>
      <c r="ABB47" t="s">
        <v>1767</v>
      </c>
      <c r="ABC47" t="s">
        <v>1767</v>
      </c>
      <c r="ABD47" t="s">
        <v>1767</v>
      </c>
      <c r="ABE47" t="s">
        <v>1767</v>
      </c>
      <c r="ABF47" t="s">
        <v>1767</v>
      </c>
      <c r="ABG47" t="s">
        <v>1767</v>
      </c>
      <c r="ABH47" t="s">
        <v>1767</v>
      </c>
      <c r="ABI47" t="s">
        <v>1767</v>
      </c>
      <c r="ABJ47" t="s">
        <v>1767</v>
      </c>
      <c r="ABK47" t="s">
        <v>1763</v>
      </c>
      <c r="ABL47" t="s">
        <v>1767</v>
      </c>
      <c r="ABM47" t="s">
        <v>1767</v>
      </c>
      <c r="ABN47" t="s">
        <v>1767</v>
      </c>
      <c r="ABO47" t="s">
        <v>1767</v>
      </c>
      <c r="ABP47" t="s">
        <v>1767</v>
      </c>
      <c r="ABQ47" t="s">
        <v>1767</v>
      </c>
      <c r="ABR47" t="s">
        <v>1767</v>
      </c>
      <c r="ABS47" t="s">
        <v>1767</v>
      </c>
      <c r="ABT47" t="s">
        <v>1767</v>
      </c>
      <c r="ABU47" t="s">
        <v>1767</v>
      </c>
      <c r="ABV47" t="s">
        <v>1767</v>
      </c>
      <c r="ABW47" t="s">
        <v>1767</v>
      </c>
      <c r="ABX47" t="s">
        <v>1767</v>
      </c>
      <c r="ABY47" t="s">
        <v>1767</v>
      </c>
      <c r="ABZ47" t="s">
        <v>1767</v>
      </c>
      <c r="ACA47" t="s">
        <v>1767</v>
      </c>
      <c r="ACB47" t="s">
        <v>1763</v>
      </c>
      <c r="ACC47" t="s">
        <v>1767</v>
      </c>
      <c r="ACD47" t="s">
        <v>1767</v>
      </c>
      <c r="ACE47" t="s">
        <v>1767</v>
      </c>
      <c r="ACF47" t="s">
        <v>1767</v>
      </c>
      <c r="ACG47" t="s">
        <v>1767</v>
      </c>
      <c r="ACH47" t="s">
        <v>1767</v>
      </c>
      <c r="ACI47" t="s">
        <v>1767</v>
      </c>
    </row>
    <row r="48" spans="1:763">
      <c r="A48" t="s">
        <v>1122</v>
      </c>
      <c r="B48" t="s">
        <v>1123</v>
      </c>
      <c r="C48" t="s">
        <v>1124</v>
      </c>
      <c r="D48" t="s">
        <v>885</v>
      </c>
      <c r="E48" t="s">
        <v>885</v>
      </c>
      <c r="P48" t="s">
        <v>886</v>
      </c>
      <c r="Q48">
        <v>0.64514064157430773</v>
      </c>
      <c r="T48" t="s">
        <v>1809</v>
      </c>
      <c r="V48" t="s">
        <v>1763</v>
      </c>
      <c r="X48" t="s">
        <v>1763</v>
      </c>
      <c r="Y48" t="s">
        <v>1764</v>
      </c>
      <c r="AA48" t="s">
        <v>1828</v>
      </c>
      <c r="AB48" t="s">
        <v>1766</v>
      </c>
      <c r="AC48" t="s">
        <v>1844</v>
      </c>
      <c r="AD48" t="s">
        <v>1763</v>
      </c>
      <c r="AE48" t="s">
        <v>1844</v>
      </c>
      <c r="AF48" t="s">
        <v>818</v>
      </c>
      <c r="AG48" t="s">
        <v>818</v>
      </c>
      <c r="KF48" t="s">
        <v>1844</v>
      </c>
      <c r="KH48" t="s">
        <v>818</v>
      </c>
      <c r="KI48" t="s">
        <v>845</v>
      </c>
      <c r="KJ48" t="s">
        <v>818</v>
      </c>
      <c r="KK48" t="s">
        <v>845</v>
      </c>
      <c r="KL48" t="s">
        <v>818</v>
      </c>
      <c r="KM48" t="s">
        <v>818</v>
      </c>
      <c r="KN48" t="s">
        <v>837</v>
      </c>
      <c r="KO48" t="s">
        <v>845</v>
      </c>
      <c r="KP48" t="s">
        <v>837</v>
      </c>
      <c r="KQ48" t="s">
        <v>879</v>
      </c>
      <c r="KR48" t="s">
        <v>818</v>
      </c>
      <c r="KS48" t="s">
        <v>818</v>
      </c>
      <c r="KT48" t="s">
        <v>845</v>
      </c>
      <c r="KU48" t="s">
        <v>845</v>
      </c>
      <c r="KV48" t="s">
        <v>837</v>
      </c>
      <c r="KW48" t="s">
        <v>818</v>
      </c>
      <c r="KX48" t="s">
        <v>837</v>
      </c>
      <c r="KY48" t="s">
        <v>818</v>
      </c>
      <c r="KZ48" t="s">
        <v>836</v>
      </c>
      <c r="LA48" t="s">
        <v>837</v>
      </c>
      <c r="LB48" t="s">
        <v>837</v>
      </c>
      <c r="LC48" t="s">
        <v>892</v>
      </c>
      <c r="LD48" t="s">
        <v>1844</v>
      </c>
      <c r="LE48" t="s">
        <v>836</v>
      </c>
      <c r="LF48" t="s">
        <v>836</v>
      </c>
      <c r="LH48" t="s">
        <v>1763</v>
      </c>
      <c r="LI48" t="s">
        <v>1767</v>
      </c>
      <c r="LJ48" t="s">
        <v>1767</v>
      </c>
      <c r="LK48" t="s">
        <v>1767</v>
      </c>
      <c r="LL48" t="s">
        <v>1767</v>
      </c>
      <c r="LM48" t="s">
        <v>1767</v>
      </c>
      <c r="LN48" t="s">
        <v>1763</v>
      </c>
      <c r="LO48" t="s">
        <v>1767</v>
      </c>
      <c r="LQ48" t="s">
        <v>1767</v>
      </c>
      <c r="LR48" t="s">
        <v>818</v>
      </c>
      <c r="LV48" t="s">
        <v>818</v>
      </c>
      <c r="LX48" t="s">
        <v>1767</v>
      </c>
      <c r="MA48" t="s">
        <v>1793</v>
      </c>
      <c r="MB48" t="s">
        <v>887</v>
      </c>
      <c r="MC48" t="s">
        <v>1804</v>
      </c>
      <c r="MD48" t="s">
        <v>1763</v>
      </c>
      <c r="MF48" t="s">
        <v>1770</v>
      </c>
      <c r="MI48" t="s">
        <v>1763</v>
      </c>
      <c r="MJ48" t="s">
        <v>1811</v>
      </c>
      <c r="MU48" t="s">
        <v>1767</v>
      </c>
      <c r="MV48" t="s">
        <v>1767</v>
      </c>
      <c r="MW48" t="s">
        <v>1763</v>
      </c>
      <c r="MX48" t="s">
        <v>1767</v>
      </c>
      <c r="MY48" t="s">
        <v>1767</v>
      </c>
      <c r="MZ48" t="s">
        <v>1767</v>
      </c>
      <c r="NA48" t="s">
        <v>1767</v>
      </c>
      <c r="NB48" t="s">
        <v>1767</v>
      </c>
      <c r="NR48" t="s">
        <v>1763</v>
      </c>
      <c r="NS48" t="s">
        <v>1767</v>
      </c>
      <c r="NU48" t="s">
        <v>1795</v>
      </c>
      <c r="NV48" t="s">
        <v>1763</v>
      </c>
      <c r="NW48" t="s">
        <v>1796</v>
      </c>
      <c r="NX48" t="s">
        <v>1773</v>
      </c>
      <c r="NY48" t="s">
        <v>836</v>
      </c>
      <c r="NZ48" t="s">
        <v>889</v>
      </c>
      <c r="OP48" t="s">
        <v>1818</v>
      </c>
      <c r="OQ48" t="s">
        <v>1774</v>
      </c>
      <c r="OR48" t="s">
        <v>1775</v>
      </c>
      <c r="OS48" t="s">
        <v>1806</v>
      </c>
      <c r="OT48" t="s">
        <v>1763</v>
      </c>
      <c r="OU48" t="s">
        <v>1767</v>
      </c>
      <c r="OV48" t="s">
        <v>1777</v>
      </c>
      <c r="OW48" t="s">
        <v>1798</v>
      </c>
      <c r="OX48" t="s">
        <v>832</v>
      </c>
      <c r="OY48" t="s">
        <v>1779</v>
      </c>
      <c r="OZ48" t="s">
        <v>849</v>
      </c>
      <c r="PA48" t="s">
        <v>1763</v>
      </c>
      <c r="PB48" t="s">
        <v>1767</v>
      </c>
      <c r="PC48" t="s">
        <v>1767</v>
      </c>
      <c r="PD48" t="s">
        <v>1767</v>
      </c>
      <c r="PE48" t="s">
        <v>1767</v>
      </c>
      <c r="PF48" t="s">
        <v>1767</v>
      </c>
      <c r="PG48" t="s">
        <v>1767</v>
      </c>
      <c r="PH48" t="s">
        <v>1767</v>
      </c>
      <c r="PI48" t="s">
        <v>1767</v>
      </c>
      <c r="PJ48" t="s">
        <v>1767</v>
      </c>
      <c r="PK48" t="s">
        <v>1767</v>
      </c>
      <c r="PL48" t="s">
        <v>1780</v>
      </c>
      <c r="PM48" t="s">
        <v>1057</v>
      </c>
      <c r="PN48" t="s">
        <v>879</v>
      </c>
      <c r="PO48" t="s">
        <v>1812</v>
      </c>
      <c r="PP48" t="s">
        <v>1782</v>
      </c>
      <c r="PQ48" t="s">
        <v>1763</v>
      </c>
      <c r="PR48" t="s">
        <v>1763</v>
      </c>
      <c r="PS48" t="s">
        <v>1767</v>
      </c>
      <c r="PT48" t="s">
        <v>1767</v>
      </c>
      <c r="PU48" t="s">
        <v>1767</v>
      </c>
      <c r="PV48" t="s">
        <v>1767</v>
      </c>
      <c r="PW48" t="s">
        <v>1767</v>
      </c>
      <c r="PX48" t="s">
        <v>1767</v>
      </c>
      <c r="PY48" t="s">
        <v>1767</v>
      </c>
      <c r="PZ48" t="s">
        <v>1783</v>
      </c>
      <c r="QA48" t="s">
        <v>841</v>
      </c>
      <c r="QB48" t="s">
        <v>1814</v>
      </c>
      <c r="QC48" t="s">
        <v>1785</v>
      </c>
      <c r="QD48" t="s">
        <v>1815</v>
      </c>
      <c r="QE48" t="s">
        <v>845</v>
      </c>
      <c r="QF48" t="s">
        <v>1763</v>
      </c>
      <c r="QG48" t="s">
        <v>1763</v>
      </c>
      <c r="QH48" t="s">
        <v>1763</v>
      </c>
      <c r="QI48" t="s">
        <v>1763</v>
      </c>
      <c r="QJ48" t="s">
        <v>1763</v>
      </c>
      <c r="QK48" t="s">
        <v>1763</v>
      </c>
      <c r="QL48" t="s">
        <v>1763</v>
      </c>
      <c r="QM48" t="s">
        <v>1767</v>
      </c>
      <c r="QN48" t="s">
        <v>1767</v>
      </c>
      <c r="QO48" t="s">
        <v>1767</v>
      </c>
      <c r="QP48" t="s">
        <v>1767</v>
      </c>
      <c r="QQ48" t="s">
        <v>1767</v>
      </c>
      <c r="QR48" t="s">
        <v>1763</v>
      </c>
      <c r="QS48" t="s">
        <v>1763</v>
      </c>
      <c r="QT48" t="s">
        <v>1767</v>
      </c>
      <c r="QU48" t="s">
        <v>1767</v>
      </c>
      <c r="QV48" t="s">
        <v>1767</v>
      </c>
      <c r="QW48" t="s">
        <v>1767</v>
      </c>
      <c r="QX48" t="s">
        <v>1767</v>
      </c>
      <c r="QY48" t="s">
        <v>1767</v>
      </c>
      <c r="QZ48" t="s">
        <v>1767</v>
      </c>
      <c r="RA48" t="s">
        <v>1767</v>
      </c>
      <c r="RB48" t="s">
        <v>1767</v>
      </c>
      <c r="RC48" t="s">
        <v>1767</v>
      </c>
      <c r="RD48" t="s">
        <v>1767</v>
      </c>
      <c r="RE48" t="s">
        <v>1767</v>
      </c>
      <c r="RF48" t="s">
        <v>1767</v>
      </c>
      <c r="RG48" t="s">
        <v>1767</v>
      </c>
      <c r="RH48" t="s">
        <v>1767</v>
      </c>
      <c r="RI48" t="s">
        <v>1767</v>
      </c>
      <c r="RJ48" t="s">
        <v>1767</v>
      </c>
      <c r="RK48" t="s">
        <v>1763</v>
      </c>
      <c r="RL48" t="s">
        <v>1767</v>
      </c>
      <c r="RM48" t="s">
        <v>1763</v>
      </c>
      <c r="RN48" t="s">
        <v>1767</v>
      </c>
      <c r="RO48" t="s">
        <v>1767</v>
      </c>
      <c r="RP48" t="s">
        <v>1767</v>
      </c>
      <c r="RQ48" t="s">
        <v>1767</v>
      </c>
      <c r="RR48" t="s">
        <v>1767</v>
      </c>
      <c r="RS48" t="s">
        <v>1767</v>
      </c>
      <c r="RT48" t="s">
        <v>1767</v>
      </c>
      <c r="RU48" t="s">
        <v>1767</v>
      </c>
      <c r="RV48" t="s">
        <v>1767</v>
      </c>
      <c r="RW48" t="s">
        <v>1767</v>
      </c>
      <c r="RX48" t="s">
        <v>837</v>
      </c>
      <c r="RY48" t="s">
        <v>1125</v>
      </c>
      <c r="RZ48" t="s">
        <v>1763</v>
      </c>
      <c r="SA48" t="s">
        <v>1818</v>
      </c>
      <c r="SB48" t="s">
        <v>1767</v>
      </c>
      <c r="SC48" t="s">
        <v>1767</v>
      </c>
      <c r="SD48" t="s">
        <v>1767</v>
      </c>
      <c r="SE48" t="s">
        <v>1767</v>
      </c>
      <c r="SF48" t="s">
        <v>1767</v>
      </c>
      <c r="SG48" t="s">
        <v>1767</v>
      </c>
      <c r="SH48" t="s">
        <v>1767</v>
      </c>
      <c r="SI48" t="s">
        <v>1767</v>
      </c>
      <c r="SJ48" t="s">
        <v>1767</v>
      </c>
      <c r="SK48" t="s">
        <v>1767</v>
      </c>
      <c r="SL48" t="s">
        <v>1763</v>
      </c>
      <c r="SM48" t="s">
        <v>1767</v>
      </c>
      <c r="SN48" t="s">
        <v>1767</v>
      </c>
      <c r="SO48" t="s">
        <v>1767</v>
      </c>
      <c r="SP48" t="s">
        <v>1767</v>
      </c>
      <c r="SQ48" t="s">
        <v>1767</v>
      </c>
      <c r="SR48" t="s">
        <v>1767</v>
      </c>
      <c r="SS48" t="s">
        <v>1767</v>
      </c>
      <c r="ST48" t="s">
        <v>1767</v>
      </c>
      <c r="SU48" t="s">
        <v>1767</v>
      </c>
      <c r="SV48" t="s">
        <v>1767</v>
      </c>
      <c r="SW48" t="s">
        <v>1763</v>
      </c>
      <c r="SX48" t="s">
        <v>1767</v>
      </c>
      <c r="SY48" t="s">
        <v>1767</v>
      </c>
      <c r="SZ48" t="s">
        <v>1767</v>
      </c>
      <c r="TA48" t="s">
        <v>1767</v>
      </c>
      <c r="TB48" t="s">
        <v>1767</v>
      </c>
      <c r="TC48" t="s">
        <v>1767</v>
      </c>
      <c r="TD48" t="s">
        <v>1767</v>
      </c>
      <c r="TE48" t="s">
        <v>1767</v>
      </c>
      <c r="TF48" t="s">
        <v>1767</v>
      </c>
      <c r="TG48" t="s">
        <v>1767</v>
      </c>
      <c r="TH48" t="s">
        <v>1767</v>
      </c>
      <c r="TI48" t="s">
        <v>1767</v>
      </c>
      <c r="TJ48" t="s">
        <v>1763</v>
      </c>
      <c r="TK48" t="s">
        <v>1767</v>
      </c>
      <c r="TL48" t="s">
        <v>1767</v>
      </c>
      <c r="TM48" t="s">
        <v>1767</v>
      </c>
      <c r="TN48" t="s">
        <v>1767</v>
      </c>
      <c r="TO48" t="s">
        <v>1767</v>
      </c>
      <c r="TP48" t="s">
        <v>1763</v>
      </c>
      <c r="TQ48" t="s">
        <v>1767</v>
      </c>
      <c r="TR48" t="s">
        <v>1767</v>
      </c>
      <c r="TS48" t="s">
        <v>1767</v>
      </c>
      <c r="TT48" t="s">
        <v>1767</v>
      </c>
      <c r="TU48" t="s">
        <v>1767</v>
      </c>
      <c r="TV48" t="s">
        <v>1767</v>
      </c>
      <c r="TW48" t="s">
        <v>1767</v>
      </c>
      <c r="TY48" t="s">
        <v>1767</v>
      </c>
      <c r="TZ48" t="s">
        <v>1767</v>
      </c>
      <c r="UA48" t="s">
        <v>1767</v>
      </c>
      <c r="UB48" t="s">
        <v>1767</v>
      </c>
      <c r="UC48" t="s">
        <v>1767</v>
      </c>
      <c r="UD48" t="s">
        <v>1767</v>
      </c>
      <c r="UE48" t="s">
        <v>1767</v>
      </c>
      <c r="UF48" t="s">
        <v>1767</v>
      </c>
      <c r="UG48" t="s">
        <v>1767</v>
      </c>
      <c r="UH48" t="s">
        <v>1767</v>
      </c>
      <c r="UI48" t="s">
        <v>1767</v>
      </c>
      <c r="UJ48" t="s">
        <v>1763</v>
      </c>
      <c r="UK48" t="s">
        <v>1767</v>
      </c>
      <c r="UL48" t="s">
        <v>1818</v>
      </c>
      <c r="UM48" t="s">
        <v>1818</v>
      </c>
      <c r="UN48" t="s">
        <v>1767</v>
      </c>
      <c r="UO48" t="s">
        <v>1767</v>
      </c>
      <c r="UP48" t="s">
        <v>1767</v>
      </c>
      <c r="UQ48" t="s">
        <v>1767</v>
      </c>
      <c r="UR48" t="s">
        <v>1767</v>
      </c>
      <c r="US48" t="s">
        <v>1767</v>
      </c>
      <c r="UT48" t="s">
        <v>1767</v>
      </c>
      <c r="UU48" t="s">
        <v>1767</v>
      </c>
      <c r="UV48" t="s">
        <v>1767</v>
      </c>
      <c r="UW48" t="s">
        <v>1763</v>
      </c>
      <c r="UX48" t="s">
        <v>1767</v>
      </c>
      <c r="UY48" t="s">
        <v>1767</v>
      </c>
      <c r="UZ48" t="s">
        <v>1767</v>
      </c>
      <c r="VD48" t="s">
        <v>1763</v>
      </c>
      <c r="VE48" t="s">
        <v>1767</v>
      </c>
      <c r="VF48" t="s">
        <v>1767</v>
      </c>
      <c r="VG48" t="s">
        <v>1767</v>
      </c>
      <c r="VH48" t="s">
        <v>1767</v>
      </c>
      <c r="VI48" t="s">
        <v>1767</v>
      </c>
      <c r="VJ48" t="s">
        <v>1767</v>
      </c>
      <c r="VK48" t="s">
        <v>1767</v>
      </c>
      <c r="VL48" t="s">
        <v>1767</v>
      </c>
      <c r="VM48" t="s">
        <v>1767</v>
      </c>
      <c r="VN48" t="s">
        <v>1767</v>
      </c>
      <c r="VO48" t="s">
        <v>1767</v>
      </c>
      <c r="VP48" t="s">
        <v>1767</v>
      </c>
      <c r="VQ48" t="s">
        <v>1767</v>
      </c>
      <c r="VY48" t="s">
        <v>1767</v>
      </c>
      <c r="VZ48" t="s">
        <v>1763</v>
      </c>
      <c r="WA48" t="s">
        <v>1818</v>
      </c>
      <c r="WJ48" t="s">
        <v>1763</v>
      </c>
      <c r="WK48" t="s">
        <v>1763</v>
      </c>
      <c r="WL48" t="s">
        <v>1767</v>
      </c>
      <c r="WM48" t="s">
        <v>1767</v>
      </c>
      <c r="WN48" t="s">
        <v>1767</v>
      </c>
      <c r="WO48" t="s">
        <v>1767</v>
      </c>
      <c r="WP48" t="s">
        <v>1767</v>
      </c>
      <c r="WQ48" t="s">
        <v>1767</v>
      </c>
      <c r="WR48" t="s">
        <v>1767</v>
      </c>
      <c r="WS48" t="s">
        <v>849</v>
      </c>
      <c r="WU48" t="s">
        <v>1767</v>
      </c>
      <c r="WV48" t="s">
        <v>1767</v>
      </c>
      <c r="WW48" t="s">
        <v>1763</v>
      </c>
      <c r="WX48" t="s">
        <v>1767</v>
      </c>
      <c r="WY48" t="s">
        <v>1767</v>
      </c>
      <c r="WZ48" t="s">
        <v>1767</v>
      </c>
      <c r="XA48" t="s">
        <v>1767</v>
      </c>
      <c r="XB48" t="s">
        <v>1767</v>
      </c>
      <c r="XC48" t="s">
        <v>1789</v>
      </c>
      <c r="XD48" t="s">
        <v>1763</v>
      </c>
      <c r="XE48" t="s">
        <v>1767</v>
      </c>
      <c r="XF48" t="s">
        <v>1767</v>
      </c>
      <c r="XG48" t="s">
        <v>1767</v>
      </c>
      <c r="XH48" t="s">
        <v>1767</v>
      </c>
      <c r="XI48" t="s">
        <v>1767</v>
      </c>
      <c r="XJ48" t="s">
        <v>1767</v>
      </c>
      <c r="XK48" t="s">
        <v>1767</v>
      </c>
      <c r="XL48" t="s">
        <v>1767</v>
      </c>
      <c r="XM48" t="s">
        <v>1767</v>
      </c>
      <c r="XN48" t="s">
        <v>1767</v>
      </c>
      <c r="XO48" t="s">
        <v>1767</v>
      </c>
      <c r="XP48" t="s">
        <v>1767</v>
      </c>
      <c r="XQ48" t="s">
        <v>1767</v>
      </c>
      <c r="XR48" t="s">
        <v>1763</v>
      </c>
      <c r="XS48" t="s">
        <v>1767</v>
      </c>
      <c r="XT48" t="s">
        <v>1767</v>
      </c>
      <c r="XU48" t="s">
        <v>1767</v>
      </c>
      <c r="XV48" t="s">
        <v>1767</v>
      </c>
      <c r="XW48" t="s">
        <v>1767</v>
      </c>
      <c r="XX48" t="s">
        <v>1767</v>
      </c>
      <c r="XY48" t="s">
        <v>1767</v>
      </c>
      <c r="XZ48" t="s">
        <v>1767</v>
      </c>
      <c r="ZM48" t="s">
        <v>1767</v>
      </c>
      <c r="ZN48" t="s">
        <v>1767</v>
      </c>
      <c r="ZO48" t="s">
        <v>1767</v>
      </c>
      <c r="ZP48" t="s">
        <v>1767</v>
      </c>
      <c r="ZQ48" t="s">
        <v>1763</v>
      </c>
      <c r="ZR48" t="s">
        <v>1763</v>
      </c>
      <c r="ZS48" t="s">
        <v>1767</v>
      </c>
      <c r="ZT48" t="s">
        <v>1767</v>
      </c>
      <c r="ZU48" t="s">
        <v>1767</v>
      </c>
      <c r="ZV48" t="s">
        <v>1767</v>
      </c>
      <c r="ZW48" t="s">
        <v>1767</v>
      </c>
      <c r="ZX48" t="s">
        <v>1767</v>
      </c>
      <c r="ZY48" t="s">
        <v>1767</v>
      </c>
      <c r="ZZ48" t="s">
        <v>1767</v>
      </c>
      <c r="AAA48" t="s">
        <v>1763</v>
      </c>
      <c r="AAB48" t="s">
        <v>1767</v>
      </c>
      <c r="AAC48" t="s">
        <v>1767</v>
      </c>
      <c r="AAD48" t="s">
        <v>1767</v>
      </c>
      <c r="AAE48" t="s">
        <v>1767</v>
      </c>
      <c r="AAF48" t="s">
        <v>1767</v>
      </c>
      <c r="AAH48" t="s">
        <v>1763</v>
      </c>
      <c r="AAI48" t="s">
        <v>1767</v>
      </c>
      <c r="AAJ48" t="s">
        <v>1763</v>
      </c>
      <c r="AAK48" t="s">
        <v>1767</v>
      </c>
      <c r="AAL48" t="s">
        <v>1767</v>
      </c>
      <c r="AAM48" t="s">
        <v>1767</v>
      </c>
      <c r="AAN48" t="s">
        <v>1767</v>
      </c>
      <c r="AAO48" t="s">
        <v>1767</v>
      </c>
      <c r="AAP48" t="s">
        <v>1767</v>
      </c>
      <c r="AAQ48" t="s">
        <v>1767</v>
      </c>
      <c r="AAR48" t="s">
        <v>1767</v>
      </c>
      <c r="AAS48" t="s">
        <v>1767</v>
      </c>
      <c r="AAT48" t="s">
        <v>1767</v>
      </c>
      <c r="AAV48" t="s">
        <v>1767</v>
      </c>
      <c r="AAW48" t="s">
        <v>1767</v>
      </c>
      <c r="AAX48" t="s">
        <v>1767</v>
      </c>
      <c r="AAY48" t="s">
        <v>1767</v>
      </c>
      <c r="AAZ48" t="s">
        <v>1767</v>
      </c>
      <c r="ABA48" t="s">
        <v>1763</v>
      </c>
      <c r="ABB48" t="s">
        <v>1763</v>
      </c>
      <c r="ABC48" t="s">
        <v>1763</v>
      </c>
      <c r="ABD48" t="s">
        <v>1767</v>
      </c>
      <c r="ABE48" t="s">
        <v>1767</v>
      </c>
      <c r="ABF48" t="s">
        <v>1767</v>
      </c>
      <c r="ABG48" t="s">
        <v>1767</v>
      </c>
      <c r="ABH48" t="s">
        <v>1767</v>
      </c>
      <c r="ABI48" t="s">
        <v>1767</v>
      </c>
      <c r="ABJ48" t="s">
        <v>1767</v>
      </c>
      <c r="ABK48" t="s">
        <v>1767</v>
      </c>
      <c r="ABL48" t="s">
        <v>1767</v>
      </c>
      <c r="ABM48" t="s">
        <v>1767</v>
      </c>
      <c r="ABN48" t="s">
        <v>1767</v>
      </c>
      <c r="ABO48" t="s">
        <v>1767</v>
      </c>
      <c r="ABP48" t="s">
        <v>1767</v>
      </c>
      <c r="ABQ48" t="s">
        <v>1767</v>
      </c>
      <c r="ABR48" t="s">
        <v>1767</v>
      </c>
      <c r="ABS48" t="s">
        <v>1767</v>
      </c>
      <c r="ABT48" t="s">
        <v>1767</v>
      </c>
      <c r="ABU48" t="s">
        <v>1767</v>
      </c>
      <c r="ABV48" t="s">
        <v>1763</v>
      </c>
      <c r="ABW48" t="s">
        <v>1763</v>
      </c>
      <c r="ABX48" t="s">
        <v>1767</v>
      </c>
      <c r="ABY48" t="s">
        <v>1767</v>
      </c>
      <c r="ABZ48" t="s">
        <v>1767</v>
      </c>
      <c r="ACA48" t="s">
        <v>1767</v>
      </c>
      <c r="ACB48" t="s">
        <v>1767</v>
      </c>
      <c r="ACC48" t="s">
        <v>1767</v>
      </c>
      <c r="ACD48" t="s">
        <v>1767</v>
      </c>
      <c r="ACE48" t="s">
        <v>1767</v>
      </c>
      <c r="ACF48" t="s">
        <v>1767</v>
      </c>
      <c r="ACG48" t="s">
        <v>1767</v>
      </c>
      <c r="ACH48" t="s">
        <v>1767</v>
      </c>
      <c r="ACI48" t="s">
        <v>1767</v>
      </c>
    </row>
    <row r="49" spans="1:763">
      <c r="A49" t="s">
        <v>1126</v>
      </c>
      <c r="B49" t="s">
        <v>1127</v>
      </c>
      <c r="C49" t="s">
        <v>1128</v>
      </c>
      <c r="D49" t="s">
        <v>885</v>
      </c>
      <c r="E49" t="s">
        <v>885</v>
      </c>
      <c r="P49" t="s">
        <v>1110</v>
      </c>
      <c r="Q49">
        <v>1.39</v>
      </c>
      <c r="T49" t="s">
        <v>1895</v>
      </c>
      <c r="V49" t="s">
        <v>1763</v>
      </c>
      <c r="X49" t="s">
        <v>1763</v>
      </c>
      <c r="Y49" t="s">
        <v>1791</v>
      </c>
      <c r="AA49" t="s">
        <v>1765</v>
      </c>
      <c r="AB49" t="s">
        <v>1766</v>
      </c>
      <c r="AC49" t="s">
        <v>892</v>
      </c>
      <c r="AD49" t="s">
        <v>1763</v>
      </c>
      <c r="AE49" t="s">
        <v>892</v>
      </c>
      <c r="AF49" t="s">
        <v>818</v>
      </c>
      <c r="AG49" t="s">
        <v>818</v>
      </c>
      <c r="KF49" t="s">
        <v>892</v>
      </c>
      <c r="KH49" t="s">
        <v>818</v>
      </c>
      <c r="KI49" t="s">
        <v>818</v>
      </c>
      <c r="KJ49" t="s">
        <v>818</v>
      </c>
      <c r="KK49" t="s">
        <v>818</v>
      </c>
      <c r="KL49" t="s">
        <v>845</v>
      </c>
      <c r="KM49" t="s">
        <v>845</v>
      </c>
      <c r="KN49" t="s">
        <v>818</v>
      </c>
      <c r="KO49" t="s">
        <v>818</v>
      </c>
      <c r="KP49" t="s">
        <v>845</v>
      </c>
      <c r="KQ49" t="s">
        <v>845</v>
      </c>
      <c r="KR49" t="s">
        <v>818</v>
      </c>
      <c r="KS49" t="s">
        <v>818</v>
      </c>
      <c r="KT49" t="s">
        <v>818</v>
      </c>
      <c r="KU49" t="s">
        <v>818</v>
      </c>
      <c r="KV49" t="s">
        <v>845</v>
      </c>
      <c r="KW49" t="s">
        <v>845</v>
      </c>
      <c r="KX49" t="s">
        <v>837</v>
      </c>
      <c r="KY49" t="s">
        <v>818</v>
      </c>
      <c r="KZ49" t="s">
        <v>845</v>
      </c>
      <c r="LA49" t="s">
        <v>879</v>
      </c>
      <c r="LB49" t="s">
        <v>818</v>
      </c>
      <c r="LC49" t="s">
        <v>837</v>
      </c>
      <c r="LD49" t="s">
        <v>892</v>
      </c>
      <c r="LE49" t="s">
        <v>837</v>
      </c>
      <c r="LF49" t="s">
        <v>836</v>
      </c>
      <c r="LH49" t="s">
        <v>1767</v>
      </c>
      <c r="LI49" t="s">
        <v>1767</v>
      </c>
      <c r="LJ49" t="s">
        <v>1767</v>
      </c>
      <c r="LK49" t="s">
        <v>1767</v>
      </c>
      <c r="LL49" t="s">
        <v>1767</v>
      </c>
      <c r="LM49" t="s">
        <v>1767</v>
      </c>
      <c r="LO49" t="s">
        <v>1763</v>
      </c>
      <c r="LP49" t="s">
        <v>1763</v>
      </c>
      <c r="LQ49" t="s">
        <v>1767</v>
      </c>
      <c r="LR49" t="s">
        <v>845</v>
      </c>
      <c r="LS49" t="s">
        <v>845</v>
      </c>
      <c r="LV49" t="s">
        <v>837</v>
      </c>
      <c r="LX49" t="s">
        <v>1767</v>
      </c>
      <c r="MA49" t="s">
        <v>1829</v>
      </c>
      <c r="MB49" t="s">
        <v>821</v>
      </c>
      <c r="MC49" t="s">
        <v>1769</v>
      </c>
      <c r="MD49" t="s">
        <v>1767</v>
      </c>
      <c r="ME49" t="s">
        <v>1805</v>
      </c>
      <c r="MF49" t="s">
        <v>1770</v>
      </c>
      <c r="MI49" t="s">
        <v>1763</v>
      </c>
      <c r="MJ49" t="s">
        <v>1771</v>
      </c>
      <c r="MK49" t="s">
        <v>1763</v>
      </c>
      <c r="ML49" t="s">
        <v>1767</v>
      </c>
      <c r="MM49" t="s">
        <v>1767</v>
      </c>
      <c r="MN49" t="s">
        <v>1767</v>
      </c>
      <c r="MO49" t="s">
        <v>1767</v>
      </c>
      <c r="MP49" t="s">
        <v>1767</v>
      </c>
      <c r="MQ49" t="s">
        <v>1763</v>
      </c>
      <c r="MR49" t="s">
        <v>1767</v>
      </c>
      <c r="MS49" t="s">
        <v>1767</v>
      </c>
      <c r="MT49" t="s">
        <v>1767</v>
      </c>
      <c r="MU49" t="s">
        <v>1767</v>
      </c>
      <c r="MV49" t="s">
        <v>1767</v>
      </c>
      <c r="MW49" t="s">
        <v>1763</v>
      </c>
      <c r="MX49" t="s">
        <v>1767</v>
      </c>
      <c r="MY49" t="s">
        <v>1767</v>
      </c>
      <c r="MZ49" t="s">
        <v>1767</v>
      </c>
      <c r="NA49" t="s">
        <v>1767</v>
      </c>
      <c r="NB49" t="s">
        <v>1767</v>
      </c>
      <c r="NR49" t="s">
        <v>1767</v>
      </c>
      <c r="NU49" t="s">
        <v>1772</v>
      </c>
      <c r="NY49" t="s">
        <v>818</v>
      </c>
      <c r="OA49" t="s">
        <v>1763</v>
      </c>
      <c r="OB49" t="s">
        <v>1763</v>
      </c>
      <c r="OC49" t="s">
        <v>1767</v>
      </c>
      <c r="OD49" t="s">
        <v>1767</v>
      </c>
      <c r="OE49" t="s">
        <v>1767</v>
      </c>
      <c r="OF49" t="s">
        <v>1763</v>
      </c>
      <c r="OG49" t="s">
        <v>1767</v>
      </c>
      <c r="OH49" t="s">
        <v>1767</v>
      </c>
      <c r="OI49" t="s">
        <v>1767</v>
      </c>
      <c r="OJ49" t="s">
        <v>1767</v>
      </c>
      <c r="OK49" t="s">
        <v>1767</v>
      </c>
      <c r="OL49" t="s">
        <v>1767</v>
      </c>
      <c r="OM49" t="s">
        <v>1767</v>
      </c>
      <c r="ON49" t="s">
        <v>1767</v>
      </c>
      <c r="OP49" t="s">
        <v>1767</v>
      </c>
      <c r="OQ49" t="s">
        <v>1884</v>
      </c>
      <c r="OR49" t="s">
        <v>1880</v>
      </c>
      <c r="OS49" t="s">
        <v>1903</v>
      </c>
      <c r="OT49" t="s">
        <v>1763</v>
      </c>
      <c r="OU49" t="s">
        <v>1763</v>
      </c>
      <c r="OV49" t="s">
        <v>1777</v>
      </c>
      <c r="OW49" t="s">
        <v>1778</v>
      </c>
      <c r="OX49" t="s">
        <v>832</v>
      </c>
      <c r="OY49" t="s">
        <v>1779</v>
      </c>
      <c r="OZ49" t="s">
        <v>849</v>
      </c>
      <c r="PA49" t="s">
        <v>1763</v>
      </c>
      <c r="PB49" t="s">
        <v>1767</v>
      </c>
      <c r="PC49" t="s">
        <v>1763</v>
      </c>
      <c r="PD49" t="s">
        <v>1767</v>
      </c>
      <c r="PE49" t="s">
        <v>1763</v>
      </c>
      <c r="PF49" t="s">
        <v>1767</v>
      </c>
      <c r="PG49" t="s">
        <v>1767</v>
      </c>
      <c r="PH49" t="s">
        <v>1767</v>
      </c>
      <c r="PI49" t="s">
        <v>1767</v>
      </c>
      <c r="PJ49" t="s">
        <v>1767</v>
      </c>
      <c r="PK49" t="s">
        <v>1767</v>
      </c>
      <c r="PL49" t="s">
        <v>1780</v>
      </c>
      <c r="PM49" t="s">
        <v>879</v>
      </c>
      <c r="PN49" t="s">
        <v>837</v>
      </c>
      <c r="PO49" t="s">
        <v>1812</v>
      </c>
      <c r="PP49" t="s">
        <v>1813</v>
      </c>
      <c r="PQ49" t="s">
        <v>1763</v>
      </c>
      <c r="PR49" t="s">
        <v>1763</v>
      </c>
      <c r="PS49" t="s">
        <v>1763</v>
      </c>
      <c r="PT49" t="s">
        <v>1767</v>
      </c>
      <c r="PU49" t="s">
        <v>1767</v>
      </c>
      <c r="PV49" t="s">
        <v>1767</v>
      </c>
      <c r="PW49" t="s">
        <v>1767</v>
      </c>
      <c r="PX49" t="s">
        <v>1767</v>
      </c>
      <c r="PY49" t="s">
        <v>1767</v>
      </c>
      <c r="PZ49" t="s">
        <v>1783</v>
      </c>
      <c r="QA49" t="s">
        <v>841</v>
      </c>
      <c r="QB49" t="s">
        <v>1814</v>
      </c>
      <c r="QC49" t="s">
        <v>1858</v>
      </c>
      <c r="QD49" t="s">
        <v>1786</v>
      </c>
      <c r="QE49" t="s">
        <v>845</v>
      </c>
      <c r="QF49" t="s">
        <v>1763</v>
      </c>
      <c r="QG49" t="s">
        <v>1767</v>
      </c>
      <c r="QH49" t="s">
        <v>1763</v>
      </c>
      <c r="QI49" t="s">
        <v>1767</v>
      </c>
      <c r="QJ49" t="s">
        <v>1763</v>
      </c>
      <c r="QK49" t="s">
        <v>1763</v>
      </c>
      <c r="QL49" t="s">
        <v>1767</v>
      </c>
      <c r="QM49" t="s">
        <v>1767</v>
      </c>
      <c r="QN49" t="s">
        <v>1763</v>
      </c>
      <c r="QO49" t="s">
        <v>1767</v>
      </c>
      <c r="QP49" t="s">
        <v>1767</v>
      </c>
      <c r="QQ49" t="s">
        <v>1767</v>
      </c>
      <c r="QR49" t="s">
        <v>1763</v>
      </c>
      <c r="QS49" t="s">
        <v>1763</v>
      </c>
      <c r="QT49" t="s">
        <v>1767</v>
      </c>
      <c r="QU49" t="s">
        <v>1767</v>
      </c>
      <c r="QV49" t="s">
        <v>1767</v>
      </c>
      <c r="QW49" t="s">
        <v>1767</v>
      </c>
      <c r="QX49" t="s">
        <v>1767</v>
      </c>
      <c r="QY49" t="s">
        <v>1767</v>
      </c>
      <c r="QZ49" t="s">
        <v>1767</v>
      </c>
      <c r="RA49" t="s">
        <v>1767</v>
      </c>
      <c r="RB49" t="s">
        <v>1767</v>
      </c>
      <c r="RC49" t="s">
        <v>1767</v>
      </c>
      <c r="RD49" t="s">
        <v>1767</v>
      </c>
      <c r="RE49" t="s">
        <v>1767</v>
      </c>
      <c r="RF49" t="s">
        <v>1767</v>
      </c>
      <c r="RG49" t="s">
        <v>1767</v>
      </c>
      <c r="RH49" t="s">
        <v>1767</v>
      </c>
      <c r="RI49" t="s">
        <v>1767</v>
      </c>
      <c r="RJ49" t="s">
        <v>1767</v>
      </c>
      <c r="RK49" t="s">
        <v>1763</v>
      </c>
      <c r="RL49" t="s">
        <v>1763</v>
      </c>
      <c r="RM49" t="s">
        <v>1767</v>
      </c>
      <c r="RN49" t="s">
        <v>1767</v>
      </c>
      <c r="RO49" t="s">
        <v>1767</v>
      </c>
      <c r="RP49" t="s">
        <v>1767</v>
      </c>
      <c r="RQ49" t="s">
        <v>1767</v>
      </c>
      <c r="RR49" t="s">
        <v>1767</v>
      </c>
      <c r="RS49" t="s">
        <v>1767</v>
      </c>
      <c r="RT49" t="s">
        <v>1767</v>
      </c>
      <c r="RU49" t="s">
        <v>1763</v>
      </c>
      <c r="RV49" t="s">
        <v>1767</v>
      </c>
      <c r="RW49" t="s">
        <v>1767</v>
      </c>
      <c r="RX49" t="s">
        <v>818</v>
      </c>
      <c r="RZ49" t="s">
        <v>1767</v>
      </c>
      <c r="SB49" t="s">
        <v>1763</v>
      </c>
      <c r="SC49" t="s">
        <v>1767</v>
      </c>
      <c r="SD49" t="s">
        <v>1767</v>
      </c>
      <c r="SE49" t="s">
        <v>1767</v>
      </c>
      <c r="SF49" t="s">
        <v>1763</v>
      </c>
      <c r="SG49" t="s">
        <v>1767</v>
      </c>
      <c r="SH49" t="s">
        <v>1767</v>
      </c>
      <c r="SI49" t="s">
        <v>1763</v>
      </c>
      <c r="SJ49" t="s">
        <v>1767</v>
      </c>
      <c r="SK49" t="s">
        <v>1767</v>
      </c>
      <c r="SL49" t="s">
        <v>1767</v>
      </c>
      <c r="SM49" t="s">
        <v>1767</v>
      </c>
      <c r="SN49" t="s">
        <v>1767</v>
      </c>
      <c r="SO49" t="s">
        <v>1767</v>
      </c>
      <c r="SP49" t="s">
        <v>1763</v>
      </c>
      <c r="SQ49" t="s">
        <v>1767</v>
      </c>
      <c r="SR49" t="s">
        <v>1767</v>
      </c>
      <c r="SS49" t="s">
        <v>1767</v>
      </c>
      <c r="ST49" t="s">
        <v>1767</v>
      </c>
      <c r="SU49" t="s">
        <v>1767</v>
      </c>
      <c r="SV49" t="s">
        <v>1767</v>
      </c>
      <c r="SW49" t="s">
        <v>1767</v>
      </c>
      <c r="SX49" t="s">
        <v>1767</v>
      </c>
      <c r="SY49" t="s">
        <v>1767</v>
      </c>
      <c r="SZ49" t="s">
        <v>1767</v>
      </c>
      <c r="TA49" t="s">
        <v>1767</v>
      </c>
      <c r="TB49" t="s">
        <v>1767</v>
      </c>
      <c r="TC49" t="s">
        <v>1767</v>
      </c>
      <c r="TD49" t="s">
        <v>1767</v>
      </c>
      <c r="TE49" t="s">
        <v>1767</v>
      </c>
      <c r="TF49" t="s">
        <v>1767</v>
      </c>
      <c r="TG49" t="s">
        <v>1767</v>
      </c>
      <c r="TH49" t="s">
        <v>1767</v>
      </c>
      <c r="TI49" t="s">
        <v>1767</v>
      </c>
      <c r="TJ49" t="s">
        <v>1763</v>
      </c>
      <c r="TK49" t="s">
        <v>1767</v>
      </c>
      <c r="TL49" t="s">
        <v>1767</v>
      </c>
      <c r="TM49" t="s">
        <v>1763</v>
      </c>
      <c r="TN49" t="s">
        <v>1767</v>
      </c>
      <c r="TO49" t="s">
        <v>1767</v>
      </c>
      <c r="TP49" t="s">
        <v>1763</v>
      </c>
      <c r="TQ49" t="s">
        <v>1767</v>
      </c>
      <c r="TR49" t="s">
        <v>1763</v>
      </c>
      <c r="TS49" t="s">
        <v>1767</v>
      </c>
      <c r="TT49" t="s">
        <v>1767</v>
      </c>
      <c r="TU49" t="s">
        <v>1767</v>
      </c>
      <c r="TV49" t="s">
        <v>1767</v>
      </c>
      <c r="TW49" t="s">
        <v>1767</v>
      </c>
      <c r="TY49" t="s">
        <v>1767</v>
      </c>
      <c r="TZ49" t="s">
        <v>1767</v>
      </c>
      <c r="UA49" t="s">
        <v>1767</v>
      </c>
      <c r="UB49" t="s">
        <v>1767</v>
      </c>
      <c r="UC49" t="s">
        <v>1767</v>
      </c>
      <c r="UD49" t="s">
        <v>1767</v>
      </c>
      <c r="UE49" t="s">
        <v>1767</v>
      </c>
      <c r="UF49" t="s">
        <v>1767</v>
      </c>
      <c r="UG49" t="s">
        <v>1767</v>
      </c>
      <c r="UH49" t="s">
        <v>1763</v>
      </c>
      <c r="UI49" t="s">
        <v>1767</v>
      </c>
      <c r="UJ49" t="s">
        <v>1767</v>
      </c>
      <c r="UK49" t="s">
        <v>1767</v>
      </c>
      <c r="UL49" t="s">
        <v>1767</v>
      </c>
      <c r="UM49" t="s">
        <v>1767</v>
      </c>
      <c r="UN49" t="s">
        <v>1767</v>
      </c>
      <c r="UO49" t="s">
        <v>1763</v>
      </c>
      <c r="UP49" t="s">
        <v>1767</v>
      </c>
      <c r="UQ49" t="s">
        <v>1763</v>
      </c>
      <c r="UR49" t="s">
        <v>1767</v>
      </c>
      <c r="US49" t="s">
        <v>1767</v>
      </c>
      <c r="UT49" t="s">
        <v>1767</v>
      </c>
      <c r="UU49" t="s">
        <v>1767</v>
      </c>
      <c r="UV49" t="s">
        <v>1767</v>
      </c>
      <c r="UW49" t="s">
        <v>1767</v>
      </c>
      <c r="UX49" t="s">
        <v>1767</v>
      </c>
      <c r="UY49" t="s">
        <v>1767</v>
      </c>
      <c r="UZ49" t="s">
        <v>1767</v>
      </c>
      <c r="VD49" t="s">
        <v>1767</v>
      </c>
      <c r="VE49" t="s">
        <v>1767</v>
      </c>
      <c r="VF49" t="s">
        <v>1763</v>
      </c>
      <c r="VG49" t="s">
        <v>1767</v>
      </c>
      <c r="VH49" t="s">
        <v>1767</v>
      </c>
      <c r="VI49" t="s">
        <v>1767</v>
      </c>
      <c r="VJ49" t="s">
        <v>1767</v>
      </c>
      <c r="VK49" t="s">
        <v>1767</v>
      </c>
      <c r="VL49" t="s">
        <v>1763</v>
      </c>
      <c r="VM49" t="s">
        <v>1763</v>
      </c>
      <c r="VN49" t="s">
        <v>1767</v>
      </c>
      <c r="VO49" t="s">
        <v>1767</v>
      </c>
      <c r="VP49" t="s">
        <v>1767</v>
      </c>
      <c r="VQ49" t="s">
        <v>1767</v>
      </c>
      <c r="VR49" t="s">
        <v>1763</v>
      </c>
      <c r="VS49" t="s">
        <v>1763</v>
      </c>
      <c r="VT49" t="s">
        <v>1767</v>
      </c>
      <c r="VU49" t="s">
        <v>1767</v>
      </c>
      <c r="VV49" t="s">
        <v>1767</v>
      </c>
      <c r="VW49" t="s">
        <v>1767</v>
      </c>
      <c r="VX49" t="s">
        <v>1767</v>
      </c>
      <c r="VY49" t="s">
        <v>1763</v>
      </c>
      <c r="VZ49" t="s">
        <v>1767</v>
      </c>
      <c r="WA49" t="s">
        <v>1767</v>
      </c>
      <c r="WJ49" t="s">
        <v>1767</v>
      </c>
      <c r="WK49" t="s">
        <v>1763</v>
      </c>
      <c r="WL49" t="s">
        <v>1767</v>
      </c>
      <c r="WM49" t="s">
        <v>1767</v>
      </c>
      <c r="WN49" t="s">
        <v>1767</v>
      </c>
      <c r="WO49" t="s">
        <v>1767</v>
      </c>
      <c r="WP49" t="s">
        <v>1767</v>
      </c>
      <c r="WQ49" t="s">
        <v>1767</v>
      </c>
      <c r="WR49" t="s">
        <v>1767</v>
      </c>
      <c r="WS49" t="s">
        <v>846</v>
      </c>
      <c r="WU49" t="s">
        <v>1767</v>
      </c>
      <c r="WV49" t="s">
        <v>1767</v>
      </c>
      <c r="WW49" t="s">
        <v>1767</v>
      </c>
      <c r="WX49" t="s">
        <v>1767</v>
      </c>
      <c r="WY49" t="s">
        <v>1767</v>
      </c>
      <c r="WZ49" t="s">
        <v>1763</v>
      </c>
      <c r="XA49" t="s">
        <v>1767</v>
      </c>
      <c r="XB49" t="s">
        <v>1767</v>
      </c>
      <c r="XC49" t="s">
        <v>1802</v>
      </c>
      <c r="XD49" t="s">
        <v>1763</v>
      </c>
      <c r="XE49" t="s">
        <v>1767</v>
      </c>
      <c r="XF49" t="s">
        <v>1767</v>
      </c>
      <c r="XG49" t="s">
        <v>1767</v>
      </c>
      <c r="XH49" t="s">
        <v>1767</v>
      </c>
      <c r="XI49" t="s">
        <v>1767</v>
      </c>
      <c r="XJ49" t="s">
        <v>1767</v>
      </c>
      <c r="XK49" t="s">
        <v>1763</v>
      </c>
      <c r="XL49" t="s">
        <v>1767</v>
      </c>
      <c r="XM49" t="s">
        <v>1767</v>
      </c>
      <c r="XN49" t="s">
        <v>1767</v>
      </c>
      <c r="XO49" t="s">
        <v>1767</v>
      </c>
      <c r="XP49" t="s">
        <v>1767</v>
      </c>
      <c r="XQ49" t="s">
        <v>1767</v>
      </c>
      <c r="XR49" t="s">
        <v>1763</v>
      </c>
      <c r="XS49" t="s">
        <v>1763</v>
      </c>
      <c r="XT49" t="s">
        <v>1767</v>
      </c>
      <c r="XU49" t="s">
        <v>1767</v>
      </c>
      <c r="XV49" t="s">
        <v>1767</v>
      </c>
      <c r="XW49" t="s">
        <v>1767</v>
      </c>
      <c r="XX49" t="s">
        <v>1767</v>
      </c>
      <c r="XY49" t="s">
        <v>1767</v>
      </c>
      <c r="XZ49" t="s">
        <v>1767</v>
      </c>
      <c r="ZM49" t="s">
        <v>1763</v>
      </c>
      <c r="ZN49" t="s">
        <v>1767</v>
      </c>
      <c r="ZO49" t="s">
        <v>1767</v>
      </c>
      <c r="ZP49" t="s">
        <v>1767</v>
      </c>
      <c r="ZQ49" t="s">
        <v>1767</v>
      </c>
      <c r="ZR49" t="s">
        <v>1763</v>
      </c>
      <c r="ZS49" t="s">
        <v>1767</v>
      </c>
      <c r="ZT49" t="s">
        <v>1767</v>
      </c>
      <c r="ZU49" t="s">
        <v>1767</v>
      </c>
      <c r="ZV49" t="s">
        <v>1767</v>
      </c>
      <c r="ZW49" t="s">
        <v>1767</v>
      </c>
      <c r="ZX49" t="s">
        <v>1767</v>
      </c>
      <c r="ZY49" t="s">
        <v>1767</v>
      </c>
      <c r="ZZ49" t="s">
        <v>1767</v>
      </c>
      <c r="AAA49" t="s">
        <v>1763</v>
      </c>
      <c r="AAB49" t="s">
        <v>1767</v>
      </c>
      <c r="AAC49" t="s">
        <v>1767</v>
      </c>
      <c r="AAD49" t="s">
        <v>1767</v>
      </c>
      <c r="AAE49" t="s">
        <v>1767</v>
      </c>
      <c r="AAF49" t="s">
        <v>1767</v>
      </c>
      <c r="AAH49" t="s">
        <v>1763</v>
      </c>
      <c r="AAI49" t="s">
        <v>1767</v>
      </c>
      <c r="AAJ49" t="s">
        <v>1763</v>
      </c>
      <c r="AAK49" t="s">
        <v>1767</v>
      </c>
      <c r="AAL49" t="s">
        <v>1767</v>
      </c>
      <c r="AAM49" t="s">
        <v>1767</v>
      </c>
      <c r="AAN49" t="s">
        <v>1767</v>
      </c>
      <c r="AAO49" t="s">
        <v>1767</v>
      </c>
      <c r="AAP49" t="s">
        <v>1767</v>
      </c>
      <c r="AAQ49" t="s">
        <v>1767</v>
      </c>
      <c r="AAR49" t="s">
        <v>1767</v>
      </c>
      <c r="AAS49" t="s">
        <v>1767</v>
      </c>
      <c r="AAT49" t="s">
        <v>1767</v>
      </c>
      <c r="AAV49" t="s">
        <v>1767</v>
      </c>
      <c r="AAW49" t="s">
        <v>1767</v>
      </c>
      <c r="AAX49" t="s">
        <v>1767</v>
      </c>
      <c r="AAY49" t="s">
        <v>1767</v>
      </c>
      <c r="AAZ49" t="s">
        <v>1767</v>
      </c>
      <c r="ABA49" t="s">
        <v>1763</v>
      </c>
      <c r="ABB49" t="s">
        <v>1763</v>
      </c>
      <c r="ABC49" t="s">
        <v>1767</v>
      </c>
      <c r="ABD49" t="s">
        <v>1767</v>
      </c>
      <c r="ABE49" t="s">
        <v>1767</v>
      </c>
      <c r="ABF49" t="s">
        <v>1767</v>
      </c>
      <c r="ABG49" t="s">
        <v>1767</v>
      </c>
      <c r="ABH49" t="s">
        <v>1767</v>
      </c>
      <c r="ABI49" t="s">
        <v>1767</v>
      </c>
      <c r="ABJ49" t="s">
        <v>1767</v>
      </c>
      <c r="ABK49" t="s">
        <v>1767</v>
      </c>
      <c r="ABL49" t="s">
        <v>1767</v>
      </c>
      <c r="ABM49" t="s">
        <v>1767</v>
      </c>
      <c r="ABN49" t="s">
        <v>1767</v>
      </c>
      <c r="ABO49" t="s">
        <v>1767</v>
      </c>
      <c r="ABP49" t="s">
        <v>1763</v>
      </c>
      <c r="ABQ49" t="s">
        <v>1767</v>
      </c>
      <c r="ABR49" t="s">
        <v>1767</v>
      </c>
      <c r="ABS49" t="s">
        <v>1767</v>
      </c>
      <c r="ABT49" t="s">
        <v>1767</v>
      </c>
      <c r="ABU49" t="s">
        <v>1767</v>
      </c>
      <c r="ABV49" t="s">
        <v>1763</v>
      </c>
      <c r="ABW49" t="s">
        <v>1763</v>
      </c>
      <c r="ABX49" t="s">
        <v>1767</v>
      </c>
      <c r="ABY49" t="s">
        <v>1767</v>
      </c>
      <c r="ABZ49" t="s">
        <v>1767</v>
      </c>
      <c r="ACA49" t="s">
        <v>1763</v>
      </c>
      <c r="ACB49" t="s">
        <v>1767</v>
      </c>
      <c r="ACC49" t="s">
        <v>1767</v>
      </c>
      <c r="ACD49" t="s">
        <v>1767</v>
      </c>
      <c r="ACE49" t="s">
        <v>1767</v>
      </c>
      <c r="ACF49" t="s">
        <v>1767</v>
      </c>
      <c r="ACG49" t="s">
        <v>1767</v>
      </c>
      <c r="ACH49" t="s">
        <v>1767</v>
      </c>
      <c r="ACI49" t="s">
        <v>1767</v>
      </c>
    </row>
    <row r="50" spans="1:763">
      <c r="A50" t="s">
        <v>1130</v>
      </c>
      <c r="B50" t="s">
        <v>1131</v>
      </c>
      <c r="C50" t="s">
        <v>1132</v>
      </c>
      <c r="D50" t="s">
        <v>932</v>
      </c>
      <c r="E50" t="s">
        <v>932</v>
      </c>
      <c r="P50" t="s">
        <v>812</v>
      </c>
      <c r="Q50">
        <v>0.874863865752458</v>
      </c>
      <c r="T50" t="s">
        <v>1900</v>
      </c>
      <c r="V50" t="s">
        <v>1763</v>
      </c>
      <c r="X50" t="s">
        <v>1763</v>
      </c>
      <c r="Y50" t="s">
        <v>1764</v>
      </c>
      <c r="AA50" t="s">
        <v>1765</v>
      </c>
      <c r="AB50" t="s">
        <v>1766</v>
      </c>
      <c r="AC50" t="s">
        <v>836</v>
      </c>
      <c r="AD50" t="s">
        <v>1767</v>
      </c>
      <c r="AE50" t="s">
        <v>836</v>
      </c>
      <c r="AF50" t="s">
        <v>818</v>
      </c>
      <c r="AG50" t="s">
        <v>818</v>
      </c>
      <c r="KF50" t="s">
        <v>836</v>
      </c>
      <c r="KH50" t="s">
        <v>818</v>
      </c>
      <c r="KI50" t="s">
        <v>818</v>
      </c>
      <c r="KJ50" t="s">
        <v>818</v>
      </c>
      <c r="KK50" t="s">
        <v>818</v>
      </c>
      <c r="KL50" t="s">
        <v>845</v>
      </c>
      <c r="KM50" t="s">
        <v>818</v>
      </c>
      <c r="KN50" t="s">
        <v>845</v>
      </c>
      <c r="KO50" t="s">
        <v>818</v>
      </c>
      <c r="KP50" t="s">
        <v>845</v>
      </c>
      <c r="KQ50" t="s">
        <v>845</v>
      </c>
      <c r="KR50" t="s">
        <v>818</v>
      </c>
      <c r="KS50" t="s">
        <v>818</v>
      </c>
      <c r="KT50" t="s">
        <v>818</v>
      </c>
      <c r="KU50" t="s">
        <v>818</v>
      </c>
      <c r="KV50" t="s">
        <v>818</v>
      </c>
      <c r="KW50" t="s">
        <v>845</v>
      </c>
      <c r="KX50" t="s">
        <v>845</v>
      </c>
      <c r="KY50" t="s">
        <v>818</v>
      </c>
      <c r="KZ50" t="s">
        <v>818</v>
      </c>
      <c r="LA50" t="s">
        <v>837</v>
      </c>
      <c r="LB50" t="s">
        <v>818</v>
      </c>
      <c r="LC50" t="s">
        <v>845</v>
      </c>
      <c r="LD50" t="s">
        <v>836</v>
      </c>
      <c r="LE50" t="s">
        <v>845</v>
      </c>
      <c r="LF50" t="s">
        <v>879</v>
      </c>
      <c r="LH50" t="s">
        <v>1767</v>
      </c>
      <c r="LI50" t="s">
        <v>1767</v>
      </c>
      <c r="LJ50" t="s">
        <v>1767</v>
      </c>
      <c r="LK50" t="s">
        <v>1767</v>
      </c>
      <c r="LL50" t="s">
        <v>1767</v>
      </c>
      <c r="LM50" t="s">
        <v>1767</v>
      </c>
      <c r="LO50" t="s">
        <v>1763</v>
      </c>
      <c r="LP50" t="s">
        <v>1767</v>
      </c>
      <c r="LQ50" t="s">
        <v>1767</v>
      </c>
      <c r="LR50" t="s">
        <v>818</v>
      </c>
      <c r="LS50" t="s">
        <v>818</v>
      </c>
      <c r="LT50" t="s">
        <v>818</v>
      </c>
      <c r="LU50" t="s">
        <v>818</v>
      </c>
      <c r="LV50" t="s">
        <v>818</v>
      </c>
      <c r="LW50" t="s">
        <v>818</v>
      </c>
      <c r="LX50" t="s">
        <v>1767</v>
      </c>
      <c r="MA50" t="s">
        <v>1864</v>
      </c>
      <c r="MB50" t="s">
        <v>821</v>
      </c>
      <c r="MC50" t="s">
        <v>1804</v>
      </c>
      <c r="MD50" t="s">
        <v>1763</v>
      </c>
      <c r="MF50" t="s">
        <v>1770</v>
      </c>
      <c r="MI50" t="s">
        <v>1763</v>
      </c>
      <c r="MJ50" t="s">
        <v>1771</v>
      </c>
      <c r="MK50" t="s">
        <v>1763</v>
      </c>
      <c r="ML50" t="s">
        <v>1767</v>
      </c>
      <c r="MM50" t="s">
        <v>1767</v>
      </c>
      <c r="MN50" t="s">
        <v>1767</v>
      </c>
      <c r="MO50" t="s">
        <v>1767</v>
      </c>
      <c r="MP50" t="s">
        <v>1763</v>
      </c>
      <c r="MQ50" t="s">
        <v>1767</v>
      </c>
      <c r="MR50" t="s">
        <v>1767</v>
      </c>
      <c r="MS50" t="s">
        <v>1767</v>
      </c>
      <c r="MT50" t="s">
        <v>1767</v>
      </c>
      <c r="MU50" t="s">
        <v>1763</v>
      </c>
      <c r="NC50" t="s">
        <v>1763</v>
      </c>
      <c r="ND50" t="s">
        <v>1767</v>
      </c>
      <c r="NE50" t="s">
        <v>1763</v>
      </c>
      <c r="NF50" t="s">
        <v>1767</v>
      </c>
      <c r="NG50" t="s">
        <v>1763</v>
      </c>
      <c r="NH50" t="s">
        <v>1767</v>
      </c>
      <c r="NI50" t="s">
        <v>1763</v>
      </c>
      <c r="NJ50" t="s">
        <v>1767</v>
      </c>
      <c r="NK50" t="s">
        <v>1767</v>
      </c>
      <c r="NL50" t="s">
        <v>1763</v>
      </c>
      <c r="NM50" t="s">
        <v>1767</v>
      </c>
      <c r="NN50" t="s">
        <v>1767</v>
      </c>
      <c r="NO50" t="s">
        <v>1767</v>
      </c>
      <c r="NP50" t="s">
        <v>1767</v>
      </c>
      <c r="NQ50" t="s">
        <v>1767</v>
      </c>
      <c r="NR50" t="s">
        <v>1763</v>
      </c>
      <c r="NS50" t="s">
        <v>1767</v>
      </c>
      <c r="NU50" t="s">
        <v>1772</v>
      </c>
      <c r="NY50" t="s">
        <v>818</v>
      </c>
      <c r="OA50" t="s">
        <v>1767</v>
      </c>
      <c r="OB50" t="s">
        <v>1767</v>
      </c>
      <c r="OC50" t="s">
        <v>1767</v>
      </c>
      <c r="OD50" t="s">
        <v>1767</v>
      </c>
      <c r="OE50" t="s">
        <v>1763</v>
      </c>
      <c r="OF50" t="s">
        <v>1763</v>
      </c>
      <c r="OG50" t="s">
        <v>1767</v>
      </c>
      <c r="OH50" t="s">
        <v>1767</v>
      </c>
      <c r="OI50" t="s">
        <v>1767</v>
      </c>
      <c r="OJ50" t="s">
        <v>1767</v>
      </c>
      <c r="OK50" t="s">
        <v>1767</v>
      </c>
      <c r="OL50" t="s">
        <v>1767</v>
      </c>
      <c r="OM50" t="s">
        <v>1767</v>
      </c>
      <c r="ON50" t="s">
        <v>1767</v>
      </c>
      <c r="OP50" t="s">
        <v>1767</v>
      </c>
      <c r="OQ50" t="s">
        <v>1774</v>
      </c>
      <c r="OR50" t="s">
        <v>1775</v>
      </c>
      <c r="OS50" t="s">
        <v>1776</v>
      </c>
      <c r="OT50" t="s">
        <v>1763</v>
      </c>
      <c r="OU50" t="s">
        <v>1763</v>
      </c>
      <c r="OV50" t="s">
        <v>1777</v>
      </c>
      <c r="OW50" t="s">
        <v>1820</v>
      </c>
      <c r="OX50" t="s">
        <v>1830</v>
      </c>
      <c r="OY50" t="s">
        <v>1779</v>
      </c>
      <c r="OZ50" t="s">
        <v>834</v>
      </c>
      <c r="PA50" t="s">
        <v>1767</v>
      </c>
      <c r="PB50" t="s">
        <v>1767</v>
      </c>
      <c r="PC50" t="s">
        <v>1767</v>
      </c>
      <c r="PD50" t="s">
        <v>1767</v>
      </c>
      <c r="PE50" t="s">
        <v>1767</v>
      </c>
      <c r="PF50" t="s">
        <v>1767</v>
      </c>
      <c r="PG50" t="s">
        <v>1763</v>
      </c>
      <c r="PH50" t="s">
        <v>1767</v>
      </c>
      <c r="PI50" t="s">
        <v>1767</v>
      </c>
      <c r="PJ50" t="s">
        <v>1767</v>
      </c>
      <c r="PK50" t="s">
        <v>1767</v>
      </c>
      <c r="PL50" t="s">
        <v>1780</v>
      </c>
      <c r="PM50" t="s">
        <v>836</v>
      </c>
      <c r="PN50" t="s">
        <v>837</v>
      </c>
      <c r="PO50" t="s">
        <v>1807</v>
      </c>
      <c r="PP50" t="s">
        <v>1782</v>
      </c>
      <c r="PQ50" t="s">
        <v>1763</v>
      </c>
      <c r="PR50" t="s">
        <v>1763</v>
      </c>
      <c r="PS50" t="s">
        <v>1767</v>
      </c>
      <c r="PT50" t="s">
        <v>1767</v>
      </c>
      <c r="PU50" t="s">
        <v>1767</v>
      </c>
      <c r="PV50" t="s">
        <v>1767</v>
      </c>
      <c r="PW50" t="s">
        <v>1767</v>
      </c>
      <c r="PX50" t="s">
        <v>1767</v>
      </c>
      <c r="PY50" t="s">
        <v>1767</v>
      </c>
      <c r="PZ50" t="s">
        <v>1783</v>
      </c>
      <c r="QA50" t="s">
        <v>841</v>
      </c>
      <c r="QB50" t="s">
        <v>1814</v>
      </c>
      <c r="QC50" t="s">
        <v>1858</v>
      </c>
      <c r="QD50" t="s">
        <v>1786</v>
      </c>
      <c r="QE50" t="s">
        <v>837</v>
      </c>
      <c r="QF50" t="s">
        <v>1763</v>
      </c>
      <c r="QG50" t="s">
        <v>1763</v>
      </c>
      <c r="QH50" t="s">
        <v>1763</v>
      </c>
      <c r="QI50" t="s">
        <v>1763</v>
      </c>
      <c r="QJ50" t="s">
        <v>1763</v>
      </c>
      <c r="QK50" t="s">
        <v>1763</v>
      </c>
      <c r="QL50" t="s">
        <v>1767</v>
      </c>
      <c r="QM50" t="s">
        <v>1763</v>
      </c>
      <c r="QN50" t="s">
        <v>1767</v>
      </c>
      <c r="QO50" t="s">
        <v>1767</v>
      </c>
      <c r="QP50" t="s">
        <v>1767</v>
      </c>
      <c r="QQ50" t="s">
        <v>1767</v>
      </c>
      <c r="QR50" t="s">
        <v>1763</v>
      </c>
      <c r="QS50" t="s">
        <v>1767</v>
      </c>
      <c r="QT50" t="s">
        <v>1767</v>
      </c>
      <c r="QU50" t="s">
        <v>1767</v>
      </c>
      <c r="QV50" t="s">
        <v>1767</v>
      </c>
      <c r="QW50" t="s">
        <v>1767</v>
      </c>
      <c r="QX50" t="s">
        <v>1767</v>
      </c>
      <c r="QY50" t="s">
        <v>1767</v>
      </c>
      <c r="QZ50" t="s">
        <v>1767</v>
      </c>
      <c r="RA50" t="s">
        <v>1767</v>
      </c>
      <c r="RB50" t="s">
        <v>1767</v>
      </c>
      <c r="RC50" t="s">
        <v>1767</v>
      </c>
      <c r="RD50" t="s">
        <v>1767</v>
      </c>
      <c r="RE50" t="s">
        <v>1763</v>
      </c>
      <c r="RF50" t="s">
        <v>1763</v>
      </c>
      <c r="RG50" t="s">
        <v>1767</v>
      </c>
      <c r="RH50" t="s">
        <v>1767</v>
      </c>
      <c r="RI50" t="s">
        <v>1767</v>
      </c>
      <c r="RJ50" t="s">
        <v>1767</v>
      </c>
      <c r="RK50" t="s">
        <v>1763</v>
      </c>
      <c r="RL50" t="s">
        <v>1767</v>
      </c>
      <c r="RM50" t="s">
        <v>1767</v>
      </c>
      <c r="RN50" t="s">
        <v>1763</v>
      </c>
      <c r="RO50" t="s">
        <v>1763</v>
      </c>
      <c r="RP50" t="s">
        <v>1767</v>
      </c>
      <c r="RQ50" t="s">
        <v>1767</v>
      </c>
      <c r="RR50" t="s">
        <v>1767</v>
      </c>
      <c r="RS50" t="s">
        <v>1767</v>
      </c>
      <c r="RT50" t="s">
        <v>1767</v>
      </c>
      <c r="RU50" t="s">
        <v>1767</v>
      </c>
      <c r="RV50" t="s">
        <v>1767</v>
      </c>
      <c r="RW50" t="s">
        <v>1767</v>
      </c>
      <c r="RX50" t="s">
        <v>837</v>
      </c>
      <c r="RY50" t="s">
        <v>1037</v>
      </c>
      <c r="RZ50" t="s">
        <v>1763</v>
      </c>
      <c r="SA50" t="s">
        <v>1763</v>
      </c>
      <c r="SB50" t="s">
        <v>1763</v>
      </c>
      <c r="SC50" t="s">
        <v>1767</v>
      </c>
      <c r="SD50" t="s">
        <v>1767</v>
      </c>
      <c r="SE50" t="s">
        <v>1763</v>
      </c>
      <c r="SF50" t="s">
        <v>1767</v>
      </c>
      <c r="SG50" t="s">
        <v>1767</v>
      </c>
      <c r="SH50" t="s">
        <v>1767</v>
      </c>
      <c r="SI50" t="s">
        <v>1763</v>
      </c>
      <c r="SJ50" t="s">
        <v>1767</v>
      </c>
      <c r="SK50" t="s">
        <v>1767</v>
      </c>
      <c r="SL50" t="s">
        <v>1767</v>
      </c>
      <c r="SM50" t="s">
        <v>1767</v>
      </c>
      <c r="SN50" t="s">
        <v>1767</v>
      </c>
      <c r="SO50" t="s">
        <v>1767</v>
      </c>
      <c r="SP50" t="s">
        <v>1767</v>
      </c>
      <c r="SQ50" t="s">
        <v>1767</v>
      </c>
      <c r="SR50" t="s">
        <v>1767</v>
      </c>
      <c r="SS50" t="s">
        <v>1767</v>
      </c>
      <c r="ST50" t="s">
        <v>1767</v>
      </c>
      <c r="SU50" t="s">
        <v>1767</v>
      </c>
      <c r="SV50" t="s">
        <v>1767</v>
      </c>
      <c r="SW50" t="s">
        <v>1767</v>
      </c>
      <c r="SX50" t="s">
        <v>1767</v>
      </c>
      <c r="SY50" t="s">
        <v>1767</v>
      </c>
      <c r="SZ50" t="s">
        <v>1767</v>
      </c>
      <c r="TA50" t="s">
        <v>1767</v>
      </c>
      <c r="TB50" t="s">
        <v>1767</v>
      </c>
      <c r="TC50" t="s">
        <v>1767</v>
      </c>
      <c r="TD50" t="s">
        <v>1767</v>
      </c>
      <c r="TE50" t="s">
        <v>1767</v>
      </c>
      <c r="TF50" t="s">
        <v>1763</v>
      </c>
      <c r="TG50" t="s">
        <v>1767</v>
      </c>
      <c r="TH50" t="s">
        <v>1767</v>
      </c>
      <c r="TI50" t="s">
        <v>1767</v>
      </c>
      <c r="TJ50" t="s">
        <v>1763</v>
      </c>
      <c r="TK50" t="s">
        <v>1767</v>
      </c>
      <c r="TL50" t="s">
        <v>1767</v>
      </c>
      <c r="TM50" t="s">
        <v>1763</v>
      </c>
      <c r="TN50" t="s">
        <v>1763</v>
      </c>
      <c r="TO50" t="s">
        <v>1763</v>
      </c>
      <c r="TP50" t="s">
        <v>1767</v>
      </c>
      <c r="TQ50" t="s">
        <v>1767</v>
      </c>
      <c r="TR50" t="s">
        <v>1767</v>
      </c>
      <c r="TS50" t="s">
        <v>1767</v>
      </c>
      <c r="TT50" t="s">
        <v>1767</v>
      </c>
      <c r="TU50" t="s">
        <v>1767</v>
      </c>
      <c r="TV50" t="s">
        <v>1767</v>
      </c>
      <c r="TW50" t="s">
        <v>1767</v>
      </c>
      <c r="TY50" t="s">
        <v>1767</v>
      </c>
      <c r="TZ50" t="s">
        <v>1767</v>
      </c>
      <c r="UA50" t="s">
        <v>1767</v>
      </c>
      <c r="UB50" t="s">
        <v>1767</v>
      </c>
      <c r="UC50" t="s">
        <v>1767</v>
      </c>
      <c r="UD50" t="s">
        <v>1767</v>
      </c>
      <c r="UE50" t="s">
        <v>1767</v>
      </c>
      <c r="UF50" t="s">
        <v>1767</v>
      </c>
      <c r="UG50" t="s">
        <v>1767</v>
      </c>
      <c r="UH50" t="s">
        <v>1763</v>
      </c>
      <c r="UI50" t="s">
        <v>1767</v>
      </c>
      <c r="UJ50" t="s">
        <v>1767</v>
      </c>
      <c r="UK50" t="s">
        <v>1767</v>
      </c>
      <c r="UL50" t="s">
        <v>1767</v>
      </c>
      <c r="UM50" t="s">
        <v>1767</v>
      </c>
      <c r="UN50" t="s">
        <v>1767</v>
      </c>
      <c r="UO50" t="s">
        <v>1767</v>
      </c>
      <c r="UP50" t="s">
        <v>1767</v>
      </c>
      <c r="UQ50" t="s">
        <v>1767</v>
      </c>
      <c r="UR50" t="s">
        <v>1767</v>
      </c>
      <c r="US50" t="s">
        <v>1767</v>
      </c>
      <c r="UT50" t="s">
        <v>1767</v>
      </c>
      <c r="UU50" t="s">
        <v>1767</v>
      </c>
      <c r="UV50" t="s">
        <v>1767</v>
      </c>
      <c r="UW50" t="s">
        <v>1763</v>
      </c>
      <c r="UX50" t="s">
        <v>1767</v>
      </c>
      <c r="UY50" t="s">
        <v>1767</v>
      </c>
      <c r="UZ50" t="s">
        <v>1767</v>
      </c>
      <c r="VD50" t="s">
        <v>1767</v>
      </c>
      <c r="VE50" t="s">
        <v>1767</v>
      </c>
      <c r="VF50" t="s">
        <v>1763</v>
      </c>
      <c r="VG50" t="s">
        <v>1763</v>
      </c>
      <c r="VH50" t="s">
        <v>1767</v>
      </c>
      <c r="VI50" t="s">
        <v>1767</v>
      </c>
      <c r="VJ50" t="s">
        <v>1767</v>
      </c>
      <c r="VK50" t="s">
        <v>1767</v>
      </c>
      <c r="VL50" t="s">
        <v>1763</v>
      </c>
      <c r="VM50" t="s">
        <v>1767</v>
      </c>
      <c r="VN50" t="s">
        <v>1767</v>
      </c>
      <c r="VO50" t="s">
        <v>1767</v>
      </c>
      <c r="VP50" t="s">
        <v>1767</v>
      </c>
      <c r="VQ50" t="s">
        <v>1767</v>
      </c>
      <c r="VY50" t="s">
        <v>1767</v>
      </c>
      <c r="VZ50" t="s">
        <v>1763</v>
      </c>
      <c r="WA50" t="s">
        <v>1767</v>
      </c>
      <c r="WJ50" t="s">
        <v>1767</v>
      </c>
      <c r="WK50" t="s">
        <v>1767</v>
      </c>
      <c r="WL50" t="s">
        <v>1767</v>
      </c>
      <c r="WM50" t="s">
        <v>1767</v>
      </c>
      <c r="WN50" t="s">
        <v>1767</v>
      </c>
      <c r="WO50" t="s">
        <v>1763</v>
      </c>
      <c r="WP50" t="s">
        <v>1767</v>
      </c>
      <c r="WQ50" t="s">
        <v>1767</v>
      </c>
      <c r="WR50" t="s">
        <v>1767</v>
      </c>
      <c r="WS50" t="s">
        <v>956</v>
      </c>
      <c r="WU50" t="s">
        <v>1763</v>
      </c>
      <c r="WV50" t="s">
        <v>1763</v>
      </c>
      <c r="WW50" t="s">
        <v>1763</v>
      </c>
      <c r="WX50" t="s">
        <v>1767</v>
      </c>
      <c r="WY50" t="s">
        <v>1767</v>
      </c>
      <c r="WZ50" t="s">
        <v>1767</v>
      </c>
      <c r="XA50" t="s">
        <v>1767</v>
      </c>
      <c r="XB50" t="s">
        <v>1767</v>
      </c>
      <c r="XC50" t="s">
        <v>1789</v>
      </c>
      <c r="XD50" t="s">
        <v>1763</v>
      </c>
      <c r="XE50" t="s">
        <v>1763</v>
      </c>
      <c r="XF50" t="s">
        <v>1767</v>
      </c>
      <c r="XG50" t="s">
        <v>1767</v>
      </c>
      <c r="XH50" t="s">
        <v>1767</v>
      </c>
      <c r="XI50" t="s">
        <v>1767</v>
      </c>
      <c r="XJ50" t="s">
        <v>1767</v>
      </c>
      <c r="XK50" t="s">
        <v>1767</v>
      </c>
      <c r="XL50" t="s">
        <v>1767</v>
      </c>
      <c r="XM50" t="s">
        <v>1767</v>
      </c>
      <c r="XN50" t="s">
        <v>1767</v>
      </c>
      <c r="XO50" t="s">
        <v>1767</v>
      </c>
      <c r="XP50" t="s">
        <v>1767</v>
      </c>
      <c r="XQ50" t="s">
        <v>1767</v>
      </c>
      <c r="XR50" t="s">
        <v>1767</v>
      </c>
      <c r="XS50" t="s">
        <v>1767</v>
      </c>
      <c r="XT50" t="s">
        <v>1767</v>
      </c>
      <c r="XU50" t="s">
        <v>1767</v>
      </c>
      <c r="XV50" t="s">
        <v>1767</v>
      </c>
      <c r="XW50" t="s">
        <v>1763</v>
      </c>
      <c r="XX50" t="s">
        <v>1767</v>
      </c>
      <c r="XY50" t="s">
        <v>1767</v>
      </c>
      <c r="XZ50" t="s">
        <v>1767</v>
      </c>
      <c r="ZM50" t="s">
        <v>1767</v>
      </c>
      <c r="ZN50" t="s">
        <v>1767</v>
      </c>
      <c r="ZO50" t="s">
        <v>1767</v>
      </c>
      <c r="ZP50" t="s">
        <v>1767</v>
      </c>
      <c r="ZQ50" t="s">
        <v>1763</v>
      </c>
      <c r="ZR50" t="s">
        <v>1767</v>
      </c>
      <c r="ZS50" t="s">
        <v>1763</v>
      </c>
      <c r="ZT50" t="s">
        <v>1767</v>
      </c>
      <c r="ZU50" t="s">
        <v>1767</v>
      </c>
      <c r="ZV50" t="s">
        <v>1767</v>
      </c>
      <c r="ZW50" t="s">
        <v>1767</v>
      </c>
      <c r="ZX50" t="s">
        <v>1767</v>
      </c>
      <c r="ZY50" t="s">
        <v>1767</v>
      </c>
      <c r="ZZ50" t="s">
        <v>1767</v>
      </c>
      <c r="AAA50" t="s">
        <v>1763</v>
      </c>
      <c r="AAB50" t="s">
        <v>1767</v>
      </c>
      <c r="AAC50" t="s">
        <v>1767</v>
      </c>
      <c r="AAD50" t="s">
        <v>1767</v>
      </c>
      <c r="AAE50" t="s">
        <v>1767</v>
      </c>
      <c r="AAF50" t="s">
        <v>1767</v>
      </c>
      <c r="AAH50" t="s">
        <v>1763</v>
      </c>
      <c r="AAI50" t="s">
        <v>1767</v>
      </c>
      <c r="AAJ50" t="s">
        <v>1767</v>
      </c>
      <c r="AAK50" t="s">
        <v>1767</v>
      </c>
      <c r="AAL50" t="s">
        <v>1767</v>
      </c>
      <c r="AAM50" t="s">
        <v>1767</v>
      </c>
      <c r="AAN50" t="s">
        <v>1763</v>
      </c>
      <c r="AAO50" t="s">
        <v>1767</v>
      </c>
      <c r="AAP50" t="s">
        <v>1767</v>
      </c>
      <c r="AAQ50" t="s">
        <v>1763</v>
      </c>
      <c r="AAR50" t="s">
        <v>1767</v>
      </c>
      <c r="AAS50" t="s">
        <v>1767</v>
      </c>
      <c r="AAT50" t="s">
        <v>1767</v>
      </c>
      <c r="AAV50" t="s">
        <v>1767</v>
      </c>
      <c r="AAW50" t="s">
        <v>1767</v>
      </c>
      <c r="AAX50" t="s">
        <v>1767</v>
      </c>
      <c r="AAY50" t="s">
        <v>1767</v>
      </c>
      <c r="AAZ50" t="s">
        <v>1767</v>
      </c>
      <c r="ABA50" t="s">
        <v>1767</v>
      </c>
      <c r="ABB50" t="s">
        <v>1763</v>
      </c>
      <c r="ABC50" t="s">
        <v>1767</v>
      </c>
      <c r="ABD50" t="s">
        <v>1767</v>
      </c>
      <c r="ABE50" t="s">
        <v>1767</v>
      </c>
      <c r="ABF50" t="s">
        <v>1767</v>
      </c>
      <c r="ABG50" t="s">
        <v>1767</v>
      </c>
      <c r="ABH50" t="s">
        <v>1763</v>
      </c>
      <c r="ABI50" t="s">
        <v>1767</v>
      </c>
      <c r="ABJ50" t="s">
        <v>1767</v>
      </c>
      <c r="ABK50" t="s">
        <v>1763</v>
      </c>
      <c r="ABL50" t="s">
        <v>1767</v>
      </c>
      <c r="ABM50" t="s">
        <v>1767</v>
      </c>
      <c r="ABN50" t="s">
        <v>1767</v>
      </c>
      <c r="ABO50" t="s">
        <v>1767</v>
      </c>
      <c r="ABP50" t="s">
        <v>1767</v>
      </c>
      <c r="ABQ50" t="s">
        <v>1767</v>
      </c>
      <c r="ABR50" t="s">
        <v>1767</v>
      </c>
      <c r="ABS50" t="s">
        <v>1767</v>
      </c>
      <c r="ABT50" t="s">
        <v>1767</v>
      </c>
      <c r="ABU50" t="s">
        <v>1767</v>
      </c>
      <c r="ABV50" t="s">
        <v>1767</v>
      </c>
      <c r="ABW50" t="s">
        <v>1763</v>
      </c>
      <c r="ABX50" t="s">
        <v>1767</v>
      </c>
      <c r="ABY50" t="s">
        <v>1767</v>
      </c>
      <c r="ABZ50" t="s">
        <v>1767</v>
      </c>
      <c r="ACA50" t="s">
        <v>1763</v>
      </c>
      <c r="ACB50" t="s">
        <v>1763</v>
      </c>
      <c r="ACC50" t="s">
        <v>1767</v>
      </c>
      <c r="ACD50" t="s">
        <v>1767</v>
      </c>
      <c r="ACE50" t="s">
        <v>1767</v>
      </c>
      <c r="ACF50" t="s">
        <v>1767</v>
      </c>
      <c r="ACG50" t="s">
        <v>1767</v>
      </c>
      <c r="ACH50" t="s">
        <v>1767</v>
      </c>
      <c r="ACI50" t="s">
        <v>1767</v>
      </c>
    </row>
    <row r="51" spans="1:763">
      <c r="A51" t="s">
        <v>1133</v>
      </c>
      <c r="B51" t="s">
        <v>1134</v>
      </c>
      <c r="C51" t="s">
        <v>1135</v>
      </c>
      <c r="D51" t="s">
        <v>854</v>
      </c>
      <c r="E51" t="s">
        <v>854</v>
      </c>
      <c r="P51" t="s">
        <v>855</v>
      </c>
      <c r="Q51">
        <v>1.2198080885670051</v>
      </c>
      <c r="T51" t="s">
        <v>1866</v>
      </c>
      <c r="V51" t="s">
        <v>1763</v>
      </c>
      <c r="X51" t="s">
        <v>1763</v>
      </c>
      <c r="Y51" t="s">
        <v>1764</v>
      </c>
      <c r="AA51" t="s">
        <v>1828</v>
      </c>
      <c r="AB51" t="s">
        <v>1766</v>
      </c>
      <c r="AC51" t="s">
        <v>1057</v>
      </c>
      <c r="AD51" t="s">
        <v>1767</v>
      </c>
      <c r="AE51" t="s">
        <v>845</v>
      </c>
      <c r="AF51" t="s">
        <v>836</v>
      </c>
      <c r="AG51" t="s">
        <v>818</v>
      </c>
      <c r="KF51" t="s">
        <v>1057</v>
      </c>
      <c r="KH51" t="s">
        <v>845</v>
      </c>
      <c r="KI51" t="s">
        <v>818</v>
      </c>
      <c r="KJ51" t="s">
        <v>818</v>
      </c>
      <c r="KK51" t="s">
        <v>845</v>
      </c>
      <c r="KL51" t="s">
        <v>818</v>
      </c>
      <c r="KM51" t="s">
        <v>818</v>
      </c>
      <c r="KN51" t="s">
        <v>845</v>
      </c>
      <c r="KO51" t="s">
        <v>818</v>
      </c>
      <c r="KP51" t="s">
        <v>837</v>
      </c>
      <c r="KQ51" t="s">
        <v>845</v>
      </c>
      <c r="KR51" t="s">
        <v>818</v>
      </c>
      <c r="KS51" t="s">
        <v>818</v>
      </c>
      <c r="KT51" t="s">
        <v>845</v>
      </c>
      <c r="KU51" t="s">
        <v>818</v>
      </c>
      <c r="KV51" t="s">
        <v>818</v>
      </c>
      <c r="KW51" t="s">
        <v>818</v>
      </c>
      <c r="KX51" t="s">
        <v>845</v>
      </c>
      <c r="KY51" t="s">
        <v>818</v>
      </c>
      <c r="KZ51" t="s">
        <v>845</v>
      </c>
      <c r="LA51" t="s">
        <v>845</v>
      </c>
      <c r="LB51" t="s">
        <v>837</v>
      </c>
      <c r="LC51" t="s">
        <v>879</v>
      </c>
      <c r="LD51" t="s">
        <v>1057</v>
      </c>
      <c r="LE51" t="s">
        <v>845</v>
      </c>
      <c r="LF51" t="s">
        <v>837</v>
      </c>
      <c r="LH51" t="s">
        <v>1767</v>
      </c>
      <c r="LI51" t="s">
        <v>1767</v>
      </c>
      <c r="LJ51" t="s">
        <v>1767</v>
      </c>
      <c r="LK51" t="s">
        <v>1767</v>
      </c>
      <c r="LL51" t="s">
        <v>1767</v>
      </c>
      <c r="LM51" t="s">
        <v>1763</v>
      </c>
      <c r="LN51" t="s">
        <v>1767</v>
      </c>
      <c r="LO51" t="s">
        <v>1767</v>
      </c>
      <c r="LQ51" t="s">
        <v>1767</v>
      </c>
      <c r="LR51" t="s">
        <v>818</v>
      </c>
      <c r="LV51" t="s">
        <v>818</v>
      </c>
      <c r="LX51" t="s">
        <v>1767</v>
      </c>
      <c r="MU51" t="s">
        <v>1763</v>
      </c>
      <c r="NC51" t="s">
        <v>1763</v>
      </c>
      <c r="ND51" t="s">
        <v>1767</v>
      </c>
      <c r="NE51" t="s">
        <v>1763</v>
      </c>
      <c r="NR51" t="s">
        <v>1763</v>
      </c>
      <c r="NS51" t="s">
        <v>1767</v>
      </c>
      <c r="NU51" t="s">
        <v>1795</v>
      </c>
      <c r="NV51" t="s">
        <v>1767</v>
      </c>
      <c r="NX51" t="s">
        <v>1773</v>
      </c>
      <c r="NY51" t="s">
        <v>845</v>
      </c>
      <c r="NZ51" t="s">
        <v>877</v>
      </c>
      <c r="OP51" t="s">
        <v>1763</v>
      </c>
      <c r="OQ51" t="s">
        <v>1774</v>
      </c>
      <c r="OR51" t="s">
        <v>1775</v>
      </c>
      <c r="OS51" t="s">
        <v>1806</v>
      </c>
      <c r="OT51" t="s">
        <v>1763</v>
      </c>
      <c r="OU51" t="s">
        <v>1763</v>
      </c>
      <c r="OV51" t="s">
        <v>1777</v>
      </c>
      <c r="OW51" t="s">
        <v>1778</v>
      </c>
      <c r="OX51" t="s">
        <v>832</v>
      </c>
      <c r="OY51" t="s">
        <v>1779</v>
      </c>
      <c r="OZ51" t="s">
        <v>865</v>
      </c>
      <c r="PA51" t="s">
        <v>1767</v>
      </c>
      <c r="PB51" t="s">
        <v>1763</v>
      </c>
      <c r="PC51" t="s">
        <v>1767</v>
      </c>
      <c r="PD51" t="s">
        <v>1767</v>
      </c>
      <c r="PE51" t="s">
        <v>1767</v>
      </c>
      <c r="PF51" t="s">
        <v>1767</v>
      </c>
      <c r="PG51" t="s">
        <v>1767</v>
      </c>
      <c r="PH51" t="s">
        <v>1767</v>
      </c>
      <c r="PI51" t="s">
        <v>1767</v>
      </c>
      <c r="PJ51" t="s">
        <v>1767</v>
      </c>
      <c r="PK51" t="s">
        <v>1767</v>
      </c>
      <c r="PL51" t="s">
        <v>1780</v>
      </c>
      <c r="PM51" t="s">
        <v>837</v>
      </c>
      <c r="PO51" t="s">
        <v>1781</v>
      </c>
      <c r="PP51" t="s">
        <v>1782</v>
      </c>
      <c r="PQ51" t="s">
        <v>1763</v>
      </c>
      <c r="PR51" t="s">
        <v>1763</v>
      </c>
      <c r="PS51" t="s">
        <v>1763</v>
      </c>
      <c r="PT51" t="s">
        <v>1767</v>
      </c>
      <c r="PU51" t="s">
        <v>1767</v>
      </c>
      <c r="PV51" t="s">
        <v>1767</v>
      </c>
      <c r="PW51" t="s">
        <v>1767</v>
      </c>
      <c r="PX51" t="s">
        <v>1767</v>
      </c>
      <c r="PY51" t="s">
        <v>1767</v>
      </c>
      <c r="PZ51" t="s">
        <v>1783</v>
      </c>
      <c r="QD51" t="s">
        <v>1815</v>
      </c>
      <c r="QE51" t="s">
        <v>845</v>
      </c>
      <c r="QF51" t="s">
        <v>1763</v>
      </c>
      <c r="QG51" t="s">
        <v>1763</v>
      </c>
      <c r="QH51" t="s">
        <v>1763</v>
      </c>
      <c r="QI51" t="s">
        <v>1767</v>
      </c>
      <c r="QJ51" t="s">
        <v>1763</v>
      </c>
      <c r="QK51" t="s">
        <v>1763</v>
      </c>
      <c r="QL51" t="s">
        <v>1767</v>
      </c>
      <c r="QM51" t="s">
        <v>1767</v>
      </c>
      <c r="QN51" t="s">
        <v>1763</v>
      </c>
      <c r="QO51" t="s">
        <v>1767</v>
      </c>
      <c r="QP51" t="s">
        <v>1767</v>
      </c>
      <c r="QQ51" t="s">
        <v>1767</v>
      </c>
      <c r="QR51" t="s">
        <v>1801</v>
      </c>
      <c r="QS51" t="s">
        <v>1767</v>
      </c>
      <c r="QT51" t="s">
        <v>1767</v>
      </c>
      <c r="QU51" t="s">
        <v>1767</v>
      </c>
      <c r="QV51" t="s">
        <v>1767</v>
      </c>
      <c r="QW51" t="s">
        <v>1763</v>
      </c>
      <c r="QX51" t="s">
        <v>1767</v>
      </c>
      <c r="QY51" t="s">
        <v>1767</v>
      </c>
      <c r="QZ51" t="s">
        <v>1767</v>
      </c>
      <c r="RA51" t="s">
        <v>1767</v>
      </c>
      <c r="RB51" t="s">
        <v>1767</v>
      </c>
      <c r="RC51" t="s">
        <v>1767</v>
      </c>
      <c r="RD51" t="s">
        <v>1767</v>
      </c>
      <c r="RE51" t="s">
        <v>1767</v>
      </c>
      <c r="RF51" t="s">
        <v>1767</v>
      </c>
      <c r="RG51" t="s">
        <v>1767</v>
      </c>
      <c r="RH51" t="s">
        <v>1767</v>
      </c>
      <c r="RI51" t="s">
        <v>1767</v>
      </c>
      <c r="RJ51" t="s">
        <v>1767</v>
      </c>
      <c r="RK51" t="s">
        <v>1763</v>
      </c>
      <c r="RL51" t="s">
        <v>1763</v>
      </c>
      <c r="RM51" t="s">
        <v>1767</v>
      </c>
      <c r="RN51" t="s">
        <v>1767</v>
      </c>
      <c r="RO51" t="s">
        <v>1767</v>
      </c>
      <c r="RP51" t="s">
        <v>1767</v>
      </c>
      <c r="RQ51" t="s">
        <v>1767</v>
      </c>
      <c r="RR51" t="s">
        <v>1767</v>
      </c>
      <c r="RS51" t="s">
        <v>1767</v>
      </c>
      <c r="RT51" t="s">
        <v>1767</v>
      </c>
      <c r="RU51" t="s">
        <v>1767</v>
      </c>
      <c r="RV51" t="s">
        <v>1767</v>
      </c>
      <c r="RW51" t="s">
        <v>1767</v>
      </c>
      <c r="RX51" t="s">
        <v>845</v>
      </c>
      <c r="RY51" t="s">
        <v>908</v>
      </c>
      <c r="RZ51" t="s">
        <v>1763</v>
      </c>
      <c r="SA51" t="s">
        <v>1767</v>
      </c>
      <c r="SB51" t="s">
        <v>1767</v>
      </c>
      <c r="SC51" t="s">
        <v>1763</v>
      </c>
      <c r="SD51" t="s">
        <v>1763</v>
      </c>
      <c r="SE51" t="s">
        <v>1767</v>
      </c>
      <c r="SF51" t="s">
        <v>1763</v>
      </c>
      <c r="SG51" t="s">
        <v>1767</v>
      </c>
      <c r="SH51" t="s">
        <v>1767</v>
      </c>
      <c r="SI51" t="s">
        <v>1767</v>
      </c>
      <c r="SJ51" t="s">
        <v>1767</v>
      </c>
      <c r="SK51" t="s">
        <v>1767</v>
      </c>
      <c r="SL51" t="s">
        <v>1767</v>
      </c>
      <c r="SM51" t="s">
        <v>1767</v>
      </c>
      <c r="SN51" t="s">
        <v>1767</v>
      </c>
      <c r="SO51" t="s">
        <v>1767</v>
      </c>
      <c r="SP51" t="s">
        <v>1767</v>
      </c>
      <c r="SQ51" t="s">
        <v>1767</v>
      </c>
      <c r="SR51" t="s">
        <v>1763</v>
      </c>
      <c r="SS51" t="s">
        <v>1767</v>
      </c>
      <c r="ST51" t="s">
        <v>1767</v>
      </c>
      <c r="SU51" t="s">
        <v>1767</v>
      </c>
      <c r="SV51" t="s">
        <v>1767</v>
      </c>
      <c r="SW51" t="s">
        <v>1767</v>
      </c>
      <c r="SX51" t="s">
        <v>1767</v>
      </c>
      <c r="SY51" t="s">
        <v>1767</v>
      </c>
      <c r="SZ51" t="s">
        <v>1767</v>
      </c>
      <c r="TA51" t="s">
        <v>1767</v>
      </c>
      <c r="TB51" t="s">
        <v>1767</v>
      </c>
      <c r="TC51" t="s">
        <v>1767</v>
      </c>
      <c r="TD51" t="s">
        <v>1767</v>
      </c>
      <c r="TE51" t="s">
        <v>1767</v>
      </c>
      <c r="TF51" t="s">
        <v>1767</v>
      </c>
      <c r="TG51" t="s">
        <v>1767</v>
      </c>
      <c r="TH51" t="s">
        <v>1767</v>
      </c>
      <c r="TI51" t="s">
        <v>1767</v>
      </c>
      <c r="TU51" t="s">
        <v>1767</v>
      </c>
      <c r="TY51" t="s">
        <v>1763</v>
      </c>
      <c r="TZ51" t="s">
        <v>1767</v>
      </c>
      <c r="UA51" t="s">
        <v>1767</v>
      </c>
      <c r="UB51" t="s">
        <v>1763</v>
      </c>
      <c r="UC51" t="s">
        <v>1763</v>
      </c>
      <c r="UD51" t="s">
        <v>1763</v>
      </c>
      <c r="UE51" t="s">
        <v>1763</v>
      </c>
      <c r="UF51" t="s">
        <v>1767</v>
      </c>
      <c r="UG51" t="s">
        <v>1767</v>
      </c>
      <c r="UH51" t="s">
        <v>1767</v>
      </c>
      <c r="UI51" t="s">
        <v>1767</v>
      </c>
      <c r="UJ51" t="s">
        <v>1767</v>
      </c>
      <c r="UK51" t="s">
        <v>1767</v>
      </c>
      <c r="UL51" t="s">
        <v>1763</v>
      </c>
      <c r="UM51" t="s">
        <v>1767</v>
      </c>
      <c r="UN51" t="s">
        <v>1767</v>
      </c>
      <c r="UO51" t="s">
        <v>1767</v>
      </c>
      <c r="UP51" t="s">
        <v>1763</v>
      </c>
      <c r="UQ51" t="s">
        <v>1767</v>
      </c>
      <c r="UR51" t="s">
        <v>1767</v>
      </c>
      <c r="US51" t="s">
        <v>1767</v>
      </c>
      <c r="UT51" t="s">
        <v>1767</v>
      </c>
      <c r="UU51" t="s">
        <v>1767</v>
      </c>
      <c r="UV51" t="s">
        <v>1767</v>
      </c>
      <c r="UW51" t="s">
        <v>1767</v>
      </c>
      <c r="UX51" t="s">
        <v>1767</v>
      </c>
      <c r="UY51" t="s">
        <v>1767</v>
      </c>
      <c r="UZ51" t="s">
        <v>1767</v>
      </c>
      <c r="VD51" t="s">
        <v>1767</v>
      </c>
      <c r="VE51" t="s">
        <v>1767</v>
      </c>
      <c r="VF51" t="s">
        <v>1763</v>
      </c>
      <c r="VG51" t="s">
        <v>1767</v>
      </c>
      <c r="VH51" t="s">
        <v>1763</v>
      </c>
      <c r="VI51" t="s">
        <v>1767</v>
      </c>
      <c r="VJ51" t="s">
        <v>1767</v>
      </c>
      <c r="VK51" t="s">
        <v>1767</v>
      </c>
      <c r="VL51" t="s">
        <v>1767</v>
      </c>
      <c r="VM51" t="s">
        <v>1767</v>
      </c>
      <c r="VN51" t="s">
        <v>1767</v>
      </c>
      <c r="VO51" t="s">
        <v>1767</v>
      </c>
      <c r="VP51" t="s">
        <v>1767</v>
      </c>
      <c r="VQ51" t="s">
        <v>1767</v>
      </c>
      <c r="VY51" t="s">
        <v>1767</v>
      </c>
      <c r="VZ51" t="s">
        <v>1763</v>
      </c>
      <c r="WA51" t="s">
        <v>1767</v>
      </c>
      <c r="WJ51" t="s">
        <v>1763</v>
      </c>
      <c r="WK51" t="s">
        <v>1763</v>
      </c>
      <c r="WL51" t="s">
        <v>1763</v>
      </c>
      <c r="WM51" t="s">
        <v>1763</v>
      </c>
      <c r="WN51" t="s">
        <v>1767</v>
      </c>
      <c r="WO51" t="s">
        <v>1767</v>
      </c>
      <c r="WP51" t="s">
        <v>1767</v>
      </c>
      <c r="WQ51" t="s">
        <v>1767</v>
      </c>
      <c r="WR51" t="s">
        <v>1767</v>
      </c>
      <c r="WS51" t="s">
        <v>891</v>
      </c>
      <c r="WT51" t="s">
        <v>1886</v>
      </c>
      <c r="WU51" t="s">
        <v>1767</v>
      </c>
      <c r="WV51" t="s">
        <v>1767</v>
      </c>
      <c r="WW51" t="s">
        <v>1767</v>
      </c>
      <c r="WX51" t="s">
        <v>1767</v>
      </c>
      <c r="WY51" t="s">
        <v>1767</v>
      </c>
      <c r="WZ51" t="s">
        <v>1763</v>
      </c>
      <c r="XA51" t="s">
        <v>1767</v>
      </c>
      <c r="XB51" t="s">
        <v>1767</v>
      </c>
      <c r="XC51" t="s">
        <v>1789</v>
      </c>
      <c r="XD51" t="s">
        <v>1763</v>
      </c>
      <c r="XE51" t="s">
        <v>1763</v>
      </c>
      <c r="XF51" t="s">
        <v>1767</v>
      </c>
      <c r="XG51" t="s">
        <v>1767</v>
      </c>
      <c r="XH51" t="s">
        <v>1767</v>
      </c>
      <c r="XI51" t="s">
        <v>1767</v>
      </c>
      <c r="XJ51" t="s">
        <v>1767</v>
      </c>
      <c r="XK51" t="s">
        <v>1767</v>
      </c>
      <c r="XL51" t="s">
        <v>1767</v>
      </c>
      <c r="XM51" t="s">
        <v>1767</v>
      </c>
      <c r="XN51" t="s">
        <v>1767</v>
      </c>
      <c r="XO51" t="s">
        <v>1767</v>
      </c>
      <c r="XP51" t="s">
        <v>1767</v>
      </c>
      <c r="XQ51" t="s">
        <v>1767</v>
      </c>
      <c r="XR51" t="s">
        <v>1763</v>
      </c>
      <c r="XS51" t="s">
        <v>1767</v>
      </c>
      <c r="XT51" t="s">
        <v>1767</v>
      </c>
      <c r="XU51" t="s">
        <v>1763</v>
      </c>
      <c r="XV51" t="s">
        <v>1767</v>
      </c>
      <c r="XW51" t="s">
        <v>1767</v>
      </c>
      <c r="XX51" t="s">
        <v>1767</v>
      </c>
      <c r="XY51" t="s">
        <v>1767</v>
      </c>
      <c r="XZ51" t="s">
        <v>1767</v>
      </c>
      <c r="ZM51" t="s">
        <v>1767</v>
      </c>
      <c r="ZN51" t="s">
        <v>1767</v>
      </c>
      <c r="ZO51" t="s">
        <v>1763</v>
      </c>
      <c r="ZP51" t="s">
        <v>1767</v>
      </c>
      <c r="ZQ51" t="s">
        <v>1767</v>
      </c>
      <c r="ZR51" t="s">
        <v>1763</v>
      </c>
      <c r="ZS51" t="s">
        <v>1763</v>
      </c>
      <c r="ZT51" t="s">
        <v>1767</v>
      </c>
      <c r="ZU51" t="s">
        <v>1767</v>
      </c>
      <c r="ZV51" t="s">
        <v>1767</v>
      </c>
      <c r="ZW51" t="s">
        <v>1767</v>
      </c>
      <c r="ZX51" t="s">
        <v>1767</v>
      </c>
      <c r="ZY51" t="s">
        <v>1767</v>
      </c>
      <c r="ZZ51" t="s">
        <v>1767</v>
      </c>
      <c r="AAA51" t="s">
        <v>1767</v>
      </c>
      <c r="AAB51" t="s">
        <v>1767</v>
      </c>
      <c r="AAC51" t="s">
        <v>1767</v>
      </c>
      <c r="AAD51" t="s">
        <v>1767</v>
      </c>
      <c r="AAE51" t="s">
        <v>1767</v>
      </c>
      <c r="AAF51" t="s">
        <v>1767</v>
      </c>
      <c r="AAH51" t="s">
        <v>1763</v>
      </c>
      <c r="AAI51" t="s">
        <v>1767</v>
      </c>
      <c r="AAJ51" t="s">
        <v>1763</v>
      </c>
      <c r="AAK51" t="s">
        <v>1767</v>
      </c>
      <c r="AAL51" t="s">
        <v>1767</v>
      </c>
      <c r="AAM51" t="s">
        <v>1767</v>
      </c>
      <c r="AAN51" t="s">
        <v>1767</v>
      </c>
      <c r="AAO51" t="s">
        <v>1767</v>
      </c>
      <c r="AAP51" t="s">
        <v>1767</v>
      </c>
      <c r="AAQ51" t="s">
        <v>1767</v>
      </c>
      <c r="AAR51" t="s">
        <v>1767</v>
      </c>
      <c r="AAS51" t="s">
        <v>1767</v>
      </c>
      <c r="AAT51" t="s">
        <v>1767</v>
      </c>
      <c r="AAV51" t="s">
        <v>1763</v>
      </c>
      <c r="AAW51" t="s">
        <v>1767</v>
      </c>
      <c r="AAX51" t="s">
        <v>1767</v>
      </c>
      <c r="AAY51" t="s">
        <v>1767</v>
      </c>
      <c r="AAZ51" t="s">
        <v>1767</v>
      </c>
      <c r="ABA51" t="s">
        <v>1763</v>
      </c>
      <c r="ABB51" t="s">
        <v>1763</v>
      </c>
      <c r="ABC51" t="s">
        <v>1767</v>
      </c>
      <c r="ABD51" t="s">
        <v>1767</v>
      </c>
      <c r="ABE51" t="s">
        <v>1767</v>
      </c>
      <c r="ABF51" t="s">
        <v>1767</v>
      </c>
      <c r="ABG51" t="s">
        <v>1767</v>
      </c>
      <c r="ABH51" t="s">
        <v>1767</v>
      </c>
      <c r="ABI51" t="s">
        <v>1767</v>
      </c>
      <c r="ABJ51" t="s">
        <v>1767</v>
      </c>
      <c r="ABK51" t="s">
        <v>1767</v>
      </c>
      <c r="ABL51" t="s">
        <v>1767</v>
      </c>
      <c r="ABM51" t="s">
        <v>1767</v>
      </c>
      <c r="ABN51" t="s">
        <v>1767</v>
      </c>
      <c r="ABO51" t="s">
        <v>1767</v>
      </c>
      <c r="ABP51" t="s">
        <v>1767</v>
      </c>
      <c r="ABQ51" t="s">
        <v>1767</v>
      </c>
      <c r="ABR51" t="s">
        <v>1767</v>
      </c>
      <c r="ABS51" t="s">
        <v>1767</v>
      </c>
      <c r="ABT51" t="s">
        <v>1767</v>
      </c>
      <c r="ABU51" t="s">
        <v>1767</v>
      </c>
      <c r="ABV51" t="s">
        <v>1763</v>
      </c>
      <c r="ABW51" t="s">
        <v>1763</v>
      </c>
      <c r="ABX51" t="s">
        <v>1763</v>
      </c>
      <c r="ABY51" t="s">
        <v>1767</v>
      </c>
      <c r="ABZ51" t="s">
        <v>1767</v>
      </c>
      <c r="ACA51" t="s">
        <v>1767</v>
      </c>
      <c r="ACB51" t="s">
        <v>1767</v>
      </c>
      <c r="ACC51" t="s">
        <v>1767</v>
      </c>
      <c r="ACD51" t="s">
        <v>1767</v>
      </c>
      <c r="ACE51" t="s">
        <v>1767</v>
      </c>
      <c r="ACF51" t="s">
        <v>1767</v>
      </c>
      <c r="ACG51" t="s">
        <v>1767</v>
      </c>
      <c r="ACH51" t="s">
        <v>1767</v>
      </c>
      <c r="ACI51" t="s">
        <v>1767</v>
      </c>
    </row>
    <row r="52" spans="1:763">
      <c r="A52" t="s">
        <v>1136</v>
      </c>
      <c r="B52" t="s">
        <v>1137</v>
      </c>
      <c r="C52" t="s">
        <v>1138</v>
      </c>
      <c r="D52" t="s">
        <v>941</v>
      </c>
      <c r="E52" t="s">
        <v>941</v>
      </c>
      <c r="P52" t="s">
        <v>812</v>
      </c>
      <c r="Q52">
        <v>0.874863865752458</v>
      </c>
      <c r="T52" t="s">
        <v>1823</v>
      </c>
      <c r="V52" t="s">
        <v>1763</v>
      </c>
      <c r="X52" t="s">
        <v>1763</v>
      </c>
      <c r="Y52" t="s">
        <v>1764</v>
      </c>
      <c r="AA52" t="s">
        <v>1765</v>
      </c>
      <c r="AB52" t="s">
        <v>1766</v>
      </c>
      <c r="AC52" t="s">
        <v>1810</v>
      </c>
      <c r="AD52" t="s">
        <v>1767</v>
      </c>
      <c r="AE52" t="s">
        <v>1810</v>
      </c>
      <c r="AF52" t="s">
        <v>818</v>
      </c>
      <c r="AG52" t="s">
        <v>818</v>
      </c>
      <c r="KF52" t="s">
        <v>1810</v>
      </c>
      <c r="KH52" t="s">
        <v>818</v>
      </c>
      <c r="KI52" t="s">
        <v>818</v>
      </c>
      <c r="KJ52" t="s">
        <v>845</v>
      </c>
      <c r="KK52" t="s">
        <v>845</v>
      </c>
      <c r="KL52" t="s">
        <v>845</v>
      </c>
      <c r="KM52" t="s">
        <v>845</v>
      </c>
      <c r="KN52" t="s">
        <v>845</v>
      </c>
      <c r="KO52" t="s">
        <v>845</v>
      </c>
      <c r="KP52" t="s">
        <v>879</v>
      </c>
      <c r="KQ52" t="s">
        <v>879</v>
      </c>
      <c r="KR52" t="s">
        <v>818</v>
      </c>
      <c r="KS52" t="s">
        <v>818</v>
      </c>
      <c r="KT52" t="s">
        <v>818</v>
      </c>
      <c r="KU52" t="s">
        <v>818</v>
      </c>
      <c r="KV52" t="s">
        <v>818</v>
      </c>
      <c r="KW52" t="s">
        <v>845</v>
      </c>
      <c r="KX52" t="s">
        <v>845</v>
      </c>
      <c r="KY52" t="s">
        <v>818</v>
      </c>
      <c r="KZ52" t="s">
        <v>818</v>
      </c>
      <c r="LA52" t="s">
        <v>837</v>
      </c>
      <c r="LB52" t="s">
        <v>845</v>
      </c>
      <c r="LC52" t="s">
        <v>879</v>
      </c>
      <c r="LD52" t="s">
        <v>1810</v>
      </c>
      <c r="LE52" t="s">
        <v>837</v>
      </c>
      <c r="LF52" t="s">
        <v>836</v>
      </c>
      <c r="LH52" t="s">
        <v>1767</v>
      </c>
      <c r="LI52" t="s">
        <v>1767</v>
      </c>
      <c r="LJ52" t="s">
        <v>1818</v>
      </c>
      <c r="LK52" t="s">
        <v>1767</v>
      </c>
      <c r="LL52" t="s">
        <v>1767</v>
      </c>
      <c r="LM52" t="s">
        <v>1767</v>
      </c>
      <c r="LO52" t="s">
        <v>1763</v>
      </c>
      <c r="LP52" t="s">
        <v>1763</v>
      </c>
      <c r="LQ52" t="s">
        <v>1763</v>
      </c>
      <c r="LR52" t="s">
        <v>818</v>
      </c>
      <c r="LS52" t="s">
        <v>818</v>
      </c>
      <c r="LT52" t="s">
        <v>818</v>
      </c>
      <c r="LU52" t="s">
        <v>818</v>
      </c>
      <c r="LV52" t="s">
        <v>818</v>
      </c>
      <c r="LW52" t="s">
        <v>818</v>
      </c>
      <c r="LX52" t="s">
        <v>1767</v>
      </c>
      <c r="MA52" t="s">
        <v>1793</v>
      </c>
      <c r="MB52" t="s">
        <v>913</v>
      </c>
      <c r="MC52" t="s">
        <v>1804</v>
      </c>
      <c r="MD52" t="s">
        <v>1763</v>
      </c>
      <c r="MF52" t="s">
        <v>1770</v>
      </c>
      <c r="MI52" t="s">
        <v>1763</v>
      </c>
      <c r="MJ52" t="s">
        <v>1904</v>
      </c>
      <c r="MU52" t="s">
        <v>1767</v>
      </c>
      <c r="MV52" t="s">
        <v>1763</v>
      </c>
      <c r="MW52" t="s">
        <v>1763</v>
      </c>
      <c r="MX52" t="s">
        <v>1767</v>
      </c>
      <c r="MY52" t="s">
        <v>1767</v>
      </c>
      <c r="MZ52" t="s">
        <v>1767</v>
      </c>
      <c r="NA52" t="s">
        <v>1767</v>
      </c>
      <c r="NB52" t="s">
        <v>1767</v>
      </c>
      <c r="NR52" t="s">
        <v>1767</v>
      </c>
      <c r="NU52" t="s">
        <v>1905</v>
      </c>
      <c r="NX52" t="s">
        <v>1773</v>
      </c>
      <c r="NY52" t="s">
        <v>818</v>
      </c>
      <c r="OA52" t="s">
        <v>1763</v>
      </c>
      <c r="OB52" t="s">
        <v>1767</v>
      </c>
      <c r="OC52" t="s">
        <v>1763</v>
      </c>
      <c r="OD52" t="s">
        <v>1767</v>
      </c>
      <c r="OE52" t="s">
        <v>1767</v>
      </c>
      <c r="OF52" t="s">
        <v>1763</v>
      </c>
      <c r="OG52" t="s">
        <v>1767</v>
      </c>
      <c r="OH52" t="s">
        <v>1767</v>
      </c>
      <c r="OI52" t="s">
        <v>1767</v>
      </c>
      <c r="OJ52" t="s">
        <v>1767</v>
      </c>
      <c r="OK52" t="s">
        <v>1767</v>
      </c>
      <c r="OL52" t="s">
        <v>1767</v>
      </c>
      <c r="OM52" t="s">
        <v>1767</v>
      </c>
      <c r="ON52" t="s">
        <v>1767</v>
      </c>
      <c r="OP52" t="s">
        <v>1767</v>
      </c>
      <c r="OQ52" t="s">
        <v>1774</v>
      </c>
      <c r="OR52" t="s">
        <v>1797</v>
      </c>
      <c r="OS52" t="s">
        <v>1776</v>
      </c>
      <c r="OT52" t="s">
        <v>1763</v>
      </c>
      <c r="OU52" t="s">
        <v>1763</v>
      </c>
      <c r="OV52" t="s">
        <v>1777</v>
      </c>
      <c r="OW52" t="s">
        <v>1778</v>
      </c>
      <c r="OX52" t="s">
        <v>832</v>
      </c>
      <c r="OY52" t="s">
        <v>1779</v>
      </c>
      <c r="OZ52" t="s">
        <v>834</v>
      </c>
      <c r="PA52" t="s">
        <v>1767</v>
      </c>
      <c r="PB52" t="s">
        <v>1763</v>
      </c>
      <c r="PC52" t="s">
        <v>1763</v>
      </c>
      <c r="PD52" t="s">
        <v>1767</v>
      </c>
      <c r="PE52" t="s">
        <v>1767</v>
      </c>
      <c r="PF52" t="s">
        <v>1767</v>
      </c>
      <c r="PG52" t="s">
        <v>1767</v>
      </c>
      <c r="PH52" t="s">
        <v>1767</v>
      </c>
      <c r="PI52" t="s">
        <v>1767</v>
      </c>
      <c r="PJ52" t="s">
        <v>1767</v>
      </c>
      <c r="PK52" t="s">
        <v>1767</v>
      </c>
      <c r="PL52" t="s">
        <v>1780</v>
      </c>
      <c r="PM52" t="s">
        <v>836</v>
      </c>
      <c r="PN52" t="s">
        <v>837</v>
      </c>
      <c r="PO52" t="s">
        <v>1812</v>
      </c>
      <c r="PP52" t="s">
        <v>1906</v>
      </c>
      <c r="PQ52" t="s">
        <v>1763</v>
      </c>
      <c r="PR52" t="s">
        <v>1763</v>
      </c>
      <c r="PS52" t="s">
        <v>1763</v>
      </c>
      <c r="PT52" t="s">
        <v>1767</v>
      </c>
      <c r="PU52" t="s">
        <v>1767</v>
      </c>
      <c r="PV52" t="s">
        <v>1767</v>
      </c>
      <c r="PW52" t="s">
        <v>1767</v>
      </c>
      <c r="PX52" t="s">
        <v>1767</v>
      </c>
      <c r="PY52" t="s">
        <v>1767</v>
      </c>
      <c r="PZ52" t="s">
        <v>1783</v>
      </c>
      <c r="QA52" t="s">
        <v>841</v>
      </c>
      <c r="QB52" t="s">
        <v>1814</v>
      </c>
      <c r="QC52" t="s">
        <v>1785</v>
      </c>
      <c r="QD52" t="s">
        <v>1815</v>
      </c>
      <c r="QE52" t="s">
        <v>845</v>
      </c>
      <c r="QF52" t="s">
        <v>1763</v>
      </c>
      <c r="QG52" t="s">
        <v>1763</v>
      </c>
      <c r="QH52" t="s">
        <v>1763</v>
      </c>
      <c r="QI52" t="s">
        <v>1767</v>
      </c>
      <c r="QJ52" t="s">
        <v>1763</v>
      </c>
      <c r="QK52" t="s">
        <v>1763</v>
      </c>
      <c r="QL52" t="s">
        <v>1767</v>
      </c>
      <c r="QM52" t="s">
        <v>1763</v>
      </c>
      <c r="QN52" t="s">
        <v>1767</v>
      </c>
      <c r="QO52" t="s">
        <v>1763</v>
      </c>
      <c r="QP52" t="s">
        <v>1767</v>
      </c>
      <c r="QQ52" t="s">
        <v>1767</v>
      </c>
      <c r="QR52" t="s">
        <v>1763</v>
      </c>
      <c r="QS52" t="s">
        <v>1767</v>
      </c>
      <c r="QT52" t="s">
        <v>1763</v>
      </c>
      <c r="QU52" t="s">
        <v>1763</v>
      </c>
      <c r="QV52" t="s">
        <v>1767</v>
      </c>
      <c r="QW52" t="s">
        <v>1763</v>
      </c>
      <c r="QX52" t="s">
        <v>1767</v>
      </c>
      <c r="QY52" t="s">
        <v>1767</v>
      </c>
      <c r="QZ52" t="s">
        <v>1763</v>
      </c>
      <c r="RA52" t="s">
        <v>1767</v>
      </c>
      <c r="RB52" t="s">
        <v>1767</v>
      </c>
      <c r="RC52" t="s">
        <v>1767</v>
      </c>
      <c r="RD52" t="s">
        <v>1767</v>
      </c>
      <c r="RE52" t="s">
        <v>1767</v>
      </c>
      <c r="RF52" t="s">
        <v>1763</v>
      </c>
      <c r="RG52" t="s">
        <v>1767</v>
      </c>
      <c r="RH52" t="s">
        <v>1767</v>
      </c>
      <c r="RI52" t="s">
        <v>1767</v>
      </c>
      <c r="RJ52" t="s">
        <v>1767</v>
      </c>
      <c r="RK52" t="s">
        <v>1763</v>
      </c>
      <c r="RL52" t="s">
        <v>1763</v>
      </c>
      <c r="RM52" t="s">
        <v>1767</v>
      </c>
      <c r="RN52" t="s">
        <v>1767</v>
      </c>
      <c r="RO52" t="s">
        <v>1767</v>
      </c>
      <c r="RP52" t="s">
        <v>1763</v>
      </c>
      <c r="RQ52" t="s">
        <v>1767</v>
      </c>
      <c r="RR52" t="s">
        <v>1767</v>
      </c>
      <c r="RS52" t="s">
        <v>1767</v>
      </c>
      <c r="RT52" t="s">
        <v>1767</v>
      </c>
      <c r="RU52" t="s">
        <v>1767</v>
      </c>
      <c r="RV52" t="s">
        <v>1767</v>
      </c>
      <c r="RW52" t="s">
        <v>1767</v>
      </c>
      <c r="RX52" t="s">
        <v>879</v>
      </c>
      <c r="RY52" t="s">
        <v>1142</v>
      </c>
      <c r="RZ52" t="s">
        <v>1763</v>
      </c>
      <c r="SA52" t="s">
        <v>1767</v>
      </c>
      <c r="SB52" t="s">
        <v>1763</v>
      </c>
      <c r="SC52" t="s">
        <v>1767</v>
      </c>
      <c r="SD52" t="s">
        <v>1763</v>
      </c>
      <c r="SE52" t="s">
        <v>1767</v>
      </c>
      <c r="SF52" t="s">
        <v>1767</v>
      </c>
      <c r="SG52" t="s">
        <v>1767</v>
      </c>
      <c r="SH52" t="s">
        <v>1767</v>
      </c>
      <c r="SI52" t="s">
        <v>1763</v>
      </c>
      <c r="SJ52" t="s">
        <v>1767</v>
      </c>
      <c r="SK52" t="s">
        <v>1767</v>
      </c>
      <c r="SL52" t="s">
        <v>1767</v>
      </c>
      <c r="SM52" t="s">
        <v>1767</v>
      </c>
      <c r="SN52" t="s">
        <v>1767</v>
      </c>
      <c r="SO52" t="s">
        <v>1767</v>
      </c>
      <c r="SP52" t="s">
        <v>1767</v>
      </c>
      <c r="SQ52" t="s">
        <v>1767</v>
      </c>
      <c r="SR52" t="s">
        <v>1767</v>
      </c>
      <c r="SS52" t="s">
        <v>1767</v>
      </c>
      <c r="ST52" t="s">
        <v>1767</v>
      </c>
      <c r="SU52" t="s">
        <v>1767</v>
      </c>
      <c r="SV52" t="s">
        <v>1767</v>
      </c>
      <c r="SW52" t="s">
        <v>1767</v>
      </c>
      <c r="SX52" t="s">
        <v>1767</v>
      </c>
      <c r="SY52" t="s">
        <v>1767</v>
      </c>
      <c r="SZ52" t="s">
        <v>1767</v>
      </c>
      <c r="TA52" t="s">
        <v>1767</v>
      </c>
      <c r="TB52" t="s">
        <v>1767</v>
      </c>
      <c r="TC52" t="s">
        <v>1767</v>
      </c>
      <c r="TD52" t="s">
        <v>1767</v>
      </c>
      <c r="TE52" t="s">
        <v>1767</v>
      </c>
      <c r="TF52" t="s">
        <v>1763</v>
      </c>
      <c r="TG52" t="s">
        <v>1767</v>
      </c>
      <c r="TH52" t="s">
        <v>1767</v>
      </c>
      <c r="TI52" t="s">
        <v>1767</v>
      </c>
      <c r="TJ52" t="s">
        <v>1767</v>
      </c>
      <c r="TU52" t="s">
        <v>1767</v>
      </c>
      <c r="TY52" t="s">
        <v>1763</v>
      </c>
      <c r="TZ52" t="s">
        <v>1767</v>
      </c>
      <c r="UA52" t="s">
        <v>1767</v>
      </c>
      <c r="UB52" t="s">
        <v>1767</v>
      </c>
      <c r="UC52" t="s">
        <v>1763</v>
      </c>
      <c r="UD52" t="s">
        <v>1767</v>
      </c>
      <c r="UE52" t="s">
        <v>1767</v>
      </c>
      <c r="UF52" t="s">
        <v>1767</v>
      </c>
      <c r="UG52" t="s">
        <v>1767</v>
      </c>
      <c r="UH52" t="s">
        <v>1767</v>
      </c>
      <c r="UI52" t="s">
        <v>1767</v>
      </c>
      <c r="UJ52" t="s">
        <v>1767</v>
      </c>
      <c r="UK52" t="s">
        <v>1767</v>
      </c>
      <c r="UL52" t="s">
        <v>1763</v>
      </c>
      <c r="UM52" t="s">
        <v>1763</v>
      </c>
      <c r="UN52" t="s">
        <v>1767</v>
      </c>
      <c r="UO52" t="s">
        <v>1763</v>
      </c>
      <c r="UP52" t="s">
        <v>1763</v>
      </c>
      <c r="UQ52" t="s">
        <v>1767</v>
      </c>
      <c r="UR52" t="s">
        <v>1767</v>
      </c>
      <c r="US52" t="s">
        <v>1767</v>
      </c>
      <c r="UT52" t="s">
        <v>1767</v>
      </c>
      <c r="UU52" t="s">
        <v>1763</v>
      </c>
      <c r="UV52" t="s">
        <v>1767</v>
      </c>
      <c r="UW52" t="s">
        <v>1767</v>
      </c>
      <c r="UX52" t="s">
        <v>1767</v>
      </c>
      <c r="UY52" t="s">
        <v>1767</v>
      </c>
      <c r="UZ52" t="s">
        <v>1767</v>
      </c>
      <c r="VB52" t="s">
        <v>1787</v>
      </c>
      <c r="VC52" t="s">
        <v>1846</v>
      </c>
      <c r="VD52" t="s">
        <v>1767</v>
      </c>
      <c r="VE52" t="s">
        <v>1763</v>
      </c>
      <c r="VF52" t="s">
        <v>1767</v>
      </c>
      <c r="VG52" t="s">
        <v>1767</v>
      </c>
      <c r="VH52" t="s">
        <v>1767</v>
      </c>
      <c r="VI52" t="s">
        <v>1767</v>
      </c>
      <c r="VJ52" t="s">
        <v>1763</v>
      </c>
      <c r="VK52" t="s">
        <v>1767</v>
      </c>
      <c r="VL52" t="s">
        <v>1767</v>
      </c>
      <c r="VM52" t="s">
        <v>1767</v>
      </c>
      <c r="VN52" t="s">
        <v>1767</v>
      </c>
      <c r="VO52" t="s">
        <v>1767</v>
      </c>
      <c r="VP52" t="s">
        <v>1767</v>
      </c>
      <c r="VQ52" t="s">
        <v>1767</v>
      </c>
      <c r="VY52" t="s">
        <v>1763</v>
      </c>
      <c r="VZ52" t="s">
        <v>1763</v>
      </c>
      <c r="WA52" t="s">
        <v>1763</v>
      </c>
      <c r="WB52" t="s">
        <v>1763</v>
      </c>
      <c r="WC52" t="s">
        <v>1767</v>
      </c>
      <c r="WD52" t="s">
        <v>1767</v>
      </c>
      <c r="WE52" t="s">
        <v>1767</v>
      </c>
      <c r="WF52" t="s">
        <v>1763</v>
      </c>
      <c r="WG52" t="s">
        <v>1767</v>
      </c>
      <c r="WH52" t="s">
        <v>1767</v>
      </c>
      <c r="WI52" t="s">
        <v>1767</v>
      </c>
      <c r="WJ52" t="s">
        <v>1763</v>
      </c>
      <c r="WK52" t="s">
        <v>1763</v>
      </c>
      <c r="WL52" t="s">
        <v>1767</v>
      </c>
      <c r="WM52" t="s">
        <v>1767</v>
      </c>
      <c r="WN52" t="s">
        <v>1767</v>
      </c>
      <c r="WO52" t="s">
        <v>1767</v>
      </c>
      <c r="WP52" t="s">
        <v>1767</v>
      </c>
      <c r="WQ52" t="s">
        <v>1767</v>
      </c>
      <c r="WR52" t="s">
        <v>1767</v>
      </c>
      <c r="WS52" t="s">
        <v>956</v>
      </c>
      <c r="WU52" t="s">
        <v>1763</v>
      </c>
      <c r="WV52" t="s">
        <v>1763</v>
      </c>
      <c r="WW52" t="s">
        <v>1763</v>
      </c>
      <c r="WX52" t="s">
        <v>1767</v>
      </c>
      <c r="WY52" t="s">
        <v>1767</v>
      </c>
      <c r="WZ52" t="s">
        <v>1767</v>
      </c>
      <c r="XA52" t="s">
        <v>1767</v>
      </c>
      <c r="XB52" t="s">
        <v>1767</v>
      </c>
      <c r="XC52" t="s">
        <v>1789</v>
      </c>
      <c r="XD52" t="s">
        <v>1763</v>
      </c>
      <c r="XE52" t="s">
        <v>1763</v>
      </c>
      <c r="XF52" t="s">
        <v>1767</v>
      </c>
      <c r="XG52" t="s">
        <v>1767</v>
      </c>
      <c r="XH52" t="s">
        <v>1767</v>
      </c>
      <c r="XI52" t="s">
        <v>1767</v>
      </c>
      <c r="XJ52" t="s">
        <v>1767</v>
      </c>
      <c r="XK52" t="s">
        <v>1767</v>
      </c>
      <c r="XL52" t="s">
        <v>1767</v>
      </c>
      <c r="XM52" t="s">
        <v>1767</v>
      </c>
      <c r="XN52" t="s">
        <v>1767</v>
      </c>
      <c r="XO52" t="s">
        <v>1767</v>
      </c>
      <c r="XP52" t="s">
        <v>1767</v>
      </c>
      <c r="XQ52" t="s">
        <v>1767</v>
      </c>
      <c r="XR52" t="s">
        <v>1763</v>
      </c>
      <c r="XS52" t="s">
        <v>1767</v>
      </c>
      <c r="XT52" t="s">
        <v>1763</v>
      </c>
      <c r="XU52" t="s">
        <v>1767</v>
      </c>
      <c r="XV52" t="s">
        <v>1763</v>
      </c>
      <c r="XW52" t="s">
        <v>1767</v>
      </c>
      <c r="XX52" t="s">
        <v>1767</v>
      </c>
      <c r="XY52" t="s">
        <v>1767</v>
      </c>
      <c r="XZ52" t="s">
        <v>1767</v>
      </c>
      <c r="ZM52" t="s">
        <v>1767</v>
      </c>
      <c r="ZN52" t="s">
        <v>1763</v>
      </c>
      <c r="ZO52" t="s">
        <v>1767</v>
      </c>
      <c r="ZP52" t="s">
        <v>1767</v>
      </c>
      <c r="ZQ52" t="s">
        <v>1763</v>
      </c>
      <c r="ZR52" t="s">
        <v>1763</v>
      </c>
      <c r="ZS52" t="s">
        <v>1767</v>
      </c>
      <c r="ZT52" t="s">
        <v>1767</v>
      </c>
      <c r="ZU52" t="s">
        <v>1767</v>
      </c>
      <c r="ZV52" t="s">
        <v>1767</v>
      </c>
      <c r="ZW52" t="s">
        <v>1767</v>
      </c>
      <c r="ZX52" t="s">
        <v>1767</v>
      </c>
      <c r="ZY52" t="s">
        <v>1767</v>
      </c>
      <c r="ZZ52" t="s">
        <v>1767</v>
      </c>
      <c r="AAA52" t="s">
        <v>1767</v>
      </c>
      <c r="AAB52" t="s">
        <v>1767</v>
      </c>
      <c r="AAC52" t="s">
        <v>1767</v>
      </c>
      <c r="AAD52" t="s">
        <v>1767</v>
      </c>
      <c r="AAE52" t="s">
        <v>1767</v>
      </c>
      <c r="AAF52" t="s">
        <v>1767</v>
      </c>
      <c r="AAH52" t="s">
        <v>1763</v>
      </c>
      <c r="AAI52" t="s">
        <v>1767</v>
      </c>
      <c r="AAJ52" t="s">
        <v>1763</v>
      </c>
      <c r="AAK52" t="s">
        <v>1767</v>
      </c>
      <c r="AAL52" t="s">
        <v>1763</v>
      </c>
      <c r="AAM52" t="s">
        <v>1767</v>
      </c>
      <c r="AAN52" t="s">
        <v>1767</v>
      </c>
      <c r="AAO52" t="s">
        <v>1767</v>
      </c>
      <c r="AAP52" t="s">
        <v>1767</v>
      </c>
      <c r="AAQ52" t="s">
        <v>1767</v>
      </c>
      <c r="AAR52" t="s">
        <v>1767</v>
      </c>
      <c r="AAS52" t="s">
        <v>1767</v>
      </c>
      <c r="AAT52" t="s">
        <v>1767</v>
      </c>
      <c r="AAV52" t="s">
        <v>1767</v>
      </c>
      <c r="AAW52" t="s">
        <v>1767</v>
      </c>
      <c r="AAX52" t="s">
        <v>1767</v>
      </c>
      <c r="AAY52" t="s">
        <v>1767</v>
      </c>
      <c r="AAZ52" t="s">
        <v>1767</v>
      </c>
      <c r="ABA52" t="s">
        <v>1767</v>
      </c>
      <c r="ABB52" t="s">
        <v>1767</v>
      </c>
      <c r="ABC52" t="s">
        <v>1767</v>
      </c>
      <c r="ABD52" t="s">
        <v>1767</v>
      </c>
      <c r="ABE52" t="s">
        <v>1767</v>
      </c>
      <c r="ABF52" t="s">
        <v>1767</v>
      </c>
      <c r="ABG52" t="s">
        <v>1767</v>
      </c>
      <c r="ABH52" t="s">
        <v>1767</v>
      </c>
      <c r="ABI52" t="s">
        <v>1767</v>
      </c>
      <c r="ABJ52" t="s">
        <v>1767</v>
      </c>
      <c r="ABK52" t="s">
        <v>1767</v>
      </c>
      <c r="ABL52" t="s">
        <v>1763</v>
      </c>
      <c r="ABM52" t="s">
        <v>1763</v>
      </c>
      <c r="ABN52" t="s">
        <v>1763</v>
      </c>
      <c r="ABO52" t="s">
        <v>1767</v>
      </c>
      <c r="ABP52" t="s">
        <v>1767</v>
      </c>
      <c r="ABQ52" t="s">
        <v>1767</v>
      </c>
      <c r="ABR52" t="s">
        <v>1767</v>
      </c>
      <c r="ABS52" t="s">
        <v>1767</v>
      </c>
      <c r="ABT52" t="s">
        <v>1763</v>
      </c>
      <c r="ABU52" t="s">
        <v>1767</v>
      </c>
      <c r="ABV52" t="s">
        <v>1767</v>
      </c>
      <c r="ABW52" t="s">
        <v>1763</v>
      </c>
      <c r="ABX52" t="s">
        <v>1767</v>
      </c>
      <c r="ABY52" t="s">
        <v>1767</v>
      </c>
      <c r="ABZ52" t="s">
        <v>1767</v>
      </c>
      <c r="ACA52" t="s">
        <v>1767</v>
      </c>
      <c r="ACB52" t="s">
        <v>1763</v>
      </c>
      <c r="ACC52" t="s">
        <v>1767</v>
      </c>
      <c r="ACD52" t="s">
        <v>1767</v>
      </c>
      <c r="ACE52" t="s">
        <v>1767</v>
      </c>
      <c r="ACF52" t="s">
        <v>1767</v>
      </c>
      <c r="ACG52" t="s">
        <v>1767</v>
      </c>
      <c r="ACH52" t="s">
        <v>1767</v>
      </c>
      <c r="ACI52" t="s">
        <v>1767</v>
      </c>
    </row>
    <row r="53" spans="1:763">
      <c r="A53" t="s">
        <v>1143</v>
      </c>
      <c r="B53" t="s">
        <v>1144</v>
      </c>
      <c r="C53" t="s">
        <v>1145</v>
      </c>
      <c r="D53" t="s">
        <v>873</v>
      </c>
      <c r="E53" t="s">
        <v>873</v>
      </c>
      <c r="P53" t="s">
        <v>874</v>
      </c>
      <c r="T53" t="s">
        <v>1907</v>
      </c>
      <c r="V53" t="s">
        <v>1763</v>
      </c>
      <c r="X53" t="s">
        <v>1763</v>
      </c>
      <c r="Y53" t="s">
        <v>1764</v>
      </c>
      <c r="AA53" t="s">
        <v>1765</v>
      </c>
      <c r="AB53" t="s">
        <v>1817</v>
      </c>
      <c r="AC53" t="s">
        <v>836</v>
      </c>
      <c r="AD53" t="s">
        <v>1767</v>
      </c>
      <c r="AE53" t="s">
        <v>818</v>
      </c>
      <c r="AF53" t="s">
        <v>836</v>
      </c>
      <c r="AG53" t="s">
        <v>818</v>
      </c>
      <c r="KF53" t="s">
        <v>836</v>
      </c>
      <c r="KH53" t="s">
        <v>818</v>
      </c>
      <c r="KI53" t="s">
        <v>818</v>
      </c>
      <c r="KJ53" t="s">
        <v>818</v>
      </c>
      <c r="KK53" t="s">
        <v>818</v>
      </c>
      <c r="KL53" t="s">
        <v>818</v>
      </c>
      <c r="KM53" t="s">
        <v>845</v>
      </c>
      <c r="KN53" t="s">
        <v>845</v>
      </c>
      <c r="KO53" t="s">
        <v>818</v>
      </c>
      <c r="KP53" t="s">
        <v>818</v>
      </c>
      <c r="KQ53" t="s">
        <v>837</v>
      </c>
      <c r="KR53" t="s">
        <v>818</v>
      </c>
      <c r="KS53" t="s">
        <v>845</v>
      </c>
      <c r="KT53" t="s">
        <v>818</v>
      </c>
      <c r="KU53" t="s">
        <v>818</v>
      </c>
      <c r="KV53" t="s">
        <v>818</v>
      </c>
      <c r="KW53" t="s">
        <v>818</v>
      </c>
      <c r="KX53" t="s">
        <v>845</v>
      </c>
      <c r="KY53" t="s">
        <v>818</v>
      </c>
      <c r="KZ53" t="s">
        <v>845</v>
      </c>
      <c r="LA53" t="s">
        <v>845</v>
      </c>
      <c r="LB53" t="s">
        <v>845</v>
      </c>
      <c r="LC53" t="s">
        <v>845</v>
      </c>
      <c r="LD53" t="s">
        <v>836</v>
      </c>
      <c r="LE53" t="s">
        <v>818</v>
      </c>
      <c r="LF53" t="s">
        <v>879</v>
      </c>
      <c r="LH53" t="s">
        <v>1763</v>
      </c>
      <c r="LI53" t="s">
        <v>1767</v>
      </c>
      <c r="LJ53" t="s">
        <v>1767</v>
      </c>
      <c r="LK53" t="s">
        <v>1767</v>
      </c>
      <c r="LL53" t="s">
        <v>1767</v>
      </c>
      <c r="LM53" t="s">
        <v>1767</v>
      </c>
      <c r="LN53" t="s">
        <v>1767</v>
      </c>
      <c r="LO53" t="s">
        <v>1763</v>
      </c>
      <c r="LP53" t="s">
        <v>1763</v>
      </c>
      <c r="LQ53" t="s">
        <v>1767</v>
      </c>
      <c r="LR53" t="s">
        <v>845</v>
      </c>
      <c r="LV53" t="s">
        <v>845</v>
      </c>
      <c r="LX53" t="s">
        <v>1767</v>
      </c>
      <c r="MU53" t="s">
        <v>1763</v>
      </c>
      <c r="NC53" t="s">
        <v>1763</v>
      </c>
      <c r="ND53" t="s">
        <v>1767</v>
      </c>
      <c r="NE53" t="s">
        <v>1763</v>
      </c>
      <c r="NR53" t="s">
        <v>1767</v>
      </c>
      <c r="NU53" t="s">
        <v>1882</v>
      </c>
      <c r="NX53" t="s">
        <v>1773</v>
      </c>
      <c r="OP53" t="s">
        <v>1767</v>
      </c>
      <c r="OQ53" t="s">
        <v>1774</v>
      </c>
      <c r="OR53" t="s">
        <v>1775</v>
      </c>
      <c r="OS53" t="s">
        <v>1806</v>
      </c>
      <c r="OT53" t="s">
        <v>1763</v>
      </c>
      <c r="OU53" t="s">
        <v>1763</v>
      </c>
      <c r="OV53" t="s">
        <v>1867</v>
      </c>
      <c r="PA53" t="s">
        <v>1763</v>
      </c>
      <c r="PB53" t="s">
        <v>1767</v>
      </c>
      <c r="PC53" t="s">
        <v>1767</v>
      </c>
      <c r="PD53" t="s">
        <v>1767</v>
      </c>
      <c r="PE53" t="s">
        <v>1767</v>
      </c>
      <c r="PF53" t="s">
        <v>1767</v>
      </c>
      <c r="PG53" t="s">
        <v>1767</v>
      </c>
      <c r="PH53" t="s">
        <v>1767</v>
      </c>
      <c r="PI53" t="s">
        <v>1767</v>
      </c>
      <c r="PJ53" t="s">
        <v>1767</v>
      </c>
      <c r="PM53" t="s">
        <v>879</v>
      </c>
      <c r="PN53" t="s">
        <v>837</v>
      </c>
      <c r="PO53" t="s">
        <v>1812</v>
      </c>
      <c r="PP53" t="s">
        <v>1782</v>
      </c>
      <c r="PQ53" t="s">
        <v>1763</v>
      </c>
      <c r="PR53" t="s">
        <v>1763</v>
      </c>
      <c r="PS53" t="s">
        <v>1767</v>
      </c>
      <c r="PT53" t="s">
        <v>1767</v>
      </c>
      <c r="PU53" t="s">
        <v>1767</v>
      </c>
      <c r="PV53" t="s">
        <v>1767</v>
      </c>
      <c r="PW53" t="s">
        <v>1767</v>
      </c>
      <c r="PX53" t="s">
        <v>1767</v>
      </c>
      <c r="PY53" t="s">
        <v>1767</v>
      </c>
      <c r="PZ53" t="s">
        <v>1885</v>
      </c>
      <c r="QA53" t="s">
        <v>841</v>
      </c>
      <c r="QB53" t="s">
        <v>1814</v>
      </c>
      <c r="QC53" t="s">
        <v>1785</v>
      </c>
      <c r="QD53" t="s">
        <v>1869</v>
      </c>
      <c r="QE53" t="s">
        <v>845</v>
      </c>
      <c r="QF53" t="s">
        <v>1763</v>
      </c>
      <c r="QG53" t="s">
        <v>1763</v>
      </c>
      <c r="QH53" t="s">
        <v>1763</v>
      </c>
      <c r="QI53" t="s">
        <v>1767</v>
      </c>
      <c r="QJ53" t="s">
        <v>1767</v>
      </c>
      <c r="QK53" t="s">
        <v>1763</v>
      </c>
      <c r="QL53" t="s">
        <v>1767</v>
      </c>
      <c r="QM53" t="s">
        <v>1767</v>
      </c>
      <c r="QN53" t="s">
        <v>1767</v>
      </c>
      <c r="QO53" t="s">
        <v>1767</v>
      </c>
      <c r="QP53" t="s">
        <v>1767</v>
      </c>
      <c r="QQ53" t="s">
        <v>1767</v>
      </c>
      <c r="QR53" t="s">
        <v>1763</v>
      </c>
      <c r="QS53" t="s">
        <v>1763</v>
      </c>
      <c r="QT53" t="s">
        <v>1767</v>
      </c>
      <c r="QU53" t="s">
        <v>1767</v>
      </c>
      <c r="QV53" t="s">
        <v>1767</v>
      </c>
      <c r="QW53" t="s">
        <v>1767</v>
      </c>
      <c r="QX53" t="s">
        <v>1767</v>
      </c>
      <c r="QY53" t="s">
        <v>1767</v>
      </c>
      <c r="QZ53" t="s">
        <v>1767</v>
      </c>
      <c r="RA53" t="s">
        <v>1767</v>
      </c>
      <c r="RB53" t="s">
        <v>1767</v>
      </c>
      <c r="RC53" t="s">
        <v>1767</v>
      </c>
      <c r="RD53" t="s">
        <v>1767</v>
      </c>
      <c r="RE53" t="s">
        <v>1767</v>
      </c>
      <c r="RF53" t="s">
        <v>1767</v>
      </c>
      <c r="RG53" t="s">
        <v>1767</v>
      </c>
      <c r="RH53" t="s">
        <v>1767</v>
      </c>
      <c r="RI53" t="s">
        <v>1767</v>
      </c>
      <c r="RJ53" t="s">
        <v>1767</v>
      </c>
      <c r="RK53" t="s">
        <v>1763</v>
      </c>
      <c r="RL53" t="s">
        <v>1763</v>
      </c>
      <c r="RM53" t="s">
        <v>1767</v>
      </c>
      <c r="RN53" t="s">
        <v>1767</v>
      </c>
      <c r="RO53" t="s">
        <v>1767</v>
      </c>
      <c r="RP53" t="s">
        <v>1767</v>
      </c>
      <c r="RQ53" t="s">
        <v>1767</v>
      </c>
      <c r="RR53" t="s">
        <v>1767</v>
      </c>
      <c r="RS53" t="s">
        <v>1767</v>
      </c>
      <c r="RT53" t="s">
        <v>1767</v>
      </c>
      <c r="RU53" t="s">
        <v>1767</v>
      </c>
      <c r="RV53" t="s">
        <v>1767</v>
      </c>
      <c r="RW53" t="s">
        <v>1767</v>
      </c>
      <c r="RX53" t="s">
        <v>845</v>
      </c>
      <c r="RY53" t="s">
        <v>891</v>
      </c>
      <c r="RZ53" t="s">
        <v>1763</v>
      </c>
      <c r="SA53" t="s">
        <v>1767</v>
      </c>
      <c r="SB53" t="s">
        <v>1767</v>
      </c>
      <c r="SC53" t="s">
        <v>1767</v>
      </c>
      <c r="SD53" t="s">
        <v>1763</v>
      </c>
      <c r="SE53" t="s">
        <v>1767</v>
      </c>
      <c r="SF53" t="s">
        <v>1767</v>
      </c>
      <c r="SG53" t="s">
        <v>1767</v>
      </c>
      <c r="SH53" t="s">
        <v>1767</v>
      </c>
      <c r="SI53" t="s">
        <v>1767</v>
      </c>
      <c r="SJ53" t="s">
        <v>1767</v>
      </c>
      <c r="SK53" t="s">
        <v>1767</v>
      </c>
      <c r="SL53" t="s">
        <v>1767</v>
      </c>
      <c r="SM53" t="s">
        <v>1763</v>
      </c>
      <c r="SN53" t="s">
        <v>1767</v>
      </c>
      <c r="SO53" t="s">
        <v>1767</v>
      </c>
      <c r="SP53" t="s">
        <v>1767</v>
      </c>
      <c r="SQ53" t="s">
        <v>1767</v>
      </c>
      <c r="SR53" t="s">
        <v>1763</v>
      </c>
      <c r="SS53" t="s">
        <v>1767</v>
      </c>
      <c r="ST53" t="s">
        <v>1767</v>
      </c>
      <c r="SU53" t="s">
        <v>1763</v>
      </c>
      <c r="SV53" t="s">
        <v>1767</v>
      </c>
      <c r="SW53" t="s">
        <v>1763</v>
      </c>
      <c r="SX53" t="s">
        <v>1767</v>
      </c>
      <c r="SY53" t="s">
        <v>1767</v>
      </c>
      <c r="SZ53" t="s">
        <v>1767</v>
      </c>
      <c r="TA53" t="s">
        <v>1767</v>
      </c>
      <c r="TB53" t="s">
        <v>1767</v>
      </c>
      <c r="TC53" t="s">
        <v>1767</v>
      </c>
      <c r="TD53" t="s">
        <v>1767</v>
      </c>
      <c r="TE53" t="s">
        <v>1767</v>
      </c>
      <c r="TF53" t="s">
        <v>1767</v>
      </c>
      <c r="TG53" t="s">
        <v>1767</v>
      </c>
      <c r="TH53" t="s">
        <v>1767</v>
      </c>
      <c r="TI53" t="s">
        <v>1767</v>
      </c>
      <c r="TU53" t="s">
        <v>1767</v>
      </c>
      <c r="TY53" t="s">
        <v>1767</v>
      </c>
      <c r="TZ53" t="s">
        <v>1767</v>
      </c>
      <c r="UA53" t="s">
        <v>1767</v>
      </c>
      <c r="UB53" t="s">
        <v>1767</v>
      </c>
      <c r="UC53" t="s">
        <v>1767</v>
      </c>
      <c r="UD53" t="s">
        <v>1767</v>
      </c>
      <c r="UE53" t="s">
        <v>1767</v>
      </c>
      <c r="UF53" t="s">
        <v>1767</v>
      </c>
      <c r="UG53" t="s">
        <v>1767</v>
      </c>
      <c r="UH53" t="s">
        <v>1763</v>
      </c>
      <c r="UI53" t="s">
        <v>1767</v>
      </c>
      <c r="UJ53" t="s">
        <v>1767</v>
      </c>
      <c r="UK53" t="s">
        <v>1767</v>
      </c>
      <c r="UL53" t="s">
        <v>1763</v>
      </c>
      <c r="UM53" t="s">
        <v>1763</v>
      </c>
      <c r="UN53" t="s">
        <v>1767</v>
      </c>
      <c r="UO53" t="s">
        <v>1767</v>
      </c>
      <c r="UP53" t="s">
        <v>1767</v>
      </c>
      <c r="UQ53" t="s">
        <v>1767</v>
      </c>
      <c r="UR53" t="s">
        <v>1763</v>
      </c>
      <c r="US53" t="s">
        <v>1767</v>
      </c>
      <c r="UT53" t="s">
        <v>1767</v>
      </c>
      <c r="UU53" t="s">
        <v>1767</v>
      </c>
      <c r="UV53" t="s">
        <v>1767</v>
      </c>
      <c r="UW53" t="s">
        <v>1767</v>
      </c>
      <c r="UX53" t="s">
        <v>1767</v>
      </c>
      <c r="UY53" t="s">
        <v>1767</v>
      </c>
      <c r="UZ53" t="s">
        <v>1763</v>
      </c>
      <c r="VA53" t="s">
        <v>1146</v>
      </c>
      <c r="VB53" t="s">
        <v>1887</v>
      </c>
      <c r="VD53" t="s">
        <v>1767</v>
      </c>
      <c r="VE53" t="s">
        <v>1767</v>
      </c>
      <c r="VF53" t="s">
        <v>1763</v>
      </c>
      <c r="VG53" t="s">
        <v>1763</v>
      </c>
      <c r="VH53" t="s">
        <v>1763</v>
      </c>
      <c r="VI53" t="s">
        <v>1767</v>
      </c>
      <c r="VJ53" t="s">
        <v>1767</v>
      </c>
      <c r="VK53" t="s">
        <v>1767</v>
      </c>
      <c r="VL53" t="s">
        <v>1767</v>
      </c>
      <c r="VM53" t="s">
        <v>1767</v>
      </c>
      <c r="VN53" t="s">
        <v>1767</v>
      </c>
      <c r="VO53" t="s">
        <v>1767</v>
      </c>
      <c r="VP53" t="s">
        <v>1767</v>
      </c>
      <c r="VQ53" t="s">
        <v>1767</v>
      </c>
      <c r="VR53" t="s">
        <v>1767</v>
      </c>
      <c r="VY53" t="s">
        <v>1763</v>
      </c>
      <c r="VZ53" t="s">
        <v>1767</v>
      </c>
      <c r="WA53" t="s">
        <v>1767</v>
      </c>
      <c r="WJ53" t="s">
        <v>1767</v>
      </c>
      <c r="WK53" t="s">
        <v>1763</v>
      </c>
      <c r="WL53" t="s">
        <v>1767</v>
      </c>
      <c r="WM53" t="s">
        <v>1767</v>
      </c>
      <c r="WN53" t="s">
        <v>1767</v>
      </c>
      <c r="WO53" t="s">
        <v>1767</v>
      </c>
      <c r="WP53" t="s">
        <v>1767</v>
      </c>
      <c r="WQ53" t="s">
        <v>1767</v>
      </c>
      <c r="WR53" t="s">
        <v>1767</v>
      </c>
      <c r="WS53" t="s">
        <v>928</v>
      </c>
      <c r="WU53" t="s">
        <v>1767</v>
      </c>
      <c r="WV53" t="s">
        <v>1767</v>
      </c>
      <c r="WW53" t="s">
        <v>1763</v>
      </c>
      <c r="WX53" t="s">
        <v>1767</v>
      </c>
      <c r="WY53" t="s">
        <v>1767</v>
      </c>
      <c r="WZ53" t="s">
        <v>1767</v>
      </c>
      <c r="XA53" t="s">
        <v>1767</v>
      </c>
      <c r="XB53" t="s">
        <v>1767</v>
      </c>
      <c r="XC53" t="s">
        <v>1789</v>
      </c>
      <c r="XD53" t="s">
        <v>1763</v>
      </c>
      <c r="XE53" t="s">
        <v>1767</v>
      </c>
      <c r="XF53" t="s">
        <v>1767</v>
      </c>
      <c r="XG53" t="s">
        <v>1767</v>
      </c>
      <c r="XH53" t="s">
        <v>1767</v>
      </c>
      <c r="XI53" t="s">
        <v>1767</v>
      </c>
      <c r="XJ53" t="s">
        <v>1767</v>
      </c>
      <c r="XK53" t="s">
        <v>1767</v>
      </c>
      <c r="XL53" t="s">
        <v>1767</v>
      </c>
      <c r="XM53" t="s">
        <v>1767</v>
      </c>
      <c r="XN53" t="s">
        <v>1763</v>
      </c>
      <c r="XO53" t="s">
        <v>1767</v>
      </c>
      <c r="XP53" t="s">
        <v>1767</v>
      </c>
      <c r="XQ53" t="s">
        <v>1767</v>
      </c>
      <c r="XR53" t="s">
        <v>1763</v>
      </c>
      <c r="XS53" t="s">
        <v>1767</v>
      </c>
      <c r="XT53" t="s">
        <v>1767</v>
      </c>
      <c r="XU53" t="s">
        <v>1767</v>
      </c>
      <c r="XV53" t="s">
        <v>1767</v>
      </c>
      <c r="XW53" t="s">
        <v>1767</v>
      </c>
      <c r="XX53" t="s">
        <v>1767</v>
      </c>
      <c r="XY53" t="s">
        <v>1767</v>
      </c>
      <c r="XZ53" t="s">
        <v>1767</v>
      </c>
      <c r="ZM53" t="s">
        <v>1767</v>
      </c>
      <c r="ZN53" t="s">
        <v>1767</v>
      </c>
      <c r="ZO53" t="s">
        <v>1767</v>
      </c>
      <c r="ZP53" t="s">
        <v>1767</v>
      </c>
      <c r="ZQ53" t="s">
        <v>1763</v>
      </c>
      <c r="ZR53" t="s">
        <v>1763</v>
      </c>
      <c r="ZS53" t="s">
        <v>1763</v>
      </c>
      <c r="ZT53" t="s">
        <v>1767</v>
      </c>
      <c r="ZU53" t="s">
        <v>1767</v>
      </c>
      <c r="ZV53" t="s">
        <v>1767</v>
      </c>
      <c r="ZW53" t="s">
        <v>1767</v>
      </c>
      <c r="ZX53" t="s">
        <v>1767</v>
      </c>
      <c r="ZY53" t="s">
        <v>1767</v>
      </c>
      <c r="ZZ53" t="s">
        <v>1767</v>
      </c>
      <c r="AAA53" t="s">
        <v>1767</v>
      </c>
      <c r="AAB53" t="s">
        <v>1767</v>
      </c>
      <c r="AAC53" t="s">
        <v>1767</v>
      </c>
      <c r="AAD53" t="s">
        <v>1767</v>
      </c>
      <c r="AAE53" t="s">
        <v>1767</v>
      </c>
      <c r="AAF53" t="s">
        <v>1767</v>
      </c>
      <c r="AAH53" t="s">
        <v>1763</v>
      </c>
      <c r="AAI53" t="s">
        <v>1767</v>
      </c>
      <c r="AAJ53" t="s">
        <v>1763</v>
      </c>
      <c r="AAK53" t="s">
        <v>1767</v>
      </c>
      <c r="AAL53" t="s">
        <v>1763</v>
      </c>
      <c r="AAM53" t="s">
        <v>1767</v>
      </c>
      <c r="AAN53" t="s">
        <v>1767</v>
      </c>
      <c r="AAO53" t="s">
        <v>1767</v>
      </c>
      <c r="AAP53" t="s">
        <v>1767</v>
      </c>
      <c r="AAQ53" t="s">
        <v>1767</v>
      </c>
      <c r="AAR53" t="s">
        <v>1767</v>
      </c>
      <c r="AAS53" t="s">
        <v>1767</v>
      </c>
      <c r="AAT53" t="s">
        <v>1767</v>
      </c>
      <c r="AAV53" t="s">
        <v>1767</v>
      </c>
      <c r="AAW53" t="s">
        <v>1767</v>
      </c>
      <c r="AAX53" t="s">
        <v>1767</v>
      </c>
      <c r="AAY53" t="s">
        <v>1767</v>
      </c>
      <c r="AAZ53" t="s">
        <v>1767</v>
      </c>
      <c r="ABA53" t="s">
        <v>1763</v>
      </c>
      <c r="ABB53" t="s">
        <v>1763</v>
      </c>
      <c r="ABC53" t="s">
        <v>1767</v>
      </c>
      <c r="ABD53" t="s">
        <v>1767</v>
      </c>
      <c r="ABE53" t="s">
        <v>1767</v>
      </c>
      <c r="ABF53" t="s">
        <v>1767</v>
      </c>
      <c r="ABG53" t="s">
        <v>1767</v>
      </c>
      <c r="ABH53" t="s">
        <v>1767</v>
      </c>
      <c r="ABI53" t="s">
        <v>1767</v>
      </c>
      <c r="ABJ53" t="s">
        <v>1767</v>
      </c>
      <c r="ABK53" t="s">
        <v>1763</v>
      </c>
      <c r="ABL53" t="s">
        <v>1767</v>
      </c>
      <c r="ABM53" t="s">
        <v>1767</v>
      </c>
      <c r="ABN53" t="s">
        <v>1767</v>
      </c>
      <c r="ABO53" t="s">
        <v>1767</v>
      </c>
      <c r="ABP53" t="s">
        <v>1767</v>
      </c>
      <c r="ABQ53" t="s">
        <v>1767</v>
      </c>
      <c r="ABR53" t="s">
        <v>1767</v>
      </c>
      <c r="ABS53" t="s">
        <v>1767</v>
      </c>
      <c r="ABT53" t="s">
        <v>1767</v>
      </c>
      <c r="ABU53" t="s">
        <v>1767</v>
      </c>
      <c r="ABV53" t="s">
        <v>1767</v>
      </c>
      <c r="ABW53" t="s">
        <v>1763</v>
      </c>
      <c r="ABX53" t="s">
        <v>1763</v>
      </c>
      <c r="ABY53" t="s">
        <v>1767</v>
      </c>
      <c r="ABZ53" t="s">
        <v>1767</v>
      </c>
      <c r="ACA53" t="s">
        <v>1767</v>
      </c>
      <c r="ACB53" t="s">
        <v>1767</v>
      </c>
      <c r="ACC53" t="s">
        <v>1767</v>
      </c>
      <c r="ACD53" t="s">
        <v>1767</v>
      </c>
      <c r="ACE53" t="s">
        <v>1767</v>
      </c>
      <c r="ACF53" t="s">
        <v>1767</v>
      </c>
      <c r="ACG53" t="s">
        <v>1767</v>
      </c>
      <c r="ACH53" t="s">
        <v>1767</v>
      </c>
      <c r="ACI53" t="s">
        <v>1767</v>
      </c>
    </row>
    <row r="54" spans="1:763">
      <c r="A54" t="s">
        <v>1147</v>
      </c>
      <c r="B54" t="s">
        <v>1148</v>
      </c>
      <c r="C54" t="s">
        <v>1149</v>
      </c>
      <c r="D54" t="s">
        <v>1028</v>
      </c>
      <c r="E54" t="s">
        <v>1028</v>
      </c>
      <c r="P54" t="s">
        <v>855</v>
      </c>
      <c r="T54" t="s">
        <v>1899</v>
      </c>
      <c r="V54" t="s">
        <v>1763</v>
      </c>
      <c r="X54" t="s">
        <v>1767</v>
      </c>
      <c r="Y54" t="s">
        <v>1764</v>
      </c>
      <c r="Z54" t="s">
        <v>1791</v>
      </c>
      <c r="AA54" t="s">
        <v>1765</v>
      </c>
      <c r="AB54" t="s">
        <v>1817</v>
      </c>
      <c r="AC54" t="s">
        <v>836</v>
      </c>
      <c r="AD54" t="s">
        <v>1767</v>
      </c>
      <c r="AE54" t="s">
        <v>818</v>
      </c>
      <c r="AF54" t="s">
        <v>836</v>
      </c>
      <c r="AG54" t="s">
        <v>818</v>
      </c>
      <c r="KF54" t="s">
        <v>836</v>
      </c>
      <c r="KH54" t="s">
        <v>818</v>
      </c>
      <c r="KI54" t="s">
        <v>818</v>
      </c>
      <c r="KJ54" t="s">
        <v>818</v>
      </c>
      <c r="KK54" t="s">
        <v>818</v>
      </c>
      <c r="KL54" t="s">
        <v>818</v>
      </c>
      <c r="KM54" t="s">
        <v>845</v>
      </c>
      <c r="KN54" t="s">
        <v>818</v>
      </c>
      <c r="KO54" t="s">
        <v>818</v>
      </c>
      <c r="KP54" t="s">
        <v>818</v>
      </c>
      <c r="KQ54" t="s">
        <v>845</v>
      </c>
      <c r="KR54" t="s">
        <v>818</v>
      </c>
      <c r="KS54" t="s">
        <v>845</v>
      </c>
      <c r="KT54" t="s">
        <v>845</v>
      </c>
      <c r="KU54" t="s">
        <v>818</v>
      </c>
      <c r="KV54" t="s">
        <v>818</v>
      </c>
      <c r="KW54" t="s">
        <v>818</v>
      </c>
      <c r="KX54" t="s">
        <v>845</v>
      </c>
      <c r="KY54" t="s">
        <v>818</v>
      </c>
      <c r="KZ54" t="s">
        <v>837</v>
      </c>
      <c r="LA54" t="s">
        <v>845</v>
      </c>
      <c r="LB54" t="s">
        <v>837</v>
      </c>
      <c r="LC54" t="s">
        <v>837</v>
      </c>
      <c r="LD54" t="s">
        <v>836</v>
      </c>
      <c r="LE54" t="s">
        <v>818</v>
      </c>
      <c r="LF54" t="s">
        <v>837</v>
      </c>
      <c r="LH54" t="s">
        <v>1767</v>
      </c>
      <c r="LI54" t="s">
        <v>1767</v>
      </c>
      <c r="LJ54" t="s">
        <v>1767</v>
      </c>
      <c r="LK54" t="s">
        <v>1767</v>
      </c>
      <c r="LL54" t="s">
        <v>1767</v>
      </c>
      <c r="LM54" t="s">
        <v>1767</v>
      </c>
      <c r="LO54" t="s">
        <v>1767</v>
      </c>
      <c r="LQ54" t="s">
        <v>1767</v>
      </c>
      <c r="LR54" t="s">
        <v>818</v>
      </c>
      <c r="LV54" t="s">
        <v>818</v>
      </c>
      <c r="LX54" t="s">
        <v>1767</v>
      </c>
      <c r="MU54" t="s">
        <v>1763</v>
      </c>
      <c r="NC54" t="s">
        <v>1763</v>
      </c>
      <c r="ND54" t="s">
        <v>1767</v>
      </c>
      <c r="NE54" t="s">
        <v>1763</v>
      </c>
      <c r="NF54" t="s">
        <v>1767</v>
      </c>
      <c r="NG54" t="s">
        <v>1767</v>
      </c>
      <c r="NH54" t="s">
        <v>1767</v>
      </c>
      <c r="NI54" t="s">
        <v>1767</v>
      </c>
      <c r="NJ54" t="s">
        <v>1767</v>
      </c>
      <c r="NK54" t="s">
        <v>1767</v>
      </c>
      <c r="NL54" t="s">
        <v>1763</v>
      </c>
      <c r="NM54" t="s">
        <v>1767</v>
      </c>
      <c r="NN54" t="s">
        <v>1767</v>
      </c>
      <c r="NO54" t="s">
        <v>1767</v>
      </c>
      <c r="NP54" t="s">
        <v>1767</v>
      </c>
      <c r="NQ54" t="s">
        <v>1767</v>
      </c>
      <c r="NR54" t="s">
        <v>1763</v>
      </c>
      <c r="NS54" t="s">
        <v>1763</v>
      </c>
      <c r="NT54" t="s">
        <v>1788</v>
      </c>
      <c r="NU54" t="s">
        <v>1795</v>
      </c>
      <c r="NV54" t="s">
        <v>1767</v>
      </c>
      <c r="NX54" t="s">
        <v>1773</v>
      </c>
      <c r="OP54" t="s">
        <v>1763</v>
      </c>
      <c r="OQ54" t="s">
        <v>1774</v>
      </c>
      <c r="OR54" t="s">
        <v>1797</v>
      </c>
      <c r="OS54" t="s">
        <v>1806</v>
      </c>
      <c r="OT54" t="s">
        <v>1763</v>
      </c>
      <c r="OU54" t="s">
        <v>1763</v>
      </c>
      <c r="OV54" t="s">
        <v>1777</v>
      </c>
      <c r="OW54" t="s">
        <v>1820</v>
      </c>
      <c r="OX54" t="s">
        <v>1830</v>
      </c>
      <c r="OY54" t="s">
        <v>1779</v>
      </c>
      <c r="OZ54" t="s">
        <v>849</v>
      </c>
      <c r="PA54" t="s">
        <v>1767</v>
      </c>
      <c r="PB54" t="s">
        <v>1767</v>
      </c>
      <c r="PC54" t="s">
        <v>1767</v>
      </c>
      <c r="PD54" t="s">
        <v>1767</v>
      </c>
      <c r="PE54" t="s">
        <v>1767</v>
      </c>
      <c r="PF54" t="s">
        <v>1763</v>
      </c>
      <c r="PG54" t="s">
        <v>1767</v>
      </c>
      <c r="PH54" t="s">
        <v>1767</v>
      </c>
      <c r="PI54" t="s">
        <v>1767</v>
      </c>
      <c r="PJ54" t="s">
        <v>1767</v>
      </c>
      <c r="PK54" t="s">
        <v>1767</v>
      </c>
      <c r="PL54" t="s">
        <v>1780</v>
      </c>
      <c r="PM54" t="s">
        <v>836</v>
      </c>
      <c r="PN54" t="s">
        <v>837</v>
      </c>
      <c r="PO54" t="s">
        <v>1807</v>
      </c>
      <c r="PP54" t="s">
        <v>1782</v>
      </c>
      <c r="PQ54" t="s">
        <v>1763</v>
      </c>
      <c r="PR54" t="s">
        <v>1763</v>
      </c>
      <c r="PS54" t="s">
        <v>1767</v>
      </c>
      <c r="PT54" t="s">
        <v>1767</v>
      </c>
      <c r="PU54" t="s">
        <v>1767</v>
      </c>
      <c r="PV54" t="s">
        <v>1767</v>
      </c>
      <c r="PW54" t="s">
        <v>1767</v>
      </c>
      <c r="PX54" t="s">
        <v>1767</v>
      </c>
      <c r="PY54" t="s">
        <v>1767</v>
      </c>
      <c r="PZ54" t="s">
        <v>1783</v>
      </c>
      <c r="QA54" t="s">
        <v>841</v>
      </c>
      <c r="QB54" t="s">
        <v>1850</v>
      </c>
      <c r="QC54" t="s">
        <v>1785</v>
      </c>
      <c r="QD54" t="s">
        <v>1815</v>
      </c>
      <c r="QE54" t="s">
        <v>845</v>
      </c>
      <c r="QF54" t="s">
        <v>1763</v>
      </c>
      <c r="QG54" t="s">
        <v>1763</v>
      </c>
      <c r="QH54" t="s">
        <v>1763</v>
      </c>
      <c r="QI54" t="s">
        <v>1767</v>
      </c>
      <c r="QJ54" t="s">
        <v>1767</v>
      </c>
      <c r="QK54" t="s">
        <v>1767</v>
      </c>
      <c r="QL54" t="s">
        <v>1767</v>
      </c>
      <c r="QM54" t="s">
        <v>1763</v>
      </c>
      <c r="QN54" t="s">
        <v>1767</v>
      </c>
      <c r="QO54" t="s">
        <v>1767</v>
      </c>
      <c r="QP54" t="s">
        <v>1767</v>
      </c>
      <c r="QQ54" t="s">
        <v>1767</v>
      </c>
      <c r="QR54" t="s">
        <v>1763</v>
      </c>
      <c r="QS54" t="s">
        <v>1763</v>
      </c>
      <c r="QT54" t="s">
        <v>1767</v>
      </c>
      <c r="QU54" t="s">
        <v>1767</v>
      </c>
      <c r="QV54" t="s">
        <v>1767</v>
      </c>
      <c r="QW54" t="s">
        <v>1767</v>
      </c>
      <c r="QX54" t="s">
        <v>1767</v>
      </c>
      <c r="QY54" t="s">
        <v>1767</v>
      </c>
      <c r="QZ54" t="s">
        <v>1767</v>
      </c>
      <c r="RA54" t="s">
        <v>1767</v>
      </c>
      <c r="RB54" t="s">
        <v>1767</v>
      </c>
      <c r="RC54" t="s">
        <v>1767</v>
      </c>
      <c r="RD54" t="s">
        <v>1767</v>
      </c>
      <c r="RE54" t="s">
        <v>1767</v>
      </c>
      <c r="RF54" t="s">
        <v>1767</v>
      </c>
      <c r="RG54" t="s">
        <v>1767</v>
      </c>
      <c r="RH54" t="s">
        <v>1767</v>
      </c>
      <c r="RI54" t="s">
        <v>1767</v>
      </c>
      <c r="RJ54" t="s">
        <v>1767</v>
      </c>
      <c r="RK54" t="s">
        <v>1763</v>
      </c>
      <c r="RL54" t="s">
        <v>1767</v>
      </c>
      <c r="RM54" t="s">
        <v>1763</v>
      </c>
      <c r="RN54" t="s">
        <v>1767</v>
      </c>
      <c r="RO54" t="s">
        <v>1767</v>
      </c>
      <c r="RP54" t="s">
        <v>1767</v>
      </c>
      <c r="RQ54" t="s">
        <v>1767</v>
      </c>
      <c r="RR54" t="s">
        <v>1767</v>
      </c>
      <c r="RS54" t="s">
        <v>1767</v>
      </c>
      <c r="RT54" t="s">
        <v>1767</v>
      </c>
      <c r="RU54" t="s">
        <v>1767</v>
      </c>
      <c r="RV54" t="s">
        <v>1767</v>
      </c>
      <c r="RW54" t="s">
        <v>1767</v>
      </c>
      <c r="RX54" t="s">
        <v>837</v>
      </c>
      <c r="RY54" t="s">
        <v>1150</v>
      </c>
      <c r="RZ54" t="s">
        <v>1763</v>
      </c>
      <c r="SA54" t="s">
        <v>1767</v>
      </c>
      <c r="SB54" t="s">
        <v>1767</v>
      </c>
      <c r="SC54" t="s">
        <v>1767</v>
      </c>
      <c r="SD54" t="s">
        <v>1767</v>
      </c>
      <c r="SE54" t="s">
        <v>1767</v>
      </c>
      <c r="SF54" t="s">
        <v>1767</v>
      </c>
      <c r="SG54" t="s">
        <v>1767</v>
      </c>
      <c r="SH54" t="s">
        <v>1767</v>
      </c>
      <c r="SI54" t="s">
        <v>1767</v>
      </c>
      <c r="SJ54" t="s">
        <v>1763</v>
      </c>
      <c r="SK54" t="s">
        <v>1767</v>
      </c>
      <c r="SL54" t="s">
        <v>1767</v>
      </c>
      <c r="SM54" t="s">
        <v>1767</v>
      </c>
      <c r="SN54" t="s">
        <v>1767</v>
      </c>
      <c r="SO54" t="s">
        <v>1767</v>
      </c>
      <c r="SP54" t="s">
        <v>1767</v>
      </c>
      <c r="SQ54" t="s">
        <v>1767</v>
      </c>
      <c r="SR54" t="s">
        <v>1767</v>
      </c>
      <c r="SS54" t="s">
        <v>1767</v>
      </c>
      <c r="ST54" t="s">
        <v>1767</v>
      </c>
      <c r="SU54" t="s">
        <v>1767</v>
      </c>
      <c r="SV54" t="s">
        <v>1767</v>
      </c>
      <c r="SW54" t="s">
        <v>1767</v>
      </c>
      <c r="SX54" t="s">
        <v>1767</v>
      </c>
      <c r="SY54" t="s">
        <v>1767</v>
      </c>
      <c r="SZ54" t="s">
        <v>1767</v>
      </c>
      <c r="TA54" t="s">
        <v>1767</v>
      </c>
      <c r="TB54" t="s">
        <v>1767</v>
      </c>
      <c r="TC54" t="s">
        <v>1767</v>
      </c>
      <c r="TD54" t="s">
        <v>1767</v>
      </c>
      <c r="TE54" t="s">
        <v>1767</v>
      </c>
      <c r="TF54" t="s">
        <v>1763</v>
      </c>
      <c r="TG54" t="s">
        <v>1767</v>
      </c>
      <c r="TH54" t="s">
        <v>1767</v>
      </c>
      <c r="TI54" t="s">
        <v>1767</v>
      </c>
      <c r="TU54" t="s">
        <v>1767</v>
      </c>
      <c r="TY54" t="s">
        <v>1763</v>
      </c>
      <c r="TZ54" t="s">
        <v>1767</v>
      </c>
      <c r="UA54" t="s">
        <v>1767</v>
      </c>
      <c r="UB54" t="s">
        <v>1767</v>
      </c>
      <c r="UC54" t="s">
        <v>1767</v>
      </c>
      <c r="UD54" t="s">
        <v>1767</v>
      </c>
      <c r="UE54" t="s">
        <v>1767</v>
      </c>
      <c r="UF54" t="s">
        <v>1767</v>
      </c>
      <c r="UG54" t="s">
        <v>1767</v>
      </c>
      <c r="UH54" t="s">
        <v>1767</v>
      </c>
      <c r="UI54" t="s">
        <v>1767</v>
      </c>
      <c r="UJ54" t="s">
        <v>1767</v>
      </c>
      <c r="UK54" t="s">
        <v>1767</v>
      </c>
      <c r="UL54" t="s">
        <v>1763</v>
      </c>
      <c r="UM54" t="s">
        <v>1818</v>
      </c>
      <c r="UN54" t="s">
        <v>1767</v>
      </c>
      <c r="UO54" t="s">
        <v>1767</v>
      </c>
      <c r="UP54" t="s">
        <v>1767</v>
      </c>
      <c r="UQ54" t="s">
        <v>1767</v>
      </c>
      <c r="UR54" t="s">
        <v>1767</v>
      </c>
      <c r="US54" t="s">
        <v>1767</v>
      </c>
      <c r="UT54" t="s">
        <v>1763</v>
      </c>
      <c r="UU54" t="s">
        <v>1767</v>
      </c>
      <c r="UV54" t="s">
        <v>1767</v>
      </c>
      <c r="UW54" t="s">
        <v>1767</v>
      </c>
      <c r="UX54" t="s">
        <v>1767</v>
      </c>
      <c r="UY54" t="s">
        <v>1767</v>
      </c>
      <c r="UZ54" t="s">
        <v>1767</v>
      </c>
      <c r="VB54" t="s">
        <v>1822</v>
      </c>
      <c r="VC54" t="s">
        <v>1788</v>
      </c>
      <c r="VD54" t="s">
        <v>1763</v>
      </c>
      <c r="VE54" t="s">
        <v>1767</v>
      </c>
      <c r="VF54" t="s">
        <v>1767</v>
      </c>
      <c r="VG54" t="s">
        <v>1767</v>
      </c>
      <c r="VH54" t="s">
        <v>1767</v>
      </c>
      <c r="VI54" t="s">
        <v>1767</v>
      </c>
      <c r="VJ54" t="s">
        <v>1767</v>
      </c>
      <c r="VK54" t="s">
        <v>1767</v>
      </c>
      <c r="VL54" t="s">
        <v>1767</v>
      </c>
      <c r="VM54" t="s">
        <v>1767</v>
      </c>
      <c r="VN54" t="s">
        <v>1767</v>
      </c>
      <c r="VO54" t="s">
        <v>1767</v>
      </c>
      <c r="VP54" t="s">
        <v>1767</v>
      </c>
      <c r="VQ54" t="s">
        <v>1767</v>
      </c>
      <c r="VY54" t="s">
        <v>1767</v>
      </c>
      <c r="VZ54" t="s">
        <v>1763</v>
      </c>
      <c r="WA54" t="s">
        <v>1767</v>
      </c>
      <c r="WJ54" t="s">
        <v>1767</v>
      </c>
      <c r="WK54" t="s">
        <v>1763</v>
      </c>
      <c r="WL54" t="s">
        <v>1767</v>
      </c>
      <c r="WM54" t="s">
        <v>1767</v>
      </c>
      <c r="WN54" t="s">
        <v>1767</v>
      </c>
      <c r="WO54" t="s">
        <v>1767</v>
      </c>
      <c r="WP54" t="s">
        <v>1767</v>
      </c>
      <c r="WQ54" t="s">
        <v>1767</v>
      </c>
      <c r="WR54" t="s">
        <v>1767</v>
      </c>
      <c r="WS54" t="s">
        <v>949</v>
      </c>
      <c r="WU54" t="s">
        <v>1763</v>
      </c>
      <c r="WV54" t="s">
        <v>1763</v>
      </c>
      <c r="WW54" t="s">
        <v>1763</v>
      </c>
      <c r="WX54" t="s">
        <v>1763</v>
      </c>
      <c r="WY54" t="s">
        <v>1767</v>
      </c>
      <c r="WZ54" t="s">
        <v>1767</v>
      </c>
      <c r="XA54" t="s">
        <v>1767</v>
      </c>
      <c r="XB54" t="s">
        <v>1767</v>
      </c>
      <c r="XC54" t="s">
        <v>1789</v>
      </c>
      <c r="XD54" t="s">
        <v>1763</v>
      </c>
      <c r="XE54" t="s">
        <v>1767</v>
      </c>
      <c r="XF54" t="s">
        <v>1767</v>
      </c>
      <c r="XG54" t="s">
        <v>1767</v>
      </c>
      <c r="XH54" t="s">
        <v>1767</v>
      </c>
      <c r="XI54" t="s">
        <v>1767</v>
      </c>
      <c r="XJ54" t="s">
        <v>1767</v>
      </c>
      <c r="XK54" t="s">
        <v>1767</v>
      </c>
      <c r="XL54" t="s">
        <v>1767</v>
      </c>
      <c r="XM54" t="s">
        <v>1767</v>
      </c>
      <c r="XN54" t="s">
        <v>1767</v>
      </c>
      <c r="XO54" t="s">
        <v>1767</v>
      </c>
      <c r="XP54" t="s">
        <v>1767</v>
      </c>
      <c r="XQ54" t="s">
        <v>1767</v>
      </c>
      <c r="XR54" t="s">
        <v>1767</v>
      </c>
      <c r="XS54" t="s">
        <v>1767</v>
      </c>
      <c r="XT54" t="s">
        <v>1767</v>
      </c>
      <c r="XU54" t="s">
        <v>1767</v>
      </c>
      <c r="XV54" t="s">
        <v>1767</v>
      </c>
      <c r="XW54" t="s">
        <v>1763</v>
      </c>
      <c r="XX54" t="s">
        <v>1767</v>
      </c>
      <c r="XY54" t="s">
        <v>1767</v>
      </c>
      <c r="XZ54" t="s">
        <v>1767</v>
      </c>
      <c r="ZM54" t="s">
        <v>1767</v>
      </c>
      <c r="ZN54" t="s">
        <v>1763</v>
      </c>
      <c r="ZO54" t="s">
        <v>1767</v>
      </c>
      <c r="ZP54" t="s">
        <v>1767</v>
      </c>
      <c r="ZQ54" t="s">
        <v>1767</v>
      </c>
      <c r="ZR54" t="s">
        <v>1767</v>
      </c>
      <c r="ZS54" t="s">
        <v>1767</v>
      </c>
      <c r="ZT54" t="s">
        <v>1767</v>
      </c>
      <c r="ZU54" t="s">
        <v>1767</v>
      </c>
      <c r="ZV54" t="s">
        <v>1767</v>
      </c>
      <c r="ZW54" t="s">
        <v>1767</v>
      </c>
      <c r="ZX54" t="s">
        <v>1767</v>
      </c>
      <c r="ZY54" t="s">
        <v>1767</v>
      </c>
      <c r="ZZ54" t="s">
        <v>1767</v>
      </c>
      <c r="AAA54" t="s">
        <v>1767</v>
      </c>
      <c r="AAB54" t="s">
        <v>1767</v>
      </c>
      <c r="AAC54" t="s">
        <v>1767</v>
      </c>
      <c r="AAD54" t="s">
        <v>1767</v>
      </c>
      <c r="AAE54" t="s">
        <v>1767</v>
      </c>
      <c r="AAF54" t="s">
        <v>1767</v>
      </c>
      <c r="AAH54" t="s">
        <v>1767</v>
      </c>
      <c r="AAI54" t="s">
        <v>1767</v>
      </c>
      <c r="AAJ54" t="s">
        <v>1767</v>
      </c>
      <c r="AAK54" t="s">
        <v>1767</v>
      </c>
      <c r="AAL54" t="s">
        <v>1763</v>
      </c>
      <c r="AAM54" t="s">
        <v>1767</v>
      </c>
      <c r="AAN54" t="s">
        <v>1767</v>
      </c>
      <c r="AAO54" t="s">
        <v>1767</v>
      </c>
      <c r="AAP54" t="s">
        <v>1767</v>
      </c>
      <c r="AAQ54" t="s">
        <v>1767</v>
      </c>
      <c r="AAR54" t="s">
        <v>1767</v>
      </c>
      <c r="AAS54" t="s">
        <v>1767</v>
      </c>
      <c r="AAT54" t="s">
        <v>1767</v>
      </c>
      <c r="AAV54" t="s">
        <v>1767</v>
      </c>
      <c r="AAW54" t="s">
        <v>1767</v>
      </c>
      <c r="AAX54" t="s">
        <v>1763</v>
      </c>
      <c r="AAY54" t="s">
        <v>1767</v>
      </c>
      <c r="AAZ54" t="s">
        <v>1767</v>
      </c>
      <c r="ABA54" t="s">
        <v>1767</v>
      </c>
      <c r="ABB54" t="s">
        <v>1763</v>
      </c>
      <c r="ABC54" t="s">
        <v>1767</v>
      </c>
      <c r="ABD54" t="s">
        <v>1767</v>
      </c>
      <c r="ABE54" t="s">
        <v>1767</v>
      </c>
      <c r="ABF54" t="s">
        <v>1767</v>
      </c>
      <c r="ABG54" t="s">
        <v>1767</v>
      </c>
      <c r="ABH54" t="s">
        <v>1767</v>
      </c>
      <c r="ABI54" t="s">
        <v>1767</v>
      </c>
      <c r="ABJ54" t="s">
        <v>1767</v>
      </c>
      <c r="ABK54" t="s">
        <v>1767</v>
      </c>
      <c r="ABL54" t="s">
        <v>1767</v>
      </c>
      <c r="ABM54" t="s">
        <v>1767</v>
      </c>
      <c r="ABN54" t="s">
        <v>1767</v>
      </c>
      <c r="ABO54" t="s">
        <v>1767</v>
      </c>
      <c r="ABP54" t="s">
        <v>1767</v>
      </c>
      <c r="ABQ54" t="s">
        <v>1767</v>
      </c>
      <c r="ABR54" t="s">
        <v>1767</v>
      </c>
      <c r="ABS54" t="s">
        <v>1767</v>
      </c>
      <c r="ABT54" t="s">
        <v>1767</v>
      </c>
      <c r="ABU54" t="s">
        <v>1767</v>
      </c>
      <c r="ABV54" t="s">
        <v>1767</v>
      </c>
      <c r="ABW54" t="s">
        <v>1763</v>
      </c>
      <c r="ABX54" t="s">
        <v>1767</v>
      </c>
      <c r="ABY54" t="s">
        <v>1767</v>
      </c>
      <c r="ABZ54" t="s">
        <v>1767</v>
      </c>
      <c r="ACA54" t="s">
        <v>1767</v>
      </c>
      <c r="ACB54" t="s">
        <v>1767</v>
      </c>
      <c r="ACC54" t="s">
        <v>1767</v>
      </c>
      <c r="ACD54" t="s">
        <v>1767</v>
      </c>
      <c r="ACE54" t="s">
        <v>1763</v>
      </c>
      <c r="ACF54" t="s">
        <v>1767</v>
      </c>
      <c r="ACG54" t="s">
        <v>1767</v>
      </c>
      <c r="ACH54" t="s">
        <v>1767</v>
      </c>
      <c r="ACI54" t="s">
        <v>1767</v>
      </c>
    </row>
    <row r="55" spans="1:763">
      <c r="A55" t="s">
        <v>1151</v>
      </c>
      <c r="B55" t="s">
        <v>1152</v>
      </c>
      <c r="C55" t="s">
        <v>1153</v>
      </c>
      <c r="D55" t="s">
        <v>941</v>
      </c>
      <c r="E55" t="s">
        <v>941</v>
      </c>
      <c r="P55" t="s">
        <v>812</v>
      </c>
      <c r="T55" t="s">
        <v>1790</v>
      </c>
      <c r="V55" t="s">
        <v>1763</v>
      </c>
      <c r="X55" t="s">
        <v>1763</v>
      </c>
      <c r="Y55" t="s">
        <v>1764</v>
      </c>
      <c r="AA55" t="s">
        <v>1792</v>
      </c>
      <c r="AB55" t="s">
        <v>1817</v>
      </c>
      <c r="AC55" t="s">
        <v>879</v>
      </c>
      <c r="AD55" t="s">
        <v>1767</v>
      </c>
      <c r="AE55" t="s">
        <v>818</v>
      </c>
      <c r="AF55" t="s">
        <v>879</v>
      </c>
      <c r="AG55" t="s">
        <v>818</v>
      </c>
      <c r="KF55" t="s">
        <v>879</v>
      </c>
      <c r="KH55" t="s">
        <v>818</v>
      </c>
      <c r="KI55" t="s">
        <v>818</v>
      </c>
      <c r="KJ55" t="s">
        <v>818</v>
      </c>
      <c r="KK55" t="s">
        <v>818</v>
      </c>
      <c r="KL55" t="s">
        <v>818</v>
      </c>
      <c r="KM55" t="s">
        <v>818</v>
      </c>
      <c r="KN55" t="s">
        <v>845</v>
      </c>
      <c r="KO55" t="s">
        <v>845</v>
      </c>
      <c r="KP55" t="s">
        <v>818</v>
      </c>
      <c r="KQ55" t="s">
        <v>837</v>
      </c>
      <c r="KR55" t="s">
        <v>818</v>
      </c>
      <c r="KS55" t="s">
        <v>818</v>
      </c>
      <c r="KT55" t="s">
        <v>818</v>
      </c>
      <c r="KU55" t="s">
        <v>818</v>
      </c>
      <c r="KV55" t="s">
        <v>818</v>
      </c>
      <c r="KW55" t="s">
        <v>845</v>
      </c>
      <c r="KX55" t="s">
        <v>818</v>
      </c>
      <c r="KY55" t="s">
        <v>818</v>
      </c>
      <c r="KZ55" t="s">
        <v>818</v>
      </c>
      <c r="LA55" t="s">
        <v>845</v>
      </c>
      <c r="LB55" t="s">
        <v>818</v>
      </c>
      <c r="LC55" t="s">
        <v>818</v>
      </c>
      <c r="LD55" t="s">
        <v>879</v>
      </c>
      <c r="LE55" t="s">
        <v>818</v>
      </c>
      <c r="LF55" t="s">
        <v>837</v>
      </c>
      <c r="LH55" t="s">
        <v>1767</v>
      </c>
      <c r="LI55" t="s">
        <v>1767</v>
      </c>
      <c r="LJ55" t="s">
        <v>1767</v>
      </c>
      <c r="LK55" t="s">
        <v>1767</v>
      </c>
      <c r="LL55" t="s">
        <v>1767</v>
      </c>
      <c r="LM55" t="s">
        <v>1767</v>
      </c>
      <c r="LO55" t="s">
        <v>1763</v>
      </c>
      <c r="LP55" t="s">
        <v>1763</v>
      </c>
      <c r="LQ55" t="s">
        <v>1767</v>
      </c>
      <c r="LR55" t="s">
        <v>818</v>
      </c>
      <c r="LS55" t="s">
        <v>818</v>
      </c>
      <c r="LT55" t="s">
        <v>818</v>
      </c>
      <c r="LU55" t="s">
        <v>818</v>
      </c>
      <c r="LV55" t="s">
        <v>818</v>
      </c>
      <c r="LW55" t="s">
        <v>818</v>
      </c>
      <c r="LX55" t="s">
        <v>1767</v>
      </c>
      <c r="MU55" t="s">
        <v>1763</v>
      </c>
      <c r="NC55" t="s">
        <v>1763</v>
      </c>
      <c r="ND55" t="s">
        <v>1767</v>
      </c>
      <c r="NE55" t="s">
        <v>1767</v>
      </c>
      <c r="NF55" t="s">
        <v>1763</v>
      </c>
      <c r="NG55" t="s">
        <v>1767</v>
      </c>
      <c r="NH55" t="s">
        <v>1767</v>
      </c>
      <c r="NI55" t="s">
        <v>1767</v>
      </c>
      <c r="NJ55" t="s">
        <v>1767</v>
      </c>
      <c r="NK55" t="s">
        <v>1767</v>
      </c>
      <c r="NL55" t="s">
        <v>1767</v>
      </c>
      <c r="NM55" t="s">
        <v>1767</v>
      </c>
      <c r="NN55" t="s">
        <v>1767</v>
      </c>
      <c r="NO55" t="s">
        <v>1767</v>
      </c>
      <c r="NP55" t="s">
        <v>1767</v>
      </c>
      <c r="NQ55" t="s">
        <v>1767</v>
      </c>
      <c r="NR55" t="s">
        <v>1763</v>
      </c>
      <c r="NS55" t="s">
        <v>1767</v>
      </c>
      <c r="NU55" t="s">
        <v>1882</v>
      </c>
      <c r="OP55" t="s">
        <v>1767</v>
      </c>
      <c r="OQ55" t="s">
        <v>1875</v>
      </c>
      <c r="OR55" t="s">
        <v>1797</v>
      </c>
      <c r="OS55" t="s">
        <v>1776</v>
      </c>
      <c r="OT55" t="s">
        <v>1763</v>
      </c>
      <c r="OU55" t="s">
        <v>1767</v>
      </c>
      <c r="OV55" t="s">
        <v>1777</v>
      </c>
      <c r="OW55" t="s">
        <v>1798</v>
      </c>
      <c r="OX55" t="s">
        <v>832</v>
      </c>
      <c r="OY55" t="s">
        <v>1779</v>
      </c>
      <c r="OZ55" t="s">
        <v>1011</v>
      </c>
      <c r="PA55" t="s">
        <v>1763</v>
      </c>
      <c r="PB55" t="s">
        <v>1763</v>
      </c>
      <c r="PC55" t="s">
        <v>1767</v>
      </c>
      <c r="PD55" t="s">
        <v>1767</v>
      </c>
      <c r="PE55" t="s">
        <v>1767</v>
      </c>
      <c r="PF55" t="s">
        <v>1767</v>
      </c>
      <c r="PG55" t="s">
        <v>1767</v>
      </c>
      <c r="PH55" t="s">
        <v>1767</v>
      </c>
      <c r="PI55" t="s">
        <v>1767</v>
      </c>
      <c r="PJ55" t="s">
        <v>1767</v>
      </c>
      <c r="PK55" t="s">
        <v>1763</v>
      </c>
      <c r="PL55" t="s">
        <v>1832</v>
      </c>
      <c r="PM55" t="s">
        <v>837</v>
      </c>
      <c r="PN55" t="s">
        <v>845</v>
      </c>
      <c r="PO55" t="s">
        <v>1812</v>
      </c>
      <c r="PP55" t="s">
        <v>1782</v>
      </c>
      <c r="PQ55" t="s">
        <v>1763</v>
      </c>
      <c r="PR55" t="s">
        <v>1763</v>
      </c>
      <c r="PS55" t="s">
        <v>1767</v>
      </c>
      <c r="PT55" t="s">
        <v>1767</v>
      </c>
      <c r="PU55" t="s">
        <v>1767</v>
      </c>
      <c r="PV55" t="s">
        <v>1767</v>
      </c>
      <c r="PW55" t="s">
        <v>1767</v>
      </c>
      <c r="PX55" t="s">
        <v>1767</v>
      </c>
      <c r="PY55" t="s">
        <v>1767</v>
      </c>
      <c r="PZ55" t="s">
        <v>1783</v>
      </c>
      <c r="QA55" t="s">
        <v>841</v>
      </c>
      <c r="QB55" t="s">
        <v>1814</v>
      </c>
      <c r="QC55" t="s">
        <v>1785</v>
      </c>
      <c r="QD55" t="s">
        <v>1786</v>
      </c>
      <c r="QE55" t="s">
        <v>845</v>
      </c>
      <c r="QF55" t="s">
        <v>1763</v>
      </c>
      <c r="QG55" t="s">
        <v>1767</v>
      </c>
      <c r="QH55" t="s">
        <v>1763</v>
      </c>
      <c r="QI55" t="s">
        <v>1767</v>
      </c>
      <c r="QJ55" t="s">
        <v>1767</v>
      </c>
      <c r="QK55" t="s">
        <v>1763</v>
      </c>
      <c r="QL55" t="s">
        <v>1767</v>
      </c>
      <c r="QM55" t="s">
        <v>1767</v>
      </c>
      <c r="QN55" t="s">
        <v>1767</v>
      </c>
      <c r="QO55" t="s">
        <v>1767</v>
      </c>
      <c r="QP55" t="s">
        <v>1767</v>
      </c>
      <c r="QQ55" t="s">
        <v>1767</v>
      </c>
      <c r="QR55" t="s">
        <v>1767</v>
      </c>
      <c r="QS55" t="s">
        <v>1763</v>
      </c>
      <c r="QT55" t="s">
        <v>1767</v>
      </c>
      <c r="QU55" t="s">
        <v>1767</v>
      </c>
      <c r="QV55" t="s">
        <v>1767</v>
      </c>
      <c r="QW55" t="s">
        <v>1767</v>
      </c>
      <c r="QX55" t="s">
        <v>1767</v>
      </c>
      <c r="QY55" t="s">
        <v>1767</v>
      </c>
      <c r="QZ55" t="s">
        <v>1767</v>
      </c>
      <c r="RA55" t="s">
        <v>1767</v>
      </c>
      <c r="RB55" t="s">
        <v>1767</v>
      </c>
      <c r="RC55" t="s">
        <v>1767</v>
      </c>
      <c r="RD55" t="s">
        <v>1767</v>
      </c>
      <c r="RE55" t="s">
        <v>1767</v>
      </c>
      <c r="RF55" t="s">
        <v>1767</v>
      </c>
      <c r="RG55" t="s">
        <v>1767</v>
      </c>
      <c r="RH55" t="s">
        <v>1767</v>
      </c>
      <c r="RI55" t="s">
        <v>1767</v>
      </c>
      <c r="RJ55" t="s">
        <v>1767</v>
      </c>
      <c r="RK55" t="s">
        <v>1763</v>
      </c>
      <c r="RL55" t="s">
        <v>1763</v>
      </c>
      <c r="RM55" t="s">
        <v>1767</v>
      </c>
      <c r="RN55" t="s">
        <v>1767</v>
      </c>
      <c r="RO55" t="s">
        <v>1767</v>
      </c>
      <c r="RP55" t="s">
        <v>1767</v>
      </c>
      <c r="RQ55" t="s">
        <v>1767</v>
      </c>
      <c r="RR55" t="s">
        <v>1767</v>
      </c>
      <c r="RS55" t="s">
        <v>1767</v>
      </c>
      <c r="RT55" t="s">
        <v>1767</v>
      </c>
      <c r="RU55" t="s">
        <v>1767</v>
      </c>
      <c r="RV55" t="s">
        <v>1767</v>
      </c>
      <c r="RW55" t="s">
        <v>1767</v>
      </c>
      <c r="RX55" t="s">
        <v>837</v>
      </c>
      <c r="RY55" t="s">
        <v>846</v>
      </c>
      <c r="RZ55" t="s">
        <v>1763</v>
      </c>
      <c r="SA55" t="s">
        <v>1767</v>
      </c>
      <c r="SB55" t="s">
        <v>1767</v>
      </c>
      <c r="SC55" t="s">
        <v>1767</v>
      </c>
      <c r="SD55" t="s">
        <v>1767</v>
      </c>
      <c r="SE55" t="s">
        <v>1767</v>
      </c>
      <c r="SF55" t="s">
        <v>1767</v>
      </c>
      <c r="SG55" t="s">
        <v>1767</v>
      </c>
      <c r="SH55" t="s">
        <v>1767</v>
      </c>
      <c r="SI55" t="s">
        <v>1767</v>
      </c>
      <c r="SJ55" t="s">
        <v>1767</v>
      </c>
      <c r="SK55" t="s">
        <v>1767</v>
      </c>
      <c r="SL55" t="s">
        <v>1763</v>
      </c>
      <c r="SM55" t="s">
        <v>1767</v>
      </c>
      <c r="SN55" t="s">
        <v>1767</v>
      </c>
      <c r="SO55" t="s">
        <v>1767</v>
      </c>
      <c r="SP55" t="s">
        <v>1767</v>
      </c>
      <c r="SQ55" t="s">
        <v>1767</v>
      </c>
      <c r="SR55" t="s">
        <v>1767</v>
      </c>
      <c r="SS55" t="s">
        <v>1767</v>
      </c>
      <c r="ST55" t="s">
        <v>1763</v>
      </c>
      <c r="SU55" t="s">
        <v>1767</v>
      </c>
      <c r="SV55" t="s">
        <v>1767</v>
      </c>
      <c r="SW55" t="s">
        <v>1763</v>
      </c>
      <c r="SX55" t="s">
        <v>1767</v>
      </c>
      <c r="SY55" t="s">
        <v>1767</v>
      </c>
      <c r="SZ55" t="s">
        <v>1767</v>
      </c>
      <c r="TA55" t="s">
        <v>1767</v>
      </c>
      <c r="TB55" t="s">
        <v>1767</v>
      </c>
      <c r="TC55" t="s">
        <v>1767</v>
      </c>
      <c r="TD55" t="s">
        <v>1767</v>
      </c>
      <c r="TE55" t="s">
        <v>1767</v>
      </c>
      <c r="TF55" t="s">
        <v>1767</v>
      </c>
      <c r="TG55" t="s">
        <v>1767</v>
      </c>
      <c r="TH55" t="s">
        <v>1767</v>
      </c>
      <c r="TI55" t="s">
        <v>1767</v>
      </c>
      <c r="TU55" t="s">
        <v>1767</v>
      </c>
      <c r="TY55" t="s">
        <v>1767</v>
      </c>
      <c r="TZ55" t="s">
        <v>1767</v>
      </c>
      <c r="UA55" t="s">
        <v>1767</v>
      </c>
      <c r="UB55" t="s">
        <v>1767</v>
      </c>
      <c r="UC55" t="s">
        <v>1767</v>
      </c>
      <c r="UD55" t="s">
        <v>1767</v>
      </c>
      <c r="UE55" t="s">
        <v>1767</v>
      </c>
      <c r="UF55" t="s">
        <v>1767</v>
      </c>
      <c r="UG55" t="s">
        <v>1767</v>
      </c>
      <c r="UH55" t="s">
        <v>1763</v>
      </c>
      <c r="UI55" t="s">
        <v>1767</v>
      </c>
      <c r="UJ55" t="s">
        <v>1767</v>
      </c>
      <c r="UK55" t="s">
        <v>1767</v>
      </c>
      <c r="UL55" t="s">
        <v>1767</v>
      </c>
      <c r="UM55" t="s">
        <v>1767</v>
      </c>
      <c r="UN55" t="s">
        <v>1763</v>
      </c>
      <c r="UO55" t="s">
        <v>1767</v>
      </c>
      <c r="UP55" t="s">
        <v>1767</v>
      </c>
      <c r="UQ55" t="s">
        <v>1767</v>
      </c>
      <c r="UR55" t="s">
        <v>1767</v>
      </c>
      <c r="US55" t="s">
        <v>1767</v>
      </c>
      <c r="UT55" t="s">
        <v>1767</v>
      </c>
      <c r="UU55" t="s">
        <v>1767</v>
      </c>
      <c r="UV55" t="s">
        <v>1767</v>
      </c>
      <c r="UW55" t="s">
        <v>1767</v>
      </c>
      <c r="UX55" t="s">
        <v>1767</v>
      </c>
      <c r="UY55" t="s">
        <v>1767</v>
      </c>
      <c r="UZ55" t="s">
        <v>1767</v>
      </c>
      <c r="VB55" t="s">
        <v>1787</v>
      </c>
      <c r="VC55" t="s">
        <v>1846</v>
      </c>
      <c r="VD55" t="s">
        <v>1767</v>
      </c>
      <c r="VE55" t="s">
        <v>1763</v>
      </c>
      <c r="VF55" t="s">
        <v>1767</v>
      </c>
      <c r="VG55" t="s">
        <v>1767</v>
      </c>
      <c r="VH55" t="s">
        <v>1767</v>
      </c>
      <c r="VI55" t="s">
        <v>1767</v>
      </c>
      <c r="VJ55" t="s">
        <v>1767</v>
      </c>
      <c r="VK55" t="s">
        <v>1767</v>
      </c>
      <c r="VL55" t="s">
        <v>1767</v>
      </c>
      <c r="VM55" t="s">
        <v>1767</v>
      </c>
      <c r="VN55" t="s">
        <v>1767</v>
      </c>
      <c r="VO55" t="s">
        <v>1767</v>
      </c>
      <c r="VP55" t="s">
        <v>1767</v>
      </c>
      <c r="VQ55" t="s">
        <v>1767</v>
      </c>
      <c r="VY55" t="s">
        <v>1767</v>
      </c>
      <c r="VZ55" t="s">
        <v>1763</v>
      </c>
      <c r="WA55" t="s">
        <v>1767</v>
      </c>
      <c r="WJ55" t="s">
        <v>1763</v>
      </c>
      <c r="WK55" t="s">
        <v>1767</v>
      </c>
      <c r="WL55" t="s">
        <v>1767</v>
      </c>
      <c r="WM55" t="s">
        <v>1767</v>
      </c>
      <c r="WN55" t="s">
        <v>1767</v>
      </c>
      <c r="WO55" t="s">
        <v>1767</v>
      </c>
      <c r="WP55" t="s">
        <v>1767</v>
      </c>
      <c r="WQ55" t="s">
        <v>1767</v>
      </c>
      <c r="WR55" t="s">
        <v>1767</v>
      </c>
      <c r="WS55" t="s">
        <v>908</v>
      </c>
      <c r="WU55" t="s">
        <v>1767</v>
      </c>
      <c r="WV55" t="s">
        <v>1767</v>
      </c>
      <c r="WW55" t="s">
        <v>1767</v>
      </c>
      <c r="WX55" t="s">
        <v>1767</v>
      </c>
      <c r="WY55" t="s">
        <v>1767</v>
      </c>
      <c r="WZ55" t="s">
        <v>1763</v>
      </c>
      <c r="XA55" t="s">
        <v>1767</v>
      </c>
      <c r="XB55" t="s">
        <v>1767</v>
      </c>
      <c r="XC55" t="s">
        <v>1802</v>
      </c>
      <c r="XD55" t="s">
        <v>1763</v>
      </c>
      <c r="XE55" t="s">
        <v>1767</v>
      </c>
      <c r="XF55" t="s">
        <v>1767</v>
      </c>
      <c r="XG55" t="s">
        <v>1767</v>
      </c>
      <c r="XH55" t="s">
        <v>1767</v>
      </c>
      <c r="XI55" t="s">
        <v>1767</v>
      </c>
      <c r="XJ55" t="s">
        <v>1767</v>
      </c>
      <c r="XK55" t="s">
        <v>1767</v>
      </c>
      <c r="XL55" t="s">
        <v>1767</v>
      </c>
      <c r="XM55" t="s">
        <v>1763</v>
      </c>
      <c r="XN55" t="s">
        <v>1767</v>
      </c>
      <c r="XO55" t="s">
        <v>1767</v>
      </c>
      <c r="XP55" t="s">
        <v>1767</v>
      </c>
      <c r="XQ55" t="s">
        <v>1767</v>
      </c>
      <c r="XR55" t="s">
        <v>1763</v>
      </c>
      <c r="XS55" t="s">
        <v>1767</v>
      </c>
      <c r="XT55" t="s">
        <v>1763</v>
      </c>
      <c r="XU55" t="s">
        <v>1767</v>
      </c>
      <c r="XV55" t="s">
        <v>1767</v>
      </c>
      <c r="XW55" t="s">
        <v>1767</v>
      </c>
      <c r="XX55" t="s">
        <v>1767</v>
      </c>
      <c r="XY55" t="s">
        <v>1767</v>
      </c>
      <c r="XZ55" t="s">
        <v>1767</v>
      </c>
      <c r="ZM55" t="s">
        <v>1767</v>
      </c>
      <c r="ZN55" t="s">
        <v>1767</v>
      </c>
      <c r="ZO55" t="s">
        <v>1767</v>
      </c>
      <c r="ZP55" t="s">
        <v>1767</v>
      </c>
      <c r="ZQ55" t="s">
        <v>1767</v>
      </c>
      <c r="ZR55" t="s">
        <v>1763</v>
      </c>
      <c r="ZS55" t="s">
        <v>1767</v>
      </c>
      <c r="ZT55" t="s">
        <v>1767</v>
      </c>
      <c r="ZU55" t="s">
        <v>1767</v>
      </c>
      <c r="ZV55" t="s">
        <v>1767</v>
      </c>
      <c r="ZW55" t="s">
        <v>1763</v>
      </c>
      <c r="ZX55" t="s">
        <v>1767</v>
      </c>
      <c r="ZY55" t="s">
        <v>1767</v>
      </c>
      <c r="ZZ55" t="s">
        <v>1767</v>
      </c>
      <c r="AAA55" t="s">
        <v>1767</v>
      </c>
      <c r="AAB55" t="s">
        <v>1767</v>
      </c>
      <c r="AAC55" t="s">
        <v>1767</v>
      </c>
      <c r="AAD55" t="s">
        <v>1767</v>
      </c>
      <c r="AAE55" t="s">
        <v>1767</v>
      </c>
      <c r="AAF55" t="s">
        <v>1767</v>
      </c>
      <c r="AAH55" t="s">
        <v>1763</v>
      </c>
      <c r="AAI55" t="s">
        <v>1767</v>
      </c>
      <c r="AAJ55" t="s">
        <v>1767</v>
      </c>
      <c r="AAK55" t="s">
        <v>1767</v>
      </c>
      <c r="AAL55" t="s">
        <v>1767</v>
      </c>
      <c r="AAM55" t="s">
        <v>1767</v>
      </c>
      <c r="AAN55" t="s">
        <v>1767</v>
      </c>
      <c r="AAO55" t="s">
        <v>1767</v>
      </c>
      <c r="AAP55" t="s">
        <v>1767</v>
      </c>
      <c r="AAQ55" t="s">
        <v>1767</v>
      </c>
      <c r="AAR55" t="s">
        <v>1767</v>
      </c>
      <c r="AAS55" t="s">
        <v>1767</v>
      </c>
      <c r="AAT55" t="s">
        <v>1767</v>
      </c>
      <c r="AAV55" t="s">
        <v>1767</v>
      </c>
      <c r="AAW55" t="s">
        <v>1767</v>
      </c>
      <c r="AAX55" t="s">
        <v>1767</v>
      </c>
      <c r="AAY55" t="s">
        <v>1767</v>
      </c>
      <c r="AAZ55" t="s">
        <v>1767</v>
      </c>
      <c r="ABA55" t="s">
        <v>1767</v>
      </c>
      <c r="ABB55" t="s">
        <v>1763</v>
      </c>
      <c r="ABC55" t="s">
        <v>1767</v>
      </c>
      <c r="ABD55" t="s">
        <v>1767</v>
      </c>
      <c r="ABE55" t="s">
        <v>1767</v>
      </c>
      <c r="ABF55" t="s">
        <v>1767</v>
      </c>
      <c r="ABG55" t="s">
        <v>1767</v>
      </c>
      <c r="ABH55" t="s">
        <v>1767</v>
      </c>
      <c r="ABI55" t="s">
        <v>1767</v>
      </c>
      <c r="ABJ55" t="s">
        <v>1767</v>
      </c>
      <c r="ABK55" t="s">
        <v>1767</v>
      </c>
      <c r="ABL55" t="s">
        <v>1767</v>
      </c>
      <c r="ABM55" t="s">
        <v>1767</v>
      </c>
      <c r="ABN55" t="s">
        <v>1767</v>
      </c>
      <c r="ABO55" t="s">
        <v>1767</v>
      </c>
      <c r="ABP55" t="s">
        <v>1767</v>
      </c>
      <c r="ABQ55" t="s">
        <v>1767</v>
      </c>
      <c r="ABR55" t="s">
        <v>1767</v>
      </c>
      <c r="ABS55" t="s">
        <v>1767</v>
      </c>
      <c r="ABT55" t="s">
        <v>1767</v>
      </c>
      <c r="ABU55" t="s">
        <v>1767</v>
      </c>
      <c r="ABV55" t="s">
        <v>1767</v>
      </c>
      <c r="ABW55" t="s">
        <v>1767</v>
      </c>
      <c r="ABX55" t="s">
        <v>1767</v>
      </c>
      <c r="ABY55" t="s">
        <v>1763</v>
      </c>
      <c r="ABZ55" t="s">
        <v>1767</v>
      </c>
      <c r="ACA55" t="s">
        <v>1767</v>
      </c>
      <c r="ACB55" t="s">
        <v>1767</v>
      </c>
      <c r="ACC55" t="s">
        <v>1767</v>
      </c>
      <c r="ACD55" t="s">
        <v>1767</v>
      </c>
      <c r="ACE55" t="s">
        <v>1767</v>
      </c>
      <c r="ACF55" t="s">
        <v>1767</v>
      </c>
      <c r="ACG55" t="s">
        <v>1767</v>
      </c>
      <c r="ACH55" t="s">
        <v>1767</v>
      </c>
      <c r="ACI55" t="s">
        <v>1767</v>
      </c>
    </row>
    <row r="56" spans="1:763">
      <c r="A56" t="s">
        <v>1154</v>
      </c>
      <c r="B56" t="s">
        <v>1155</v>
      </c>
      <c r="C56" t="s">
        <v>1156</v>
      </c>
      <c r="D56" t="s">
        <v>1028</v>
      </c>
      <c r="E56" t="s">
        <v>1028</v>
      </c>
      <c r="P56" t="s">
        <v>886</v>
      </c>
      <c r="Q56">
        <v>0.64514064157430773</v>
      </c>
      <c r="T56" t="s">
        <v>1908</v>
      </c>
      <c r="V56" t="s">
        <v>1763</v>
      </c>
      <c r="X56" t="s">
        <v>1763</v>
      </c>
      <c r="Y56" t="s">
        <v>1764</v>
      </c>
      <c r="AA56" t="s">
        <v>1792</v>
      </c>
      <c r="AB56" t="s">
        <v>1766</v>
      </c>
      <c r="AC56" t="s">
        <v>837</v>
      </c>
      <c r="AD56" t="s">
        <v>1767</v>
      </c>
      <c r="AE56" t="s">
        <v>837</v>
      </c>
      <c r="AF56" t="s">
        <v>818</v>
      </c>
      <c r="AG56" t="s">
        <v>818</v>
      </c>
      <c r="KF56" t="s">
        <v>837</v>
      </c>
      <c r="KH56" t="s">
        <v>818</v>
      </c>
      <c r="KI56" t="s">
        <v>818</v>
      </c>
      <c r="KJ56" t="s">
        <v>818</v>
      </c>
      <c r="KK56" t="s">
        <v>818</v>
      </c>
      <c r="KL56" t="s">
        <v>818</v>
      </c>
      <c r="KM56" t="s">
        <v>818</v>
      </c>
      <c r="KN56" t="s">
        <v>818</v>
      </c>
      <c r="KO56" t="s">
        <v>845</v>
      </c>
      <c r="KP56" t="s">
        <v>818</v>
      </c>
      <c r="KQ56" t="s">
        <v>845</v>
      </c>
      <c r="KR56" t="s">
        <v>818</v>
      </c>
      <c r="KS56" t="s">
        <v>818</v>
      </c>
      <c r="KT56" t="s">
        <v>818</v>
      </c>
      <c r="KU56" t="s">
        <v>818</v>
      </c>
      <c r="KV56" t="s">
        <v>818</v>
      </c>
      <c r="KW56" t="s">
        <v>818</v>
      </c>
      <c r="KX56" t="s">
        <v>845</v>
      </c>
      <c r="KY56" t="s">
        <v>818</v>
      </c>
      <c r="KZ56" t="s">
        <v>818</v>
      </c>
      <c r="LA56" t="s">
        <v>845</v>
      </c>
      <c r="LB56" t="s">
        <v>818</v>
      </c>
      <c r="LC56" t="s">
        <v>818</v>
      </c>
      <c r="LD56" t="s">
        <v>837</v>
      </c>
      <c r="LE56" t="s">
        <v>818</v>
      </c>
      <c r="LF56" t="s">
        <v>845</v>
      </c>
      <c r="LH56" t="s">
        <v>1763</v>
      </c>
      <c r="LI56" t="s">
        <v>1767</v>
      </c>
      <c r="LJ56" t="s">
        <v>1763</v>
      </c>
      <c r="LK56" t="s">
        <v>1767</v>
      </c>
      <c r="LL56" t="s">
        <v>1767</v>
      </c>
      <c r="LM56" t="s">
        <v>1767</v>
      </c>
      <c r="LN56" t="s">
        <v>1767</v>
      </c>
      <c r="LO56" t="s">
        <v>1767</v>
      </c>
      <c r="LQ56" t="s">
        <v>1767</v>
      </c>
      <c r="LR56" t="s">
        <v>818</v>
      </c>
      <c r="LV56" t="s">
        <v>818</v>
      </c>
      <c r="LX56" t="s">
        <v>1767</v>
      </c>
      <c r="MA56" t="s">
        <v>1793</v>
      </c>
      <c r="MB56" t="s">
        <v>954</v>
      </c>
      <c r="MC56" t="s">
        <v>1769</v>
      </c>
      <c r="MD56" t="s">
        <v>1763</v>
      </c>
      <c r="MF56" t="s">
        <v>1770</v>
      </c>
      <c r="MI56" t="s">
        <v>1763</v>
      </c>
      <c r="MJ56" t="s">
        <v>1771</v>
      </c>
      <c r="MK56" t="s">
        <v>1763</v>
      </c>
      <c r="ML56" t="s">
        <v>1767</v>
      </c>
      <c r="MM56" t="s">
        <v>1767</v>
      </c>
      <c r="MN56" t="s">
        <v>1767</v>
      </c>
      <c r="MO56" t="s">
        <v>1767</v>
      </c>
      <c r="MP56" t="s">
        <v>1767</v>
      </c>
      <c r="MQ56" t="s">
        <v>1767</v>
      </c>
      <c r="MR56" t="s">
        <v>1763</v>
      </c>
      <c r="MS56" t="s">
        <v>1767</v>
      </c>
      <c r="MT56" t="s">
        <v>1767</v>
      </c>
      <c r="MU56" t="s">
        <v>1763</v>
      </c>
      <c r="NC56" t="s">
        <v>1763</v>
      </c>
      <c r="ND56" t="s">
        <v>1767</v>
      </c>
      <c r="NE56" t="s">
        <v>1763</v>
      </c>
      <c r="NF56" t="s">
        <v>1767</v>
      </c>
      <c r="NG56" t="s">
        <v>1767</v>
      </c>
      <c r="NH56" t="s">
        <v>1767</v>
      </c>
      <c r="NI56" t="s">
        <v>1767</v>
      </c>
      <c r="NJ56" t="s">
        <v>1767</v>
      </c>
      <c r="NK56" t="s">
        <v>1767</v>
      </c>
      <c r="NL56" t="s">
        <v>1763</v>
      </c>
      <c r="NM56" t="s">
        <v>1763</v>
      </c>
      <c r="NN56" t="s">
        <v>1763</v>
      </c>
      <c r="NO56" t="s">
        <v>1767</v>
      </c>
      <c r="NP56" t="s">
        <v>1767</v>
      </c>
      <c r="NQ56" t="s">
        <v>1767</v>
      </c>
      <c r="NR56" t="s">
        <v>1763</v>
      </c>
      <c r="NS56" t="s">
        <v>1767</v>
      </c>
      <c r="NU56" t="s">
        <v>1909</v>
      </c>
      <c r="OP56" t="s">
        <v>1767</v>
      </c>
      <c r="OQ56" t="s">
        <v>1774</v>
      </c>
      <c r="OR56" t="s">
        <v>1775</v>
      </c>
      <c r="OS56" t="s">
        <v>1806</v>
      </c>
      <c r="OT56" t="s">
        <v>1763</v>
      </c>
      <c r="OU56" t="s">
        <v>1763</v>
      </c>
      <c r="OV56" t="s">
        <v>1777</v>
      </c>
      <c r="OW56" t="s">
        <v>1820</v>
      </c>
      <c r="OX56" t="s">
        <v>832</v>
      </c>
      <c r="OY56" t="s">
        <v>1779</v>
      </c>
      <c r="OZ56" t="s">
        <v>849</v>
      </c>
      <c r="PA56" t="s">
        <v>1763</v>
      </c>
      <c r="PB56" t="s">
        <v>1767</v>
      </c>
      <c r="PC56" t="s">
        <v>1767</v>
      </c>
      <c r="PD56" t="s">
        <v>1763</v>
      </c>
      <c r="PE56" t="s">
        <v>1767</v>
      </c>
      <c r="PF56" t="s">
        <v>1767</v>
      </c>
      <c r="PG56" t="s">
        <v>1767</v>
      </c>
      <c r="PH56" t="s">
        <v>1767</v>
      </c>
      <c r="PI56" t="s">
        <v>1767</v>
      </c>
      <c r="PJ56" t="s">
        <v>1767</v>
      </c>
      <c r="PK56" t="s">
        <v>1763</v>
      </c>
      <c r="PL56" t="s">
        <v>1780</v>
      </c>
      <c r="PM56" t="s">
        <v>879</v>
      </c>
      <c r="PN56" t="s">
        <v>845</v>
      </c>
      <c r="PO56" t="s">
        <v>1807</v>
      </c>
      <c r="PP56" t="s">
        <v>1782</v>
      </c>
      <c r="PQ56" t="s">
        <v>1763</v>
      </c>
      <c r="PR56" t="s">
        <v>1763</v>
      </c>
      <c r="PS56" t="s">
        <v>1767</v>
      </c>
      <c r="PT56" t="s">
        <v>1767</v>
      </c>
      <c r="PU56" t="s">
        <v>1767</v>
      </c>
      <c r="PV56" t="s">
        <v>1767</v>
      </c>
      <c r="PW56" t="s">
        <v>1767</v>
      </c>
      <c r="PX56" t="s">
        <v>1767</v>
      </c>
      <c r="PY56" t="s">
        <v>1767</v>
      </c>
      <c r="PZ56" t="s">
        <v>1783</v>
      </c>
      <c r="QA56" t="s">
        <v>841</v>
      </c>
      <c r="QB56" t="s">
        <v>1814</v>
      </c>
      <c r="QC56" t="s">
        <v>1851</v>
      </c>
      <c r="QD56" t="s">
        <v>1786</v>
      </c>
      <c r="QE56" t="s">
        <v>845</v>
      </c>
      <c r="QF56" t="s">
        <v>1763</v>
      </c>
      <c r="QG56" t="s">
        <v>1763</v>
      </c>
      <c r="QH56" t="s">
        <v>1763</v>
      </c>
      <c r="QI56" t="s">
        <v>1763</v>
      </c>
      <c r="QJ56" t="s">
        <v>1763</v>
      </c>
      <c r="QK56" t="s">
        <v>1763</v>
      </c>
      <c r="QL56" t="s">
        <v>1763</v>
      </c>
      <c r="QM56" t="s">
        <v>1767</v>
      </c>
      <c r="QN56" t="s">
        <v>1767</v>
      </c>
      <c r="QO56" t="s">
        <v>1767</v>
      </c>
      <c r="QP56" t="s">
        <v>1767</v>
      </c>
      <c r="QQ56" t="s">
        <v>1767</v>
      </c>
      <c r="QR56" t="s">
        <v>1801</v>
      </c>
      <c r="QS56" t="s">
        <v>1763</v>
      </c>
      <c r="QT56" t="s">
        <v>1767</v>
      </c>
      <c r="QU56" t="s">
        <v>1767</v>
      </c>
      <c r="QV56" t="s">
        <v>1767</v>
      </c>
      <c r="QW56" t="s">
        <v>1767</v>
      </c>
      <c r="QX56" t="s">
        <v>1767</v>
      </c>
      <c r="QY56" t="s">
        <v>1767</v>
      </c>
      <c r="QZ56" t="s">
        <v>1767</v>
      </c>
      <c r="RA56" t="s">
        <v>1767</v>
      </c>
      <c r="RB56" t="s">
        <v>1767</v>
      </c>
      <c r="RC56" t="s">
        <v>1767</v>
      </c>
      <c r="RD56" t="s">
        <v>1767</v>
      </c>
      <c r="RE56" t="s">
        <v>1767</v>
      </c>
      <c r="RF56" t="s">
        <v>1767</v>
      </c>
      <c r="RG56" t="s">
        <v>1767</v>
      </c>
      <c r="RH56" t="s">
        <v>1767</v>
      </c>
      <c r="RI56" t="s">
        <v>1767</v>
      </c>
      <c r="RJ56" t="s">
        <v>1767</v>
      </c>
      <c r="RK56" t="s">
        <v>1763</v>
      </c>
      <c r="RL56" t="s">
        <v>1763</v>
      </c>
      <c r="RM56" t="s">
        <v>1767</v>
      </c>
      <c r="RN56" t="s">
        <v>1767</v>
      </c>
      <c r="RO56" t="s">
        <v>1763</v>
      </c>
      <c r="RP56" t="s">
        <v>1767</v>
      </c>
      <c r="RQ56" t="s">
        <v>1767</v>
      </c>
      <c r="RR56" t="s">
        <v>1767</v>
      </c>
      <c r="RS56" t="s">
        <v>1767</v>
      </c>
      <c r="RT56" t="s">
        <v>1767</v>
      </c>
      <c r="RU56" t="s">
        <v>1767</v>
      </c>
      <c r="RV56" t="s">
        <v>1767</v>
      </c>
      <c r="RW56" t="s">
        <v>1767</v>
      </c>
      <c r="RX56" t="s">
        <v>845</v>
      </c>
      <c r="RY56" t="s">
        <v>849</v>
      </c>
      <c r="RZ56" t="s">
        <v>1767</v>
      </c>
      <c r="SB56" t="s">
        <v>1763</v>
      </c>
      <c r="SC56" t="s">
        <v>1767</v>
      </c>
      <c r="SD56" t="s">
        <v>1767</v>
      </c>
      <c r="SE56" t="s">
        <v>1767</v>
      </c>
      <c r="SF56" t="s">
        <v>1763</v>
      </c>
      <c r="SG56" t="s">
        <v>1763</v>
      </c>
      <c r="SH56" t="s">
        <v>1767</v>
      </c>
      <c r="SI56" t="s">
        <v>1763</v>
      </c>
      <c r="SJ56" t="s">
        <v>1767</v>
      </c>
      <c r="SK56" t="s">
        <v>1767</v>
      </c>
      <c r="SL56" t="s">
        <v>1767</v>
      </c>
      <c r="SM56" t="s">
        <v>1767</v>
      </c>
      <c r="SN56" t="s">
        <v>1767</v>
      </c>
      <c r="SO56" t="s">
        <v>1767</v>
      </c>
      <c r="SP56" t="s">
        <v>1763</v>
      </c>
      <c r="SQ56" t="s">
        <v>1767</v>
      </c>
      <c r="SR56" t="s">
        <v>1767</v>
      </c>
      <c r="SS56" t="s">
        <v>1767</v>
      </c>
      <c r="ST56" t="s">
        <v>1767</v>
      </c>
      <c r="SU56" t="s">
        <v>1767</v>
      </c>
      <c r="SV56" t="s">
        <v>1763</v>
      </c>
      <c r="SW56" t="s">
        <v>1767</v>
      </c>
      <c r="SX56" t="s">
        <v>1767</v>
      </c>
      <c r="SY56" t="s">
        <v>1763</v>
      </c>
      <c r="SZ56" t="s">
        <v>1767</v>
      </c>
      <c r="TA56" t="s">
        <v>1767</v>
      </c>
      <c r="TB56" t="s">
        <v>1767</v>
      </c>
      <c r="TC56" t="s">
        <v>1767</v>
      </c>
      <c r="TD56" t="s">
        <v>1767</v>
      </c>
      <c r="TE56" t="s">
        <v>1767</v>
      </c>
      <c r="TF56" t="s">
        <v>1767</v>
      </c>
      <c r="TG56" t="s">
        <v>1767</v>
      </c>
      <c r="TH56" t="s">
        <v>1767</v>
      </c>
      <c r="TI56" t="s">
        <v>1767</v>
      </c>
      <c r="TJ56" t="s">
        <v>1763</v>
      </c>
      <c r="TK56" t="s">
        <v>1767</v>
      </c>
      <c r="TL56" t="s">
        <v>1767</v>
      </c>
      <c r="TM56" t="s">
        <v>1763</v>
      </c>
      <c r="TN56" t="s">
        <v>1763</v>
      </c>
      <c r="TO56" t="s">
        <v>1763</v>
      </c>
      <c r="TP56" t="s">
        <v>1767</v>
      </c>
      <c r="TQ56" t="s">
        <v>1767</v>
      </c>
      <c r="TR56" t="s">
        <v>1767</v>
      </c>
      <c r="TS56" t="s">
        <v>1767</v>
      </c>
      <c r="TT56" t="s">
        <v>1767</v>
      </c>
      <c r="TU56" t="s">
        <v>1767</v>
      </c>
      <c r="TV56" t="s">
        <v>1767</v>
      </c>
      <c r="TW56" t="s">
        <v>1767</v>
      </c>
      <c r="TY56" t="s">
        <v>1763</v>
      </c>
      <c r="TZ56" t="s">
        <v>1767</v>
      </c>
      <c r="UA56" t="s">
        <v>1767</v>
      </c>
      <c r="UB56" t="s">
        <v>1763</v>
      </c>
      <c r="UC56" t="s">
        <v>1767</v>
      </c>
      <c r="UD56" t="s">
        <v>1767</v>
      </c>
      <c r="UE56" t="s">
        <v>1767</v>
      </c>
      <c r="UF56" t="s">
        <v>1763</v>
      </c>
      <c r="UG56" t="s">
        <v>1767</v>
      </c>
      <c r="UH56" t="s">
        <v>1767</v>
      </c>
      <c r="UI56" t="s">
        <v>1767</v>
      </c>
      <c r="UJ56" t="s">
        <v>1767</v>
      </c>
      <c r="UK56" t="s">
        <v>1767</v>
      </c>
      <c r="UL56" t="s">
        <v>1763</v>
      </c>
      <c r="UM56" t="s">
        <v>1818</v>
      </c>
      <c r="UN56" t="s">
        <v>1767</v>
      </c>
      <c r="UO56" t="s">
        <v>1763</v>
      </c>
      <c r="UP56" t="s">
        <v>1767</v>
      </c>
      <c r="UQ56" t="s">
        <v>1767</v>
      </c>
      <c r="UR56" t="s">
        <v>1767</v>
      </c>
      <c r="US56" t="s">
        <v>1767</v>
      </c>
      <c r="UT56" t="s">
        <v>1767</v>
      </c>
      <c r="UU56" t="s">
        <v>1767</v>
      </c>
      <c r="UV56" t="s">
        <v>1767</v>
      </c>
      <c r="UW56" t="s">
        <v>1767</v>
      </c>
      <c r="UX56" t="s">
        <v>1767</v>
      </c>
      <c r="UY56" t="s">
        <v>1767</v>
      </c>
      <c r="UZ56" t="s">
        <v>1767</v>
      </c>
      <c r="VB56" t="s">
        <v>1887</v>
      </c>
      <c r="VD56" t="s">
        <v>1767</v>
      </c>
      <c r="VE56" t="s">
        <v>1767</v>
      </c>
      <c r="VF56" t="s">
        <v>1763</v>
      </c>
      <c r="VG56" t="s">
        <v>1763</v>
      </c>
      <c r="VH56" t="s">
        <v>1767</v>
      </c>
      <c r="VI56" t="s">
        <v>1767</v>
      </c>
      <c r="VJ56" t="s">
        <v>1767</v>
      </c>
      <c r="VK56" t="s">
        <v>1767</v>
      </c>
      <c r="VL56" t="s">
        <v>1763</v>
      </c>
      <c r="VM56" t="s">
        <v>1763</v>
      </c>
      <c r="VN56" t="s">
        <v>1767</v>
      </c>
      <c r="VO56" t="s">
        <v>1767</v>
      </c>
      <c r="VP56" t="s">
        <v>1767</v>
      </c>
      <c r="VQ56" t="s">
        <v>1767</v>
      </c>
      <c r="VY56" t="s">
        <v>1763</v>
      </c>
      <c r="VZ56" t="s">
        <v>1763</v>
      </c>
      <c r="WA56" t="s">
        <v>1767</v>
      </c>
      <c r="WJ56" t="s">
        <v>1763</v>
      </c>
      <c r="WK56" t="s">
        <v>1767</v>
      </c>
      <c r="WL56" t="s">
        <v>1767</v>
      </c>
      <c r="WM56" t="s">
        <v>1767</v>
      </c>
      <c r="WN56" t="s">
        <v>1767</v>
      </c>
      <c r="WO56" t="s">
        <v>1767</v>
      </c>
      <c r="WP56" t="s">
        <v>1767</v>
      </c>
      <c r="WQ56" t="s">
        <v>1767</v>
      </c>
      <c r="WR56" t="s">
        <v>1767</v>
      </c>
      <c r="WS56" t="s">
        <v>908</v>
      </c>
      <c r="WU56" t="s">
        <v>1767</v>
      </c>
      <c r="WV56" t="s">
        <v>1767</v>
      </c>
      <c r="WW56" t="s">
        <v>1763</v>
      </c>
      <c r="WX56" t="s">
        <v>1767</v>
      </c>
      <c r="WY56" t="s">
        <v>1767</v>
      </c>
      <c r="WZ56" t="s">
        <v>1767</v>
      </c>
      <c r="XA56" t="s">
        <v>1767</v>
      </c>
      <c r="XB56" t="s">
        <v>1767</v>
      </c>
      <c r="XC56" t="s">
        <v>1802</v>
      </c>
      <c r="XD56" t="s">
        <v>1763</v>
      </c>
      <c r="XE56" t="s">
        <v>1767</v>
      </c>
      <c r="XF56" t="s">
        <v>1767</v>
      </c>
      <c r="XG56" t="s">
        <v>1767</v>
      </c>
      <c r="XH56" t="s">
        <v>1767</v>
      </c>
      <c r="XI56" t="s">
        <v>1767</v>
      </c>
      <c r="XJ56" t="s">
        <v>1767</v>
      </c>
      <c r="XK56" t="s">
        <v>1767</v>
      </c>
      <c r="XL56" t="s">
        <v>1767</v>
      </c>
      <c r="XM56" t="s">
        <v>1763</v>
      </c>
      <c r="XN56" t="s">
        <v>1767</v>
      </c>
      <c r="XO56" t="s">
        <v>1767</v>
      </c>
      <c r="XP56" t="s">
        <v>1767</v>
      </c>
      <c r="XQ56" t="s">
        <v>1767</v>
      </c>
      <c r="XR56" t="s">
        <v>1767</v>
      </c>
      <c r="XS56" t="s">
        <v>1763</v>
      </c>
      <c r="XT56" t="s">
        <v>1767</v>
      </c>
      <c r="XU56" t="s">
        <v>1763</v>
      </c>
      <c r="XV56" t="s">
        <v>1767</v>
      </c>
      <c r="XW56" t="s">
        <v>1767</v>
      </c>
      <c r="XX56" t="s">
        <v>1767</v>
      </c>
      <c r="XY56" t="s">
        <v>1767</v>
      </c>
      <c r="XZ56" t="s">
        <v>1763</v>
      </c>
      <c r="YA56" t="s">
        <v>1767</v>
      </c>
      <c r="YB56" t="s">
        <v>1767</v>
      </c>
      <c r="YC56" t="s">
        <v>1767</v>
      </c>
      <c r="YD56" t="s">
        <v>1763</v>
      </c>
      <c r="YE56" t="s">
        <v>1767</v>
      </c>
      <c r="YF56" t="s">
        <v>1767</v>
      </c>
      <c r="YG56" t="s">
        <v>1767</v>
      </c>
      <c r="YH56" t="s">
        <v>1767</v>
      </c>
      <c r="YI56" t="s">
        <v>1767</v>
      </c>
      <c r="YJ56" t="s">
        <v>1767</v>
      </c>
      <c r="YK56" t="s">
        <v>1767</v>
      </c>
      <c r="YL56" t="s">
        <v>1767</v>
      </c>
      <c r="YM56" t="s">
        <v>1767</v>
      </c>
      <c r="YN56" t="s">
        <v>1763</v>
      </c>
      <c r="YO56" t="s">
        <v>1763</v>
      </c>
      <c r="YP56" t="s">
        <v>1767</v>
      </c>
      <c r="YQ56" t="s">
        <v>1767</v>
      </c>
      <c r="YR56" t="s">
        <v>1767</v>
      </c>
      <c r="YS56" t="s">
        <v>1767</v>
      </c>
      <c r="YT56" t="s">
        <v>1767</v>
      </c>
      <c r="YU56" t="s">
        <v>1763</v>
      </c>
      <c r="YW56" t="s">
        <v>1767</v>
      </c>
      <c r="ZM56" t="s">
        <v>1767</v>
      </c>
      <c r="ZN56" t="s">
        <v>1767</v>
      </c>
      <c r="ZO56" t="s">
        <v>1767</v>
      </c>
      <c r="ZP56" t="s">
        <v>1767</v>
      </c>
      <c r="ZQ56" t="s">
        <v>1763</v>
      </c>
      <c r="ZR56" t="s">
        <v>1763</v>
      </c>
      <c r="ZS56" t="s">
        <v>1763</v>
      </c>
      <c r="ZT56" t="s">
        <v>1767</v>
      </c>
      <c r="ZU56" t="s">
        <v>1767</v>
      </c>
      <c r="ZV56" t="s">
        <v>1767</v>
      </c>
      <c r="ZW56" t="s">
        <v>1767</v>
      </c>
      <c r="ZX56" t="s">
        <v>1767</v>
      </c>
      <c r="ZY56" t="s">
        <v>1767</v>
      </c>
      <c r="ZZ56" t="s">
        <v>1767</v>
      </c>
      <c r="AAA56" t="s">
        <v>1767</v>
      </c>
      <c r="AAB56" t="s">
        <v>1767</v>
      </c>
      <c r="AAC56" t="s">
        <v>1767</v>
      </c>
      <c r="AAD56" t="s">
        <v>1767</v>
      </c>
      <c r="AAE56" t="s">
        <v>1767</v>
      </c>
      <c r="AAF56" t="s">
        <v>1767</v>
      </c>
      <c r="AAH56" t="s">
        <v>1763</v>
      </c>
      <c r="AAI56" t="s">
        <v>1767</v>
      </c>
      <c r="AAJ56" t="s">
        <v>1763</v>
      </c>
      <c r="AAK56" t="s">
        <v>1767</v>
      </c>
      <c r="AAL56" t="s">
        <v>1763</v>
      </c>
      <c r="AAM56" t="s">
        <v>1767</v>
      </c>
      <c r="AAN56" t="s">
        <v>1767</v>
      </c>
      <c r="AAO56" t="s">
        <v>1767</v>
      </c>
      <c r="AAP56" t="s">
        <v>1767</v>
      </c>
      <c r="AAQ56" t="s">
        <v>1767</v>
      </c>
      <c r="AAR56" t="s">
        <v>1767</v>
      </c>
      <c r="AAS56" t="s">
        <v>1767</v>
      </c>
      <c r="AAT56" t="s">
        <v>1767</v>
      </c>
      <c r="AAV56" t="s">
        <v>1767</v>
      </c>
      <c r="AAW56" t="s">
        <v>1767</v>
      </c>
      <c r="AAX56" t="s">
        <v>1767</v>
      </c>
      <c r="AAY56" t="s">
        <v>1767</v>
      </c>
      <c r="AAZ56" t="s">
        <v>1767</v>
      </c>
      <c r="ABA56" t="s">
        <v>1767</v>
      </c>
      <c r="ABB56" t="s">
        <v>1763</v>
      </c>
      <c r="ABC56" t="s">
        <v>1767</v>
      </c>
      <c r="ABD56" t="s">
        <v>1767</v>
      </c>
      <c r="ABE56" t="s">
        <v>1767</v>
      </c>
      <c r="ABF56" t="s">
        <v>1767</v>
      </c>
      <c r="ABG56" t="s">
        <v>1767</v>
      </c>
      <c r="ABH56" t="s">
        <v>1767</v>
      </c>
      <c r="ABI56" t="s">
        <v>1767</v>
      </c>
      <c r="ABJ56" t="s">
        <v>1767</v>
      </c>
      <c r="ABK56" t="s">
        <v>1763</v>
      </c>
      <c r="ABL56" t="s">
        <v>1763</v>
      </c>
      <c r="ABM56" t="s">
        <v>1763</v>
      </c>
      <c r="ABN56" t="s">
        <v>1767</v>
      </c>
      <c r="ABO56" t="s">
        <v>1767</v>
      </c>
      <c r="ABP56" t="s">
        <v>1767</v>
      </c>
      <c r="ABQ56" t="s">
        <v>1767</v>
      </c>
      <c r="ABR56" t="s">
        <v>1767</v>
      </c>
      <c r="ABS56" t="s">
        <v>1767</v>
      </c>
      <c r="ABT56" t="s">
        <v>1763</v>
      </c>
      <c r="ABU56" t="s">
        <v>1767</v>
      </c>
      <c r="ABV56" t="s">
        <v>1767</v>
      </c>
      <c r="ABW56" t="s">
        <v>1763</v>
      </c>
      <c r="ABX56" t="s">
        <v>1767</v>
      </c>
      <c r="ABY56" t="s">
        <v>1767</v>
      </c>
      <c r="ABZ56" t="s">
        <v>1767</v>
      </c>
      <c r="ACA56" t="s">
        <v>1763</v>
      </c>
      <c r="ACB56" t="s">
        <v>1767</v>
      </c>
      <c r="ACC56" t="s">
        <v>1767</v>
      </c>
      <c r="ACD56" t="s">
        <v>1767</v>
      </c>
      <c r="ACE56" t="s">
        <v>1767</v>
      </c>
      <c r="ACF56" t="s">
        <v>1767</v>
      </c>
      <c r="ACG56" t="s">
        <v>1767</v>
      </c>
      <c r="ACH56" t="s">
        <v>1767</v>
      </c>
      <c r="ACI56" t="s">
        <v>1767</v>
      </c>
    </row>
    <row r="57" spans="1:763">
      <c r="A57" t="s">
        <v>1158</v>
      </c>
      <c r="B57" t="s">
        <v>1159</v>
      </c>
      <c r="C57" t="s">
        <v>1160</v>
      </c>
      <c r="D57" t="s">
        <v>873</v>
      </c>
      <c r="E57" t="s">
        <v>873</v>
      </c>
      <c r="P57" t="s">
        <v>874</v>
      </c>
      <c r="Q57">
        <v>1.2475828181962281</v>
      </c>
      <c r="T57" t="s">
        <v>1910</v>
      </c>
      <c r="V57" t="s">
        <v>1763</v>
      </c>
      <c r="X57" t="s">
        <v>1763</v>
      </c>
      <c r="Y57" t="s">
        <v>1764</v>
      </c>
      <c r="AA57" t="s">
        <v>1828</v>
      </c>
      <c r="AB57" t="s">
        <v>1766</v>
      </c>
      <c r="AC57" t="s">
        <v>1361</v>
      </c>
      <c r="AD57" t="s">
        <v>1763</v>
      </c>
      <c r="AE57" t="s">
        <v>1361</v>
      </c>
      <c r="AF57" t="s">
        <v>818</v>
      </c>
      <c r="AG57" t="s">
        <v>818</v>
      </c>
      <c r="KF57" t="s">
        <v>1361</v>
      </c>
      <c r="KH57" t="s">
        <v>818</v>
      </c>
      <c r="KI57" t="s">
        <v>818</v>
      </c>
      <c r="KJ57" t="s">
        <v>845</v>
      </c>
      <c r="KK57" t="s">
        <v>818</v>
      </c>
      <c r="KL57" t="s">
        <v>818</v>
      </c>
      <c r="KM57" t="s">
        <v>837</v>
      </c>
      <c r="KN57" t="s">
        <v>845</v>
      </c>
      <c r="KO57" t="s">
        <v>818</v>
      </c>
      <c r="KP57" t="s">
        <v>845</v>
      </c>
      <c r="KQ57" t="s">
        <v>879</v>
      </c>
      <c r="KR57" t="s">
        <v>818</v>
      </c>
      <c r="KS57" t="s">
        <v>818</v>
      </c>
      <c r="KT57" t="s">
        <v>818</v>
      </c>
      <c r="KU57" t="s">
        <v>845</v>
      </c>
      <c r="KV57" t="s">
        <v>818</v>
      </c>
      <c r="KW57" t="s">
        <v>845</v>
      </c>
      <c r="KX57" t="s">
        <v>845</v>
      </c>
      <c r="KY57" t="s">
        <v>818</v>
      </c>
      <c r="KZ57" t="s">
        <v>845</v>
      </c>
      <c r="LA57" t="s">
        <v>837</v>
      </c>
      <c r="LB57" t="s">
        <v>845</v>
      </c>
      <c r="LC57" t="s">
        <v>837</v>
      </c>
      <c r="LD57" t="s">
        <v>1361</v>
      </c>
      <c r="LE57" t="s">
        <v>845</v>
      </c>
      <c r="LF57" t="s">
        <v>1057</v>
      </c>
      <c r="LH57" t="s">
        <v>1767</v>
      </c>
      <c r="LI57" t="s">
        <v>1767</v>
      </c>
      <c r="LJ57" t="s">
        <v>1767</v>
      </c>
      <c r="LK57" t="s">
        <v>1767</v>
      </c>
      <c r="LL57" t="s">
        <v>1767</v>
      </c>
      <c r="LM57" t="s">
        <v>1767</v>
      </c>
      <c r="LO57" t="s">
        <v>1763</v>
      </c>
      <c r="LP57" t="s">
        <v>1767</v>
      </c>
      <c r="LQ57" t="s">
        <v>1767</v>
      </c>
      <c r="LR57" t="s">
        <v>818</v>
      </c>
      <c r="LV57" t="s">
        <v>818</v>
      </c>
      <c r="LX57" t="s">
        <v>1767</v>
      </c>
      <c r="MA57" t="s">
        <v>1829</v>
      </c>
      <c r="MB57" t="s">
        <v>887</v>
      </c>
      <c r="MC57" t="s">
        <v>1804</v>
      </c>
      <c r="MD57" t="s">
        <v>1763</v>
      </c>
      <c r="MF57" t="s">
        <v>1889</v>
      </c>
      <c r="MI57" t="s">
        <v>1763</v>
      </c>
      <c r="MJ57" t="s">
        <v>1771</v>
      </c>
      <c r="MK57" t="s">
        <v>1763</v>
      </c>
      <c r="ML57" t="s">
        <v>1767</v>
      </c>
      <c r="MM57" t="s">
        <v>1767</v>
      </c>
      <c r="MN57" t="s">
        <v>1767</v>
      </c>
      <c r="MO57" t="s">
        <v>1767</v>
      </c>
      <c r="MP57" t="s">
        <v>1767</v>
      </c>
      <c r="MQ57" t="s">
        <v>1767</v>
      </c>
      <c r="MR57" t="s">
        <v>1763</v>
      </c>
      <c r="MS57" t="s">
        <v>1767</v>
      </c>
      <c r="MT57" t="s">
        <v>1767</v>
      </c>
      <c r="MU57" t="s">
        <v>1767</v>
      </c>
      <c r="MV57" t="s">
        <v>1767</v>
      </c>
      <c r="MW57" t="s">
        <v>1767</v>
      </c>
      <c r="MX57" t="s">
        <v>1767</v>
      </c>
      <c r="MY57" t="s">
        <v>1763</v>
      </c>
      <c r="MZ57" t="s">
        <v>1767</v>
      </c>
      <c r="NA57" t="s">
        <v>1767</v>
      </c>
      <c r="NB57" t="s">
        <v>1767</v>
      </c>
      <c r="NR57" t="s">
        <v>1763</v>
      </c>
      <c r="NS57" t="s">
        <v>1767</v>
      </c>
      <c r="NU57" t="s">
        <v>1772</v>
      </c>
      <c r="NX57" t="s">
        <v>1856</v>
      </c>
      <c r="NY57" t="s">
        <v>818</v>
      </c>
      <c r="OA57" t="s">
        <v>1767</v>
      </c>
      <c r="OB57" t="s">
        <v>1767</v>
      </c>
      <c r="OC57" t="s">
        <v>1767</v>
      </c>
      <c r="OD57" t="s">
        <v>1767</v>
      </c>
      <c r="OE57" t="s">
        <v>1767</v>
      </c>
      <c r="OF57" t="s">
        <v>1763</v>
      </c>
      <c r="OG57" t="s">
        <v>1767</v>
      </c>
      <c r="OH57" t="s">
        <v>1767</v>
      </c>
      <c r="OI57" t="s">
        <v>1767</v>
      </c>
      <c r="OJ57" t="s">
        <v>1767</v>
      </c>
      <c r="OK57" t="s">
        <v>1767</v>
      </c>
      <c r="OL57" t="s">
        <v>1767</v>
      </c>
      <c r="OM57" t="s">
        <v>1767</v>
      </c>
      <c r="ON57" t="s">
        <v>1767</v>
      </c>
      <c r="OP57" t="s">
        <v>1767</v>
      </c>
      <c r="OQ57" t="s">
        <v>1774</v>
      </c>
      <c r="OR57" t="s">
        <v>1797</v>
      </c>
      <c r="OS57" t="s">
        <v>1776</v>
      </c>
      <c r="OT57" t="s">
        <v>1763</v>
      </c>
      <c r="OU57" t="s">
        <v>1763</v>
      </c>
      <c r="OV57" t="s">
        <v>1777</v>
      </c>
      <c r="OW57" t="s">
        <v>1798</v>
      </c>
      <c r="OX57" t="s">
        <v>832</v>
      </c>
      <c r="OY57" t="s">
        <v>1779</v>
      </c>
      <c r="OZ57" t="s">
        <v>928</v>
      </c>
      <c r="PA57" t="s">
        <v>1767</v>
      </c>
      <c r="PB57" t="s">
        <v>1767</v>
      </c>
      <c r="PC57" t="s">
        <v>1767</v>
      </c>
      <c r="PD57" t="s">
        <v>1767</v>
      </c>
      <c r="PE57" t="s">
        <v>1767</v>
      </c>
      <c r="PF57" t="s">
        <v>1763</v>
      </c>
      <c r="PG57" t="s">
        <v>1767</v>
      </c>
      <c r="PH57" t="s">
        <v>1767</v>
      </c>
      <c r="PI57" t="s">
        <v>1767</v>
      </c>
      <c r="PJ57" t="s">
        <v>1767</v>
      </c>
      <c r="PK57" t="s">
        <v>1763</v>
      </c>
      <c r="PL57" t="s">
        <v>1780</v>
      </c>
      <c r="PM57" t="s">
        <v>836</v>
      </c>
      <c r="PN57" t="s">
        <v>879</v>
      </c>
      <c r="PO57" t="s">
        <v>1812</v>
      </c>
      <c r="PP57" t="s">
        <v>1782</v>
      </c>
      <c r="PQ57" t="s">
        <v>1763</v>
      </c>
      <c r="PR57" t="s">
        <v>1763</v>
      </c>
      <c r="PS57" t="s">
        <v>1767</v>
      </c>
      <c r="PT57" t="s">
        <v>1767</v>
      </c>
      <c r="PU57" t="s">
        <v>1767</v>
      </c>
      <c r="PV57" t="s">
        <v>1767</v>
      </c>
      <c r="PW57" t="s">
        <v>1767</v>
      </c>
      <c r="PX57" t="s">
        <v>1767</v>
      </c>
      <c r="PY57" t="s">
        <v>1767</v>
      </c>
      <c r="PZ57" t="s">
        <v>1783</v>
      </c>
      <c r="QA57" t="s">
        <v>841</v>
      </c>
      <c r="QB57" t="s">
        <v>1814</v>
      </c>
      <c r="QC57" t="s">
        <v>1785</v>
      </c>
      <c r="QD57" t="s">
        <v>1815</v>
      </c>
      <c r="QE57" t="s">
        <v>845</v>
      </c>
      <c r="QF57" t="s">
        <v>1763</v>
      </c>
      <c r="QG57" t="s">
        <v>1763</v>
      </c>
      <c r="QH57" t="s">
        <v>1763</v>
      </c>
      <c r="QI57" t="s">
        <v>1767</v>
      </c>
      <c r="QJ57" t="s">
        <v>1763</v>
      </c>
      <c r="QK57" t="s">
        <v>1763</v>
      </c>
      <c r="QL57" t="s">
        <v>1767</v>
      </c>
      <c r="QM57" t="s">
        <v>1767</v>
      </c>
      <c r="QN57" t="s">
        <v>1767</v>
      </c>
      <c r="QO57" t="s">
        <v>1767</v>
      </c>
      <c r="QP57" t="s">
        <v>1767</v>
      </c>
      <c r="QQ57" t="s">
        <v>1767</v>
      </c>
      <c r="QR57" t="s">
        <v>1763</v>
      </c>
      <c r="QS57" t="s">
        <v>1763</v>
      </c>
      <c r="QT57" t="s">
        <v>1767</v>
      </c>
      <c r="QU57" t="s">
        <v>1767</v>
      </c>
      <c r="QV57" t="s">
        <v>1767</v>
      </c>
      <c r="QW57" t="s">
        <v>1767</v>
      </c>
      <c r="QX57" t="s">
        <v>1767</v>
      </c>
      <c r="QY57" t="s">
        <v>1767</v>
      </c>
      <c r="QZ57" t="s">
        <v>1767</v>
      </c>
      <c r="RA57" t="s">
        <v>1767</v>
      </c>
      <c r="RB57" t="s">
        <v>1767</v>
      </c>
      <c r="RC57" t="s">
        <v>1767</v>
      </c>
      <c r="RD57" t="s">
        <v>1767</v>
      </c>
      <c r="RE57" t="s">
        <v>1767</v>
      </c>
      <c r="RF57" t="s">
        <v>1767</v>
      </c>
      <c r="RG57" t="s">
        <v>1767</v>
      </c>
      <c r="RH57" t="s">
        <v>1767</v>
      </c>
      <c r="RI57" t="s">
        <v>1767</v>
      </c>
      <c r="RJ57" t="s">
        <v>1767</v>
      </c>
      <c r="RK57" t="s">
        <v>1763</v>
      </c>
      <c r="RL57" t="s">
        <v>1763</v>
      </c>
      <c r="RM57" t="s">
        <v>1767</v>
      </c>
      <c r="RN57" t="s">
        <v>1767</v>
      </c>
      <c r="RO57" t="s">
        <v>1767</v>
      </c>
      <c r="RP57" t="s">
        <v>1767</v>
      </c>
      <c r="RQ57" t="s">
        <v>1767</v>
      </c>
      <c r="RR57" t="s">
        <v>1767</v>
      </c>
      <c r="RS57" t="s">
        <v>1767</v>
      </c>
      <c r="RT57" t="s">
        <v>1767</v>
      </c>
      <c r="RU57" t="s">
        <v>1767</v>
      </c>
      <c r="RV57" t="s">
        <v>1767</v>
      </c>
      <c r="RW57" t="s">
        <v>1767</v>
      </c>
      <c r="RX57" t="s">
        <v>837</v>
      </c>
      <c r="RY57" t="s">
        <v>973</v>
      </c>
      <c r="RZ57" t="s">
        <v>1767</v>
      </c>
      <c r="SB57" t="s">
        <v>1767</v>
      </c>
      <c r="SC57" t="s">
        <v>1767</v>
      </c>
      <c r="SD57" t="s">
        <v>1767</v>
      </c>
      <c r="SE57" t="s">
        <v>1767</v>
      </c>
      <c r="SF57" t="s">
        <v>1767</v>
      </c>
      <c r="SG57" t="s">
        <v>1767</v>
      </c>
      <c r="SH57" t="s">
        <v>1767</v>
      </c>
      <c r="SI57" t="s">
        <v>1767</v>
      </c>
      <c r="SJ57" t="s">
        <v>1767</v>
      </c>
      <c r="SK57" t="s">
        <v>1767</v>
      </c>
      <c r="SL57" t="s">
        <v>1767</v>
      </c>
      <c r="SM57" t="s">
        <v>1767</v>
      </c>
      <c r="SN57" t="s">
        <v>1763</v>
      </c>
      <c r="SO57" t="s">
        <v>1767</v>
      </c>
      <c r="SP57" t="s">
        <v>1767</v>
      </c>
      <c r="SQ57" t="s">
        <v>1763</v>
      </c>
      <c r="SR57" t="s">
        <v>1767</v>
      </c>
      <c r="SS57" t="s">
        <v>1767</v>
      </c>
      <c r="ST57" t="s">
        <v>1767</v>
      </c>
      <c r="SU57" t="s">
        <v>1767</v>
      </c>
      <c r="SV57" t="s">
        <v>1767</v>
      </c>
      <c r="SW57" t="s">
        <v>1767</v>
      </c>
      <c r="SX57" t="s">
        <v>1767</v>
      </c>
      <c r="SY57" t="s">
        <v>1767</v>
      </c>
      <c r="SZ57" t="s">
        <v>1767</v>
      </c>
      <c r="TA57" t="s">
        <v>1767</v>
      </c>
      <c r="TB57" t="s">
        <v>1767</v>
      </c>
      <c r="TC57" t="s">
        <v>1767</v>
      </c>
      <c r="TD57" t="s">
        <v>1767</v>
      </c>
      <c r="TE57" t="s">
        <v>1767</v>
      </c>
      <c r="TF57" t="s">
        <v>1767</v>
      </c>
      <c r="TG57" t="s">
        <v>1767</v>
      </c>
      <c r="TH57" t="s">
        <v>1767</v>
      </c>
      <c r="TI57" t="s">
        <v>1767</v>
      </c>
      <c r="TJ57" t="s">
        <v>1763</v>
      </c>
      <c r="TK57" t="s">
        <v>1767</v>
      </c>
      <c r="TL57" t="s">
        <v>1767</v>
      </c>
      <c r="TM57" t="s">
        <v>1767</v>
      </c>
      <c r="TN57" t="s">
        <v>1767</v>
      </c>
      <c r="TO57" t="s">
        <v>1763</v>
      </c>
      <c r="TP57" t="s">
        <v>1767</v>
      </c>
      <c r="TQ57" t="s">
        <v>1763</v>
      </c>
      <c r="TR57" t="s">
        <v>1767</v>
      </c>
      <c r="TS57" t="s">
        <v>1767</v>
      </c>
      <c r="TT57" t="s">
        <v>1767</v>
      </c>
      <c r="TU57" t="s">
        <v>1767</v>
      </c>
      <c r="TV57" t="s">
        <v>1767</v>
      </c>
      <c r="TW57" t="s">
        <v>1767</v>
      </c>
      <c r="TY57" t="s">
        <v>1767</v>
      </c>
      <c r="TZ57" t="s">
        <v>1767</v>
      </c>
      <c r="UA57" t="s">
        <v>1767</v>
      </c>
      <c r="UB57" t="s">
        <v>1767</v>
      </c>
      <c r="UC57" t="s">
        <v>1767</v>
      </c>
      <c r="UD57" t="s">
        <v>1767</v>
      </c>
      <c r="UE57" t="s">
        <v>1767</v>
      </c>
      <c r="UF57" t="s">
        <v>1767</v>
      </c>
      <c r="UG57" t="s">
        <v>1767</v>
      </c>
      <c r="UH57" t="s">
        <v>1763</v>
      </c>
      <c r="UI57" t="s">
        <v>1767</v>
      </c>
      <c r="UJ57" t="s">
        <v>1767</v>
      </c>
      <c r="UK57" t="s">
        <v>1767</v>
      </c>
      <c r="UL57" t="s">
        <v>1767</v>
      </c>
      <c r="UM57" t="s">
        <v>1767</v>
      </c>
      <c r="UN57" t="s">
        <v>1767</v>
      </c>
      <c r="UO57" t="s">
        <v>1767</v>
      </c>
      <c r="UP57" t="s">
        <v>1767</v>
      </c>
      <c r="UQ57" t="s">
        <v>1767</v>
      </c>
      <c r="UR57" t="s">
        <v>1767</v>
      </c>
      <c r="US57" t="s">
        <v>1767</v>
      </c>
      <c r="UT57" t="s">
        <v>1767</v>
      </c>
      <c r="UU57" t="s">
        <v>1767</v>
      </c>
      <c r="UV57" t="s">
        <v>1767</v>
      </c>
      <c r="UW57" t="s">
        <v>1763</v>
      </c>
      <c r="UX57" t="s">
        <v>1767</v>
      </c>
      <c r="UY57" t="s">
        <v>1767</v>
      </c>
      <c r="UZ57" t="s">
        <v>1767</v>
      </c>
      <c r="VD57" t="s">
        <v>1763</v>
      </c>
      <c r="VE57" t="s">
        <v>1767</v>
      </c>
      <c r="VF57" t="s">
        <v>1767</v>
      </c>
      <c r="VG57" t="s">
        <v>1767</v>
      </c>
      <c r="VH57" t="s">
        <v>1767</v>
      </c>
      <c r="VI57" t="s">
        <v>1767</v>
      </c>
      <c r="VJ57" t="s">
        <v>1767</v>
      </c>
      <c r="VK57" t="s">
        <v>1767</v>
      </c>
      <c r="VL57" t="s">
        <v>1767</v>
      </c>
      <c r="VM57" t="s">
        <v>1767</v>
      </c>
      <c r="VN57" t="s">
        <v>1767</v>
      </c>
      <c r="VO57" t="s">
        <v>1767</v>
      </c>
      <c r="VP57" t="s">
        <v>1767</v>
      </c>
      <c r="VQ57" t="s">
        <v>1767</v>
      </c>
      <c r="VY57" t="s">
        <v>1767</v>
      </c>
      <c r="VZ57" t="s">
        <v>1767</v>
      </c>
      <c r="WA57" t="s">
        <v>1767</v>
      </c>
      <c r="WJ57" t="s">
        <v>1763</v>
      </c>
      <c r="WK57" t="s">
        <v>1763</v>
      </c>
      <c r="WL57" t="s">
        <v>1767</v>
      </c>
      <c r="WM57" t="s">
        <v>1767</v>
      </c>
      <c r="WN57" t="s">
        <v>1767</v>
      </c>
      <c r="WO57" t="s">
        <v>1767</v>
      </c>
      <c r="WP57" t="s">
        <v>1767</v>
      </c>
      <c r="WQ57" t="s">
        <v>1767</v>
      </c>
      <c r="WR57" t="s">
        <v>1767</v>
      </c>
      <c r="WS57" t="s">
        <v>891</v>
      </c>
      <c r="WU57" t="s">
        <v>1767</v>
      </c>
      <c r="WV57" t="s">
        <v>1767</v>
      </c>
      <c r="WW57" t="s">
        <v>1767</v>
      </c>
      <c r="WX57" t="s">
        <v>1767</v>
      </c>
      <c r="WY57" t="s">
        <v>1767</v>
      </c>
      <c r="WZ57" t="s">
        <v>1763</v>
      </c>
      <c r="XA57" t="s">
        <v>1767</v>
      </c>
      <c r="XB57" t="s">
        <v>1767</v>
      </c>
      <c r="XC57" t="s">
        <v>1789</v>
      </c>
      <c r="XD57" t="s">
        <v>1763</v>
      </c>
      <c r="XE57" t="s">
        <v>1767</v>
      </c>
      <c r="XF57" t="s">
        <v>1767</v>
      </c>
      <c r="XG57" t="s">
        <v>1767</v>
      </c>
      <c r="XH57" t="s">
        <v>1767</v>
      </c>
      <c r="XI57" t="s">
        <v>1767</v>
      </c>
      <c r="XJ57" t="s">
        <v>1767</v>
      </c>
      <c r="XK57" t="s">
        <v>1767</v>
      </c>
      <c r="XL57" t="s">
        <v>1767</v>
      </c>
      <c r="XM57" t="s">
        <v>1767</v>
      </c>
      <c r="XN57" t="s">
        <v>1763</v>
      </c>
      <c r="XO57" t="s">
        <v>1767</v>
      </c>
      <c r="XP57" t="s">
        <v>1767</v>
      </c>
      <c r="XQ57" t="s">
        <v>1767</v>
      </c>
      <c r="XR57" t="s">
        <v>1767</v>
      </c>
      <c r="XS57" t="s">
        <v>1767</v>
      </c>
      <c r="XT57" t="s">
        <v>1767</v>
      </c>
      <c r="XU57" t="s">
        <v>1767</v>
      </c>
      <c r="XV57" t="s">
        <v>1767</v>
      </c>
      <c r="XW57" t="s">
        <v>1763</v>
      </c>
      <c r="XX57" t="s">
        <v>1767</v>
      </c>
      <c r="XY57" t="s">
        <v>1767</v>
      </c>
      <c r="XZ57" t="s">
        <v>1767</v>
      </c>
      <c r="ZM57" t="s">
        <v>1767</v>
      </c>
      <c r="ZN57" t="s">
        <v>1763</v>
      </c>
      <c r="ZO57" t="s">
        <v>1767</v>
      </c>
      <c r="ZP57" t="s">
        <v>1767</v>
      </c>
      <c r="ZQ57" t="s">
        <v>1763</v>
      </c>
      <c r="ZR57" t="s">
        <v>1767</v>
      </c>
      <c r="ZS57" t="s">
        <v>1767</v>
      </c>
      <c r="ZT57" t="s">
        <v>1767</v>
      </c>
      <c r="ZU57" t="s">
        <v>1767</v>
      </c>
      <c r="ZV57" t="s">
        <v>1767</v>
      </c>
      <c r="ZW57" t="s">
        <v>1767</v>
      </c>
      <c r="ZX57" t="s">
        <v>1767</v>
      </c>
      <c r="ZY57" t="s">
        <v>1767</v>
      </c>
      <c r="ZZ57" t="s">
        <v>1767</v>
      </c>
      <c r="AAA57" t="s">
        <v>1767</v>
      </c>
      <c r="AAB57" t="s">
        <v>1767</v>
      </c>
      <c r="AAC57" t="s">
        <v>1767</v>
      </c>
      <c r="AAD57" t="s">
        <v>1767</v>
      </c>
      <c r="AAE57" t="s">
        <v>1767</v>
      </c>
      <c r="AAF57" t="s">
        <v>1767</v>
      </c>
      <c r="AAH57" t="s">
        <v>1763</v>
      </c>
      <c r="AAI57" t="s">
        <v>1767</v>
      </c>
      <c r="AAJ57" t="s">
        <v>1767</v>
      </c>
      <c r="AAK57" t="s">
        <v>1767</v>
      </c>
      <c r="AAL57" t="s">
        <v>1763</v>
      </c>
      <c r="AAM57" t="s">
        <v>1767</v>
      </c>
      <c r="AAN57" t="s">
        <v>1767</v>
      </c>
      <c r="AAO57" t="s">
        <v>1767</v>
      </c>
      <c r="AAP57" t="s">
        <v>1767</v>
      </c>
      <c r="AAQ57" t="s">
        <v>1763</v>
      </c>
      <c r="AAR57" t="s">
        <v>1767</v>
      </c>
      <c r="AAS57" t="s">
        <v>1767</v>
      </c>
      <c r="AAT57" t="s">
        <v>1767</v>
      </c>
      <c r="AAV57" t="s">
        <v>1767</v>
      </c>
      <c r="AAW57" t="s">
        <v>1767</v>
      </c>
      <c r="AAX57" t="s">
        <v>1767</v>
      </c>
      <c r="AAY57" t="s">
        <v>1767</v>
      </c>
      <c r="AAZ57" t="s">
        <v>1767</v>
      </c>
      <c r="ABA57" t="s">
        <v>1767</v>
      </c>
      <c r="ABB57" t="s">
        <v>1763</v>
      </c>
      <c r="ABC57" t="s">
        <v>1767</v>
      </c>
      <c r="ABD57" t="s">
        <v>1767</v>
      </c>
      <c r="ABE57" t="s">
        <v>1767</v>
      </c>
      <c r="ABF57" t="s">
        <v>1767</v>
      </c>
      <c r="ABG57" t="s">
        <v>1767</v>
      </c>
      <c r="ABH57" t="s">
        <v>1767</v>
      </c>
      <c r="ABI57" t="s">
        <v>1767</v>
      </c>
      <c r="ABJ57" t="s">
        <v>1767</v>
      </c>
      <c r="ABK57" t="s">
        <v>1767</v>
      </c>
      <c r="ABL57" t="s">
        <v>1767</v>
      </c>
      <c r="ABM57" t="s">
        <v>1767</v>
      </c>
      <c r="ABN57" t="s">
        <v>1767</v>
      </c>
      <c r="ABO57" t="s">
        <v>1767</v>
      </c>
      <c r="ABP57" t="s">
        <v>1767</v>
      </c>
      <c r="ABQ57" t="s">
        <v>1767</v>
      </c>
      <c r="ABR57" t="s">
        <v>1767</v>
      </c>
      <c r="ABS57" t="s">
        <v>1767</v>
      </c>
      <c r="ABT57" t="s">
        <v>1767</v>
      </c>
      <c r="ABU57" t="s">
        <v>1767</v>
      </c>
      <c r="ABV57" t="s">
        <v>1767</v>
      </c>
      <c r="ABW57" t="s">
        <v>1763</v>
      </c>
      <c r="ABX57" t="s">
        <v>1767</v>
      </c>
      <c r="ABY57" t="s">
        <v>1767</v>
      </c>
      <c r="ABZ57" t="s">
        <v>1767</v>
      </c>
      <c r="ACA57" t="s">
        <v>1767</v>
      </c>
      <c r="ACB57" t="s">
        <v>1767</v>
      </c>
      <c r="ACC57" t="s">
        <v>1767</v>
      </c>
      <c r="ACD57" t="s">
        <v>1767</v>
      </c>
      <c r="ACE57" t="s">
        <v>1767</v>
      </c>
      <c r="ACF57" t="s">
        <v>1767</v>
      </c>
      <c r="ACG57" t="s">
        <v>1767</v>
      </c>
      <c r="ACH57" t="s">
        <v>1767</v>
      </c>
      <c r="ACI57" t="s">
        <v>1767</v>
      </c>
    </row>
    <row r="58" spans="1:763">
      <c r="A58" t="s">
        <v>1161</v>
      </c>
      <c r="B58" t="s">
        <v>1162</v>
      </c>
      <c r="C58" t="s">
        <v>1163</v>
      </c>
      <c r="D58" t="s">
        <v>854</v>
      </c>
      <c r="E58" t="s">
        <v>854</v>
      </c>
      <c r="P58" t="s">
        <v>855</v>
      </c>
      <c r="T58" t="s">
        <v>1803</v>
      </c>
      <c r="V58" t="s">
        <v>1763</v>
      </c>
      <c r="X58" t="s">
        <v>1763</v>
      </c>
      <c r="Y58" t="s">
        <v>1791</v>
      </c>
      <c r="AA58" t="s">
        <v>1765</v>
      </c>
      <c r="AB58" t="s">
        <v>1817</v>
      </c>
      <c r="AC58" t="s">
        <v>837</v>
      </c>
      <c r="AD58" t="s">
        <v>1767</v>
      </c>
      <c r="AE58" t="s">
        <v>818</v>
      </c>
      <c r="AF58" t="s">
        <v>837</v>
      </c>
      <c r="AG58" t="s">
        <v>818</v>
      </c>
      <c r="KF58" t="s">
        <v>837</v>
      </c>
      <c r="KH58" t="s">
        <v>818</v>
      </c>
      <c r="KI58" t="s">
        <v>818</v>
      </c>
      <c r="KJ58" t="s">
        <v>818</v>
      </c>
      <c r="KK58" t="s">
        <v>818</v>
      </c>
      <c r="KL58" t="s">
        <v>818</v>
      </c>
      <c r="KM58" t="s">
        <v>818</v>
      </c>
      <c r="KN58" t="s">
        <v>845</v>
      </c>
      <c r="KO58" t="s">
        <v>818</v>
      </c>
      <c r="KP58" t="s">
        <v>818</v>
      </c>
      <c r="KQ58" t="s">
        <v>845</v>
      </c>
      <c r="KR58" t="s">
        <v>818</v>
      </c>
      <c r="KS58" t="s">
        <v>818</v>
      </c>
      <c r="KT58" t="s">
        <v>818</v>
      </c>
      <c r="KU58" t="s">
        <v>818</v>
      </c>
      <c r="KV58" t="s">
        <v>818</v>
      </c>
      <c r="KW58" t="s">
        <v>845</v>
      </c>
      <c r="KX58" t="s">
        <v>818</v>
      </c>
      <c r="KY58" t="s">
        <v>818</v>
      </c>
      <c r="KZ58" t="s">
        <v>818</v>
      </c>
      <c r="LA58" t="s">
        <v>845</v>
      </c>
      <c r="LB58" t="s">
        <v>818</v>
      </c>
      <c r="LC58" t="s">
        <v>818</v>
      </c>
      <c r="LD58" t="s">
        <v>837</v>
      </c>
      <c r="LE58" t="s">
        <v>818</v>
      </c>
      <c r="LF58" t="s">
        <v>837</v>
      </c>
      <c r="LH58" t="s">
        <v>1767</v>
      </c>
      <c r="LI58" t="s">
        <v>1767</v>
      </c>
      <c r="LJ58" t="s">
        <v>1767</v>
      </c>
      <c r="LK58" t="s">
        <v>1767</v>
      </c>
      <c r="LL58" t="s">
        <v>1767</v>
      </c>
      <c r="LM58" t="s">
        <v>1767</v>
      </c>
      <c r="LO58" t="s">
        <v>1767</v>
      </c>
      <c r="LQ58" t="s">
        <v>1767</v>
      </c>
      <c r="LR58" t="s">
        <v>818</v>
      </c>
      <c r="LV58" t="s">
        <v>818</v>
      </c>
      <c r="LX58" t="s">
        <v>1763</v>
      </c>
      <c r="LY58" t="s">
        <v>1808</v>
      </c>
      <c r="LZ58" t="s">
        <v>1164</v>
      </c>
      <c r="MU58" t="s">
        <v>1763</v>
      </c>
      <c r="NC58" t="s">
        <v>1763</v>
      </c>
      <c r="ND58" t="s">
        <v>1767</v>
      </c>
      <c r="NE58" t="s">
        <v>1763</v>
      </c>
      <c r="NR58" t="s">
        <v>1763</v>
      </c>
      <c r="NS58" t="s">
        <v>1767</v>
      </c>
      <c r="NU58" t="s">
        <v>1772</v>
      </c>
      <c r="OP58" t="s">
        <v>1763</v>
      </c>
      <c r="OQ58" t="s">
        <v>1774</v>
      </c>
      <c r="OR58" t="s">
        <v>1775</v>
      </c>
      <c r="OS58" t="s">
        <v>1871</v>
      </c>
      <c r="OT58" t="s">
        <v>1763</v>
      </c>
      <c r="OU58" t="s">
        <v>1767</v>
      </c>
      <c r="OV58" t="s">
        <v>1777</v>
      </c>
      <c r="OW58" t="s">
        <v>1820</v>
      </c>
      <c r="OX58" t="s">
        <v>1830</v>
      </c>
      <c r="OY58" t="s">
        <v>1779</v>
      </c>
      <c r="OZ58" t="s">
        <v>865</v>
      </c>
      <c r="PA58" t="s">
        <v>1767</v>
      </c>
      <c r="PB58" t="s">
        <v>1767</v>
      </c>
      <c r="PC58" t="s">
        <v>1763</v>
      </c>
      <c r="PD58" t="s">
        <v>1767</v>
      </c>
      <c r="PE58" t="s">
        <v>1767</v>
      </c>
      <c r="PF58" t="s">
        <v>1767</v>
      </c>
      <c r="PG58" t="s">
        <v>1767</v>
      </c>
      <c r="PH58" t="s">
        <v>1767</v>
      </c>
      <c r="PI58" t="s">
        <v>1767</v>
      </c>
      <c r="PJ58" t="s">
        <v>1767</v>
      </c>
      <c r="PK58" t="s">
        <v>1767</v>
      </c>
      <c r="PL58" t="s">
        <v>1832</v>
      </c>
      <c r="PM58" t="s">
        <v>879</v>
      </c>
      <c r="PO58" t="s">
        <v>1807</v>
      </c>
      <c r="PP58" t="s">
        <v>1782</v>
      </c>
      <c r="PQ58" t="s">
        <v>1763</v>
      </c>
      <c r="PR58" t="s">
        <v>1763</v>
      </c>
      <c r="PS58" t="s">
        <v>1767</v>
      </c>
      <c r="PT58" t="s">
        <v>1767</v>
      </c>
      <c r="PU58" t="s">
        <v>1767</v>
      </c>
      <c r="PV58" t="s">
        <v>1767</v>
      </c>
      <c r="PW58" t="s">
        <v>1767</v>
      </c>
      <c r="PX58" t="s">
        <v>1767</v>
      </c>
      <c r="PY58" t="s">
        <v>1767</v>
      </c>
      <c r="PZ58" t="s">
        <v>1783</v>
      </c>
      <c r="QD58" t="s">
        <v>1786</v>
      </c>
      <c r="QE58" t="s">
        <v>845</v>
      </c>
      <c r="QF58" t="s">
        <v>1763</v>
      </c>
      <c r="QG58" t="s">
        <v>1763</v>
      </c>
      <c r="QH58" t="s">
        <v>1763</v>
      </c>
      <c r="QI58" t="s">
        <v>1763</v>
      </c>
      <c r="QJ58" t="s">
        <v>1763</v>
      </c>
      <c r="QK58" t="s">
        <v>1763</v>
      </c>
      <c r="QL58" t="s">
        <v>1767</v>
      </c>
      <c r="QM58" t="s">
        <v>1767</v>
      </c>
      <c r="QN58" t="s">
        <v>1767</v>
      </c>
      <c r="QO58" t="s">
        <v>1767</v>
      </c>
      <c r="QP58" t="s">
        <v>1767</v>
      </c>
      <c r="QQ58" t="s">
        <v>1767</v>
      </c>
      <c r="QR58" t="s">
        <v>1767</v>
      </c>
      <c r="QS58" t="s">
        <v>1767</v>
      </c>
      <c r="QT58" t="s">
        <v>1767</v>
      </c>
      <c r="QU58" t="s">
        <v>1767</v>
      </c>
      <c r="QV58" t="s">
        <v>1763</v>
      </c>
      <c r="QW58" t="s">
        <v>1763</v>
      </c>
      <c r="QX58" t="s">
        <v>1763</v>
      </c>
      <c r="QY58" t="s">
        <v>1767</v>
      </c>
      <c r="QZ58" t="s">
        <v>1767</v>
      </c>
      <c r="RA58" t="s">
        <v>1767</v>
      </c>
      <c r="RB58" t="s">
        <v>1767</v>
      </c>
      <c r="RC58" t="s">
        <v>1767</v>
      </c>
      <c r="RD58" t="s">
        <v>1767</v>
      </c>
      <c r="RE58" t="s">
        <v>1767</v>
      </c>
      <c r="RF58" t="s">
        <v>1763</v>
      </c>
      <c r="RG58" t="s">
        <v>1767</v>
      </c>
      <c r="RH58" t="s">
        <v>1767</v>
      </c>
      <c r="RI58" t="s">
        <v>1767</v>
      </c>
      <c r="RJ58" t="s">
        <v>1767</v>
      </c>
      <c r="RK58" t="s">
        <v>1763</v>
      </c>
      <c r="RL58" t="s">
        <v>1767</v>
      </c>
      <c r="RM58" t="s">
        <v>1763</v>
      </c>
      <c r="RN58" t="s">
        <v>1767</v>
      </c>
      <c r="RO58" t="s">
        <v>1767</v>
      </c>
      <c r="RP58" t="s">
        <v>1767</v>
      </c>
      <c r="RQ58" t="s">
        <v>1767</v>
      </c>
      <c r="RR58" t="s">
        <v>1767</v>
      </c>
      <c r="RS58" t="s">
        <v>1767</v>
      </c>
      <c r="RT58" t="s">
        <v>1767</v>
      </c>
      <c r="RU58" t="s">
        <v>1767</v>
      </c>
      <c r="RV58" t="s">
        <v>1767</v>
      </c>
      <c r="RW58" t="s">
        <v>1767</v>
      </c>
      <c r="RX58" t="s">
        <v>837</v>
      </c>
      <c r="RY58" t="s">
        <v>846</v>
      </c>
      <c r="RZ58" t="s">
        <v>1763</v>
      </c>
      <c r="SA58" t="s">
        <v>1767</v>
      </c>
      <c r="SB58" t="s">
        <v>1767</v>
      </c>
      <c r="SC58" t="s">
        <v>1767</v>
      </c>
      <c r="SD58" t="s">
        <v>1767</v>
      </c>
      <c r="SE58" t="s">
        <v>1767</v>
      </c>
      <c r="SF58" t="s">
        <v>1767</v>
      </c>
      <c r="SG58" t="s">
        <v>1767</v>
      </c>
      <c r="SH58" t="s">
        <v>1767</v>
      </c>
      <c r="SI58" t="s">
        <v>1767</v>
      </c>
      <c r="SJ58" t="s">
        <v>1767</v>
      </c>
      <c r="SK58" t="s">
        <v>1763</v>
      </c>
      <c r="SL58" t="s">
        <v>1767</v>
      </c>
      <c r="SM58" t="s">
        <v>1767</v>
      </c>
      <c r="SN58" t="s">
        <v>1767</v>
      </c>
      <c r="SO58" t="s">
        <v>1767</v>
      </c>
      <c r="SP58" t="s">
        <v>1767</v>
      </c>
      <c r="SQ58" t="s">
        <v>1767</v>
      </c>
      <c r="SR58" t="s">
        <v>1767</v>
      </c>
      <c r="SS58" t="s">
        <v>1767</v>
      </c>
      <c r="ST58" t="s">
        <v>1767</v>
      </c>
      <c r="SU58" t="s">
        <v>1767</v>
      </c>
      <c r="SV58" t="s">
        <v>1763</v>
      </c>
      <c r="SW58" t="s">
        <v>1763</v>
      </c>
      <c r="SX58" t="s">
        <v>1767</v>
      </c>
      <c r="SY58" t="s">
        <v>1763</v>
      </c>
      <c r="SZ58" t="s">
        <v>1767</v>
      </c>
      <c r="TA58" t="s">
        <v>1767</v>
      </c>
      <c r="TB58" t="s">
        <v>1767</v>
      </c>
      <c r="TC58" t="s">
        <v>1767</v>
      </c>
      <c r="TD58" t="s">
        <v>1767</v>
      </c>
      <c r="TE58" t="s">
        <v>1767</v>
      </c>
      <c r="TF58" t="s">
        <v>1767</v>
      </c>
      <c r="TG58" t="s">
        <v>1767</v>
      </c>
      <c r="TH58" t="s">
        <v>1767</v>
      </c>
      <c r="TI58" t="s">
        <v>1767</v>
      </c>
      <c r="TU58" t="s">
        <v>1767</v>
      </c>
      <c r="TY58" t="s">
        <v>1763</v>
      </c>
      <c r="TZ58" t="s">
        <v>1767</v>
      </c>
      <c r="UA58" t="s">
        <v>1767</v>
      </c>
      <c r="UB58" t="s">
        <v>1763</v>
      </c>
      <c r="UC58" t="s">
        <v>1767</v>
      </c>
      <c r="UD58" t="s">
        <v>1767</v>
      </c>
      <c r="UE58" t="s">
        <v>1767</v>
      </c>
      <c r="UF58" t="s">
        <v>1767</v>
      </c>
      <c r="UG58" t="s">
        <v>1763</v>
      </c>
      <c r="UH58" t="s">
        <v>1767</v>
      </c>
      <c r="UI58" t="s">
        <v>1767</v>
      </c>
      <c r="UJ58" t="s">
        <v>1767</v>
      </c>
      <c r="UK58" t="s">
        <v>1767</v>
      </c>
      <c r="UL58" t="s">
        <v>1763</v>
      </c>
      <c r="UM58" t="s">
        <v>1767</v>
      </c>
      <c r="UN58" t="s">
        <v>1767</v>
      </c>
      <c r="UO58" t="s">
        <v>1767</v>
      </c>
      <c r="UP58" t="s">
        <v>1763</v>
      </c>
      <c r="UQ58" t="s">
        <v>1767</v>
      </c>
      <c r="UR58" t="s">
        <v>1763</v>
      </c>
      <c r="US58" t="s">
        <v>1763</v>
      </c>
      <c r="UT58" t="s">
        <v>1767</v>
      </c>
      <c r="UU58" t="s">
        <v>1767</v>
      </c>
      <c r="UV58" t="s">
        <v>1767</v>
      </c>
      <c r="UW58" t="s">
        <v>1767</v>
      </c>
      <c r="UX58" t="s">
        <v>1767</v>
      </c>
      <c r="UY58" t="s">
        <v>1767</v>
      </c>
      <c r="UZ58" t="s">
        <v>1767</v>
      </c>
      <c r="VD58" t="s">
        <v>1763</v>
      </c>
      <c r="VE58" t="s">
        <v>1767</v>
      </c>
      <c r="VF58" t="s">
        <v>1767</v>
      </c>
      <c r="VG58" t="s">
        <v>1767</v>
      </c>
      <c r="VH58" t="s">
        <v>1767</v>
      </c>
      <c r="VI58" t="s">
        <v>1767</v>
      </c>
      <c r="VJ58" t="s">
        <v>1767</v>
      </c>
      <c r="VK58" t="s">
        <v>1767</v>
      </c>
      <c r="VL58" t="s">
        <v>1767</v>
      </c>
      <c r="VM58" t="s">
        <v>1767</v>
      </c>
      <c r="VN58" t="s">
        <v>1767</v>
      </c>
      <c r="VO58" t="s">
        <v>1767</v>
      </c>
      <c r="VP58" t="s">
        <v>1767</v>
      </c>
      <c r="VQ58" t="s">
        <v>1767</v>
      </c>
      <c r="VY58" t="s">
        <v>1767</v>
      </c>
      <c r="VZ58" t="s">
        <v>1763</v>
      </c>
      <c r="WA58" t="s">
        <v>1767</v>
      </c>
      <c r="WJ58" t="s">
        <v>1763</v>
      </c>
      <c r="WK58" t="s">
        <v>1763</v>
      </c>
      <c r="WL58" t="s">
        <v>1767</v>
      </c>
      <c r="WM58" t="s">
        <v>1763</v>
      </c>
      <c r="WN58" t="s">
        <v>1767</v>
      </c>
      <c r="WO58" t="s">
        <v>1767</v>
      </c>
      <c r="WP58" t="s">
        <v>1767</v>
      </c>
      <c r="WQ58" t="s">
        <v>1767</v>
      </c>
      <c r="WR58" t="s">
        <v>1767</v>
      </c>
      <c r="WS58" t="s">
        <v>908</v>
      </c>
      <c r="WU58" t="s">
        <v>1763</v>
      </c>
      <c r="WV58" t="s">
        <v>1767</v>
      </c>
      <c r="WW58" t="s">
        <v>1767</v>
      </c>
      <c r="WX58" t="s">
        <v>1767</v>
      </c>
      <c r="WY58" t="s">
        <v>1767</v>
      </c>
      <c r="WZ58" t="s">
        <v>1767</v>
      </c>
      <c r="XA58" t="s">
        <v>1767</v>
      </c>
      <c r="XB58" t="s">
        <v>1767</v>
      </c>
      <c r="XC58" t="s">
        <v>1802</v>
      </c>
      <c r="XD58" t="s">
        <v>1763</v>
      </c>
      <c r="XE58" t="s">
        <v>1767</v>
      </c>
      <c r="XF58" t="s">
        <v>1767</v>
      </c>
      <c r="XG58" t="s">
        <v>1767</v>
      </c>
      <c r="XH58" t="s">
        <v>1767</v>
      </c>
      <c r="XI58" t="s">
        <v>1767</v>
      </c>
      <c r="XJ58" t="s">
        <v>1767</v>
      </c>
      <c r="XK58" t="s">
        <v>1767</v>
      </c>
      <c r="XL58" t="s">
        <v>1767</v>
      </c>
      <c r="XM58" t="s">
        <v>1767</v>
      </c>
      <c r="XN58" t="s">
        <v>1767</v>
      </c>
      <c r="XO58" t="s">
        <v>1767</v>
      </c>
      <c r="XP58" t="s">
        <v>1767</v>
      </c>
      <c r="XQ58" t="s">
        <v>1767</v>
      </c>
      <c r="XR58" t="s">
        <v>1767</v>
      </c>
      <c r="XS58" t="s">
        <v>1767</v>
      </c>
      <c r="XT58" t="s">
        <v>1763</v>
      </c>
      <c r="XU58" t="s">
        <v>1763</v>
      </c>
      <c r="XV58" t="s">
        <v>1767</v>
      </c>
      <c r="XW58" t="s">
        <v>1767</v>
      </c>
      <c r="XX58" t="s">
        <v>1767</v>
      </c>
      <c r="XY58" t="s">
        <v>1767</v>
      </c>
      <c r="XZ58" t="s">
        <v>1767</v>
      </c>
      <c r="ZM58" t="s">
        <v>1767</v>
      </c>
      <c r="ZN58" t="s">
        <v>1767</v>
      </c>
      <c r="ZO58" t="s">
        <v>1767</v>
      </c>
      <c r="ZP58" t="s">
        <v>1767</v>
      </c>
      <c r="ZQ58" t="s">
        <v>1767</v>
      </c>
      <c r="ZR58" t="s">
        <v>1763</v>
      </c>
      <c r="ZS58" t="s">
        <v>1763</v>
      </c>
      <c r="ZT58" t="s">
        <v>1767</v>
      </c>
      <c r="ZU58" t="s">
        <v>1767</v>
      </c>
      <c r="ZV58" t="s">
        <v>1767</v>
      </c>
      <c r="ZW58" t="s">
        <v>1767</v>
      </c>
      <c r="ZX58" t="s">
        <v>1767</v>
      </c>
      <c r="ZY58" t="s">
        <v>1767</v>
      </c>
      <c r="ZZ58" t="s">
        <v>1767</v>
      </c>
      <c r="AAA58" t="s">
        <v>1763</v>
      </c>
      <c r="AAB58" t="s">
        <v>1767</v>
      </c>
      <c r="AAC58" t="s">
        <v>1767</v>
      </c>
      <c r="AAD58" t="s">
        <v>1767</v>
      </c>
      <c r="AAE58" t="s">
        <v>1767</v>
      </c>
      <c r="AAF58" t="s">
        <v>1767</v>
      </c>
      <c r="AAH58" t="s">
        <v>1763</v>
      </c>
      <c r="AAI58" t="s">
        <v>1767</v>
      </c>
      <c r="AAJ58" t="s">
        <v>1763</v>
      </c>
      <c r="AAK58" t="s">
        <v>1767</v>
      </c>
      <c r="AAL58" t="s">
        <v>1763</v>
      </c>
      <c r="AAM58" t="s">
        <v>1767</v>
      </c>
      <c r="AAN58" t="s">
        <v>1767</v>
      </c>
      <c r="AAO58" t="s">
        <v>1767</v>
      </c>
      <c r="AAP58" t="s">
        <v>1767</v>
      </c>
      <c r="AAQ58" t="s">
        <v>1767</v>
      </c>
      <c r="AAR58" t="s">
        <v>1767</v>
      </c>
      <c r="AAS58" t="s">
        <v>1767</v>
      </c>
      <c r="AAT58" t="s">
        <v>1767</v>
      </c>
      <c r="AAV58" t="s">
        <v>1763</v>
      </c>
      <c r="AAW58" t="s">
        <v>1767</v>
      </c>
      <c r="AAX58" t="s">
        <v>1767</v>
      </c>
      <c r="AAY58" t="s">
        <v>1767</v>
      </c>
      <c r="AAZ58" t="s">
        <v>1767</v>
      </c>
      <c r="ABA58" t="s">
        <v>1763</v>
      </c>
      <c r="ABB58" t="s">
        <v>1763</v>
      </c>
      <c r="ABC58" t="s">
        <v>1767</v>
      </c>
      <c r="ABD58" t="s">
        <v>1763</v>
      </c>
      <c r="ABE58" t="s">
        <v>1767</v>
      </c>
      <c r="ABF58" t="s">
        <v>1767</v>
      </c>
      <c r="ABG58" t="s">
        <v>1767</v>
      </c>
      <c r="ABH58" t="s">
        <v>1767</v>
      </c>
      <c r="ABI58" t="s">
        <v>1767</v>
      </c>
      <c r="ABJ58" t="s">
        <v>1767</v>
      </c>
      <c r="ABK58" t="s">
        <v>1767</v>
      </c>
      <c r="ABL58" t="s">
        <v>1767</v>
      </c>
      <c r="ABM58" t="s">
        <v>1767</v>
      </c>
      <c r="ABN58" t="s">
        <v>1767</v>
      </c>
      <c r="ABO58" t="s">
        <v>1767</v>
      </c>
      <c r="ABP58" t="s">
        <v>1767</v>
      </c>
      <c r="ABQ58" t="s">
        <v>1767</v>
      </c>
      <c r="ABR58" t="s">
        <v>1767</v>
      </c>
      <c r="ABS58" t="s">
        <v>1767</v>
      </c>
      <c r="ABT58" t="s">
        <v>1763</v>
      </c>
      <c r="ABU58" t="s">
        <v>1767</v>
      </c>
      <c r="ABV58" t="s">
        <v>1767</v>
      </c>
      <c r="ABW58" t="s">
        <v>1763</v>
      </c>
      <c r="ABX58" t="s">
        <v>1767</v>
      </c>
      <c r="ABY58" t="s">
        <v>1767</v>
      </c>
      <c r="ABZ58" t="s">
        <v>1767</v>
      </c>
      <c r="ACA58" t="s">
        <v>1763</v>
      </c>
      <c r="ACB58" t="s">
        <v>1767</v>
      </c>
      <c r="ACC58" t="s">
        <v>1767</v>
      </c>
      <c r="ACD58" t="s">
        <v>1767</v>
      </c>
      <c r="ACE58" t="s">
        <v>1767</v>
      </c>
      <c r="ACF58" t="s">
        <v>1767</v>
      </c>
      <c r="ACG58" t="s">
        <v>1767</v>
      </c>
      <c r="ACH58" t="s">
        <v>1767</v>
      </c>
      <c r="ACI58" t="s">
        <v>1767</v>
      </c>
    </row>
    <row r="59" spans="1:763">
      <c r="A59" t="s">
        <v>1165</v>
      </c>
      <c r="B59" t="s">
        <v>1166</v>
      </c>
      <c r="C59" t="s">
        <v>1167</v>
      </c>
      <c r="D59" t="s">
        <v>1028</v>
      </c>
      <c r="E59" t="s">
        <v>1028</v>
      </c>
      <c r="P59" t="s">
        <v>855</v>
      </c>
      <c r="T59" t="s">
        <v>1883</v>
      </c>
      <c r="V59" t="s">
        <v>1763</v>
      </c>
      <c r="X59" t="s">
        <v>1763</v>
      </c>
      <c r="Y59" t="s">
        <v>1764</v>
      </c>
      <c r="AA59" t="s">
        <v>1792</v>
      </c>
      <c r="AB59" t="s">
        <v>1817</v>
      </c>
      <c r="AC59" t="s">
        <v>836</v>
      </c>
      <c r="AD59" t="s">
        <v>1767</v>
      </c>
      <c r="AE59" t="s">
        <v>818</v>
      </c>
      <c r="AF59" t="s">
        <v>836</v>
      </c>
      <c r="AG59" t="s">
        <v>818</v>
      </c>
      <c r="KF59" t="s">
        <v>836</v>
      </c>
      <c r="KH59" t="s">
        <v>818</v>
      </c>
      <c r="KI59" t="s">
        <v>845</v>
      </c>
      <c r="KJ59" t="s">
        <v>818</v>
      </c>
      <c r="KK59" t="s">
        <v>845</v>
      </c>
      <c r="KL59" t="s">
        <v>818</v>
      </c>
      <c r="KM59" t="s">
        <v>845</v>
      </c>
      <c r="KN59" t="s">
        <v>818</v>
      </c>
      <c r="KO59" t="s">
        <v>818</v>
      </c>
      <c r="KP59" t="s">
        <v>837</v>
      </c>
      <c r="KQ59" t="s">
        <v>845</v>
      </c>
      <c r="KR59" t="s">
        <v>818</v>
      </c>
      <c r="KS59" t="s">
        <v>818</v>
      </c>
      <c r="KT59" t="s">
        <v>818</v>
      </c>
      <c r="KU59" t="s">
        <v>818</v>
      </c>
      <c r="KV59" t="s">
        <v>845</v>
      </c>
      <c r="KW59" t="s">
        <v>818</v>
      </c>
      <c r="KX59" t="s">
        <v>818</v>
      </c>
      <c r="KY59" t="s">
        <v>818</v>
      </c>
      <c r="KZ59" t="s">
        <v>845</v>
      </c>
      <c r="LA59" t="s">
        <v>818</v>
      </c>
      <c r="LB59" t="s">
        <v>845</v>
      </c>
      <c r="LC59" t="s">
        <v>879</v>
      </c>
      <c r="LD59" t="s">
        <v>836</v>
      </c>
      <c r="LE59" t="s">
        <v>837</v>
      </c>
      <c r="LF59" t="s">
        <v>845</v>
      </c>
      <c r="LH59" t="s">
        <v>1767</v>
      </c>
      <c r="LI59" t="s">
        <v>1767</v>
      </c>
      <c r="LJ59" t="s">
        <v>1767</v>
      </c>
      <c r="LK59" t="s">
        <v>1767</v>
      </c>
      <c r="LL59" t="s">
        <v>1767</v>
      </c>
      <c r="LM59" t="s">
        <v>1767</v>
      </c>
      <c r="LO59" t="s">
        <v>1767</v>
      </c>
      <c r="LQ59" t="s">
        <v>1767</v>
      </c>
      <c r="LR59" t="s">
        <v>818</v>
      </c>
      <c r="LV59" t="s">
        <v>818</v>
      </c>
      <c r="LX59" t="s">
        <v>1767</v>
      </c>
      <c r="MU59" t="s">
        <v>1763</v>
      </c>
      <c r="NC59" t="s">
        <v>1763</v>
      </c>
      <c r="ND59" t="s">
        <v>1767</v>
      </c>
      <c r="NE59" t="s">
        <v>1763</v>
      </c>
      <c r="NF59" t="s">
        <v>1763</v>
      </c>
      <c r="NG59" t="s">
        <v>1767</v>
      </c>
      <c r="NH59" t="s">
        <v>1767</v>
      </c>
      <c r="NI59" t="s">
        <v>1763</v>
      </c>
      <c r="NJ59" t="s">
        <v>1767</v>
      </c>
      <c r="NK59" t="s">
        <v>1767</v>
      </c>
      <c r="NL59" t="s">
        <v>1767</v>
      </c>
      <c r="NM59" t="s">
        <v>1767</v>
      </c>
      <c r="NN59" t="s">
        <v>1763</v>
      </c>
      <c r="NO59" t="s">
        <v>1767</v>
      </c>
      <c r="NP59" t="s">
        <v>1767</v>
      </c>
      <c r="NQ59" t="s">
        <v>1767</v>
      </c>
      <c r="NR59" t="s">
        <v>1763</v>
      </c>
      <c r="NS59" t="s">
        <v>1763</v>
      </c>
      <c r="NT59" t="s">
        <v>1788</v>
      </c>
      <c r="NU59" t="s">
        <v>1772</v>
      </c>
      <c r="NX59" t="s">
        <v>1773</v>
      </c>
      <c r="NY59" t="s">
        <v>837</v>
      </c>
      <c r="NZ59" t="s">
        <v>889</v>
      </c>
      <c r="OP59" t="s">
        <v>1763</v>
      </c>
      <c r="OQ59" t="s">
        <v>1774</v>
      </c>
      <c r="OR59" t="s">
        <v>1775</v>
      </c>
      <c r="OS59" t="s">
        <v>1776</v>
      </c>
      <c r="OT59" t="s">
        <v>1763</v>
      </c>
      <c r="OU59" t="s">
        <v>1763</v>
      </c>
      <c r="OV59" t="s">
        <v>1777</v>
      </c>
      <c r="OW59" t="s">
        <v>1820</v>
      </c>
      <c r="OX59" t="s">
        <v>1830</v>
      </c>
      <c r="OY59" t="s">
        <v>1779</v>
      </c>
      <c r="OZ59" t="s">
        <v>849</v>
      </c>
      <c r="PA59" t="s">
        <v>1767</v>
      </c>
      <c r="PB59" t="s">
        <v>1767</v>
      </c>
      <c r="PC59" t="s">
        <v>1767</v>
      </c>
      <c r="PD59" t="s">
        <v>1767</v>
      </c>
      <c r="PE59" t="s">
        <v>1767</v>
      </c>
      <c r="PF59" t="s">
        <v>1763</v>
      </c>
      <c r="PG59" t="s">
        <v>1767</v>
      </c>
      <c r="PH59" t="s">
        <v>1767</v>
      </c>
      <c r="PI59" t="s">
        <v>1767</v>
      </c>
      <c r="PJ59" t="s">
        <v>1767</v>
      </c>
      <c r="PK59" t="s">
        <v>1767</v>
      </c>
      <c r="PL59" t="s">
        <v>1780</v>
      </c>
      <c r="PM59" t="s">
        <v>837</v>
      </c>
      <c r="PN59" t="s">
        <v>845</v>
      </c>
      <c r="PO59" t="s">
        <v>1781</v>
      </c>
      <c r="PP59" t="s">
        <v>1782</v>
      </c>
      <c r="PQ59" t="s">
        <v>1763</v>
      </c>
      <c r="PR59" t="s">
        <v>1763</v>
      </c>
      <c r="PS59" t="s">
        <v>1767</v>
      </c>
      <c r="PT59" t="s">
        <v>1767</v>
      </c>
      <c r="PU59" t="s">
        <v>1767</v>
      </c>
      <c r="PV59" t="s">
        <v>1767</v>
      </c>
      <c r="PW59" t="s">
        <v>1767</v>
      </c>
      <c r="PX59" t="s">
        <v>1767</v>
      </c>
      <c r="PY59" t="s">
        <v>1767</v>
      </c>
      <c r="PZ59" t="s">
        <v>1783</v>
      </c>
      <c r="QA59" t="s">
        <v>841</v>
      </c>
      <c r="QB59" t="s">
        <v>1814</v>
      </c>
      <c r="QC59" t="s">
        <v>1785</v>
      </c>
      <c r="QD59" t="s">
        <v>1786</v>
      </c>
      <c r="QE59" t="s">
        <v>845</v>
      </c>
      <c r="QF59" t="s">
        <v>1763</v>
      </c>
      <c r="QG59" t="s">
        <v>1763</v>
      </c>
      <c r="QH59" t="s">
        <v>1763</v>
      </c>
      <c r="QI59" t="s">
        <v>1763</v>
      </c>
      <c r="QJ59" t="s">
        <v>1763</v>
      </c>
      <c r="QK59" t="s">
        <v>1763</v>
      </c>
      <c r="QL59" t="s">
        <v>1767</v>
      </c>
      <c r="QM59" t="s">
        <v>1763</v>
      </c>
      <c r="QN59" t="s">
        <v>1767</v>
      </c>
      <c r="QO59" t="s">
        <v>1767</v>
      </c>
      <c r="QP59" t="s">
        <v>1767</v>
      </c>
      <c r="QQ59" t="s">
        <v>1767</v>
      </c>
      <c r="QR59" t="s">
        <v>1763</v>
      </c>
      <c r="QS59" t="s">
        <v>1767</v>
      </c>
      <c r="QT59" t="s">
        <v>1767</v>
      </c>
      <c r="QU59" t="s">
        <v>1767</v>
      </c>
      <c r="QV59" t="s">
        <v>1767</v>
      </c>
      <c r="QW59" t="s">
        <v>1767</v>
      </c>
      <c r="QX59" t="s">
        <v>1767</v>
      </c>
      <c r="QY59" t="s">
        <v>1767</v>
      </c>
      <c r="QZ59" t="s">
        <v>1767</v>
      </c>
      <c r="RA59" t="s">
        <v>1763</v>
      </c>
      <c r="RB59" t="s">
        <v>1767</v>
      </c>
      <c r="RC59" t="s">
        <v>1767</v>
      </c>
      <c r="RD59" t="s">
        <v>1767</v>
      </c>
      <c r="RE59" t="s">
        <v>1767</v>
      </c>
      <c r="RF59" t="s">
        <v>1763</v>
      </c>
      <c r="RG59" t="s">
        <v>1767</v>
      </c>
      <c r="RH59" t="s">
        <v>1767</v>
      </c>
      <c r="RI59" t="s">
        <v>1767</v>
      </c>
      <c r="RJ59" t="s">
        <v>1767</v>
      </c>
      <c r="RK59" t="s">
        <v>1763</v>
      </c>
      <c r="RL59" t="s">
        <v>1763</v>
      </c>
      <c r="RM59" t="s">
        <v>1767</v>
      </c>
      <c r="RN59" t="s">
        <v>1767</v>
      </c>
      <c r="RO59" t="s">
        <v>1767</v>
      </c>
      <c r="RP59" t="s">
        <v>1767</v>
      </c>
      <c r="RQ59" t="s">
        <v>1767</v>
      </c>
      <c r="RR59" t="s">
        <v>1767</v>
      </c>
      <c r="RS59" t="s">
        <v>1767</v>
      </c>
      <c r="RT59" t="s">
        <v>1767</v>
      </c>
      <c r="RU59" t="s">
        <v>1763</v>
      </c>
      <c r="RV59" t="s">
        <v>1767</v>
      </c>
      <c r="RW59" t="s">
        <v>1767</v>
      </c>
      <c r="RX59" t="s">
        <v>845</v>
      </c>
      <c r="RY59" t="s">
        <v>999</v>
      </c>
      <c r="RZ59" t="s">
        <v>1767</v>
      </c>
      <c r="SB59" t="s">
        <v>1767</v>
      </c>
      <c r="SC59" t="s">
        <v>1767</v>
      </c>
      <c r="SD59" t="s">
        <v>1763</v>
      </c>
      <c r="SE59" t="s">
        <v>1767</v>
      </c>
      <c r="SF59" t="s">
        <v>1767</v>
      </c>
      <c r="SG59" t="s">
        <v>1763</v>
      </c>
      <c r="SH59" t="s">
        <v>1767</v>
      </c>
      <c r="SI59" t="s">
        <v>1767</v>
      </c>
      <c r="SJ59" t="s">
        <v>1767</v>
      </c>
      <c r="SK59" t="s">
        <v>1767</v>
      </c>
      <c r="SL59" t="s">
        <v>1767</v>
      </c>
      <c r="SM59" t="s">
        <v>1767</v>
      </c>
      <c r="SN59" t="s">
        <v>1767</v>
      </c>
      <c r="SO59" t="s">
        <v>1767</v>
      </c>
      <c r="SP59" t="s">
        <v>1767</v>
      </c>
      <c r="SQ59" t="s">
        <v>1767</v>
      </c>
      <c r="SR59" t="s">
        <v>1767</v>
      </c>
      <c r="SS59" t="s">
        <v>1767</v>
      </c>
      <c r="ST59" t="s">
        <v>1767</v>
      </c>
      <c r="SU59" t="s">
        <v>1767</v>
      </c>
      <c r="SV59" t="s">
        <v>1767</v>
      </c>
      <c r="SW59" t="s">
        <v>1767</v>
      </c>
      <c r="SX59" t="s">
        <v>1767</v>
      </c>
      <c r="SY59" t="s">
        <v>1767</v>
      </c>
      <c r="SZ59" t="s">
        <v>1767</v>
      </c>
      <c r="TA59" t="s">
        <v>1767</v>
      </c>
      <c r="TB59" t="s">
        <v>1767</v>
      </c>
      <c r="TC59" t="s">
        <v>1767</v>
      </c>
      <c r="TD59" t="s">
        <v>1767</v>
      </c>
      <c r="TE59" t="s">
        <v>1767</v>
      </c>
      <c r="TF59" t="s">
        <v>1763</v>
      </c>
      <c r="TG59" t="s">
        <v>1767</v>
      </c>
      <c r="TH59" t="s">
        <v>1767</v>
      </c>
      <c r="TI59" t="s">
        <v>1767</v>
      </c>
      <c r="TU59" t="s">
        <v>1767</v>
      </c>
      <c r="TY59" t="s">
        <v>1763</v>
      </c>
      <c r="TZ59" t="s">
        <v>1763</v>
      </c>
      <c r="UA59" t="s">
        <v>1763</v>
      </c>
      <c r="UB59" t="s">
        <v>1767</v>
      </c>
      <c r="UC59" t="s">
        <v>1767</v>
      </c>
      <c r="UD59" t="s">
        <v>1767</v>
      </c>
      <c r="UE59" t="s">
        <v>1767</v>
      </c>
      <c r="UF59" t="s">
        <v>1767</v>
      </c>
      <c r="UG59" t="s">
        <v>1767</v>
      </c>
      <c r="UH59" t="s">
        <v>1767</v>
      </c>
      <c r="UI59" t="s">
        <v>1767</v>
      </c>
      <c r="UJ59" t="s">
        <v>1767</v>
      </c>
      <c r="UK59" t="s">
        <v>1767</v>
      </c>
      <c r="UL59" t="s">
        <v>1763</v>
      </c>
      <c r="UM59" t="s">
        <v>1763</v>
      </c>
      <c r="UN59" t="s">
        <v>1767</v>
      </c>
      <c r="UO59" t="s">
        <v>1767</v>
      </c>
      <c r="UP59" t="s">
        <v>1767</v>
      </c>
      <c r="UQ59" t="s">
        <v>1767</v>
      </c>
      <c r="UR59" t="s">
        <v>1763</v>
      </c>
      <c r="US59" t="s">
        <v>1767</v>
      </c>
      <c r="UT59" t="s">
        <v>1763</v>
      </c>
      <c r="UU59" t="s">
        <v>1767</v>
      </c>
      <c r="UV59" t="s">
        <v>1767</v>
      </c>
      <c r="UW59" t="s">
        <v>1767</v>
      </c>
      <c r="UX59" t="s">
        <v>1767</v>
      </c>
      <c r="UY59" t="s">
        <v>1767</v>
      </c>
      <c r="UZ59" t="s">
        <v>1767</v>
      </c>
      <c r="VB59" t="s">
        <v>1787</v>
      </c>
      <c r="VC59" t="s">
        <v>1860</v>
      </c>
      <c r="VD59" t="s">
        <v>1767</v>
      </c>
      <c r="VE59" t="s">
        <v>1767</v>
      </c>
      <c r="VF59" t="s">
        <v>1763</v>
      </c>
      <c r="VG59" t="s">
        <v>1763</v>
      </c>
      <c r="VH59" t="s">
        <v>1767</v>
      </c>
      <c r="VI59" t="s">
        <v>1767</v>
      </c>
      <c r="VJ59" t="s">
        <v>1767</v>
      </c>
      <c r="VK59" t="s">
        <v>1767</v>
      </c>
      <c r="VL59" t="s">
        <v>1767</v>
      </c>
      <c r="VM59" t="s">
        <v>1763</v>
      </c>
      <c r="VN59" t="s">
        <v>1767</v>
      </c>
      <c r="VO59" t="s">
        <v>1767</v>
      </c>
      <c r="VP59" t="s">
        <v>1767</v>
      </c>
      <c r="VQ59" t="s">
        <v>1767</v>
      </c>
      <c r="VY59" t="s">
        <v>1767</v>
      </c>
      <c r="VZ59" t="s">
        <v>1763</v>
      </c>
      <c r="WA59" t="s">
        <v>1763</v>
      </c>
      <c r="WB59" t="s">
        <v>1767</v>
      </c>
      <c r="WJ59" t="s">
        <v>1763</v>
      </c>
      <c r="WK59" t="s">
        <v>1763</v>
      </c>
      <c r="WL59" t="s">
        <v>1767</v>
      </c>
      <c r="WM59" t="s">
        <v>1763</v>
      </c>
      <c r="WN59" t="s">
        <v>1767</v>
      </c>
      <c r="WO59" t="s">
        <v>1767</v>
      </c>
      <c r="WP59" t="s">
        <v>1767</v>
      </c>
      <c r="WQ59" t="s">
        <v>1767</v>
      </c>
      <c r="WR59" t="s">
        <v>1767</v>
      </c>
      <c r="WS59" t="s">
        <v>908</v>
      </c>
      <c r="WU59" t="s">
        <v>1767</v>
      </c>
      <c r="WV59" t="s">
        <v>1763</v>
      </c>
      <c r="WW59" t="s">
        <v>1763</v>
      </c>
      <c r="WX59" t="s">
        <v>1767</v>
      </c>
      <c r="WY59" t="s">
        <v>1767</v>
      </c>
      <c r="WZ59" t="s">
        <v>1767</v>
      </c>
      <c r="XA59" t="s">
        <v>1767</v>
      </c>
      <c r="XB59" t="s">
        <v>1767</v>
      </c>
      <c r="XC59" t="s">
        <v>1789</v>
      </c>
      <c r="XD59" t="s">
        <v>1763</v>
      </c>
      <c r="XE59" t="s">
        <v>1767</v>
      </c>
      <c r="XF59" t="s">
        <v>1767</v>
      </c>
      <c r="XG59" t="s">
        <v>1767</v>
      </c>
      <c r="XH59" t="s">
        <v>1767</v>
      </c>
      <c r="XI59" t="s">
        <v>1763</v>
      </c>
      <c r="XJ59" t="s">
        <v>1767</v>
      </c>
      <c r="XK59" t="s">
        <v>1767</v>
      </c>
      <c r="XL59" t="s">
        <v>1767</v>
      </c>
      <c r="XM59" t="s">
        <v>1763</v>
      </c>
      <c r="XN59" t="s">
        <v>1767</v>
      </c>
      <c r="XO59" t="s">
        <v>1767</v>
      </c>
      <c r="XP59" t="s">
        <v>1767</v>
      </c>
      <c r="XQ59" t="s">
        <v>1767</v>
      </c>
      <c r="XR59" t="s">
        <v>1763</v>
      </c>
      <c r="XS59" t="s">
        <v>1763</v>
      </c>
      <c r="XT59" t="s">
        <v>1767</v>
      </c>
      <c r="XU59" t="s">
        <v>1767</v>
      </c>
      <c r="XV59" t="s">
        <v>1767</v>
      </c>
      <c r="XW59" t="s">
        <v>1767</v>
      </c>
      <c r="XX59" t="s">
        <v>1767</v>
      </c>
      <c r="XY59" t="s">
        <v>1767</v>
      </c>
      <c r="XZ59" t="s">
        <v>1767</v>
      </c>
      <c r="ZM59" t="s">
        <v>1767</v>
      </c>
      <c r="ZN59" t="s">
        <v>1767</v>
      </c>
      <c r="ZO59" t="s">
        <v>1767</v>
      </c>
      <c r="ZP59" t="s">
        <v>1767</v>
      </c>
      <c r="ZQ59" t="s">
        <v>1767</v>
      </c>
      <c r="ZR59" t="s">
        <v>1763</v>
      </c>
      <c r="ZS59" t="s">
        <v>1763</v>
      </c>
      <c r="ZT59" t="s">
        <v>1767</v>
      </c>
      <c r="ZU59" t="s">
        <v>1767</v>
      </c>
      <c r="ZV59" t="s">
        <v>1767</v>
      </c>
      <c r="ZW59" t="s">
        <v>1763</v>
      </c>
      <c r="ZX59" t="s">
        <v>1767</v>
      </c>
      <c r="ZY59" t="s">
        <v>1767</v>
      </c>
      <c r="ZZ59" t="s">
        <v>1767</v>
      </c>
      <c r="AAA59" t="s">
        <v>1767</v>
      </c>
      <c r="AAB59" t="s">
        <v>1767</v>
      </c>
      <c r="AAC59" t="s">
        <v>1767</v>
      </c>
      <c r="AAD59" t="s">
        <v>1767</v>
      </c>
      <c r="AAE59" t="s">
        <v>1767</v>
      </c>
      <c r="AAF59" t="s">
        <v>1767</v>
      </c>
      <c r="AAH59" t="s">
        <v>1763</v>
      </c>
      <c r="AAI59" t="s">
        <v>1767</v>
      </c>
      <c r="AAJ59" t="s">
        <v>1763</v>
      </c>
      <c r="AAK59" t="s">
        <v>1767</v>
      </c>
      <c r="AAL59" t="s">
        <v>1767</v>
      </c>
      <c r="AAM59" t="s">
        <v>1767</v>
      </c>
      <c r="AAN59" t="s">
        <v>1763</v>
      </c>
      <c r="AAO59" t="s">
        <v>1767</v>
      </c>
      <c r="AAP59" t="s">
        <v>1767</v>
      </c>
      <c r="AAQ59" t="s">
        <v>1767</v>
      </c>
      <c r="AAR59" t="s">
        <v>1767</v>
      </c>
      <c r="AAS59" t="s">
        <v>1767</v>
      </c>
      <c r="AAT59" t="s">
        <v>1767</v>
      </c>
      <c r="AAV59" t="s">
        <v>1763</v>
      </c>
      <c r="AAW59" t="s">
        <v>1767</v>
      </c>
      <c r="AAX59" t="s">
        <v>1767</v>
      </c>
      <c r="AAY59" t="s">
        <v>1767</v>
      </c>
      <c r="AAZ59" t="s">
        <v>1767</v>
      </c>
      <c r="ABA59" t="s">
        <v>1767</v>
      </c>
      <c r="ABB59" t="s">
        <v>1763</v>
      </c>
      <c r="ABC59" t="s">
        <v>1767</v>
      </c>
      <c r="ABD59" t="s">
        <v>1763</v>
      </c>
      <c r="ABE59" t="s">
        <v>1767</v>
      </c>
      <c r="ABF59" t="s">
        <v>1767</v>
      </c>
      <c r="ABG59" t="s">
        <v>1767</v>
      </c>
      <c r="ABH59" t="s">
        <v>1767</v>
      </c>
      <c r="ABI59" t="s">
        <v>1767</v>
      </c>
      <c r="ABJ59" t="s">
        <v>1767</v>
      </c>
      <c r="ABK59" t="s">
        <v>1767</v>
      </c>
      <c r="ABL59" t="s">
        <v>1767</v>
      </c>
      <c r="ABM59" t="s">
        <v>1767</v>
      </c>
      <c r="ABN59" t="s">
        <v>1767</v>
      </c>
      <c r="ABO59" t="s">
        <v>1767</v>
      </c>
      <c r="ABP59" t="s">
        <v>1767</v>
      </c>
      <c r="ABQ59" t="s">
        <v>1767</v>
      </c>
      <c r="ABR59" t="s">
        <v>1767</v>
      </c>
      <c r="ABS59" t="s">
        <v>1767</v>
      </c>
      <c r="ABT59" t="s">
        <v>1763</v>
      </c>
      <c r="ABU59" t="s">
        <v>1767</v>
      </c>
      <c r="ABV59" t="s">
        <v>1767</v>
      </c>
      <c r="ABW59" t="s">
        <v>1767</v>
      </c>
      <c r="ABX59" t="s">
        <v>1763</v>
      </c>
      <c r="ABY59" t="s">
        <v>1767</v>
      </c>
      <c r="ABZ59" t="s">
        <v>1767</v>
      </c>
      <c r="ACA59" t="s">
        <v>1763</v>
      </c>
      <c r="ACB59" t="s">
        <v>1767</v>
      </c>
      <c r="ACC59" t="s">
        <v>1767</v>
      </c>
      <c r="ACD59" t="s">
        <v>1767</v>
      </c>
      <c r="ACE59" t="s">
        <v>1767</v>
      </c>
      <c r="ACF59" t="s">
        <v>1767</v>
      </c>
      <c r="ACG59" t="s">
        <v>1767</v>
      </c>
      <c r="ACH59" t="s">
        <v>1767</v>
      </c>
      <c r="ACI59" t="s">
        <v>1767</v>
      </c>
    </row>
    <row r="60" spans="1:763">
      <c r="A60" t="s">
        <v>1168</v>
      </c>
      <c r="B60" t="s">
        <v>1169</v>
      </c>
      <c r="C60" t="s">
        <v>1170</v>
      </c>
      <c r="D60" t="s">
        <v>932</v>
      </c>
      <c r="E60" t="s">
        <v>932</v>
      </c>
      <c r="P60" t="s">
        <v>874</v>
      </c>
      <c r="Q60">
        <v>1.2475828181962281</v>
      </c>
      <c r="T60" t="s">
        <v>1809</v>
      </c>
      <c r="V60" t="s">
        <v>1763</v>
      </c>
      <c r="X60" t="s">
        <v>1763</v>
      </c>
      <c r="Y60" t="s">
        <v>1764</v>
      </c>
      <c r="AA60" t="s">
        <v>1828</v>
      </c>
      <c r="AB60" t="s">
        <v>1766</v>
      </c>
      <c r="AC60" t="s">
        <v>892</v>
      </c>
      <c r="AD60" t="s">
        <v>1767</v>
      </c>
      <c r="AE60" t="s">
        <v>892</v>
      </c>
      <c r="AF60" t="s">
        <v>818</v>
      </c>
      <c r="AG60" t="s">
        <v>818</v>
      </c>
      <c r="KF60" t="s">
        <v>892</v>
      </c>
      <c r="KH60" t="s">
        <v>818</v>
      </c>
      <c r="KI60" t="s">
        <v>845</v>
      </c>
      <c r="KJ60" t="s">
        <v>818</v>
      </c>
      <c r="KK60" t="s">
        <v>845</v>
      </c>
      <c r="KL60" t="s">
        <v>818</v>
      </c>
      <c r="KM60" t="s">
        <v>818</v>
      </c>
      <c r="KN60" t="s">
        <v>845</v>
      </c>
      <c r="KO60" t="s">
        <v>818</v>
      </c>
      <c r="KP60" t="s">
        <v>837</v>
      </c>
      <c r="KQ60" t="s">
        <v>845</v>
      </c>
      <c r="KR60" t="s">
        <v>818</v>
      </c>
      <c r="KS60" t="s">
        <v>818</v>
      </c>
      <c r="KT60" t="s">
        <v>818</v>
      </c>
      <c r="KU60" t="s">
        <v>845</v>
      </c>
      <c r="KV60" t="s">
        <v>845</v>
      </c>
      <c r="KW60" t="s">
        <v>818</v>
      </c>
      <c r="KX60" t="s">
        <v>845</v>
      </c>
      <c r="KY60" t="s">
        <v>818</v>
      </c>
      <c r="KZ60" t="s">
        <v>837</v>
      </c>
      <c r="LA60" t="s">
        <v>845</v>
      </c>
      <c r="LB60" t="s">
        <v>845</v>
      </c>
      <c r="LC60" t="s">
        <v>836</v>
      </c>
      <c r="LD60" t="s">
        <v>892</v>
      </c>
      <c r="LE60" t="s">
        <v>879</v>
      </c>
      <c r="LF60" t="s">
        <v>837</v>
      </c>
      <c r="LH60" t="s">
        <v>1767</v>
      </c>
      <c r="LI60" t="s">
        <v>1767</v>
      </c>
      <c r="LJ60" t="s">
        <v>1767</v>
      </c>
      <c r="LK60" t="s">
        <v>1767</v>
      </c>
      <c r="LL60" t="s">
        <v>1767</v>
      </c>
      <c r="LM60" t="s">
        <v>1767</v>
      </c>
      <c r="LO60" t="s">
        <v>1763</v>
      </c>
      <c r="LP60" t="s">
        <v>1767</v>
      </c>
      <c r="LQ60" t="s">
        <v>1767</v>
      </c>
      <c r="LR60" t="s">
        <v>818</v>
      </c>
      <c r="LS60" t="s">
        <v>818</v>
      </c>
      <c r="LT60" t="s">
        <v>845</v>
      </c>
      <c r="LU60" t="s">
        <v>818</v>
      </c>
      <c r="LV60" t="s">
        <v>818</v>
      </c>
      <c r="LW60" t="s">
        <v>845</v>
      </c>
      <c r="LX60" t="s">
        <v>1767</v>
      </c>
      <c r="MA60" t="s">
        <v>1862</v>
      </c>
      <c r="MB60" t="s">
        <v>913</v>
      </c>
      <c r="MC60" t="s">
        <v>1769</v>
      </c>
      <c r="MD60" t="s">
        <v>1763</v>
      </c>
      <c r="MF60" t="s">
        <v>1770</v>
      </c>
      <c r="MI60" t="s">
        <v>1763</v>
      </c>
      <c r="MJ60" t="s">
        <v>1771</v>
      </c>
      <c r="MK60" t="s">
        <v>1763</v>
      </c>
      <c r="ML60" t="s">
        <v>1767</v>
      </c>
      <c r="MM60" t="s">
        <v>1767</v>
      </c>
      <c r="MN60" t="s">
        <v>1767</v>
      </c>
      <c r="MO60" t="s">
        <v>1767</v>
      </c>
      <c r="MP60" t="s">
        <v>1767</v>
      </c>
      <c r="MQ60" t="s">
        <v>1767</v>
      </c>
      <c r="MR60" t="s">
        <v>1763</v>
      </c>
      <c r="MS60" t="s">
        <v>1767</v>
      </c>
      <c r="MT60" t="s">
        <v>1767</v>
      </c>
      <c r="MU60" t="s">
        <v>1763</v>
      </c>
      <c r="NC60" t="s">
        <v>1763</v>
      </c>
      <c r="ND60" t="s">
        <v>1767</v>
      </c>
      <c r="NE60" t="s">
        <v>1763</v>
      </c>
      <c r="NF60" t="s">
        <v>1767</v>
      </c>
      <c r="NG60" t="s">
        <v>1767</v>
      </c>
      <c r="NH60" t="s">
        <v>1767</v>
      </c>
      <c r="NI60" t="s">
        <v>1767</v>
      </c>
      <c r="NJ60" t="s">
        <v>1767</v>
      </c>
      <c r="NK60" t="s">
        <v>1767</v>
      </c>
      <c r="NL60" t="s">
        <v>1763</v>
      </c>
      <c r="NM60" t="s">
        <v>1767</v>
      </c>
      <c r="NN60" t="s">
        <v>1767</v>
      </c>
      <c r="NO60" t="s">
        <v>1767</v>
      </c>
      <c r="NP60" t="s">
        <v>1767</v>
      </c>
      <c r="NQ60" t="s">
        <v>1767</v>
      </c>
      <c r="NR60" t="s">
        <v>1767</v>
      </c>
      <c r="NU60" t="s">
        <v>1772</v>
      </c>
      <c r="NX60" t="s">
        <v>1773</v>
      </c>
      <c r="NY60" t="s">
        <v>837</v>
      </c>
      <c r="NZ60" t="s">
        <v>889</v>
      </c>
      <c r="OP60" t="s">
        <v>1767</v>
      </c>
      <c r="OQ60" t="s">
        <v>1774</v>
      </c>
      <c r="OR60" t="s">
        <v>1775</v>
      </c>
      <c r="OS60" t="s">
        <v>1806</v>
      </c>
      <c r="OT60" t="s">
        <v>1763</v>
      </c>
      <c r="OU60" t="s">
        <v>1767</v>
      </c>
      <c r="OV60" t="s">
        <v>1777</v>
      </c>
      <c r="OW60" t="s">
        <v>1798</v>
      </c>
      <c r="OX60" t="s">
        <v>955</v>
      </c>
      <c r="OY60" t="s">
        <v>1779</v>
      </c>
      <c r="OZ60" t="s">
        <v>908</v>
      </c>
      <c r="PA60" t="s">
        <v>1763</v>
      </c>
      <c r="PB60" t="s">
        <v>1767</v>
      </c>
      <c r="PC60" t="s">
        <v>1767</v>
      </c>
      <c r="PD60" t="s">
        <v>1767</v>
      </c>
      <c r="PE60" t="s">
        <v>1767</v>
      </c>
      <c r="PF60" t="s">
        <v>1767</v>
      </c>
      <c r="PG60" t="s">
        <v>1767</v>
      </c>
      <c r="PH60" t="s">
        <v>1767</v>
      </c>
      <c r="PI60" t="s">
        <v>1767</v>
      </c>
      <c r="PJ60" t="s">
        <v>1767</v>
      </c>
      <c r="PK60" t="s">
        <v>1767</v>
      </c>
      <c r="PL60" t="s">
        <v>1780</v>
      </c>
      <c r="PM60" t="s">
        <v>836</v>
      </c>
      <c r="PN60" t="s">
        <v>837</v>
      </c>
      <c r="PO60" t="s">
        <v>1799</v>
      </c>
      <c r="PP60" t="s">
        <v>1782</v>
      </c>
      <c r="PQ60" t="s">
        <v>1763</v>
      </c>
      <c r="PR60" t="s">
        <v>1763</v>
      </c>
      <c r="PS60" t="s">
        <v>1767</v>
      </c>
      <c r="PT60" t="s">
        <v>1767</v>
      </c>
      <c r="PU60" t="s">
        <v>1767</v>
      </c>
      <c r="PV60" t="s">
        <v>1767</v>
      </c>
      <c r="PW60" t="s">
        <v>1767</v>
      </c>
      <c r="PX60" t="s">
        <v>1767</v>
      </c>
      <c r="PY60" t="s">
        <v>1767</v>
      </c>
      <c r="PZ60" t="s">
        <v>1783</v>
      </c>
      <c r="QA60" t="s">
        <v>841</v>
      </c>
      <c r="QB60" t="s">
        <v>1814</v>
      </c>
      <c r="QC60" t="s">
        <v>1785</v>
      </c>
      <c r="QD60" t="s">
        <v>1786</v>
      </c>
      <c r="QE60" t="s">
        <v>845</v>
      </c>
      <c r="QF60" t="s">
        <v>1763</v>
      </c>
      <c r="QG60" t="s">
        <v>1763</v>
      </c>
      <c r="QH60" t="s">
        <v>1763</v>
      </c>
      <c r="QI60" t="s">
        <v>1763</v>
      </c>
      <c r="QJ60" t="s">
        <v>1767</v>
      </c>
      <c r="QK60" t="s">
        <v>1763</v>
      </c>
      <c r="QL60" t="s">
        <v>1767</v>
      </c>
      <c r="QM60" t="s">
        <v>1767</v>
      </c>
      <c r="QN60" t="s">
        <v>1767</v>
      </c>
      <c r="QO60" t="s">
        <v>1767</v>
      </c>
      <c r="QP60" t="s">
        <v>1767</v>
      </c>
      <c r="QQ60" t="s">
        <v>1767</v>
      </c>
      <c r="QR60" t="s">
        <v>1763</v>
      </c>
      <c r="QS60" t="s">
        <v>1763</v>
      </c>
      <c r="QT60" t="s">
        <v>1767</v>
      </c>
      <c r="QU60" t="s">
        <v>1767</v>
      </c>
      <c r="QV60" t="s">
        <v>1767</v>
      </c>
      <c r="QW60" t="s">
        <v>1767</v>
      </c>
      <c r="QX60" t="s">
        <v>1767</v>
      </c>
      <c r="QY60" t="s">
        <v>1767</v>
      </c>
      <c r="QZ60" t="s">
        <v>1767</v>
      </c>
      <c r="RA60" t="s">
        <v>1767</v>
      </c>
      <c r="RB60" t="s">
        <v>1767</v>
      </c>
      <c r="RC60" t="s">
        <v>1767</v>
      </c>
      <c r="RD60" t="s">
        <v>1767</v>
      </c>
      <c r="RE60" t="s">
        <v>1767</v>
      </c>
      <c r="RF60" t="s">
        <v>1767</v>
      </c>
      <c r="RG60" t="s">
        <v>1767</v>
      </c>
      <c r="RH60" t="s">
        <v>1767</v>
      </c>
      <c r="RI60" t="s">
        <v>1767</v>
      </c>
      <c r="RJ60" t="s">
        <v>1767</v>
      </c>
      <c r="RK60" t="s">
        <v>1763</v>
      </c>
      <c r="RL60" t="s">
        <v>1763</v>
      </c>
      <c r="RM60" t="s">
        <v>1767</v>
      </c>
      <c r="RN60" t="s">
        <v>1767</v>
      </c>
      <c r="RO60" t="s">
        <v>1767</v>
      </c>
      <c r="RP60" t="s">
        <v>1767</v>
      </c>
      <c r="RQ60" t="s">
        <v>1767</v>
      </c>
      <c r="RR60" t="s">
        <v>1767</v>
      </c>
      <c r="RS60" t="s">
        <v>1767</v>
      </c>
      <c r="RT60" t="s">
        <v>1767</v>
      </c>
      <c r="RU60" t="s">
        <v>1767</v>
      </c>
      <c r="RV60" t="s">
        <v>1767</v>
      </c>
      <c r="RW60" t="s">
        <v>1767</v>
      </c>
      <c r="RX60" t="s">
        <v>837</v>
      </c>
      <c r="RY60" t="s">
        <v>1111</v>
      </c>
      <c r="RZ60" t="s">
        <v>1763</v>
      </c>
      <c r="SA60" t="s">
        <v>1763</v>
      </c>
      <c r="SB60" t="s">
        <v>1763</v>
      </c>
      <c r="SC60" t="s">
        <v>1767</v>
      </c>
      <c r="SD60" t="s">
        <v>1767</v>
      </c>
      <c r="SE60" t="s">
        <v>1767</v>
      </c>
      <c r="SF60" t="s">
        <v>1763</v>
      </c>
      <c r="SG60" t="s">
        <v>1763</v>
      </c>
      <c r="SH60" t="s">
        <v>1767</v>
      </c>
      <c r="SI60" t="s">
        <v>1767</v>
      </c>
      <c r="SJ60" t="s">
        <v>1767</v>
      </c>
      <c r="SK60" t="s">
        <v>1767</v>
      </c>
      <c r="SL60" t="s">
        <v>1767</v>
      </c>
      <c r="SM60" t="s">
        <v>1763</v>
      </c>
      <c r="SN60" t="s">
        <v>1767</v>
      </c>
      <c r="SO60" t="s">
        <v>1767</v>
      </c>
      <c r="SP60" t="s">
        <v>1767</v>
      </c>
      <c r="SQ60" t="s">
        <v>1767</v>
      </c>
      <c r="SR60" t="s">
        <v>1767</v>
      </c>
      <c r="SS60" t="s">
        <v>1767</v>
      </c>
      <c r="ST60" t="s">
        <v>1767</v>
      </c>
      <c r="SU60" t="s">
        <v>1767</v>
      </c>
      <c r="SV60" t="s">
        <v>1767</v>
      </c>
      <c r="SW60" t="s">
        <v>1767</v>
      </c>
      <c r="SX60" t="s">
        <v>1767</v>
      </c>
      <c r="SY60" t="s">
        <v>1767</v>
      </c>
      <c r="SZ60" t="s">
        <v>1767</v>
      </c>
      <c r="TA60" t="s">
        <v>1767</v>
      </c>
      <c r="TB60" t="s">
        <v>1767</v>
      </c>
      <c r="TC60" t="s">
        <v>1767</v>
      </c>
      <c r="TD60" t="s">
        <v>1767</v>
      </c>
      <c r="TE60" t="s">
        <v>1767</v>
      </c>
      <c r="TF60" t="s">
        <v>1763</v>
      </c>
      <c r="TG60" t="s">
        <v>1767</v>
      </c>
      <c r="TH60" t="s">
        <v>1767</v>
      </c>
      <c r="TI60" t="s">
        <v>1767</v>
      </c>
      <c r="TJ60" t="s">
        <v>1763</v>
      </c>
      <c r="TK60" t="s">
        <v>1767</v>
      </c>
      <c r="TL60" t="s">
        <v>1767</v>
      </c>
      <c r="TM60" t="s">
        <v>1767</v>
      </c>
      <c r="TN60" t="s">
        <v>1767</v>
      </c>
      <c r="TO60" t="s">
        <v>1767</v>
      </c>
      <c r="TP60" t="s">
        <v>1767</v>
      </c>
      <c r="TQ60" t="s">
        <v>1763</v>
      </c>
      <c r="TR60" t="s">
        <v>1767</v>
      </c>
      <c r="TS60" t="s">
        <v>1767</v>
      </c>
      <c r="TT60" t="s">
        <v>1767</v>
      </c>
      <c r="TU60" t="s">
        <v>1767</v>
      </c>
      <c r="TV60" t="s">
        <v>1767</v>
      </c>
      <c r="TW60" t="s">
        <v>1767</v>
      </c>
      <c r="TY60" t="s">
        <v>1767</v>
      </c>
      <c r="TZ60" t="s">
        <v>1767</v>
      </c>
      <c r="UA60" t="s">
        <v>1767</v>
      </c>
      <c r="UB60" t="s">
        <v>1767</v>
      </c>
      <c r="UC60" t="s">
        <v>1767</v>
      </c>
      <c r="UD60" t="s">
        <v>1767</v>
      </c>
      <c r="UE60" t="s">
        <v>1767</v>
      </c>
      <c r="UF60" t="s">
        <v>1767</v>
      </c>
      <c r="UG60" t="s">
        <v>1767</v>
      </c>
      <c r="UH60" t="s">
        <v>1763</v>
      </c>
      <c r="UI60" t="s">
        <v>1767</v>
      </c>
      <c r="UJ60" t="s">
        <v>1767</v>
      </c>
      <c r="UK60" t="s">
        <v>1767</v>
      </c>
      <c r="UL60" t="s">
        <v>1767</v>
      </c>
      <c r="UM60" t="s">
        <v>1767</v>
      </c>
      <c r="UN60" t="s">
        <v>1767</v>
      </c>
      <c r="UO60" t="s">
        <v>1763</v>
      </c>
      <c r="UP60" t="s">
        <v>1767</v>
      </c>
      <c r="UQ60" t="s">
        <v>1767</v>
      </c>
      <c r="UR60" t="s">
        <v>1767</v>
      </c>
      <c r="US60" t="s">
        <v>1767</v>
      </c>
      <c r="UT60" t="s">
        <v>1767</v>
      </c>
      <c r="UU60" t="s">
        <v>1767</v>
      </c>
      <c r="UV60" t="s">
        <v>1767</v>
      </c>
      <c r="UW60" t="s">
        <v>1767</v>
      </c>
      <c r="UX60" t="s">
        <v>1767</v>
      </c>
      <c r="UY60" t="s">
        <v>1767</v>
      </c>
      <c r="UZ60" t="s">
        <v>1767</v>
      </c>
      <c r="VB60" t="s">
        <v>1887</v>
      </c>
      <c r="VD60" t="s">
        <v>1767</v>
      </c>
      <c r="VE60" t="s">
        <v>1767</v>
      </c>
      <c r="VF60" t="s">
        <v>1763</v>
      </c>
      <c r="VG60" t="s">
        <v>1763</v>
      </c>
      <c r="VH60" t="s">
        <v>1767</v>
      </c>
      <c r="VI60" t="s">
        <v>1767</v>
      </c>
      <c r="VJ60" t="s">
        <v>1767</v>
      </c>
      <c r="VK60" t="s">
        <v>1767</v>
      </c>
      <c r="VL60" t="s">
        <v>1763</v>
      </c>
      <c r="VM60" t="s">
        <v>1763</v>
      </c>
      <c r="VN60" t="s">
        <v>1767</v>
      </c>
      <c r="VO60" t="s">
        <v>1767</v>
      </c>
      <c r="VP60" t="s">
        <v>1767</v>
      </c>
      <c r="VQ60" t="s">
        <v>1767</v>
      </c>
      <c r="VY60" t="s">
        <v>1763</v>
      </c>
      <c r="VZ60" t="s">
        <v>1767</v>
      </c>
      <c r="WA60" t="s">
        <v>1767</v>
      </c>
      <c r="WJ60" t="s">
        <v>1767</v>
      </c>
      <c r="WK60" t="s">
        <v>1763</v>
      </c>
      <c r="WL60" t="s">
        <v>1767</v>
      </c>
      <c r="WM60" t="s">
        <v>1767</v>
      </c>
      <c r="WN60" t="s">
        <v>1767</v>
      </c>
      <c r="WO60" t="s">
        <v>1767</v>
      </c>
      <c r="WP60" t="s">
        <v>1763</v>
      </c>
      <c r="WQ60" t="s">
        <v>1767</v>
      </c>
      <c r="WR60" t="s">
        <v>1767</v>
      </c>
      <c r="WS60" t="s">
        <v>949</v>
      </c>
      <c r="WU60" t="s">
        <v>1767</v>
      </c>
      <c r="WV60" t="s">
        <v>1767</v>
      </c>
      <c r="WW60" t="s">
        <v>1767</v>
      </c>
      <c r="WX60" t="s">
        <v>1767</v>
      </c>
      <c r="WY60" t="s">
        <v>1767</v>
      </c>
      <c r="WZ60" t="s">
        <v>1763</v>
      </c>
      <c r="XA60" t="s">
        <v>1767</v>
      </c>
      <c r="XB60" t="s">
        <v>1767</v>
      </c>
      <c r="XC60" t="s">
        <v>1789</v>
      </c>
      <c r="XD60" t="s">
        <v>1763</v>
      </c>
      <c r="XE60" t="s">
        <v>1767</v>
      </c>
      <c r="XF60" t="s">
        <v>1767</v>
      </c>
      <c r="XG60" t="s">
        <v>1767</v>
      </c>
      <c r="XH60" t="s">
        <v>1767</v>
      </c>
      <c r="XI60" t="s">
        <v>1767</v>
      </c>
      <c r="XJ60" t="s">
        <v>1767</v>
      </c>
      <c r="XK60" t="s">
        <v>1767</v>
      </c>
      <c r="XL60" t="s">
        <v>1767</v>
      </c>
      <c r="XM60" t="s">
        <v>1767</v>
      </c>
      <c r="XN60" t="s">
        <v>1767</v>
      </c>
      <c r="XO60" t="s">
        <v>1767</v>
      </c>
      <c r="XP60" t="s">
        <v>1767</v>
      </c>
      <c r="XQ60" t="s">
        <v>1767</v>
      </c>
      <c r="XR60" t="s">
        <v>1767</v>
      </c>
      <c r="XS60" t="s">
        <v>1767</v>
      </c>
      <c r="XT60" t="s">
        <v>1767</v>
      </c>
      <c r="XU60" t="s">
        <v>1767</v>
      </c>
      <c r="XV60" t="s">
        <v>1767</v>
      </c>
      <c r="XW60" t="s">
        <v>1763</v>
      </c>
      <c r="XX60" t="s">
        <v>1767</v>
      </c>
      <c r="XY60" t="s">
        <v>1767</v>
      </c>
      <c r="XZ60" t="s">
        <v>1767</v>
      </c>
      <c r="ZM60" t="s">
        <v>1767</v>
      </c>
      <c r="ZN60" t="s">
        <v>1767</v>
      </c>
      <c r="ZO60" t="s">
        <v>1767</v>
      </c>
      <c r="ZP60" t="s">
        <v>1767</v>
      </c>
      <c r="ZQ60" t="s">
        <v>1763</v>
      </c>
      <c r="ZR60" t="s">
        <v>1767</v>
      </c>
      <c r="ZS60" t="s">
        <v>1763</v>
      </c>
      <c r="ZT60" t="s">
        <v>1767</v>
      </c>
      <c r="ZU60" t="s">
        <v>1767</v>
      </c>
      <c r="ZV60" t="s">
        <v>1767</v>
      </c>
      <c r="ZW60" t="s">
        <v>1767</v>
      </c>
      <c r="ZX60" t="s">
        <v>1767</v>
      </c>
      <c r="ZY60" t="s">
        <v>1763</v>
      </c>
      <c r="ZZ60" t="s">
        <v>1767</v>
      </c>
      <c r="AAA60" t="s">
        <v>1767</v>
      </c>
      <c r="AAB60" t="s">
        <v>1767</v>
      </c>
      <c r="AAC60" t="s">
        <v>1767</v>
      </c>
      <c r="AAD60" t="s">
        <v>1767</v>
      </c>
      <c r="AAE60" t="s">
        <v>1767</v>
      </c>
      <c r="AAF60" t="s">
        <v>1767</v>
      </c>
      <c r="AAH60" t="s">
        <v>1767</v>
      </c>
      <c r="AAI60" t="s">
        <v>1767</v>
      </c>
      <c r="AAJ60" t="s">
        <v>1763</v>
      </c>
      <c r="AAK60" t="s">
        <v>1767</v>
      </c>
      <c r="AAL60" t="s">
        <v>1767</v>
      </c>
      <c r="AAM60" t="s">
        <v>1767</v>
      </c>
      <c r="AAN60" t="s">
        <v>1763</v>
      </c>
      <c r="AAO60" t="s">
        <v>1767</v>
      </c>
      <c r="AAP60" t="s">
        <v>1767</v>
      </c>
      <c r="AAQ60" t="s">
        <v>1767</v>
      </c>
      <c r="AAR60" t="s">
        <v>1767</v>
      </c>
      <c r="AAS60" t="s">
        <v>1767</v>
      </c>
      <c r="AAT60" t="s">
        <v>1767</v>
      </c>
      <c r="AAV60" t="s">
        <v>1767</v>
      </c>
      <c r="AAW60" t="s">
        <v>1767</v>
      </c>
      <c r="AAX60" t="s">
        <v>1767</v>
      </c>
      <c r="AAY60" t="s">
        <v>1767</v>
      </c>
      <c r="AAZ60" t="s">
        <v>1767</v>
      </c>
      <c r="ABA60" t="s">
        <v>1767</v>
      </c>
      <c r="ABB60" t="s">
        <v>1767</v>
      </c>
      <c r="ABC60" t="s">
        <v>1767</v>
      </c>
      <c r="ABD60" t="s">
        <v>1767</v>
      </c>
      <c r="ABE60" t="s">
        <v>1767</v>
      </c>
      <c r="ABF60" t="s">
        <v>1767</v>
      </c>
      <c r="ABG60" t="s">
        <v>1767</v>
      </c>
      <c r="ABH60" t="s">
        <v>1767</v>
      </c>
      <c r="ABI60" t="s">
        <v>1767</v>
      </c>
      <c r="ABJ60" t="s">
        <v>1767</v>
      </c>
      <c r="ABK60" t="s">
        <v>1767</v>
      </c>
      <c r="ABL60" t="s">
        <v>1763</v>
      </c>
      <c r="ABM60" t="s">
        <v>1767</v>
      </c>
      <c r="ABN60" t="s">
        <v>1767</v>
      </c>
      <c r="ABO60" t="s">
        <v>1767</v>
      </c>
      <c r="ABP60" t="s">
        <v>1767</v>
      </c>
      <c r="ABQ60" t="s">
        <v>1767</v>
      </c>
      <c r="ABR60" t="s">
        <v>1767</v>
      </c>
      <c r="ABS60" t="s">
        <v>1767</v>
      </c>
      <c r="ABT60" t="s">
        <v>1767</v>
      </c>
      <c r="ABU60" t="s">
        <v>1767</v>
      </c>
      <c r="ABV60" t="s">
        <v>1767</v>
      </c>
      <c r="ABW60" t="s">
        <v>1767</v>
      </c>
      <c r="ABX60" t="s">
        <v>1767</v>
      </c>
      <c r="ABY60" t="s">
        <v>1767</v>
      </c>
      <c r="ABZ60" t="s">
        <v>1767</v>
      </c>
      <c r="ACA60" t="s">
        <v>1767</v>
      </c>
      <c r="ACB60" t="s">
        <v>1763</v>
      </c>
      <c r="ACC60" t="s">
        <v>1767</v>
      </c>
      <c r="ACD60" t="s">
        <v>1767</v>
      </c>
      <c r="ACE60" t="s">
        <v>1767</v>
      </c>
      <c r="ACF60" t="s">
        <v>1767</v>
      </c>
      <c r="ACG60" t="s">
        <v>1767</v>
      </c>
      <c r="ACH60" t="s">
        <v>1767</v>
      </c>
      <c r="ACI60" t="s">
        <v>1767</v>
      </c>
    </row>
    <row r="61" spans="1:763">
      <c r="A61" t="s">
        <v>1171</v>
      </c>
      <c r="B61" t="s">
        <v>1172</v>
      </c>
      <c r="C61" t="s">
        <v>1173</v>
      </c>
      <c r="D61" t="s">
        <v>941</v>
      </c>
      <c r="E61" t="s">
        <v>941</v>
      </c>
      <c r="P61" t="s">
        <v>812</v>
      </c>
      <c r="T61" t="s">
        <v>1809</v>
      </c>
      <c r="V61" t="s">
        <v>1763</v>
      </c>
      <c r="X61" t="s">
        <v>1763</v>
      </c>
      <c r="Y61" t="s">
        <v>1764</v>
      </c>
      <c r="AA61" t="s">
        <v>1792</v>
      </c>
      <c r="AB61" t="s">
        <v>1817</v>
      </c>
      <c r="AC61" t="s">
        <v>836</v>
      </c>
      <c r="AD61" t="s">
        <v>1767</v>
      </c>
      <c r="AE61" t="s">
        <v>818</v>
      </c>
      <c r="AF61" t="s">
        <v>836</v>
      </c>
      <c r="AG61" t="s">
        <v>818</v>
      </c>
      <c r="KF61" t="s">
        <v>836</v>
      </c>
      <c r="KH61" t="s">
        <v>818</v>
      </c>
      <c r="KI61" t="s">
        <v>818</v>
      </c>
      <c r="KJ61" t="s">
        <v>818</v>
      </c>
      <c r="KK61" t="s">
        <v>845</v>
      </c>
      <c r="KL61" t="s">
        <v>845</v>
      </c>
      <c r="KM61" t="s">
        <v>818</v>
      </c>
      <c r="KN61" t="s">
        <v>845</v>
      </c>
      <c r="KO61" t="s">
        <v>818</v>
      </c>
      <c r="KP61" t="s">
        <v>837</v>
      </c>
      <c r="KQ61" t="s">
        <v>845</v>
      </c>
      <c r="KR61" t="s">
        <v>818</v>
      </c>
      <c r="KS61" t="s">
        <v>845</v>
      </c>
      <c r="KT61" t="s">
        <v>818</v>
      </c>
      <c r="KU61" t="s">
        <v>818</v>
      </c>
      <c r="KV61" t="s">
        <v>818</v>
      </c>
      <c r="KW61" t="s">
        <v>818</v>
      </c>
      <c r="KX61" t="s">
        <v>818</v>
      </c>
      <c r="KY61" t="s">
        <v>818</v>
      </c>
      <c r="KZ61" t="s">
        <v>845</v>
      </c>
      <c r="LA61" t="s">
        <v>818</v>
      </c>
      <c r="LB61" t="s">
        <v>845</v>
      </c>
      <c r="LC61" t="s">
        <v>879</v>
      </c>
      <c r="LD61" t="s">
        <v>836</v>
      </c>
      <c r="LE61" t="s">
        <v>837</v>
      </c>
      <c r="LF61" t="s">
        <v>845</v>
      </c>
      <c r="LH61" t="s">
        <v>1767</v>
      </c>
      <c r="LI61" t="s">
        <v>1767</v>
      </c>
      <c r="LJ61" t="s">
        <v>1767</v>
      </c>
      <c r="LK61" t="s">
        <v>1767</v>
      </c>
      <c r="LL61" t="s">
        <v>1767</v>
      </c>
      <c r="LM61" t="s">
        <v>1767</v>
      </c>
      <c r="LO61" t="s">
        <v>1763</v>
      </c>
      <c r="LP61" t="s">
        <v>1763</v>
      </c>
      <c r="LQ61" t="s">
        <v>1767</v>
      </c>
      <c r="LR61" t="s">
        <v>845</v>
      </c>
      <c r="LS61" t="s">
        <v>818</v>
      </c>
      <c r="LT61" t="s">
        <v>845</v>
      </c>
      <c r="LU61" t="s">
        <v>818</v>
      </c>
      <c r="LV61" t="s">
        <v>845</v>
      </c>
      <c r="LW61" t="s">
        <v>845</v>
      </c>
      <c r="LX61" t="s">
        <v>1767</v>
      </c>
      <c r="MU61" t="s">
        <v>1763</v>
      </c>
      <c r="NC61" t="s">
        <v>1763</v>
      </c>
      <c r="ND61" t="s">
        <v>1767</v>
      </c>
      <c r="NE61" t="s">
        <v>1763</v>
      </c>
      <c r="NF61" t="s">
        <v>1767</v>
      </c>
      <c r="NG61" t="s">
        <v>1767</v>
      </c>
      <c r="NH61" t="s">
        <v>1767</v>
      </c>
      <c r="NI61" t="s">
        <v>1767</v>
      </c>
      <c r="NJ61" t="s">
        <v>1763</v>
      </c>
      <c r="NK61" t="s">
        <v>1767</v>
      </c>
      <c r="NL61" t="s">
        <v>1767</v>
      </c>
      <c r="NM61" t="s">
        <v>1767</v>
      </c>
      <c r="NN61" t="s">
        <v>1767</v>
      </c>
      <c r="NO61" t="s">
        <v>1767</v>
      </c>
      <c r="NP61" t="s">
        <v>1767</v>
      </c>
      <c r="NQ61" t="s">
        <v>1767</v>
      </c>
      <c r="NR61" t="s">
        <v>1763</v>
      </c>
      <c r="NS61" t="s">
        <v>1767</v>
      </c>
      <c r="NU61" t="s">
        <v>1870</v>
      </c>
      <c r="NX61" t="s">
        <v>1773</v>
      </c>
      <c r="NY61" t="s">
        <v>837</v>
      </c>
      <c r="NZ61" t="s">
        <v>889</v>
      </c>
      <c r="OP61" t="s">
        <v>1763</v>
      </c>
      <c r="OQ61" t="s">
        <v>1774</v>
      </c>
      <c r="OR61" t="s">
        <v>1775</v>
      </c>
      <c r="OS61" t="s">
        <v>1806</v>
      </c>
      <c r="OT61" t="s">
        <v>1763</v>
      </c>
      <c r="OU61" t="s">
        <v>1767</v>
      </c>
      <c r="OV61" t="s">
        <v>1777</v>
      </c>
      <c r="OW61" t="s">
        <v>1778</v>
      </c>
      <c r="OX61" t="s">
        <v>832</v>
      </c>
      <c r="OY61" t="s">
        <v>1779</v>
      </c>
      <c r="OZ61" t="s">
        <v>928</v>
      </c>
      <c r="PA61" t="s">
        <v>1763</v>
      </c>
      <c r="PB61" t="s">
        <v>1767</v>
      </c>
      <c r="PC61" t="s">
        <v>1767</v>
      </c>
      <c r="PD61" t="s">
        <v>1767</v>
      </c>
      <c r="PE61" t="s">
        <v>1767</v>
      </c>
      <c r="PF61" t="s">
        <v>1767</v>
      </c>
      <c r="PG61" t="s">
        <v>1767</v>
      </c>
      <c r="PH61" t="s">
        <v>1767</v>
      </c>
      <c r="PI61" t="s">
        <v>1767</v>
      </c>
      <c r="PJ61" t="s">
        <v>1767</v>
      </c>
      <c r="PK61" t="s">
        <v>1767</v>
      </c>
      <c r="PL61" t="s">
        <v>1780</v>
      </c>
      <c r="PM61" t="s">
        <v>879</v>
      </c>
      <c r="PN61" t="s">
        <v>837</v>
      </c>
      <c r="PO61" t="s">
        <v>1807</v>
      </c>
      <c r="PP61" t="s">
        <v>1800</v>
      </c>
      <c r="PQ61" t="s">
        <v>1763</v>
      </c>
      <c r="PR61" t="s">
        <v>1763</v>
      </c>
      <c r="PS61" t="s">
        <v>1767</v>
      </c>
      <c r="PT61" t="s">
        <v>1767</v>
      </c>
      <c r="PU61" t="s">
        <v>1767</v>
      </c>
      <c r="PV61" t="s">
        <v>1767</v>
      </c>
      <c r="PW61" t="s">
        <v>1767</v>
      </c>
      <c r="PX61" t="s">
        <v>1767</v>
      </c>
      <c r="PY61" t="s">
        <v>1767</v>
      </c>
      <c r="PZ61" t="s">
        <v>1783</v>
      </c>
      <c r="QA61" t="s">
        <v>841</v>
      </c>
      <c r="QB61" t="s">
        <v>1850</v>
      </c>
      <c r="QC61" t="s">
        <v>1785</v>
      </c>
      <c r="QD61" t="s">
        <v>1815</v>
      </c>
      <c r="QE61" t="s">
        <v>845</v>
      </c>
      <c r="QF61" t="s">
        <v>1763</v>
      </c>
      <c r="QG61" t="s">
        <v>1763</v>
      </c>
      <c r="QH61" t="s">
        <v>1763</v>
      </c>
      <c r="QI61" t="s">
        <v>1767</v>
      </c>
      <c r="QJ61" t="s">
        <v>1767</v>
      </c>
      <c r="QK61" t="s">
        <v>1767</v>
      </c>
      <c r="QL61" t="s">
        <v>1767</v>
      </c>
      <c r="QM61" t="s">
        <v>1763</v>
      </c>
      <c r="QN61" t="s">
        <v>1767</v>
      </c>
      <c r="QO61" t="s">
        <v>1767</v>
      </c>
      <c r="QP61" t="s">
        <v>1767</v>
      </c>
      <c r="QQ61" t="s">
        <v>1767</v>
      </c>
      <c r="QR61" t="s">
        <v>1763</v>
      </c>
      <c r="QS61" t="s">
        <v>1767</v>
      </c>
      <c r="QT61" t="s">
        <v>1767</v>
      </c>
      <c r="QU61" t="s">
        <v>1767</v>
      </c>
      <c r="QV61" t="s">
        <v>1767</v>
      </c>
      <c r="QW61" t="s">
        <v>1763</v>
      </c>
      <c r="QX61" t="s">
        <v>1767</v>
      </c>
      <c r="QY61" t="s">
        <v>1767</v>
      </c>
      <c r="QZ61" t="s">
        <v>1763</v>
      </c>
      <c r="RA61" t="s">
        <v>1767</v>
      </c>
      <c r="RB61" t="s">
        <v>1767</v>
      </c>
      <c r="RC61" t="s">
        <v>1767</v>
      </c>
      <c r="RD61" t="s">
        <v>1767</v>
      </c>
      <c r="RE61" t="s">
        <v>1767</v>
      </c>
      <c r="RF61" t="s">
        <v>1767</v>
      </c>
      <c r="RG61" t="s">
        <v>1767</v>
      </c>
      <c r="RH61" t="s">
        <v>1767</v>
      </c>
      <c r="RI61" t="s">
        <v>1767</v>
      </c>
      <c r="RJ61" t="s">
        <v>1767</v>
      </c>
      <c r="RK61" t="s">
        <v>1763</v>
      </c>
      <c r="RL61" t="s">
        <v>1763</v>
      </c>
      <c r="RM61" t="s">
        <v>1767</v>
      </c>
      <c r="RN61" t="s">
        <v>1767</v>
      </c>
      <c r="RO61" t="s">
        <v>1767</v>
      </c>
      <c r="RP61" t="s">
        <v>1767</v>
      </c>
      <c r="RQ61" t="s">
        <v>1767</v>
      </c>
      <c r="RR61" t="s">
        <v>1767</v>
      </c>
      <c r="RS61" t="s">
        <v>1767</v>
      </c>
      <c r="RT61" t="s">
        <v>1767</v>
      </c>
      <c r="RU61" t="s">
        <v>1767</v>
      </c>
      <c r="RV61" t="s">
        <v>1767</v>
      </c>
      <c r="RW61" t="s">
        <v>1767</v>
      </c>
      <c r="RX61" t="s">
        <v>845</v>
      </c>
      <c r="RY61" t="s">
        <v>949</v>
      </c>
      <c r="RZ61" t="s">
        <v>1763</v>
      </c>
      <c r="SA61" t="s">
        <v>1767</v>
      </c>
      <c r="SB61" t="s">
        <v>1767</v>
      </c>
      <c r="SC61" t="s">
        <v>1763</v>
      </c>
      <c r="SD61" t="s">
        <v>1767</v>
      </c>
      <c r="SE61" t="s">
        <v>1767</v>
      </c>
      <c r="SF61" t="s">
        <v>1767</v>
      </c>
      <c r="SG61" t="s">
        <v>1763</v>
      </c>
      <c r="SH61" t="s">
        <v>1763</v>
      </c>
      <c r="SI61" t="s">
        <v>1767</v>
      </c>
      <c r="SJ61" t="s">
        <v>1767</v>
      </c>
      <c r="SK61" t="s">
        <v>1767</v>
      </c>
      <c r="SL61" t="s">
        <v>1767</v>
      </c>
      <c r="SM61" t="s">
        <v>1767</v>
      </c>
      <c r="SN61" t="s">
        <v>1767</v>
      </c>
      <c r="SO61" t="s">
        <v>1767</v>
      </c>
      <c r="SP61" t="s">
        <v>1767</v>
      </c>
      <c r="SQ61" t="s">
        <v>1767</v>
      </c>
      <c r="SR61" t="s">
        <v>1763</v>
      </c>
      <c r="SS61" t="s">
        <v>1767</v>
      </c>
      <c r="ST61" t="s">
        <v>1767</v>
      </c>
      <c r="SU61" t="s">
        <v>1767</v>
      </c>
      <c r="SV61" t="s">
        <v>1767</v>
      </c>
      <c r="SW61" t="s">
        <v>1763</v>
      </c>
      <c r="SX61" t="s">
        <v>1763</v>
      </c>
      <c r="SY61" t="s">
        <v>1767</v>
      </c>
      <c r="SZ61" t="s">
        <v>1767</v>
      </c>
      <c r="TA61" t="s">
        <v>1767</v>
      </c>
      <c r="TB61" t="s">
        <v>1767</v>
      </c>
      <c r="TC61" t="s">
        <v>1767</v>
      </c>
      <c r="TD61" t="s">
        <v>1767</v>
      </c>
      <c r="TE61" t="s">
        <v>1767</v>
      </c>
      <c r="TF61" t="s">
        <v>1767</v>
      </c>
      <c r="TG61" t="s">
        <v>1767</v>
      </c>
      <c r="TH61" t="s">
        <v>1767</v>
      </c>
      <c r="TI61" t="s">
        <v>1767</v>
      </c>
      <c r="TU61" t="s">
        <v>1767</v>
      </c>
      <c r="TY61" t="s">
        <v>1763</v>
      </c>
      <c r="TZ61" t="s">
        <v>1767</v>
      </c>
      <c r="UA61" t="s">
        <v>1767</v>
      </c>
      <c r="UB61" t="s">
        <v>1767</v>
      </c>
      <c r="UC61" t="s">
        <v>1767</v>
      </c>
      <c r="UD61" t="s">
        <v>1767</v>
      </c>
      <c r="UE61" t="s">
        <v>1767</v>
      </c>
      <c r="UF61" t="s">
        <v>1767</v>
      </c>
      <c r="UG61" t="s">
        <v>1767</v>
      </c>
      <c r="UH61" t="s">
        <v>1767</v>
      </c>
      <c r="UI61" t="s">
        <v>1767</v>
      </c>
      <c r="UJ61" t="s">
        <v>1767</v>
      </c>
      <c r="UK61" t="s">
        <v>1767</v>
      </c>
      <c r="UL61" t="s">
        <v>1763</v>
      </c>
      <c r="UM61" t="s">
        <v>1763</v>
      </c>
      <c r="UN61" t="s">
        <v>1767</v>
      </c>
      <c r="UO61" t="s">
        <v>1763</v>
      </c>
      <c r="UP61" t="s">
        <v>1767</v>
      </c>
      <c r="UQ61" t="s">
        <v>1767</v>
      </c>
      <c r="UR61" t="s">
        <v>1763</v>
      </c>
      <c r="US61" t="s">
        <v>1767</v>
      </c>
      <c r="UT61" t="s">
        <v>1767</v>
      </c>
      <c r="UU61" t="s">
        <v>1767</v>
      </c>
      <c r="UV61" t="s">
        <v>1767</v>
      </c>
      <c r="UW61" t="s">
        <v>1767</v>
      </c>
      <c r="UX61" t="s">
        <v>1767</v>
      </c>
      <c r="UY61" t="s">
        <v>1767</v>
      </c>
      <c r="UZ61" t="s">
        <v>1767</v>
      </c>
      <c r="VB61" t="s">
        <v>1822</v>
      </c>
      <c r="VC61" t="s">
        <v>1788</v>
      </c>
      <c r="VD61" t="s">
        <v>1763</v>
      </c>
      <c r="VE61" t="s">
        <v>1767</v>
      </c>
      <c r="VF61" t="s">
        <v>1767</v>
      </c>
      <c r="VG61" t="s">
        <v>1767</v>
      </c>
      <c r="VH61" t="s">
        <v>1767</v>
      </c>
      <c r="VI61" t="s">
        <v>1767</v>
      </c>
      <c r="VJ61" t="s">
        <v>1767</v>
      </c>
      <c r="VK61" t="s">
        <v>1767</v>
      </c>
      <c r="VL61" t="s">
        <v>1767</v>
      </c>
      <c r="VM61" t="s">
        <v>1767</v>
      </c>
      <c r="VN61" t="s">
        <v>1767</v>
      </c>
      <c r="VO61" t="s">
        <v>1767</v>
      </c>
      <c r="VP61" t="s">
        <v>1767</v>
      </c>
      <c r="VQ61" t="s">
        <v>1767</v>
      </c>
      <c r="VR61" t="s">
        <v>1767</v>
      </c>
      <c r="VY61" t="s">
        <v>1767</v>
      </c>
      <c r="VZ61" t="s">
        <v>1763</v>
      </c>
      <c r="WA61" t="s">
        <v>1763</v>
      </c>
      <c r="WB61" t="s">
        <v>1767</v>
      </c>
      <c r="WJ61" t="s">
        <v>1763</v>
      </c>
      <c r="WK61" t="s">
        <v>1763</v>
      </c>
      <c r="WL61" t="s">
        <v>1767</v>
      </c>
      <c r="WM61" t="s">
        <v>1767</v>
      </c>
      <c r="WN61" t="s">
        <v>1767</v>
      </c>
      <c r="WO61" t="s">
        <v>1767</v>
      </c>
      <c r="WP61" t="s">
        <v>1767</v>
      </c>
      <c r="WQ61" t="s">
        <v>1767</v>
      </c>
      <c r="WR61" t="s">
        <v>1767</v>
      </c>
      <c r="WS61" t="s">
        <v>891</v>
      </c>
      <c r="WU61" t="s">
        <v>1763</v>
      </c>
      <c r="WV61" t="s">
        <v>1763</v>
      </c>
      <c r="WW61" t="s">
        <v>1763</v>
      </c>
      <c r="WX61" t="s">
        <v>1767</v>
      </c>
      <c r="WY61" t="s">
        <v>1767</v>
      </c>
      <c r="WZ61" t="s">
        <v>1767</v>
      </c>
      <c r="XA61" t="s">
        <v>1767</v>
      </c>
      <c r="XB61" t="s">
        <v>1767</v>
      </c>
      <c r="XC61" t="s">
        <v>1789</v>
      </c>
      <c r="XD61" t="s">
        <v>1763</v>
      </c>
      <c r="XE61" t="s">
        <v>1767</v>
      </c>
      <c r="XF61" t="s">
        <v>1767</v>
      </c>
      <c r="XG61" t="s">
        <v>1767</v>
      </c>
      <c r="XH61" t="s">
        <v>1767</v>
      </c>
      <c r="XI61" t="s">
        <v>1767</v>
      </c>
      <c r="XJ61" t="s">
        <v>1767</v>
      </c>
      <c r="XK61" t="s">
        <v>1767</v>
      </c>
      <c r="XL61" t="s">
        <v>1767</v>
      </c>
      <c r="XM61" t="s">
        <v>1767</v>
      </c>
      <c r="XN61" t="s">
        <v>1767</v>
      </c>
      <c r="XO61" t="s">
        <v>1767</v>
      </c>
      <c r="XP61" t="s">
        <v>1767</v>
      </c>
      <c r="XQ61" t="s">
        <v>1767</v>
      </c>
      <c r="XR61" t="s">
        <v>1763</v>
      </c>
      <c r="XS61" t="s">
        <v>1763</v>
      </c>
      <c r="XT61" t="s">
        <v>1767</v>
      </c>
      <c r="XU61" t="s">
        <v>1763</v>
      </c>
      <c r="XV61" t="s">
        <v>1767</v>
      </c>
      <c r="XW61" t="s">
        <v>1767</v>
      </c>
      <c r="XX61" t="s">
        <v>1767</v>
      </c>
      <c r="XY61" t="s">
        <v>1767</v>
      </c>
      <c r="XZ61" t="s">
        <v>1767</v>
      </c>
      <c r="ZM61" t="s">
        <v>1767</v>
      </c>
      <c r="ZN61" t="s">
        <v>1767</v>
      </c>
      <c r="ZO61" t="s">
        <v>1767</v>
      </c>
      <c r="ZP61" t="s">
        <v>1767</v>
      </c>
      <c r="ZQ61" t="s">
        <v>1763</v>
      </c>
      <c r="ZR61" t="s">
        <v>1763</v>
      </c>
      <c r="ZS61" t="s">
        <v>1767</v>
      </c>
      <c r="ZT61" t="s">
        <v>1767</v>
      </c>
      <c r="ZU61" t="s">
        <v>1767</v>
      </c>
      <c r="ZV61" t="s">
        <v>1767</v>
      </c>
      <c r="ZW61" t="s">
        <v>1767</v>
      </c>
      <c r="ZX61" t="s">
        <v>1767</v>
      </c>
      <c r="ZY61" t="s">
        <v>1767</v>
      </c>
      <c r="ZZ61" t="s">
        <v>1767</v>
      </c>
      <c r="AAA61" t="s">
        <v>1763</v>
      </c>
      <c r="AAB61" t="s">
        <v>1767</v>
      </c>
      <c r="AAC61" t="s">
        <v>1767</v>
      </c>
      <c r="AAD61" t="s">
        <v>1767</v>
      </c>
      <c r="AAE61" t="s">
        <v>1767</v>
      </c>
      <c r="AAF61" t="s">
        <v>1767</v>
      </c>
      <c r="AAH61" t="s">
        <v>1767</v>
      </c>
      <c r="AAI61" t="s">
        <v>1767</v>
      </c>
      <c r="AAJ61" t="s">
        <v>1767</v>
      </c>
      <c r="AAK61" t="s">
        <v>1767</v>
      </c>
      <c r="AAL61" t="s">
        <v>1767</v>
      </c>
      <c r="AAM61" t="s">
        <v>1767</v>
      </c>
      <c r="AAN61" t="s">
        <v>1767</v>
      </c>
      <c r="AAO61" t="s">
        <v>1767</v>
      </c>
      <c r="AAP61" t="s">
        <v>1767</v>
      </c>
      <c r="AAQ61" t="s">
        <v>1767</v>
      </c>
      <c r="AAR61" t="s">
        <v>1763</v>
      </c>
      <c r="AAS61" t="s">
        <v>1767</v>
      </c>
      <c r="AAT61" t="s">
        <v>1767</v>
      </c>
      <c r="AAU61" t="s">
        <v>1174</v>
      </c>
      <c r="AAV61" t="s">
        <v>1763</v>
      </c>
      <c r="AAW61" t="s">
        <v>1767</v>
      </c>
      <c r="AAX61" t="s">
        <v>1767</v>
      </c>
      <c r="AAY61" t="s">
        <v>1767</v>
      </c>
      <c r="AAZ61" t="s">
        <v>1767</v>
      </c>
      <c r="ABA61" t="s">
        <v>1763</v>
      </c>
      <c r="ABB61" t="s">
        <v>1763</v>
      </c>
      <c r="ABC61" t="s">
        <v>1767</v>
      </c>
      <c r="ABD61" t="s">
        <v>1767</v>
      </c>
      <c r="ABE61" t="s">
        <v>1767</v>
      </c>
      <c r="ABF61" t="s">
        <v>1767</v>
      </c>
      <c r="ABG61" t="s">
        <v>1767</v>
      </c>
      <c r="ABH61" t="s">
        <v>1767</v>
      </c>
      <c r="ABI61" t="s">
        <v>1767</v>
      </c>
      <c r="ABJ61" t="s">
        <v>1767</v>
      </c>
      <c r="ABK61" t="s">
        <v>1767</v>
      </c>
      <c r="ABL61" t="s">
        <v>1767</v>
      </c>
      <c r="ABM61" t="s">
        <v>1767</v>
      </c>
      <c r="ABN61" t="s">
        <v>1767</v>
      </c>
      <c r="ABO61" t="s">
        <v>1767</v>
      </c>
      <c r="ABP61" t="s">
        <v>1767</v>
      </c>
      <c r="ABQ61" t="s">
        <v>1767</v>
      </c>
      <c r="ABR61" t="s">
        <v>1767</v>
      </c>
      <c r="ABS61" t="s">
        <v>1767</v>
      </c>
      <c r="ABT61" t="s">
        <v>1767</v>
      </c>
      <c r="ABU61" t="s">
        <v>1767</v>
      </c>
      <c r="ABV61" t="s">
        <v>1763</v>
      </c>
      <c r="ABW61" t="s">
        <v>1763</v>
      </c>
      <c r="ABX61" t="s">
        <v>1767</v>
      </c>
      <c r="ABY61" t="s">
        <v>1767</v>
      </c>
      <c r="ABZ61" t="s">
        <v>1767</v>
      </c>
      <c r="ACA61" t="s">
        <v>1767</v>
      </c>
      <c r="ACB61" t="s">
        <v>1767</v>
      </c>
      <c r="ACC61" t="s">
        <v>1767</v>
      </c>
      <c r="ACD61" t="s">
        <v>1767</v>
      </c>
      <c r="ACE61" t="s">
        <v>1767</v>
      </c>
      <c r="ACF61" t="s">
        <v>1767</v>
      </c>
      <c r="ACG61" t="s">
        <v>1767</v>
      </c>
      <c r="ACH61" t="s">
        <v>1767</v>
      </c>
      <c r="ACI61" t="s">
        <v>1767</v>
      </c>
    </row>
    <row r="62" spans="1:763">
      <c r="A62" t="s">
        <v>1175</v>
      </c>
      <c r="B62" t="s">
        <v>1176</v>
      </c>
      <c r="C62" t="s">
        <v>1177</v>
      </c>
      <c r="D62" t="s">
        <v>885</v>
      </c>
      <c r="E62" t="s">
        <v>885</v>
      </c>
      <c r="P62" t="s">
        <v>1015</v>
      </c>
      <c r="Q62">
        <v>1.5359010936757009</v>
      </c>
      <c r="T62" t="s">
        <v>1910</v>
      </c>
      <c r="V62" t="s">
        <v>1763</v>
      </c>
      <c r="X62" t="s">
        <v>1763</v>
      </c>
      <c r="Y62" t="s">
        <v>1764</v>
      </c>
      <c r="AA62" t="s">
        <v>1828</v>
      </c>
      <c r="AB62" t="s">
        <v>1766</v>
      </c>
      <c r="AC62" t="s">
        <v>892</v>
      </c>
      <c r="AD62" t="s">
        <v>1767</v>
      </c>
      <c r="AE62" t="s">
        <v>892</v>
      </c>
      <c r="AF62" t="s">
        <v>818</v>
      </c>
      <c r="AG62" t="s">
        <v>818</v>
      </c>
      <c r="KF62" t="s">
        <v>892</v>
      </c>
      <c r="KH62" t="s">
        <v>818</v>
      </c>
      <c r="KI62" t="s">
        <v>818</v>
      </c>
      <c r="KJ62" t="s">
        <v>818</v>
      </c>
      <c r="KK62" t="s">
        <v>818</v>
      </c>
      <c r="KL62" t="s">
        <v>818</v>
      </c>
      <c r="KM62" t="s">
        <v>845</v>
      </c>
      <c r="KN62" t="s">
        <v>837</v>
      </c>
      <c r="KO62" t="s">
        <v>818</v>
      </c>
      <c r="KP62" t="s">
        <v>818</v>
      </c>
      <c r="KQ62" t="s">
        <v>879</v>
      </c>
      <c r="KR62" t="s">
        <v>818</v>
      </c>
      <c r="KS62" t="s">
        <v>818</v>
      </c>
      <c r="KT62" t="s">
        <v>818</v>
      </c>
      <c r="KU62" t="s">
        <v>818</v>
      </c>
      <c r="KV62" t="s">
        <v>845</v>
      </c>
      <c r="KW62" t="s">
        <v>845</v>
      </c>
      <c r="KX62" t="s">
        <v>845</v>
      </c>
      <c r="KY62" t="s">
        <v>818</v>
      </c>
      <c r="KZ62" t="s">
        <v>845</v>
      </c>
      <c r="LA62" t="s">
        <v>837</v>
      </c>
      <c r="LB62" t="s">
        <v>818</v>
      </c>
      <c r="LC62" t="s">
        <v>845</v>
      </c>
      <c r="LD62" t="s">
        <v>892</v>
      </c>
      <c r="LE62" t="s">
        <v>845</v>
      </c>
      <c r="LF62" t="s">
        <v>1057</v>
      </c>
      <c r="LH62" t="s">
        <v>1763</v>
      </c>
      <c r="LI62" t="s">
        <v>1767</v>
      </c>
      <c r="LJ62" t="s">
        <v>1767</v>
      </c>
      <c r="LK62" t="s">
        <v>1763</v>
      </c>
      <c r="LL62" t="s">
        <v>1767</v>
      </c>
      <c r="LM62" t="s">
        <v>1763</v>
      </c>
      <c r="LN62" t="s">
        <v>1767</v>
      </c>
      <c r="LO62" t="s">
        <v>1763</v>
      </c>
      <c r="LP62" t="s">
        <v>1767</v>
      </c>
      <c r="LQ62" t="s">
        <v>1767</v>
      </c>
      <c r="LR62" t="s">
        <v>879</v>
      </c>
      <c r="LV62" t="s">
        <v>879</v>
      </c>
      <c r="LX62" t="s">
        <v>1767</v>
      </c>
      <c r="MA62" t="s">
        <v>1793</v>
      </c>
      <c r="MB62" t="s">
        <v>913</v>
      </c>
      <c r="MC62" t="s">
        <v>1769</v>
      </c>
      <c r="MD62" t="s">
        <v>1763</v>
      </c>
      <c r="MF62" t="s">
        <v>1770</v>
      </c>
      <c r="MI62" t="s">
        <v>1763</v>
      </c>
      <c r="MJ62" t="s">
        <v>1771</v>
      </c>
      <c r="MK62" t="s">
        <v>1763</v>
      </c>
      <c r="ML62" t="s">
        <v>1763</v>
      </c>
      <c r="MM62" t="s">
        <v>1767</v>
      </c>
      <c r="MN62" t="s">
        <v>1767</v>
      </c>
      <c r="MO62" t="s">
        <v>1767</v>
      </c>
      <c r="MP62" t="s">
        <v>1767</v>
      </c>
      <c r="MQ62" t="s">
        <v>1767</v>
      </c>
      <c r="MR62" t="s">
        <v>1767</v>
      </c>
      <c r="MS62" t="s">
        <v>1767</v>
      </c>
      <c r="MT62" t="s">
        <v>1767</v>
      </c>
      <c r="MU62" t="s">
        <v>1763</v>
      </c>
      <c r="NC62" t="s">
        <v>1763</v>
      </c>
      <c r="ND62" t="s">
        <v>1767</v>
      </c>
      <c r="NE62" t="s">
        <v>1767</v>
      </c>
      <c r="NR62" t="s">
        <v>1763</v>
      </c>
      <c r="NS62" t="s">
        <v>1767</v>
      </c>
      <c r="NU62" t="s">
        <v>1882</v>
      </c>
      <c r="NY62" t="s">
        <v>845</v>
      </c>
      <c r="NZ62" t="s">
        <v>1849</v>
      </c>
      <c r="OP62" t="s">
        <v>1767</v>
      </c>
      <c r="OQ62" t="s">
        <v>1825</v>
      </c>
      <c r="OR62" t="s">
        <v>1880</v>
      </c>
      <c r="OS62" t="s">
        <v>1903</v>
      </c>
      <c r="OT62" t="s">
        <v>1767</v>
      </c>
      <c r="OU62" t="s">
        <v>1763</v>
      </c>
      <c r="OV62" t="s">
        <v>1854</v>
      </c>
      <c r="PA62" t="s">
        <v>1763</v>
      </c>
      <c r="PB62" t="s">
        <v>1767</v>
      </c>
      <c r="PC62" t="s">
        <v>1763</v>
      </c>
      <c r="PD62" t="s">
        <v>1767</v>
      </c>
      <c r="PE62" t="s">
        <v>1763</v>
      </c>
      <c r="PF62" t="s">
        <v>1767</v>
      </c>
      <c r="PG62" t="s">
        <v>1767</v>
      </c>
      <c r="PH62" t="s">
        <v>1767</v>
      </c>
      <c r="PI62" t="s">
        <v>1767</v>
      </c>
      <c r="PJ62" t="s">
        <v>1767</v>
      </c>
      <c r="PL62" t="s">
        <v>1911</v>
      </c>
      <c r="PM62" t="s">
        <v>837</v>
      </c>
      <c r="PN62" t="s">
        <v>845</v>
      </c>
      <c r="PO62" t="s">
        <v>1807</v>
      </c>
      <c r="PP62" t="s">
        <v>1813</v>
      </c>
      <c r="PQ62" t="s">
        <v>1767</v>
      </c>
      <c r="PR62" t="s">
        <v>1763</v>
      </c>
      <c r="PS62" t="s">
        <v>1763</v>
      </c>
      <c r="PT62" t="s">
        <v>1767</v>
      </c>
      <c r="PU62" t="s">
        <v>1767</v>
      </c>
      <c r="PV62" t="s">
        <v>1767</v>
      </c>
      <c r="PW62" t="s">
        <v>1767</v>
      </c>
      <c r="PX62" t="s">
        <v>1767</v>
      </c>
      <c r="PY62" t="s">
        <v>1767</v>
      </c>
      <c r="PZ62" t="s">
        <v>1912</v>
      </c>
      <c r="QA62" t="s">
        <v>1913</v>
      </c>
      <c r="QB62" t="s">
        <v>1814</v>
      </c>
      <c r="QC62" t="s">
        <v>1851</v>
      </c>
      <c r="QD62" t="s">
        <v>1878</v>
      </c>
      <c r="QE62" t="s">
        <v>845</v>
      </c>
      <c r="QF62" t="s">
        <v>1763</v>
      </c>
      <c r="QG62" t="s">
        <v>1767</v>
      </c>
      <c r="QH62" t="s">
        <v>1763</v>
      </c>
      <c r="QI62" t="s">
        <v>1767</v>
      </c>
      <c r="QJ62" t="s">
        <v>1767</v>
      </c>
      <c r="QK62" t="s">
        <v>1763</v>
      </c>
      <c r="QL62" t="s">
        <v>1767</v>
      </c>
      <c r="QM62" t="s">
        <v>1767</v>
      </c>
      <c r="QN62" t="s">
        <v>1767</v>
      </c>
      <c r="QO62" t="s">
        <v>1767</v>
      </c>
      <c r="QP62" t="s">
        <v>1767</v>
      </c>
      <c r="QQ62" t="s">
        <v>1767</v>
      </c>
      <c r="QR62" t="s">
        <v>1763</v>
      </c>
      <c r="QS62" t="s">
        <v>1767</v>
      </c>
      <c r="QT62" t="s">
        <v>1763</v>
      </c>
      <c r="QU62" t="s">
        <v>1763</v>
      </c>
      <c r="QV62" t="s">
        <v>1767</v>
      </c>
      <c r="QW62" t="s">
        <v>1767</v>
      </c>
      <c r="QX62" t="s">
        <v>1767</v>
      </c>
      <c r="QY62" t="s">
        <v>1767</v>
      </c>
      <c r="QZ62" t="s">
        <v>1767</v>
      </c>
      <c r="RA62" t="s">
        <v>1767</v>
      </c>
      <c r="RB62" t="s">
        <v>1767</v>
      </c>
      <c r="RC62" t="s">
        <v>1767</v>
      </c>
      <c r="RD62" t="s">
        <v>1763</v>
      </c>
      <c r="RE62" t="s">
        <v>1767</v>
      </c>
      <c r="RF62" t="s">
        <v>1767</v>
      </c>
      <c r="RG62" t="s">
        <v>1767</v>
      </c>
      <c r="RH62" t="s">
        <v>1767</v>
      </c>
      <c r="RI62" t="s">
        <v>1767</v>
      </c>
      <c r="RJ62" t="s">
        <v>1767</v>
      </c>
      <c r="RK62" t="s">
        <v>1763</v>
      </c>
      <c r="RL62" t="s">
        <v>1763</v>
      </c>
      <c r="RM62" t="s">
        <v>1767</v>
      </c>
      <c r="RN62" t="s">
        <v>1767</v>
      </c>
      <c r="RO62" t="s">
        <v>1767</v>
      </c>
      <c r="RP62" t="s">
        <v>1767</v>
      </c>
      <c r="RQ62" t="s">
        <v>1767</v>
      </c>
      <c r="RR62" t="s">
        <v>1767</v>
      </c>
      <c r="RS62" t="s">
        <v>1767</v>
      </c>
      <c r="RT62" t="s">
        <v>1767</v>
      </c>
      <c r="RU62" t="s">
        <v>1767</v>
      </c>
      <c r="RV62" t="s">
        <v>1767</v>
      </c>
      <c r="RW62" t="s">
        <v>1767</v>
      </c>
      <c r="RX62" t="s">
        <v>845</v>
      </c>
      <c r="RY62" t="s">
        <v>928</v>
      </c>
      <c r="RZ62" t="s">
        <v>1767</v>
      </c>
      <c r="SB62" t="s">
        <v>1763</v>
      </c>
      <c r="SC62" t="s">
        <v>1767</v>
      </c>
      <c r="SD62" t="s">
        <v>1767</v>
      </c>
      <c r="SE62" t="s">
        <v>1763</v>
      </c>
      <c r="SF62" t="s">
        <v>1767</v>
      </c>
      <c r="SG62" t="s">
        <v>1763</v>
      </c>
      <c r="SH62" t="s">
        <v>1767</v>
      </c>
      <c r="SI62" t="s">
        <v>1763</v>
      </c>
      <c r="SJ62" t="s">
        <v>1767</v>
      </c>
      <c r="SK62" t="s">
        <v>1767</v>
      </c>
      <c r="SL62" t="s">
        <v>1767</v>
      </c>
      <c r="SM62" t="s">
        <v>1767</v>
      </c>
      <c r="SN62" t="s">
        <v>1767</v>
      </c>
      <c r="SO62" t="s">
        <v>1767</v>
      </c>
      <c r="SP62" t="s">
        <v>1763</v>
      </c>
      <c r="SQ62" t="s">
        <v>1767</v>
      </c>
      <c r="SR62" t="s">
        <v>1767</v>
      </c>
      <c r="SS62" t="s">
        <v>1767</v>
      </c>
      <c r="ST62" t="s">
        <v>1767</v>
      </c>
      <c r="SU62" t="s">
        <v>1763</v>
      </c>
      <c r="SV62" t="s">
        <v>1767</v>
      </c>
      <c r="SW62" t="s">
        <v>1763</v>
      </c>
      <c r="SX62" t="s">
        <v>1767</v>
      </c>
      <c r="SY62" t="s">
        <v>1767</v>
      </c>
      <c r="SZ62" t="s">
        <v>1767</v>
      </c>
      <c r="TA62" t="s">
        <v>1767</v>
      </c>
      <c r="TB62" t="s">
        <v>1767</v>
      </c>
      <c r="TC62" t="s">
        <v>1763</v>
      </c>
      <c r="TD62" t="s">
        <v>1767</v>
      </c>
      <c r="TE62" t="s">
        <v>1767</v>
      </c>
      <c r="TF62" t="s">
        <v>1767</v>
      </c>
      <c r="TG62" t="s">
        <v>1767</v>
      </c>
      <c r="TH62" t="s">
        <v>1767</v>
      </c>
      <c r="TI62" t="s">
        <v>1767</v>
      </c>
      <c r="TJ62" t="s">
        <v>1763</v>
      </c>
      <c r="TK62" t="s">
        <v>1767</v>
      </c>
      <c r="TL62" t="s">
        <v>1767</v>
      </c>
      <c r="TM62" t="s">
        <v>1763</v>
      </c>
      <c r="TN62" t="s">
        <v>1767</v>
      </c>
      <c r="TO62" t="s">
        <v>1767</v>
      </c>
      <c r="TP62" t="s">
        <v>1763</v>
      </c>
      <c r="TQ62" t="s">
        <v>1767</v>
      </c>
      <c r="TR62" t="s">
        <v>1763</v>
      </c>
      <c r="TS62" t="s">
        <v>1767</v>
      </c>
      <c r="TT62" t="s">
        <v>1767</v>
      </c>
      <c r="TU62" t="s">
        <v>1767</v>
      </c>
      <c r="TV62" t="s">
        <v>1767</v>
      </c>
      <c r="TW62" t="s">
        <v>1767</v>
      </c>
      <c r="TY62" t="s">
        <v>1767</v>
      </c>
      <c r="TZ62" t="s">
        <v>1767</v>
      </c>
      <c r="UA62" t="s">
        <v>1767</v>
      </c>
      <c r="UB62" t="s">
        <v>1767</v>
      </c>
      <c r="UC62" t="s">
        <v>1767</v>
      </c>
      <c r="UD62" t="s">
        <v>1767</v>
      </c>
      <c r="UE62" t="s">
        <v>1767</v>
      </c>
      <c r="UF62" t="s">
        <v>1763</v>
      </c>
      <c r="UG62" t="s">
        <v>1763</v>
      </c>
      <c r="UH62" t="s">
        <v>1767</v>
      </c>
      <c r="UI62" t="s">
        <v>1767</v>
      </c>
      <c r="UJ62" t="s">
        <v>1767</v>
      </c>
      <c r="UK62" t="s">
        <v>1767</v>
      </c>
      <c r="UL62" t="s">
        <v>1763</v>
      </c>
      <c r="UM62" t="s">
        <v>1767</v>
      </c>
      <c r="UN62" t="s">
        <v>1763</v>
      </c>
      <c r="UO62" t="s">
        <v>1763</v>
      </c>
      <c r="UP62" t="s">
        <v>1767</v>
      </c>
      <c r="UQ62" t="s">
        <v>1767</v>
      </c>
      <c r="UR62" t="s">
        <v>1767</v>
      </c>
      <c r="US62" t="s">
        <v>1767</v>
      </c>
      <c r="UT62" t="s">
        <v>1767</v>
      </c>
      <c r="UU62" t="s">
        <v>1767</v>
      </c>
      <c r="UV62" t="s">
        <v>1767</v>
      </c>
      <c r="UW62" t="s">
        <v>1767</v>
      </c>
      <c r="UX62" t="s">
        <v>1767</v>
      </c>
      <c r="UY62" t="s">
        <v>1767</v>
      </c>
      <c r="UZ62" t="s">
        <v>1767</v>
      </c>
      <c r="VD62" t="s">
        <v>1767</v>
      </c>
      <c r="VE62" t="s">
        <v>1763</v>
      </c>
      <c r="VF62" t="s">
        <v>1763</v>
      </c>
      <c r="VG62" t="s">
        <v>1767</v>
      </c>
      <c r="VH62" t="s">
        <v>1763</v>
      </c>
      <c r="VI62" t="s">
        <v>1767</v>
      </c>
      <c r="VJ62" t="s">
        <v>1767</v>
      </c>
      <c r="VK62" t="s">
        <v>1767</v>
      </c>
      <c r="VL62" t="s">
        <v>1767</v>
      </c>
      <c r="VM62" t="s">
        <v>1767</v>
      </c>
      <c r="VN62" t="s">
        <v>1767</v>
      </c>
      <c r="VO62" t="s">
        <v>1767</v>
      </c>
      <c r="VP62" t="s">
        <v>1767</v>
      </c>
      <c r="VQ62" t="s">
        <v>1767</v>
      </c>
      <c r="VR62" t="s">
        <v>1767</v>
      </c>
      <c r="VY62" t="s">
        <v>1763</v>
      </c>
      <c r="VZ62" t="s">
        <v>1767</v>
      </c>
      <c r="WA62" t="s">
        <v>1767</v>
      </c>
      <c r="WJ62" t="s">
        <v>1763</v>
      </c>
      <c r="WK62" t="s">
        <v>1763</v>
      </c>
      <c r="WL62" t="s">
        <v>1767</v>
      </c>
      <c r="WM62" t="s">
        <v>1767</v>
      </c>
      <c r="WN62" t="s">
        <v>1767</v>
      </c>
      <c r="WO62" t="s">
        <v>1767</v>
      </c>
      <c r="WP62" t="s">
        <v>1767</v>
      </c>
      <c r="WQ62" t="s">
        <v>1767</v>
      </c>
      <c r="WR62" t="s">
        <v>1767</v>
      </c>
      <c r="WS62" t="s">
        <v>849</v>
      </c>
      <c r="WU62" t="s">
        <v>1767</v>
      </c>
      <c r="WV62" t="s">
        <v>1763</v>
      </c>
      <c r="WW62" t="s">
        <v>1763</v>
      </c>
      <c r="WX62" t="s">
        <v>1767</v>
      </c>
      <c r="WY62" t="s">
        <v>1767</v>
      </c>
      <c r="WZ62" t="s">
        <v>1767</v>
      </c>
      <c r="XA62" t="s">
        <v>1767</v>
      </c>
      <c r="XB62" t="s">
        <v>1767</v>
      </c>
      <c r="XC62" t="s">
        <v>1802</v>
      </c>
      <c r="XD62" t="s">
        <v>1763</v>
      </c>
      <c r="XE62" t="s">
        <v>1767</v>
      </c>
      <c r="XF62" t="s">
        <v>1767</v>
      </c>
      <c r="XG62" t="s">
        <v>1767</v>
      </c>
      <c r="XH62" t="s">
        <v>1767</v>
      </c>
      <c r="XI62" t="s">
        <v>1763</v>
      </c>
      <c r="XJ62" t="s">
        <v>1767</v>
      </c>
      <c r="XK62" t="s">
        <v>1767</v>
      </c>
      <c r="XL62" t="s">
        <v>1767</v>
      </c>
      <c r="XM62" t="s">
        <v>1763</v>
      </c>
      <c r="XN62" t="s">
        <v>1767</v>
      </c>
      <c r="XO62" t="s">
        <v>1767</v>
      </c>
      <c r="XP62" t="s">
        <v>1767</v>
      </c>
      <c r="XQ62" t="s">
        <v>1767</v>
      </c>
      <c r="XR62" t="s">
        <v>1763</v>
      </c>
      <c r="XS62" t="s">
        <v>1763</v>
      </c>
      <c r="XT62" t="s">
        <v>1763</v>
      </c>
      <c r="XU62" t="s">
        <v>1767</v>
      </c>
      <c r="XV62" t="s">
        <v>1767</v>
      </c>
      <c r="XW62" t="s">
        <v>1767</v>
      </c>
      <c r="XX62" t="s">
        <v>1767</v>
      </c>
      <c r="XY62" t="s">
        <v>1767</v>
      </c>
      <c r="XZ62" t="s">
        <v>1767</v>
      </c>
      <c r="ZM62" t="s">
        <v>1767</v>
      </c>
      <c r="ZN62" t="s">
        <v>1767</v>
      </c>
      <c r="ZO62" t="s">
        <v>1767</v>
      </c>
      <c r="ZP62" t="s">
        <v>1767</v>
      </c>
      <c r="ZQ62" t="s">
        <v>1767</v>
      </c>
      <c r="ZR62" t="s">
        <v>1763</v>
      </c>
      <c r="ZS62" t="s">
        <v>1763</v>
      </c>
      <c r="ZT62" t="s">
        <v>1767</v>
      </c>
      <c r="ZU62" t="s">
        <v>1767</v>
      </c>
      <c r="ZV62" t="s">
        <v>1763</v>
      </c>
      <c r="ZW62" t="s">
        <v>1767</v>
      </c>
      <c r="ZX62" t="s">
        <v>1767</v>
      </c>
      <c r="ZY62" t="s">
        <v>1767</v>
      </c>
      <c r="ZZ62" t="s">
        <v>1767</v>
      </c>
      <c r="AAA62" t="s">
        <v>1767</v>
      </c>
      <c r="AAB62" t="s">
        <v>1767</v>
      </c>
      <c r="AAC62" t="s">
        <v>1767</v>
      </c>
      <c r="AAD62" t="s">
        <v>1767</v>
      </c>
      <c r="AAE62" t="s">
        <v>1767</v>
      </c>
      <c r="AAF62" t="s">
        <v>1767</v>
      </c>
      <c r="AAH62" t="s">
        <v>1763</v>
      </c>
      <c r="AAI62" t="s">
        <v>1767</v>
      </c>
      <c r="AAJ62" t="s">
        <v>1763</v>
      </c>
      <c r="AAK62" t="s">
        <v>1767</v>
      </c>
      <c r="AAL62" t="s">
        <v>1767</v>
      </c>
      <c r="AAM62" t="s">
        <v>1767</v>
      </c>
      <c r="AAN62" t="s">
        <v>1767</v>
      </c>
      <c r="AAO62" t="s">
        <v>1767</v>
      </c>
      <c r="AAP62" t="s">
        <v>1767</v>
      </c>
      <c r="AAQ62" t="s">
        <v>1763</v>
      </c>
      <c r="AAR62" t="s">
        <v>1767</v>
      </c>
      <c r="AAS62" t="s">
        <v>1767</v>
      </c>
      <c r="AAT62" t="s">
        <v>1767</v>
      </c>
      <c r="AAV62" t="s">
        <v>1767</v>
      </c>
      <c r="AAW62" t="s">
        <v>1767</v>
      </c>
      <c r="AAX62" t="s">
        <v>1767</v>
      </c>
      <c r="AAY62" t="s">
        <v>1767</v>
      </c>
      <c r="AAZ62" t="s">
        <v>1767</v>
      </c>
      <c r="ABA62" t="s">
        <v>1767</v>
      </c>
      <c r="ABB62" t="s">
        <v>1767</v>
      </c>
      <c r="ABC62" t="s">
        <v>1767</v>
      </c>
      <c r="ABD62" t="s">
        <v>1767</v>
      </c>
      <c r="ABE62" t="s">
        <v>1767</v>
      </c>
      <c r="ABF62" t="s">
        <v>1767</v>
      </c>
      <c r="ABG62" t="s">
        <v>1767</v>
      </c>
      <c r="ABH62" t="s">
        <v>1767</v>
      </c>
      <c r="ABI62" t="s">
        <v>1767</v>
      </c>
      <c r="ABJ62" t="s">
        <v>1767</v>
      </c>
      <c r="ABK62" t="s">
        <v>1763</v>
      </c>
      <c r="ABL62" t="s">
        <v>1767</v>
      </c>
      <c r="ABM62" t="s">
        <v>1767</v>
      </c>
      <c r="ABN62" t="s">
        <v>1767</v>
      </c>
      <c r="ABO62" t="s">
        <v>1767</v>
      </c>
      <c r="ABP62" t="s">
        <v>1763</v>
      </c>
      <c r="ABQ62" t="s">
        <v>1767</v>
      </c>
      <c r="ABR62" t="s">
        <v>1767</v>
      </c>
      <c r="ABS62" t="s">
        <v>1767</v>
      </c>
      <c r="ABT62" t="s">
        <v>1767</v>
      </c>
      <c r="ABU62" t="s">
        <v>1767</v>
      </c>
      <c r="ABV62" t="s">
        <v>1763</v>
      </c>
      <c r="ABW62" t="s">
        <v>1763</v>
      </c>
      <c r="ABX62" t="s">
        <v>1763</v>
      </c>
      <c r="ABY62" t="s">
        <v>1767</v>
      </c>
      <c r="ABZ62" t="s">
        <v>1767</v>
      </c>
      <c r="ACA62" t="s">
        <v>1767</v>
      </c>
      <c r="ACB62" t="s">
        <v>1767</v>
      </c>
      <c r="ACC62" t="s">
        <v>1767</v>
      </c>
      <c r="ACD62" t="s">
        <v>1767</v>
      </c>
      <c r="ACE62" t="s">
        <v>1767</v>
      </c>
      <c r="ACF62" t="s">
        <v>1767</v>
      </c>
      <c r="ACG62" t="s">
        <v>1767</v>
      </c>
      <c r="ACH62" t="s">
        <v>1767</v>
      </c>
      <c r="ACI62" t="s">
        <v>1767</v>
      </c>
    </row>
    <row r="63" spans="1:763">
      <c r="A63" t="s">
        <v>1181</v>
      </c>
      <c r="B63" t="s">
        <v>1182</v>
      </c>
      <c r="C63" t="s">
        <v>1183</v>
      </c>
      <c r="D63" t="s">
        <v>1028</v>
      </c>
      <c r="E63" t="s">
        <v>1028</v>
      </c>
      <c r="P63" t="s">
        <v>886</v>
      </c>
      <c r="T63" t="s">
        <v>1831</v>
      </c>
      <c r="V63" t="s">
        <v>1763</v>
      </c>
      <c r="X63" t="s">
        <v>1763</v>
      </c>
      <c r="Y63" t="s">
        <v>1764</v>
      </c>
      <c r="AA63" t="s">
        <v>1792</v>
      </c>
      <c r="AB63" t="s">
        <v>1817</v>
      </c>
      <c r="AC63" t="s">
        <v>836</v>
      </c>
      <c r="AD63" t="s">
        <v>1767</v>
      </c>
      <c r="AE63" t="s">
        <v>818</v>
      </c>
      <c r="AF63" t="s">
        <v>836</v>
      </c>
      <c r="AG63" t="s">
        <v>818</v>
      </c>
      <c r="KF63" t="s">
        <v>836</v>
      </c>
      <c r="KH63" t="s">
        <v>818</v>
      </c>
      <c r="KI63" t="s">
        <v>818</v>
      </c>
      <c r="KJ63" t="s">
        <v>845</v>
      </c>
      <c r="KK63" t="s">
        <v>818</v>
      </c>
      <c r="KL63" t="s">
        <v>845</v>
      </c>
      <c r="KM63" t="s">
        <v>818</v>
      </c>
      <c r="KN63" t="s">
        <v>845</v>
      </c>
      <c r="KO63" t="s">
        <v>818</v>
      </c>
      <c r="KP63" t="s">
        <v>837</v>
      </c>
      <c r="KQ63" t="s">
        <v>845</v>
      </c>
      <c r="KR63" t="s">
        <v>818</v>
      </c>
      <c r="KS63" t="s">
        <v>818</v>
      </c>
      <c r="KT63" t="s">
        <v>845</v>
      </c>
      <c r="KU63" t="s">
        <v>818</v>
      </c>
      <c r="KV63" t="s">
        <v>818</v>
      </c>
      <c r="KW63" t="s">
        <v>818</v>
      </c>
      <c r="KX63" t="s">
        <v>818</v>
      </c>
      <c r="KY63" t="s">
        <v>818</v>
      </c>
      <c r="KZ63" t="s">
        <v>845</v>
      </c>
      <c r="LA63" t="s">
        <v>818</v>
      </c>
      <c r="LB63" t="s">
        <v>837</v>
      </c>
      <c r="LC63" t="s">
        <v>879</v>
      </c>
      <c r="LD63" t="s">
        <v>836</v>
      </c>
      <c r="LE63" t="s">
        <v>845</v>
      </c>
      <c r="LF63" t="s">
        <v>845</v>
      </c>
      <c r="LH63" t="s">
        <v>1763</v>
      </c>
      <c r="LI63" t="s">
        <v>1763</v>
      </c>
      <c r="LJ63" t="s">
        <v>1914</v>
      </c>
      <c r="LK63" t="s">
        <v>1763</v>
      </c>
      <c r="LL63" t="s">
        <v>1767</v>
      </c>
      <c r="LM63" t="s">
        <v>1767</v>
      </c>
      <c r="LN63" t="s">
        <v>1763</v>
      </c>
      <c r="LO63" t="s">
        <v>1767</v>
      </c>
      <c r="LQ63" t="s">
        <v>1767</v>
      </c>
      <c r="LR63" t="s">
        <v>818</v>
      </c>
      <c r="LS63" t="s">
        <v>818</v>
      </c>
      <c r="LV63" t="s">
        <v>818</v>
      </c>
      <c r="LX63" t="s">
        <v>1767</v>
      </c>
      <c r="MU63" t="s">
        <v>1763</v>
      </c>
      <c r="NC63" t="s">
        <v>1763</v>
      </c>
      <c r="ND63" t="s">
        <v>1767</v>
      </c>
      <c r="NE63" t="s">
        <v>1763</v>
      </c>
      <c r="NF63" t="s">
        <v>1763</v>
      </c>
      <c r="NG63" t="s">
        <v>1767</v>
      </c>
      <c r="NH63" t="s">
        <v>1767</v>
      </c>
      <c r="NI63" t="s">
        <v>1763</v>
      </c>
      <c r="NJ63" t="s">
        <v>1767</v>
      </c>
      <c r="NK63" t="s">
        <v>1767</v>
      </c>
      <c r="NL63" t="s">
        <v>1767</v>
      </c>
      <c r="NM63" t="s">
        <v>1767</v>
      </c>
      <c r="NN63" t="s">
        <v>1767</v>
      </c>
      <c r="NO63" t="s">
        <v>1767</v>
      </c>
      <c r="NP63" t="s">
        <v>1767</v>
      </c>
      <c r="NQ63" t="s">
        <v>1767</v>
      </c>
      <c r="NR63" t="s">
        <v>1763</v>
      </c>
      <c r="NS63" t="s">
        <v>1767</v>
      </c>
      <c r="NU63" t="s">
        <v>1882</v>
      </c>
      <c r="NX63" t="s">
        <v>1773</v>
      </c>
      <c r="NY63" t="s">
        <v>845</v>
      </c>
      <c r="NZ63" t="s">
        <v>903</v>
      </c>
      <c r="OP63" t="s">
        <v>1767</v>
      </c>
      <c r="OQ63" t="s">
        <v>1774</v>
      </c>
      <c r="OR63" t="s">
        <v>1797</v>
      </c>
      <c r="OS63" t="s">
        <v>1776</v>
      </c>
      <c r="OT63" t="s">
        <v>1763</v>
      </c>
      <c r="OU63" t="s">
        <v>1767</v>
      </c>
      <c r="OV63" t="s">
        <v>1877</v>
      </c>
      <c r="PA63" t="s">
        <v>1763</v>
      </c>
      <c r="PB63" t="s">
        <v>1767</v>
      </c>
      <c r="PC63" t="s">
        <v>1763</v>
      </c>
      <c r="PD63" t="s">
        <v>1767</v>
      </c>
      <c r="PE63" t="s">
        <v>1767</v>
      </c>
      <c r="PF63" t="s">
        <v>1767</v>
      </c>
      <c r="PG63" t="s">
        <v>1767</v>
      </c>
      <c r="PH63" t="s">
        <v>1767</v>
      </c>
      <c r="PI63" t="s">
        <v>1767</v>
      </c>
      <c r="PJ63" t="s">
        <v>1767</v>
      </c>
      <c r="PL63" t="s">
        <v>1832</v>
      </c>
      <c r="PM63" t="s">
        <v>879</v>
      </c>
      <c r="PN63" t="s">
        <v>845</v>
      </c>
      <c r="PO63" t="s">
        <v>1781</v>
      </c>
      <c r="PP63" t="s">
        <v>1782</v>
      </c>
      <c r="PQ63" t="s">
        <v>1763</v>
      </c>
      <c r="PR63" t="s">
        <v>1763</v>
      </c>
      <c r="PS63" t="s">
        <v>1767</v>
      </c>
      <c r="PT63" t="s">
        <v>1767</v>
      </c>
      <c r="PU63" t="s">
        <v>1767</v>
      </c>
      <c r="PV63" t="s">
        <v>1767</v>
      </c>
      <c r="PW63" t="s">
        <v>1767</v>
      </c>
      <c r="PX63" t="s">
        <v>1767</v>
      </c>
      <c r="PY63" t="s">
        <v>1767</v>
      </c>
      <c r="PZ63" t="s">
        <v>1783</v>
      </c>
      <c r="QA63" t="s">
        <v>841</v>
      </c>
      <c r="QB63" t="s">
        <v>1814</v>
      </c>
      <c r="QC63" t="s">
        <v>1785</v>
      </c>
      <c r="QD63" t="s">
        <v>1786</v>
      </c>
      <c r="QE63" t="s">
        <v>845</v>
      </c>
      <c r="QF63" t="s">
        <v>1763</v>
      </c>
      <c r="QG63" t="s">
        <v>1763</v>
      </c>
      <c r="QH63" t="s">
        <v>1767</v>
      </c>
      <c r="QI63" t="s">
        <v>1763</v>
      </c>
      <c r="QJ63" t="s">
        <v>1763</v>
      </c>
      <c r="QK63" t="s">
        <v>1763</v>
      </c>
      <c r="QL63" t="s">
        <v>1767</v>
      </c>
      <c r="QM63" t="s">
        <v>1767</v>
      </c>
      <c r="QN63" t="s">
        <v>1763</v>
      </c>
      <c r="QO63" t="s">
        <v>1767</v>
      </c>
      <c r="QP63" t="s">
        <v>1767</v>
      </c>
      <c r="QQ63" t="s">
        <v>1767</v>
      </c>
      <c r="QR63" t="s">
        <v>1767</v>
      </c>
      <c r="QS63" t="s">
        <v>1767</v>
      </c>
      <c r="QT63" t="s">
        <v>1767</v>
      </c>
      <c r="QU63" t="s">
        <v>1767</v>
      </c>
      <c r="QV63" t="s">
        <v>1767</v>
      </c>
      <c r="QW63" t="s">
        <v>1763</v>
      </c>
      <c r="QX63" t="s">
        <v>1767</v>
      </c>
      <c r="QY63" t="s">
        <v>1767</v>
      </c>
      <c r="QZ63" t="s">
        <v>1767</v>
      </c>
      <c r="RA63" t="s">
        <v>1767</v>
      </c>
      <c r="RB63" t="s">
        <v>1767</v>
      </c>
      <c r="RC63" t="s">
        <v>1767</v>
      </c>
      <c r="RD63" t="s">
        <v>1767</v>
      </c>
      <c r="RE63" t="s">
        <v>1767</v>
      </c>
      <c r="RF63" t="s">
        <v>1767</v>
      </c>
      <c r="RG63" t="s">
        <v>1767</v>
      </c>
      <c r="RH63" t="s">
        <v>1767</v>
      </c>
      <c r="RI63" t="s">
        <v>1767</v>
      </c>
      <c r="RJ63" t="s">
        <v>1767</v>
      </c>
      <c r="RK63" t="s">
        <v>1767</v>
      </c>
      <c r="RZ63" t="s">
        <v>1763</v>
      </c>
      <c r="SA63" t="s">
        <v>1767</v>
      </c>
      <c r="SB63" t="s">
        <v>1767</v>
      </c>
      <c r="SC63" t="s">
        <v>1763</v>
      </c>
      <c r="SD63" t="s">
        <v>1767</v>
      </c>
      <c r="SE63" t="s">
        <v>1767</v>
      </c>
      <c r="SF63" t="s">
        <v>1767</v>
      </c>
      <c r="SG63" t="s">
        <v>1767</v>
      </c>
      <c r="SH63" t="s">
        <v>1767</v>
      </c>
      <c r="SI63" t="s">
        <v>1767</v>
      </c>
      <c r="SJ63" t="s">
        <v>1767</v>
      </c>
      <c r="SK63" t="s">
        <v>1767</v>
      </c>
      <c r="SL63" t="s">
        <v>1767</v>
      </c>
      <c r="SM63" t="s">
        <v>1767</v>
      </c>
      <c r="SN63" t="s">
        <v>1767</v>
      </c>
      <c r="SO63" t="s">
        <v>1767</v>
      </c>
      <c r="SP63" t="s">
        <v>1767</v>
      </c>
      <c r="SQ63" t="s">
        <v>1763</v>
      </c>
      <c r="SR63" t="s">
        <v>1763</v>
      </c>
      <c r="SS63" t="s">
        <v>1767</v>
      </c>
      <c r="ST63" t="s">
        <v>1767</v>
      </c>
      <c r="SU63" t="s">
        <v>1763</v>
      </c>
      <c r="SV63" t="s">
        <v>1767</v>
      </c>
      <c r="SW63" t="s">
        <v>1767</v>
      </c>
      <c r="SX63" t="s">
        <v>1767</v>
      </c>
      <c r="SY63" t="s">
        <v>1767</v>
      </c>
      <c r="SZ63" t="s">
        <v>1763</v>
      </c>
      <c r="TA63" t="s">
        <v>1767</v>
      </c>
      <c r="TB63" t="s">
        <v>1767</v>
      </c>
      <c r="TC63" t="s">
        <v>1767</v>
      </c>
      <c r="TD63" t="s">
        <v>1767</v>
      </c>
      <c r="TE63" t="s">
        <v>1767</v>
      </c>
      <c r="TF63" t="s">
        <v>1767</v>
      </c>
      <c r="TG63" t="s">
        <v>1767</v>
      </c>
      <c r="TH63" t="s">
        <v>1767</v>
      </c>
      <c r="TI63" t="s">
        <v>1767</v>
      </c>
      <c r="TU63" t="s">
        <v>1767</v>
      </c>
      <c r="TY63" t="s">
        <v>1763</v>
      </c>
      <c r="TZ63" t="s">
        <v>1763</v>
      </c>
      <c r="UA63" t="s">
        <v>1767</v>
      </c>
      <c r="UB63" t="s">
        <v>1767</v>
      </c>
      <c r="UC63" t="s">
        <v>1767</v>
      </c>
      <c r="UD63" t="s">
        <v>1767</v>
      </c>
      <c r="UE63" t="s">
        <v>1767</v>
      </c>
      <c r="UF63" t="s">
        <v>1767</v>
      </c>
      <c r="UG63" t="s">
        <v>1767</v>
      </c>
      <c r="UH63" t="s">
        <v>1767</v>
      </c>
      <c r="UI63" t="s">
        <v>1767</v>
      </c>
      <c r="UJ63" t="s">
        <v>1767</v>
      </c>
      <c r="UK63" t="s">
        <v>1767</v>
      </c>
      <c r="UL63" t="s">
        <v>1763</v>
      </c>
      <c r="UM63" t="s">
        <v>1767</v>
      </c>
      <c r="UN63" t="s">
        <v>1767</v>
      </c>
      <c r="UO63" t="s">
        <v>1767</v>
      </c>
      <c r="UP63" t="s">
        <v>1767</v>
      </c>
      <c r="UQ63" t="s">
        <v>1767</v>
      </c>
      <c r="UR63" t="s">
        <v>1767</v>
      </c>
      <c r="US63" t="s">
        <v>1767</v>
      </c>
      <c r="UT63" t="s">
        <v>1767</v>
      </c>
      <c r="UU63" t="s">
        <v>1767</v>
      </c>
      <c r="UV63" t="s">
        <v>1767</v>
      </c>
      <c r="UW63" t="s">
        <v>1763</v>
      </c>
      <c r="UX63" t="s">
        <v>1767</v>
      </c>
      <c r="UY63" t="s">
        <v>1767</v>
      </c>
      <c r="UZ63" t="s">
        <v>1767</v>
      </c>
      <c r="VD63" t="s">
        <v>1767</v>
      </c>
      <c r="VE63" t="s">
        <v>1767</v>
      </c>
      <c r="VF63" t="s">
        <v>1763</v>
      </c>
      <c r="VG63" t="s">
        <v>1767</v>
      </c>
      <c r="VH63" t="s">
        <v>1767</v>
      </c>
      <c r="VI63" t="s">
        <v>1767</v>
      </c>
      <c r="VJ63" t="s">
        <v>1767</v>
      </c>
      <c r="VK63" t="s">
        <v>1767</v>
      </c>
      <c r="VL63" t="s">
        <v>1767</v>
      </c>
      <c r="VM63" t="s">
        <v>1767</v>
      </c>
      <c r="VN63" t="s">
        <v>1767</v>
      </c>
      <c r="VO63" t="s">
        <v>1767</v>
      </c>
      <c r="VP63" t="s">
        <v>1767</v>
      </c>
      <c r="VQ63" t="s">
        <v>1767</v>
      </c>
      <c r="VY63" t="s">
        <v>1767</v>
      </c>
      <c r="VZ63" t="s">
        <v>1767</v>
      </c>
      <c r="WA63" t="s">
        <v>1767</v>
      </c>
      <c r="WJ63" t="s">
        <v>1763</v>
      </c>
      <c r="WK63" t="s">
        <v>1767</v>
      </c>
      <c r="WL63" t="s">
        <v>1767</v>
      </c>
      <c r="WM63" t="s">
        <v>1767</v>
      </c>
      <c r="WN63" t="s">
        <v>1767</v>
      </c>
      <c r="WO63" t="s">
        <v>1767</v>
      </c>
      <c r="WP63" t="s">
        <v>1767</v>
      </c>
      <c r="WQ63" t="s">
        <v>1767</v>
      </c>
      <c r="WR63" t="s">
        <v>1767</v>
      </c>
      <c r="WS63" t="s">
        <v>865</v>
      </c>
      <c r="WU63" t="s">
        <v>1767</v>
      </c>
      <c r="WV63" t="s">
        <v>1767</v>
      </c>
      <c r="WW63" t="s">
        <v>1767</v>
      </c>
      <c r="WX63" t="s">
        <v>1767</v>
      </c>
      <c r="WY63" t="s">
        <v>1767</v>
      </c>
      <c r="WZ63" t="s">
        <v>1763</v>
      </c>
      <c r="XA63" t="s">
        <v>1767</v>
      </c>
      <c r="XB63" t="s">
        <v>1767</v>
      </c>
      <c r="XC63" t="s">
        <v>1802</v>
      </c>
      <c r="XD63" t="s">
        <v>1767</v>
      </c>
      <c r="XE63" t="s">
        <v>1767</v>
      </c>
      <c r="XF63" t="s">
        <v>1767</v>
      </c>
      <c r="XG63" t="s">
        <v>1767</v>
      </c>
      <c r="XH63" t="s">
        <v>1767</v>
      </c>
      <c r="XI63" t="s">
        <v>1767</v>
      </c>
      <c r="XJ63" t="s">
        <v>1767</v>
      </c>
      <c r="XK63" t="s">
        <v>1767</v>
      </c>
      <c r="XL63" t="s">
        <v>1767</v>
      </c>
      <c r="XM63" t="s">
        <v>1767</v>
      </c>
      <c r="XN63" t="s">
        <v>1767</v>
      </c>
      <c r="XO63" t="s">
        <v>1763</v>
      </c>
      <c r="XP63" t="s">
        <v>1767</v>
      </c>
      <c r="XQ63" t="s">
        <v>1767</v>
      </c>
      <c r="XR63" t="s">
        <v>1767</v>
      </c>
      <c r="XS63" t="s">
        <v>1767</v>
      </c>
      <c r="XT63" t="s">
        <v>1763</v>
      </c>
      <c r="XU63" t="s">
        <v>1763</v>
      </c>
      <c r="XV63" t="s">
        <v>1767</v>
      </c>
      <c r="XW63" t="s">
        <v>1767</v>
      </c>
      <c r="XX63" t="s">
        <v>1767</v>
      </c>
      <c r="XY63" t="s">
        <v>1767</v>
      </c>
      <c r="XZ63" t="s">
        <v>1767</v>
      </c>
      <c r="ZM63" t="s">
        <v>1767</v>
      </c>
      <c r="ZN63" t="s">
        <v>1763</v>
      </c>
      <c r="ZO63" t="s">
        <v>1767</v>
      </c>
      <c r="ZP63" t="s">
        <v>1767</v>
      </c>
      <c r="ZQ63" t="s">
        <v>1763</v>
      </c>
      <c r="ZR63" t="s">
        <v>1763</v>
      </c>
      <c r="ZS63" t="s">
        <v>1767</v>
      </c>
      <c r="ZT63" t="s">
        <v>1767</v>
      </c>
      <c r="ZU63" t="s">
        <v>1767</v>
      </c>
      <c r="ZV63" t="s">
        <v>1767</v>
      </c>
      <c r="ZW63" t="s">
        <v>1767</v>
      </c>
      <c r="ZX63" t="s">
        <v>1767</v>
      </c>
      <c r="ZY63" t="s">
        <v>1767</v>
      </c>
      <c r="ZZ63" t="s">
        <v>1767</v>
      </c>
      <c r="AAA63" t="s">
        <v>1767</v>
      </c>
      <c r="AAB63" t="s">
        <v>1767</v>
      </c>
      <c r="AAC63" t="s">
        <v>1767</v>
      </c>
      <c r="AAD63" t="s">
        <v>1767</v>
      </c>
      <c r="AAE63" t="s">
        <v>1767</v>
      </c>
      <c r="AAF63" t="s">
        <v>1767</v>
      </c>
      <c r="AAH63" t="s">
        <v>1763</v>
      </c>
      <c r="AAI63" t="s">
        <v>1767</v>
      </c>
      <c r="AAJ63" t="s">
        <v>1763</v>
      </c>
      <c r="AAK63" t="s">
        <v>1767</v>
      </c>
      <c r="AAL63" t="s">
        <v>1767</v>
      </c>
      <c r="AAM63" t="s">
        <v>1767</v>
      </c>
      <c r="AAN63" t="s">
        <v>1767</v>
      </c>
      <c r="AAO63" t="s">
        <v>1767</v>
      </c>
      <c r="AAP63" t="s">
        <v>1767</v>
      </c>
      <c r="AAQ63" t="s">
        <v>1767</v>
      </c>
      <c r="AAR63" t="s">
        <v>1767</v>
      </c>
      <c r="AAS63" t="s">
        <v>1767</v>
      </c>
      <c r="AAT63" t="s">
        <v>1767</v>
      </c>
      <c r="AAV63" t="s">
        <v>1763</v>
      </c>
      <c r="AAW63" t="s">
        <v>1767</v>
      </c>
      <c r="AAX63" t="s">
        <v>1767</v>
      </c>
      <c r="AAY63" t="s">
        <v>1767</v>
      </c>
      <c r="AAZ63" t="s">
        <v>1767</v>
      </c>
      <c r="ABA63" t="s">
        <v>1763</v>
      </c>
      <c r="ABB63" t="s">
        <v>1763</v>
      </c>
      <c r="ABC63" t="s">
        <v>1767</v>
      </c>
      <c r="ABD63" t="s">
        <v>1767</v>
      </c>
      <c r="ABE63" t="s">
        <v>1767</v>
      </c>
      <c r="ABF63" t="s">
        <v>1767</v>
      </c>
      <c r="ABG63" t="s">
        <v>1767</v>
      </c>
      <c r="ABH63" t="s">
        <v>1767</v>
      </c>
      <c r="ABI63" t="s">
        <v>1767</v>
      </c>
      <c r="ABJ63" t="s">
        <v>1767</v>
      </c>
      <c r="ABK63" t="s">
        <v>1767</v>
      </c>
      <c r="ABL63" t="s">
        <v>1767</v>
      </c>
      <c r="ABM63" t="s">
        <v>1767</v>
      </c>
      <c r="ABN63" t="s">
        <v>1767</v>
      </c>
      <c r="ABO63" t="s">
        <v>1767</v>
      </c>
      <c r="ABP63" t="s">
        <v>1767</v>
      </c>
      <c r="ABQ63" t="s">
        <v>1767</v>
      </c>
      <c r="ABR63" t="s">
        <v>1767</v>
      </c>
      <c r="ABS63" t="s">
        <v>1767</v>
      </c>
      <c r="ABT63" t="s">
        <v>1763</v>
      </c>
      <c r="ABU63" t="s">
        <v>1767</v>
      </c>
      <c r="ABV63" t="s">
        <v>1767</v>
      </c>
      <c r="ABW63" t="s">
        <v>1767</v>
      </c>
      <c r="ABX63" t="s">
        <v>1763</v>
      </c>
      <c r="ABY63" t="s">
        <v>1767</v>
      </c>
      <c r="ABZ63" t="s">
        <v>1767</v>
      </c>
      <c r="ACA63" t="s">
        <v>1767</v>
      </c>
      <c r="ACB63" t="s">
        <v>1767</v>
      </c>
      <c r="ACC63" t="s">
        <v>1767</v>
      </c>
      <c r="ACD63" t="s">
        <v>1767</v>
      </c>
      <c r="ACE63" t="s">
        <v>1767</v>
      </c>
      <c r="ACF63" t="s">
        <v>1767</v>
      </c>
      <c r="ACG63" t="s">
        <v>1767</v>
      </c>
      <c r="ACH63" t="s">
        <v>1767</v>
      </c>
      <c r="ACI63" t="s">
        <v>1767</v>
      </c>
    </row>
    <row r="64" spans="1:763">
      <c r="A64" t="s">
        <v>1185</v>
      </c>
      <c r="B64" t="s">
        <v>1186</v>
      </c>
      <c r="C64" t="s">
        <v>1187</v>
      </c>
      <c r="D64" t="s">
        <v>854</v>
      </c>
      <c r="E64" t="s">
        <v>854</v>
      </c>
      <c r="P64" t="s">
        <v>855</v>
      </c>
      <c r="Q64">
        <v>1.2198080885670051</v>
      </c>
      <c r="T64" t="s">
        <v>1910</v>
      </c>
      <c r="V64" t="s">
        <v>1763</v>
      </c>
      <c r="X64" t="s">
        <v>1767</v>
      </c>
      <c r="Y64" t="s">
        <v>1764</v>
      </c>
      <c r="Z64" t="s">
        <v>1791</v>
      </c>
      <c r="AA64" t="s">
        <v>1765</v>
      </c>
      <c r="AB64" t="s">
        <v>1766</v>
      </c>
      <c r="AC64" t="s">
        <v>1249</v>
      </c>
      <c r="AD64" t="s">
        <v>1763</v>
      </c>
      <c r="AE64" t="s">
        <v>1361</v>
      </c>
      <c r="AF64" t="s">
        <v>837</v>
      </c>
      <c r="AG64" t="s">
        <v>818</v>
      </c>
      <c r="KF64" t="s">
        <v>1249</v>
      </c>
      <c r="KH64" t="s">
        <v>818</v>
      </c>
      <c r="KI64" t="s">
        <v>818</v>
      </c>
      <c r="KJ64" t="s">
        <v>845</v>
      </c>
      <c r="KK64" t="s">
        <v>845</v>
      </c>
      <c r="KL64" t="s">
        <v>818</v>
      </c>
      <c r="KM64" t="s">
        <v>845</v>
      </c>
      <c r="KN64" t="s">
        <v>879</v>
      </c>
      <c r="KO64" t="s">
        <v>818</v>
      </c>
      <c r="KP64" t="s">
        <v>837</v>
      </c>
      <c r="KQ64" t="s">
        <v>836</v>
      </c>
      <c r="KR64" t="s">
        <v>818</v>
      </c>
      <c r="KS64" t="s">
        <v>845</v>
      </c>
      <c r="KT64" t="s">
        <v>818</v>
      </c>
      <c r="KU64" t="s">
        <v>818</v>
      </c>
      <c r="KV64" t="s">
        <v>818</v>
      </c>
      <c r="KW64" t="s">
        <v>818</v>
      </c>
      <c r="KX64" t="s">
        <v>845</v>
      </c>
      <c r="KY64" t="s">
        <v>845</v>
      </c>
      <c r="KZ64" t="s">
        <v>845</v>
      </c>
      <c r="LA64" t="s">
        <v>837</v>
      </c>
      <c r="LB64" t="s">
        <v>837</v>
      </c>
      <c r="LC64" t="s">
        <v>879</v>
      </c>
      <c r="LD64" t="s">
        <v>1249</v>
      </c>
      <c r="LE64" t="s">
        <v>845</v>
      </c>
      <c r="LF64" t="s">
        <v>1057</v>
      </c>
      <c r="LH64" t="s">
        <v>1767</v>
      </c>
      <c r="LI64" t="s">
        <v>1763</v>
      </c>
      <c r="LJ64" t="s">
        <v>1767</v>
      </c>
      <c r="LK64" t="s">
        <v>1767</v>
      </c>
      <c r="LL64" t="s">
        <v>1767</v>
      </c>
      <c r="LM64" t="s">
        <v>1767</v>
      </c>
      <c r="LN64" t="s">
        <v>1767</v>
      </c>
      <c r="LO64" t="s">
        <v>1763</v>
      </c>
      <c r="LP64" t="s">
        <v>1767</v>
      </c>
      <c r="LQ64" t="s">
        <v>1767</v>
      </c>
      <c r="LR64" t="s">
        <v>845</v>
      </c>
      <c r="LV64" t="s">
        <v>845</v>
      </c>
      <c r="LX64" t="s">
        <v>1763</v>
      </c>
      <c r="LY64" t="s">
        <v>1188</v>
      </c>
      <c r="MA64" t="s">
        <v>1793</v>
      </c>
      <c r="MB64" t="s">
        <v>942</v>
      </c>
      <c r="MC64" t="s">
        <v>1838</v>
      </c>
      <c r="MD64" t="s">
        <v>1763</v>
      </c>
      <c r="MF64" t="s">
        <v>1770</v>
      </c>
      <c r="MI64" t="s">
        <v>1763</v>
      </c>
      <c r="MJ64" t="s">
        <v>1771</v>
      </c>
      <c r="MK64" t="s">
        <v>1763</v>
      </c>
      <c r="ML64" t="s">
        <v>1763</v>
      </c>
      <c r="MM64" t="s">
        <v>1763</v>
      </c>
      <c r="MN64" t="s">
        <v>1767</v>
      </c>
      <c r="MO64" t="s">
        <v>1767</v>
      </c>
      <c r="MP64" t="s">
        <v>1767</v>
      </c>
      <c r="MQ64" t="s">
        <v>1767</v>
      </c>
      <c r="MR64" t="s">
        <v>1767</v>
      </c>
      <c r="MS64" t="s">
        <v>1767</v>
      </c>
      <c r="MT64" t="s">
        <v>1767</v>
      </c>
      <c r="MU64" t="s">
        <v>1763</v>
      </c>
      <c r="NC64" t="s">
        <v>1763</v>
      </c>
      <c r="ND64" t="s">
        <v>1767</v>
      </c>
      <c r="NE64" t="s">
        <v>1763</v>
      </c>
      <c r="NR64" t="s">
        <v>1763</v>
      </c>
      <c r="NS64" t="s">
        <v>1767</v>
      </c>
      <c r="NU64" t="s">
        <v>1902</v>
      </c>
      <c r="NV64" t="s">
        <v>1763</v>
      </c>
      <c r="NW64" t="s">
        <v>1796</v>
      </c>
      <c r="NX64" t="s">
        <v>1845</v>
      </c>
      <c r="NY64" t="s">
        <v>845</v>
      </c>
      <c r="NZ64" t="s">
        <v>889</v>
      </c>
      <c r="OP64" t="s">
        <v>1767</v>
      </c>
      <c r="OQ64" t="s">
        <v>1774</v>
      </c>
      <c r="OR64" t="s">
        <v>1775</v>
      </c>
      <c r="OS64" t="s">
        <v>1776</v>
      </c>
      <c r="OT64" t="s">
        <v>1763</v>
      </c>
      <c r="OU64" t="s">
        <v>1763</v>
      </c>
      <c r="OV64" t="s">
        <v>1777</v>
      </c>
      <c r="OW64" t="s">
        <v>1820</v>
      </c>
      <c r="OX64" t="s">
        <v>1830</v>
      </c>
      <c r="OY64" t="s">
        <v>1779</v>
      </c>
      <c r="OZ64" t="s">
        <v>907</v>
      </c>
      <c r="PA64" t="s">
        <v>1763</v>
      </c>
      <c r="PB64" t="s">
        <v>1767</v>
      </c>
      <c r="PC64" t="s">
        <v>1767</v>
      </c>
      <c r="PD64" t="s">
        <v>1763</v>
      </c>
      <c r="PE64" t="s">
        <v>1763</v>
      </c>
      <c r="PF64" t="s">
        <v>1767</v>
      </c>
      <c r="PG64" t="s">
        <v>1767</v>
      </c>
      <c r="PH64" t="s">
        <v>1767</v>
      </c>
      <c r="PI64" t="s">
        <v>1767</v>
      </c>
      <c r="PJ64" t="s">
        <v>1767</v>
      </c>
      <c r="PK64" t="s">
        <v>1763</v>
      </c>
      <c r="PL64" t="s">
        <v>1780</v>
      </c>
      <c r="PM64" t="s">
        <v>836</v>
      </c>
      <c r="PN64" t="s">
        <v>837</v>
      </c>
      <c r="PO64" t="s">
        <v>1807</v>
      </c>
      <c r="PP64" t="s">
        <v>1782</v>
      </c>
      <c r="PQ64" t="s">
        <v>1763</v>
      </c>
      <c r="PR64" t="s">
        <v>1763</v>
      </c>
      <c r="PS64" t="s">
        <v>1767</v>
      </c>
      <c r="PT64" t="s">
        <v>1767</v>
      </c>
      <c r="PU64" t="s">
        <v>1767</v>
      </c>
      <c r="PV64" t="s">
        <v>1767</v>
      </c>
      <c r="PW64" t="s">
        <v>1767</v>
      </c>
      <c r="PX64" t="s">
        <v>1767</v>
      </c>
      <c r="PY64" t="s">
        <v>1767</v>
      </c>
      <c r="PZ64" t="s">
        <v>1783</v>
      </c>
      <c r="QD64" t="s">
        <v>1818</v>
      </c>
      <c r="QE64" t="s">
        <v>845</v>
      </c>
      <c r="QF64" t="s">
        <v>1767</v>
      </c>
      <c r="QG64" t="s">
        <v>1763</v>
      </c>
      <c r="QH64" t="s">
        <v>1763</v>
      </c>
      <c r="QI64" t="s">
        <v>1767</v>
      </c>
      <c r="QJ64" t="s">
        <v>1763</v>
      </c>
      <c r="QK64" t="s">
        <v>1763</v>
      </c>
      <c r="QL64" t="s">
        <v>1763</v>
      </c>
      <c r="QM64" t="s">
        <v>1767</v>
      </c>
      <c r="QN64" t="s">
        <v>1767</v>
      </c>
      <c r="QO64" t="s">
        <v>1767</v>
      </c>
      <c r="QP64" t="s">
        <v>1767</v>
      </c>
      <c r="QQ64" t="s">
        <v>1767</v>
      </c>
      <c r="QR64" t="s">
        <v>1763</v>
      </c>
      <c r="QS64" t="s">
        <v>1767</v>
      </c>
      <c r="QT64" t="s">
        <v>1767</v>
      </c>
      <c r="QU64" t="s">
        <v>1767</v>
      </c>
      <c r="QV64" t="s">
        <v>1767</v>
      </c>
      <c r="QW64" t="s">
        <v>1767</v>
      </c>
      <c r="QX64" t="s">
        <v>1767</v>
      </c>
      <c r="QY64" t="s">
        <v>1767</v>
      </c>
      <c r="QZ64" t="s">
        <v>1767</v>
      </c>
      <c r="RA64" t="s">
        <v>1763</v>
      </c>
      <c r="RB64" t="s">
        <v>1767</v>
      </c>
      <c r="RC64" t="s">
        <v>1767</v>
      </c>
      <c r="RD64" t="s">
        <v>1767</v>
      </c>
      <c r="RE64" t="s">
        <v>1767</v>
      </c>
      <c r="RF64" t="s">
        <v>1767</v>
      </c>
      <c r="RG64" t="s">
        <v>1767</v>
      </c>
      <c r="RH64" t="s">
        <v>1767</v>
      </c>
      <c r="RI64" t="s">
        <v>1767</v>
      </c>
      <c r="RJ64" t="s">
        <v>1767</v>
      </c>
      <c r="RK64" t="s">
        <v>1763</v>
      </c>
      <c r="RL64" t="s">
        <v>1767</v>
      </c>
      <c r="RM64" t="s">
        <v>1763</v>
      </c>
      <c r="RN64" t="s">
        <v>1767</v>
      </c>
      <c r="RO64" t="s">
        <v>1763</v>
      </c>
      <c r="RP64" t="s">
        <v>1767</v>
      </c>
      <c r="RQ64" t="s">
        <v>1767</v>
      </c>
      <c r="RR64" t="s">
        <v>1767</v>
      </c>
      <c r="RS64" t="s">
        <v>1767</v>
      </c>
      <c r="RT64" t="s">
        <v>1767</v>
      </c>
      <c r="RU64" t="s">
        <v>1767</v>
      </c>
      <c r="RV64" t="s">
        <v>1767</v>
      </c>
      <c r="RW64" t="s">
        <v>1767</v>
      </c>
      <c r="RX64" t="s">
        <v>836</v>
      </c>
      <c r="RY64" t="s">
        <v>897</v>
      </c>
      <c r="RZ64" t="s">
        <v>1763</v>
      </c>
      <c r="SA64" t="s">
        <v>1767</v>
      </c>
      <c r="SB64" t="s">
        <v>1767</v>
      </c>
      <c r="SC64" t="s">
        <v>1767</v>
      </c>
      <c r="SD64" t="s">
        <v>1763</v>
      </c>
      <c r="SE64" t="s">
        <v>1763</v>
      </c>
      <c r="SF64" t="s">
        <v>1767</v>
      </c>
      <c r="SG64" t="s">
        <v>1767</v>
      </c>
      <c r="SH64" t="s">
        <v>1767</v>
      </c>
      <c r="SI64" t="s">
        <v>1767</v>
      </c>
      <c r="SJ64" t="s">
        <v>1767</v>
      </c>
      <c r="SK64" t="s">
        <v>1767</v>
      </c>
      <c r="SL64" t="s">
        <v>1767</v>
      </c>
      <c r="SM64" t="s">
        <v>1767</v>
      </c>
      <c r="SN64" t="s">
        <v>1767</v>
      </c>
      <c r="SO64" t="s">
        <v>1767</v>
      </c>
      <c r="SP64" t="s">
        <v>1767</v>
      </c>
      <c r="SQ64" t="s">
        <v>1763</v>
      </c>
      <c r="SR64" t="s">
        <v>1763</v>
      </c>
      <c r="SS64" t="s">
        <v>1767</v>
      </c>
      <c r="ST64" t="s">
        <v>1767</v>
      </c>
      <c r="SU64" t="s">
        <v>1767</v>
      </c>
      <c r="SV64" t="s">
        <v>1767</v>
      </c>
      <c r="SW64" t="s">
        <v>1763</v>
      </c>
      <c r="SX64" t="s">
        <v>1767</v>
      </c>
      <c r="SY64" t="s">
        <v>1767</v>
      </c>
      <c r="SZ64" t="s">
        <v>1767</v>
      </c>
      <c r="TA64" t="s">
        <v>1767</v>
      </c>
      <c r="TB64" t="s">
        <v>1767</v>
      </c>
      <c r="TC64" t="s">
        <v>1767</v>
      </c>
      <c r="TD64" t="s">
        <v>1767</v>
      </c>
      <c r="TE64" t="s">
        <v>1767</v>
      </c>
      <c r="TF64" t="s">
        <v>1767</v>
      </c>
      <c r="TG64" t="s">
        <v>1767</v>
      </c>
      <c r="TH64" t="s">
        <v>1767</v>
      </c>
      <c r="TI64" t="s">
        <v>1767</v>
      </c>
      <c r="TJ64" t="s">
        <v>1767</v>
      </c>
      <c r="TU64" t="s">
        <v>1767</v>
      </c>
      <c r="TY64" t="s">
        <v>1767</v>
      </c>
      <c r="TZ64" t="s">
        <v>1767</v>
      </c>
      <c r="UA64" t="s">
        <v>1767</v>
      </c>
      <c r="UB64" t="s">
        <v>1767</v>
      </c>
      <c r="UC64" t="s">
        <v>1767</v>
      </c>
      <c r="UD64" t="s">
        <v>1767</v>
      </c>
      <c r="UE64" t="s">
        <v>1767</v>
      </c>
      <c r="UF64" t="s">
        <v>1767</v>
      </c>
      <c r="UG64" t="s">
        <v>1767</v>
      </c>
      <c r="UH64" t="s">
        <v>1763</v>
      </c>
      <c r="UI64" t="s">
        <v>1767</v>
      </c>
      <c r="UJ64" t="s">
        <v>1767</v>
      </c>
      <c r="UK64" t="s">
        <v>1767</v>
      </c>
      <c r="UL64" t="s">
        <v>1763</v>
      </c>
      <c r="UM64" t="s">
        <v>1767</v>
      </c>
      <c r="UN64" t="s">
        <v>1767</v>
      </c>
      <c r="UO64" t="s">
        <v>1763</v>
      </c>
      <c r="UP64" t="s">
        <v>1767</v>
      </c>
      <c r="UQ64" t="s">
        <v>1763</v>
      </c>
      <c r="UR64" t="s">
        <v>1763</v>
      </c>
      <c r="US64" t="s">
        <v>1767</v>
      </c>
      <c r="UT64" t="s">
        <v>1767</v>
      </c>
      <c r="UU64" t="s">
        <v>1767</v>
      </c>
      <c r="UV64" t="s">
        <v>1767</v>
      </c>
      <c r="UW64" t="s">
        <v>1767</v>
      </c>
      <c r="UX64" t="s">
        <v>1767</v>
      </c>
      <c r="UY64" t="s">
        <v>1767</v>
      </c>
      <c r="UZ64" t="s">
        <v>1767</v>
      </c>
      <c r="VD64" t="s">
        <v>1767</v>
      </c>
      <c r="VE64" t="s">
        <v>1767</v>
      </c>
      <c r="VF64" t="s">
        <v>1763</v>
      </c>
      <c r="VG64" t="s">
        <v>1767</v>
      </c>
      <c r="VH64" t="s">
        <v>1763</v>
      </c>
      <c r="VI64" t="s">
        <v>1767</v>
      </c>
      <c r="VJ64" t="s">
        <v>1767</v>
      </c>
      <c r="VK64" t="s">
        <v>1767</v>
      </c>
      <c r="VL64" t="s">
        <v>1767</v>
      </c>
      <c r="VM64" t="s">
        <v>1767</v>
      </c>
      <c r="VN64" t="s">
        <v>1767</v>
      </c>
      <c r="VO64" t="s">
        <v>1767</v>
      </c>
      <c r="VP64" t="s">
        <v>1767</v>
      </c>
      <c r="VQ64" t="s">
        <v>1767</v>
      </c>
      <c r="VR64" t="s">
        <v>1767</v>
      </c>
      <c r="VY64" t="s">
        <v>1763</v>
      </c>
      <c r="VZ64" t="s">
        <v>1763</v>
      </c>
      <c r="WA64" t="s">
        <v>1767</v>
      </c>
      <c r="WJ64" t="s">
        <v>1763</v>
      </c>
      <c r="WK64" t="s">
        <v>1763</v>
      </c>
      <c r="WL64" t="s">
        <v>1767</v>
      </c>
      <c r="WM64" t="s">
        <v>1767</v>
      </c>
      <c r="WN64" t="s">
        <v>1767</v>
      </c>
      <c r="WO64" t="s">
        <v>1767</v>
      </c>
      <c r="WP64" t="s">
        <v>1767</v>
      </c>
      <c r="WQ64" t="s">
        <v>1767</v>
      </c>
      <c r="WR64" t="s">
        <v>1767</v>
      </c>
      <c r="WS64" t="s">
        <v>846</v>
      </c>
      <c r="WU64" t="s">
        <v>1763</v>
      </c>
      <c r="WV64" t="s">
        <v>1763</v>
      </c>
      <c r="WW64" t="s">
        <v>1763</v>
      </c>
      <c r="WX64" t="s">
        <v>1767</v>
      </c>
      <c r="WY64" t="s">
        <v>1767</v>
      </c>
      <c r="WZ64" t="s">
        <v>1767</v>
      </c>
      <c r="XA64" t="s">
        <v>1767</v>
      </c>
      <c r="XB64" t="s">
        <v>1767</v>
      </c>
      <c r="XC64" t="s">
        <v>1789</v>
      </c>
      <c r="XD64" t="s">
        <v>1763</v>
      </c>
      <c r="XE64" t="s">
        <v>1767</v>
      </c>
      <c r="XF64" t="s">
        <v>1767</v>
      </c>
      <c r="XG64" t="s">
        <v>1767</v>
      </c>
      <c r="XH64" t="s">
        <v>1767</v>
      </c>
      <c r="XI64" t="s">
        <v>1767</v>
      </c>
      <c r="XJ64" t="s">
        <v>1763</v>
      </c>
      <c r="XK64" t="s">
        <v>1767</v>
      </c>
      <c r="XL64" t="s">
        <v>1767</v>
      </c>
      <c r="XM64" t="s">
        <v>1767</v>
      </c>
      <c r="XN64" t="s">
        <v>1767</v>
      </c>
      <c r="XO64" t="s">
        <v>1767</v>
      </c>
      <c r="XP64" t="s">
        <v>1767</v>
      </c>
      <c r="XQ64" t="s">
        <v>1767</v>
      </c>
      <c r="XR64" t="s">
        <v>1763</v>
      </c>
      <c r="XS64" t="s">
        <v>1767</v>
      </c>
      <c r="XT64" t="s">
        <v>1767</v>
      </c>
      <c r="XU64" t="s">
        <v>1763</v>
      </c>
      <c r="XV64" t="s">
        <v>1767</v>
      </c>
      <c r="XW64" t="s">
        <v>1767</v>
      </c>
      <c r="XX64" t="s">
        <v>1767</v>
      </c>
      <c r="XY64" t="s">
        <v>1767</v>
      </c>
      <c r="XZ64" t="s">
        <v>1767</v>
      </c>
      <c r="ZM64" t="s">
        <v>1767</v>
      </c>
      <c r="ZN64" t="s">
        <v>1767</v>
      </c>
      <c r="ZO64" t="s">
        <v>1767</v>
      </c>
      <c r="ZP64" t="s">
        <v>1767</v>
      </c>
      <c r="ZQ64" t="s">
        <v>1767</v>
      </c>
      <c r="ZR64" t="s">
        <v>1763</v>
      </c>
      <c r="ZS64" t="s">
        <v>1767</v>
      </c>
      <c r="ZT64" t="s">
        <v>1767</v>
      </c>
      <c r="ZU64" t="s">
        <v>1767</v>
      </c>
      <c r="ZV64" t="s">
        <v>1767</v>
      </c>
      <c r="ZW64" t="s">
        <v>1763</v>
      </c>
      <c r="ZX64" t="s">
        <v>1767</v>
      </c>
      <c r="ZY64" t="s">
        <v>1767</v>
      </c>
      <c r="ZZ64" t="s">
        <v>1763</v>
      </c>
      <c r="AAA64" t="s">
        <v>1767</v>
      </c>
      <c r="AAB64" t="s">
        <v>1767</v>
      </c>
      <c r="AAC64" t="s">
        <v>1767</v>
      </c>
      <c r="AAD64" t="s">
        <v>1767</v>
      </c>
      <c r="AAE64" t="s">
        <v>1767</v>
      </c>
      <c r="AAF64" t="s">
        <v>1767</v>
      </c>
      <c r="AAH64" t="s">
        <v>1763</v>
      </c>
      <c r="AAI64" t="s">
        <v>1767</v>
      </c>
      <c r="AAJ64" t="s">
        <v>1767</v>
      </c>
      <c r="AAK64" t="s">
        <v>1767</v>
      </c>
      <c r="AAL64" t="s">
        <v>1767</v>
      </c>
      <c r="AAM64" t="s">
        <v>1767</v>
      </c>
      <c r="AAN64" t="s">
        <v>1767</v>
      </c>
      <c r="AAO64" t="s">
        <v>1767</v>
      </c>
      <c r="AAP64" t="s">
        <v>1767</v>
      </c>
      <c r="AAQ64" t="s">
        <v>1767</v>
      </c>
      <c r="AAR64" t="s">
        <v>1767</v>
      </c>
      <c r="AAS64" t="s">
        <v>1763</v>
      </c>
      <c r="AAT64" t="s">
        <v>1767</v>
      </c>
      <c r="AAV64" t="s">
        <v>1767</v>
      </c>
      <c r="AAW64" t="s">
        <v>1767</v>
      </c>
      <c r="AAX64" t="s">
        <v>1767</v>
      </c>
      <c r="AAY64" t="s">
        <v>1767</v>
      </c>
      <c r="AAZ64" t="s">
        <v>1767</v>
      </c>
      <c r="ABA64" t="s">
        <v>1763</v>
      </c>
      <c r="ABB64" t="s">
        <v>1763</v>
      </c>
      <c r="ABC64" t="s">
        <v>1767</v>
      </c>
      <c r="ABD64" t="s">
        <v>1767</v>
      </c>
      <c r="ABE64" t="s">
        <v>1767</v>
      </c>
      <c r="ABF64" t="s">
        <v>1767</v>
      </c>
      <c r="ABG64" t="s">
        <v>1767</v>
      </c>
      <c r="ABH64" t="s">
        <v>1767</v>
      </c>
      <c r="ABI64" t="s">
        <v>1767</v>
      </c>
      <c r="ABJ64" t="s">
        <v>1767</v>
      </c>
      <c r="ABK64" t="s">
        <v>1763</v>
      </c>
      <c r="ABL64" t="s">
        <v>1767</v>
      </c>
      <c r="ABM64" t="s">
        <v>1767</v>
      </c>
      <c r="ABN64" t="s">
        <v>1767</v>
      </c>
      <c r="ABO64" t="s">
        <v>1767</v>
      </c>
      <c r="ABP64" t="s">
        <v>1767</v>
      </c>
      <c r="ABQ64" t="s">
        <v>1767</v>
      </c>
      <c r="ABR64" t="s">
        <v>1767</v>
      </c>
      <c r="ABS64" t="s">
        <v>1767</v>
      </c>
      <c r="ABT64" t="s">
        <v>1767</v>
      </c>
      <c r="ABU64" t="s">
        <v>1767</v>
      </c>
      <c r="ABV64" t="s">
        <v>1767</v>
      </c>
      <c r="ABW64" t="s">
        <v>1763</v>
      </c>
      <c r="ABX64" t="s">
        <v>1767</v>
      </c>
      <c r="ABY64" t="s">
        <v>1763</v>
      </c>
      <c r="ABZ64" t="s">
        <v>1767</v>
      </c>
      <c r="ACA64" t="s">
        <v>1767</v>
      </c>
      <c r="ACB64" t="s">
        <v>1763</v>
      </c>
      <c r="ACC64" t="s">
        <v>1767</v>
      </c>
      <c r="ACD64" t="s">
        <v>1767</v>
      </c>
      <c r="ACE64" t="s">
        <v>1767</v>
      </c>
      <c r="ACF64" t="s">
        <v>1767</v>
      </c>
      <c r="ACG64" t="s">
        <v>1767</v>
      </c>
      <c r="ACH64" t="s">
        <v>1767</v>
      </c>
      <c r="ACI64" t="s">
        <v>1767</v>
      </c>
    </row>
    <row r="65" spans="1:763">
      <c r="A65" t="s">
        <v>1189</v>
      </c>
      <c r="B65" t="s">
        <v>1190</v>
      </c>
      <c r="C65" t="s">
        <v>1191</v>
      </c>
      <c r="D65" t="s">
        <v>941</v>
      </c>
      <c r="E65" t="s">
        <v>941</v>
      </c>
      <c r="P65" t="s">
        <v>874</v>
      </c>
      <c r="Q65">
        <v>1.2475828181962281</v>
      </c>
      <c r="T65" t="s">
        <v>1847</v>
      </c>
      <c r="V65" t="s">
        <v>1763</v>
      </c>
      <c r="X65" t="s">
        <v>1763</v>
      </c>
      <c r="Y65" t="s">
        <v>1764</v>
      </c>
      <c r="AA65" t="s">
        <v>1792</v>
      </c>
      <c r="AB65" t="s">
        <v>1766</v>
      </c>
      <c r="AC65" t="s">
        <v>1249</v>
      </c>
      <c r="AD65" t="s">
        <v>1763</v>
      </c>
      <c r="AE65" t="s">
        <v>1249</v>
      </c>
      <c r="AF65" t="s">
        <v>818</v>
      </c>
      <c r="AG65" t="s">
        <v>818</v>
      </c>
      <c r="KF65" t="s">
        <v>1249</v>
      </c>
      <c r="KH65" t="s">
        <v>818</v>
      </c>
      <c r="KI65" t="s">
        <v>818</v>
      </c>
      <c r="KJ65" t="s">
        <v>818</v>
      </c>
      <c r="KK65" t="s">
        <v>837</v>
      </c>
      <c r="KL65" t="s">
        <v>845</v>
      </c>
      <c r="KM65" t="s">
        <v>818</v>
      </c>
      <c r="KN65" t="s">
        <v>837</v>
      </c>
      <c r="KO65" t="s">
        <v>818</v>
      </c>
      <c r="KP65" t="s">
        <v>879</v>
      </c>
      <c r="KQ65" t="s">
        <v>837</v>
      </c>
      <c r="KR65" t="s">
        <v>818</v>
      </c>
      <c r="KS65" t="s">
        <v>818</v>
      </c>
      <c r="KT65" t="s">
        <v>818</v>
      </c>
      <c r="KU65" t="s">
        <v>818</v>
      </c>
      <c r="KV65" t="s">
        <v>837</v>
      </c>
      <c r="KW65" t="s">
        <v>845</v>
      </c>
      <c r="KX65" t="s">
        <v>845</v>
      </c>
      <c r="KY65" t="s">
        <v>818</v>
      </c>
      <c r="KZ65" t="s">
        <v>837</v>
      </c>
      <c r="LA65" t="s">
        <v>837</v>
      </c>
      <c r="LB65" t="s">
        <v>818</v>
      </c>
      <c r="LC65" t="s">
        <v>1057</v>
      </c>
      <c r="LD65" t="s">
        <v>1249</v>
      </c>
      <c r="LE65" t="s">
        <v>1057</v>
      </c>
      <c r="LF65" t="s">
        <v>836</v>
      </c>
      <c r="LH65" t="s">
        <v>1767</v>
      </c>
      <c r="LI65" t="s">
        <v>1767</v>
      </c>
      <c r="LJ65" t="s">
        <v>1767</v>
      </c>
      <c r="LK65" t="s">
        <v>1767</v>
      </c>
      <c r="LL65" t="s">
        <v>1767</v>
      </c>
      <c r="LM65" t="s">
        <v>1767</v>
      </c>
      <c r="LO65" t="s">
        <v>1763</v>
      </c>
      <c r="LP65" t="s">
        <v>1767</v>
      </c>
      <c r="LQ65" t="s">
        <v>1767</v>
      </c>
      <c r="LR65" t="s">
        <v>818</v>
      </c>
      <c r="LS65" t="s">
        <v>818</v>
      </c>
      <c r="LV65" t="s">
        <v>818</v>
      </c>
      <c r="LX65" t="s">
        <v>1767</v>
      </c>
      <c r="MA65" t="s">
        <v>1793</v>
      </c>
      <c r="MB65" t="s">
        <v>913</v>
      </c>
      <c r="MC65" t="s">
        <v>1838</v>
      </c>
      <c r="MD65" t="s">
        <v>1763</v>
      </c>
      <c r="MF65" t="s">
        <v>1833</v>
      </c>
      <c r="MH65" t="s">
        <v>1915</v>
      </c>
      <c r="MI65" t="s">
        <v>1763</v>
      </c>
      <c r="MJ65" t="s">
        <v>1811</v>
      </c>
      <c r="MU65" t="s">
        <v>1767</v>
      </c>
      <c r="MV65" t="s">
        <v>1767</v>
      </c>
      <c r="MW65" t="s">
        <v>1763</v>
      </c>
      <c r="MX65" t="s">
        <v>1767</v>
      </c>
      <c r="MY65" t="s">
        <v>1767</v>
      </c>
      <c r="MZ65" t="s">
        <v>1767</v>
      </c>
      <c r="NA65" t="s">
        <v>1767</v>
      </c>
      <c r="NB65" t="s">
        <v>1767</v>
      </c>
      <c r="NR65" t="s">
        <v>1763</v>
      </c>
      <c r="NS65" t="s">
        <v>1767</v>
      </c>
      <c r="NU65" t="s">
        <v>1772</v>
      </c>
      <c r="NY65" t="s">
        <v>879</v>
      </c>
      <c r="NZ65" t="s">
        <v>903</v>
      </c>
      <c r="OP65" t="s">
        <v>1818</v>
      </c>
      <c r="OQ65" t="s">
        <v>1774</v>
      </c>
      <c r="OR65" t="s">
        <v>1775</v>
      </c>
      <c r="OS65" t="s">
        <v>1806</v>
      </c>
      <c r="OT65" t="s">
        <v>1763</v>
      </c>
      <c r="OU65" t="s">
        <v>1767</v>
      </c>
      <c r="OV65" t="s">
        <v>1777</v>
      </c>
      <c r="OW65" t="s">
        <v>1778</v>
      </c>
      <c r="OX65" t="s">
        <v>832</v>
      </c>
      <c r="OY65" t="s">
        <v>1779</v>
      </c>
      <c r="OZ65" t="s">
        <v>908</v>
      </c>
      <c r="PA65" t="s">
        <v>1767</v>
      </c>
      <c r="PB65" t="s">
        <v>1767</v>
      </c>
      <c r="PC65" t="s">
        <v>1767</v>
      </c>
      <c r="PD65" t="s">
        <v>1767</v>
      </c>
      <c r="PE65" t="s">
        <v>1767</v>
      </c>
      <c r="PF65" t="s">
        <v>1763</v>
      </c>
      <c r="PG65" t="s">
        <v>1767</v>
      </c>
      <c r="PH65" t="s">
        <v>1767</v>
      </c>
      <c r="PI65" t="s">
        <v>1767</v>
      </c>
      <c r="PJ65" t="s">
        <v>1767</v>
      </c>
      <c r="PK65" t="s">
        <v>1763</v>
      </c>
      <c r="PL65" t="s">
        <v>1832</v>
      </c>
      <c r="PM65" t="s">
        <v>879</v>
      </c>
      <c r="PN65" t="s">
        <v>837</v>
      </c>
      <c r="PO65" t="s">
        <v>1807</v>
      </c>
      <c r="PP65" t="s">
        <v>1782</v>
      </c>
      <c r="PQ65" t="s">
        <v>1763</v>
      </c>
      <c r="PR65" t="s">
        <v>1763</v>
      </c>
      <c r="PS65" t="s">
        <v>1767</v>
      </c>
      <c r="PT65" t="s">
        <v>1767</v>
      </c>
      <c r="PU65" t="s">
        <v>1767</v>
      </c>
      <c r="PV65" t="s">
        <v>1767</v>
      </c>
      <c r="PW65" t="s">
        <v>1767</v>
      </c>
      <c r="PX65" t="s">
        <v>1767</v>
      </c>
      <c r="PY65" t="s">
        <v>1767</v>
      </c>
      <c r="PZ65" t="s">
        <v>1783</v>
      </c>
      <c r="QA65" t="s">
        <v>841</v>
      </c>
      <c r="QB65" t="s">
        <v>1814</v>
      </c>
      <c r="QC65" t="s">
        <v>1785</v>
      </c>
      <c r="QD65" t="s">
        <v>1815</v>
      </c>
      <c r="QE65" t="s">
        <v>845</v>
      </c>
      <c r="QF65" t="s">
        <v>1763</v>
      </c>
      <c r="QG65" t="s">
        <v>1763</v>
      </c>
      <c r="QH65" t="s">
        <v>1763</v>
      </c>
      <c r="QI65" t="s">
        <v>1767</v>
      </c>
      <c r="QJ65" t="s">
        <v>1763</v>
      </c>
      <c r="QK65" t="s">
        <v>1763</v>
      </c>
      <c r="QL65" t="s">
        <v>1767</v>
      </c>
      <c r="QM65" t="s">
        <v>1767</v>
      </c>
      <c r="QN65" t="s">
        <v>1767</v>
      </c>
      <c r="QO65" t="s">
        <v>1767</v>
      </c>
      <c r="QP65" t="s">
        <v>1767</v>
      </c>
      <c r="QQ65" t="s">
        <v>1767</v>
      </c>
      <c r="QR65" t="s">
        <v>1763</v>
      </c>
      <c r="QS65" t="s">
        <v>1767</v>
      </c>
      <c r="QT65" t="s">
        <v>1767</v>
      </c>
      <c r="QU65" t="s">
        <v>1767</v>
      </c>
      <c r="QV65" t="s">
        <v>1767</v>
      </c>
      <c r="QW65" t="s">
        <v>1767</v>
      </c>
      <c r="QX65" t="s">
        <v>1767</v>
      </c>
      <c r="QY65" t="s">
        <v>1767</v>
      </c>
      <c r="QZ65" t="s">
        <v>1763</v>
      </c>
      <c r="RA65" t="s">
        <v>1767</v>
      </c>
      <c r="RB65" t="s">
        <v>1767</v>
      </c>
      <c r="RC65" t="s">
        <v>1767</v>
      </c>
      <c r="RD65" t="s">
        <v>1767</v>
      </c>
      <c r="RE65" t="s">
        <v>1767</v>
      </c>
      <c r="RF65" t="s">
        <v>1767</v>
      </c>
      <c r="RG65" t="s">
        <v>1767</v>
      </c>
      <c r="RH65" t="s">
        <v>1767</v>
      </c>
      <c r="RI65" t="s">
        <v>1767</v>
      </c>
      <c r="RJ65" t="s">
        <v>1767</v>
      </c>
      <c r="RK65" t="s">
        <v>1763</v>
      </c>
      <c r="RL65" t="s">
        <v>1763</v>
      </c>
      <c r="RM65" t="s">
        <v>1767</v>
      </c>
      <c r="RN65" t="s">
        <v>1767</v>
      </c>
      <c r="RO65" t="s">
        <v>1767</v>
      </c>
      <c r="RP65" t="s">
        <v>1767</v>
      </c>
      <c r="RQ65" t="s">
        <v>1767</v>
      </c>
      <c r="RR65" t="s">
        <v>1767</v>
      </c>
      <c r="RS65" t="s">
        <v>1767</v>
      </c>
      <c r="RT65" t="s">
        <v>1767</v>
      </c>
      <c r="RU65" t="s">
        <v>1767</v>
      </c>
      <c r="RV65" t="s">
        <v>1767</v>
      </c>
      <c r="RW65" t="s">
        <v>1767</v>
      </c>
      <c r="RX65" t="s">
        <v>837</v>
      </c>
      <c r="RY65" t="s">
        <v>908</v>
      </c>
      <c r="RZ65" t="s">
        <v>1763</v>
      </c>
      <c r="SA65" t="s">
        <v>1818</v>
      </c>
      <c r="SB65" t="s">
        <v>1767</v>
      </c>
      <c r="SC65" t="s">
        <v>1767</v>
      </c>
      <c r="SD65" t="s">
        <v>1767</v>
      </c>
      <c r="SE65" t="s">
        <v>1767</v>
      </c>
      <c r="SF65" t="s">
        <v>1763</v>
      </c>
      <c r="SG65" t="s">
        <v>1767</v>
      </c>
      <c r="SH65" t="s">
        <v>1767</v>
      </c>
      <c r="SI65" t="s">
        <v>1767</v>
      </c>
      <c r="SJ65" t="s">
        <v>1767</v>
      </c>
      <c r="SK65" t="s">
        <v>1767</v>
      </c>
      <c r="SL65" t="s">
        <v>1767</v>
      </c>
      <c r="SM65" t="s">
        <v>1767</v>
      </c>
      <c r="SN65" t="s">
        <v>1767</v>
      </c>
      <c r="SO65" t="s">
        <v>1767</v>
      </c>
      <c r="SP65" t="s">
        <v>1767</v>
      </c>
      <c r="SQ65" t="s">
        <v>1763</v>
      </c>
      <c r="SR65" t="s">
        <v>1767</v>
      </c>
      <c r="SS65" t="s">
        <v>1767</v>
      </c>
      <c r="ST65" t="s">
        <v>1767</v>
      </c>
      <c r="SU65" t="s">
        <v>1767</v>
      </c>
      <c r="SV65" t="s">
        <v>1767</v>
      </c>
      <c r="SW65" t="s">
        <v>1767</v>
      </c>
      <c r="SX65" t="s">
        <v>1767</v>
      </c>
      <c r="SY65" t="s">
        <v>1767</v>
      </c>
      <c r="SZ65" t="s">
        <v>1767</v>
      </c>
      <c r="TA65" t="s">
        <v>1767</v>
      </c>
      <c r="TB65" t="s">
        <v>1767</v>
      </c>
      <c r="TC65" t="s">
        <v>1767</v>
      </c>
      <c r="TD65" t="s">
        <v>1767</v>
      </c>
      <c r="TE65" t="s">
        <v>1767</v>
      </c>
      <c r="TF65" t="s">
        <v>1767</v>
      </c>
      <c r="TG65" t="s">
        <v>1767</v>
      </c>
      <c r="TH65" t="s">
        <v>1767</v>
      </c>
      <c r="TI65" t="s">
        <v>1767</v>
      </c>
      <c r="TJ65" t="s">
        <v>1763</v>
      </c>
      <c r="TK65" t="s">
        <v>1767</v>
      </c>
      <c r="TL65" t="s">
        <v>1767</v>
      </c>
      <c r="TM65" t="s">
        <v>1767</v>
      </c>
      <c r="TN65" t="s">
        <v>1767</v>
      </c>
      <c r="TO65" t="s">
        <v>1763</v>
      </c>
      <c r="TP65" t="s">
        <v>1767</v>
      </c>
      <c r="TQ65" t="s">
        <v>1767</v>
      </c>
      <c r="TR65" t="s">
        <v>1767</v>
      </c>
      <c r="TS65" t="s">
        <v>1767</v>
      </c>
      <c r="TT65" t="s">
        <v>1767</v>
      </c>
      <c r="TU65" t="s">
        <v>1767</v>
      </c>
      <c r="TV65" t="s">
        <v>1767</v>
      </c>
      <c r="TW65" t="s">
        <v>1767</v>
      </c>
      <c r="TY65" t="s">
        <v>1767</v>
      </c>
      <c r="TZ65" t="s">
        <v>1767</v>
      </c>
      <c r="UA65" t="s">
        <v>1767</v>
      </c>
      <c r="UB65" t="s">
        <v>1767</v>
      </c>
      <c r="UC65" t="s">
        <v>1767</v>
      </c>
      <c r="UD65" t="s">
        <v>1767</v>
      </c>
      <c r="UE65" t="s">
        <v>1767</v>
      </c>
      <c r="UF65" t="s">
        <v>1767</v>
      </c>
      <c r="UG65" t="s">
        <v>1767</v>
      </c>
      <c r="UH65" t="s">
        <v>1767</v>
      </c>
      <c r="UI65" t="s">
        <v>1767</v>
      </c>
      <c r="UJ65" t="s">
        <v>1763</v>
      </c>
      <c r="UK65" t="s">
        <v>1767</v>
      </c>
      <c r="UL65" t="s">
        <v>1818</v>
      </c>
      <c r="UM65" t="s">
        <v>1818</v>
      </c>
      <c r="UN65" t="s">
        <v>1767</v>
      </c>
      <c r="UO65" t="s">
        <v>1763</v>
      </c>
      <c r="UP65" t="s">
        <v>1767</v>
      </c>
      <c r="UQ65" t="s">
        <v>1767</v>
      </c>
      <c r="UR65" t="s">
        <v>1767</v>
      </c>
      <c r="US65" t="s">
        <v>1767</v>
      </c>
      <c r="UT65" t="s">
        <v>1767</v>
      </c>
      <c r="UU65" t="s">
        <v>1767</v>
      </c>
      <c r="UV65" t="s">
        <v>1767</v>
      </c>
      <c r="UW65" t="s">
        <v>1767</v>
      </c>
      <c r="UX65" t="s">
        <v>1767</v>
      </c>
      <c r="UY65" t="s">
        <v>1767</v>
      </c>
      <c r="UZ65" t="s">
        <v>1767</v>
      </c>
      <c r="VB65" t="s">
        <v>1822</v>
      </c>
      <c r="VC65" t="s">
        <v>1788</v>
      </c>
      <c r="VD65" t="s">
        <v>1763</v>
      </c>
      <c r="VE65" t="s">
        <v>1767</v>
      </c>
      <c r="VF65" t="s">
        <v>1767</v>
      </c>
      <c r="VG65" t="s">
        <v>1767</v>
      </c>
      <c r="VH65" t="s">
        <v>1767</v>
      </c>
      <c r="VI65" t="s">
        <v>1767</v>
      </c>
      <c r="VJ65" t="s">
        <v>1767</v>
      </c>
      <c r="VK65" t="s">
        <v>1767</v>
      </c>
      <c r="VL65" t="s">
        <v>1767</v>
      </c>
      <c r="VM65" t="s">
        <v>1767</v>
      </c>
      <c r="VN65" t="s">
        <v>1767</v>
      </c>
      <c r="VO65" t="s">
        <v>1767</v>
      </c>
      <c r="VP65" t="s">
        <v>1767</v>
      </c>
      <c r="VQ65" t="s">
        <v>1767</v>
      </c>
      <c r="VY65" t="s">
        <v>1767</v>
      </c>
      <c r="VZ65" t="s">
        <v>1767</v>
      </c>
      <c r="WA65" t="s">
        <v>1818</v>
      </c>
      <c r="WJ65" t="s">
        <v>1767</v>
      </c>
      <c r="WK65" t="s">
        <v>1763</v>
      </c>
      <c r="WL65" t="s">
        <v>1767</v>
      </c>
      <c r="WM65" t="s">
        <v>1767</v>
      </c>
      <c r="WN65" t="s">
        <v>1767</v>
      </c>
      <c r="WO65" t="s">
        <v>1767</v>
      </c>
      <c r="WP65" t="s">
        <v>1767</v>
      </c>
      <c r="WQ65" t="s">
        <v>1767</v>
      </c>
      <c r="WR65" t="s">
        <v>1767</v>
      </c>
      <c r="WS65" t="s">
        <v>1818</v>
      </c>
      <c r="WU65" t="s">
        <v>1767</v>
      </c>
      <c r="WV65" t="s">
        <v>1767</v>
      </c>
      <c r="WW65" t="s">
        <v>1767</v>
      </c>
      <c r="WX65" t="s">
        <v>1767</v>
      </c>
      <c r="WY65" t="s">
        <v>1767</v>
      </c>
      <c r="WZ65" t="s">
        <v>1763</v>
      </c>
      <c r="XA65" t="s">
        <v>1767</v>
      </c>
      <c r="XB65" t="s">
        <v>1767</v>
      </c>
      <c r="XC65" t="s">
        <v>1789</v>
      </c>
      <c r="XD65" t="s">
        <v>1763</v>
      </c>
      <c r="XE65" t="s">
        <v>1767</v>
      </c>
      <c r="XF65" t="s">
        <v>1767</v>
      </c>
      <c r="XG65" t="s">
        <v>1767</v>
      </c>
      <c r="XH65" t="s">
        <v>1767</v>
      </c>
      <c r="XI65" t="s">
        <v>1767</v>
      </c>
      <c r="XJ65" t="s">
        <v>1767</v>
      </c>
      <c r="XK65" t="s">
        <v>1767</v>
      </c>
      <c r="XL65" t="s">
        <v>1767</v>
      </c>
      <c r="XM65" t="s">
        <v>1767</v>
      </c>
      <c r="XN65" t="s">
        <v>1767</v>
      </c>
      <c r="XO65" t="s">
        <v>1767</v>
      </c>
      <c r="XP65" t="s">
        <v>1767</v>
      </c>
      <c r="XQ65" t="s">
        <v>1767</v>
      </c>
      <c r="XR65" t="s">
        <v>1763</v>
      </c>
      <c r="XS65" t="s">
        <v>1763</v>
      </c>
      <c r="XT65" t="s">
        <v>1767</v>
      </c>
      <c r="XU65" t="s">
        <v>1763</v>
      </c>
      <c r="XV65" t="s">
        <v>1767</v>
      </c>
      <c r="XW65" t="s">
        <v>1767</v>
      </c>
      <c r="XX65" t="s">
        <v>1767</v>
      </c>
      <c r="XY65" t="s">
        <v>1767</v>
      </c>
      <c r="XZ65" t="s">
        <v>1767</v>
      </c>
      <c r="ZM65" t="s">
        <v>1767</v>
      </c>
      <c r="ZN65" t="s">
        <v>1767</v>
      </c>
      <c r="ZO65" t="s">
        <v>1767</v>
      </c>
      <c r="ZP65" t="s">
        <v>1767</v>
      </c>
      <c r="ZQ65" t="s">
        <v>1763</v>
      </c>
      <c r="ZR65" t="s">
        <v>1767</v>
      </c>
      <c r="ZS65" t="s">
        <v>1767</v>
      </c>
      <c r="ZT65" t="s">
        <v>1767</v>
      </c>
      <c r="ZU65" t="s">
        <v>1767</v>
      </c>
      <c r="ZV65" t="s">
        <v>1767</v>
      </c>
      <c r="ZW65" t="s">
        <v>1767</v>
      </c>
      <c r="ZX65" t="s">
        <v>1767</v>
      </c>
      <c r="ZY65" t="s">
        <v>1767</v>
      </c>
      <c r="ZZ65" t="s">
        <v>1767</v>
      </c>
      <c r="AAA65" t="s">
        <v>1767</v>
      </c>
      <c r="AAB65" t="s">
        <v>1767</v>
      </c>
      <c r="AAC65" t="s">
        <v>1767</v>
      </c>
      <c r="AAD65" t="s">
        <v>1767</v>
      </c>
      <c r="AAE65" t="s">
        <v>1767</v>
      </c>
      <c r="AAF65" t="s">
        <v>1767</v>
      </c>
      <c r="AAH65" t="s">
        <v>1767</v>
      </c>
      <c r="AAI65" t="s">
        <v>1767</v>
      </c>
      <c r="AAJ65" t="s">
        <v>1767</v>
      </c>
      <c r="AAK65" t="s">
        <v>1767</v>
      </c>
      <c r="AAL65" t="s">
        <v>1763</v>
      </c>
      <c r="AAM65" t="s">
        <v>1767</v>
      </c>
      <c r="AAN65" t="s">
        <v>1767</v>
      </c>
      <c r="AAO65" t="s">
        <v>1767</v>
      </c>
      <c r="AAP65" t="s">
        <v>1767</v>
      </c>
      <c r="AAQ65" t="s">
        <v>1767</v>
      </c>
      <c r="AAR65" t="s">
        <v>1767</v>
      </c>
      <c r="AAS65" t="s">
        <v>1767</v>
      </c>
      <c r="AAT65" t="s">
        <v>1767</v>
      </c>
      <c r="AAV65" t="s">
        <v>1767</v>
      </c>
      <c r="AAW65" t="s">
        <v>1767</v>
      </c>
      <c r="AAX65" t="s">
        <v>1767</v>
      </c>
      <c r="AAY65" t="s">
        <v>1767</v>
      </c>
      <c r="AAZ65" t="s">
        <v>1767</v>
      </c>
      <c r="ABA65" t="s">
        <v>1763</v>
      </c>
      <c r="ABB65" t="s">
        <v>1763</v>
      </c>
      <c r="ABC65" t="s">
        <v>1763</v>
      </c>
      <c r="ABD65" t="s">
        <v>1767</v>
      </c>
      <c r="ABE65" t="s">
        <v>1767</v>
      </c>
      <c r="ABF65" t="s">
        <v>1767</v>
      </c>
      <c r="ABG65" t="s">
        <v>1767</v>
      </c>
      <c r="ABH65" t="s">
        <v>1767</v>
      </c>
      <c r="ABI65" t="s">
        <v>1767</v>
      </c>
      <c r="ABJ65" t="s">
        <v>1767</v>
      </c>
      <c r="ABK65" t="s">
        <v>1767</v>
      </c>
      <c r="ABL65" t="s">
        <v>1767</v>
      </c>
      <c r="ABM65" t="s">
        <v>1767</v>
      </c>
      <c r="ABN65" t="s">
        <v>1767</v>
      </c>
      <c r="ABO65" t="s">
        <v>1767</v>
      </c>
      <c r="ABP65" t="s">
        <v>1767</v>
      </c>
      <c r="ABQ65" t="s">
        <v>1767</v>
      </c>
      <c r="ABR65" t="s">
        <v>1767</v>
      </c>
      <c r="ABS65" t="s">
        <v>1767</v>
      </c>
      <c r="ABT65" t="s">
        <v>1767</v>
      </c>
      <c r="ABU65" t="s">
        <v>1767</v>
      </c>
      <c r="ABV65" t="s">
        <v>1767</v>
      </c>
      <c r="ABW65" t="s">
        <v>1767</v>
      </c>
      <c r="ABX65" t="s">
        <v>1767</v>
      </c>
      <c r="ABY65" t="s">
        <v>1767</v>
      </c>
      <c r="ABZ65" t="s">
        <v>1767</v>
      </c>
      <c r="ACA65" t="s">
        <v>1763</v>
      </c>
      <c r="ACB65" t="s">
        <v>1767</v>
      </c>
      <c r="ACC65" t="s">
        <v>1767</v>
      </c>
      <c r="ACD65" t="s">
        <v>1767</v>
      </c>
      <c r="ACE65" t="s">
        <v>1767</v>
      </c>
      <c r="ACF65" t="s">
        <v>1767</v>
      </c>
      <c r="ACG65" t="s">
        <v>1767</v>
      </c>
      <c r="ACH65" t="s">
        <v>1767</v>
      </c>
      <c r="ACI65" t="s">
        <v>1767</v>
      </c>
    </row>
    <row r="66" spans="1:763">
      <c r="A66" t="s">
        <v>1193</v>
      </c>
      <c r="B66" t="s">
        <v>1194</v>
      </c>
      <c r="C66" t="s">
        <v>1195</v>
      </c>
      <c r="D66" t="s">
        <v>941</v>
      </c>
      <c r="E66" t="s">
        <v>941</v>
      </c>
      <c r="P66" t="s">
        <v>874</v>
      </c>
      <c r="Q66">
        <v>1.2475828181962281</v>
      </c>
      <c r="T66" t="s">
        <v>1916</v>
      </c>
      <c r="V66" t="s">
        <v>1763</v>
      </c>
      <c r="X66" t="s">
        <v>1767</v>
      </c>
      <c r="Y66" t="s">
        <v>1764</v>
      </c>
      <c r="Z66" t="s">
        <v>1791</v>
      </c>
      <c r="AA66" t="s">
        <v>1765</v>
      </c>
      <c r="AB66" t="s">
        <v>1766</v>
      </c>
      <c r="AC66" t="s">
        <v>1810</v>
      </c>
      <c r="AD66" t="s">
        <v>1763</v>
      </c>
      <c r="AE66" t="s">
        <v>1361</v>
      </c>
      <c r="AF66" t="s">
        <v>818</v>
      </c>
      <c r="AG66" t="s">
        <v>845</v>
      </c>
      <c r="AH66" t="s">
        <v>1767</v>
      </c>
      <c r="AI66" t="s">
        <v>1767</v>
      </c>
      <c r="AJ66" t="s">
        <v>1767</v>
      </c>
      <c r="AK66" t="s">
        <v>1767</v>
      </c>
      <c r="AL66" t="s">
        <v>1767</v>
      </c>
      <c r="AM66" t="s">
        <v>1767</v>
      </c>
      <c r="AN66" t="s">
        <v>1767</v>
      </c>
      <c r="AO66" t="s">
        <v>1767</v>
      </c>
      <c r="AP66" t="s">
        <v>1767</v>
      </c>
      <c r="AQ66" t="s">
        <v>1767</v>
      </c>
      <c r="AR66" t="s">
        <v>1767</v>
      </c>
      <c r="AS66" t="s">
        <v>1767</v>
      </c>
      <c r="AT66" t="s">
        <v>1767</v>
      </c>
      <c r="AU66" t="s">
        <v>1767</v>
      </c>
      <c r="AV66" t="s">
        <v>1767</v>
      </c>
      <c r="AW66" t="s">
        <v>1767</v>
      </c>
      <c r="AX66" t="s">
        <v>1767</v>
      </c>
      <c r="AY66" t="s">
        <v>1767</v>
      </c>
      <c r="AZ66" t="s">
        <v>1767</v>
      </c>
      <c r="BA66" t="s">
        <v>1767</v>
      </c>
      <c r="BB66" t="s">
        <v>1767</v>
      </c>
      <c r="BC66" t="s">
        <v>1767</v>
      </c>
      <c r="BD66" t="s">
        <v>1767</v>
      </c>
      <c r="BE66" t="s">
        <v>1767</v>
      </c>
      <c r="BF66" t="s">
        <v>1767</v>
      </c>
      <c r="BG66" t="s">
        <v>1767</v>
      </c>
      <c r="BH66" t="s">
        <v>1767</v>
      </c>
      <c r="BI66" t="s">
        <v>1767</v>
      </c>
      <c r="BJ66" t="s">
        <v>1767</v>
      </c>
      <c r="BK66" t="s">
        <v>1767</v>
      </c>
      <c r="BL66" t="s">
        <v>1767</v>
      </c>
      <c r="BM66" t="s">
        <v>1767</v>
      </c>
      <c r="BN66" t="s">
        <v>1767</v>
      </c>
      <c r="BO66" t="s">
        <v>1767</v>
      </c>
      <c r="BP66" t="s">
        <v>1767</v>
      </c>
      <c r="BQ66" t="s">
        <v>1767</v>
      </c>
      <c r="BR66" t="s">
        <v>1767</v>
      </c>
      <c r="BS66" t="s">
        <v>1767</v>
      </c>
      <c r="BT66" t="s">
        <v>1767</v>
      </c>
      <c r="BU66" t="s">
        <v>1767</v>
      </c>
      <c r="BV66" t="s">
        <v>1767</v>
      </c>
      <c r="BW66" t="s">
        <v>1767</v>
      </c>
      <c r="BX66" t="s">
        <v>1767</v>
      </c>
      <c r="BY66" t="s">
        <v>1767</v>
      </c>
      <c r="BZ66" t="s">
        <v>1767</v>
      </c>
      <c r="CA66" t="s">
        <v>1767</v>
      </c>
      <c r="CB66" t="s">
        <v>1767</v>
      </c>
      <c r="CC66" t="s">
        <v>1767</v>
      </c>
      <c r="CD66" t="s">
        <v>1767</v>
      </c>
      <c r="CE66" t="s">
        <v>1767</v>
      </c>
      <c r="CF66" t="s">
        <v>1767</v>
      </c>
      <c r="CG66" t="s">
        <v>1763</v>
      </c>
      <c r="CH66" t="s">
        <v>1767</v>
      </c>
      <c r="CI66" t="s">
        <v>1767</v>
      </c>
      <c r="CJ66" t="s">
        <v>1767</v>
      </c>
      <c r="CK66" t="s">
        <v>1767</v>
      </c>
      <c r="CL66" t="s">
        <v>1767</v>
      </c>
      <c r="CM66" t="s">
        <v>1767</v>
      </c>
      <c r="CN66" t="s">
        <v>1767</v>
      </c>
      <c r="CO66" t="s">
        <v>1767</v>
      </c>
      <c r="CP66" t="s">
        <v>1767</v>
      </c>
      <c r="CQ66" t="s">
        <v>1767</v>
      </c>
      <c r="CR66" t="s">
        <v>1767</v>
      </c>
      <c r="CS66" t="s">
        <v>1767</v>
      </c>
      <c r="CT66" t="s">
        <v>1767</v>
      </c>
      <c r="CU66" t="s">
        <v>1767</v>
      </c>
      <c r="CV66" t="s">
        <v>1767</v>
      </c>
      <c r="CW66" t="s">
        <v>1767</v>
      </c>
      <c r="CX66" t="s">
        <v>1767</v>
      </c>
      <c r="CY66" t="s">
        <v>1767</v>
      </c>
      <c r="CZ66" t="s">
        <v>1767</v>
      </c>
      <c r="DA66" t="s">
        <v>1767</v>
      </c>
      <c r="DB66" t="s">
        <v>1767</v>
      </c>
      <c r="DC66" t="s">
        <v>1767</v>
      </c>
      <c r="DD66" t="s">
        <v>1767</v>
      </c>
      <c r="DE66" t="s">
        <v>1767</v>
      </c>
      <c r="DF66" t="s">
        <v>1767</v>
      </c>
      <c r="DG66" t="s">
        <v>1767</v>
      </c>
      <c r="DH66" t="s">
        <v>1767</v>
      </c>
      <c r="DI66" t="s">
        <v>1767</v>
      </c>
      <c r="DJ66" t="s">
        <v>1767</v>
      </c>
      <c r="DK66" t="s">
        <v>1767</v>
      </c>
      <c r="DL66" t="s">
        <v>1767</v>
      </c>
      <c r="DM66" t="s">
        <v>1767</v>
      </c>
      <c r="DN66" t="s">
        <v>1767</v>
      </c>
      <c r="DO66" t="s">
        <v>1767</v>
      </c>
      <c r="DP66" t="s">
        <v>1767</v>
      </c>
      <c r="DQ66" t="s">
        <v>1767</v>
      </c>
      <c r="DR66" t="s">
        <v>1767</v>
      </c>
      <c r="DS66" t="s">
        <v>1767</v>
      </c>
      <c r="DT66" t="s">
        <v>1767</v>
      </c>
      <c r="DU66" t="s">
        <v>1767</v>
      </c>
      <c r="DV66" t="s">
        <v>1767</v>
      </c>
      <c r="DW66" t="s">
        <v>1767</v>
      </c>
      <c r="DX66" t="s">
        <v>1767</v>
      </c>
      <c r="DY66" t="s">
        <v>1767</v>
      </c>
      <c r="DZ66" t="s">
        <v>1767</v>
      </c>
      <c r="EA66" t="s">
        <v>1767</v>
      </c>
      <c r="EB66" t="s">
        <v>1767</v>
      </c>
      <c r="EC66" t="s">
        <v>1767</v>
      </c>
      <c r="ED66" t="s">
        <v>1767</v>
      </c>
      <c r="EE66" t="s">
        <v>1767</v>
      </c>
      <c r="EF66" t="s">
        <v>1767</v>
      </c>
      <c r="EG66" t="s">
        <v>1767</v>
      </c>
      <c r="EH66" t="s">
        <v>1767</v>
      </c>
      <c r="EI66" t="s">
        <v>1767</v>
      </c>
      <c r="EJ66" t="s">
        <v>1767</v>
      </c>
      <c r="EK66" t="s">
        <v>1767</v>
      </c>
      <c r="EL66" t="s">
        <v>1767</v>
      </c>
      <c r="EM66" t="s">
        <v>1767</v>
      </c>
      <c r="EN66" t="s">
        <v>1767</v>
      </c>
      <c r="EO66" t="s">
        <v>1767</v>
      </c>
      <c r="EP66" t="s">
        <v>1767</v>
      </c>
      <c r="EQ66" t="s">
        <v>1767</v>
      </c>
      <c r="ER66" t="s">
        <v>1767</v>
      </c>
      <c r="ES66" t="s">
        <v>1767</v>
      </c>
      <c r="ET66" t="s">
        <v>1767</v>
      </c>
      <c r="EU66" t="s">
        <v>1767</v>
      </c>
      <c r="EV66" t="s">
        <v>1767</v>
      </c>
      <c r="EW66" t="s">
        <v>1767</v>
      </c>
      <c r="EX66" t="s">
        <v>1767</v>
      </c>
      <c r="EY66" t="s">
        <v>1767</v>
      </c>
      <c r="EZ66" t="s">
        <v>1767</v>
      </c>
      <c r="FA66" t="s">
        <v>1767</v>
      </c>
      <c r="FB66" t="s">
        <v>1767</v>
      </c>
      <c r="FC66" t="s">
        <v>1767</v>
      </c>
      <c r="FD66" t="s">
        <v>1767</v>
      </c>
      <c r="FE66" t="s">
        <v>1767</v>
      </c>
      <c r="FF66" t="s">
        <v>1767</v>
      </c>
      <c r="FG66" t="s">
        <v>1767</v>
      </c>
      <c r="FH66" t="s">
        <v>1767</v>
      </c>
      <c r="FI66" t="s">
        <v>1767</v>
      </c>
      <c r="FJ66" t="s">
        <v>1767</v>
      </c>
      <c r="FK66" t="s">
        <v>1767</v>
      </c>
      <c r="FL66" t="s">
        <v>1767</v>
      </c>
      <c r="FM66" t="s">
        <v>1767</v>
      </c>
      <c r="FN66" t="s">
        <v>1767</v>
      </c>
      <c r="FO66" t="s">
        <v>1767</v>
      </c>
      <c r="FP66" t="s">
        <v>1767</v>
      </c>
      <c r="FQ66" t="s">
        <v>1767</v>
      </c>
      <c r="FR66" t="s">
        <v>1767</v>
      </c>
      <c r="FS66" t="s">
        <v>1767</v>
      </c>
      <c r="FT66" t="s">
        <v>1767</v>
      </c>
      <c r="FU66" t="s">
        <v>1767</v>
      </c>
      <c r="FV66" t="s">
        <v>1767</v>
      </c>
      <c r="FW66" t="s">
        <v>1767</v>
      </c>
      <c r="FX66" t="s">
        <v>1767</v>
      </c>
      <c r="FY66" t="s">
        <v>1767</v>
      </c>
      <c r="FZ66" t="s">
        <v>1767</v>
      </c>
      <c r="GA66" t="s">
        <v>1767</v>
      </c>
      <c r="GB66" t="s">
        <v>1767</v>
      </c>
      <c r="GC66" t="s">
        <v>1767</v>
      </c>
      <c r="GD66" t="s">
        <v>1767</v>
      </c>
      <c r="GE66" t="s">
        <v>1767</v>
      </c>
      <c r="GF66" t="s">
        <v>1767</v>
      </c>
      <c r="GG66" t="s">
        <v>1767</v>
      </c>
      <c r="GH66" t="s">
        <v>1767</v>
      </c>
      <c r="GI66" t="s">
        <v>1767</v>
      </c>
      <c r="GJ66" t="s">
        <v>1767</v>
      </c>
      <c r="GK66" t="s">
        <v>1767</v>
      </c>
      <c r="GL66" t="s">
        <v>1767</v>
      </c>
      <c r="GM66" t="s">
        <v>1767</v>
      </c>
      <c r="GN66" t="s">
        <v>1767</v>
      </c>
      <c r="GO66" t="s">
        <v>1767</v>
      </c>
      <c r="GP66" t="s">
        <v>1767</v>
      </c>
      <c r="GQ66" t="s">
        <v>1767</v>
      </c>
      <c r="GR66" t="s">
        <v>1767</v>
      </c>
      <c r="GS66" t="s">
        <v>1767</v>
      </c>
      <c r="GT66" t="s">
        <v>1767</v>
      </c>
      <c r="GU66" t="s">
        <v>1767</v>
      </c>
      <c r="GV66" t="s">
        <v>1767</v>
      </c>
      <c r="GW66" t="s">
        <v>1767</v>
      </c>
      <c r="GX66" t="s">
        <v>1767</v>
      </c>
      <c r="GY66" t="s">
        <v>1767</v>
      </c>
      <c r="GZ66" t="s">
        <v>1767</v>
      </c>
      <c r="HA66" t="s">
        <v>1767</v>
      </c>
      <c r="HB66" t="s">
        <v>1767</v>
      </c>
      <c r="HC66" t="s">
        <v>1767</v>
      </c>
      <c r="HD66" t="s">
        <v>1767</v>
      </c>
      <c r="HE66" t="s">
        <v>1767</v>
      </c>
      <c r="HF66" t="s">
        <v>1767</v>
      </c>
      <c r="HG66" t="s">
        <v>1767</v>
      </c>
      <c r="HH66" t="s">
        <v>1767</v>
      </c>
      <c r="HI66" t="s">
        <v>1767</v>
      </c>
      <c r="HJ66" t="s">
        <v>1767</v>
      </c>
      <c r="HK66" t="s">
        <v>1767</v>
      </c>
      <c r="HL66" t="s">
        <v>1767</v>
      </c>
      <c r="HM66" t="s">
        <v>1767</v>
      </c>
      <c r="HN66" t="s">
        <v>1767</v>
      </c>
      <c r="HO66" t="s">
        <v>1767</v>
      </c>
      <c r="HP66" t="s">
        <v>1767</v>
      </c>
      <c r="HQ66" t="s">
        <v>1767</v>
      </c>
      <c r="HR66" t="s">
        <v>1767</v>
      </c>
      <c r="HS66" t="s">
        <v>1767</v>
      </c>
      <c r="HT66" t="s">
        <v>1767</v>
      </c>
      <c r="HU66" t="s">
        <v>1767</v>
      </c>
      <c r="HV66" t="s">
        <v>1767</v>
      </c>
      <c r="HW66" t="s">
        <v>1767</v>
      </c>
      <c r="HX66" t="s">
        <v>1767</v>
      </c>
      <c r="HY66" t="s">
        <v>1767</v>
      </c>
      <c r="HZ66" t="s">
        <v>1767</v>
      </c>
      <c r="IA66" t="s">
        <v>1767</v>
      </c>
      <c r="IB66" t="s">
        <v>1767</v>
      </c>
      <c r="IC66" t="s">
        <v>1767</v>
      </c>
      <c r="ID66" t="s">
        <v>1767</v>
      </c>
      <c r="IE66" t="s">
        <v>1767</v>
      </c>
      <c r="IF66" t="s">
        <v>1767</v>
      </c>
      <c r="IG66" t="s">
        <v>1767</v>
      </c>
      <c r="IH66" t="s">
        <v>1767</v>
      </c>
      <c r="II66" t="s">
        <v>1767</v>
      </c>
      <c r="IJ66" t="s">
        <v>1767</v>
      </c>
      <c r="IK66" t="s">
        <v>1767</v>
      </c>
      <c r="IL66" t="s">
        <v>1767</v>
      </c>
      <c r="IM66" t="s">
        <v>1767</v>
      </c>
      <c r="IN66" t="s">
        <v>1767</v>
      </c>
      <c r="IO66" t="s">
        <v>1767</v>
      </c>
      <c r="IP66" t="s">
        <v>1767</v>
      </c>
      <c r="IQ66" t="s">
        <v>1767</v>
      </c>
      <c r="IR66" t="s">
        <v>1767</v>
      </c>
      <c r="IS66" t="s">
        <v>1767</v>
      </c>
      <c r="IT66" t="s">
        <v>1767</v>
      </c>
      <c r="IU66" t="s">
        <v>1767</v>
      </c>
      <c r="IV66" t="s">
        <v>1767</v>
      </c>
      <c r="IW66" t="s">
        <v>1767</v>
      </c>
      <c r="IX66" t="s">
        <v>1767</v>
      </c>
      <c r="IY66" t="s">
        <v>1767</v>
      </c>
      <c r="IZ66" t="s">
        <v>1767</v>
      </c>
      <c r="JA66" t="s">
        <v>1767</v>
      </c>
      <c r="JB66" t="s">
        <v>1767</v>
      </c>
      <c r="JC66" t="s">
        <v>1767</v>
      </c>
      <c r="JD66" t="s">
        <v>1767</v>
      </c>
      <c r="JE66" t="s">
        <v>1767</v>
      </c>
      <c r="JF66" t="s">
        <v>1767</v>
      </c>
      <c r="JG66" t="s">
        <v>1767</v>
      </c>
      <c r="JH66" t="s">
        <v>1767</v>
      </c>
      <c r="JI66" t="s">
        <v>1767</v>
      </c>
      <c r="JJ66" t="s">
        <v>1767</v>
      </c>
      <c r="JK66" t="s">
        <v>1767</v>
      </c>
      <c r="JL66" t="s">
        <v>1767</v>
      </c>
      <c r="JM66" t="s">
        <v>1767</v>
      </c>
      <c r="JN66" t="s">
        <v>1767</v>
      </c>
      <c r="JO66" t="s">
        <v>1767</v>
      </c>
      <c r="JP66" t="s">
        <v>1767</v>
      </c>
      <c r="JQ66" t="s">
        <v>1767</v>
      </c>
      <c r="JR66" t="s">
        <v>1767</v>
      </c>
      <c r="JS66" t="s">
        <v>1767</v>
      </c>
      <c r="JT66" t="s">
        <v>1767</v>
      </c>
      <c r="JU66" t="s">
        <v>1767</v>
      </c>
      <c r="JV66" t="s">
        <v>1767</v>
      </c>
      <c r="JW66" t="s">
        <v>1767</v>
      </c>
      <c r="JX66" t="s">
        <v>1767</v>
      </c>
      <c r="JY66" t="s">
        <v>1767</v>
      </c>
      <c r="JZ66" t="s">
        <v>1767</v>
      </c>
      <c r="KA66" t="s">
        <v>1767</v>
      </c>
      <c r="KB66" t="s">
        <v>1767</v>
      </c>
      <c r="KC66" t="s">
        <v>1767</v>
      </c>
      <c r="KD66" t="s">
        <v>1767</v>
      </c>
      <c r="KE66" t="s">
        <v>1767</v>
      </c>
      <c r="KF66" t="s">
        <v>1810</v>
      </c>
      <c r="KH66" t="s">
        <v>818</v>
      </c>
      <c r="KI66" t="s">
        <v>818</v>
      </c>
      <c r="KJ66" t="s">
        <v>818</v>
      </c>
      <c r="KK66" t="s">
        <v>845</v>
      </c>
      <c r="KL66" t="s">
        <v>818</v>
      </c>
      <c r="KM66" t="s">
        <v>845</v>
      </c>
      <c r="KN66" t="s">
        <v>845</v>
      </c>
      <c r="KO66" t="s">
        <v>818</v>
      </c>
      <c r="KP66" t="s">
        <v>845</v>
      </c>
      <c r="KQ66" t="s">
        <v>837</v>
      </c>
      <c r="KR66" t="s">
        <v>818</v>
      </c>
      <c r="KS66" t="s">
        <v>845</v>
      </c>
      <c r="KT66" t="s">
        <v>845</v>
      </c>
      <c r="KU66" t="s">
        <v>845</v>
      </c>
      <c r="KV66" t="s">
        <v>818</v>
      </c>
      <c r="KW66" t="s">
        <v>845</v>
      </c>
      <c r="KX66" t="s">
        <v>845</v>
      </c>
      <c r="KY66" t="s">
        <v>818</v>
      </c>
      <c r="KZ66" t="s">
        <v>879</v>
      </c>
      <c r="LA66" t="s">
        <v>837</v>
      </c>
      <c r="LB66" t="s">
        <v>837</v>
      </c>
      <c r="LC66" t="s">
        <v>836</v>
      </c>
      <c r="LD66" t="s">
        <v>1810</v>
      </c>
      <c r="LE66" t="s">
        <v>837</v>
      </c>
      <c r="LF66" t="s">
        <v>836</v>
      </c>
      <c r="LH66" t="s">
        <v>1767</v>
      </c>
      <c r="LI66" t="s">
        <v>1767</v>
      </c>
      <c r="LJ66" t="s">
        <v>1763</v>
      </c>
      <c r="LK66" t="s">
        <v>1767</v>
      </c>
      <c r="LL66" t="s">
        <v>1767</v>
      </c>
      <c r="LM66" t="s">
        <v>1767</v>
      </c>
      <c r="LN66" t="s">
        <v>1767</v>
      </c>
      <c r="LO66" t="s">
        <v>1763</v>
      </c>
      <c r="LP66" t="s">
        <v>1763</v>
      </c>
      <c r="LQ66" t="s">
        <v>1763</v>
      </c>
      <c r="LR66" t="s">
        <v>818</v>
      </c>
      <c r="LS66" t="s">
        <v>818</v>
      </c>
      <c r="LT66" t="s">
        <v>845</v>
      </c>
      <c r="LU66" t="s">
        <v>818</v>
      </c>
      <c r="LV66" t="s">
        <v>818</v>
      </c>
      <c r="LW66" t="s">
        <v>845</v>
      </c>
      <c r="LX66" t="s">
        <v>1767</v>
      </c>
      <c r="MA66" t="s">
        <v>1793</v>
      </c>
      <c r="MB66" t="s">
        <v>821</v>
      </c>
      <c r="MC66" t="s">
        <v>1804</v>
      </c>
      <c r="MD66" t="s">
        <v>1767</v>
      </c>
      <c r="ME66" t="s">
        <v>1805</v>
      </c>
      <c r="MF66" t="s">
        <v>1770</v>
      </c>
      <c r="MI66" t="s">
        <v>1818</v>
      </c>
      <c r="MJ66" t="s">
        <v>1794</v>
      </c>
      <c r="MU66" t="s">
        <v>1818</v>
      </c>
      <c r="NR66" t="s">
        <v>1818</v>
      </c>
      <c r="NU66" t="s">
        <v>1818</v>
      </c>
      <c r="NX66" t="s">
        <v>1845</v>
      </c>
      <c r="NY66" t="s">
        <v>845</v>
      </c>
      <c r="NZ66" t="s">
        <v>903</v>
      </c>
      <c r="OP66" t="s">
        <v>1818</v>
      </c>
      <c r="OQ66" t="s">
        <v>1774</v>
      </c>
      <c r="OR66" t="s">
        <v>1880</v>
      </c>
      <c r="OS66" t="s">
        <v>1806</v>
      </c>
      <c r="OT66" t="s">
        <v>1763</v>
      </c>
      <c r="OU66" t="s">
        <v>1763</v>
      </c>
      <c r="OV66" t="s">
        <v>1777</v>
      </c>
      <c r="OW66" t="s">
        <v>1798</v>
      </c>
      <c r="OX66" t="s">
        <v>832</v>
      </c>
      <c r="OY66" t="s">
        <v>1779</v>
      </c>
      <c r="OZ66" t="s">
        <v>849</v>
      </c>
      <c r="PA66" t="s">
        <v>1763</v>
      </c>
      <c r="PB66" t="s">
        <v>1767</v>
      </c>
      <c r="PC66" t="s">
        <v>1763</v>
      </c>
      <c r="PD66" t="s">
        <v>1767</v>
      </c>
      <c r="PE66" t="s">
        <v>1767</v>
      </c>
      <c r="PF66" t="s">
        <v>1767</v>
      </c>
      <c r="PG66" t="s">
        <v>1767</v>
      </c>
      <c r="PH66" t="s">
        <v>1767</v>
      </c>
      <c r="PI66" t="s">
        <v>1767</v>
      </c>
      <c r="PJ66" t="s">
        <v>1767</v>
      </c>
      <c r="PK66" t="s">
        <v>1767</v>
      </c>
      <c r="PL66" t="s">
        <v>1780</v>
      </c>
      <c r="PM66" t="s">
        <v>845</v>
      </c>
      <c r="PN66" t="s">
        <v>845</v>
      </c>
      <c r="PO66" t="s">
        <v>1812</v>
      </c>
      <c r="PP66" t="s">
        <v>1782</v>
      </c>
      <c r="PQ66" t="s">
        <v>1763</v>
      </c>
      <c r="PR66" t="s">
        <v>1763</v>
      </c>
      <c r="PS66" t="s">
        <v>1767</v>
      </c>
      <c r="PT66" t="s">
        <v>1767</v>
      </c>
      <c r="PU66" t="s">
        <v>1767</v>
      </c>
      <c r="PV66" t="s">
        <v>1767</v>
      </c>
      <c r="PW66" t="s">
        <v>1767</v>
      </c>
      <c r="PX66" t="s">
        <v>1767</v>
      </c>
      <c r="PY66" t="s">
        <v>1767</v>
      </c>
      <c r="PZ66" t="s">
        <v>1783</v>
      </c>
      <c r="QA66" t="s">
        <v>841</v>
      </c>
      <c r="QB66" t="s">
        <v>1814</v>
      </c>
      <c r="QC66" t="s">
        <v>1851</v>
      </c>
      <c r="QD66" t="s">
        <v>1815</v>
      </c>
      <c r="QE66" t="s">
        <v>845</v>
      </c>
      <c r="QF66" t="s">
        <v>1763</v>
      </c>
      <c r="QG66" t="s">
        <v>1763</v>
      </c>
      <c r="QH66" t="s">
        <v>1767</v>
      </c>
      <c r="QI66" t="s">
        <v>1767</v>
      </c>
      <c r="QJ66" t="s">
        <v>1763</v>
      </c>
      <c r="QK66" t="s">
        <v>1763</v>
      </c>
      <c r="QL66" t="s">
        <v>1767</v>
      </c>
      <c r="QM66" t="s">
        <v>1767</v>
      </c>
      <c r="QN66" t="s">
        <v>1767</v>
      </c>
      <c r="QO66" t="s">
        <v>1767</v>
      </c>
      <c r="QP66" t="s">
        <v>1767</v>
      </c>
      <c r="QQ66" t="s">
        <v>1767</v>
      </c>
      <c r="QR66" t="s">
        <v>1763</v>
      </c>
      <c r="QS66" t="s">
        <v>1767</v>
      </c>
      <c r="QT66" t="s">
        <v>1767</v>
      </c>
      <c r="QU66" t="s">
        <v>1767</v>
      </c>
      <c r="QV66" t="s">
        <v>1767</v>
      </c>
      <c r="QW66" t="s">
        <v>1767</v>
      </c>
      <c r="QX66" t="s">
        <v>1767</v>
      </c>
      <c r="QY66" t="s">
        <v>1767</v>
      </c>
      <c r="QZ66" t="s">
        <v>1763</v>
      </c>
      <c r="RA66" t="s">
        <v>1767</v>
      </c>
      <c r="RB66" t="s">
        <v>1767</v>
      </c>
      <c r="RC66" t="s">
        <v>1767</v>
      </c>
      <c r="RD66" t="s">
        <v>1767</v>
      </c>
      <c r="RE66" t="s">
        <v>1763</v>
      </c>
      <c r="RF66" t="s">
        <v>1767</v>
      </c>
      <c r="RG66" t="s">
        <v>1767</v>
      </c>
      <c r="RH66" t="s">
        <v>1767</v>
      </c>
      <c r="RI66" t="s">
        <v>1767</v>
      </c>
      <c r="RJ66" t="s">
        <v>1767</v>
      </c>
      <c r="RK66" t="s">
        <v>1763</v>
      </c>
      <c r="RL66" t="s">
        <v>1763</v>
      </c>
      <c r="RM66" t="s">
        <v>1767</v>
      </c>
      <c r="RN66" t="s">
        <v>1767</v>
      </c>
      <c r="RO66" t="s">
        <v>1767</v>
      </c>
      <c r="RP66" t="s">
        <v>1763</v>
      </c>
      <c r="RQ66" t="s">
        <v>1767</v>
      </c>
      <c r="RR66" t="s">
        <v>1767</v>
      </c>
      <c r="RS66" t="s">
        <v>1767</v>
      </c>
      <c r="RT66" t="s">
        <v>1767</v>
      </c>
      <c r="RU66" t="s">
        <v>1767</v>
      </c>
      <c r="RV66" t="s">
        <v>1767</v>
      </c>
      <c r="RW66" t="s">
        <v>1767</v>
      </c>
      <c r="RX66" t="s">
        <v>879</v>
      </c>
      <c r="RY66" t="s">
        <v>1818</v>
      </c>
      <c r="RZ66" t="s">
        <v>1763</v>
      </c>
      <c r="SA66" t="s">
        <v>1818</v>
      </c>
      <c r="SB66" t="s">
        <v>1767</v>
      </c>
      <c r="SC66" t="s">
        <v>1767</v>
      </c>
      <c r="SD66" t="s">
        <v>1767</v>
      </c>
      <c r="SE66" t="s">
        <v>1767</v>
      </c>
      <c r="SF66" t="s">
        <v>1767</v>
      </c>
      <c r="SG66" t="s">
        <v>1767</v>
      </c>
      <c r="SH66" t="s">
        <v>1767</v>
      </c>
      <c r="SI66" t="s">
        <v>1767</v>
      </c>
      <c r="SJ66" t="s">
        <v>1767</v>
      </c>
      <c r="SK66" t="s">
        <v>1767</v>
      </c>
      <c r="SL66" t="s">
        <v>1763</v>
      </c>
      <c r="SM66" t="s">
        <v>1767</v>
      </c>
      <c r="SN66" t="s">
        <v>1767</v>
      </c>
      <c r="SO66" t="s">
        <v>1767</v>
      </c>
      <c r="SP66" t="s">
        <v>1767</v>
      </c>
      <c r="SQ66" t="s">
        <v>1767</v>
      </c>
      <c r="SR66" t="s">
        <v>1767</v>
      </c>
      <c r="SS66" t="s">
        <v>1767</v>
      </c>
      <c r="ST66" t="s">
        <v>1763</v>
      </c>
      <c r="SU66" t="s">
        <v>1767</v>
      </c>
      <c r="SV66" t="s">
        <v>1767</v>
      </c>
      <c r="SW66" t="s">
        <v>1763</v>
      </c>
      <c r="SX66" t="s">
        <v>1767</v>
      </c>
      <c r="SY66" t="s">
        <v>1763</v>
      </c>
      <c r="SZ66" t="s">
        <v>1763</v>
      </c>
      <c r="TA66" t="s">
        <v>1767</v>
      </c>
      <c r="TB66" t="s">
        <v>1767</v>
      </c>
      <c r="TC66" t="s">
        <v>1767</v>
      </c>
      <c r="TD66" t="s">
        <v>1767</v>
      </c>
      <c r="TE66" t="s">
        <v>1767</v>
      </c>
      <c r="TF66" t="s">
        <v>1767</v>
      </c>
      <c r="TG66" t="s">
        <v>1767</v>
      </c>
      <c r="TH66" t="s">
        <v>1767</v>
      </c>
      <c r="TI66" t="s">
        <v>1767</v>
      </c>
      <c r="TJ66" t="s">
        <v>1763</v>
      </c>
      <c r="TK66" t="s">
        <v>1767</v>
      </c>
      <c r="TL66" t="s">
        <v>1767</v>
      </c>
      <c r="TM66" t="s">
        <v>1767</v>
      </c>
      <c r="TN66" t="s">
        <v>1767</v>
      </c>
      <c r="TO66" t="s">
        <v>1763</v>
      </c>
      <c r="TP66" t="s">
        <v>1767</v>
      </c>
      <c r="TQ66" t="s">
        <v>1767</v>
      </c>
      <c r="TR66" t="s">
        <v>1767</v>
      </c>
      <c r="TS66" t="s">
        <v>1767</v>
      </c>
      <c r="TT66" t="s">
        <v>1767</v>
      </c>
      <c r="TU66" t="s">
        <v>1767</v>
      </c>
      <c r="TV66" t="s">
        <v>1767</v>
      </c>
      <c r="TW66" t="s">
        <v>1767</v>
      </c>
      <c r="TY66" t="s">
        <v>1767</v>
      </c>
      <c r="TZ66" t="s">
        <v>1767</v>
      </c>
      <c r="UA66" t="s">
        <v>1767</v>
      </c>
      <c r="UB66" t="s">
        <v>1767</v>
      </c>
      <c r="UC66" t="s">
        <v>1767</v>
      </c>
      <c r="UD66" t="s">
        <v>1767</v>
      </c>
      <c r="UE66" t="s">
        <v>1767</v>
      </c>
      <c r="UF66" t="s">
        <v>1767</v>
      </c>
      <c r="UG66" t="s">
        <v>1767</v>
      </c>
      <c r="UH66" t="s">
        <v>1763</v>
      </c>
      <c r="UI66" t="s">
        <v>1767</v>
      </c>
      <c r="UJ66" t="s">
        <v>1767</v>
      </c>
      <c r="UK66" t="s">
        <v>1767</v>
      </c>
      <c r="UL66" t="s">
        <v>1763</v>
      </c>
      <c r="UM66" t="s">
        <v>1763</v>
      </c>
      <c r="UN66" t="s">
        <v>1763</v>
      </c>
      <c r="UO66" t="s">
        <v>1767</v>
      </c>
      <c r="UP66" t="s">
        <v>1767</v>
      </c>
      <c r="UQ66" t="s">
        <v>1767</v>
      </c>
      <c r="UR66" t="s">
        <v>1767</v>
      </c>
      <c r="US66" t="s">
        <v>1767</v>
      </c>
      <c r="UT66" t="s">
        <v>1767</v>
      </c>
      <c r="UU66" t="s">
        <v>1767</v>
      </c>
      <c r="UV66" t="s">
        <v>1767</v>
      </c>
      <c r="UW66" t="s">
        <v>1767</v>
      </c>
      <c r="UX66" t="s">
        <v>1767</v>
      </c>
      <c r="UY66" t="s">
        <v>1767</v>
      </c>
      <c r="UZ66" t="s">
        <v>1767</v>
      </c>
      <c r="VB66" t="s">
        <v>1822</v>
      </c>
      <c r="VC66" t="s">
        <v>1846</v>
      </c>
      <c r="VD66" t="s">
        <v>1767</v>
      </c>
      <c r="VE66" t="s">
        <v>1763</v>
      </c>
      <c r="VF66" t="s">
        <v>1767</v>
      </c>
      <c r="VG66" t="s">
        <v>1767</v>
      </c>
      <c r="VH66" t="s">
        <v>1767</v>
      </c>
      <c r="VI66" t="s">
        <v>1767</v>
      </c>
      <c r="VJ66" t="s">
        <v>1767</v>
      </c>
      <c r="VK66" t="s">
        <v>1767</v>
      </c>
      <c r="VL66" t="s">
        <v>1767</v>
      </c>
      <c r="VM66" t="s">
        <v>1767</v>
      </c>
      <c r="VN66" t="s">
        <v>1767</v>
      </c>
      <c r="VO66" t="s">
        <v>1767</v>
      </c>
      <c r="VP66" t="s">
        <v>1767</v>
      </c>
      <c r="VQ66" t="s">
        <v>1767</v>
      </c>
      <c r="VY66" t="s">
        <v>1763</v>
      </c>
      <c r="VZ66" t="s">
        <v>1767</v>
      </c>
      <c r="WA66" t="s">
        <v>1767</v>
      </c>
      <c r="WJ66" t="s">
        <v>1763</v>
      </c>
      <c r="WK66" t="s">
        <v>1767</v>
      </c>
      <c r="WL66" t="s">
        <v>1767</v>
      </c>
      <c r="WM66" t="s">
        <v>1763</v>
      </c>
      <c r="WN66" t="s">
        <v>1767</v>
      </c>
      <c r="WO66" t="s">
        <v>1767</v>
      </c>
      <c r="WP66" t="s">
        <v>1767</v>
      </c>
      <c r="WQ66" t="s">
        <v>1767</v>
      </c>
      <c r="WR66" t="s">
        <v>1767</v>
      </c>
      <c r="WS66" t="s">
        <v>908</v>
      </c>
      <c r="WU66" t="s">
        <v>1767</v>
      </c>
      <c r="WV66" t="s">
        <v>1763</v>
      </c>
      <c r="WW66" t="s">
        <v>1767</v>
      </c>
      <c r="WX66" t="s">
        <v>1767</v>
      </c>
      <c r="WY66" t="s">
        <v>1767</v>
      </c>
      <c r="WZ66" t="s">
        <v>1767</v>
      </c>
      <c r="XA66" t="s">
        <v>1767</v>
      </c>
      <c r="XB66" t="s">
        <v>1767</v>
      </c>
      <c r="XC66" t="s">
        <v>1818</v>
      </c>
      <c r="XD66" t="s">
        <v>1763</v>
      </c>
      <c r="XE66" t="s">
        <v>1767</v>
      </c>
      <c r="XF66" t="s">
        <v>1767</v>
      </c>
      <c r="XG66" t="s">
        <v>1767</v>
      </c>
      <c r="XH66" t="s">
        <v>1767</v>
      </c>
      <c r="XI66" t="s">
        <v>1767</v>
      </c>
      <c r="XJ66" t="s">
        <v>1767</v>
      </c>
      <c r="XK66" t="s">
        <v>1767</v>
      </c>
      <c r="XL66" t="s">
        <v>1767</v>
      </c>
      <c r="XM66" t="s">
        <v>1767</v>
      </c>
      <c r="XN66" t="s">
        <v>1763</v>
      </c>
      <c r="XO66" t="s">
        <v>1767</v>
      </c>
      <c r="XP66" t="s">
        <v>1767</v>
      </c>
      <c r="XQ66" t="s">
        <v>1767</v>
      </c>
      <c r="XR66" t="s">
        <v>1763</v>
      </c>
      <c r="XS66" t="s">
        <v>1763</v>
      </c>
      <c r="XT66" t="s">
        <v>1767</v>
      </c>
      <c r="XU66" t="s">
        <v>1767</v>
      </c>
      <c r="XV66" t="s">
        <v>1767</v>
      </c>
      <c r="XW66" t="s">
        <v>1767</v>
      </c>
      <c r="XX66" t="s">
        <v>1767</v>
      </c>
      <c r="XY66" t="s">
        <v>1767</v>
      </c>
      <c r="XZ66" t="s">
        <v>1763</v>
      </c>
      <c r="YA66" t="s">
        <v>1767</v>
      </c>
      <c r="YB66" t="s">
        <v>1767</v>
      </c>
      <c r="YC66" t="s">
        <v>1767</v>
      </c>
      <c r="YD66" t="s">
        <v>1767</v>
      </c>
      <c r="YE66" t="s">
        <v>1767</v>
      </c>
      <c r="YF66" t="s">
        <v>1767</v>
      </c>
      <c r="YG66" t="s">
        <v>1767</v>
      </c>
      <c r="YH66" t="s">
        <v>1763</v>
      </c>
      <c r="YI66" t="s">
        <v>1767</v>
      </c>
      <c r="YJ66" t="s">
        <v>1767</v>
      </c>
      <c r="YK66" t="s">
        <v>1767</v>
      </c>
      <c r="YL66" t="s">
        <v>1767</v>
      </c>
      <c r="YM66" t="s">
        <v>1767</v>
      </c>
      <c r="YN66" t="s">
        <v>1763</v>
      </c>
      <c r="YO66" t="s">
        <v>1767</v>
      </c>
      <c r="YP66" t="s">
        <v>1767</v>
      </c>
      <c r="YQ66" t="s">
        <v>1767</v>
      </c>
      <c r="YR66" t="s">
        <v>1767</v>
      </c>
      <c r="YS66" t="s">
        <v>1767</v>
      </c>
      <c r="YT66" t="s">
        <v>1767</v>
      </c>
      <c r="YU66" t="s">
        <v>1763</v>
      </c>
      <c r="YW66" t="s">
        <v>1767</v>
      </c>
      <c r="ZM66" t="s">
        <v>1767</v>
      </c>
      <c r="ZN66" t="s">
        <v>1767</v>
      </c>
      <c r="ZO66" t="s">
        <v>1767</v>
      </c>
      <c r="ZP66" t="s">
        <v>1767</v>
      </c>
      <c r="ZQ66" t="s">
        <v>1767</v>
      </c>
      <c r="ZR66" t="s">
        <v>1767</v>
      </c>
      <c r="ZS66" t="s">
        <v>1767</v>
      </c>
      <c r="ZT66" t="s">
        <v>1767</v>
      </c>
      <c r="ZU66" t="s">
        <v>1767</v>
      </c>
      <c r="ZV66" t="s">
        <v>1767</v>
      </c>
      <c r="ZW66" t="s">
        <v>1763</v>
      </c>
      <c r="ZX66" t="s">
        <v>1767</v>
      </c>
      <c r="ZY66" t="s">
        <v>1767</v>
      </c>
      <c r="ZZ66" t="s">
        <v>1767</v>
      </c>
      <c r="AAA66" t="s">
        <v>1767</v>
      </c>
      <c r="AAB66" t="s">
        <v>1767</v>
      </c>
      <c r="AAC66" t="s">
        <v>1767</v>
      </c>
      <c r="AAD66" t="s">
        <v>1767</v>
      </c>
      <c r="AAE66" t="s">
        <v>1767</v>
      </c>
      <c r="AAF66" t="s">
        <v>1767</v>
      </c>
      <c r="AAH66" t="s">
        <v>1767</v>
      </c>
      <c r="AAI66" t="s">
        <v>1767</v>
      </c>
      <c r="AAJ66" t="s">
        <v>1767</v>
      </c>
      <c r="AAK66" t="s">
        <v>1767</v>
      </c>
      <c r="AAL66" t="s">
        <v>1763</v>
      </c>
      <c r="AAM66" t="s">
        <v>1767</v>
      </c>
      <c r="AAN66" t="s">
        <v>1767</v>
      </c>
      <c r="AAO66" t="s">
        <v>1767</v>
      </c>
      <c r="AAP66" t="s">
        <v>1767</v>
      </c>
      <c r="AAQ66" t="s">
        <v>1767</v>
      </c>
      <c r="AAR66" t="s">
        <v>1767</v>
      </c>
      <c r="AAS66" t="s">
        <v>1767</v>
      </c>
      <c r="AAT66" t="s">
        <v>1767</v>
      </c>
      <c r="AAV66" t="s">
        <v>1767</v>
      </c>
      <c r="AAW66" t="s">
        <v>1767</v>
      </c>
      <c r="AAX66" t="s">
        <v>1767</v>
      </c>
      <c r="AAY66" t="s">
        <v>1767</v>
      </c>
      <c r="AAZ66" t="s">
        <v>1767</v>
      </c>
      <c r="ABA66" t="s">
        <v>1767</v>
      </c>
      <c r="ABB66" t="s">
        <v>1767</v>
      </c>
      <c r="ABC66" t="s">
        <v>1767</v>
      </c>
      <c r="ABD66" t="s">
        <v>1767</v>
      </c>
      <c r="ABE66" t="s">
        <v>1767</v>
      </c>
      <c r="ABF66" t="s">
        <v>1767</v>
      </c>
      <c r="ABG66" t="s">
        <v>1767</v>
      </c>
      <c r="ABH66" t="s">
        <v>1767</v>
      </c>
      <c r="ABI66" t="s">
        <v>1767</v>
      </c>
      <c r="ABJ66" t="s">
        <v>1767</v>
      </c>
      <c r="ABK66" t="s">
        <v>1763</v>
      </c>
      <c r="ABL66" t="s">
        <v>1767</v>
      </c>
      <c r="ABM66" t="s">
        <v>1767</v>
      </c>
      <c r="ABN66" t="s">
        <v>1767</v>
      </c>
      <c r="ABO66" t="s">
        <v>1767</v>
      </c>
      <c r="ABP66" t="s">
        <v>1767</v>
      </c>
      <c r="ABQ66" t="s">
        <v>1767</v>
      </c>
      <c r="ABR66" t="s">
        <v>1767</v>
      </c>
      <c r="ABS66" t="s">
        <v>1767</v>
      </c>
      <c r="ABT66" t="s">
        <v>1767</v>
      </c>
      <c r="ABU66" t="s">
        <v>1767</v>
      </c>
      <c r="ABV66" t="s">
        <v>1767</v>
      </c>
      <c r="ABW66" t="s">
        <v>1767</v>
      </c>
      <c r="ABX66" t="s">
        <v>1767</v>
      </c>
      <c r="ABY66" t="s">
        <v>1767</v>
      </c>
      <c r="ABZ66" t="s">
        <v>1767</v>
      </c>
      <c r="ACA66" t="s">
        <v>1767</v>
      </c>
      <c r="ACB66" t="s">
        <v>1763</v>
      </c>
      <c r="ACC66" t="s">
        <v>1767</v>
      </c>
      <c r="ACD66" t="s">
        <v>1767</v>
      </c>
      <c r="ACE66" t="s">
        <v>1767</v>
      </c>
      <c r="ACF66" t="s">
        <v>1767</v>
      </c>
      <c r="ACG66" t="s">
        <v>1767</v>
      </c>
      <c r="ACH66" t="s">
        <v>1767</v>
      </c>
      <c r="ACI66" t="s">
        <v>1767</v>
      </c>
    </row>
    <row r="67" spans="1:763">
      <c r="A67" t="s">
        <v>1196</v>
      </c>
      <c r="B67" t="s">
        <v>1197</v>
      </c>
      <c r="C67" t="s">
        <v>1198</v>
      </c>
      <c r="D67" t="s">
        <v>941</v>
      </c>
      <c r="E67" t="s">
        <v>941</v>
      </c>
      <c r="P67" t="s">
        <v>874</v>
      </c>
      <c r="T67" t="s">
        <v>1917</v>
      </c>
      <c r="V67" t="s">
        <v>1763</v>
      </c>
      <c r="X67" t="s">
        <v>1763</v>
      </c>
      <c r="Y67" t="s">
        <v>1764</v>
      </c>
      <c r="AA67" t="s">
        <v>1828</v>
      </c>
      <c r="AB67" t="s">
        <v>1817</v>
      </c>
      <c r="AC67" t="s">
        <v>879</v>
      </c>
      <c r="AD67" t="s">
        <v>1763</v>
      </c>
      <c r="AE67" t="s">
        <v>818</v>
      </c>
      <c r="AF67" t="s">
        <v>879</v>
      </c>
      <c r="AG67" t="s">
        <v>818</v>
      </c>
      <c r="KF67" t="s">
        <v>879</v>
      </c>
      <c r="KH67" t="s">
        <v>818</v>
      </c>
      <c r="KI67" t="s">
        <v>818</v>
      </c>
      <c r="KJ67" t="s">
        <v>818</v>
      </c>
      <c r="KK67" t="s">
        <v>818</v>
      </c>
      <c r="KL67" t="s">
        <v>818</v>
      </c>
      <c r="KM67" t="s">
        <v>818</v>
      </c>
      <c r="KN67" t="s">
        <v>837</v>
      </c>
      <c r="KO67" t="s">
        <v>818</v>
      </c>
      <c r="KP67" t="s">
        <v>818</v>
      </c>
      <c r="KQ67" t="s">
        <v>837</v>
      </c>
      <c r="KR67" t="s">
        <v>818</v>
      </c>
      <c r="KS67" t="s">
        <v>818</v>
      </c>
      <c r="KT67" t="s">
        <v>818</v>
      </c>
      <c r="KU67" t="s">
        <v>818</v>
      </c>
      <c r="KV67" t="s">
        <v>818</v>
      </c>
      <c r="KW67" t="s">
        <v>818</v>
      </c>
      <c r="KX67" t="s">
        <v>845</v>
      </c>
      <c r="KY67" t="s">
        <v>818</v>
      </c>
      <c r="KZ67" t="s">
        <v>818</v>
      </c>
      <c r="LA67" t="s">
        <v>845</v>
      </c>
      <c r="LB67" t="s">
        <v>818</v>
      </c>
      <c r="LC67" t="s">
        <v>818</v>
      </c>
      <c r="LD67" t="s">
        <v>879</v>
      </c>
      <c r="LE67" t="s">
        <v>818</v>
      </c>
      <c r="LF67" t="s">
        <v>879</v>
      </c>
      <c r="LH67" t="s">
        <v>1767</v>
      </c>
      <c r="LI67" t="s">
        <v>1767</v>
      </c>
      <c r="LJ67" t="s">
        <v>1767</v>
      </c>
      <c r="LK67" t="s">
        <v>1767</v>
      </c>
      <c r="LL67" t="s">
        <v>1767</v>
      </c>
      <c r="LM67" t="s">
        <v>1767</v>
      </c>
      <c r="LO67" t="s">
        <v>1763</v>
      </c>
      <c r="LP67" t="s">
        <v>1763</v>
      </c>
      <c r="LQ67" t="s">
        <v>1767</v>
      </c>
      <c r="LR67" t="s">
        <v>818</v>
      </c>
      <c r="LS67" t="s">
        <v>818</v>
      </c>
      <c r="LT67" t="s">
        <v>818</v>
      </c>
      <c r="LU67" t="s">
        <v>818</v>
      </c>
      <c r="LV67" t="s">
        <v>818</v>
      </c>
      <c r="LW67" t="s">
        <v>818</v>
      </c>
      <c r="LX67" t="s">
        <v>1767</v>
      </c>
      <c r="MU67" t="s">
        <v>1767</v>
      </c>
      <c r="MV67" t="s">
        <v>1767</v>
      </c>
      <c r="MW67" t="s">
        <v>1767</v>
      </c>
      <c r="MX67" t="s">
        <v>1767</v>
      </c>
      <c r="MY67" t="s">
        <v>1767</v>
      </c>
      <c r="MZ67" t="s">
        <v>1763</v>
      </c>
      <c r="NA67" t="s">
        <v>1767</v>
      </c>
      <c r="NB67" t="s">
        <v>1767</v>
      </c>
      <c r="NR67" t="s">
        <v>1763</v>
      </c>
      <c r="NS67" t="s">
        <v>1767</v>
      </c>
      <c r="NU67" t="s">
        <v>1772</v>
      </c>
      <c r="OP67" t="s">
        <v>1767</v>
      </c>
      <c r="OQ67" t="s">
        <v>1774</v>
      </c>
      <c r="OR67" t="s">
        <v>1775</v>
      </c>
      <c r="OS67" t="s">
        <v>1776</v>
      </c>
      <c r="OT67" t="s">
        <v>1763</v>
      </c>
      <c r="OU67" t="s">
        <v>1767</v>
      </c>
      <c r="OV67" t="s">
        <v>1867</v>
      </c>
      <c r="PA67" t="s">
        <v>1767</v>
      </c>
      <c r="PB67" t="s">
        <v>1767</v>
      </c>
      <c r="PC67" t="s">
        <v>1767</v>
      </c>
      <c r="PD67" t="s">
        <v>1767</v>
      </c>
      <c r="PE67" t="s">
        <v>1767</v>
      </c>
      <c r="PF67" t="s">
        <v>1763</v>
      </c>
      <c r="PG67" t="s">
        <v>1767</v>
      </c>
      <c r="PH67" t="s">
        <v>1767</v>
      </c>
      <c r="PI67" t="s">
        <v>1767</v>
      </c>
      <c r="PJ67" t="s">
        <v>1767</v>
      </c>
      <c r="PM67" t="s">
        <v>836</v>
      </c>
      <c r="PN67" t="s">
        <v>837</v>
      </c>
      <c r="PO67" t="s">
        <v>1812</v>
      </c>
      <c r="PP67" t="s">
        <v>1782</v>
      </c>
      <c r="PQ67" t="s">
        <v>1763</v>
      </c>
      <c r="PR67" t="s">
        <v>1763</v>
      </c>
      <c r="PS67" t="s">
        <v>1767</v>
      </c>
      <c r="PT67" t="s">
        <v>1767</v>
      </c>
      <c r="PU67" t="s">
        <v>1767</v>
      </c>
      <c r="PV67" t="s">
        <v>1767</v>
      </c>
      <c r="PW67" t="s">
        <v>1767</v>
      </c>
      <c r="PX67" t="s">
        <v>1767</v>
      </c>
      <c r="PY67" t="s">
        <v>1767</v>
      </c>
      <c r="PZ67" t="s">
        <v>1783</v>
      </c>
      <c r="QA67" t="s">
        <v>841</v>
      </c>
      <c r="QB67" t="s">
        <v>1814</v>
      </c>
      <c r="QC67" t="s">
        <v>1785</v>
      </c>
      <c r="QD67" t="s">
        <v>1786</v>
      </c>
      <c r="QE67" t="s">
        <v>845</v>
      </c>
      <c r="QF67" t="s">
        <v>1763</v>
      </c>
      <c r="QG67" t="s">
        <v>1763</v>
      </c>
      <c r="QH67" t="s">
        <v>1763</v>
      </c>
      <c r="QI67" t="s">
        <v>1763</v>
      </c>
      <c r="QJ67" t="s">
        <v>1763</v>
      </c>
      <c r="QK67" t="s">
        <v>1763</v>
      </c>
      <c r="QL67" t="s">
        <v>1767</v>
      </c>
      <c r="QM67" t="s">
        <v>1767</v>
      </c>
      <c r="QN67" t="s">
        <v>1767</v>
      </c>
      <c r="QO67" t="s">
        <v>1767</v>
      </c>
      <c r="QP67" t="s">
        <v>1767</v>
      </c>
      <c r="QQ67" t="s">
        <v>1767</v>
      </c>
      <c r="QR67" t="s">
        <v>1763</v>
      </c>
      <c r="QS67" t="s">
        <v>1763</v>
      </c>
      <c r="QT67" t="s">
        <v>1767</v>
      </c>
      <c r="QU67" t="s">
        <v>1767</v>
      </c>
      <c r="QV67" t="s">
        <v>1767</v>
      </c>
      <c r="QW67" t="s">
        <v>1767</v>
      </c>
      <c r="QX67" t="s">
        <v>1767</v>
      </c>
      <c r="QY67" t="s">
        <v>1767</v>
      </c>
      <c r="QZ67" t="s">
        <v>1767</v>
      </c>
      <c r="RA67" t="s">
        <v>1767</v>
      </c>
      <c r="RB67" t="s">
        <v>1767</v>
      </c>
      <c r="RC67" t="s">
        <v>1767</v>
      </c>
      <c r="RD67" t="s">
        <v>1767</v>
      </c>
      <c r="RE67" t="s">
        <v>1767</v>
      </c>
      <c r="RF67" t="s">
        <v>1767</v>
      </c>
      <c r="RG67" t="s">
        <v>1767</v>
      </c>
      <c r="RH67" t="s">
        <v>1767</v>
      </c>
      <c r="RI67" t="s">
        <v>1767</v>
      </c>
      <c r="RJ67" t="s">
        <v>1767</v>
      </c>
      <c r="RK67" t="s">
        <v>1763</v>
      </c>
      <c r="RL67" t="s">
        <v>1767</v>
      </c>
      <c r="RM67" t="s">
        <v>1763</v>
      </c>
      <c r="RN67" t="s">
        <v>1767</v>
      </c>
      <c r="RO67" t="s">
        <v>1767</v>
      </c>
      <c r="RP67" t="s">
        <v>1767</v>
      </c>
      <c r="RQ67" t="s">
        <v>1767</v>
      </c>
      <c r="RR67" t="s">
        <v>1767</v>
      </c>
      <c r="RS67" t="s">
        <v>1767</v>
      </c>
      <c r="RT67" t="s">
        <v>1767</v>
      </c>
      <c r="RU67" t="s">
        <v>1767</v>
      </c>
      <c r="RV67" t="s">
        <v>1767</v>
      </c>
      <c r="RW67" t="s">
        <v>1767</v>
      </c>
      <c r="RX67" t="s">
        <v>879</v>
      </c>
      <c r="RY67" t="s">
        <v>1125</v>
      </c>
      <c r="RZ67" t="s">
        <v>1763</v>
      </c>
      <c r="SA67" t="s">
        <v>1767</v>
      </c>
      <c r="SB67" t="s">
        <v>1767</v>
      </c>
      <c r="SC67" t="s">
        <v>1767</v>
      </c>
      <c r="SD67" t="s">
        <v>1767</v>
      </c>
      <c r="SE67" t="s">
        <v>1767</v>
      </c>
      <c r="SF67" t="s">
        <v>1767</v>
      </c>
      <c r="SG67" t="s">
        <v>1767</v>
      </c>
      <c r="SH67" t="s">
        <v>1767</v>
      </c>
      <c r="SI67" t="s">
        <v>1767</v>
      </c>
      <c r="SJ67" t="s">
        <v>1763</v>
      </c>
      <c r="SK67" t="s">
        <v>1767</v>
      </c>
      <c r="SL67" t="s">
        <v>1767</v>
      </c>
      <c r="SM67" t="s">
        <v>1767</v>
      </c>
      <c r="SN67" t="s">
        <v>1767</v>
      </c>
      <c r="SO67" t="s">
        <v>1767</v>
      </c>
      <c r="SP67" t="s">
        <v>1767</v>
      </c>
      <c r="SQ67" t="s">
        <v>1767</v>
      </c>
      <c r="SR67" t="s">
        <v>1767</v>
      </c>
      <c r="SS67" t="s">
        <v>1767</v>
      </c>
      <c r="ST67" t="s">
        <v>1767</v>
      </c>
      <c r="SU67" t="s">
        <v>1767</v>
      </c>
      <c r="SV67" t="s">
        <v>1767</v>
      </c>
      <c r="SW67" t="s">
        <v>1767</v>
      </c>
      <c r="SX67" t="s">
        <v>1767</v>
      </c>
      <c r="SY67" t="s">
        <v>1767</v>
      </c>
      <c r="SZ67" t="s">
        <v>1767</v>
      </c>
      <c r="TA67" t="s">
        <v>1767</v>
      </c>
      <c r="TB67" t="s">
        <v>1767</v>
      </c>
      <c r="TC67" t="s">
        <v>1767</v>
      </c>
      <c r="TD67" t="s">
        <v>1767</v>
      </c>
      <c r="TE67" t="s">
        <v>1767</v>
      </c>
      <c r="TF67" t="s">
        <v>1763</v>
      </c>
      <c r="TG67" t="s">
        <v>1767</v>
      </c>
      <c r="TH67" t="s">
        <v>1767</v>
      </c>
      <c r="TI67" t="s">
        <v>1767</v>
      </c>
      <c r="TU67" t="s">
        <v>1767</v>
      </c>
      <c r="TY67" t="s">
        <v>1763</v>
      </c>
      <c r="TZ67" t="s">
        <v>1767</v>
      </c>
      <c r="UA67" t="s">
        <v>1767</v>
      </c>
      <c r="UB67" t="s">
        <v>1767</v>
      </c>
      <c r="UC67" t="s">
        <v>1767</v>
      </c>
      <c r="UD67" t="s">
        <v>1767</v>
      </c>
      <c r="UE67" t="s">
        <v>1767</v>
      </c>
      <c r="UF67" t="s">
        <v>1767</v>
      </c>
      <c r="UG67" t="s">
        <v>1767</v>
      </c>
      <c r="UH67" t="s">
        <v>1767</v>
      </c>
      <c r="UI67" t="s">
        <v>1767</v>
      </c>
      <c r="UJ67" t="s">
        <v>1767</v>
      </c>
      <c r="UK67" t="s">
        <v>1767</v>
      </c>
      <c r="UL67" t="s">
        <v>1763</v>
      </c>
      <c r="UM67" t="s">
        <v>1767</v>
      </c>
      <c r="UN67" t="s">
        <v>1767</v>
      </c>
      <c r="UO67" t="s">
        <v>1767</v>
      </c>
      <c r="UP67" t="s">
        <v>1767</v>
      </c>
      <c r="UQ67" t="s">
        <v>1767</v>
      </c>
      <c r="UR67" t="s">
        <v>1767</v>
      </c>
      <c r="US67" t="s">
        <v>1767</v>
      </c>
      <c r="UT67" t="s">
        <v>1767</v>
      </c>
      <c r="UU67" t="s">
        <v>1767</v>
      </c>
      <c r="UV67" t="s">
        <v>1767</v>
      </c>
      <c r="UW67" t="s">
        <v>1763</v>
      </c>
      <c r="UX67" t="s">
        <v>1767</v>
      </c>
      <c r="UY67" t="s">
        <v>1767</v>
      </c>
      <c r="UZ67" t="s">
        <v>1767</v>
      </c>
      <c r="VD67" t="s">
        <v>1763</v>
      </c>
      <c r="VE67" t="s">
        <v>1767</v>
      </c>
      <c r="VF67" t="s">
        <v>1767</v>
      </c>
      <c r="VG67" t="s">
        <v>1767</v>
      </c>
      <c r="VH67" t="s">
        <v>1767</v>
      </c>
      <c r="VI67" t="s">
        <v>1767</v>
      </c>
      <c r="VJ67" t="s">
        <v>1767</v>
      </c>
      <c r="VK67" t="s">
        <v>1767</v>
      </c>
      <c r="VL67" t="s">
        <v>1767</v>
      </c>
      <c r="VM67" t="s">
        <v>1767</v>
      </c>
      <c r="VN67" t="s">
        <v>1767</v>
      </c>
      <c r="VO67" t="s">
        <v>1767</v>
      </c>
      <c r="VP67" t="s">
        <v>1767</v>
      </c>
      <c r="VQ67" t="s">
        <v>1767</v>
      </c>
      <c r="VY67" t="s">
        <v>1763</v>
      </c>
      <c r="VZ67" t="s">
        <v>1763</v>
      </c>
      <c r="WA67" t="s">
        <v>1763</v>
      </c>
      <c r="WB67" t="s">
        <v>1767</v>
      </c>
      <c r="WJ67" t="s">
        <v>1763</v>
      </c>
      <c r="WK67" t="s">
        <v>1763</v>
      </c>
      <c r="WL67" t="s">
        <v>1767</v>
      </c>
      <c r="WM67" t="s">
        <v>1767</v>
      </c>
      <c r="WN67" t="s">
        <v>1767</v>
      </c>
      <c r="WO67" t="s">
        <v>1767</v>
      </c>
      <c r="WP67" t="s">
        <v>1767</v>
      </c>
      <c r="WQ67" t="s">
        <v>1767</v>
      </c>
      <c r="WR67" t="s">
        <v>1767</v>
      </c>
      <c r="WS67" t="s">
        <v>834</v>
      </c>
      <c r="WU67" t="s">
        <v>1767</v>
      </c>
      <c r="WV67" t="s">
        <v>1767</v>
      </c>
      <c r="WW67" t="s">
        <v>1767</v>
      </c>
      <c r="WX67" t="s">
        <v>1767</v>
      </c>
      <c r="WY67" t="s">
        <v>1767</v>
      </c>
      <c r="WZ67" t="s">
        <v>1763</v>
      </c>
      <c r="XA67" t="s">
        <v>1767</v>
      </c>
      <c r="XB67" t="s">
        <v>1767</v>
      </c>
      <c r="XC67" t="s">
        <v>1802</v>
      </c>
      <c r="XD67" t="s">
        <v>1763</v>
      </c>
      <c r="XE67" t="s">
        <v>1767</v>
      </c>
      <c r="XF67" t="s">
        <v>1767</v>
      </c>
      <c r="XG67" t="s">
        <v>1767</v>
      </c>
      <c r="XH67" t="s">
        <v>1767</v>
      </c>
      <c r="XI67" t="s">
        <v>1767</v>
      </c>
      <c r="XJ67" t="s">
        <v>1767</v>
      </c>
      <c r="XK67" t="s">
        <v>1767</v>
      </c>
      <c r="XL67" t="s">
        <v>1767</v>
      </c>
      <c r="XM67" t="s">
        <v>1767</v>
      </c>
      <c r="XN67" t="s">
        <v>1767</v>
      </c>
      <c r="XO67" t="s">
        <v>1767</v>
      </c>
      <c r="XP67" t="s">
        <v>1767</v>
      </c>
      <c r="XQ67" t="s">
        <v>1767</v>
      </c>
      <c r="XR67" t="s">
        <v>1767</v>
      </c>
      <c r="XS67" t="s">
        <v>1767</v>
      </c>
      <c r="XT67" t="s">
        <v>1763</v>
      </c>
      <c r="XU67" t="s">
        <v>1767</v>
      </c>
      <c r="XV67" t="s">
        <v>1767</v>
      </c>
      <c r="XW67" t="s">
        <v>1767</v>
      </c>
      <c r="XX67" t="s">
        <v>1767</v>
      </c>
      <c r="XY67" t="s">
        <v>1767</v>
      </c>
      <c r="XZ67" t="s">
        <v>1767</v>
      </c>
      <c r="ZM67" t="s">
        <v>1767</v>
      </c>
      <c r="ZN67" t="s">
        <v>1767</v>
      </c>
      <c r="ZO67" t="s">
        <v>1767</v>
      </c>
      <c r="ZP67" t="s">
        <v>1767</v>
      </c>
      <c r="ZQ67" t="s">
        <v>1767</v>
      </c>
      <c r="ZR67" t="s">
        <v>1763</v>
      </c>
      <c r="ZS67" t="s">
        <v>1767</v>
      </c>
      <c r="ZT67" t="s">
        <v>1767</v>
      </c>
      <c r="ZU67" t="s">
        <v>1767</v>
      </c>
      <c r="ZV67" t="s">
        <v>1767</v>
      </c>
      <c r="ZW67" t="s">
        <v>1767</v>
      </c>
      <c r="ZX67" t="s">
        <v>1767</v>
      </c>
      <c r="ZY67" t="s">
        <v>1767</v>
      </c>
      <c r="ZZ67" t="s">
        <v>1767</v>
      </c>
      <c r="AAA67" t="s">
        <v>1767</v>
      </c>
      <c r="AAB67" t="s">
        <v>1767</v>
      </c>
      <c r="AAC67" t="s">
        <v>1767</v>
      </c>
      <c r="AAD67" t="s">
        <v>1767</v>
      </c>
      <c r="AAE67" t="s">
        <v>1767</v>
      </c>
      <c r="AAF67" t="s">
        <v>1767</v>
      </c>
      <c r="AAH67" t="s">
        <v>1763</v>
      </c>
      <c r="AAI67" t="s">
        <v>1767</v>
      </c>
      <c r="AAJ67" t="s">
        <v>1767</v>
      </c>
      <c r="AAK67" t="s">
        <v>1767</v>
      </c>
      <c r="AAL67" t="s">
        <v>1767</v>
      </c>
      <c r="AAM67" t="s">
        <v>1767</v>
      </c>
      <c r="AAN67" t="s">
        <v>1767</v>
      </c>
      <c r="AAO67" t="s">
        <v>1767</v>
      </c>
      <c r="AAP67" t="s">
        <v>1767</v>
      </c>
      <c r="AAQ67" t="s">
        <v>1767</v>
      </c>
      <c r="AAR67" t="s">
        <v>1767</v>
      </c>
      <c r="AAS67" t="s">
        <v>1767</v>
      </c>
      <c r="AAT67" t="s">
        <v>1767</v>
      </c>
      <c r="AAV67" t="s">
        <v>1763</v>
      </c>
      <c r="AAW67" t="s">
        <v>1763</v>
      </c>
      <c r="AAX67" t="s">
        <v>1767</v>
      </c>
      <c r="AAY67" t="s">
        <v>1767</v>
      </c>
      <c r="AAZ67" t="s">
        <v>1767</v>
      </c>
      <c r="ABA67" t="s">
        <v>1767</v>
      </c>
      <c r="ABB67" t="s">
        <v>1767</v>
      </c>
      <c r="ABC67" t="s">
        <v>1767</v>
      </c>
      <c r="ABD67" t="s">
        <v>1767</v>
      </c>
      <c r="ABE67" t="s">
        <v>1767</v>
      </c>
      <c r="ABF67" t="s">
        <v>1767</v>
      </c>
      <c r="ABG67" t="s">
        <v>1767</v>
      </c>
      <c r="ABH67" t="s">
        <v>1767</v>
      </c>
      <c r="ABI67" t="s">
        <v>1767</v>
      </c>
      <c r="ABJ67" t="s">
        <v>1767</v>
      </c>
      <c r="ABK67" t="s">
        <v>1767</v>
      </c>
      <c r="ABL67" t="s">
        <v>1767</v>
      </c>
      <c r="ABM67" t="s">
        <v>1767</v>
      </c>
      <c r="ABN67" t="s">
        <v>1767</v>
      </c>
      <c r="ABO67" t="s">
        <v>1767</v>
      </c>
      <c r="ABP67" t="s">
        <v>1767</v>
      </c>
      <c r="ABQ67" t="s">
        <v>1767</v>
      </c>
      <c r="ABR67" t="s">
        <v>1767</v>
      </c>
      <c r="ABS67" t="s">
        <v>1767</v>
      </c>
      <c r="ABT67" t="s">
        <v>1763</v>
      </c>
      <c r="ABU67" t="s">
        <v>1767</v>
      </c>
      <c r="ABV67" t="s">
        <v>1767</v>
      </c>
      <c r="ABW67" t="s">
        <v>1767</v>
      </c>
      <c r="ABX67" t="s">
        <v>1767</v>
      </c>
      <c r="ABY67" t="s">
        <v>1767</v>
      </c>
      <c r="ABZ67" t="s">
        <v>1767</v>
      </c>
      <c r="ACA67" t="s">
        <v>1767</v>
      </c>
      <c r="ACB67" t="s">
        <v>1767</v>
      </c>
      <c r="ACC67" t="s">
        <v>1767</v>
      </c>
      <c r="ACD67" t="s">
        <v>1767</v>
      </c>
      <c r="ACE67" t="s">
        <v>1767</v>
      </c>
      <c r="ACF67" t="s">
        <v>1767</v>
      </c>
      <c r="ACG67" t="s">
        <v>1767</v>
      </c>
      <c r="ACH67" t="s">
        <v>1767</v>
      </c>
      <c r="ACI67" t="s">
        <v>1767</v>
      </c>
    </row>
    <row r="68" spans="1:763">
      <c r="A68" t="s">
        <v>1199</v>
      </c>
      <c r="B68" t="s">
        <v>1200</v>
      </c>
      <c r="C68" t="s">
        <v>1201</v>
      </c>
      <c r="D68" t="s">
        <v>941</v>
      </c>
      <c r="E68" t="s">
        <v>941</v>
      </c>
      <c r="P68" t="s">
        <v>855</v>
      </c>
      <c r="T68" t="s">
        <v>1898</v>
      </c>
      <c r="V68" t="s">
        <v>1763</v>
      </c>
      <c r="X68" t="s">
        <v>1763</v>
      </c>
      <c r="Y68" t="s">
        <v>1764</v>
      </c>
      <c r="AA68" t="s">
        <v>1828</v>
      </c>
      <c r="AB68" t="s">
        <v>1817</v>
      </c>
      <c r="AC68" t="s">
        <v>1609</v>
      </c>
      <c r="AD68" t="s">
        <v>1763</v>
      </c>
      <c r="AE68" t="s">
        <v>818</v>
      </c>
      <c r="AF68" t="s">
        <v>1609</v>
      </c>
      <c r="AG68" t="s">
        <v>818</v>
      </c>
      <c r="KF68" t="s">
        <v>1609</v>
      </c>
      <c r="KH68" t="s">
        <v>818</v>
      </c>
      <c r="KI68" t="s">
        <v>845</v>
      </c>
      <c r="KJ68" t="s">
        <v>818</v>
      </c>
      <c r="KK68" t="s">
        <v>845</v>
      </c>
      <c r="KL68" t="s">
        <v>818</v>
      </c>
      <c r="KM68" t="s">
        <v>837</v>
      </c>
      <c r="KN68" t="s">
        <v>879</v>
      </c>
      <c r="KO68" t="s">
        <v>818</v>
      </c>
      <c r="KP68" t="s">
        <v>837</v>
      </c>
      <c r="KQ68" t="s">
        <v>1057</v>
      </c>
      <c r="KR68" t="s">
        <v>818</v>
      </c>
      <c r="KS68" t="s">
        <v>845</v>
      </c>
      <c r="KT68" t="s">
        <v>818</v>
      </c>
      <c r="KU68" t="s">
        <v>837</v>
      </c>
      <c r="KV68" t="s">
        <v>818</v>
      </c>
      <c r="KW68" t="s">
        <v>837</v>
      </c>
      <c r="KX68" t="s">
        <v>845</v>
      </c>
      <c r="KY68" t="s">
        <v>818</v>
      </c>
      <c r="KZ68" t="s">
        <v>879</v>
      </c>
      <c r="LA68" t="s">
        <v>879</v>
      </c>
      <c r="LB68" t="s">
        <v>837</v>
      </c>
      <c r="LC68" t="s">
        <v>1057</v>
      </c>
      <c r="LD68" t="s">
        <v>1609</v>
      </c>
      <c r="LE68" t="s">
        <v>879</v>
      </c>
      <c r="LF68" t="s">
        <v>1810</v>
      </c>
      <c r="LH68" t="s">
        <v>1767</v>
      </c>
      <c r="LI68" t="s">
        <v>1767</v>
      </c>
      <c r="LJ68" t="s">
        <v>1767</v>
      </c>
      <c r="LK68" t="s">
        <v>1767</v>
      </c>
      <c r="LL68" t="s">
        <v>1767</v>
      </c>
      <c r="LM68" t="s">
        <v>1767</v>
      </c>
      <c r="LO68" t="s">
        <v>1763</v>
      </c>
      <c r="LP68" t="s">
        <v>1763</v>
      </c>
      <c r="LQ68" t="s">
        <v>1767</v>
      </c>
      <c r="LR68" t="s">
        <v>818</v>
      </c>
      <c r="LV68" t="s">
        <v>818</v>
      </c>
      <c r="LX68" t="s">
        <v>1767</v>
      </c>
      <c r="MU68" t="s">
        <v>1763</v>
      </c>
      <c r="NC68" t="s">
        <v>1763</v>
      </c>
      <c r="ND68" t="s">
        <v>1767</v>
      </c>
      <c r="NE68" t="s">
        <v>1763</v>
      </c>
      <c r="NF68" t="s">
        <v>1763</v>
      </c>
      <c r="NG68" t="s">
        <v>1767</v>
      </c>
      <c r="NH68" t="s">
        <v>1767</v>
      </c>
      <c r="NI68" t="s">
        <v>1767</v>
      </c>
      <c r="NJ68" t="s">
        <v>1767</v>
      </c>
      <c r="NK68" t="s">
        <v>1767</v>
      </c>
      <c r="NL68" t="s">
        <v>1767</v>
      </c>
      <c r="NM68" t="s">
        <v>1767</v>
      </c>
      <c r="NN68" t="s">
        <v>1767</v>
      </c>
      <c r="NO68" t="s">
        <v>1767</v>
      </c>
      <c r="NP68" t="s">
        <v>1767</v>
      </c>
      <c r="NQ68" t="s">
        <v>1767</v>
      </c>
      <c r="NR68" t="s">
        <v>1767</v>
      </c>
      <c r="NU68" t="s">
        <v>1772</v>
      </c>
      <c r="NX68" t="s">
        <v>1845</v>
      </c>
      <c r="NY68" t="s">
        <v>837</v>
      </c>
      <c r="NZ68" t="s">
        <v>889</v>
      </c>
      <c r="OP68" t="s">
        <v>1763</v>
      </c>
      <c r="OQ68" t="s">
        <v>1774</v>
      </c>
      <c r="OR68" t="s">
        <v>1775</v>
      </c>
      <c r="OS68" t="s">
        <v>1806</v>
      </c>
      <c r="OT68" t="s">
        <v>1763</v>
      </c>
      <c r="OU68" t="s">
        <v>1767</v>
      </c>
      <c r="OV68" t="s">
        <v>1867</v>
      </c>
      <c r="PA68" t="s">
        <v>1763</v>
      </c>
      <c r="PB68" t="s">
        <v>1767</v>
      </c>
      <c r="PC68" t="s">
        <v>1767</v>
      </c>
      <c r="PD68" t="s">
        <v>1767</v>
      </c>
      <c r="PE68" t="s">
        <v>1767</v>
      </c>
      <c r="PF68" t="s">
        <v>1767</v>
      </c>
      <c r="PG68" t="s">
        <v>1767</v>
      </c>
      <c r="PH68" t="s">
        <v>1767</v>
      </c>
      <c r="PI68" t="s">
        <v>1767</v>
      </c>
      <c r="PJ68" t="s">
        <v>1767</v>
      </c>
      <c r="PM68" t="s">
        <v>892</v>
      </c>
      <c r="PN68" t="s">
        <v>1057</v>
      </c>
      <c r="PO68" t="s">
        <v>1812</v>
      </c>
      <c r="PP68" t="s">
        <v>1782</v>
      </c>
      <c r="PQ68" t="s">
        <v>1763</v>
      </c>
      <c r="PR68" t="s">
        <v>1763</v>
      </c>
      <c r="PS68" t="s">
        <v>1767</v>
      </c>
      <c r="PT68" t="s">
        <v>1767</v>
      </c>
      <c r="PU68" t="s">
        <v>1767</v>
      </c>
      <c r="PV68" t="s">
        <v>1767</v>
      </c>
      <c r="PW68" t="s">
        <v>1767</v>
      </c>
      <c r="PX68" t="s">
        <v>1767</v>
      </c>
      <c r="PY68" t="s">
        <v>1767</v>
      </c>
      <c r="PZ68" t="s">
        <v>1783</v>
      </c>
      <c r="QA68" t="s">
        <v>841</v>
      </c>
      <c r="QB68" t="s">
        <v>1814</v>
      </c>
      <c r="QC68" t="s">
        <v>1785</v>
      </c>
      <c r="QD68" t="s">
        <v>1786</v>
      </c>
      <c r="QE68" t="s">
        <v>837</v>
      </c>
      <c r="QF68" t="s">
        <v>1763</v>
      </c>
      <c r="QG68" t="s">
        <v>1763</v>
      </c>
      <c r="QH68" t="s">
        <v>1763</v>
      </c>
      <c r="QI68" t="s">
        <v>1767</v>
      </c>
      <c r="QJ68" t="s">
        <v>1767</v>
      </c>
      <c r="QK68" t="s">
        <v>1767</v>
      </c>
      <c r="QL68" t="s">
        <v>1767</v>
      </c>
      <c r="QM68" t="s">
        <v>1763</v>
      </c>
      <c r="QN68" t="s">
        <v>1767</v>
      </c>
      <c r="QO68" t="s">
        <v>1767</v>
      </c>
      <c r="QP68" t="s">
        <v>1767</v>
      </c>
      <c r="QQ68" t="s">
        <v>1767</v>
      </c>
      <c r="QR68" t="s">
        <v>1763</v>
      </c>
      <c r="QS68" t="s">
        <v>1767</v>
      </c>
      <c r="QT68" t="s">
        <v>1767</v>
      </c>
      <c r="QU68" t="s">
        <v>1767</v>
      </c>
      <c r="QV68" t="s">
        <v>1767</v>
      </c>
      <c r="QW68" t="s">
        <v>1767</v>
      </c>
      <c r="QX68" t="s">
        <v>1763</v>
      </c>
      <c r="QY68" t="s">
        <v>1767</v>
      </c>
      <c r="QZ68" t="s">
        <v>1763</v>
      </c>
      <c r="RA68" t="s">
        <v>1763</v>
      </c>
      <c r="RB68" t="s">
        <v>1767</v>
      </c>
      <c r="RC68" t="s">
        <v>1767</v>
      </c>
      <c r="RD68" t="s">
        <v>1767</v>
      </c>
      <c r="RE68" t="s">
        <v>1767</v>
      </c>
      <c r="RF68" t="s">
        <v>1767</v>
      </c>
      <c r="RG68" t="s">
        <v>1767</v>
      </c>
      <c r="RH68" t="s">
        <v>1767</v>
      </c>
      <c r="RI68" t="s">
        <v>1767</v>
      </c>
      <c r="RJ68" t="s">
        <v>1767</v>
      </c>
      <c r="RK68" t="s">
        <v>1763</v>
      </c>
      <c r="RL68" t="s">
        <v>1763</v>
      </c>
      <c r="RM68" t="s">
        <v>1763</v>
      </c>
      <c r="RN68" t="s">
        <v>1767</v>
      </c>
      <c r="RO68" t="s">
        <v>1767</v>
      </c>
      <c r="RP68" t="s">
        <v>1767</v>
      </c>
      <c r="RQ68" t="s">
        <v>1767</v>
      </c>
      <c r="RR68" t="s">
        <v>1767</v>
      </c>
      <c r="RS68" t="s">
        <v>1767</v>
      </c>
      <c r="RT68" t="s">
        <v>1767</v>
      </c>
      <c r="RU68" t="s">
        <v>1767</v>
      </c>
      <c r="RV68" t="s">
        <v>1767</v>
      </c>
      <c r="RW68" t="s">
        <v>1767</v>
      </c>
      <c r="RX68" t="s">
        <v>837</v>
      </c>
      <c r="RY68" t="s">
        <v>1029</v>
      </c>
      <c r="RZ68" t="s">
        <v>1763</v>
      </c>
      <c r="SA68" t="s">
        <v>1767</v>
      </c>
      <c r="SB68" t="s">
        <v>1767</v>
      </c>
      <c r="SC68" t="s">
        <v>1767</v>
      </c>
      <c r="SD68" t="s">
        <v>1767</v>
      </c>
      <c r="SE68" t="s">
        <v>1767</v>
      </c>
      <c r="SF68" t="s">
        <v>1763</v>
      </c>
      <c r="SG68" t="s">
        <v>1767</v>
      </c>
      <c r="SH68" t="s">
        <v>1767</v>
      </c>
      <c r="SI68" t="s">
        <v>1767</v>
      </c>
      <c r="SJ68" t="s">
        <v>1767</v>
      </c>
      <c r="SK68" t="s">
        <v>1767</v>
      </c>
      <c r="SL68" t="s">
        <v>1767</v>
      </c>
      <c r="SM68" t="s">
        <v>1763</v>
      </c>
      <c r="SN68" t="s">
        <v>1767</v>
      </c>
      <c r="SO68" t="s">
        <v>1767</v>
      </c>
      <c r="SP68" t="s">
        <v>1767</v>
      </c>
      <c r="SQ68" t="s">
        <v>1767</v>
      </c>
      <c r="SR68" t="s">
        <v>1767</v>
      </c>
      <c r="SS68" t="s">
        <v>1767</v>
      </c>
      <c r="ST68" t="s">
        <v>1767</v>
      </c>
      <c r="SU68" t="s">
        <v>1767</v>
      </c>
      <c r="SV68" t="s">
        <v>1767</v>
      </c>
      <c r="SW68" t="s">
        <v>1763</v>
      </c>
      <c r="SX68" t="s">
        <v>1767</v>
      </c>
      <c r="SY68" t="s">
        <v>1763</v>
      </c>
      <c r="SZ68" t="s">
        <v>1767</v>
      </c>
      <c r="TA68" t="s">
        <v>1767</v>
      </c>
      <c r="TB68" t="s">
        <v>1767</v>
      </c>
      <c r="TC68" t="s">
        <v>1767</v>
      </c>
      <c r="TD68" t="s">
        <v>1767</v>
      </c>
      <c r="TE68" t="s">
        <v>1767</v>
      </c>
      <c r="TF68" t="s">
        <v>1767</v>
      </c>
      <c r="TG68" t="s">
        <v>1767</v>
      </c>
      <c r="TH68" t="s">
        <v>1767</v>
      </c>
      <c r="TI68" t="s">
        <v>1767</v>
      </c>
      <c r="TU68" t="s">
        <v>1767</v>
      </c>
      <c r="TY68" t="s">
        <v>1767</v>
      </c>
      <c r="TZ68" t="s">
        <v>1767</v>
      </c>
      <c r="UA68" t="s">
        <v>1767</v>
      </c>
      <c r="UB68" t="s">
        <v>1767</v>
      </c>
      <c r="UC68" t="s">
        <v>1767</v>
      </c>
      <c r="UD68" t="s">
        <v>1767</v>
      </c>
      <c r="UE68" t="s">
        <v>1767</v>
      </c>
      <c r="UF68" t="s">
        <v>1767</v>
      </c>
      <c r="UG68" t="s">
        <v>1767</v>
      </c>
      <c r="UH68" t="s">
        <v>1767</v>
      </c>
      <c r="UI68" t="s">
        <v>1767</v>
      </c>
      <c r="UJ68" t="s">
        <v>1763</v>
      </c>
      <c r="UK68" t="s">
        <v>1767</v>
      </c>
      <c r="UL68" t="s">
        <v>1763</v>
      </c>
      <c r="UM68" t="s">
        <v>1818</v>
      </c>
      <c r="UN68" t="s">
        <v>1763</v>
      </c>
      <c r="UO68" t="s">
        <v>1767</v>
      </c>
      <c r="UP68" t="s">
        <v>1767</v>
      </c>
      <c r="UQ68" t="s">
        <v>1767</v>
      </c>
      <c r="UR68" t="s">
        <v>1763</v>
      </c>
      <c r="US68" t="s">
        <v>1767</v>
      </c>
      <c r="UT68" t="s">
        <v>1767</v>
      </c>
      <c r="UU68" t="s">
        <v>1767</v>
      </c>
      <c r="UV68" t="s">
        <v>1767</v>
      </c>
      <c r="UW68" t="s">
        <v>1767</v>
      </c>
      <c r="UX68" t="s">
        <v>1767</v>
      </c>
      <c r="UY68" t="s">
        <v>1767</v>
      </c>
      <c r="UZ68" t="s">
        <v>1767</v>
      </c>
      <c r="VB68" t="s">
        <v>1822</v>
      </c>
      <c r="VC68" t="s">
        <v>1846</v>
      </c>
      <c r="VD68" t="s">
        <v>1767</v>
      </c>
      <c r="VE68" t="s">
        <v>1767</v>
      </c>
      <c r="VF68" t="s">
        <v>1763</v>
      </c>
      <c r="VG68" t="s">
        <v>1763</v>
      </c>
      <c r="VH68" t="s">
        <v>1767</v>
      </c>
      <c r="VI68" t="s">
        <v>1767</v>
      </c>
      <c r="VJ68" t="s">
        <v>1767</v>
      </c>
      <c r="VK68" t="s">
        <v>1767</v>
      </c>
      <c r="VL68" t="s">
        <v>1767</v>
      </c>
      <c r="VM68" t="s">
        <v>1767</v>
      </c>
      <c r="VN68" t="s">
        <v>1767</v>
      </c>
      <c r="VO68" t="s">
        <v>1767</v>
      </c>
      <c r="VP68" t="s">
        <v>1767</v>
      </c>
      <c r="VQ68" t="s">
        <v>1767</v>
      </c>
      <c r="VY68" t="s">
        <v>1763</v>
      </c>
      <c r="VZ68" t="s">
        <v>1763</v>
      </c>
      <c r="WA68" t="s">
        <v>1767</v>
      </c>
      <c r="WJ68" t="s">
        <v>1763</v>
      </c>
      <c r="WK68" t="s">
        <v>1767</v>
      </c>
      <c r="WL68" t="s">
        <v>1767</v>
      </c>
      <c r="WM68" t="s">
        <v>1767</v>
      </c>
      <c r="WN68" t="s">
        <v>1767</v>
      </c>
      <c r="WO68" t="s">
        <v>1767</v>
      </c>
      <c r="WP68" t="s">
        <v>1767</v>
      </c>
      <c r="WQ68" t="s">
        <v>1767</v>
      </c>
      <c r="WR68" t="s">
        <v>1767</v>
      </c>
      <c r="WS68" t="s">
        <v>834</v>
      </c>
      <c r="WU68" t="s">
        <v>1763</v>
      </c>
      <c r="WV68" t="s">
        <v>1763</v>
      </c>
      <c r="WW68" t="s">
        <v>1763</v>
      </c>
      <c r="WX68" t="s">
        <v>1767</v>
      </c>
      <c r="WY68" t="s">
        <v>1763</v>
      </c>
      <c r="WZ68" t="s">
        <v>1767</v>
      </c>
      <c r="XA68" t="s">
        <v>1767</v>
      </c>
      <c r="XB68" t="s">
        <v>1767</v>
      </c>
      <c r="XC68" t="s">
        <v>1789</v>
      </c>
      <c r="XD68" t="s">
        <v>1763</v>
      </c>
      <c r="XE68" t="s">
        <v>1767</v>
      </c>
      <c r="XF68" t="s">
        <v>1767</v>
      </c>
      <c r="XG68" t="s">
        <v>1767</v>
      </c>
      <c r="XH68" t="s">
        <v>1767</v>
      </c>
      <c r="XI68" t="s">
        <v>1767</v>
      </c>
      <c r="XJ68" t="s">
        <v>1763</v>
      </c>
      <c r="XK68" t="s">
        <v>1767</v>
      </c>
      <c r="XL68" t="s">
        <v>1767</v>
      </c>
      <c r="XM68" t="s">
        <v>1767</v>
      </c>
      <c r="XN68" t="s">
        <v>1767</v>
      </c>
      <c r="XO68" t="s">
        <v>1767</v>
      </c>
      <c r="XP68" t="s">
        <v>1767</v>
      </c>
      <c r="XQ68" t="s">
        <v>1767</v>
      </c>
      <c r="XR68" t="s">
        <v>1763</v>
      </c>
      <c r="XS68" t="s">
        <v>1767</v>
      </c>
      <c r="XT68" t="s">
        <v>1767</v>
      </c>
      <c r="XU68" t="s">
        <v>1767</v>
      </c>
      <c r="XV68" t="s">
        <v>1767</v>
      </c>
      <c r="XW68" t="s">
        <v>1767</v>
      </c>
      <c r="XX68" t="s">
        <v>1767</v>
      </c>
      <c r="XY68" t="s">
        <v>1767</v>
      </c>
      <c r="XZ68" t="s">
        <v>1767</v>
      </c>
      <c r="ZM68" t="s">
        <v>1767</v>
      </c>
      <c r="ZN68" t="s">
        <v>1767</v>
      </c>
      <c r="ZO68" t="s">
        <v>1767</v>
      </c>
      <c r="ZP68" t="s">
        <v>1767</v>
      </c>
      <c r="ZQ68" t="s">
        <v>1763</v>
      </c>
      <c r="ZR68" t="s">
        <v>1763</v>
      </c>
      <c r="ZS68" t="s">
        <v>1763</v>
      </c>
      <c r="ZT68" t="s">
        <v>1767</v>
      </c>
      <c r="ZU68" t="s">
        <v>1767</v>
      </c>
      <c r="ZV68" t="s">
        <v>1767</v>
      </c>
      <c r="ZW68" t="s">
        <v>1767</v>
      </c>
      <c r="ZX68" t="s">
        <v>1767</v>
      </c>
      <c r="ZY68" t="s">
        <v>1767</v>
      </c>
      <c r="ZZ68" t="s">
        <v>1767</v>
      </c>
      <c r="AAA68" t="s">
        <v>1767</v>
      </c>
      <c r="AAB68" t="s">
        <v>1767</v>
      </c>
      <c r="AAC68" t="s">
        <v>1767</v>
      </c>
      <c r="AAD68" t="s">
        <v>1767</v>
      </c>
      <c r="AAE68" t="s">
        <v>1767</v>
      </c>
      <c r="AAF68" t="s">
        <v>1767</v>
      </c>
      <c r="AAH68" t="s">
        <v>1767</v>
      </c>
      <c r="AAI68" t="s">
        <v>1763</v>
      </c>
      <c r="AAJ68" t="s">
        <v>1763</v>
      </c>
      <c r="AAK68" t="s">
        <v>1767</v>
      </c>
      <c r="AAL68" t="s">
        <v>1763</v>
      </c>
      <c r="AAM68" t="s">
        <v>1767</v>
      </c>
      <c r="AAN68" t="s">
        <v>1767</v>
      </c>
      <c r="AAO68" t="s">
        <v>1767</v>
      </c>
      <c r="AAP68" t="s">
        <v>1767</v>
      </c>
      <c r="AAQ68" t="s">
        <v>1767</v>
      </c>
      <c r="AAR68" t="s">
        <v>1767</v>
      </c>
      <c r="AAS68" t="s">
        <v>1767</v>
      </c>
      <c r="AAT68" t="s">
        <v>1767</v>
      </c>
      <c r="AAV68" t="s">
        <v>1763</v>
      </c>
      <c r="AAW68" t="s">
        <v>1767</v>
      </c>
      <c r="AAX68" t="s">
        <v>1767</v>
      </c>
      <c r="AAY68" t="s">
        <v>1767</v>
      </c>
      <c r="AAZ68" t="s">
        <v>1767</v>
      </c>
      <c r="ABA68" t="s">
        <v>1767</v>
      </c>
      <c r="ABB68" t="s">
        <v>1767</v>
      </c>
      <c r="ABC68" t="s">
        <v>1767</v>
      </c>
      <c r="ABD68" t="s">
        <v>1767</v>
      </c>
      <c r="ABE68" t="s">
        <v>1767</v>
      </c>
      <c r="ABF68" t="s">
        <v>1767</v>
      </c>
      <c r="ABG68" t="s">
        <v>1767</v>
      </c>
      <c r="ABH68" t="s">
        <v>1767</v>
      </c>
      <c r="ABI68" t="s">
        <v>1767</v>
      </c>
      <c r="ABJ68" t="s">
        <v>1767</v>
      </c>
      <c r="ABK68" t="s">
        <v>1767</v>
      </c>
      <c r="ABL68" t="s">
        <v>1767</v>
      </c>
      <c r="ABM68" t="s">
        <v>1767</v>
      </c>
      <c r="ABN68" t="s">
        <v>1767</v>
      </c>
      <c r="ABO68" t="s">
        <v>1767</v>
      </c>
      <c r="ABP68" t="s">
        <v>1767</v>
      </c>
      <c r="ABQ68" t="s">
        <v>1767</v>
      </c>
      <c r="ABR68" t="s">
        <v>1767</v>
      </c>
      <c r="ABS68" t="s">
        <v>1767</v>
      </c>
      <c r="ABT68" t="s">
        <v>1767</v>
      </c>
      <c r="ABU68" t="s">
        <v>1767</v>
      </c>
      <c r="ABV68" t="s">
        <v>1767</v>
      </c>
      <c r="ABW68" t="s">
        <v>1763</v>
      </c>
      <c r="ABX68" t="s">
        <v>1767</v>
      </c>
      <c r="ABY68" t="s">
        <v>1767</v>
      </c>
      <c r="ABZ68" t="s">
        <v>1767</v>
      </c>
      <c r="ACA68" t="s">
        <v>1763</v>
      </c>
      <c r="ACB68" t="s">
        <v>1767</v>
      </c>
      <c r="ACC68" t="s">
        <v>1767</v>
      </c>
      <c r="ACD68" t="s">
        <v>1767</v>
      </c>
      <c r="ACE68" t="s">
        <v>1767</v>
      </c>
      <c r="ACF68" t="s">
        <v>1767</v>
      </c>
      <c r="ACG68" t="s">
        <v>1767</v>
      </c>
      <c r="ACH68" t="s">
        <v>1767</v>
      </c>
      <c r="ACI68" t="s">
        <v>1767</v>
      </c>
    </row>
    <row r="69" spans="1:763">
      <c r="A69" t="s">
        <v>1202</v>
      </c>
      <c r="B69" t="s">
        <v>1203</v>
      </c>
      <c r="C69" t="s">
        <v>1204</v>
      </c>
      <c r="D69" t="s">
        <v>854</v>
      </c>
      <c r="E69" t="s">
        <v>854</v>
      </c>
      <c r="P69" t="s">
        <v>855</v>
      </c>
      <c r="Q69">
        <v>1.2198080885670051</v>
      </c>
      <c r="T69" t="s">
        <v>1840</v>
      </c>
      <c r="V69" t="s">
        <v>1763</v>
      </c>
      <c r="X69" t="s">
        <v>1763</v>
      </c>
      <c r="Y69" t="s">
        <v>1791</v>
      </c>
      <c r="AA69" t="s">
        <v>1765</v>
      </c>
      <c r="AB69" t="s">
        <v>1766</v>
      </c>
      <c r="AC69" t="s">
        <v>837</v>
      </c>
      <c r="AD69" t="s">
        <v>1767</v>
      </c>
      <c r="AE69" t="s">
        <v>837</v>
      </c>
      <c r="AF69" t="s">
        <v>818</v>
      </c>
      <c r="AG69" t="s">
        <v>818</v>
      </c>
      <c r="KF69" t="s">
        <v>837</v>
      </c>
      <c r="KH69" t="s">
        <v>818</v>
      </c>
      <c r="KI69" t="s">
        <v>818</v>
      </c>
      <c r="KJ69" t="s">
        <v>818</v>
      </c>
      <c r="KK69" t="s">
        <v>818</v>
      </c>
      <c r="KL69" t="s">
        <v>818</v>
      </c>
      <c r="KM69" t="s">
        <v>818</v>
      </c>
      <c r="KN69" t="s">
        <v>845</v>
      </c>
      <c r="KO69" t="s">
        <v>818</v>
      </c>
      <c r="KP69" t="s">
        <v>818</v>
      </c>
      <c r="KQ69" t="s">
        <v>845</v>
      </c>
      <c r="KR69" t="s">
        <v>818</v>
      </c>
      <c r="KS69" t="s">
        <v>818</v>
      </c>
      <c r="KT69" t="s">
        <v>818</v>
      </c>
      <c r="KU69" t="s">
        <v>818</v>
      </c>
      <c r="KV69" t="s">
        <v>818</v>
      </c>
      <c r="KW69" t="s">
        <v>845</v>
      </c>
      <c r="KX69" t="s">
        <v>818</v>
      </c>
      <c r="KY69" t="s">
        <v>818</v>
      </c>
      <c r="KZ69" t="s">
        <v>818</v>
      </c>
      <c r="LA69" t="s">
        <v>845</v>
      </c>
      <c r="LB69" t="s">
        <v>818</v>
      </c>
      <c r="LC69" t="s">
        <v>818</v>
      </c>
      <c r="LD69" t="s">
        <v>837</v>
      </c>
      <c r="LE69" t="s">
        <v>818</v>
      </c>
      <c r="LF69" t="s">
        <v>837</v>
      </c>
      <c r="LH69" t="s">
        <v>1763</v>
      </c>
      <c r="LI69" t="s">
        <v>1767</v>
      </c>
      <c r="LJ69" t="s">
        <v>1767</v>
      </c>
      <c r="LK69" t="s">
        <v>1763</v>
      </c>
      <c r="LL69" t="s">
        <v>1767</v>
      </c>
      <c r="LM69" t="s">
        <v>1767</v>
      </c>
      <c r="LN69" t="s">
        <v>1767</v>
      </c>
      <c r="LO69" t="s">
        <v>1767</v>
      </c>
      <c r="LQ69" t="s">
        <v>1767</v>
      </c>
      <c r="LR69" t="s">
        <v>845</v>
      </c>
      <c r="LV69" t="s">
        <v>845</v>
      </c>
      <c r="LX69" t="s">
        <v>1767</v>
      </c>
      <c r="MA69" t="s">
        <v>1793</v>
      </c>
      <c r="MB69" t="s">
        <v>942</v>
      </c>
      <c r="MC69" t="s">
        <v>1838</v>
      </c>
      <c r="MD69" t="s">
        <v>1763</v>
      </c>
      <c r="MF69" t="s">
        <v>1770</v>
      </c>
      <c r="MI69" t="s">
        <v>1767</v>
      </c>
      <c r="MJ69" t="s">
        <v>1771</v>
      </c>
      <c r="MK69" t="s">
        <v>1763</v>
      </c>
      <c r="ML69" t="s">
        <v>1767</v>
      </c>
      <c r="MM69" t="s">
        <v>1763</v>
      </c>
      <c r="MN69" t="s">
        <v>1767</v>
      </c>
      <c r="MO69" t="s">
        <v>1767</v>
      </c>
      <c r="MP69" t="s">
        <v>1767</v>
      </c>
      <c r="MQ69" t="s">
        <v>1767</v>
      </c>
      <c r="MR69" t="s">
        <v>1767</v>
      </c>
      <c r="MS69" t="s">
        <v>1767</v>
      </c>
      <c r="MT69" t="s">
        <v>1767</v>
      </c>
      <c r="MU69" t="s">
        <v>1767</v>
      </c>
      <c r="MV69" t="s">
        <v>1763</v>
      </c>
      <c r="MW69" t="s">
        <v>1763</v>
      </c>
      <c r="MX69" t="s">
        <v>1767</v>
      </c>
      <c r="MY69" t="s">
        <v>1767</v>
      </c>
      <c r="MZ69" t="s">
        <v>1767</v>
      </c>
      <c r="NA69" t="s">
        <v>1767</v>
      </c>
      <c r="NB69" t="s">
        <v>1767</v>
      </c>
      <c r="NR69" t="s">
        <v>1763</v>
      </c>
      <c r="NS69" t="s">
        <v>1767</v>
      </c>
      <c r="NU69" t="s">
        <v>1902</v>
      </c>
      <c r="NV69" t="s">
        <v>1763</v>
      </c>
      <c r="NW69" t="s">
        <v>1796</v>
      </c>
      <c r="OP69" t="s">
        <v>1767</v>
      </c>
      <c r="OQ69" t="s">
        <v>1774</v>
      </c>
      <c r="OR69" t="s">
        <v>1775</v>
      </c>
      <c r="OS69" t="s">
        <v>1806</v>
      </c>
      <c r="OT69" t="s">
        <v>1763</v>
      </c>
      <c r="OU69" t="s">
        <v>1767</v>
      </c>
      <c r="OV69" t="s">
        <v>1777</v>
      </c>
      <c r="OW69" t="s">
        <v>1778</v>
      </c>
      <c r="OX69" t="s">
        <v>832</v>
      </c>
      <c r="OY69" t="s">
        <v>1779</v>
      </c>
      <c r="OZ69" t="s">
        <v>907</v>
      </c>
      <c r="PA69" t="s">
        <v>1767</v>
      </c>
      <c r="PB69" t="s">
        <v>1767</v>
      </c>
      <c r="PC69" t="s">
        <v>1767</v>
      </c>
      <c r="PD69" t="s">
        <v>1763</v>
      </c>
      <c r="PE69" t="s">
        <v>1767</v>
      </c>
      <c r="PF69" t="s">
        <v>1767</v>
      </c>
      <c r="PG69" t="s">
        <v>1767</v>
      </c>
      <c r="PH69" t="s">
        <v>1767</v>
      </c>
      <c r="PI69" t="s">
        <v>1767</v>
      </c>
      <c r="PJ69" t="s">
        <v>1767</v>
      </c>
      <c r="PK69" t="s">
        <v>1767</v>
      </c>
      <c r="PL69" t="s">
        <v>1780</v>
      </c>
      <c r="PM69" t="s">
        <v>879</v>
      </c>
      <c r="PO69" t="s">
        <v>1826</v>
      </c>
      <c r="PP69" t="s">
        <v>1782</v>
      </c>
      <c r="PQ69" t="s">
        <v>1763</v>
      </c>
      <c r="PR69" t="s">
        <v>1763</v>
      </c>
      <c r="PS69" t="s">
        <v>1763</v>
      </c>
      <c r="PT69" t="s">
        <v>1763</v>
      </c>
      <c r="PU69" t="s">
        <v>1767</v>
      </c>
      <c r="PV69" t="s">
        <v>1767</v>
      </c>
      <c r="PW69" t="s">
        <v>1767</v>
      </c>
      <c r="PX69" t="s">
        <v>1767</v>
      </c>
      <c r="PY69" t="s">
        <v>1767</v>
      </c>
      <c r="PZ69" t="s">
        <v>1918</v>
      </c>
      <c r="QD69" t="s">
        <v>1786</v>
      </c>
      <c r="QE69" t="s">
        <v>837</v>
      </c>
      <c r="QF69" t="s">
        <v>1763</v>
      </c>
      <c r="QG69" t="s">
        <v>1763</v>
      </c>
      <c r="QH69" t="s">
        <v>1763</v>
      </c>
      <c r="QI69" t="s">
        <v>1767</v>
      </c>
      <c r="QJ69" t="s">
        <v>1763</v>
      </c>
      <c r="QK69" t="s">
        <v>1763</v>
      </c>
      <c r="QL69" t="s">
        <v>1763</v>
      </c>
      <c r="QM69" t="s">
        <v>1767</v>
      </c>
      <c r="QN69" t="s">
        <v>1763</v>
      </c>
      <c r="QO69" t="s">
        <v>1767</v>
      </c>
      <c r="QP69" t="s">
        <v>1767</v>
      </c>
      <c r="QQ69" t="s">
        <v>1767</v>
      </c>
      <c r="QR69" t="s">
        <v>1767</v>
      </c>
      <c r="QS69" t="s">
        <v>1767</v>
      </c>
      <c r="QT69" t="s">
        <v>1763</v>
      </c>
      <c r="QU69" t="s">
        <v>1767</v>
      </c>
      <c r="QV69" t="s">
        <v>1763</v>
      </c>
      <c r="QW69" t="s">
        <v>1763</v>
      </c>
      <c r="QX69" t="s">
        <v>1767</v>
      </c>
      <c r="QY69" t="s">
        <v>1767</v>
      </c>
      <c r="QZ69" t="s">
        <v>1767</v>
      </c>
      <c r="RA69" t="s">
        <v>1767</v>
      </c>
      <c r="RB69" t="s">
        <v>1767</v>
      </c>
      <c r="RC69" t="s">
        <v>1767</v>
      </c>
      <c r="RD69" t="s">
        <v>1767</v>
      </c>
      <c r="RE69" t="s">
        <v>1767</v>
      </c>
      <c r="RF69" t="s">
        <v>1767</v>
      </c>
      <c r="RG69" t="s">
        <v>1767</v>
      </c>
      <c r="RH69" t="s">
        <v>1767</v>
      </c>
      <c r="RI69" t="s">
        <v>1767</v>
      </c>
      <c r="RJ69" t="s">
        <v>1767</v>
      </c>
      <c r="RK69" t="s">
        <v>1763</v>
      </c>
      <c r="RL69" t="s">
        <v>1767</v>
      </c>
      <c r="RM69" t="s">
        <v>1763</v>
      </c>
      <c r="RN69" t="s">
        <v>1767</v>
      </c>
      <c r="RO69" t="s">
        <v>1767</v>
      </c>
      <c r="RP69" t="s">
        <v>1767</v>
      </c>
      <c r="RQ69" t="s">
        <v>1767</v>
      </c>
      <c r="RR69" t="s">
        <v>1767</v>
      </c>
      <c r="RS69" t="s">
        <v>1767</v>
      </c>
      <c r="RT69" t="s">
        <v>1767</v>
      </c>
      <c r="RU69" t="s">
        <v>1767</v>
      </c>
      <c r="RV69" t="s">
        <v>1767</v>
      </c>
      <c r="RW69" t="s">
        <v>1767</v>
      </c>
      <c r="RX69" t="s">
        <v>845</v>
      </c>
      <c r="RY69" t="s">
        <v>846</v>
      </c>
      <c r="RZ69" t="s">
        <v>1763</v>
      </c>
      <c r="SA69" t="s">
        <v>1767</v>
      </c>
      <c r="SB69" t="s">
        <v>1767</v>
      </c>
      <c r="SC69" t="s">
        <v>1767</v>
      </c>
      <c r="SD69" t="s">
        <v>1767</v>
      </c>
      <c r="SE69" t="s">
        <v>1767</v>
      </c>
      <c r="SF69" t="s">
        <v>1763</v>
      </c>
      <c r="SG69" t="s">
        <v>1763</v>
      </c>
      <c r="SH69" t="s">
        <v>1767</v>
      </c>
      <c r="SI69" t="s">
        <v>1763</v>
      </c>
      <c r="SJ69" t="s">
        <v>1767</v>
      </c>
      <c r="SK69" t="s">
        <v>1767</v>
      </c>
      <c r="SL69" t="s">
        <v>1767</v>
      </c>
      <c r="SM69" t="s">
        <v>1767</v>
      </c>
      <c r="SN69" t="s">
        <v>1767</v>
      </c>
      <c r="SO69" t="s">
        <v>1767</v>
      </c>
      <c r="SP69" t="s">
        <v>1767</v>
      </c>
      <c r="SQ69" t="s">
        <v>1767</v>
      </c>
      <c r="SR69" t="s">
        <v>1767</v>
      </c>
      <c r="SS69" t="s">
        <v>1767</v>
      </c>
      <c r="ST69" t="s">
        <v>1767</v>
      </c>
      <c r="SU69" t="s">
        <v>1767</v>
      </c>
      <c r="SV69" t="s">
        <v>1767</v>
      </c>
      <c r="SW69" t="s">
        <v>1767</v>
      </c>
      <c r="SX69" t="s">
        <v>1767</v>
      </c>
      <c r="SY69" t="s">
        <v>1767</v>
      </c>
      <c r="SZ69" t="s">
        <v>1767</v>
      </c>
      <c r="TA69" t="s">
        <v>1767</v>
      </c>
      <c r="TB69" t="s">
        <v>1767</v>
      </c>
      <c r="TC69" t="s">
        <v>1767</v>
      </c>
      <c r="TD69" t="s">
        <v>1767</v>
      </c>
      <c r="TE69" t="s">
        <v>1767</v>
      </c>
      <c r="TF69" t="s">
        <v>1763</v>
      </c>
      <c r="TG69" t="s">
        <v>1767</v>
      </c>
      <c r="TH69" t="s">
        <v>1767</v>
      </c>
      <c r="TI69" t="s">
        <v>1767</v>
      </c>
      <c r="TJ69" t="s">
        <v>1767</v>
      </c>
      <c r="TU69" t="s">
        <v>1767</v>
      </c>
      <c r="TY69" t="s">
        <v>1763</v>
      </c>
      <c r="TZ69" t="s">
        <v>1767</v>
      </c>
      <c r="UA69" t="s">
        <v>1767</v>
      </c>
      <c r="UB69" t="s">
        <v>1763</v>
      </c>
      <c r="UC69" t="s">
        <v>1763</v>
      </c>
      <c r="UD69" t="s">
        <v>1763</v>
      </c>
      <c r="UE69" t="s">
        <v>1767</v>
      </c>
      <c r="UF69" t="s">
        <v>1763</v>
      </c>
      <c r="UG69" t="s">
        <v>1767</v>
      </c>
      <c r="UH69" t="s">
        <v>1767</v>
      </c>
      <c r="UI69" t="s">
        <v>1767</v>
      </c>
      <c r="UJ69" t="s">
        <v>1767</v>
      </c>
      <c r="UK69" t="s">
        <v>1767</v>
      </c>
      <c r="UL69" t="s">
        <v>1763</v>
      </c>
      <c r="UM69" t="s">
        <v>1767</v>
      </c>
      <c r="UN69" t="s">
        <v>1763</v>
      </c>
      <c r="UO69" t="s">
        <v>1767</v>
      </c>
      <c r="UP69" t="s">
        <v>1767</v>
      </c>
      <c r="UQ69" t="s">
        <v>1767</v>
      </c>
      <c r="UR69" t="s">
        <v>1767</v>
      </c>
      <c r="US69" t="s">
        <v>1767</v>
      </c>
      <c r="UT69" t="s">
        <v>1767</v>
      </c>
      <c r="UU69" t="s">
        <v>1767</v>
      </c>
      <c r="UV69" t="s">
        <v>1767</v>
      </c>
      <c r="UW69" t="s">
        <v>1767</v>
      </c>
      <c r="UX69" t="s">
        <v>1767</v>
      </c>
      <c r="UY69" t="s">
        <v>1767</v>
      </c>
      <c r="UZ69" t="s">
        <v>1767</v>
      </c>
      <c r="VB69" t="s">
        <v>1887</v>
      </c>
      <c r="VD69" t="s">
        <v>1767</v>
      </c>
      <c r="VE69" t="s">
        <v>1763</v>
      </c>
      <c r="VF69" t="s">
        <v>1763</v>
      </c>
      <c r="VG69" t="s">
        <v>1767</v>
      </c>
      <c r="VH69" t="s">
        <v>1767</v>
      </c>
      <c r="VI69" t="s">
        <v>1767</v>
      </c>
      <c r="VJ69" t="s">
        <v>1767</v>
      </c>
      <c r="VK69" t="s">
        <v>1767</v>
      </c>
      <c r="VL69" t="s">
        <v>1767</v>
      </c>
      <c r="VM69" t="s">
        <v>1767</v>
      </c>
      <c r="VN69" t="s">
        <v>1767</v>
      </c>
      <c r="VO69" t="s">
        <v>1767</v>
      </c>
      <c r="VP69" t="s">
        <v>1767</v>
      </c>
      <c r="VQ69" t="s">
        <v>1767</v>
      </c>
      <c r="VR69" t="s">
        <v>1767</v>
      </c>
      <c r="VY69" t="s">
        <v>1767</v>
      </c>
      <c r="VZ69" t="s">
        <v>1763</v>
      </c>
      <c r="WA69" t="s">
        <v>1767</v>
      </c>
      <c r="WJ69" t="s">
        <v>1767</v>
      </c>
      <c r="WK69" t="s">
        <v>1763</v>
      </c>
      <c r="WL69" t="s">
        <v>1767</v>
      </c>
      <c r="WM69" t="s">
        <v>1767</v>
      </c>
      <c r="WN69" t="s">
        <v>1767</v>
      </c>
      <c r="WO69" t="s">
        <v>1767</v>
      </c>
      <c r="WP69" t="s">
        <v>1767</v>
      </c>
      <c r="WQ69" t="s">
        <v>1767</v>
      </c>
      <c r="WR69" t="s">
        <v>1767</v>
      </c>
      <c r="WS69" t="s">
        <v>891</v>
      </c>
      <c r="WU69" t="s">
        <v>1767</v>
      </c>
      <c r="WV69" t="s">
        <v>1767</v>
      </c>
      <c r="WW69" t="s">
        <v>1767</v>
      </c>
      <c r="WX69" t="s">
        <v>1767</v>
      </c>
      <c r="WY69" t="s">
        <v>1767</v>
      </c>
      <c r="WZ69" t="s">
        <v>1763</v>
      </c>
      <c r="XA69" t="s">
        <v>1767</v>
      </c>
      <c r="XB69" t="s">
        <v>1767</v>
      </c>
      <c r="XC69" t="s">
        <v>1789</v>
      </c>
      <c r="XD69" t="s">
        <v>1763</v>
      </c>
      <c r="XE69" t="s">
        <v>1767</v>
      </c>
      <c r="XF69" t="s">
        <v>1767</v>
      </c>
      <c r="XG69" t="s">
        <v>1767</v>
      </c>
      <c r="XH69" t="s">
        <v>1767</v>
      </c>
      <c r="XI69" t="s">
        <v>1767</v>
      </c>
      <c r="XJ69" t="s">
        <v>1767</v>
      </c>
      <c r="XK69" t="s">
        <v>1767</v>
      </c>
      <c r="XL69" t="s">
        <v>1767</v>
      </c>
      <c r="XM69" t="s">
        <v>1767</v>
      </c>
      <c r="XN69" t="s">
        <v>1767</v>
      </c>
      <c r="XO69" t="s">
        <v>1767</v>
      </c>
      <c r="XP69" t="s">
        <v>1767</v>
      </c>
      <c r="XQ69" t="s">
        <v>1767</v>
      </c>
      <c r="XR69" t="s">
        <v>1767</v>
      </c>
      <c r="XS69" t="s">
        <v>1767</v>
      </c>
      <c r="XT69" t="s">
        <v>1767</v>
      </c>
      <c r="XU69" t="s">
        <v>1767</v>
      </c>
      <c r="XV69" t="s">
        <v>1767</v>
      </c>
      <c r="XW69" t="s">
        <v>1763</v>
      </c>
      <c r="XX69" t="s">
        <v>1767</v>
      </c>
      <c r="XY69" t="s">
        <v>1767</v>
      </c>
      <c r="XZ69" t="s">
        <v>1767</v>
      </c>
      <c r="ZM69" t="s">
        <v>1767</v>
      </c>
      <c r="ZN69" t="s">
        <v>1767</v>
      </c>
      <c r="ZO69" t="s">
        <v>1767</v>
      </c>
      <c r="ZP69" t="s">
        <v>1767</v>
      </c>
      <c r="ZQ69" t="s">
        <v>1767</v>
      </c>
      <c r="ZR69" t="s">
        <v>1763</v>
      </c>
      <c r="ZS69" t="s">
        <v>1767</v>
      </c>
      <c r="ZT69" t="s">
        <v>1767</v>
      </c>
      <c r="ZU69" t="s">
        <v>1767</v>
      </c>
      <c r="ZV69" t="s">
        <v>1767</v>
      </c>
      <c r="ZW69" t="s">
        <v>1767</v>
      </c>
      <c r="ZX69" t="s">
        <v>1767</v>
      </c>
      <c r="ZY69" t="s">
        <v>1767</v>
      </c>
      <c r="ZZ69" t="s">
        <v>1767</v>
      </c>
      <c r="AAA69" t="s">
        <v>1763</v>
      </c>
      <c r="AAB69" t="s">
        <v>1767</v>
      </c>
      <c r="AAC69" t="s">
        <v>1767</v>
      </c>
      <c r="AAD69" t="s">
        <v>1767</v>
      </c>
      <c r="AAE69" t="s">
        <v>1767</v>
      </c>
      <c r="AAF69" t="s">
        <v>1767</v>
      </c>
      <c r="AAH69" t="s">
        <v>1767</v>
      </c>
      <c r="AAI69" t="s">
        <v>1767</v>
      </c>
      <c r="AAJ69" t="s">
        <v>1767</v>
      </c>
      <c r="AAK69" t="s">
        <v>1767</v>
      </c>
      <c r="AAL69" t="s">
        <v>1767</v>
      </c>
      <c r="AAM69" t="s">
        <v>1763</v>
      </c>
      <c r="AAN69" t="s">
        <v>1767</v>
      </c>
      <c r="AAO69" t="s">
        <v>1767</v>
      </c>
      <c r="AAP69" t="s">
        <v>1767</v>
      </c>
      <c r="AAQ69" t="s">
        <v>1767</v>
      </c>
      <c r="AAR69" t="s">
        <v>1767</v>
      </c>
      <c r="AAS69" t="s">
        <v>1767</v>
      </c>
      <c r="AAT69" t="s">
        <v>1767</v>
      </c>
      <c r="AAV69" t="s">
        <v>1767</v>
      </c>
      <c r="AAW69" t="s">
        <v>1767</v>
      </c>
      <c r="AAX69" t="s">
        <v>1767</v>
      </c>
      <c r="AAY69" t="s">
        <v>1767</v>
      </c>
      <c r="AAZ69" t="s">
        <v>1767</v>
      </c>
      <c r="ABA69" t="s">
        <v>1763</v>
      </c>
      <c r="ABB69" t="s">
        <v>1763</v>
      </c>
      <c r="ABC69" t="s">
        <v>1767</v>
      </c>
      <c r="ABD69" t="s">
        <v>1767</v>
      </c>
      <c r="ABE69" t="s">
        <v>1767</v>
      </c>
      <c r="ABF69" t="s">
        <v>1767</v>
      </c>
      <c r="ABG69" t="s">
        <v>1767</v>
      </c>
      <c r="ABH69" t="s">
        <v>1767</v>
      </c>
      <c r="ABI69" t="s">
        <v>1767</v>
      </c>
      <c r="ABJ69" t="s">
        <v>1767</v>
      </c>
      <c r="ABK69" t="s">
        <v>1767</v>
      </c>
      <c r="ABL69" t="s">
        <v>1767</v>
      </c>
      <c r="ABM69" t="s">
        <v>1767</v>
      </c>
      <c r="ABN69" t="s">
        <v>1767</v>
      </c>
      <c r="ABO69" t="s">
        <v>1767</v>
      </c>
      <c r="ABP69" t="s">
        <v>1767</v>
      </c>
      <c r="ABQ69" t="s">
        <v>1767</v>
      </c>
      <c r="ABR69" t="s">
        <v>1767</v>
      </c>
      <c r="ABS69" t="s">
        <v>1767</v>
      </c>
      <c r="ABT69" t="s">
        <v>1767</v>
      </c>
      <c r="ABU69" t="s">
        <v>1767</v>
      </c>
      <c r="ABV69" t="s">
        <v>1763</v>
      </c>
      <c r="ABW69" t="s">
        <v>1763</v>
      </c>
      <c r="ABX69" t="s">
        <v>1767</v>
      </c>
      <c r="ABY69" t="s">
        <v>1767</v>
      </c>
      <c r="ABZ69" t="s">
        <v>1767</v>
      </c>
      <c r="ACA69" t="s">
        <v>1767</v>
      </c>
      <c r="ACB69" t="s">
        <v>1767</v>
      </c>
      <c r="ACC69" t="s">
        <v>1767</v>
      </c>
      <c r="ACD69" t="s">
        <v>1767</v>
      </c>
      <c r="ACE69" t="s">
        <v>1767</v>
      </c>
      <c r="ACF69" t="s">
        <v>1767</v>
      </c>
      <c r="ACG69" t="s">
        <v>1767</v>
      </c>
      <c r="ACH69" t="s">
        <v>1767</v>
      </c>
      <c r="ACI69" t="s">
        <v>1767</v>
      </c>
    </row>
    <row r="70" spans="1:763">
      <c r="A70" t="s">
        <v>1206</v>
      </c>
      <c r="B70" t="s">
        <v>1207</v>
      </c>
      <c r="C70" t="s">
        <v>1208</v>
      </c>
      <c r="D70" t="s">
        <v>941</v>
      </c>
      <c r="E70" t="s">
        <v>941</v>
      </c>
      <c r="P70" t="s">
        <v>886</v>
      </c>
      <c r="T70" t="s">
        <v>1881</v>
      </c>
      <c r="V70" t="s">
        <v>1763</v>
      </c>
      <c r="X70" t="s">
        <v>1763</v>
      </c>
      <c r="Y70" t="s">
        <v>1764</v>
      </c>
      <c r="AA70" t="s">
        <v>1765</v>
      </c>
      <c r="AB70" t="s">
        <v>1817</v>
      </c>
      <c r="AC70" t="s">
        <v>837</v>
      </c>
      <c r="AD70" t="s">
        <v>1767</v>
      </c>
      <c r="AE70" t="s">
        <v>818</v>
      </c>
      <c r="AF70" t="s">
        <v>837</v>
      </c>
      <c r="AG70" t="s">
        <v>818</v>
      </c>
      <c r="KF70" t="s">
        <v>837</v>
      </c>
      <c r="KH70" t="s">
        <v>818</v>
      </c>
      <c r="KI70" t="s">
        <v>818</v>
      </c>
      <c r="KJ70" t="s">
        <v>818</v>
      </c>
      <c r="KK70" t="s">
        <v>818</v>
      </c>
      <c r="KL70" t="s">
        <v>818</v>
      </c>
      <c r="KM70" t="s">
        <v>818</v>
      </c>
      <c r="KN70" t="s">
        <v>845</v>
      </c>
      <c r="KO70" t="s">
        <v>818</v>
      </c>
      <c r="KP70" t="s">
        <v>818</v>
      </c>
      <c r="KQ70" t="s">
        <v>845</v>
      </c>
      <c r="KR70" t="s">
        <v>818</v>
      </c>
      <c r="KS70" t="s">
        <v>818</v>
      </c>
      <c r="KT70" t="s">
        <v>818</v>
      </c>
      <c r="KU70" t="s">
        <v>818</v>
      </c>
      <c r="KV70" t="s">
        <v>818</v>
      </c>
      <c r="KW70" t="s">
        <v>818</v>
      </c>
      <c r="KX70" t="s">
        <v>845</v>
      </c>
      <c r="KY70" t="s">
        <v>818</v>
      </c>
      <c r="KZ70" t="s">
        <v>818</v>
      </c>
      <c r="LA70" t="s">
        <v>845</v>
      </c>
      <c r="LB70" t="s">
        <v>818</v>
      </c>
      <c r="LC70" t="s">
        <v>818</v>
      </c>
      <c r="LD70" t="s">
        <v>837</v>
      </c>
      <c r="LE70" t="s">
        <v>818</v>
      </c>
      <c r="LF70" t="s">
        <v>837</v>
      </c>
      <c r="LH70" t="s">
        <v>1763</v>
      </c>
      <c r="LI70" t="s">
        <v>1763</v>
      </c>
      <c r="LJ70" t="s">
        <v>1767</v>
      </c>
      <c r="LK70" t="s">
        <v>1763</v>
      </c>
      <c r="LL70" t="s">
        <v>1767</v>
      </c>
      <c r="LM70" t="s">
        <v>1763</v>
      </c>
      <c r="LN70" t="s">
        <v>1763</v>
      </c>
      <c r="LO70" t="s">
        <v>1763</v>
      </c>
      <c r="LP70" t="s">
        <v>1763</v>
      </c>
      <c r="LQ70" t="s">
        <v>1767</v>
      </c>
      <c r="LR70" t="s">
        <v>818</v>
      </c>
      <c r="LV70" t="s">
        <v>818</v>
      </c>
      <c r="LX70" t="s">
        <v>1767</v>
      </c>
      <c r="MU70" t="s">
        <v>1763</v>
      </c>
      <c r="NC70" t="s">
        <v>1767</v>
      </c>
      <c r="ND70" t="s">
        <v>1767</v>
      </c>
      <c r="NE70" t="s">
        <v>1763</v>
      </c>
      <c r="NF70" t="s">
        <v>1767</v>
      </c>
      <c r="NG70" t="s">
        <v>1767</v>
      </c>
      <c r="NH70" t="s">
        <v>1767</v>
      </c>
      <c r="NI70" t="s">
        <v>1767</v>
      </c>
      <c r="NJ70" t="s">
        <v>1767</v>
      </c>
      <c r="NK70" t="s">
        <v>1767</v>
      </c>
      <c r="NL70" t="s">
        <v>1763</v>
      </c>
      <c r="NM70" t="s">
        <v>1767</v>
      </c>
      <c r="NN70" t="s">
        <v>1767</v>
      </c>
      <c r="NO70" t="s">
        <v>1767</v>
      </c>
      <c r="NP70" t="s">
        <v>1767</v>
      </c>
      <c r="NQ70" t="s">
        <v>1767</v>
      </c>
      <c r="NR70" t="s">
        <v>1767</v>
      </c>
      <c r="NU70" t="s">
        <v>1882</v>
      </c>
      <c r="OP70" t="s">
        <v>1763</v>
      </c>
      <c r="OQ70" t="s">
        <v>1774</v>
      </c>
      <c r="OR70" t="s">
        <v>1797</v>
      </c>
      <c r="OS70" t="s">
        <v>1806</v>
      </c>
      <c r="OT70" t="s">
        <v>1767</v>
      </c>
      <c r="OU70" t="s">
        <v>1767</v>
      </c>
      <c r="OV70" t="s">
        <v>1777</v>
      </c>
      <c r="OW70" t="s">
        <v>1778</v>
      </c>
      <c r="OX70" t="s">
        <v>832</v>
      </c>
      <c r="OY70" t="s">
        <v>1779</v>
      </c>
      <c r="OZ70" t="s">
        <v>849</v>
      </c>
      <c r="PA70" t="s">
        <v>1767</v>
      </c>
      <c r="PB70" t="s">
        <v>1767</v>
      </c>
      <c r="PC70" t="s">
        <v>1763</v>
      </c>
      <c r="PD70" t="s">
        <v>1767</v>
      </c>
      <c r="PE70" t="s">
        <v>1763</v>
      </c>
      <c r="PF70" t="s">
        <v>1763</v>
      </c>
      <c r="PG70" t="s">
        <v>1767</v>
      </c>
      <c r="PH70" t="s">
        <v>1767</v>
      </c>
      <c r="PI70" t="s">
        <v>1767</v>
      </c>
      <c r="PJ70" t="s">
        <v>1767</v>
      </c>
      <c r="PK70" t="s">
        <v>1763</v>
      </c>
      <c r="PL70" t="s">
        <v>1832</v>
      </c>
      <c r="PM70" t="s">
        <v>837</v>
      </c>
      <c r="PN70" t="s">
        <v>845</v>
      </c>
      <c r="PO70" t="s">
        <v>1812</v>
      </c>
      <c r="PP70" t="s">
        <v>1813</v>
      </c>
      <c r="PQ70" t="s">
        <v>1763</v>
      </c>
      <c r="PR70" t="s">
        <v>1763</v>
      </c>
      <c r="PS70" t="s">
        <v>1767</v>
      </c>
      <c r="PT70" t="s">
        <v>1767</v>
      </c>
      <c r="PU70" t="s">
        <v>1767</v>
      </c>
      <c r="PV70" t="s">
        <v>1767</v>
      </c>
      <c r="PW70" t="s">
        <v>1767</v>
      </c>
      <c r="PX70" t="s">
        <v>1767</v>
      </c>
      <c r="PY70" t="s">
        <v>1767</v>
      </c>
      <c r="PZ70" t="s">
        <v>1783</v>
      </c>
      <c r="QA70" t="s">
        <v>1896</v>
      </c>
      <c r="QB70" t="s">
        <v>1814</v>
      </c>
      <c r="QC70" t="s">
        <v>1785</v>
      </c>
      <c r="QD70" t="s">
        <v>1815</v>
      </c>
      <c r="QE70" t="s">
        <v>845</v>
      </c>
      <c r="QF70" t="s">
        <v>1763</v>
      </c>
      <c r="QG70" t="s">
        <v>1763</v>
      </c>
      <c r="QH70" t="s">
        <v>1763</v>
      </c>
      <c r="QI70" t="s">
        <v>1767</v>
      </c>
      <c r="QJ70" t="s">
        <v>1767</v>
      </c>
      <c r="QK70" t="s">
        <v>1767</v>
      </c>
      <c r="QL70" t="s">
        <v>1767</v>
      </c>
      <c r="QM70" t="s">
        <v>1763</v>
      </c>
      <c r="QN70" t="s">
        <v>1767</v>
      </c>
      <c r="QO70" t="s">
        <v>1767</v>
      </c>
      <c r="QP70" t="s">
        <v>1767</v>
      </c>
      <c r="QQ70" t="s">
        <v>1767</v>
      </c>
      <c r="QR70" t="s">
        <v>1767</v>
      </c>
      <c r="QS70" t="s">
        <v>1767</v>
      </c>
      <c r="QT70" t="s">
        <v>1767</v>
      </c>
      <c r="QU70" t="s">
        <v>1767</v>
      </c>
      <c r="QV70" t="s">
        <v>1763</v>
      </c>
      <c r="QW70" t="s">
        <v>1763</v>
      </c>
      <c r="QX70" t="s">
        <v>1767</v>
      </c>
      <c r="QY70" t="s">
        <v>1763</v>
      </c>
      <c r="QZ70" t="s">
        <v>1763</v>
      </c>
      <c r="RA70" t="s">
        <v>1767</v>
      </c>
      <c r="RB70" t="s">
        <v>1767</v>
      </c>
      <c r="RC70" t="s">
        <v>1767</v>
      </c>
      <c r="RD70" t="s">
        <v>1767</v>
      </c>
      <c r="RE70" t="s">
        <v>1767</v>
      </c>
      <c r="RF70" t="s">
        <v>1767</v>
      </c>
      <c r="RG70" t="s">
        <v>1763</v>
      </c>
      <c r="RH70" t="s">
        <v>1767</v>
      </c>
      <c r="RI70" t="s">
        <v>1767</v>
      </c>
      <c r="RJ70" t="s">
        <v>1767</v>
      </c>
      <c r="RK70" t="s">
        <v>1767</v>
      </c>
      <c r="RZ70" t="s">
        <v>1763</v>
      </c>
      <c r="SA70" t="s">
        <v>1767</v>
      </c>
      <c r="SB70" t="s">
        <v>1767</v>
      </c>
      <c r="SC70" t="s">
        <v>1767</v>
      </c>
      <c r="SD70" t="s">
        <v>1767</v>
      </c>
      <c r="SE70" t="s">
        <v>1767</v>
      </c>
      <c r="SF70" t="s">
        <v>1767</v>
      </c>
      <c r="SG70" t="s">
        <v>1767</v>
      </c>
      <c r="SH70" t="s">
        <v>1767</v>
      </c>
      <c r="SI70" t="s">
        <v>1767</v>
      </c>
      <c r="SJ70" t="s">
        <v>1763</v>
      </c>
      <c r="SK70" t="s">
        <v>1767</v>
      </c>
      <c r="SL70" t="s">
        <v>1767</v>
      </c>
      <c r="SM70" t="s">
        <v>1767</v>
      </c>
      <c r="SN70" t="s">
        <v>1767</v>
      </c>
      <c r="SO70" t="s">
        <v>1767</v>
      </c>
      <c r="SP70" t="s">
        <v>1767</v>
      </c>
      <c r="SQ70" t="s">
        <v>1767</v>
      </c>
      <c r="SR70" t="s">
        <v>1767</v>
      </c>
      <c r="SS70" t="s">
        <v>1767</v>
      </c>
      <c r="ST70" t="s">
        <v>1767</v>
      </c>
      <c r="SU70" t="s">
        <v>1767</v>
      </c>
      <c r="SV70" t="s">
        <v>1767</v>
      </c>
      <c r="SW70" t="s">
        <v>1767</v>
      </c>
      <c r="SX70" t="s">
        <v>1767</v>
      </c>
      <c r="SY70" t="s">
        <v>1763</v>
      </c>
      <c r="SZ70" t="s">
        <v>1767</v>
      </c>
      <c r="TA70" t="s">
        <v>1767</v>
      </c>
      <c r="TB70" t="s">
        <v>1767</v>
      </c>
      <c r="TC70" t="s">
        <v>1767</v>
      </c>
      <c r="TD70" t="s">
        <v>1767</v>
      </c>
      <c r="TE70" t="s">
        <v>1767</v>
      </c>
      <c r="TF70" t="s">
        <v>1767</v>
      </c>
      <c r="TG70" t="s">
        <v>1767</v>
      </c>
      <c r="TH70" t="s">
        <v>1767</v>
      </c>
      <c r="TI70" t="s">
        <v>1767</v>
      </c>
      <c r="TU70" t="s">
        <v>1767</v>
      </c>
      <c r="TY70" t="s">
        <v>1767</v>
      </c>
      <c r="TZ70" t="s">
        <v>1767</v>
      </c>
      <c r="UA70" t="s">
        <v>1767</v>
      </c>
      <c r="UB70" t="s">
        <v>1767</v>
      </c>
      <c r="UC70" t="s">
        <v>1767</v>
      </c>
      <c r="UD70" t="s">
        <v>1767</v>
      </c>
      <c r="UE70" t="s">
        <v>1767</v>
      </c>
      <c r="UF70" t="s">
        <v>1767</v>
      </c>
      <c r="UG70" t="s">
        <v>1767</v>
      </c>
      <c r="UH70" t="s">
        <v>1767</v>
      </c>
      <c r="UI70" t="s">
        <v>1767</v>
      </c>
      <c r="UJ70" t="s">
        <v>1763</v>
      </c>
      <c r="UK70" t="s">
        <v>1767</v>
      </c>
      <c r="UL70" t="s">
        <v>1767</v>
      </c>
      <c r="UM70" t="s">
        <v>1767</v>
      </c>
      <c r="UN70" t="s">
        <v>1767</v>
      </c>
      <c r="UO70" t="s">
        <v>1767</v>
      </c>
      <c r="UP70" t="s">
        <v>1767</v>
      </c>
      <c r="UQ70" t="s">
        <v>1767</v>
      </c>
      <c r="UR70" t="s">
        <v>1767</v>
      </c>
      <c r="US70" t="s">
        <v>1767</v>
      </c>
      <c r="UT70" t="s">
        <v>1767</v>
      </c>
      <c r="UU70" t="s">
        <v>1767</v>
      </c>
      <c r="UV70" t="s">
        <v>1767</v>
      </c>
      <c r="UW70" t="s">
        <v>1767</v>
      </c>
      <c r="UX70" t="s">
        <v>1767</v>
      </c>
      <c r="UY70" t="s">
        <v>1767</v>
      </c>
      <c r="UZ70" t="s">
        <v>1763</v>
      </c>
      <c r="VA70" t="s">
        <v>1919</v>
      </c>
      <c r="VB70" t="s">
        <v>1887</v>
      </c>
      <c r="VD70" t="s">
        <v>1763</v>
      </c>
      <c r="VE70" t="s">
        <v>1767</v>
      </c>
      <c r="VF70" t="s">
        <v>1767</v>
      </c>
      <c r="VG70" t="s">
        <v>1767</v>
      </c>
      <c r="VH70" t="s">
        <v>1767</v>
      </c>
      <c r="VI70" t="s">
        <v>1767</v>
      </c>
      <c r="VJ70" t="s">
        <v>1767</v>
      </c>
      <c r="VK70" t="s">
        <v>1767</v>
      </c>
      <c r="VL70" t="s">
        <v>1767</v>
      </c>
      <c r="VM70" t="s">
        <v>1767</v>
      </c>
      <c r="VN70" t="s">
        <v>1767</v>
      </c>
      <c r="VO70" t="s">
        <v>1767</v>
      </c>
      <c r="VP70" t="s">
        <v>1767</v>
      </c>
      <c r="VQ70" t="s">
        <v>1767</v>
      </c>
      <c r="VY70" t="s">
        <v>1763</v>
      </c>
      <c r="VZ70" t="s">
        <v>1763</v>
      </c>
      <c r="WA70" t="s">
        <v>1767</v>
      </c>
      <c r="WJ70" t="s">
        <v>1767</v>
      </c>
      <c r="WK70" t="s">
        <v>1767</v>
      </c>
      <c r="WL70" t="s">
        <v>1767</v>
      </c>
      <c r="WM70" t="s">
        <v>1767</v>
      </c>
      <c r="WN70" t="s">
        <v>1767</v>
      </c>
      <c r="WO70" t="s">
        <v>1763</v>
      </c>
      <c r="WP70" t="s">
        <v>1767</v>
      </c>
      <c r="WQ70" t="s">
        <v>1767</v>
      </c>
      <c r="WR70" t="s">
        <v>1767</v>
      </c>
      <c r="WS70" t="s">
        <v>849</v>
      </c>
      <c r="WU70" t="s">
        <v>1767</v>
      </c>
      <c r="WV70" t="s">
        <v>1767</v>
      </c>
      <c r="WW70" t="s">
        <v>1767</v>
      </c>
      <c r="WX70" t="s">
        <v>1767</v>
      </c>
      <c r="WY70" t="s">
        <v>1767</v>
      </c>
      <c r="WZ70" t="s">
        <v>1763</v>
      </c>
      <c r="XA70" t="s">
        <v>1767</v>
      </c>
      <c r="XB70" t="s">
        <v>1767</v>
      </c>
      <c r="XC70" t="s">
        <v>1789</v>
      </c>
      <c r="XD70" t="s">
        <v>1763</v>
      </c>
      <c r="XE70" t="s">
        <v>1767</v>
      </c>
      <c r="XF70" t="s">
        <v>1767</v>
      </c>
      <c r="XG70" t="s">
        <v>1767</v>
      </c>
      <c r="XH70" t="s">
        <v>1767</v>
      </c>
      <c r="XI70" t="s">
        <v>1767</v>
      </c>
      <c r="XJ70" t="s">
        <v>1767</v>
      </c>
      <c r="XK70" t="s">
        <v>1767</v>
      </c>
      <c r="XL70" t="s">
        <v>1767</v>
      </c>
      <c r="XM70" t="s">
        <v>1767</v>
      </c>
      <c r="XN70" t="s">
        <v>1767</v>
      </c>
      <c r="XO70" t="s">
        <v>1767</v>
      </c>
      <c r="XP70" t="s">
        <v>1767</v>
      </c>
      <c r="XQ70" t="s">
        <v>1767</v>
      </c>
      <c r="XR70" t="s">
        <v>1763</v>
      </c>
      <c r="XS70" t="s">
        <v>1767</v>
      </c>
      <c r="XT70" t="s">
        <v>1767</v>
      </c>
      <c r="XU70" t="s">
        <v>1767</v>
      </c>
      <c r="XV70" t="s">
        <v>1767</v>
      </c>
      <c r="XW70" t="s">
        <v>1767</v>
      </c>
      <c r="XX70" t="s">
        <v>1767</v>
      </c>
      <c r="XY70" t="s">
        <v>1767</v>
      </c>
      <c r="XZ70" t="s">
        <v>1767</v>
      </c>
      <c r="ZM70" t="s">
        <v>1763</v>
      </c>
      <c r="ZN70" t="s">
        <v>1767</v>
      </c>
      <c r="ZO70" t="s">
        <v>1767</v>
      </c>
      <c r="ZP70" t="s">
        <v>1767</v>
      </c>
      <c r="ZQ70" t="s">
        <v>1767</v>
      </c>
      <c r="ZR70" t="s">
        <v>1763</v>
      </c>
      <c r="ZS70" t="s">
        <v>1763</v>
      </c>
      <c r="ZT70" t="s">
        <v>1767</v>
      </c>
      <c r="ZU70" t="s">
        <v>1767</v>
      </c>
      <c r="ZV70" t="s">
        <v>1767</v>
      </c>
      <c r="ZW70" t="s">
        <v>1767</v>
      </c>
      <c r="ZX70" t="s">
        <v>1767</v>
      </c>
      <c r="ZY70" t="s">
        <v>1767</v>
      </c>
      <c r="ZZ70" t="s">
        <v>1767</v>
      </c>
      <c r="AAA70" t="s">
        <v>1767</v>
      </c>
      <c r="AAB70" t="s">
        <v>1767</v>
      </c>
      <c r="AAC70" t="s">
        <v>1767</v>
      </c>
      <c r="AAD70" t="s">
        <v>1767</v>
      </c>
      <c r="AAE70" t="s">
        <v>1767</v>
      </c>
      <c r="AAF70" t="s">
        <v>1767</v>
      </c>
      <c r="AAH70" t="s">
        <v>1767</v>
      </c>
      <c r="AAI70" t="s">
        <v>1767</v>
      </c>
      <c r="AAJ70" t="s">
        <v>1767</v>
      </c>
      <c r="AAK70" t="s">
        <v>1763</v>
      </c>
      <c r="AAL70" t="s">
        <v>1763</v>
      </c>
      <c r="AAM70" t="s">
        <v>1767</v>
      </c>
      <c r="AAN70" t="s">
        <v>1767</v>
      </c>
      <c r="AAO70" t="s">
        <v>1767</v>
      </c>
      <c r="AAP70" t="s">
        <v>1767</v>
      </c>
      <c r="AAQ70" t="s">
        <v>1767</v>
      </c>
      <c r="AAR70" t="s">
        <v>1767</v>
      </c>
      <c r="AAS70" t="s">
        <v>1767</v>
      </c>
      <c r="AAT70" t="s">
        <v>1767</v>
      </c>
      <c r="AAV70" t="s">
        <v>1763</v>
      </c>
      <c r="AAW70" t="s">
        <v>1767</v>
      </c>
      <c r="AAX70" t="s">
        <v>1767</v>
      </c>
      <c r="AAY70" t="s">
        <v>1767</v>
      </c>
      <c r="AAZ70" t="s">
        <v>1767</v>
      </c>
      <c r="ABA70" t="s">
        <v>1767</v>
      </c>
      <c r="ABB70" t="s">
        <v>1767</v>
      </c>
      <c r="ABC70" t="s">
        <v>1767</v>
      </c>
      <c r="ABD70" t="s">
        <v>1767</v>
      </c>
      <c r="ABE70" t="s">
        <v>1767</v>
      </c>
      <c r="ABF70" t="s">
        <v>1767</v>
      </c>
      <c r="ABG70" t="s">
        <v>1767</v>
      </c>
      <c r="ABH70" t="s">
        <v>1767</v>
      </c>
      <c r="ABI70" t="s">
        <v>1767</v>
      </c>
      <c r="ABJ70" t="s">
        <v>1767</v>
      </c>
      <c r="ABK70" t="s">
        <v>1767</v>
      </c>
      <c r="ABL70" t="s">
        <v>1767</v>
      </c>
      <c r="ABM70" t="s">
        <v>1767</v>
      </c>
      <c r="ABN70" t="s">
        <v>1767</v>
      </c>
      <c r="ABO70" t="s">
        <v>1767</v>
      </c>
      <c r="ABP70" t="s">
        <v>1767</v>
      </c>
      <c r="ABQ70" t="s">
        <v>1767</v>
      </c>
      <c r="ABR70" t="s">
        <v>1767</v>
      </c>
      <c r="ABS70" t="s">
        <v>1767</v>
      </c>
      <c r="ABT70" t="s">
        <v>1767</v>
      </c>
      <c r="ABU70" t="s">
        <v>1767</v>
      </c>
      <c r="ABV70" t="s">
        <v>1767</v>
      </c>
      <c r="ABW70" t="s">
        <v>1767</v>
      </c>
      <c r="ABX70" t="s">
        <v>1763</v>
      </c>
      <c r="ABY70" t="s">
        <v>1767</v>
      </c>
      <c r="ABZ70" t="s">
        <v>1767</v>
      </c>
      <c r="ACA70" t="s">
        <v>1767</v>
      </c>
      <c r="ACB70" t="s">
        <v>1767</v>
      </c>
      <c r="ACC70" t="s">
        <v>1767</v>
      </c>
      <c r="ACD70" t="s">
        <v>1767</v>
      </c>
      <c r="ACE70" t="s">
        <v>1767</v>
      </c>
      <c r="ACF70" t="s">
        <v>1767</v>
      </c>
      <c r="ACG70" t="s">
        <v>1767</v>
      </c>
      <c r="ACH70" t="s">
        <v>1767</v>
      </c>
      <c r="ACI70" t="s">
        <v>1767</v>
      </c>
    </row>
    <row r="71" spans="1:763">
      <c r="A71" t="s">
        <v>1210</v>
      </c>
      <c r="B71" t="s">
        <v>1211</v>
      </c>
      <c r="C71" t="s">
        <v>1212</v>
      </c>
      <c r="D71" t="s">
        <v>932</v>
      </c>
      <c r="E71" t="s">
        <v>932</v>
      </c>
      <c r="P71" t="s">
        <v>812</v>
      </c>
      <c r="Q71">
        <v>0.874863865752458</v>
      </c>
      <c r="T71" t="s">
        <v>1894</v>
      </c>
      <c r="V71" t="s">
        <v>1763</v>
      </c>
      <c r="X71" t="s">
        <v>1767</v>
      </c>
      <c r="Y71" t="s">
        <v>1764</v>
      </c>
      <c r="Z71" t="s">
        <v>1791</v>
      </c>
      <c r="AA71" t="s">
        <v>1765</v>
      </c>
      <c r="AB71" t="s">
        <v>1766</v>
      </c>
      <c r="AC71" t="s">
        <v>892</v>
      </c>
      <c r="AD71" t="s">
        <v>1763</v>
      </c>
      <c r="AE71" t="s">
        <v>836</v>
      </c>
      <c r="AF71" t="s">
        <v>837</v>
      </c>
      <c r="AG71" t="s">
        <v>818</v>
      </c>
      <c r="KF71" t="s">
        <v>892</v>
      </c>
      <c r="KH71" t="s">
        <v>837</v>
      </c>
      <c r="KI71" t="s">
        <v>818</v>
      </c>
      <c r="KJ71" t="s">
        <v>818</v>
      </c>
      <c r="KK71" t="s">
        <v>818</v>
      </c>
      <c r="KL71" t="s">
        <v>818</v>
      </c>
      <c r="KM71" t="s">
        <v>837</v>
      </c>
      <c r="KN71" t="s">
        <v>818</v>
      </c>
      <c r="KO71" t="s">
        <v>818</v>
      </c>
      <c r="KP71" t="s">
        <v>837</v>
      </c>
      <c r="KQ71" t="s">
        <v>837</v>
      </c>
      <c r="KR71" t="s">
        <v>818</v>
      </c>
      <c r="KS71" t="s">
        <v>818</v>
      </c>
      <c r="KT71" t="s">
        <v>818</v>
      </c>
      <c r="KU71" t="s">
        <v>818</v>
      </c>
      <c r="KV71" t="s">
        <v>818</v>
      </c>
      <c r="KW71" t="s">
        <v>845</v>
      </c>
      <c r="KX71" t="s">
        <v>845</v>
      </c>
      <c r="KY71" t="s">
        <v>818</v>
      </c>
      <c r="KZ71" t="s">
        <v>818</v>
      </c>
      <c r="LA71" t="s">
        <v>837</v>
      </c>
      <c r="LB71" t="s">
        <v>837</v>
      </c>
      <c r="LC71" t="s">
        <v>837</v>
      </c>
      <c r="LD71" t="s">
        <v>892</v>
      </c>
      <c r="LE71" t="s">
        <v>818</v>
      </c>
      <c r="LF71" t="s">
        <v>836</v>
      </c>
      <c r="LH71" t="s">
        <v>1767</v>
      </c>
      <c r="LI71" t="s">
        <v>1767</v>
      </c>
      <c r="LJ71" t="s">
        <v>1767</v>
      </c>
      <c r="LK71" t="s">
        <v>1763</v>
      </c>
      <c r="LL71" t="s">
        <v>1767</v>
      </c>
      <c r="LM71" t="s">
        <v>1767</v>
      </c>
      <c r="LN71" t="s">
        <v>1767</v>
      </c>
      <c r="LO71" t="s">
        <v>1763</v>
      </c>
      <c r="LP71" t="s">
        <v>1767</v>
      </c>
      <c r="LQ71" t="s">
        <v>1767</v>
      </c>
      <c r="LR71" t="s">
        <v>837</v>
      </c>
      <c r="LS71" t="s">
        <v>818</v>
      </c>
      <c r="LT71" t="s">
        <v>837</v>
      </c>
      <c r="LU71" t="s">
        <v>818</v>
      </c>
      <c r="LV71" t="s">
        <v>837</v>
      </c>
      <c r="LW71" t="s">
        <v>837</v>
      </c>
      <c r="LX71" t="s">
        <v>1767</v>
      </c>
      <c r="MA71" t="s">
        <v>1768</v>
      </c>
      <c r="MB71" t="s">
        <v>887</v>
      </c>
      <c r="MC71" t="s">
        <v>1804</v>
      </c>
      <c r="MD71" t="s">
        <v>1763</v>
      </c>
      <c r="MF71" t="s">
        <v>1833</v>
      </c>
      <c r="MH71" t="s">
        <v>1834</v>
      </c>
      <c r="MI71" t="s">
        <v>1763</v>
      </c>
      <c r="MJ71" t="s">
        <v>1811</v>
      </c>
      <c r="MU71" t="s">
        <v>1767</v>
      </c>
      <c r="MV71" t="s">
        <v>1763</v>
      </c>
      <c r="MW71" t="s">
        <v>1763</v>
      </c>
      <c r="MX71" t="s">
        <v>1767</v>
      </c>
      <c r="MY71" t="s">
        <v>1767</v>
      </c>
      <c r="MZ71" t="s">
        <v>1767</v>
      </c>
      <c r="NA71" t="s">
        <v>1767</v>
      </c>
      <c r="NB71" t="s">
        <v>1767</v>
      </c>
      <c r="NR71" t="s">
        <v>1763</v>
      </c>
      <c r="NS71" t="s">
        <v>1767</v>
      </c>
      <c r="NU71" t="s">
        <v>1795</v>
      </c>
      <c r="NV71" t="s">
        <v>1763</v>
      </c>
      <c r="NW71" t="s">
        <v>1796</v>
      </c>
      <c r="NX71" t="s">
        <v>1773</v>
      </c>
      <c r="OP71" t="s">
        <v>1767</v>
      </c>
      <c r="OQ71" t="s">
        <v>1774</v>
      </c>
      <c r="OR71" t="s">
        <v>1797</v>
      </c>
      <c r="OS71" t="s">
        <v>1806</v>
      </c>
      <c r="OT71" t="s">
        <v>1763</v>
      </c>
      <c r="OU71" t="s">
        <v>1767</v>
      </c>
      <c r="OV71" t="s">
        <v>1777</v>
      </c>
      <c r="OW71" t="s">
        <v>1778</v>
      </c>
      <c r="OX71" t="s">
        <v>832</v>
      </c>
      <c r="OY71" t="s">
        <v>1779</v>
      </c>
      <c r="OZ71" t="s">
        <v>834</v>
      </c>
      <c r="PA71" t="s">
        <v>1763</v>
      </c>
      <c r="PB71" t="s">
        <v>1763</v>
      </c>
      <c r="PC71" t="s">
        <v>1767</v>
      </c>
      <c r="PD71" t="s">
        <v>1767</v>
      </c>
      <c r="PE71" t="s">
        <v>1763</v>
      </c>
      <c r="PF71" t="s">
        <v>1767</v>
      </c>
      <c r="PG71" t="s">
        <v>1767</v>
      </c>
      <c r="PH71" t="s">
        <v>1767</v>
      </c>
      <c r="PI71" t="s">
        <v>1767</v>
      </c>
      <c r="PJ71" t="s">
        <v>1767</v>
      </c>
      <c r="PK71" t="s">
        <v>1767</v>
      </c>
      <c r="PL71" t="s">
        <v>1832</v>
      </c>
      <c r="PM71" t="s">
        <v>836</v>
      </c>
      <c r="PN71" t="s">
        <v>837</v>
      </c>
      <c r="PO71" t="s">
        <v>1812</v>
      </c>
      <c r="PP71" t="s">
        <v>1800</v>
      </c>
      <c r="PQ71" t="s">
        <v>1763</v>
      </c>
      <c r="PR71" t="s">
        <v>1763</v>
      </c>
      <c r="PS71" t="s">
        <v>1767</v>
      </c>
      <c r="PT71" t="s">
        <v>1763</v>
      </c>
      <c r="PU71" t="s">
        <v>1767</v>
      </c>
      <c r="PV71" t="s">
        <v>1767</v>
      </c>
      <c r="PW71" t="s">
        <v>1767</v>
      </c>
      <c r="PX71" t="s">
        <v>1767</v>
      </c>
      <c r="PY71" t="s">
        <v>1767</v>
      </c>
      <c r="PZ71" t="s">
        <v>1783</v>
      </c>
      <c r="QA71" t="s">
        <v>841</v>
      </c>
      <c r="QB71" t="s">
        <v>1784</v>
      </c>
      <c r="QC71" t="s">
        <v>1858</v>
      </c>
      <c r="QD71" t="s">
        <v>1818</v>
      </c>
      <c r="QE71" t="s">
        <v>845</v>
      </c>
      <c r="QF71" t="s">
        <v>1763</v>
      </c>
      <c r="QG71" t="s">
        <v>1763</v>
      </c>
      <c r="QH71" t="s">
        <v>1763</v>
      </c>
      <c r="QI71" t="s">
        <v>1767</v>
      </c>
      <c r="QJ71" t="s">
        <v>1767</v>
      </c>
      <c r="QK71" t="s">
        <v>1763</v>
      </c>
      <c r="QL71" t="s">
        <v>1763</v>
      </c>
      <c r="QM71" t="s">
        <v>1763</v>
      </c>
      <c r="QN71" t="s">
        <v>1767</v>
      </c>
      <c r="QO71" t="s">
        <v>1767</v>
      </c>
      <c r="QP71" t="s">
        <v>1767</v>
      </c>
      <c r="QQ71" t="s">
        <v>1767</v>
      </c>
      <c r="QR71" t="s">
        <v>1767</v>
      </c>
      <c r="QS71" t="s">
        <v>1763</v>
      </c>
      <c r="QT71" t="s">
        <v>1767</v>
      </c>
      <c r="QU71" t="s">
        <v>1767</v>
      </c>
      <c r="QV71" t="s">
        <v>1767</v>
      </c>
      <c r="QW71" t="s">
        <v>1767</v>
      </c>
      <c r="QX71" t="s">
        <v>1767</v>
      </c>
      <c r="QY71" t="s">
        <v>1767</v>
      </c>
      <c r="QZ71" t="s">
        <v>1767</v>
      </c>
      <c r="RA71" t="s">
        <v>1767</v>
      </c>
      <c r="RB71" t="s">
        <v>1767</v>
      </c>
      <c r="RC71" t="s">
        <v>1767</v>
      </c>
      <c r="RD71" t="s">
        <v>1767</v>
      </c>
      <c r="RE71" t="s">
        <v>1767</v>
      </c>
      <c r="RF71" t="s">
        <v>1767</v>
      </c>
      <c r="RG71" t="s">
        <v>1767</v>
      </c>
      <c r="RH71" t="s">
        <v>1767</v>
      </c>
      <c r="RI71" t="s">
        <v>1767</v>
      </c>
      <c r="RJ71" t="s">
        <v>1767</v>
      </c>
      <c r="RK71" t="s">
        <v>1763</v>
      </c>
      <c r="RL71" t="s">
        <v>1767</v>
      </c>
      <c r="RM71" t="s">
        <v>1763</v>
      </c>
      <c r="RN71" t="s">
        <v>1767</v>
      </c>
      <c r="RO71" t="s">
        <v>1767</v>
      </c>
      <c r="RP71" t="s">
        <v>1767</v>
      </c>
      <c r="RQ71" t="s">
        <v>1767</v>
      </c>
      <c r="RR71" t="s">
        <v>1767</v>
      </c>
      <c r="RS71" t="s">
        <v>1767</v>
      </c>
      <c r="RT71" t="s">
        <v>1767</v>
      </c>
      <c r="RU71" t="s">
        <v>1767</v>
      </c>
      <c r="RV71" t="s">
        <v>1767</v>
      </c>
      <c r="RW71" t="s">
        <v>1767</v>
      </c>
      <c r="RX71" t="s">
        <v>837</v>
      </c>
      <c r="RY71" t="s">
        <v>949</v>
      </c>
      <c r="RZ71" t="s">
        <v>1763</v>
      </c>
      <c r="SA71" t="s">
        <v>1767</v>
      </c>
      <c r="SB71" t="s">
        <v>1767</v>
      </c>
      <c r="SC71" t="s">
        <v>1767</v>
      </c>
      <c r="SD71" t="s">
        <v>1763</v>
      </c>
      <c r="SE71" t="s">
        <v>1767</v>
      </c>
      <c r="SF71" t="s">
        <v>1767</v>
      </c>
      <c r="SG71" t="s">
        <v>1767</v>
      </c>
      <c r="SH71" t="s">
        <v>1767</v>
      </c>
      <c r="SI71" t="s">
        <v>1767</v>
      </c>
      <c r="SJ71" t="s">
        <v>1767</v>
      </c>
      <c r="SK71" t="s">
        <v>1767</v>
      </c>
      <c r="SL71" t="s">
        <v>1767</v>
      </c>
      <c r="SM71" t="s">
        <v>1767</v>
      </c>
      <c r="SN71" t="s">
        <v>1767</v>
      </c>
      <c r="SO71" t="s">
        <v>1767</v>
      </c>
      <c r="SP71" t="s">
        <v>1763</v>
      </c>
      <c r="SQ71" t="s">
        <v>1767</v>
      </c>
      <c r="SR71" t="s">
        <v>1767</v>
      </c>
      <c r="SS71" t="s">
        <v>1767</v>
      </c>
      <c r="ST71" t="s">
        <v>1767</v>
      </c>
      <c r="SU71" t="s">
        <v>1767</v>
      </c>
      <c r="SV71" t="s">
        <v>1767</v>
      </c>
      <c r="SW71" t="s">
        <v>1763</v>
      </c>
      <c r="SX71" t="s">
        <v>1767</v>
      </c>
      <c r="SY71" t="s">
        <v>1763</v>
      </c>
      <c r="SZ71" t="s">
        <v>1763</v>
      </c>
      <c r="TA71" t="s">
        <v>1767</v>
      </c>
      <c r="TB71" t="s">
        <v>1767</v>
      </c>
      <c r="TC71" t="s">
        <v>1767</v>
      </c>
      <c r="TD71" t="s">
        <v>1767</v>
      </c>
      <c r="TE71" t="s">
        <v>1767</v>
      </c>
      <c r="TF71" t="s">
        <v>1767</v>
      </c>
      <c r="TG71" t="s">
        <v>1767</v>
      </c>
      <c r="TH71" t="s">
        <v>1767</v>
      </c>
      <c r="TI71" t="s">
        <v>1767</v>
      </c>
      <c r="TJ71" t="s">
        <v>1763</v>
      </c>
      <c r="TK71" t="s">
        <v>1763</v>
      </c>
      <c r="TL71" t="s">
        <v>1767</v>
      </c>
      <c r="TM71" t="s">
        <v>1767</v>
      </c>
      <c r="TN71" t="s">
        <v>1763</v>
      </c>
      <c r="TO71" t="s">
        <v>1767</v>
      </c>
      <c r="TP71" t="s">
        <v>1767</v>
      </c>
      <c r="TQ71" t="s">
        <v>1763</v>
      </c>
      <c r="TR71" t="s">
        <v>1767</v>
      </c>
      <c r="TS71" t="s">
        <v>1767</v>
      </c>
      <c r="TT71" t="s">
        <v>1767</v>
      </c>
      <c r="TU71" t="s">
        <v>1767</v>
      </c>
      <c r="TV71" t="s">
        <v>1767</v>
      </c>
      <c r="TW71" t="s">
        <v>1767</v>
      </c>
      <c r="TY71" t="s">
        <v>1763</v>
      </c>
      <c r="TZ71" t="s">
        <v>1767</v>
      </c>
      <c r="UA71" t="s">
        <v>1767</v>
      </c>
      <c r="UB71" t="s">
        <v>1767</v>
      </c>
      <c r="UC71" t="s">
        <v>1767</v>
      </c>
      <c r="UD71" t="s">
        <v>1767</v>
      </c>
      <c r="UE71" t="s">
        <v>1767</v>
      </c>
      <c r="UF71" t="s">
        <v>1767</v>
      </c>
      <c r="UG71" t="s">
        <v>1767</v>
      </c>
      <c r="UH71" t="s">
        <v>1767</v>
      </c>
      <c r="UI71" t="s">
        <v>1767</v>
      </c>
      <c r="UJ71" t="s">
        <v>1767</v>
      </c>
      <c r="UK71" t="s">
        <v>1767</v>
      </c>
      <c r="UL71" t="s">
        <v>1767</v>
      </c>
      <c r="UM71" t="s">
        <v>1767</v>
      </c>
      <c r="UN71" t="s">
        <v>1763</v>
      </c>
      <c r="UO71" t="s">
        <v>1767</v>
      </c>
      <c r="UP71" t="s">
        <v>1767</v>
      </c>
      <c r="UQ71" t="s">
        <v>1763</v>
      </c>
      <c r="UR71" t="s">
        <v>1763</v>
      </c>
      <c r="US71" t="s">
        <v>1767</v>
      </c>
      <c r="UT71" t="s">
        <v>1763</v>
      </c>
      <c r="UU71" t="s">
        <v>1767</v>
      </c>
      <c r="UV71" t="s">
        <v>1767</v>
      </c>
      <c r="UW71" t="s">
        <v>1767</v>
      </c>
      <c r="UX71" t="s">
        <v>1767</v>
      </c>
      <c r="UY71" t="s">
        <v>1767</v>
      </c>
      <c r="UZ71" t="s">
        <v>1767</v>
      </c>
      <c r="VB71" t="s">
        <v>1822</v>
      </c>
      <c r="VC71" t="s">
        <v>1788</v>
      </c>
      <c r="VD71" t="s">
        <v>1767</v>
      </c>
      <c r="VE71" t="s">
        <v>1767</v>
      </c>
      <c r="VF71" t="s">
        <v>1763</v>
      </c>
      <c r="VG71" t="s">
        <v>1767</v>
      </c>
      <c r="VH71" t="s">
        <v>1767</v>
      </c>
      <c r="VI71" t="s">
        <v>1767</v>
      </c>
      <c r="VJ71" t="s">
        <v>1767</v>
      </c>
      <c r="VK71" t="s">
        <v>1767</v>
      </c>
      <c r="VL71" t="s">
        <v>1763</v>
      </c>
      <c r="VM71" t="s">
        <v>1763</v>
      </c>
      <c r="VN71" t="s">
        <v>1767</v>
      </c>
      <c r="VO71" t="s">
        <v>1767</v>
      </c>
      <c r="VP71" t="s">
        <v>1767</v>
      </c>
      <c r="VQ71" t="s">
        <v>1767</v>
      </c>
      <c r="VR71" t="s">
        <v>1818</v>
      </c>
      <c r="VY71" t="s">
        <v>1763</v>
      </c>
      <c r="VZ71" t="s">
        <v>1763</v>
      </c>
      <c r="WA71" t="s">
        <v>1767</v>
      </c>
      <c r="WJ71" t="s">
        <v>1767</v>
      </c>
      <c r="WK71" t="s">
        <v>1767</v>
      </c>
      <c r="WL71" t="s">
        <v>1767</v>
      </c>
      <c r="WM71" t="s">
        <v>1767</v>
      </c>
      <c r="WN71" t="s">
        <v>1767</v>
      </c>
      <c r="WO71" t="s">
        <v>1763</v>
      </c>
      <c r="WP71" t="s">
        <v>1767</v>
      </c>
      <c r="WQ71" t="s">
        <v>1767</v>
      </c>
      <c r="WR71" t="s">
        <v>1767</v>
      </c>
      <c r="WS71" t="s">
        <v>849</v>
      </c>
      <c r="WT71" t="s">
        <v>1897</v>
      </c>
      <c r="WU71" t="s">
        <v>1767</v>
      </c>
      <c r="WV71" t="s">
        <v>1767</v>
      </c>
      <c r="WW71" t="s">
        <v>1767</v>
      </c>
      <c r="WX71" t="s">
        <v>1767</v>
      </c>
      <c r="WY71" t="s">
        <v>1763</v>
      </c>
      <c r="WZ71" t="s">
        <v>1767</v>
      </c>
      <c r="XA71" t="s">
        <v>1767</v>
      </c>
      <c r="XB71" t="s">
        <v>1767</v>
      </c>
      <c r="XC71" t="s">
        <v>1802</v>
      </c>
      <c r="XD71" t="s">
        <v>1763</v>
      </c>
      <c r="XE71" t="s">
        <v>1767</v>
      </c>
      <c r="XF71" t="s">
        <v>1767</v>
      </c>
      <c r="XG71" t="s">
        <v>1767</v>
      </c>
      <c r="XH71" t="s">
        <v>1767</v>
      </c>
      <c r="XI71" t="s">
        <v>1767</v>
      </c>
      <c r="XJ71" t="s">
        <v>1767</v>
      </c>
      <c r="XK71" t="s">
        <v>1767</v>
      </c>
      <c r="XL71" t="s">
        <v>1767</v>
      </c>
      <c r="XM71" t="s">
        <v>1767</v>
      </c>
      <c r="XN71" t="s">
        <v>1767</v>
      </c>
      <c r="XO71" t="s">
        <v>1767</v>
      </c>
      <c r="XP71" t="s">
        <v>1767</v>
      </c>
      <c r="XQ71" t="s">
        <v>1767</v>
      </c>
      <c r="XR71" t="s">
        <v>1763</v>
      </c>
      <c r="XS71" t="s">
        <v>1763</v>
      </c>
      <c r="XT71" t="s">
        <v>1763</v>
      </c>
      <c r="XU71" t="s">
        <v>1763</v>
      </c>
      <c r="XV71" t="s">
        <v>1767</v>
      </c>
      <c r="XW71" t="s">
        <v>1767</v>
      </c>
      <c r="XX71" t="s">
        <v>1767</v>
      </c>
      <c r="XY71" t="s">
        <v>1767</v>
      </c>
      <c r="XZ71" t="s">
        <v>1763</v>
      </c>
      <c r="YA71" t="s">
        <v>1767</v>
      </c>
      <c r="YB71" t="s">
        <v>1767</v>
      </c>
      <c r="YC71" t="s">
        <v>1767</v>
      </c>
      <c r="YD71" t="s">
        <v>1767</v>
      </c>
      <c r="YE71" t="s">
        <v>1767</v>
      </c>
      <c r="YF71" t="s">
        <v>1767</v>
      </c>
      <c r="YG71" t="s">
        <v>1767</v>
      </c>
      <c r="YH71" t="s">
        <v>1767</v>
      </c>
      <c r="YI71" t="s">
        <v>1767</v>
      </c>
      <c r="YJ71" t="s">
        <v>1763</v>
      </c>
      <c r="YK71" t="s">
        <v>1767</v>
      </c>
      <c r="YL71" t="s">
        <v>1767</v>
      </c>
      <c r="YM71" t="s">
        <v>1767</v>
      </c>
      <c r="YN71" t="s">
        <v>1767</v>
      </c>
      <c r="YO71" t="s">
        <v>1767</v>
      </c>
      <c r="YP71" t="s">
        <v>1763</v>
      </c>
      <c r="YQ71" t="s">
        <v>1767</v>
      </c>
      <c r="YR71" t="s">
        <v>1767</v>
      </c>
      <c r="YS71" t="s">
        <v>1767</v>
      </c>
      <c r="YT71" t="s">
        <v>1767</v>
      </c>
      <c r="YU71" t="s">
        <v>1763</v>
      </c>
      <c r="YW71" t="s">
        <v>1767</v>
      </c>
      <c r="ZM71" t="s">
        <v>1767</v>
      </c>
      <c r="ZN71" t="s">
        <v>1767</v>
      </c>
      <c r="ZO71" t="s">
        <v>1767</v>
      </c>
      <c r="ZP71" t="s">
        <v>1767</v>
      </c>
      <c r="ZQ71" t="s">
        <v>1767</v>
      </c>
      <c r="ZR71" t="s">
        <v>1763</v>
      </c>
      <c r="ZS71" t="s">
        <v>1763</v>
      </c>
      <c r="ZT71" t="s">
        <v>1767</v>
      </c>
      <c r="ZU71" t="s">
        <v>1767</v>
      </c>
      <c r="ZV71" t="s">
        <v>1767</v>
      </c>
      <c r="ZW71" t="s">
        <v>1767</v>
      </c>
      <c r="ZX71" t="s">
        <v>1767</v>
      </c>
      <c r="ZY71" t="s">
        <v>1767</v>
      </c>
      <c r="ZZ71" t="s">
        <v>1767</v>
      </c>
      <c r="AAA71" t="s">
        <v>1767</v>
      </c>
      <c r="AAB71" t="s">
        <v>1767</v>
      </c>
      <c r="AAC71" t="s">
        <v>1767</v>
      </c>
      <c r="AAD71" t="s">
        <v>1767</v>
      </c>
      <c r="AAE71" t="s">
        <v>1767</v>
      </c>
      <c r="AAF71" t="s">
        <v>1767</v>
      </c>
      <c r="AAH71" t="s">
        <v>1763</v>
      </c>
      <c r="AAI71" t="s">
        <v>1767</v>
      </c>
      <c r="AAJ71" t="s">
        <v>1767</v>
      </c>
      <c r="AAK71" t="s">
        <v>1767</v>
      </c>
      <c r="AAL71" t="s">
        <v>1767</v>
      </c>
      <c r="AAM71" t="s">
        <v>1767</v>
      </c>
      <c r="AAN71" t="s">
        <v>1763</v>
      </c>
      <c r="AAO71" t="s">
        <v>1767</v>
      </c>
      <c r="AAP71" t="s">
        <v>1767</v>
      </c>
      <c r="AAQ71" t="s">
        <v>1767</v>
      </c>
      <c r="AAR71" t="s">
        <v>1767</v>
      </c>
      <c r="AAS71" t="s">
        <v>1767</v>
      </c>
      <c r="AAT71" t="s">
        <v>1767</v>
      </c>
      <c r="AAV71" t="s">
        <v>1767</v>
      </c>
      <c r="AAW71" t="s">
        <v>1767</v>
      </c>
      <c r="AAX71" t="s">
        <v>1767</v>
      </c>
      <c r="AAY71" t="s">
        <v>1767</v>
      </c>
      <c r="AAZ71" t="s">
        <v>1767</v>
      </c>
      <c r="ABA71" t="s">
        <v>1767</v>
      </c>
      <c r="ABB71" t="s">
        <v>1763</v>
      </c>
      <c r="ABC71" t="s">
        <v>1767</v>
      </c>
      <c r="ABD71" t="s">
        <v>1767</v>
      </c>
      <c r="ABE71" t="s">
        <v>1767</v>
      </c>
      <c r="ABF71" t="s">
        <v>1767</v>
      </c>
      <c r="ABG71" t="s">
        <v>1767</v>
      </c>
      <c r="ABH71" t="s">
        <v>1767</v>
      </c>
      <c r="ABI71" t="s">
        <v>1767</v>
      </c>
      <c r="ABJ71" t="s">
        <v>1767</v>
      </c>
      <c r="ABK71" t="s">
        <v>1767</v>
      </c>
      <c r="ABL71" t="s">
        <v>1767</v>
      </c>
      <c r="ABM71" t="s">
        <v>1767</v>
      </c>
      <c r="ABN71" t="s">
        <v>1767</v>
      </c>
      <c r="ABO71" t="s">
        <v>1767</v>
      </c>
      <c r="ABP71" t="s">
        <v>1767</v>
      </c>
      <c r="ABQ71" t="s">
        <v>1767</v>
      </c>
      <c r="ABR71" t="s">
        <v>1767</v>
      </c>
      <c r="ABS71" t="s">
        <v>1767</v>
      </c>
      <c r="ABT71" t="s">
        <v>1763</v>
      </c>
      <c r="ABU71" t="s">
        <v>1767</v>
      </c>
      <c r="ABV71" t="s">
        <v>1767</v>
      </c>
      <c r="ABW71" t="s">
        <v>1763</v>
      </c>
      <c r="ABX71" t="s">
        <v>1767</v>
      </c>
      <c r="ABY71" t="s">
        <v>1767</v>
      </c>
      <c r="ABZ71" t="s">
        <v>1767</v>
      </c>
      <c r="ACA71" t="s">
        <v>1767</v>
      </c>
      <c r="ACB71" t="s">
        <v>1767</v>
      </c>
      <c r="ACC71" t="s">
        <v>1767</v>
      </c>
      <c r="ACD71" t="s">
        <v>1767</v>
      </c>
      <c r="ACE71" t="s">
        <v>1767</v>
      </c>
      <c r="ACF71" t="s">
        <v>1767</v>
      </c>
      <c r="ACG71" t="s">
        <v>1767</v>
      </c>
      <c r="ACH71" t="s">
        <v>1767</v>
      </c>
      <c r="ACI71" t="s">
        <v>1767</v>
      </c>
    </row>
    <row r="72" spans="1:763">
      <c r="A72" t="s">
        <v>1213</v>
      </c>
      <c r="B72" t="s">
        <v>1214</v>
      </c>
      <c r="C72" t="s">
        <v>1215</v>
      </c>
      <c r="D72" t="s">
        <v>873</v>
      </c>
      <c r="E72" t="s">
        <v>873</v>
      </c>
      <c r="P72" t="s">
        <v>1019</v>
      </c>
      <c r="T72" t="s">
        <v>1907</v>
      </c>
      <c r="V72" t="s">
        <v>1763</v>
      </c>
      <c r="X72" t="s">
        <v>1763</v>
      </c>
      <c r="Y72" t="s">
        <v>1791</v>
      </c>
      <c r="AA72" t="s">
        <v>1828</v>
      </c>
      <c r="AB72" t="s">
        <v>1817</v>
      </c>
      <c r="AC72" t="s">
        <v>836</v>
      </c>
      <c r="AD72" t="s">
        <v>1767</v>
      </c>
      <c r="AE72" t="s">
        <v>818</v>
      </c>
      <c r="AF72" t="s">
        <v>836</v>
      </c>
      <c r="AG72" t="s">
        <v>818</v>
      </c>
      <c r="KF72" t="s">
        <v>836</v>
      </c>
      <c r="KH72" t="s">
        <v>818</v>
      </c>
      <c r="KI72" t="s">
        <v>818</v>
      </c>
      <c r="KJ72" t="s">
        <v>845</v>
      </c>
      <c r="KK72" t="s">
        <v>818</v>
      </c>
      <c r="KL72" t="s">
        <v>818</v>
      </c>
      <c r="KM72" t="s">
        <v>818</v>
      </c>
      <c r="KN72" t="s">
        <v>845</v>
      </c>
      <c r="KO72" t="s">
        <v>818</v>
      </c>
      <c r="KP72" t="s">
        <v>845</v>
      </c>
      <c r="KQ72" t="s">
        <v>845</v>
      </c>
      <c r="KR72" t="s">
        <v>818</v>
      </c>
      <c r="KS72" t="s">
        <v>818</v>
      </c>
      <c r="KT72" t="s">
        <v>818</v>
      </c>
      <c r="KU72" t="s">
        <v>845</v>
      </c>
      <c r="KV72" t="s">
        <v>818</v>
      </c>
      <c r="KW72" t="s">
        <v>818</v>
      </c>
      <c r="KX72" t="s">
        <v>845</v>
      </c>
      <c r="KY72" t="s">
        <v>818</v>
      </c>
      <c r="KZ72" t="s">
        <v>845</v>
      </c>
      <c r="LA72" t="s">
        <v>845</v>
      </c>
      <c r="LB72" t="s">
        <v>845</v>
      </c>
      <c r="LC72" t="s">
        <v>837</v>
      </c>
      <c r="LD72" t="s">
        <v>836</v>
      </c>
      <c r="LE72" t="s">
        <v>845</v>
      </c>
      <c r="LF72" t="s">
        <v>837</v>
      </c>
      <c r="LH72" t="s">
        <v>1767</v>
      </c>
      <c r="LI72" t="s">
        <v>1767</v>
      </c>
      <c r="LJ72" t="s">
        <v>1767</v>
      </c>
      <c r="LK72" t="s">
        <v>1767</v>
      </c>
      <c r="LL72" t="s">
        <v>1767</v>
      </c>
      <c r="LM72" t="s">
        <v>1767</v>
      </c>
      <c r="LO72" t="s">
        <v>1763</v>
      </c>
      <c r="LP72" t="s">
        <v>1763</v>
      </c>
      <c r="LQ72" t="s">
        <v>1767</v>
      </c>
      <c r="LR72" t="s">
        <v>818</v>
      </c>
      <c r="LV72" t="s">
        <v>818</v>
      </c>
      <c r="LX72" t="s">
        <v>1767</v>
      </c>
      <c r="MU72" t="s">
        <v>1767</v>
      </c>
      <c r="MV72" t="s">
        <v>1767</v>
      </c>
      <c r="MW72" t="s">
        <v>1763</v>
      </c>
      <c r="MX72" t="s">
        <v>1767</v>
      </c>
      <c r="MY72" t="s">
        <v>1767</v>
      </c>
      <c r="MZ72" t="s">
        <v>1767</v>
      </c>
      <c r="NA72" t="s">
        <v>1767</v>
      </c>
      <c r="NB72" t="s">
        <v>1767</v>
      </c>
      <c r="NR72" t="s">
        <v>1763</v>
      </c>
      <c r="NS72" t="s">
        <v>1767</v>
      </c>
      <c r="NU72" t="s">
        <v>1795</v>
      </c>
      <c r="NV72" t="s">
        <v>1767</v>
      </c>
      <c r="NX72" t="s">
        <v>1773</v>
      </c>
      <c r="NY72" t="s">
        <v>845</v>
      </c>
      <c r="NZ72" t="s">
        <v>889</v>
      </c>
      <c r="OP72" t="s">
        <v>1763</v>
      </c>
      <c r="OQ72" t="s">
        <v>890</v>
      </c>
      <c r="OR72" t="s">
        <v>1775</v>
      </c>
      <c r="OS72" t="s">
        <v>1871</v>
      </c>
      <c r="OT72" t="s">
        <v>1763</v>
      </c>
      <c r="OU72" t="s">
        <v>1767</v>
      </c>
      <c r="OV72" t="s">
        <v>1777</v>
      </c>
      <c r="OW72" t="s">
        <v>1820</v>
      </c>
      <c r="OX72" t="s">
        <v>1830</v>
      </c>
      <c r="OY72" t="s">
        <v>1779</v>
      </c>
      <c r="OZ72" t="s">
        <v>949</v>
      </c>
      <c r="PA72" t="s">
        <v>1767</v>
      </c>
      <c r="PB72" t="s">
        <v>1767</v>
      </c>
      <c r="PC72" t="s">
        <v>1767</v>
      </c>
      <c r="PD72" t="s">
        <v>1767</v>
      </c>
      <c r="PE72" t="s">
        <v>1763</v>
      </c>
      <c r="PF72" t="s">
        <v>1767</v>
      </c>
      <c r="PG72" t="s">
        <v>1767</v>
      </c>
      <c r="PH72" t="s">
        <v>1767</v>
      </c>
      <c r="PI72" t="s">
        <v>1767</v>
      </c>
      <c r="PJ72" t="s">
        <v>1767</v>
      </c>
      <c r="PK72" t="s">
        <v>1767</v>
      </c>
      <c r="PL72" t="s">
        <v>1780</v>
      </c>
      <c r="PM72" t="s">
        <v>836</v>
      </c>
      <c r="PN72" t="s">
        <v>837</v>
      </c>
      <c r="PO72" t="s">
        <v>1812</v>
      </c>
      <c r="PP72" t="s">
        <v>1782</v>
      </c>
      <c r="PQ72" t="s">
        <v>1763</v>
      </c>
      <c r="PR72" t="s">
        <v>1763</v>
      </c>
      <c r="PS72" t="s">
        <v>1767</v>
      </c>
      <c r="PT72" t="s">
        <v>1767</v>
      </c>
      <c r="PU72" t="s">
        <v>1767</v>
      </c>
      <c r="PV72" t="s">
        <v>1767</v>
      </c>
      <c r="PW72" t="s">
        <v>1767</v>
      </c>
      <c r="PX72" t="s">
        <v>1767</v>
      </c>
      <c r="PY72" t="s">
        <v>1767</v>
      </c>
      <c r="PZ72" t="s">
        <v>1885</v>
      </c>
      <c r="QA72" t="s">
        <v>841</v>
      </c>
      <c r="QB72" t="s">
        <v>1850</v>
      </c>
      <c r="QC72" t="s">
        <v>1785</v>
      </c>
      <c r="QD72" t="s">
        <v>1786</v>
      </c>
      <c r="QE72" t="s">
        <v>837</v>
      </c>
      <c r="QF72" t="s">
        <v>1763</v>
      </c>
      <c r="QG72" t="s">
        <v>1763</v>
      </c>
      <c r="QH72" t="s">
        <v>1763</v>
      </c>
      <c r="QI72" t="s">
        <v>1767</v>
      </c>
      <c r="QJ72" t="s">
        <v>1767</v>
      </c>
      <c r="QK72" t="s">
        <v>1763</v>
      </c>
      <c r="QL72" t="s">
        <v>1767</v>
      </c>
      <c r="QM72" t="s">
        <v>1767</v>
      </c>
      <c r="QN72" t="s">
        <v>1767</v>
      </c>
      <c r="QO72" t="s">
        <v>1767</v>
      </c>
      <c r="QP72" t="s">
        <v>1767</v>
      </c>
      <c r="QQ72" t="s">
        <v>1767</v>
      </c>
      <c r="QR72" t="s">
        <v>1763</v>
      </c>
      <c r="QS72" t="s">
        <v>1763</v>
      </c>
      <c r="QT72" t="s">
        <v>1767</v>
      </c>
      <c r="QU72" t="s">
        <v>1767</v>
      </c>
      <c r="QV72" t="s">
        <v>1767</v>
      </c>
      <c r="QW72" t="s">
        <v>1767</v>
      </c>
      <c r="QX72" t="s">
        <v>1767</v>
      </c>
      <c r="QY72" t="s">
        <v>1767</v>
      </c>
      <c r="QZ72" t="s">
        <v>1767</v>
      </c>
      <c r="RA72" t="s">
        <v>1767</v>
      </c>
      <c r="RB72" t="s">
        <v>1767</v>
      </c>
      <c r="RC72" t="s">
        <v>1767</v>
      </c>
      <c r="RD72" t="s">
        <v>1767</v>
      </c>
      <c r="RE72" t="s">
        <v>1767</v>
      </c>
      <c r="RF72" t="s">
        <v>1767</v>
      </c>
      <c r="RG72" t="s">
        <v>1767</v>
      </c>
      <c r="RH72" t="s">
        <v>1767</v>
      </c>
      <c r="RI72" t="s">
        <v>1767</v>
      </c>
      <c r="RJ72" t="s">
        <v>1767</v>
      </c>
      <c r="RK72" t="s">
        <v>1763</v>
      </c>
      <c r="RL72" t="s">
        <v>1767</v>
      </c>
      <c r="RM72" t="s">
        <v>1763</v>
      </c>
      <c r="RN72" t="s">
        <v>1767</v>
      </c>
      <c r="RO72" t="s">
        <v>1767</v>
      </c>
      <c r="RP72" t="s">
        <v>1767</v>
      </c>
      <c r="RQ72" t="s">
        <v>1767</v>
      </c>
      <c r="RR72" t="s">
        <v>1767</v>
      </c>
      <c r="RS72" t="s">
        <v>1767</v>
      </c>
      <c r="RT72" t="s">
        <v>1767</v>
      </c>
      <c r="RU72" t="s">
        <v>1767</v>
      </c>
      <c r="RV72" t="s">
        <v>1767</v>
      </c>
      <c r="RW72" t="s">
        <v>1767</v>
      </c>
      <c r="RX72" t="s">
        <v>845</v>
      </c>
      <c r="RY72" t="s">
        <v>1216</v>
      </c>
      <c r="RZ72" t="s">
        <v>1767</v>
      </c>
      <c r="SB72" t="s">
        <v>1767</v>
      </c>
      <c r="SC72" t="s">
        <v>1767</v>
      </c>
      <c r="SD72" t="s">
        <v>1767</v>
      </c>
      <c r="SE72" t="s">
        <v>1767</v>
      </c>
      <c r="SF72" t="s">
        <v>1767</v>
      </c>
      <c r="SG72" t="s">
        <v>1767</v>
      </c>
      <c r="SH72" t="s">
        <v>1767</v>
      </c>
      <c r="SI72" t="s">
        <v>1767</v>
      </c>
      <c r="SJ72" t="s">
        <v>1763</v>
      </c>
      <c r="SK72" t="s">
        <v>1767</v>
      </c>
      <c r="SL72" t="s">
        <v>1767</v>
      </c>
      <c r="SM72" t="s">
        <v>1767</v>
      </c>
      <c r="SN72" t="s">
        <v>1767</v>
      </c>
      <c r="SO72" t="s">
        <v>1767</v>
      </c>
      <c r="SP72" t="s">
        <v>1767</v>
      </c>
      <c r="SQ72" t="s">
        <v>1767</v>
      </c>
      <c r="SR72" t="s">
        <v>1767</v>
      </c>
      <c r="SS72" t="s">
        <v>1767</v>
      </c>
      <c r="ST72" t="s">
        <v>1767</v>
      </c>
      <c r="SU72" t="s">
        <v>1767</v>
      </c>
      <c r="SV72" t="s">
        <v>1767</v>
      </c>
      <c r="SW72" t="s">
        <v>1767</v>
      </c>
      <c r="SX72" t="s">
        <v>1767</v>
      </c>
      <c r="SY72" t="s">
        <v>1767</v>
      </c>
      <c r="SZ72" t="s">
        <v>1767</v>
      </c>
      <c r="TA72" t="s">
        <v>1767</v>
      </c>
      <c r="TB72" t="s">
        <v>1767</v>
      </c>
      <c r="TC72" t="s">
        <v>1767</v>
      </c>
      <c r="TD72" t="s">
        <v>1767</v>
      </c>
      <c r="TE72" t="s">
        <v>1767</v>
      </c>
      <c r="TF72" t="s">
        <v>1763</v>
      </c>
      <c r="TG72" t="s">
        <v>1767</v>
      </c>
      <c r="TH72" t="s">
        <v>1767</v>
      </c>
      <c r="TI72" t="s">
        <v>1767</v>
      </c>
      <c r="TU72" t="s">
        <v>1767</v>
      </c>
      <c r="TY72" t="s">
        <v>1763</v>
      </c>
      <c r="TZ72" t="s">
        <v>1767</v>
      </c>
      <c r="UA72" t="s">
        <v>1767</v>
      </c>
      <c r="UB72" t="s">
        <v>1767</v>
      </c>
      <c r="UC72" t="s">
        <v>1767</v>
      </c>
      <c r="UD72" t="s">
        <v>1767</v>
      </c>
      <c r="UE72" t="s">
        <v>1767</v>
      </c>
      <c r="UF72" t="s">
        <v>1767</v>
      </c>
      <c r="UG72" t="s">
        <v>1767</v>
      </c>
      <c r="UH72" t="s">
        <v>1767</v>
      </c>
      <c r="UI72" t="s">
        <v>1767</v>
      </c>
      <c r="UJ72" t="s">
        <v>1767</v>
      </c>
      <c r="UK72" t="s">
        <v>1767</v>
      </c>
      <c r="UL72" t="s">
        <v>1763</v>
      </c>
      <c r="UM72" t="s">
        <v>1763</v>
      </c>
      <c r="UN72" t="s">
        <v>1767</v>
      </c>
      <c r="UO72" t="s">
        <v>1763</v>
      </c>
      <c r="UP72" t="s">
        <v>1767</v>
      </c>
      <c r="UQ72" t="s">
        <v>1767</v>
      </c>
      <c r="UR72" t="s">
        <v>1767</v>
      </c>
      <c r="US72" t="s">
        <v>1767</v>
      </c>
      <c r="UT72" t="s">
        <v>1767</v>
      </c>
      <c r="UU72" t="s">
        <v>1767</v>
      </c>
      <c r="UV72" t="s">
        <v>1767</v>
      </c>
      <c r="UW72" t="s">
        <v>1767</v>
      </c>
      <c r="UX72" t="s">
        <v>1767</v>
      </c>
      <c r="UY72" t="s">
        <v>1767</v>
      </c>
      <c r="UZ72" t="s">
        <v>1767</v>
      </c>
      <c r="VB72" t="s">
        <v>1822</v>
      </c>
      <c r="VC72" t="s">
        <v>1788</v>
      </c>
      <c r="VD72" t="s">
        <v>1763</v>
      </c>
      <c r="VE72" t="s">
        <v>1767</v>
      </c>
      <c r="VF72" t="s">
        <v>1767</v>
      </c>
      <c r="VG72" t="s">
        <v>1767</v>
      </c>
      <c r="VH72" t="s">
        <v>1767</v>
      </c>
      <c r="VI72" t="s">
        <v>1767</v>
      </c>
      <c r="VJ72" t="s">
        <v>1767</v>
      </c>
      <c r="VK72" t="s">
        <v>1767</v>
      </c>
      <c r="VL72" t="s">
        <v>1767</v>
      </c>
      <c r="VM72" t="s">
        <v>1767</v>
      </c>
      <c r="VN72" t="s">
        <v>1767</v>
      </c>
      <c r="VO72" t="s">
        <v>1767</v>
      </c>
      <c r="VP72" t="s">
        <v>1767</v>
      </c>
      <c r="VQ72" t="s">
        <v>1767</v>
      </c>
      <c r="VY72" t="s">
        <v>1767</v>
      </c>
      <c r="VZ72" t="s">
        <v>1763</v>
      </c>
      <c r="WA72" t="s">
        <v>1767</v>
      </c>
      <c r="WJ72" t="s">
        <v>1763</v>
      </c>
      <c r="WK72" t="s">
        <v>1763</v>
      </c>
      <c r="WL72" t="s">
        <v>1763</v>
      </c>
      <c r="WM72" t="s">
        <v>1763</v>
      </c>
      <c r="WN72" t="s">
        <v>1767</v>
      </c>
      <c r="WO72" t="s">
        <v>1767</v>
      </c>
      <c r="WP72" t="s">
        <v>1767</v>
      </c>
      <c r="WQ72" t="s">
        <v>1767</v>
      </c>
      <c r="WR72" t="s">
        <v>1767</v>
      </c>
      <c r="WS72" t="s">
        <v>1037</v>
      </c>
      <c r="WU72" t="s">
        <v>1767</v>
      </c>
      <c r="WV72" t="s">
        <v>1767</v>
      </c>
      <c r="WW72" t="s">
        <v>1767</v>
      </c>
      <c r="WX72" t="s">
        <v>1767</v>
      </c>
      <c r="WY72" t="s">
        <v>1767</v>
      </c>
      <c r="WZ72" t="s">
        <v>1763</v>
      </c>
      <c r="XA72" t="s">
        <v>1767</v>
      </c>
      <c r="XB72" t="s">
        <v>1767</v>
      </c>
      <c r="XC72" t="s">
        <v>1789</v>
      </c>
      <c r="XD72" t="s">
        <v>1763</v>
      </c>
      <c r="XE72" t="s">
        <v>1763</v>
      </c>
      <c r="XF72" t="s">
        <v>1767</v>
      </c>
      <c r="XG72" t="s">
        <v>1767</v>
      </c>
      <c r="XH72" t="s">
        <v>1767</v>
      </c>
      <c r="XI72" t="s">
        <v>1767</v>
      </c>
      <c r="XJ72" t="s">
        <v>1767</v>
      </c>
      <c r="XK72" t="s">
        <v>1767</v>
      </c>
      <c r="XL72" t="s">
        <v>1767</v>
      </c>
      <c r="XM72" t="s">
        <v>1767</v>
      </c>
      <c r="XN72" t="s">
        <v>1767</v>
      </c>
      <c r="XO72" t="s">
        <v>1767</v>
      </c>
      <c r="XP72" t="s">
        <v>1767</v>
      </c>
      <c r="XQ72" t="s">
        <v>1767</v>
      </c>
      <c r="XR72" t="s">
        <v>1763</v>
      </c>
      <c r="XS72" t="s">
        <v>1767</v>
      </c>
      <c r="XT72" t="s">
        <v>1767</v>
      </c>
      <c r="XU72" t="s">
        <v>1767</v>
      </c>
      <c r="XV72" t="s">
        <v>1767</v>
      </c>
      <c r="XW72" t="s">
        <v>1767</v>
      </c>
      <c r="XX72" t="s">
        <v>1767</v>
      </c>
      <c r="XY72" t="s">
        <v>1767</v>
      </c>
      <c r="XZ72" t="s">
        <v>1767</v>
      </c>
      <c r="ZM72" t="s">
        <v>1767</v>
      </c>
      <c r="ZN72" t="s">
        <v>1767</v>
      </c>
      <c r="ZO72" t="s">
        <v>1767</v>
      </c>
      <c r="ZP72" t="s">
        <v>1763</v>
      </c>
      <c r="ZQ72" t="s">
        <v>1767</v>
      </c>
      <c r="ZR72" t="s">
        <v>1767</v>
      </c>
      <c r="ZS72" t="s">
        <v>1767</v>
      </c>
      <c r="ZT72" t="s">
        <v>1767</v>
      </c>
      <c r="ZU72" t="s">
        <v>1767</v>
      </c>
      <c r="ZV72" t="s">
        <v>1767</v>
      </c>
      <c r="ZW72" t="s">
        <v>1767</v>
      </c>
      <c r="ZX72" t="s">
        <v>1767</v>
      </c>
      <c r="ZY72" t="s">
        <v>1767</v>
      </c>
      <c r="ZZ72" t="s">
        <v>1767</v>
      </c>
      <c r="AAA72" t="s">
        <v>1767</v>
      </c>
      <c r="AAB72" t="s">
        <v>1767</v>
      </c>
      <c r="AAC72" t="s">
        <v>1767</v>
      </c>
      <c r="AAD72" t="s">
        <v>1767</v>
      </c>
      <c r="AAE72" t="s">
        <v>1767</v>
      </c>
      <c r="AAF72" t="s">
        <v>1767</v>
      </c>
      <c r="AAH72" t="s">
        <v>1767</v>
      </c>
      <c r="AAI72" t="s">
        <v>1767</v>
      </c>
      <c r="AAJ72" t="s">
        <v>1767</v>
      </c>
      <c r="AAK72" t="s">
        <v>1767</v>
      </c>
      <c r="AAL72" t="s">
        <v>1763</v>
      </c>
      <c r="AAM72" t="s">
        <v>1767</v>
      </c>
      <c r="AAN72" t="s">
        <v>1767</v>
      </c>
      <c r="AAO72" t="s">
        <v>1767</v>
      </c>
      <c r="AAP72" t="s">
        <v>1767</v>
      </c>
      <c r="AAQ72" t="s">
        <v>1767</v>
      </c>
      <c r="AAR72" t="s">
        <v>1767</v>
      </c>
      <c r="AAS72" t="s">
        <v>1767</v>
      </c>
      <c r="AAT72" t="s">
        <v>1767</v>
      </c>
      <c r="AAV72" t="s">
        <v>1763</v>
      </c>
      <c r="AAW72" t="s">
        <v>1767</v>
      </c>
      <c r="AAX72" t="s">
        <v>1767</v>
      </c>
      <c r="AAY72" t="s">
        <v>1767</v>
      </c>
      <c r="AAZ72" t="s">
        <v>1767</v>
      </c>
      <c r="ABA72" t="s">
        <v>1763</v>
      </c>
      <c r="ABB72" t="s">
        <v>1763</v>
      </c>
      <c r="ABC72" t="s">
        <v>1767</v>
      </c>
      <c r="ABD72" t="s">
        <v>1767</v>
      </c>
      <c r="ABE72" t="s">
        <v>1767</v>
      </c>
      <c r="ABF72" t="s">
        <v>1767</v>
      </c>
      <c r="ABG72" t="s">
        <v>1767</v>
      </c>
      <c r="ABH72" t="s">
        <v>1767</v>
      </c>
      <c r="ABI72" t="s">
        <v>1767</v>
      </c>
      <c r="ABJ72" t="s">
        <v>1767</v>
      </c>
      <c r="ABK72" t="s">
        <v>1767</v>
      </c>
      <c r="ABL72" t="s">
        <v>1767</v>
      </c>
      <c r="ABM72" t="s">
        <v>1767</v>
      </c>
      <c r="ABN72" t="s">
        <v>1767</v>
      </c>
      <c r="ABO72" t="s">
        <v>1767</v>
      </c>
      <c r="ABP72" t="s">
        <v>1767</v>
      </c>
      <c r="ABQ72" t="s">
        <v>1767</v>
      </c>
      <c r="ABR72" t="s">
        <v>1767</v>
      </c>
      <c r="ABS72" t="s">
        <v>1767</v>
      </c>
      <c r="ABT72" t="s">
        <v>1763</v>
      </c>
      <c r="ABU72" t="s">
        <v>1767</v>
      </c>
      <c r="ABV72" t="s">
        <v>1767</v>
      </c>
      <c r="ABW72" t="s">
        <v>1763</v>
      </c>
      <c r="ABX72" t="s">
        <v>1763</v>
      </c>
      <c r="ABY72" t="s">
        <v>1767</v>
      </c>
      <c r="ABZ72" t="s">
        <v>1767</v>
      </c>
      <c r="ACA72" t="s">
        <v>1767</v>
      </c>
      <c r="ACB72" t="s">
        <v>1767</v>
      </c>
      <c r="ACC72" t="s">
        <v>1767</v>
      </c>
      <c r="ACD72" t="s">
        <v>1767</v>
      </c>
      <c r="ACE72" t="s">
        <v>1767</v>
      </c>
      <c r="ACF72" t="s">
        <v>1767</v>
      </c>
      <c r="ACG72" t="s">
        <v>1767</v>
      </c>
      <c r="ACH72" t="s">
        <v>1767</v>
      </c>
      <c r="ACI72" t="s">
        <v>1767</v>
      </c>
    </row>
    <row r="73" spans="1:763">
      <c r="A73" t="s">
        <v>1217</v>
      </c>
      <c r="B73" t="s">
        <v>1218</v>
      </c>
      <c r="C73" t="s">
        <v>1219</v>
      </c>
      <c r="D73" t="s">
        <v>854</v>
      </c>
      <c r="E73" t="s">
        <v>854</v>
      </c>
      <c r="P73" t="s">
        <v>855</v>
      </c>
      <c r="T73" t="s">
        <v>1900</v>
      </c>
      <c r="V73" t="s">
        <v>1763</v>
      </c>
      <c r="X73" t="s">
        <v>1763</v>
      </c>
      <c r="Y73" t="s">
        <v>1791</v>
      </c>
      <c r="AA73" t="s">
        <v>1828</v>
      </c>
      <c r="AB73" t="s">
        <v>1817</v>
      </c>
      <c r="AC73" t="s">
        <v>836</v>
      </c>
      <c r="AD73" t="s">
        <v>1763</v>
      </c>
      <c r="AE73" t="s">
        <v>818</v>
      </c>
      <c r="AF73" t="s">
        <v>836</v>
      </c>
      <c r="AG73" t="s">
        <v>818</v>
      </c>
      <c r="KF73" t="s">
        <v>836</v>
      </c>
      <c r="KH73" t="s">
        <v>818</v>
      </c>
      <c r="KI73" t="s">
        <v>818</v>
      </c>
      <c r="KJ73" t="s">
        <v>818</v>
      </c>
      <c r="KK73" t="s">
        <v>845</v>
      </c>
      <c r="KL73" t="s">
        <v>818</v>
      </c>
      <c r="KM73" t="s">
        <v>818</v>
      </c>
      <c r="KN73" t="s">
        <v>845</v>
      </c>
      <c r="KO73" t="s">
        <v>818</v>
      </c>
      <c r="KP73" t="s">
        <v>845</v>
      </c>
      <c r="KQ73" t="s">
        <v>845</v>
      </c>
      <c r="KR73" t="s">
        <v>818</v>
      </c>
      <c r="KS73" t="s">
        <v>818</v>
      </c>
      <c r="KT73" t="s">
        <v>818</v>
      </c>
      <c r="KU73" t="s">
        <v>818</v>
      </c>
      <c r="KV73" t="s">
        <v>845</v>
      </c>
      <c r="KW73" t="s">
        <v>818</v>
      </c>
      <c r="KX73" t="s">
        <v>845</v>
      </c>
      <c r="KY73" t="s">
        <v>818</v>
      </c>
      <c r="KZ73" t="s">
        <v>845</v>
      </c>
      <c r="LA73" t="s">
        <v>845</v>
      </c>
      <c r="LB73" t="s">
        <v>818</v>
      </c>
      <c r="LC73" t="s">
        <v>837</v>
      </c>
      <c r="LD73" t="s">
        <v>836</v>
      </c>
      <c r="LE73" t="s">
        <v>837</v>
      </c>
      <c r="LF73" t="s">
        <v>837</v>
      </c>
      <c r="LH73" t="s">
        <v>1767</v>
      </c>
      <c r="LI73" t="s">
        <v>1767</v>
      </c>
      <c r="LJ73" t="s">
        <v>1767</v>
      </c>
      <c r="LK73" t="s">
        <v>1767</v>
      </c>
      <c r="LL73" t="s">
        <v>1767</v>
      </c>
      <c r="LM73" t="s">
        <v>1767</v>
      </c>
      <c r="LO73" t="s">
        <v>1767</v>
      </c>
      <c r="LQ73" t="s">
        <v>1767</v>
      </c>
      <c r="LR73" t="s">
        <v>818</v>
      </c>
      <c r="LV73" t="s">
        <v>818</v>
      </c>
      <c r="LX73" t="s">
        <v>1763</v>
      </c>
      <c r="LY73" t="s">
        <v>1046</v>
      </c>
      <c r="MU73" t="s">
        <v>1763</v>
      </c>
      <c r="NC73" t="s">
        <v>1763</v>
      </c>
      <c r="ND73" t="s">
        <v>1767</v>
      </c>
      <c r="NE73" t="s">
        <v>1763</v>
      </c>
      <c r="NR73" t="s">
        <v>1763</v>
      </c>
      <c r="NS73" t="s">
        <v>1763</v>
      </c>
      <c r="NT73" t="s">
        <v>1846</v>
      </c>
      <c r="NU73" t="s">
        <v>1772</v>
      </c>
      <c r="NY73" t="s">
        <v>837</v>
      </c>
      <c r="NZ73" t="s">
        <v>889</v>
      </c>
      <c r="OP73" t="s">
        <v>1763</v>
      </c>
      <c r="OQ73" t="s">
        <v>1774</v>
      </c>
      <c r="OR73" t="s">
        <v>1775</v>
      </c>
      <c r="OS73" t="s">
        <v>1819</v>
      </c>
      <c r="OT73" t="s">
        <v>1763</v>
      </c>
      <c r="OU73" t="s">
        <v>1767</v>
      </c>
      <c r="OV73" t="s">
        <v>1777</v>
      </c>
      <c r="OW73" t="s">
        <v>1820</v>
      </c>
      <c r="OX73" t="s">
        <v>832</v>
      </c>
      <c r="OY73" t="s">
        <v>1779</v>
      </c>
      <c r="OZ73" t="s">
        <v>865</v>
      </c>
      <c r="PA73" t="s">
        <v>1767</v>
      </c>
      <c r="PB73" t="s">
        <v>1767</v>
      </c>
      <c r="PC73" t="s">
        <v>1767</v>
      </c>
      <c r="PD73" t="s">
        <v>1763</v>
      </c>
      <c r="PE73" t="s">
        <v>1767</v>
      </c>
      <c r="PF73" t="s">
        <v>1767</v>
      </c>
      <c r="PG73" t="s">
        <v>1767</v>
      </c>
      <c r="PH73" t="s">
        <v>1767</v>
      </c>
      <c r="PI73" t="s">
        <v>1767</v>
      </c>
      <c r="PJ73" t="s">
        <v>1767</v>
      </c>
      <c r="PK73" t="s">
        <v>1767</v>
      </c>
      <c r="PL73" t="s">
        <v>1780</v>
      </c>
      <c r="PM73" t="s">
        <v>836</v>
      </c>
      <c r="PN73" t="s">
        <v>837</v>
      </c>
      <c r="PO73" t="s">
        <v>1807</v>
      </c>
      <c r="PP73" t="s">
        <v>1782</v>
      </c>
      <c r="PQ73" t="s">
        <v>1763</v>
      </c>
      <c r="PR73" t="s">
        <v>1763</v>
      </c>
      <c r="PS73" t="s">
        <v>1763</v>
      </c>
      <c r="PT73" t="s">
        <v>1767</v>
      </c>
      <c r="PU73" t="s">
        <v>1767</v>
      </c>
      <c r="PV73" t="s">
        <v>1767</v>
      </c>
      <c r="PW73" t="s">
        <v>1767</v>
      </c>
      <c r="PX73" t="s">
        <v>1767</v>
      </c>
      <c r="PY73" t="s">
        <v>1767</v>
      </c>
      <c r="PZ73" t="s">
        <v>1783</v>
      </c>
      <c r="QD73" t="s">
        <v>1786</v>
      </c>
      <c r="QE73" t="s">
        <v>837</v>
      </c>
      <c r="QF73" t="s">
        <v>1767</v>
      </c>
      <c r="QG73" t="s">
        <v>1763</v>
      </c>
      <c r="QH73" t="s">
        <v>1763</v>
      </c>
      <c r="QI73" t="s">
        <v>1763</v>
      </c>
      <c r="QJ73" t="s">
        <v>1763</v>
      </c>
      <c r="QK73" t="s">
        <v>1763</v>
      </c>
      <c r="QL73" t="s">
        <v>1767</v>
      </c>
      <c r="QM73" t="s">
        <v>1767</v>
      </c>
      <c r="QN73" t="s">
        <v>1767</v>
      </c>
      <c r="QO73" t="s">
        <v>1767</v>
      </c>
      <c r="QP73" t="s">
        <v>1767</v>
      </c>
      <c r="QQ73" t="s">
        <v>1767</v>
      </c>
      <c r="QR73" t="s">
        <v>1763</v>
      </c>
      <c r="QS73" t="s">
        <v>1763</v>
      </c>
      <c r="QT73" t="s">
        <v>1767</v>
      </c>
      <c r="QU73" t="s">
        <v>1767</v>
      </c>
      <c r="QV73" t="s">
        <v>1767</v>
      </c>
      <c r="QW73" t="s">
        <v>1767</v>
      </c>
      <c r="QX73" t="s">
        <v>1767</v>
      </c>
      <c r="QY73" t="s">
        <v>1767</v>
      </c>
      <c r="QZ73" t="s">
        <v>1767</v>
      </c>
      <c r="RA73" t="s">
        <v>1767</v>
      </c>
      <c r="RB73" t="s">
        <v>1767</v>
      </c>
      <c r="RC73" t="s">
        <v>1767</v>
      </c>
      <c r="RD73" t="s">
        <v>1767</v>
      </c>
      <c r="RE73" t="s">
        <v>1767</v>
      </c>
      <c r="RF73" t="s">
        <v>1767</v>
      </c>
      <c r="RG73" t="s">
        <v>1767</v>
      </c>
      <c r="RH73" t="s">
        <v>1767</v>
      </c>
      <c r="RI73" t="s">
        <v>1767</v>
      </c>
      <c r="RJ73" t="s">
        <v>1767</v>
      </c>
      <c r="RK73" t="s">
        <v>1763</v>
      </c>
      <c r="RL73" t="s">
        <v>1767</v>
      </c>
      <c r="RM73" t="s">
        <v>1763</v>
      </c>
      <c r="RN73" t="s">
        <v>1767</v>
      </c>
      <c r="RO73" t="s">
        <v>1763</v>
      </c>
      <c r="RP73" t="s">
        <v>1767</v>
      </c>
      <c r="RQ73" t="s">
        <v>1767</v>
      </c>
      <c r="RR73" t="s">
        <v>1767</v>
      </c>
      <c r="RS73" t="s">
        <v>1767</v>
      </c>
      <c r="RT73" t="s">
        <v>1767</v>
      </c>
      <c r="RU73" t="s">
        <v>1767</v>
      </c>
      <c r="RV73" t="s">
        <v>1767</v>
      </c>
      <c r="RW73" t="s">
        <v>1767</v>
      </c>
      <c r="RX73" t="s">
        <v>837</v>
      </c>
      <c r="RY73" t="s">
        <v>897</v>
      </c>
      <c r="RZ73" t="s">
        <v>1767</v>
      </c>
      <c r="SB73" t="s">
        <v>1767</v>
      </c>
      <c r="SC73" t="s">
        <v>1767</v>
      </c>
      <c r="SD73" t="s">
        <v>1767</v>
      </c>
      <c r="SE73" t="s">
        <v>1767</v>
      </c>
      <c r="SF73" t="s">
        <v>1767</v>
      </c>
      <c r="SG73" t="s">
        <v>1767</v>
      </c>
      <c r="SH73" t="s">
        <v>1767</v>
      </c>
      <c r="SI73" t="s">
        <v>1767</v>
      </c>
      <c r="SJ73" t="s">
        <v>1763</v>
      </c>
      <c r="SK73" t="s">
        <v>1767</v>
      </c>
      <c r="SL73" t="s">
        <v>1767</v>
      </c>
      <c r="SM73" t="s">
        <v>1767</v>
      </c>
      <c r="SN73" t="s">
        <v>1767</v>
      </c>
      <c r="SO73" t="s">
        <v>1767</v>
      </c>
      <c r="SP73" t="s">
        <v>1767</v>
      </c>
      <c r="SQ73" t="s">
        <v>1767</v>
      </c>
      <c r="SR73" t="s">
        <v>1767</v>
      </c>
      <c r="SS73" t="s">
        <v>1767</v>
      </c>
      <c r="ST73" t="s">
        <v>1767</v>
      </c>
      <c r="SU73" t="s">
        <v>1767</v>
      </c>
      <c r="SV73" t="s">
        <v>1767</v>
      </c>
      <c r="SW73" t="s">
        <v>1767</v>
      </c>
      <c r="SX73" t="s">
        <v>1767</v>
      </c>
      <c r="SY73" t="s">
        <v>1767</v>
      </c>
      <c r="SZ73" t="s">
        <v>1767</v>
      </c>
      <c r="TA73" t="s">
        <v>1767</v>
      </c>
      <c r="TB73" t="s">
        <v>1767</v>
      </c>
      <c r="TC73" t="s">
        <v>1767</v>
      </c>
      <c r="TD73" t="s">
        <v>1767</v>
      </c>
      <c r="TE73" t="s">
        <v>1767</v>
      </c>
      <c r="TF73" t="s">
        <v>1763</v>
      </c>
      <c r="TG73" t="s">
        <v>1767</v>
      </c>
      <c r="TH73" t="s">
        <v>1767</v>
      </c>
      <c r="TI73" t="s">
        <v>1767</v>
      </c>
      <c r="TU73" t="s">
        <v>1767</v>
      </c>
      <c r="TY73" t="s">
        <v>1763</v>
      </c>
      <c r="TZ73" t="s">
        <v>1763</v>
      </c>
      <c r="UA73" t="s">
        <v>1767</v>
      </c>
      <c r="UB73" t="s">
        <v>1763</v>
      </c>
      <c r="UC73" t="s">
        <v>1767</v>
      </c>
      <c r="UD73" t="s">
        <v>1767</v>
      </c>
      <c r="UE73" t="s">
        <v>1767</v>
      </c>
      <c r="UF73" t="s">
        <v>1767</v>
      </c>
      <c r="UG73" t="s">
        <v>1767</v>
      </c>
      <c r="UH73" t="s">
        <v>1767</v>
      </c>
      <c r="UI73" t="s">
        <v>1767</v>
      </c>
      <c r="UJ73" t="s">
        <v>1767</v>
      </c>
      <c r="UK73" t="s">
        <v>1767</v>
      </c>
      <c r="UL73" t="s">
        <v>1763</v>
      </c>
      <c r="UM73" t="s">
        <v>1763</v>
      </c>
      <c r="UN73" t="s">
        <v>1767</v>
      </c>
      <c r="UO73" t="s">
        <v>1767</v>
      </c>
      <c r="UP73" t="s">
        <v>1763</v>
      </c>
      <c r="UQ73" t="s">
        <v>1767</v>
      </c>
      <c r="UR73" t="s">
        <v>1767</v>
      </c>
      <c r="US73" t="s">
        <v>1767</v>
      </c>
      <c r="UT73" t="s">
        <v>1763</v>
      </c>
      <c r="UU73" t="s">
        <v>1767</v>
      </c>
      <c r="UV73" t="s">
        <v>1767</v>
      </c>
      <c r="UW73" t="s">
        <v>1767</v>
      </c>
      <c r="UX73" t="s">
        <v>1767</v>
      </c>
      <c r="UY73" t="s">
        <v>1767</v>
      </c>
      <c r="UZ73" t="s">
        <v>1767</v>
      </c>
      <c r="VD73" t="s">
        <v>1763</v>
      </c>
      <c r="VE73" t="s">
        <v>1767</v>
      </c>
      <c r="VF73" t="s">
        <v>1767</v>
      </c>
      <c r="VG73" t="s">
        <v>1767</v>
      </c>
      <c r="VH73" t="s">
        <v>1767</v>
      </c>
      <c r="VI73" t="s">
        <v>1767</v>
      </c>
      <c r="VJ73" t="s">
        <v>1767</v>
      </c>
      <c r="VK73" t="s">
        <v>1767</v>
      </c>
      <c r="VL73" t="s">
        <v>1767</v>
      </c>
      <c r="VM73" t="s">
        <v>1767</v>
      </c>
      <c r="VN73" t="s">
        <v>1767</v>
      </c>
      <c r="VO73" t="s">
        <v>1767</v>
      </c>
      <c r="VP73" t="s">
        <v>1767</v>
      </c>
      <c r="VQ73" t="s">
        <v>1767</v>
      </c>
      <c r="VY73" t="s">
        <v>1767</v>
      </c>
      <c r="VZ73" t="s">
        <v>1763</v>
      </c>
      <c r="WA73" t="s">
        <v>1767</v>
      </c>
      <c r="WJ73" t="s">
        <v>1763</v>
      </c>
      <c r="WK73" t="s">
        <v>1763</v>
      </c>
      <c r="WL73" t="s">
        <v>1767</v>
      </c>
      <c r="WM73" t="s">
        <v>1767</v>
      </c>
      <c r="WN73" t="s">
        <v>1767</v>
      </c>
      <c r="WO73" t="s">
        <v>1767</v>
      </c>
      <c r="WP73" t="s">
        <v>1767</v>
      </c>
      <c r="WQ73" t="s">
        <v>1767</v>
      </c>
      <c r="WR73" t="s">
        <v>1767</v>
      </c>
      <c r="WS73" t="s">
        <v>908</v>
      </c>
      <c r="WU73" t="s">
        <v>1763</v>
      </c>
      <c r="WV73" t="s">
        <v>1763</v>
      </c>
      <c r="WW73" t="s">
        <v>1763</v>
      </c>
      <c r="WX73" t="s">
        <v>1767</v>
      </c>
      <c r="WY73" t="s">
        <v>1767</v>
      </c>
      <c r="WZ73" t="s">
        <v>1767</v>
      </c>
      <c r="XA73" t="s">
        <v>1767</v>
      </c>
      <c r="XB73" t="s">
        <v>1767</v>
      </c>
      <c r="XC73" t="s">
        <v>1789</v>
      </c>
      <c r="XD73" t="s">
        <v>1763</v>
      </c>
      <c r="XE73" t="s">
        <v>1767</v>
      </c>
      <c r="XF73" t="s">
        <v>1767</v>
      </c>
      <c r="XG73" t="s">
        <v>1767</v>
      </c>
      <c r="XH73" t="s">
        <v>1767</v>
      </c>
      <c r="XI73" t="s">
        <v>1767</v>
      </c>
      <c r="XJ73" t="s">
        <v>1767</v>
      </c>
      <c r="XK73" t="s">
        <v>1767</v>
      </c>
      <c r="XL73" t="s">
        <v>1767</v>
      </c>
      <c r="XM73" t="s">
        <v>1767</v>
      </c>
      <c r="XN73" t="s">
        <v>1763</v>
      </c>
      <c r="XO73" t="s">
        <v>1767</v>
      </c>
      <c r="XP73" t="s">
        <v>1767</v>
      </c>
      <c r="XQ73" t="s">
        <v>1767</v>
      </c>
      <c r="XR73" t="s">
        <v>1767</v>
      </c>
      <c r="XS73" t="s">
        <v>1767</v>
      </c>
      <c r="XT73" t="s">
        <v>1767</v>
      </c>
      <c r="XU73" t="s">
        <v>1767</v>
      </c>
      <c r="XV73" t="s">
        <v>1767</v>
      </c>
      <c r="XW73" t="s">
        <v>1763</v>
      </c>
      <c r="XX73" t="s">
        <v>1767</v>
      </c>
      <c r="XY73" t="s">
        <v>1767</v>
      </c>
      <c r="XZ73" t="s">
        <v>1767</v>
      </c>
      <c r="ZM73" t="s">
        <v>1767</v>
      </c>
      <c r="ZN73" t="s">
        <v>1767</v>
      </c>
      <c r="ZO73" t="s">
        <v>1763</v>
      </c>
      <c r="ZP73" t="s">
        <v>1767</v>
      </c>
      <c r="ZQ73" t="s">
        <v>1763</v>
      </c>
      <c r="ZR73" t="s">
        <v>1763</v>
      </c>
      <c r="ZS73" t="s">
        <v>1767</v>
      </c>
      <c r="ZT73" t="s">
        <v>1767</v>
      </c>
      <c r="ZU73" t="s">
        <v>1767</v>
      </c>
      <c r="ZV73" t="s">
        <v>1767</v>
      </c>
      <c r="ZW73" t="s">
        <v>1767</v>
      </c>
      <c r="ZX73" t="s">
        <v>1767</v>
      </c>
      <c r="ZY73" t="s">
        <v>1767</v>
      </c>
      <c r="ZZ73" t="s">
        <v>1767</v>
      </c>
      <c r="AAA73" t="s">
        <v>1767</v>
      </c>
      <c r="AAB73" t="s">
        <v>1767</v>
      </c>
      <c r="AAC73" t="s">
        <v>1767</v>
      </c>
      <c r="AAD73" t="s">
        <v>1767</v>
      </c>
      <c r="AAE73" t="s">
        <v>1767</v>
      </c>
      <c r="AAF73" t="s">
        <v>1767</v>
      </c>
      <c r="AAH73" t="s">
        <v>1767</v>
      </c>
      <c r="AAI73" t="s">
        <v>1763</v>
      </c>
      <c r="AAJ73" t="s">
        <v>1763</v>
      </c>
      <c r="AAK73" t="s">
        <v>1763</v>
      </c>
      <c r="AAL73" t="s">
        <v>1767</v>
      </c>
      <c r="AAM73" t="s">
        <v>1767</v>
      </c>
      <c r="AAN73" t="s">
        <v>1767</v>
      </c>
      <c r="AAO73" t="s">
        <v>1767</v>
      </c>
      <c r="AAP73" t="s">
        <v>1767</v>
      </c>
      <c r="AAQ73" t="s">
        <v>1767</v>
      </c>
      <c r="AAR73" t="s">
        <v>1767</v>
      </c>
      <c r="AAS73" t="s">
        <v>1767</v>
      </c>
      <c r="AAT73" t="s">
        <v>1767</v>
      </c>
      <c r="AAV73" t="s">
        <v>1763</v>
      </c>
      <c r="AAW73" t="s">
        <v>1767</v>
      </c>
      <c r="AAX73" t="s">
        <v>1767</v>
      </c>
      <c r="AAY73" t="s">
        <v>1767</v>
      </c>
      <c r="AAZ73" t="s">
        <v>1767</v>
      </c>
      <c r="ABA73" t="s">
        <v>1763</v>
      </c>
      <c r="ABB73" t="s">
        <v>1763</v>
      </c>
      <c r="ABC73" t="s">
        <v>1767</v>
      </c>
      <c r="ABD73" t="s">
        <v>1767</v>
      </c>
      <c r="ABE73" t="s">
        <v>1767</v>
      </c>
      <c r="ABF73" t="s">
        <v>1767</v>
      </c>
      <c r="ABG73" t="s">
        <v>1767</v>
      </c>
      <c r="ABH73" t="s">
        <v>1767</v>
      </c>
      <c r="ABI73" t="s">
        <v>1767</v>
      </c>
      <c r="ABJ73" t="s">
        <v>1767</v>
      </c>
      <c r="ABK73" t="s">
        <v>1767</v>
      </c>
      <c r="ABL73" t="s">
        <v>1767</v>
      </c>
      <c r="ABM73" t="s">
        <v>1767</v>
      </c>
      <c r="ABN73" t="s">
        <v>1767</v>
      </c>
      <c r="ABO73" t="s">
        <v>1767</v>
      </c>
      <c r="ABP73" t="s">
        <v>1767</v>
      </c>
      <c r="ABQ73" t="s">
        <v>1767</v>
      </c>
      <c r="ABR73" t="s">
        <v>1767</v>
      </c>
      <c r="ABS73" t="s">
        <v>1767</v>
      </c>
      <c r="ABT73" t="s">
        <v>1763</v>
      </c>
      <c r="ABU73" t="s">
        <v>1767</v>
      </c>
      <c r="ABV73" t="s">
        <v>1767</v>
      </c>
      <c r="ABW73" t="s">
        <v>1763</v>
      </c>
      <c r="ABX73" t="s">
        <v>1767</v>
      </c>
      <c r="ABY73" t="s">
        <v>1767</v>
      </c>
      <c r="ABZ73" t="s">
        <v>1767</v>
      </c>
      <c r="ACA73" t="s">
        <v>1763</v>
      </c>
      <c r="ACB73" t="s">
        <v>1767</v>
      </c>
      <c r="ACC73" t="s">
        <v>1767</v>
      </c>
      <c r="ACD73" t="s">
        <v>1767</v>
      </c>
      <c r="ACE73" t="s">
        <v>1767</v>
      </c>
      <c r="ACF73" t="s">
        <v>1767</v>
      </c>
      <c r="ACG73" t="s">
        <v>1767</v>
      </c>
      <c r="ACH73" t="s">
        <v>1767</v>
      </c>
      <c r="ACI73" t="s">
        <v>1767</v>
      </c>
    </row>
    <row r="74" spans="1:763">
      <c r="A74" t="s">
        <v>1220</v>
      </c>
      <c r="B74" t="s">
        <v>1221</v>
      </c>
      <c r="C74" t="s">
        <v>1222</v>
      </c>
      <c r="D74" t="s">
        <v>967</v>
      </c>
      <c r="E74" t="s">
        <v>967</v>
      </c>
      <c r="P74" t="s">
        <v>886</v>
      </c>
      <c r="Q74">
        <v>0.64514064157430773</v>
      </c>
      <c r="T74" t="s">
        <v>1855</v>
      </c>
      <c r="V74" t="s">
        <v>1763</v>
      </c>
      <c r="X74" t="s">
        <v>1763</v>
      </c>
      <c r="Y74" t="s">
        <v>1791</v>
      </c>
      <c r="AA74" t="s">
        <v>1765</v>
      </c>
      <c r="AB74" t="s">
        <v>1766</v>
      </c>
      <c r="AC74" t="s">
        <v>879</v>
      </c>
      <c r="AD74" t="s">
        <v>1767</v>
      </c>
      <c r="AE74" t="s">
        <v>837</v>
      </c>
      <c r="AF74" t="s">
        <v>845</v>
      </c>
      <c r="AG74" t="s">
        <v>818</v>
      </c>
      <c r="KF74" t="s">
        <v>879</v>
      </c>
      <c r="KH74" t="s">
        <v>818</v>
      </c>
      <c r="KI74" t="s">
        <v>845</v>
      </c>
      <c r="KJ74" t="s">
        <v>818</v>
      </c>
      <c r="KK74" t="s">
        <v>818</v>
      </c>
      <c r="KL74" t="s">
        <v>818</v>
      </c>
      <c r="KM74" t="s">
        <v>845</v>
      </c>
      <c r="KN74" t="s">
        <v>818</v>
      </c>
      <c r="KO74" t="s">
        <v>818</v>
      </c>
      <c r="KP74" t="s">
        <v>845</v>
      </c>
      <c r="KQ74" t="s">
        <v>845</v>
      </c>
      <c r="KR74" t="s">
        <v>818</v>
      </c>
      <c r="KS74" t="s">
        <v>818</v>
      </c>
      <c r="KT74" t="s">
        <v>818</v>
      </c>
      <c r="KU74" t="s">
        <v>818</v>
      </c>
      <c r="KV74" t="s">
        <v>818</v>
      </c>
      <c r="KW74" t="s">
        <v>845</v>
      </c>
      <c r="KX74" t="s">
        <v>818</v>
      </c>
      <c r="KY74" t="s">
        <v>818</v>
      </c>
      <c r="KZ74" t="s">
        <v>818</v>
      </c>
      <c r="LA74" t="s">
        <v>845</v>
      </c>
      <c r="LB74" t="s">
        <v>845</v>
      </c>
      <c r="LC74" t="s">
        <v>845</v>
      </c>
      <c r="LD74" t="s">
        <v>879</v>
      </c>
      <c r="LE74" t="s">
        <v>818</v>
      </c>
      <c r="LF74" t="s">
        <v>837</v>
      </c>
      <c r="LH74" t="s">
        <v>1818</v>
      </c>
      <c r="LI74" t="s">
        <v>1767</v>
      </c>
      <c r="LJ74" t="s">
        <v>1767</v>
      </c>
      <c r="LK74" t="s">
        <v>1767</v>
      </c>
      <c r="LL74" t="s">
        <v>1767</v>
      </c>
      <c r="LM74" t="s">
        <v>1818</v>
      </c>
      <c r="LO74" t="s">
        <v>1767</v>
      </c>
      <c r="LQ74" t="s">
        <v>1767</v>
      </c>
      <c r="LR74" t="s">
        <v>845</v>
      </c>
      <c r="LS74" t="s">
        <v>818</v>
      </c>
      <c r="LT74" t="s">
        <v>818</v>
      </c>
      <c r="LU74" t="s">
        <v>818</v>
      </c>
      <c r="LV74" t="s">
        <v>845</v>
      </c>
      <c r="LW74" t="s">
        <v>818</v>
      </c>
      <c r="LX74" t="s">
        <v>1767</v>
      </c>
      <c r="MA74" t="s">
        <v>1864</v>
      </c>
      <c r="MB74" t="s">
        <v>821</v>
      </c>
      <c r="MC74" t="s">
        <v>1920</v>
      </c>
      <c r="MD74" t="s">
        <v>1763</v>
      </c>
      <c r="MF74" t="s">
        <v>1770</v>
      </c>
      <c r="MI74" t="s">
        <v>1763</v>
      </c>
      <c r="MJ74" t="s">
        <v>1904</v>
      </c>
      <c r="MU74" t="s">
        <v>1767</v>
      </c>
      <c r="MV74" t="s">
        <v>1763</v>
      </c>
      <c r="MW74" t="s">
        <v>1763</v>
      </c>
      <c r="MX74" t="s">
        <v>1767</v>
      </c>
      <c r="MY74" t="s">
        <v>1767</v>
      </c>
      <c r="MZ74" t="s">
        <v>1767</v>
      </c>
      <c r="NA74" t="s">
        <v>1767</v>
      </c>
      <c r="NB74" t="s">
        <v>1767</v>
      </c>
      <c r="NR74" t="s">
        <v>1767</v>
      </c>
      <c r="NU74" t="s">
        <v>1848</v>
      </c>
      <c r="NX74" t="s">
        <v>1773</v>
      </c>
      <c r="OP74" t="s">
        <v>1767</v>
      </c>
      <c r="OQ74" t="s">
        <v>1774</v>
      </c>
      <c r="OR74" t="s">
        <v>1775</v>
      </c>
      <c r="OS74" t="s">
        <v>1776</v>
      </c>
      <c r="OT74" t="s">
        <v>1763</v>
      </c>
      <c r="OU74" t="s">
        <v>1767</v>
      </c>
      <c r="OV74" t="s">
        <v>1777</v>
      </c>
      <c r="OW74" t="s">
        <v>1778</v>
      </c>
      <c r="OX74" t="s">
        <v>832</v>
      </c>
      <c r="OY74" t="s">
        <v>1779</v>
      </c>
      <c r="OZ74" t="s">
        <v>834</v>
      </c>
      <c r="PA74" t="s">
        <v>1767</v>
      </c>
      <c r="PB74" t="s">
        <v>1767</v>
      </c>
      <c r="PC74" t="s">
        <v>1767</v>
      </c>
      <c r="PD74" t="s">
        <v>1767</v>
      </c>
      <c r="PE74" t="s">
        <v>1767</v>
      </c>
      <c r="PF74" t="s">
        <v>1767</v>
      </c>
      <c r="PG74" t="s">
        <v>1763</v>
      </c>
      <c r="PH74" t="s">
        <v>1767</v>
      </c>
      <c r="PI74" t="s">
        <v>1767</v>
      </c>
      <c r="PJ74" t="s">
        <v>1767</v>
      </c>
      <c r="PK74" t="s">
        <v>1767</v>
      </c>
      <c r="PL74" t="s">
        <v>1780</v>
      </c>
      <c r="PM74" t="s">
        <v>845</v>
      </c>
      <c r="PN74" t="s">
        <v>845</v>
      </c>
      <c r="PO74" t="s">
        <v>1812</v>
      </c>
      <c r="PP74" t="s">
        <v>1782</v>
      </c>
      <c r="PQ74" t="s">
        <v>1763</v>
      </c>
      <c r="PR74" t="s">
        <v>1763</v>
      </c>
      <c r="PS74" t="s">
        <v>1767</v>
      </c>
      <c r="PT74" t="s">
        <v>1767</v>
      </c>
      <c r="PU74" t="s">
        <v>1767</v>
      </c>
      <c r="PV74" t="s">
        <v>1767</v>
      </c>
      <c r="PW74" t="s">
        <v>1767</v>
      </c>
      <c r="PX74" t="s">
        <v>1767</v>
      </c>
      <c r="PY74" t="s">
        <v>1767</v>
      </c>
      <c r="PZ74" t="s">
        <v>1783</v>
      </c>
      <c r="QA74" t="s">
        <v>841</v>
      </c>
      <c r="QB74" t="s">
        <v>1814</v>
      </c>
      <c r="QC74" t="s">
        <v>1785</v>
      </c>
      <c r="QD74" t="s">
        <v>1786</v>
      </c>
      <c r="QE74" t="s">
        <v>845</v>
      </c>
      <c r="QF74" t="s">
        <v>1763</v>
      </c>
      <c r="QG74" t="s">
        <v>1763</v>
      </c>
      <c r="QH74" t="s">
        <v>1763</v>
      </c>
      <c r="QI74" t="s">
        <v>1767</v>
      </c>
      <c r="QJ74" t="s">
        <v>1763</v>
      </c>
      <c r="QK74" t="s">
        <v>1763</v>
      </c>
      <c r="QL74" t="s">
        <v>1767</v>
      </c>
      <c r="QM74" t="s">
        <v>1763</v>
      </c>
      <c r="QN74" t="s">
        <v>1767</v>
      </c>
      <c r="QO74" t="s">
        <v>1763</v>
      </c>
      <c r="QP74" t="s">
        <v>1767</v>
      </c>
      <c r="QQ74" t="s">
        <v>1767</v>
      </c>
      <c r="QR74" t="s">
        <v>1767</v>
      </c>
      <c r="QS74" t="s">
        <v>1763</v>
      </c>
      <c r="QT74" t="s">
        <v>1767</v>
      </c>
      <c r="QU74" t="s">
        <v>1767</v>
      </c>
      <c r="QV74" t="s">
        <v>1767</v>
      </c>
      <c r="QW74" t="s">
        <v>1767</v>
      </c>
      <c r="QX74" t="s">
        <v>1767</v>
      </c>
      <c r="QY74" t="s">
        <v>1767</v>
      </c>
      <c r="QZ74" t="s">
        <v>1767</v>
      </c>
      <c r="RA74" t="s">
        <v>1767</v>
      </c>
      <c r="RB74" t="s">
        <v>1767</v>
      </c>
      <c r="RC74" t="s">
        <v>1767</v>
      </c>
      <c r="RD74" t="s">
        <v>1767</v>
      </c>
      <c r="RE74" t="s">
        <v>1767</v>
      </c>
      <c r="RF74" t="s">
        <v>1767</v>
      </c>
      <c r="RG74" t="s">
        <v>1767</v>
      </c>
      <c r="RH74" t="s">
        <v>1767</v>
      </c>
      <c r="RI74" t="s">
        <v>1767</v>
      </c>
      <c r="RJ74" t="s">
        <v>1767</v>
      </c>
      <c r="RK74" t="s">
        <v>1763</v>
      </c>
      <c r="RL74" t="s">
        <v>1763</v>
      </c>
      <c r="RM74" t="s">
        <v>1767</v>
      </c>
      <c r="RN74" t="s">
        <v>1767</v>
      </c>
      <c r="RO74" t="s">
        <v>1767</v>
      </c>
      <c r="RP74" t="s">
        <v>1767</v>
      </c>
      <c r="RQ74" t="s">
        <v>1767</v>
      </c>
      <c r="RR74" t="s">
        <v>1767</v>
      </c>
      <c r="RS74" t="s">
        <v>1767</v>
      </c>
      <c r="RT74" t="s">
        <v>1767</v>
      </c>
      <c r="RU74" t="s">
        <v>1767</v>
      </c>
      <c r="RV74" t="s">
        <v>1767</v>
      </c>
      <c r="RW74" t="s">
        <v>1767</v>
      </c>
      <c r="RX74" t="s">
        <v>845</v>
      </c>
      <c r="RY74" t="s">
        <v>834</v>
      </c>
      <c r="RZ74" t="s">
        <v>1763</v>
      </c>
      <c r="SA74" t="s">
        <v>1763</v>
      </c>
      <c r="SB74" t="s">
        <v>1767</v>
      </c>
      <c r="SC74" t="s">
        <v>1767</v>
      </c>
      <c r="SD74" t="s">
        <v>1763</v>
      </c>
      <c r="SE74" t="s">
        <v>1767</v>
      </c>
      <c r="SF74" t="s">
        <v>1767</v>
      </c>
      <c r="SG74" t="s">
        <v>1767</v>
      </c>
      <c r="SH74" t="s">
        <v>1767</v>
      </c>
      <c r="SI74" t="s">
        <v>1767</v>
      </c>
      <c r="SJ74" t="s">
        <v>1767</v>
      </c>
      <c r="SK74" t="s">
        <v>1767</v>
      </c>
      <c r="SL74" t="s">
        <v>1767</v>
      </c>
      <c r="SM74" t="s">
        <v>1767</v>
      </c>
      <c r="SN74" t="s">
        <v>1767</v>
      </c>
      <c r="SO74" t="s">
        <v>1767</v>
      </c>
      <c r="SP74" t="s">
        <v>1767</v>
      </c>
      <c r="SQ74" t="s">
        <v>1767</v>
      </c>
      <c r="SR74" t="s">
        <v>1767</v>
      </c>
      <c r="SS74" t="s">
        <v>1767</v>
      </c>
      <c r="ST74" t="s">
        <v>1767</v>
      </c>
      <c r="SU74" t="s">
        <v>1763</v>
      </c>
      <c r="SV74" t="s">
        <v>1767</v>
      </c>
      <c r="SW74" t="s">
        <v>1767</v>
      </c>
      <c r="SX74" t="s">
        <v>1763</v>
      </c>
      <c r="SY74" t="s">
        <v>1767</v>
      </c>
      <c r="SZ74" t="s">
        <v>1767</v>
      </c>
      <c r="TA74" t="s">
        <v>1767</v>
      </c>
      <c r="TB74" t="s">
        <v>1767</v>
      </c>
      <c r="TC74" t="s">
        <v>1767</v>
      </c>
      <c r="TD74" t="s">
        <v>1767</v>
      </c>
      <c r="TE74" t="s">
        <v>1767</v>
      </c>
      <c r="TF74" t="s">
        <v>1767</v>
      </c>
      <c r="TG74" t="s">
        <v>1767</v>
      </c>
      <c r="TH74" t="s">
        <v>1767</v>
      </c>
      <c r="TI74" t="s">
        <v>1767</v>
      </c>
      <c r="TJ74" t="s">
        <v>1767</v>
      </c>
      <c r="TU74" t="s">
        <v>1767</v>
      </c>
      <c r="TY74" t="s">
        <v>1763</v>
      </c>
      <c r="TZ74" t="s">
        <v>1767</v>
      </c>
      <c r="UA74" t="s">
        <v>1767</v>
      </c>
      <c r="UB74" t="s">
        <v>1767</v>
      </c>
      <c r="UC74" t="s">
        <v>1763</v>
      </c>
      <c r="UD74" t="s">
        <v>1767</v>
      </c>
      <c r="UE74" t="s">
        <v>1767</v>
      </c>
      <c r="UF74" t="s">
        <v>1763</v>
      </c>
      <c r="UG74" t="s">
        <v>1767</v>
      </c>
      <c r="UH74" t="s">
        <v>1767</v>
      </c>
      <c r="UI74" t="s">
        <v>1767</v>
      </c>
      <c r="UJ74" t="s">
        <v>1767</v>
      </c>
      <c r="UK74" t="s">
        <v>1767</v>
      </c>
      <c r="UL74" t="s">
        <v>1763</v>
      </c>
      <c r="UM74" t="s">
        <v>1763</v>
      </c>
      <c r="UN74" t="s">
        <v>1767</v>
      </c>
      <c r="UO74" t="s">
        <v>1767</v>
      </c>
      <c r="UP74" t="s">
        <v>1767</v>
      </c>
      <c r="UQ74" t="s">
        <v>1763</v>
      </c>
      <c r="UR74" t="s">
        <v>1767</v>
      </c>
      <c r="US74" t="s">
        <v>1767</v>
      </c>
      <c r="UT74" t="s">
        <v>1767</v>
      </c>
      <c r="UU74" t="s">
        <v>1767</v>
      </c>
      <c r="UV74" t="s">
        <v>1767</v>
      </c>
      <c r="UW74" t="s">
        <v>1767</v>
      </c>
      <c r="UX74" t="s">
        <v>1767</v>
      </c>
      <c r="UY74" t="s">
        <v>1767</v>
      </c>
      <c r="UZ74" t="s">
        <v>1767</v>
      </c>
      <c r="VB74" t="s">
        <v>1822</v>
      </c>
      <c r="VC74" t="s">
        <v>1788</v>
      </c>
      <c r="VD74" t="s">
        <v>1763</v>
      </c>
      <c r="VE74" t="s">
        <v>1767</v>
      </c>
      <c r="VF74" t="s">
        <v>1767</v>
      </c>
      <c r="VG74" t="s">
        <v>1767</v>
      </c>
      <c r="VH74" t="s">
        <v>1767</v>
      </c>
      <c r="VI74" t="s">
        <v>1767</v>
      </c>
      <c r="VJ74" t="s">
        <v>1767</v>
      </c>
      <c r="VK74" t="s">
        <v>1767</v>
      </c>
      <c r="VL74" t="s">
        <v>1767</v>
      </c>
      <c r="VM74" t="s">
        <v>1767</v>
      </c>
      <c r="VN74" t="s">
        <v>1767</v>
      </c>
      <c r="VO74" t="s">
        <v>1767</v>
      </c>
      <c r="VP74" t="s">
        <v>1767</v>
      </c>
      <c r="VQ74" t="s">
        <v>1767</v>
      </c>
      <c r="VR74" t="s">
        <v>1763</v>
      </c>
      <c r="VS74" t="s">
        <v>1763</v>
      </c>
      <c r="VT74" t="s">
        <v>1767</v>
      </c>
      <c r="VU74" t="s">
        <v>1767</v>
      </c>
      <c r="VV74" t="s">
        <v>1763</v>
      </c>
      <c r="VW74" t="s">
        <v>1767</v>
      </c>
      <c r="VX74" t="s">
        <v>1767</v>
      </c>
      <c r="VY74" t="s">
        <v>1763</v>
      </c>
      <c r="VZ74" t="s">
        <v>1763</v>
      </c>
      <c r="WA74" t="s">
        <v>1763</v>
      </c>
      <c r="WB74" t="s">
        <v>1767</v>
      </c>
      <c r="WJ74" t="s">
        <v>1767</v>
      </c>
      <c r="WK74" t="s">
        <v>1767</v>
      </c>
      <c r="WL74" t="s">
        <v>1763</v>
      </c>
      <c r="WM74" t="s">
        <v>1767</v>
      </c>
      <c r="WN74" t="s">
        <v>1767</v>
      </c>
      <c r="WO74" t="s">
        <v>1767</v>
      </c>
      <c r="WP74" t="s">
        <v>1767</v>
      </c>
      <c r="WQ74" t="s">
        <v>1767</v>
      </c>
      <c r="WR74" t="s">
        <v>1767</v>
      </c>
      <c r="WS74" t="s">
        <v>846</v>
      </c>
      <c r="WU74" t="s">
        <v>1763</v>
      </c>
      <c r="WV74" t="s">
        <v>1767</v>
      </c>
      <c r="WW74" t="s">
        <v>1763</v>
      </c>
      <c r="WX74" t="s">
        <v>1767</v>
      </c>
      <c r="WY74" t="s">
        <v>1763</v>
      </c>
      <c r="WZ74" t="s">
        <v>1767</v>
      </c>
      <c r="XA74" t="s">
        <v>1767</v>
      </c>
      <c r="XB74" t="s">
        <v>1767</v>
      </c>
      <c r="XC74" t="s">
        <v>1789</v>
      </c>
      <c r="XD74" t="s">
        <v>1763</v>
      </c>
      <c r="XE74" t="s">
        <v>1763</v>
      </c>
      <c r="XF74" t="s">
        <v>1767</v>
      </c>
      <c r="XG74" t="s">
        <v>1767</v>
      </c>
      <c r="XH74" t="s">
        <v>1767</v>
      </c>
      <c r="XI74" t="s">
        <v>1767</v>
      </c>
      <c r="XJ74" t="s">
        <v>1767</v>
      </c>
      <c r="XK74" t="s">
        <v>1767</v>
      </c>
      <c r="XL74" t="s">
        <v>1767</v>
      </c>
      <c r="XM74" t="s">
        <v>1767</v>
      </c>
      <c r="XN74" t="s">
        <v>1767</v>
      </c>
      <c r="XO74" t="s">
        <v>1767</v>
      </c>
      <c r="XP74" t="s">
        <v>1767</v>
      </c>
      <c r="XQ74" t="s">
        <v>1767</v>
      </c>
      <c r="XR74" t="s">
        <v>1767</v>
      </c>
      <c r="XS74" t="s">
        <v>1767</v>
      </c>
      <c r="XT74" t="s">
        <v>1767</v>
      </c>
      <c r="XU74" t="s">
        <v>1767</v>
      </c>
      <c r="XV74" t="s">
        <v>1767</v>
      </c>
      <c r="XW74" t="s">
        <v>1763</v>
      </c>
      <c r="XX74" t="s">
        <v>1767</v>
      </c>
      <c r="XY74" t="s">
        <v>1767</v>
      </c>
      <c r="XZ74" t="s">
        <v>1767</v>
      </c>
      <c r="ZM74" t="s">
        <v>1767</v>
      </c>
      <c r="ZN74" t="s">
        <v>1767</v>
      </c>
      <c r="ZO74" t="s">
        <v>1767</v>
      </c>
      <c r="ZP74" t="s">
        <v>1767</v>
      </c>
      <c r="ZQ74" t="s">
        <v>1767</v>
      </c>
      <c r="ZR74" t="s">
        <v>1763</v>
      </c>
      <c r="ZS74" t="s">
        <v>1767</v>
      </c>
      <c r="ZT74" t="s">
        <v>1767</v>
      </c>
      <c r="ZU74" t="s">
        <v>1767</v>
      </c>
      <c r="ZV74" t="s">
        <v>1767</v>
      </c>
      <c r="ZW74" t="s">
        <v>1767</v>
      </c>
      <c r="ZX74" t="s">
        <v>1767</v>
      </c>
      <c r="ZY74" t="s">
        <v>1767</v>
      </c>
      <c r="ZZ74" t="s">
        <v>1767</v>
      </c>
      <c r="AAA74" t="s">
        <v>1763</v>
      </c>
      <c r="AAB74" t="s">
        <v>1767</v>
      </c>
      <c r="AAC74" t="s">
        <v>1767</v>
      </c>
      <c r="AAD74" t="s">
        <v>1767</v>
      </c>
      <c r="AAE74" t="s">
        <v>1767</v>
      </c>
      <c r="AAF74" t="s">
        <v>1767</v>
      </c>
      <c r="AAH74" t="s">
        <v>1763</v>
      </c>
      <c r="AAI74" t="s">
        <v>1767</v>
      </c>
      <c r="AAJ74" t="s">
        <v>1763</v>
      </c>
      <c r="AAK74" t="s">
        <v>1767</v>
      </c>
      <c r="AAL74" t="s">
        <v>1767</v>
      </c>
      <c r="AAM74" t="s">
        <v>1767</v>
      </c>
      <c r="AAN74" t="s">
        <v>1763</v>
      </c>
      <c r="AAO74" t="s">
        <v>1767</v>
      </c>
      <c r="AAP74" t="s">
        <v>1767</v>
      </c>
      <c r="AAQ74" t="s">
        <v>1767</v>
      </c>
      <c r="AAR74" t="s">
        <v>1767</v>
      </c>
      <c r="AAS74" t="s">
        <v>1767</v>
      </c>
      <c r="AAT74" t="s">
        <v>1767</v>
      </c>
      <c r="AAV74" t="s">
        <v>1767</v>
      </c>
      <c r="AAW74" t="s">
        <v>1767</v>
      </c>
      <c r="AAX74" t="s">
        <v>1767</v>
      </c>
      <c r="AAY74" t="s">
        <v>1767</v>
      </c>
      <c r="AAZ74" t="s">
        <v>1767</v>
      </c>
      <c r="ABA74" t="s">
        <v>1767</v>
      </c>
      <c r="ABB74" t="s">
        <v>1767</v>
      </c>
      <c r="ABC74" t="s">
        <v>1767</v>
      </c>
      <c r="ABD74" t="s">
        <v>1767</v>
      </c>
      <c r="ABE74" t="s">
        <v>1767</v>
      </c>
      <c r="ABF74" t="s">
        <v>1767</v>
      </c>
      <c r="ABG74" t="s">
        <v>1767</v>
      </c>
      <c r="ABH74" t="s">
        <v>1767</v>
      </c>
      <c r="ABI74" t="s">
        <v>1767</v>
      </c>
      <c r="ABJ74" t="s">
        <v>1767</v>
      </c>
      <c r="ABK74" t="s">
        <v>1767</v>
      </c>
      <c r="ABL74" t="s">
        <v>1767</v>
      </c>
      <c r="ABM74" t="s">
        <v>1767</v>
      </c>
      <c r="ABN74" t="s">
        <v>1763</v>
      </c>
      <c r="ABO74" t="s">
        <v>1763</v>
      </c>
      <c r="ABP74" t="s">
        <v>1763</v>
      </c>
      <c r="ABQ74" t="s">
        <v>1767</v>
      </c>
      <c r="ABR74" t="s">
        <v>1767</v>
      </c>
      <c r="ABS74" t="s">
        <v>1767</v>
      </c>
      <c r="ABT74" t="s">
        <v>1763</v>
      </c>
      <c r="ABU74" t="s">
        <v>1767</v>
      </c>
      <c r="ABV74" t="s">
        <v>1767</v>
      </c>
      <c r="ABW74" t="s">
        <v>1763</v>
      </c>
      <c r="ABX74" t="s">
        <v>1767</v>
      </c>
      <c r="ABY74" t="s">
        <v>1767</v>
      </c>
      <c r="ABZ74" t="s">
        <v>1767</v>
      </c>
      <c r="ACA74" t="s">
        <v>1767</v>
      </c>
      <c r="ACB74" t="s">
        <v>1763</v>
      </c>
      <c r="ACC74" t="s">
        <v>1767</v>
      </c>
      <c r="ACD74" t="s">
        <v>1767</v>
      </c>
      <c r="ACE74" t="s">
        <v>1767</v>
      </c>
      <c r="ACF74" t="s">
        <v>1767</v>
      </c>
      <c r="ACG74" t="s">
        <v>1767</v>
      </c>
      <c r="ACH74" t="s">
        <v>1767</v>
      </c>
      <c r="ACI74" t="s">
        <v>1767</v>
      </c>
    </row>
    <row r="75" spans="1:763">
      <c r="A75" t="s">
        <v>1224</v>
      </c>
      <c r="B75" t="s">
        <v>1225</v>
      </c>
      <c r="C75" t="s">
        <v>1226</v>
      </c>
      <c r="D75" t="s">
        <v>1028</v>
      </c>
      <c r="E75" t="s">
        <v>1028</v>
      </c>
      <c r="P75" t="s">
        <v>886</v>
      </c>
      <c r="T75" t="s">
        <v>1899</v>
      </c>
      <c r="V75" t="s">
        <v>1763</v>
      </c>
      <c r="X75" t="s">
        <v>1767</v>
      </c>
      <c r="Y75" t="s">
        <v>1764</v>
      </c>
      <c r="Z75" t="s">
        <v>1791</v>
      </c>
      <c r="AA75" t="s">
        <v>1765</v>
      </c>
      <c r="AB75" t="s">
        <v>1817</v>
      </c>
      <c r="AC75" t="s">
        <v>892</v>
      </c>
      <c r="AD75" t="s">
        <v>1767</v>
      </c>
      <c r="AE75" t="s">
        <v>818</v>
      </c>
      <c r="AF75" t="s">
        <v>892</v>
      </c>
      <c r="AG75" t="s">
        <v>818</v>
      </c>
      <c r="KF75" t="s">
        <v>892</v>
      </c>
      <c r="KH75" t="s">
        <v>818</v>
      </c>
      <c r="KI75" t="s">
        <v>845</v>
      </c>
      <c r="KJ75" t="s">
        <v>818</v>
      </c>
      <c r="KK75" t="s">
        <v>845</v>
      </c>
      <c r="KL75" t="s">
        <v>818</v>
      </c>
      <c r="KM75" t="s">
        <v>845</v>
      </c>
      <c r="KN75" t="s">
        <v>818</v>
      </c>
      <c r="KO75" t="s">
        <v>818</v>
      </c>
      <c r="KP75" t="s">
        <v>837</v>
      </c>
      <c r="KQ75" t="s">
        <v>845</v>
      </c>
      <c r="KR75" t="s">
        <v>818</v>
      </c>
      <c r="KS75" t="s">
        <v>818</v>
      </c>
      <c r="KT75" t="s">
        <v>845</v>
      </c>
      <c r="KU75" t="s">
        <v>818</v>
      </c>
      <c r="KV75" t="s">
        <v>818</v>
      </c>
      <c r="KW75" t="s">
        <v>818</v>
      </c>
      <c r="KX75" t="s">
        <v>845</v>
      </c>
      <c r="KY75" t="s">
        <v>845</v>
      </c>
      <c r="KZ75" t="s">
        <v>845</v>
      </c>
      <c r="LA75" t="s">
        <v>837</v>
      </c>
      <c r="LB75" t="s">
        <v>837</v>
      </c>
      <c r="LC75" t="s">
        <v>879</v>
      </c>
      <c r="LD75" t="s">
        <v>892</v>
      </c>
      <c r="LE75" t="s">
        <v>845</v>
      </c>
      <c r="LF75" t="s">
        <v>837</v>
      </c>
      <c r="LH75" t="s">
        <v>1767</v>
      </c>
      <c r="LI75" t="s">
        <v>1763</v>
      </c>
      <c r="LJ75" t="s">
        <v>1767</v>
      </c>
      <c r="LK75" t="s">
        <v>1767</v>
      </c>
      <c r="LL75" t="s">
        <v>1767</v>
      </c>
      <c r="LM75" t="s">
        <v>1767</v>
      </c>
      <c r="LN75" t="s">
        <v>1763</v>
      </c>
      <c r="LO75" t="s">
        <v>1763</v>
      </c>
      <c r="LP75" t="s">
        <v>1763</v>
      </c>
      <c r="LQ75" t="s">
        <v>1767</v>
      </c>
      <c r="LR75" t="s">
        <v>845</v>
      </c>
      <c r="LV75" t="s">
        <v>845</v>
      </c>
      <c r="LX75" t="s">
        <v>1767</v>
      </c>
      <c r="MU75" t="s">
        <v>1763</v>
      </c>
      <c r="NC75" t="s">
        <v>1763</v>
      </c>
      <c r="ND75" t="s">
        <v>1767</v>
      </c>
      <c r="NE75" t="s">
        <v>1763</v>
      </c>
      <c r="NF75" t="s">
        <v>1767</v>
      </c>
      <c r="NG75" t="s">
        <v>1767</v>
      </c>
      <c r="NH75" t="s">
        <v>1767</v>
      </c>
      <c r="NI75" t="s">
        <v>1767</v>
      </c>
      <c r="NJ75" t="s">
        <v>1767</v>
      </c>
      <c r="NK75" t="s">
        <v>1767</v>
      </c>
      <c r="NL75" t="s">
        <v>1763</v>
      </c>
      <c r="NM75" t="s">
        <v>1767</v>
      </c>
      <c r="NN75" t="s">
        <v>1767</v>
      </c>
      <c r="NO75" t="s">
        <v>1767</v>
      </c>
      <c r="NP75" t="s">
        <v>1767</v>
      </c>
      <c r="NQ75" t="s">
        <v>1767</v>
      </c>
      <c r="NR75" t="s">
        <v>1763</v>
      </c>
      <c r="NS75" t="s">
        <v>1767</v>
      </c>
      <c r="NU75" t="s">
        <v>1772</v>
      </c>
      <c r="NX75" t="s">
        <v>1773</v>
      </c>
      <c r="NY75" t="s">
        <v>845</v>
      </c>
      <c r="NZ75" t="s">
        <v>903</v>
      </c>
      <c r="OP75" t="s">
        <v>1763</v>
      </c>
      <c r="OQ75" t="s">
        <v>1774</v>
      </c>
      <c r="OR75" t="s">
        <v>1775</v>
      </c>
      <c r="OS75" t="s">
        <v>1806</v>
      </c>
      <c r="OT75" t="s">
        <v>1763</v>
      </c>
      <c r="OU75" t="s">
        <v>1767</v>
      </c>
      <c r="OV75" t="s">
        <v>1777</v>
      </c>
      <c r="OW75" t="s">
        <v>1820</v>
      </c>
      <c r="OX75" t="s">
        <v>1830</v>
      </c>
      <c r="OY75" t="s">
        <v>1779</v>
      </c>
      <c r="OZ75" t="s">
        <v>849</v>
      </c>
      <c r="PA75" t="s">
        <v>1767</v>
      </c>
      <c r="PB75" t="s">
        <v>1767</v>
      </c>
      <c r="PC75" t="s">
        <v>1767</v>
      </c>
      <c r="PD75" t="s">
        <v>1767</v>
      </c>
      <c r="PE75" t="s">
        <v>1767</v>
      </c>
      <c r="PF75" t="s">
        <v>1763</v>
      </c>
      <c r="PG75" t="s">
        <v>1767</v>
      </c>
      <c r="PH75" t="s">
        <v>1767</v>
      </c>
      <c r="PI75" t="s">
        <v>1767</v>
      </c>
      <c r="PJ75" t="s">
        <v>1767</v>
      </c>
      <c r="PK75" t="s">
        <v>1767</v>
      </c>
      <c r="PL75" t="s">
        <v>1780</v>
      </c>
      <c r="PM75" t="s">
        <v>837</v>
      </c>
      <c r="PN75" t="s">
        <v>845</v>
      </c>
      <c r="PO75" t="s">
        <v>1812</v>
      </c>
      <c r="PP75" t="s">
        <v>1782</v>
      </c>
      <c r="PQ75" t="s">
        <v>1763</v>
      </c>
      <c r="PR75" t="s">
        <v>1763</v>
      </c>
      <c r="PS75" t="s">
        <v>1767</v>
      </c>
      <c r="PT75" t="s">
        <v>1767</v>
      </c>
      <c r="PU75" t="s">
        <v>1767</v>
      </c>
      <c r="PV75" t="s">
        <v>1767</v>
      </c>
      <c r="PW75" t="s">
        <v>1767</v>
      </c>
      <c r="PX75" t="s">
        <v>1767</v>
      </c>
      <c r="PY75" t="s">
        <v>1767</v>
      </c>
      <c r="PZ75" t="s">
        <v>1783</v>
      </c>
      <c r="QA75" t="s">
        <v>841</v>
      </c>
      <c r="QB75" t="s">
        <v>1814</v>
      </c>
      <c r="QC75" t="s">
        <v>1785</v>
      </c>
      <c r="QD75" t="s">
        <v>1815</v>
      </c>
      <c r="QE75" t="s">
        <v>845</v>
      </c>
      <c r="QF75" t="s">
        <v>1763</v>
      </c>
      <c r="QG75" t="s">
        <v>1763</v>
      </c>
      <c r="QH75" t="s">
        <v>1763</v>
      </c>
      <c r="QI75" t="s">
        <v>1767</v>
      </c>
      <c r="QJ75" t="s">
        <v>1767</v>
      </c>
      <c r="QK75" t="s">
        <v>1767</v>
      </c>
      <c r="QL75" t="s">
        <v>1767</v>
      </c>
      <c r="QM75" t="s">
        <v>1763</v>
      </c>
      <c r="QN75" t="s">
        <v>1767</v>
      </c>
      <c r="QO75" t="s">
        <v>1767</v>
      </c>
      <c r="QP75" t="s">
        <v>1767</v>
      </c>
      <c r="QQ75" t="s">
        <v>1767</v>
      </c>
      <c r="QR75" t="s">
        <v>1763</v>
      </c>
      <c r="QS75" t="s">
        <v>1763</v>
      </c>
      <c r="QT75" t="s">
        <v>1767</v>
      </c>
      <c r="QU75" t="s">
        <v>1767</v>
      </c>
      <c r="QV75" t="s">
        <v>1767</v>
      </c>
      <c r="QW75" t="s">
        <v>1767</v>
      </c>
      <c r="QX75" t="s">
        <v>1767</v>
      </c>
      <c r="QY75" t="s">
        <v>1767</v>
      </c>
      <c r="QZ75" t="s">
        <v>1767</v>
      </c>
      <c r="RA75" t="s">
        <v>1767</v>
      </c>
      <c r="RB75" t="s">
        <v>1767</v>
      </c>
      <c r="RC75" t="s">
        <v>1767</v>
      </c>
      <c r="RD75" t="s">
        <v>1767</v>
      </c>
      <c r="RE75" t="s">
        <v>1767</v>
      </c>
      <c r="RF75" t="s">
        <v>1767</v>
      </c>
      <c r="RG75" t="s">
        <v>1767</v>
      </c>
      <c r="RH75" t="s">
        <v>1767</v>
      </c>
      <c r="RI75" t="s">
        <v>1767</v>
      </c>
      <c r="RJ75" t="s">
        <v>1767</v>
      </c>
      <c r="RK75" t="s">
        <v>1763</v>
      </c>
      <c r="RL75" t="s">
        <v>1763</v>
      </c>
      <c r="RM75" t="s">
        <v>1767</v>
      </c>
      <c r="RN75" t="s">
        <v>1767</v>
      </c>
      <c r="RO75" t="s">
        <v>1767</v>
      </c>
      <c r="RP75" t="s">
        <v>1767</v>
      </c>
      <c r="RQ75" t="s">
        <v>1767</v>
      </c>
      <c r="RR75" t="s">
        <v>1767</v>
      </c>
      <c r="RS75" t="s">
        <v>1767</v>
      </c>
      <c r="RT75" t="s">
        <v>1767</v>
      </c>
      <c r="RU75" t="s">
        <v>1763</v>
      </c>
      <c r="RV75" t="s">
        <v>1767</v>
      </c>
      <c r="RW75" t="s">
        <v>1767</v>
      </c>
      <c r="RX75" t="s">
        <v>837</v>
      </c>
      <c r="RY75" t="s">
        <v>1227</v>
      </c>
      <c r="RZ75" t="s">
        <v>1763</v>
      </c>
      <c r="SA75" t="s">
        <v>1763</v>
      </c>
      <c r="SB75" t="s">
        <v>1767</v>
      </c>
      <c r="SC75" t="s">
        <v>1767</v>
      </c>
      <c r="SD75" t="s">
        <v>1767</v>
      </c>
      <c r="SE75" t="s">
        <v>1767</v>
      </c>
      <c r="SF75" t="s">
        <v>1767</v>
      </c>
      <c r="SG75" t="s">
        <v>1767</v>
      </c>
      <c r="SH75" t="s">
        <v>1767</v>
      </c>
      <c r="SI75" t="s">
        <v>1767</v>
      </c>
      <c r="SJ75" t="s">
        <v>1767</v>
      </c>
      <c r="SK75" t="s">
        <v>1767</v>
      </c>
      <c r="SL75" t="s">
        <v>1763</v>
      </c>
      <c r="SM75" t="s">
        <v>1767</v>
      </c>
      <c r="SN75" t="s">
        <v>1767</v>
      </c>
      <c r="SO75" t="s">
        <v>1767</v>
      </c>
      <c r="SP75" t="s">
        <v>1767</v>
      </c>
      <c r="SQ75" t="s">
        <v>1767</v>
      </c>
      <c r="SR75" t="s">
        <v>1767</v>
      </c>
      <c r="SS75" t="s">
        <v>1767</v>
      </c>
      <c r="ST75" t="s">
        <v>1767</v>
      </c>
      <c r="SU75" t="s">
        <v>1767</v>
      </c>
      <c r="SV75" t="s">
        <v>1767</v>
      </c>
      <c r="SW75" t="s">
        <v>1763</v>
      </c>
      <c r="SX75" t="s">
        <v>1767</v>
      </c>
      <c r="SY75" t="s">
        <v>1767</v>
      </c>
      <c r="SZ75" t="s">
        <v>1767</v>
      </c>
      <c r="TA75" t="s">
        <v>1767</v>
      </c>
      <c r="TB75" t="s">
        <v>1767</v>
      </c>
      <c r="TC75" t="s">
        <v>1767</v>
      </c>
      <c r="TD75" t="s">
        <v>1767</v>
      </c>
      <c r="TE75" t="s">
        <v>1767</v>
      </c>
      <c r="TF75" t="s">
        <v>1767</v>
      </c>
      <c r="TG75" t="s">
        <v>1767</v>
      </c>
      <c r="TH75" t="s">
        <v>1767</v>
      </c>
      <c r="TI75" t="s">
        <v>1767</v>
      </c>
      <c r="TU75" t="s">
        <v>1767</v>
      </c>
      <c r="TY75" t="s">
        <v>1763</v>
      </c>
      <c r="TZ75" t="s">
        <v>1767</v>
      </c>
      <c r="UA75" t="s">
        <v>1767</v>
      </c>
      <c r="UB75" t="s">
        <v>1767</v>
      </c>
      <c r="UC75" t="s">
        <v>1767</v>
      </c>
      <c r="UD75" t="s">
        <v>1767</v>
      </c>
      <c r="UE75" t="s">
        <v>1767</v>
      </c>
      <c r="UF75" t="s">
        <v>1767</v>
      </c>
      <c r="UG75" t="s">
        <v>1767</v>
      </c>
      <c r="UH75" t="s">
        <v>1767</v>
      </c>
      <c r="UI75" t="s">
        <v>1767</v>
      </c>
      <c r="UJ75" t="s">
        <v>1767</v>
      </c>
      <c r="UK75" t="s">
        <v>1767</v>
      </c>
      <c r="UL75" t="s">
        <v>1763</v>
      </c>
      <c r="UM75" t="s">
        <v>1767</v>
      </c>
      <c r="UN75" t="s">
        <v>1767</v>
      </c>
      <c r="UO75" t="s">
        <v>1767</v>
      </c>
      <c r="UP75" t="s">
        <v>1767</v>
      </c>
      <c r="UQ75" t="s">
        <v>1763</v>
      </c>
      <c r="UR75" t="s">
        <v>1767</v>
      </c>
      <c r="US75" t="s">
        <v>1767</v>
      </c>
      <c r="UT75" t="s">
        <v>1767</v>
      </c>
      <c r="UU75" t="s">
        <v>1767</v>
      </c>
      <c r="UV75" t="s">
        <v>1767</v>
      </c>
      <c r="UW75" t="s">
        <v>1767</v>
      </c>
      <c r="UX75" t="s">
        <v>1767</v>
      </c>
      <c r="UY75" t="s">
        <v>1767</v>
      </c>
      <c r="UZ75" t="s">
        <v>1767</v>
      </c>
      <c r="VB75" t="s">
        <v>1822</v>
      </c>
      <c r="VC75" t="s">
        <v>1788</v>
      </c>
      <c r="VD75" t="s">
        <v>1763</v>
      </c>
      <c r="VE75" t="s">
        <v>1767</v>
      </c>
      <c r="VF75" t="s">
        <v>1767</v>
      </c>
      <c r="VG75" t="s">
        <v>1767</v>
      </c>
      <c r="VH75" t="s">
        <v>1767</v>
      </c>
      <c r="VI75" t="s">
        <v>1767</v>
      </c>
      <c r="VJ75" t="s">
        <v>1767</v>
      </c>
      <c r="VK75" t="s">
        <v>1767</v>
      </c>
      <c r="VL75" t="s">
        <v>1767</v>
      </c>
      <c r="VM75" t="s">
        <v>1767</v>
      </c>
      <c r="VN75" t="s">
        <v>1767</v>
      </c>
      <c r="VO75" t="s">
        <v>1767</v>
      </c>
      <c r="VP75" t="s">
        <v>1767</v>
      </c>
      <c r="VQ75" t="s">
        <v>1767</v>
      </c>
      <c r="VR75" t="s">
        <v>1763</v>
      </c>
      <c r="VS75" t="s">
        <v>1763</v>
      </c>
      <c r="VT75" t="s">
        <v>1767</v>
      </c>
      <c r="VU75" t="s">
        <v>1763</v>
      </c>
      <c r="VV75" t="s">
        <v>1763</v>
      </c>
      <c r="VW75" t="s">
        <v>1767</v>
      </c>
      <c r="VX75" t="s">
        <v>1767</v>
      </c>
      <c r="VY75" t="s">
        <v>1763</v>
      </c>
      <c r="VZ75" t="s">
        <v>1767</v>
      </c>
      <c r="WA75" t="s">
        <v>1763</v>
      </c>
      <c r="WB75" t="s">
        <v>1767</v>
      </c>
      <c r="WJ75" t="s">
        <v>1767</v>
      </c>
      <c r="WK75" t="s">
        <v>1763</v>
      </c>
      <c r="WL75" t="s">
        <v>1767</v>
      </c>
      <c r="WM75" t="s">
        <v>1767</v>
      </c>
      <c r="WN75" t="s">
        <v>1767</v>
      </c>
      <c r="WO75" t="s">
        <v>1767</v>
      </c>
      <c r="WP75" t="s">
        <v>1767</v>
      </c>
      <c r="WQ75" t="s">
        <v>1767</v>
      </c>
      <c r="WR75" t="s">
        <v>1767</v>
      </c>
      <c r="WS75" t="s">
        <v>891</v>
      </c>
      <c r="WU75" t="s">
        <v>1763</v>
      </c>
      <c r="WV75" t="s">
        <v>1767</v>
      </c>
      <c r="WW75" t="s">
        <v>1763</v>
      </c>
      <c r="WX75" t="s">
        <v>1767</v>
      </c>
      <c r="WY75" t="s">
        <v>1767</v>
      </c>
      <c r="WZ75" t="s">
        <v>1767</v>
      </c>
      <c r="XA75" t="s">
        <v>1767</v>
      </c>
      <c r="XB75" t="s">
        <v>1767</v>
      </c>
      <c r="XC75" t="s">
        <v>1789</v>
      </c>
      <c r="XD75" t="s">
        <v>1763</v>
      </c>
      <c r="XE75" t="s">
        <v>1767</v>
      </c>
      <c r="XF75" t="s">
        <v>1767</v>
      </c>
      <c r="XG75" t="s">
        <v>1767</v>
      </c>
      <c r="XH75" t="s">
        <v>1767</v>
      </c>
      <c r="XI75" t="s">
        <v>1767</v>
      </c>
      <c r="XJ75" t="s">
        <v>1767</v>
      </c>
      <c r="XK75" t="s">
        <v>1767</v>
      </c>
      <c r="XL75" t="s">
        <v>1767</v>
      </c>
      <c r="XM75" t="s">
        <v>1767</v>
      </c>
      <c r="XN75" t="s">
        <v>1763</v>
      </c>
      <c r="XO75" t="s">
        <v>1767</v>
      </c>
      <c r="XP75" t="s">
        <v>1767</v>
      </c>
      <c r="XQ75" t="s">
        <v>1767</v>
      </c>
      <c r="XR75" t="s">
        <v>1767</v>
      </c>
      <c r="XS75" t="s">
        <v>1767</v>
      </c>
      <c r="XT75" t="s">
        <v>1767</v>
      </c>
      <c r="XU75" t="s">
        <v>1767</v>
      </c>
      <c r="XV75" t="s">
        <v>1767</v>
      </c>
      <c r="XW75" t="s">
        <v>1763</v>
      </c>
      <c r="XX75" t="s">
        <v>1767</v>
      </c>
      <c r="XY75" t="s">
        <v>1767</v>
      </c>
      <c r="XZ75" t="s">
        <v>1763</v>
      </c>
      <c r="YA75" t="s">
        <v>1767</v>
      </c>
      <c r="YB75" t="s">
        <v>1767</v>
      </c>
      <c r="YC75" t="s">
        <v>1767</v>
      </c>
      <c r="YD75" t="s">
        <v>1763</v>
      </c>
      <c r="YE75" t="s">
        <v>1767</v>
      </c>
      <c r="YF75" t="s">
        <v>1767</v>
      </c>
      <c r="YG75" t="s">
        <v>1767</v>
      </c>
      <c r="YH75" t="s">
        <v>1767</v>
      </c>
      <c r="YI75" t="s">
        <v>1767</v>
      </c>
      <c r="YJ75" t="s">
        <v>1767</v>
      </c>
      <c r="YK75" t="s">
        <v>1767</v>
      </c>
      <c r="YL75" t="s">
        <v>1767</v>
      </c>
      <c r="YM75" t="s">
        <v>1767</v>
      </c>
      <c r="YN75" t="s">
        <v>1767</v>
      </c>
      <c r="YO75" t="s">
        <v>1767</v>
      </c>
      <c r="YP75" t="s">
        <v>1767</v>
      </c>
      <c r="YQ75" t="s">
        <v>1767</v>
      </c>
      <c r="YR75" t="s">
        <v>1763</v>
      </c>
      <c r="YS75" t="s">
        <v>1767</v>
      </c>
      <c r="YT75" t="s">
        <v>1767</v>
      </c>
      <c r="YU75" t="s">
        <v>1763</v>
      </c>
      <c r="YW75" t="s">
        <v>1763</v>
      </c>
      <c r="YX75" t="s">
        <v>1767</v>
      </c>
      <c r="YY75" t="s">
        <v>1767</v>
      </c>
      <c r="YZ75" t="s">
        <v>1767</v>
      </c>
      <c r="ZA75" t="s">
        <v>1767</v>
      </c>
      <c r="ZB75" t="s">
        <v>1767</v>
      </c>
      <c r="ZC75" t="s">
        <v>1767</v>
      </c>
      <c r="ZD75" t="s">
        <v>1767</v>
      </c>
      <c r="ZE75" t="s">
        <v>1767</v>
      </c>
      <c r="ZF75" t="s">
        <v>1763</v>
      </c>
      <c r="ZG75" t="s">
        <v>1767</v>
      </c>
      <c r="ZH75" t="s">
        <v>1767</v>
      </c>
      <c r="ZI75" t="s">
        <v>1767</v>
      </c>
      <c r="ZJ75" t="s">
        <v>1767</v>
      </c>
      <c r="ZK75" t="s">
        <v>1767</v>
      </c>
      <c r="ZL75" t="s">
        <v>1767</v>
      </c>
      <c r="ZM75" t="s">
        <v>1767</v>
      </c>
      <c r="ZN75" t="s">
        <v>1767</v>
      </c>
      <c r="ZO75" t="s">
        <v>1767</v>
      </c>
      <c r="ZP75" t="s">
        <v>1767</v>
      </c>
      <c r="ZQ75" t="s">
        <v>1767</v>
      </c>
      <c r="ZR75" t="s">
        <v>1767</v>
      </c>
      <c r="ZS75" t="s">
        <v>1767</v>
      </c>
      <c r="ZT75" t="s">
        <v>1767</v>
      </c>
      <c r="ZU75" t="s">
        <v>1767</v>
      </c>
      <c r="ZV75" t="s">
        <v>1767</v>
      </c>
      <c r="ZW75" t="s">
        <v>1767</v>
      </c>
      <c r="ZX75" t="s">
        <v>1767</v>
      </c>
      <c r="ZY75" t="s">
        <v>1767</v>
      </c>
      <c r="ZZ75" t="s">
        <v>1763</v>
      </c>
      <c r="AAA75" t="s">
        <v>1767</v>
      </c>
      <c r="AAB75" t="s">
        <v>1767</v>
      </c>
      <c r="AAC75" t="s">
        <v>1767</v>
      </c>
      <c r="AAD75" t="s">
        <v>1767</v>
      </c>
      <c r="AAE75" t="s">
        <v>1767</v>
      </c>
      <c r="AAF75" t="s">
        <v>1767</v>
      </c>
      <c r="AAH75" t="s">
        <v>1763</v>
      </c>
      <c r="AAI75" t="s">
        <v>1767</v>
      </c>
      <c r="AAJ75" t="s">
        <v>1767</v>
      </c>
      <c r="AAK75" t="s">
        <v>1767</v>
      </c>
      <c r="AAL75" t="s">
        <v>1767</v>
      </c>
      <c r="AAM75" t="s">
        <v>1767</v>
      </c>
      <c r="AAN75" t="s">
        <v>1767</v>
      </c>
      <c r="AAO75" t="s">
        <v>1767</v>
      </c>
      <c r="AAP75" t="s">
        <v>1767</v>
      </c>
      <c r="AAQ75" t="s">
        <v>1767</v>
      </c>
      <c r="AAR75" t="s">
        <v>1767</v>
      </c>
      <c r="AAS75" t="s">
        <v>1767</v>
      </c>
      <c r="AAT75" t="s">
        <v>1767</v>
      </c>
      <c r="AAV75" t="s">
        <v>1767</v>
      </c>
      <c r="AAW75" t="s">
        <v>1767</v>
      </c>
      <c r="AAX75" t="s">
        <v>1767</v>
      </c>
      <c r="AAY75" t="s">
        <v>1767</v>
      </c>
      <c r="AAZ75" t="s">
        <v>1767</v>
      </c>
      <c r="ABA75" t="s">
        <v>1767</v>
      </c>
      <c r="ABB75" t="s">
        <v>1763</v>
      </c>
      <c r="ABC75" t="s">
        <v>1767</v>
      </c>
      <c r="ABD75" t="s">
        <v>1767</v>
      </c>
      <c r="ABE75" t="s">
        <v>1767</v>
      </c>
      <c r="ABF75" t="s">
        <v>1767</v>
      </c>
      <c r="ABG75" t="s">
        <v>1767</v>
      </c>
      <c r="ABH75" t="s">
        <v>1767</v>
      </c>
      <c r="ABI75" t="s">
        <v>1767</v>
      </c>
      <c r="ABJ75" t="s">
        <v>1767</v>
      </c>
      <c r="ABK75" t="s">
        <v>1767</v>
      </c>
      <c r="ABL75" t="s">
        <v>1767</v>
      </c>
      <c r="ABM75" t="s">
        <v>1767</v>
      </c>
      <c r="ABN75" t="s">
        <v>1767</v>
      </c>
      <c r="ABO75" t="s">
        <v>1767</v>
      </c>
      <c r="ABP75" t="s">
        <v>1767</v>
      </c>
      <c r="ABQ75" t="s">
        <v>1767</v>
      </c>
      <c r="ABR75" t="s">
        <v>1767</v>
      </c>
      <c r="ABS75" t="s">
        <v>1767</v>
      </c>
      <c r="ABT75" t="s">
        <v>1767</v>
      </c>
      <c r="ABU75" t="s">
        <v>1767</v>
      </c>
      <c r="ABV75" t="s">
        <v>1767</v>
      </c>
      <c r="ABW75" t="s">
        <v>1763</v>
      </c>
      <c r="ABX75" t="s">
        <v>1763</v>
      </c>
      <c r="ABY75" t="s">
        <v>1767</v>
      </c>
      <c r="ABZ75" t="s">
        <v>1767</v>
      </c>
      <c r="ACA75" t="s">
        <v>1763</v>
      </c>
      <c r="ACB75" t="s">
        <v>1767</v>
      </c>
      <c r="ACC75" t="s">
        <v>1767</v>
      </c>
      <c r="ACD75" t="s">
        <v>1767</v>
      </c>
      <c r="ACE75" t="s">
        <v>1767</v>
      </c>
      <c r="ACF75" t="s">
        <v>1767</v>
      </c>
      <c r="ACG75" t="s">
        <v>1767</v>
      </c>
      <c r="ACH75" t="s">
        <v>1767</v>
      </c>
      <c r="ACI75" t="s">
        <v>1767</v>
      </c>
    </row>
    <row r="76" spans="1:763">
      <c r="A76" t="s">
        <v>1228</v>
      </c>
      <c r="B76" t="s">
        <v>1229</v>
      </c>
      <c r="C76" t="s">
        <v>1230</v>
      </c>
      <c r="D76" t="s">
        <v>1028</v>
      </c>
      <c r="E76" t="s">
        <v>1028</v>
      </c>
      <c r="P76" t="s">
        <v>855</v>
      </c>
      <c r="Q76">
        <v>1.2198080885670051</v>
      </c>
      <c r="T76" t="s">
        <v>1883</v>
      </c>
      <c r="V76" t="s">
        <v>1763</v>
      </c>
      <c r="X76" t="s">
        <v>1763</v>
      </c>
      <c r="Y76" t="s">
        <v>1764</v>
      </c>
      <c r="AA76" t="s">
        <v>1765</v>
      </c>
      <c r="AB76" t="s">
        <v>1766</v>
      </c>
      <c r="AC76" t="s">
        <v>892</v>
      </c>
      <c r="AD76" t="s">
        <v>1763</v>
      </c>
      <c r="AE76" t="s">
        <v>892</v>
      </c>
      <c r="AF76" t="s">
        <v>818</v>
      </c>
      <c r="AG76" t="s">
        <v>818</v>
      </c>
      <c r="KF76" t="s">
        <v>892</v>
      </c>
      <c r="KH76" t="s">
        <v>818</v>
      </c>
      <c r="KI76" t="s">
        <v>845</v>
      </c>
      <c r="KJ76" t="s">
        <v>818</v>
      </c>
      <c r="KK76" t="s">
        <v>818</v>
      </c>
      <c r="KL76" t="s">
        <v>818</v>
      </c>
      <c r="KM76" t="s">
        <v>845</v>
      </c>
      <c r="KN76" t="s">
        <v>845</v>
      </c>
      <c r="KO76" t="s">
        <v>818</v>
      </c>
      <c r="KP76" t="s">
        <v>845</v>
      </c>
      <c r="KQ76" t="s">
        <v>837</v>
      </c>
      <c r="KR76" t="s">
        <v>818</v>
      </c>
      <c r="KS76" t="s">
        <v>818</v>
      </c>
      <c r="KT76" t="s">
        <v>818</v>
      </c>
      <c r="KU76" t="s">
        <v>845</v>
      </c>
      <c r="KV76" t="s">
        <v>818</v>
      </c>
      <c r="KW76" t="s">
        <v>845</v>
      </c>
      <c r="KX76" t="s">
        <v>818</v>
      </c>
      <c r="KY76" t="s">
        <v>845</v>
      </c>
      <c r="KZ76" t="s">
        <v>845</v>
      </c>
      <c r="LA76" t="s">
        <v>837</v>
      </c>
      <c r="LB76" t="s">
        <v>845</v>
      </c>
      <c r="LC76" t="s">
        <v>837</v>
      </c>
      <c r="LD76" t="s">
        <v>892</v>
      </c>
      <c r="LE76" t="s">
        <v>845</v>
      </c>
      <c r="LF76" t="s">
        <v>879</v>
      </c>
      <c r="LH76" t="s">
        <v>1767</v>
      </c>
      <c r="LI76" t="s">
        <v>1767</v>
      </c>
      <c r="LJ76" t="s">
        <v>1767</v>
      </c>
      <c r="LK76" t="s">
        <v>1767</v>
      </c>
      <c r="LL76" t="s">
        <v>1767</v>
      </c>
      <c r="LM76" t="s">
        <v>1767</v>
      </c>
      <c r="LO76" t="s">
        <v>1763</v>
      </c>
      <c r="LP76" t="s">
        <v>1767</v>
      </c>
      <c r="LQ76" t="s">
        <v>1767</v>
      </c>
      <c r="LR76" t="s">
        <v>845</v>
      </c>
      <c r="LV76" t="s">
        <v>845</v>
      </c>
      <c r="LX76" t="s">
        <v>1767</v>
      </c>
      <c r="MA76" t="s">
        <v>1793</v>
      </c>
      <c r="MB76" t="s">
        <v>859</v>
      </c>
      <c r="MC76" t="s">
        <v>1804</v>
      </c>
      <c r="MD76" t="s">
        <v>1763</v>
      </c>
      <c r="MF76" t="s">
        <v>1770</v>
      </c>
      <c r="MI76" t="s">
        <v>1767</v>
      </c>
      <c r="MJ76" t="s">
        <v>1771</v>
      </c>
      <c r="MK76" t="s">
        <v>1763</v>
      </c>
      <c r="ML76" t="s">
        <v>1767</v>
      </c>
      <c r="MM76" t="s">
        <v>1767</v>
      </c>
      <c r="MN76" t="s">
        <v>1767</v>
      </c>
      <c r="MO76" t="s">
        <v>1767</v>
      </c>
      <c r="MP76" t="s">
        <v>1767</v>
      </c>
      <c r="MQ76" t="s">
        <v>1767</v>
      </c>
      <c r="MR76" t="s">
        <v>1767</v>
      </c>
      <c r="MS76" t="s">
        <v>1767</v>
      </c>
      <c r="MT76" t="s">
        <v>1767</v>
      </c>
      <c r="MU76" t="s">
        <v>1763</v>
      </c>
      <c r="NC76" t="s">
        <v>1767</v>
      </c>
      <c r="ND76" t="s">
        <v>1767</v>
      </c>
      <c r="NE76" t="s">
        <v>1763</v>
      </c>
      <c r="NF76" t="s">
        <v>1767</v>
      </c>
      <c r="NG76" t="s">
        <v>1767</v>
      </c>
      <c r="NH76" t="s">
        <v>1767</v>
      </c>
      <c r="NI76" t="s">
        <v>1767</v>
      </c>
      <c r="NJ76" t="s">
        <v>1767</v>
      </c>
      <c r="NK76" t="s">
        <v>1767</v>
      </c>
      <c r="NL76" t="s">
        <v>1767</v>
      </c>
      <c r="NM76" t="s">
        <v>1767</v>
      </c>
      <c r="NN76" t="s">
        <v>1767</v>
      </c>
      <c r="NO76" t="s">
        <v>1763</v>
      </c>
      <c r="NP76" t="s">
        <v>1767</v>
      </c>
      <c r="NQ76" t="s">
        <v>1767</v>
      </c>
      <c r="NR76" t="s">
        <v>1763</v>
      </c>
      <c r="NS76" t="s">
        <v>1763</v>
      </c>
      <c r="NT76" t="s">
        <v>1788</v>
      </c>
      <c r="NU76" t="s">
        <v>1772</v>
      </c>
      <c r="NX76" t="s">
        <v>1773</v>
      </c>
      <c r="NY76" t="s">
        <v>845</v>
      </c>
      <c r="NZ76" t="s">
        <v>903</v>
      </c>
      <c r="OP76" t="s">
        <v>1767</v>
      </c>
      <c r="OQ76" t="s">
        <v>1774</v>
      </c>
      <c r="OR76" t="s">
        <v>1797</v>
      </c>
      <c r="OS76" t="s">
        <v>1776</v>
      </c>
      <c r="OT76" t="s">
        <v>1763</v>
      </c>
      <c r="OU76" t="s">
        <v>1763</v>
      </c>
      <c r="OV76" t="s">
        <v>1777</v>
      </c>
      <c r="OW76" t="s">
        <v>1798</v>
      </c>
      <c r="OX76" t="s">
        <v>832</v>
      </c>
      <c r="OY76" t="s">
        <v>1779</v>
      </c>
      <c r="OZ76" t="s">
        <v>849</v>
      </c>
      <c r="PA76" t="s">
        <v>1767</v>
      </c>
      <c r="PB76" t="s">
        <v>1767</v>
      </c>
      <c r="PC76" t="s">
        <v>1767</v>
      </c>
      <c r="PD76" t="s">
        <v>1767</v>
      </c>
      <c r="PE76" t="s">
        <v>1767</v>
      </c>
      <c r="PF76" t="s">
        <v>1767</v>
      </c>
      <c r="PG76" t="s">
        <v>1767</v>
      </c>
      <c r="PH76" t="s">
        <v>1767</v>
      </c>
      <c r="PI76" t="s">
        <v>1767</v>
      </c>
      <c r="PJ76" t="s">
        <v>1763</v>
      </c>
      <c r="PK76" t="s">
        <v>1763</v>
      </c>
      <c r="PL76" t="s">
        <v>1780</v>
      </c>
      <c r="PM76" t="s">
        <v>837</v>
      </c>
      <c r="PN76" t="s">
        <v>845</v>
      </c>
      <c r="PO76" t="s">
        <v>1799</v>
      </c>
      <c r="PP76" t="s">
        <v>1906</v>
      </c>
      <c r="PQ76" t="s">
        <v>1763</v>
      </c>
      <c r="PR76" t="s">
        <v>1763</v>
      </c>
      <c r="PS76" t="s">
        <v>1767</v>
      </c>
      <c r="PT76" t="s">
        <v>1767</v>
      </c>
      <c r="PU76" t="s">
        <v>1767</v>
      </c>
      <c r="PV76" t="s">
        <v>1767</v>
      </c>
      <c r="PW76" t="s">
        <v>1767</v>
      </c>
      <c r="PX76" t="s">
        <v>1767</v>
      </c>
      <c r="PY76" t="s">
        <v>1767</v>
      </c>
      <c r="PZ76" t="s">
        <v>1783</v>
      </c>
      <c r="QA76" t="s">
        <v>841</v>
      </c>
      <c r="QB76" t="s">
        <v>1814</v>
      </c>
      <c r="QC76" t="s">
        <v>1785</v>
      </c>
      <c r="QD76" t="s">
        <v>1815</v>
      </c>
      <c r="QE76" t="s">
        <v>845</v>
      </c>
      <c r="QF76" t="s">
        <v>1767</v>
      </c>
      <c r="QG76" t="s">
        <v>1763</v>
      </c>
      <c r="QH76" t="s">
        <v>1763</v>
      </c>
      <c r="QI76" t="s">
        <v>1767</v>
      </c>
      <c r="QJ76" t="s">
        <v>1763</v>
      </c>
      <c r="QK76" t="s">
        <v>1763</v>
      </c>
      <c r="QL76" t="s">
        <v>1767</v>
      </c>
      <c r="QM76" t="s">
        <v>1767</v>
      </c>
      <c r="QN76" t="s">
        <v>1767</v>
      </c>
      <c r="QO76" t="s">
        <v>1767</v>
      </c>
      <c r="QP76" t="s">
        <v>1767</v>
      </c>
      <c r="QQ76" t="s">
        <v>1767</v>
      </c>
      <c r="QR76" t="s">
        <v>1763</v>
      </c>
      <c r="QS76" t="s">
        <v>1763</v>
      </c>
      <c r="QT76" t="s">
        <v>1767</v>
      </c>
      <c r="QU76" t="s">
        <v>1767</v>
      </c>
      <c r="QV76" t="s">
        <v>1767</v>
      </c>
      <c r="QW76" t="s">
        <v>1767</v>
      </c>
      <c r="QX76" t="s">
        <v>1767</v>
      </c>
      <c r="QY76" t="s">
        <v>1767</v>
      </c>
      <c r="QZ76" t="s">
        <v>1767</v>
      </c>
      <c r="RA76" t="s">
        <v>1767</v>
      </c>
      <c r="RB76" t="s">
        <v>1767</v>
      </c>
      <c r="RC76" t="s">
        <v>1767</v>
      </c>
      <c r="RD76" t="s">
        <v>1767</v>
      </c>
      <c r="RE76" t="s">
        <v>1767</v>
      </c>
      <c r="RF76" t="s">
        <v>1767</v>
      </c>
      <c r="RG76" t="s">
        <v>1767</v>
      </c>
      <c r="RH76" t="s">
        <v>1767</v>
      </c>
      <c r="RI76" t="s">
        <v>1767</v>
      </c>
      <c r="RJ76" t="s">
        <v>1767</v>
      </c>
      <c r="RK76" t="s">
        <v>1763</v>
      </c>
      <c r="RL76" t="s">
        <v>1763</v>
      </c>
      <c r="RM76" t="s">
        <v>1767</v>
      </c>
      <c r="RN76" t="s">
        <v>1767</v>
      </c>
      <c r="RO76" t="s">
        <v>1767</v>
      </c>
      <c r="RP76" t="s">
        <v>1767</v>
      </c>
      <c r="RQ76" t="s">
        <v>1767</v>
      </c>
      <c r="RR76" t="s">
        <v>1767</v>
      </c>
      <c r="RS76" t="s">
        <v>1767</v>
      </c>
      <c r="RT76" t="s">
        <v>1767</v>
      </c>
      <c r="RU76" t="s">
        <v>1767</v>
      </c>
      <c r="RV76" t="s">
        <v>1767</v>
      </c>
      <c r="RW76" t="s">
        <v>1767</v>
      </c>
      <c r="RX76" t="s">
        <v>837</v>
      </c>
      <c r="RY76" t="s">
        <v>908</v>
      </c>
      <c r="RZ76" t="s">
        <v>1763</v>
      </c>
      <c r="SA76" t="s">
        <v>1767</v>
      </c>
      <c r="SB76" t="s">
        <v>1767</v>
      </c>
      <c r="SC76" t="s">
        <v>1767</v>
      </c>
      <c r="SD76" t="s">
        <v>1767</v>
      </c>
      <c r="SE76" t="s">
        <v>1767</v>
      </c>
      <c r="SF76" t="s">
        <v>1767</v>
      </c>
      <c r="SG76" t="s">
        <v>1767</v>
      </c>
      <c r="SH76" t="s">
        <v>1767</v>
      </c>
      <c r="SI76" t="s">
        <v>1767</v>
      </c>
      <c r="SJ76" t="s">
        <v>1767</v>
      </c>
      <c r="SK76" t="s">
        <v>1767</v>
      </c>
      <c r="SL76" t="s">
        <v>1763</v>
      </c>
      <c r="SM76" t="s">
        <v>1767</v>
      </c>
      <c r="SN76" t="s">
        <v>1767</v>
      </c>
      <c r="SO76" t="s">
        <v>1767</v>
      </c>
      <c r="SP76" t="s">
        <v>1767</v>
      </c>
      <c r="SQ76" t="s">
        <v>1763</v>
      </c>
      <c r="SR76" t="s">
        <v>1767</v>
      </c>
      <c r="SS76" t="s">
        <v>1767</v>
      </c>
      <c r="ST76" t="s">
        <v>1763</v>
      </c>
      <c r="SU76" t="s">
        <v>1763</v>
      </c>
      <c r="SV76" t="s">
        <v>1767</v>
      </c>
      <c r="SW76" t="s">
        <v>1763</v>
      </c>
      <c r="SX76" t="s">
        <v>1767</v>
      </c>
      <c r="SY76" t="s">
        <v>1763</v>
      </c>
      <c r="SZ76" t="s">
        <v>1763</v>
      </c>
      <c r="TA76" t="s">
        <v>1767</v>
      </c>
      <c r="TB76" t="s">
        <v>1767</v>
      </c>
      <c r="TC76" t="s">
        <v>1767</v>
      </c>
      <c r="TD76" t="s">
        <v>1767</v>
      </c>
      <c r="TE76" t="s">
        <v>1767</v>
      </c>
      <c r="TF76" t="s">
        <v>1767</v>
      </c>
      <c r="TG76" t="s">
        <v>1767</v>
      </c>
      <c r="TH76" t="s">
        <v>1767</v>
      </c>
      <c r="TI76" t="s">
        <v>1767</v>
      </c>
      <c r="TJ76" t="s">
        <v>1767</v>
      </c>
      <c r="TU76" t="s">
        <v>1767</v>
      </c>
      <c r="TY76" t="s">
        <v>1767</v>
      </c>
      <c r="TZ76" t="s">
        <v>1767</v>
      </c>
      <c r="UA76" t="s">
        <v>1767</v>
      </c>
      <c r="UB76" t="s">
        <v>1767</v>
      </c>
      <c r="UC76" t="s">
        <v>1767</v>
      </c>
      <c r="UD76" t="s">
        <v>1767</v>
      </c>
      <c r="UE76" t="s">
        <v>1767</v>
      </c>
      <c r="UF76" t="s">
        <v>1767</v>
      </c>
      <c r="UG76" t="s">
        <v>1767</v>
      </c>
      <c r="UH76" t="s">
        <v>1763</v>
      </c>
      <c r="UI76" t="s">
        <v>1767</v>
      </c>
      <c r="UJ76" t="s">
        <v>1767</v>
      </c>
      <c r="UK76" t="s">
        <v>1767</v>
      </c>
      <c r="UL76" t="s">
        <v>1767</v>
      </c>
      <c r="UM76" t="s">
        <v>1767</v>
      </c>
      <c r="UN76" t="s">
        <v>1767</v>
      </c>
      <c r="UO76" t="s">
        <v>1767</v>
      </c>
      <c r="UP76" t="s">
        <v>1767</v>
      </c>
      <c r="UQ76" t="s">
        <v>1767</v>
      </c>
      <c r="UR76" t="s">
        <v>1763</v>
      </c>
      <c r="US76" t="s">
        <v>1767</v>
      </c>
      <c r="UT76" t="s">
        <v>1767</v>
      </c>
      <c r="UU76" t="s">
        <v>1767</v>
      </c>
      <c r="UV76" t="s">
        <v>1767</v>
      </c>
      <c r="UW76" t="s">
        <v>1767</v>
      </c>
      <c r="UX76" t="s">
        <v>1767</v>
      </c>
      <c r="UY76" t="s">
        <v>1767</v>
      </c>
      <c r="UZ76" t="s">
        <v>1767</v>
      </c>
      <c r="VB76" t="s">
        <v>1822</v>
      </c>
      <c r="VC76" t="s">
        <v>1788</v>
      </c>
      <c r="VD76" t="s">
        <v>1763</v>
      </c>
      <c r="VE76" t="s">
        <v>1767</v>
      </c>
      <c r="VF76" t="s">
        <v>1767</v>
      </c>
      <c r="VG76" t="s">
        <v>1767</v>
      </c>
      <c r="VH76" t="s">
        <v>1767</v>
      </c>
      <c r="VI76" t="s">
        <v>1767</v>
      </c>
      <c r="VJ76" t="s">
        <v>1767</v>
      </c>
      <c r="VK76" t="s">
        <v>1767</v>
      </c>
      <c r="VL76" t="s">
        <v>1767</v>
      </c>
      <c r="VM76" t="s">
        <v>1767</v>
      </c>
      <c r="VN76" t="s">
        <v>1767</v>
      </c>
      <c r="VO76" t="s">
        <v>1767</v>
      </c>
      <c r="VP76" t="s">
        <v>1767</v>
      </c>
      <c r="VQ76" t="s">
        <v>1767</v>
      </c>
      <c r="VR76" t="s">
        <v>1767</v>
      </c>
      <c r="VY76" t="s">
        <v>1763</v>
      </c>
      <c r="VZ76" t="s">
        <v>1763</v>
      </c>
      <c r="WA76" t="s">
        <v>1767</v>
      </c>
      <c r="WJ76" t="s">
        <v>1763</v>
      </c>
      <c r="WK76" t="s">
        <v>1767</v>
      </c>
      <c r="WL76" t="s">
        <v>1767</v>
      </c>
      <c r="WM76" t="s">
        <v>1767</v>
      </c>
      <c r="WN76" t="s">
        <v>1767</v>
      </c>
      <c r="WO76" t="s">
        <v>1767</v>
      </c>
      <c r="WP76" t="s">
        <v>1767</v>
      </c>
      <c r="WQ76" t="s">
        <v>1767</v>
      </c>
      <c r="WR76" t="s">
        <v>1767</v>
      </c>
      <c r="WS76" t="s">
        <v>956</v>
      </c>
      <c r="WU76" t="s">
        <v>1763</v>
      </c>
      <c r="WV76" t="s">
        <v>1767</v>
      </c>
      <c r="WW76" t="s">
        <v>1763</v>
      </c>
      <c r="WX76" t="s">
        <v>1767</v>
      </c>
      <c r="WY76" t="s">
        <v>1767</v>
      </c>
      <c r="WZ76" t="s">
        <v>1767</v>
      </c>
      <c r="XA76" t="s">
        <v>1767</v>
      </c>
      <c r="XB76" t="s">
        <v>1767</v>
      </c>
      <c r="XC76" t="s">
        <v>1802</v>
      </c>
      <c r="XD76" t="s">
        <v>1763</v>
      </c>
      <c r="XE76" t="s">
        <v>1767</v>
      </c>
      <c r="XF76" t="s">
        <v>1767</v>
      </c>
      <c r="XG76" t="s">
        <v>1767</v>
      </c>
      <c r="XH76" t="s">
        <v>1767</v>
      </c>
      <c r="XI76" t="s">
        <v>1767</v>
      </c>
      <c r="XJ76" t="s">
        <v>1767</v>
      </c>
      <c r="XK76" t="s">
        <v>1767</v>
      </c>
      <c r="XL76" t="s">
        <v>1767</v>
      </c>
      <c r="XM76" t="s">
        <v>1767</v>
      </c>
      <c r="XN76" t="s">
        <v>1767</v>
      </c>
      <c r="XO76" t="s">
        <v>1767</v>
      </c>
      <c r="XP76" t="s">
        <v>1767</v>
      </c>
      <c r="XQ76" t="s">
        <v>1767</v>
      </c>
      <c r="XR76" t="s">
        <v>1763</v>
      </c>
      <c r="XS76" t="s">
        <v>1767</v>
      </c>
      <c r="XT76" t="s">
        <v>1763</v>
      </c>
      <c r="XU76" t="s">
        <v>1763</v>
      </c>
      <c r="XV76" t="s">
        <v>1767</v>
      </c>
      <c r="XW76" t="s">
        <v>1767</v>
      </c>
      <c r="XX76" t="s">
        <v>1767</v>
      </c>
      <c r="XY76" t="s">
        <v>1767</v>
      </c>
      <c r="XZ76" t="s">
        <v>1767</v>
      </c>
      <c r="ZM76" t="s">
        <v>1767</v>
      </c>
      <c r="ZN76" t="s">
        <v>1767</v>
      </c>
      <c r="ZO76" t="s">
        <v>1767</v>
      </c>
      <c r="ZP76" t="s">
        <v>1767</v>
      </c>
      <c r="ZQ76" t="s">
        <v>1767</v>
      </c>
      <c r="ZR76" t="s">
        <v>1763</v>
      </c>
      <c r="ZS76" t="s">
        <v>1767</v>
      </c>
      <c r="ZT76" t="s">
        <v>1767</v>
      </c>
      <c r="ZU76" t="s">
        <v>1767</v>
      </c>
      <c r="ZV76" t="s">
        <v>1767</v>
      </c>
      <c r="ZW76" t="s">
        <v>1763</v>
      </c>
      <c r="ZX76" t="s">
        <v>1767</v>
      </c>
      <c r="ZY76" t="s">
        <v>1767</v>
      </c>
      <c r="ZZ76" t="s">
        <v>1767</v>
      </c>
      <c r="AAA76" t="s">
        <v>1767</v>
      </c>
      <c r="AAB76" t="s">
        <v>1767</v>
      </c>
      <c r="AAC76" t="s">
        <v>1767</v>
      </c>
      <c r="AAD76" t="s">
        <v>1767</v>
      </c>
      <c r="AAE76" t="s">
        <v>1767</v>
      </c>
      <c r="AAF76" t="s">
        <v>1767</v>
      </c>
      <c r="AAH76" t="s">
        <v>1763</v>
      </c>
      <c r="AAI76" t="s">
        <v>1763</v>
      </c>
      <c r="AAJ76" t="s">
        <v>1767</v>
      </c>
      <c r="AAK76" t="s">
        <v>1763</v>
      </c>
      <c r="AAL76" t="s">
        <v>1767</v>
      </c>
      <c r="AAM76" t="s">
        <v>1767</v>
      </c>
      <c r="AAN76" t="s">
        <v>1767</v>
      </c>
      <c r="AAO76" t="s">
        <v>1767</v>
      </c>
      <c r="AAP76" t="s">
        <v>1767</v>
      </c>
      <c r="AAQ76" t="s">
        <v>1767</v>
      </c>
      <c r="AAR76" t="s">
        <v>1767</v>
      </c>
      <c r="AAS76" t="s">
        <v>1767</v>
      </c>
      <c r="AAT76" t="s">
        <v>1767</v>
      </c>
      <c r="AAV76" t="s">
        <v>1767</v>
      </c>
      <c r="AAW76" t="s">
        <v>1767</v>
      </c>
      <c r="AAX76" t="s">
        <v>1767</v>
      </c>
      <c r="AAY76" t="s">
        <v>1767</v>
      </c>
      <c r="AAZ76" t="s">
        <v>1767</v>
      </c>
      <c r="ABA76" t="s">
        <v>1767</v>
      </c>
      <c r="ABB76" t="s">
        <v>1763</v>
      </c>
      <c r="ABC76" t="s">
        <v>1767</v>
      </c>
      <c r="ABD76" t="s">
        <v>1767</v>
      </c>
      <c r="ABE76" t="s">
        <v>1767</v>
      </c>
      <c r="ABF76" t="s">
        <v>1767</v>
      </c>
      <c r="ABG76" t="s">
        <v>1767</v>
      </c>
      <c r="ABH76" t="s">
        <v>1767</v>
      </c>
      <c r="ABI76" t="s">
        <v>1767</v>
      </c>
      <c r="ABJ76" t="s">
        <v>1767</v>
      </c>
      <c r="ABK76" t="s">
        <v>1763</v>
      </c>
      <c r="ABL76" t="s">
        <v>1767</v>
      </c>
      <c r="ABM76" t="s">
        <v>1767</v>
      </c>
      <c r="ABN76" t="s">
        <v>1767</v>
      </c>
      <c r="ABO76" t="s">
        <v>1767</v>
      </c>
      <c r="ABP76" t="s">
        <v>1767</v>
      </c>
      <c r="ABQ76" t="s">
        <v>1767</v>
      </c>
      <c r="ABR76" t="s">
        <v>1767</v>
      </c>
      <c r="ABS76" t="s">
        <v>1767</v>
      </c>
      <c r="ABT76" t="s">
        <v>1763</v>
      </c>
      <c r="ABU76" t="s">
        <v>1767</v>
      </c>
      <c r="ABV76" t="s">
        <v>1767</v>
      </c>
      <c r="ABW76" t="s">
        <v>1763</v>
      </c>
      <c r="ABX76" t="s">
        <v>1767</v>
      </c>
      <c r="ABY76" t="s">
        <v>1767</v>
      </c>
      <c r="ABZ76" t="s">
        <v>1767</v>
      </c>
      <c r="ACA76" t="s">
        <v>1763</v>
      </c>
      <c r="ACB76" t="s">
        <v>1767</v>
      </c>
      <c r="ACC76" t="s">
        <v>1767</v>
      </c>
      <c r="ACD76" t="s">
        <v>1767</v>
      </c>
      <c r="ACE76" t="s">
        <v>1767</v>
      </c>
      <c r="ACF76" t="s">
        <v>1767</v>
      </c>
      <c r="ACG76" t="s">
        <v>1767</v>
      </c>
      <c r="ACH76" t="s">
        <v>1767</v>
      </c>
      <c r="ACI76" t="s">
        <v>1767</v>
      </c>
    </row>
    <row r="77" spans="1:763">
      <c r="A77" t="s">
        <v>1231</v>
      </c>
      <c r="B77" t="s">
        <v>1232</v>
      </c>
      <c r="C77" t="s">
        <v>1233</v>
      </c>
      <c r="D77" t="s">
        <v>967</v>
      </c>
      <c r="E77" t="s">
        <v>967</v>
      </c>
      <c r="P77" t="s">
        <v>874</v>
      </c>
      <c r="Q77">
        <v>1.2475828181962281</v>
      </c>
      <c r="T77" t="s">
        <v>1837</v>
      </c>
      <c r="V77" t="s">
        <v>1763</v>
      </c>
      <c r="X77" t="s">
        <v>1763</v>
      </c>
      <c r="Y77" t="s">
        <v>1791</v>
      </c>
      <c r="AA77" t="s">
        <v>1792</v>
      </c>
      <c r="AB77" t="s">
        <v>1766</v>
      </c>
      <c r="AC77" t="s">
        <v>837</v>
      </c>
      <c r="AD77" t="s">
        <v>1767</v>
      </c>
      <c r="AE77" t="s">
        <v>837</v>
      </c>
      <c r="AF77" t="s">
        <v>818</v>
      </c>
      <c r="AG77" t="s">
        <v>818</v>
      </c>
      <c r="KF77" t="s">
        <v>837</v>
      </c>
      <c r="KH77" t="s">
        <v>818</v>
      </c>
      <c r="KI77" t="s">
        <v>818</v>
      </c>
      <c r="KJ77" t="s">
        <v>818</v>
      </c>
      <c r="KK77" t="s">
        <v>818</v>
      </c>
      <c r="KL77" t="s">
        <v>818</v>
      </c>
      <c r="KM77" t="s">
        <v>818</v>
      </c>
      <c r="KN77" t="s">
        <v>818</v>
      </c>
      <c r="KO77" t="s">
        <v>818</v>
      </c>
      <c r="KP77" t="s">
        <v>818</v>
      </c>
      <c r="KQ77" t="s">
        <v>818</v>
      </c>
      <c r="KR77" t="s">
        <v>818</v>
      </c>
      <c r="KS77" t="s">
        <v>818</v>
      </c>
      <c r="KT77" t="s">
        <v>818</v>
      </c>
      <c r="KU77" t="s">
        <v>818</v>
      </c>
      <c r="KV77" t="s">
        <v>818</v>
      </c>
      <c r="KW77" t="s">
        <v>845</v>
      </c>
      <c r="KX77" t="s">
        <v>845</v>
      </c>
      <c r="KY77" t="s">
        <v>818</v>
      </c>
      <c r="KZ77" t="s">
        <v>818</v>
      </c>
      <c r="LA77" t="s">
        <v>837</v>
      </c>
      <c r="LB77" t="s">
        <v>818</v>
      </c>
      <c r="LC77" t="s">
        <v>818</v>
      </c>
      <c r="LD77" t="s">
        <v>837</v>
      </c>
      <c r="LE77" t="s">
        <v>818</v>
      </c>
      <c r="LF77" t="s">
        <v>837</v>
      </c>
      <c r="LH77" t="s">
        <v>1767</v>
      </c>
      <c r="LI77" t="s">
        <v>1767</v>
      </c>
      <c r="LJ77" t="s">
        <v>1767</v>
      </c>
      <c r="LK77" t="s">
        <v>1767</v>
      </c>
      <c r="LL77" t="s">
        <v>1767</v>
      </c>
      <c r="LM77" t="s">
        <v>1767</v>
      </c>
      <c r="LO77" t="s">
        <v>1818</v>
      </c>
      <c r="LQ77" t="s">
        <v>1767</v>
      </c>
      <c r="LX77" t="s">
        <v>1767</v>
      </c>
      <c r="MA77" t="s">
        <v>1829</v>
      </c>
      <c r="MB77" t="s">
        <v>887</v>
      </c>
      <c r="MC77" t="s">
        <v>1769</v>
      </c>
      <c r="MD77" t="s">
        <v>1763</v>
      </c>
      <c r="MF77" t="s">
        <v>1833</v>
      </c>
      <c r="MH77" t="s">
        <v>1834</v>
      </c>
      <c r="MI77" t="s">
        <v>1818</v>
      </c>
      <c r="MJ77" t="s">
        <v>1794</v>
      </c>
      <c r="MU77" t="s">
        <v>1767</v>
      </c>
      <c r="MV77" t="s">
        <v>1767</v>
      </c>
      <c r="MW77" t="s">
        <v>1763</v>
      </c>
      <c r="MX77" t="s">
        <v>1767</v>
      </c>
      <c r="MY77" t="s">
        <v>1767</v>
      </c>
      <c r="MZ77" t="s">
        <v>1767</v>
      </c>
      <c r="NA77" t="s">
        <v>1767</v>
      </c>
      <c r="NB77" t="s">
        <v>1767</v>
      </c>
      <c r="NR77" t="s">
        <v>1818</v>
      </c>
      <c r="NU77" t="s">
        <v>1772</v>
      </c>
      <c r="OP77" t="s">
        <v>1818</v>
      </c>
      <c r="OQ77" t="s">
        <v>1774</v>
      </c>
      <c r="OR77" t="s">
        <v>1775</v>
      </c>
      <c r="OS77" t="s">
        <v>1806</v>
      </c>
      <c r="OT77" t="s">
        <v>1763</v>
      </c>
      <c r="OU77" t="s">
        <v>1763</v>
      </c>
      <c r="OV77" t="s">
        <v>1777</v>
      </c>
      <c r="OW77" t="s">
        <v>1798</v>
      </c>
      <c r="OX77" t="s">
        <v>832</v>
      </c>
      <c r="OY77" t="s">
        <v>1779</v>
      </c>
      <c r="OZ77" t="s">
        <v>928</v>
      </c>
      <c r="PA77" t="s">
        <v>1767</v>
      </c>
      <c r="PB77" t="s">
        <v>1767</v>
      </c>
      <c r="PC77" t="s">
        <v>1767</v>
      </c>
      <c r="PD77" t="s">
        <v>1767</v>
      </c>
      <c r="PE77" t="s">
        <v>1767</v>
      </c>
      <c r="PF77" t="s">
        <v>1767</v>
      </c>
      <c r="PG77" t="s">
        <v>1763</v>
      </c>
      <c r="PH77" t="s">
        <v>1767</v>
      </c>
      <c r="PI77" t="s">
        <v>1767</v>
      </c>
      <c r="PJ77" t="s">
        <v>1767</v>
      </c>
      <c r="PK77" t="s">
        <v>1767</v>
      </c>
      <c r="PL77" t="s">
        <v>1780</v>
      </c>
      <c r="PM77" t="s">
        <v>837</v>
      </c>
      <c r="PN77" t="s">
        <v>845</v>
      </c>
      <c r="PO77" t="s">
        <v>1781</v>
      </c>
      <c r="PP77" t="s">
        <v>1800</v>
      </c>
      <c r="PQ77" t="s">
        <v>1763</v>
      </c>
      <c r="PR77" t="s">
        <v>1763</v>
      </c>
      <c r="PS77" t="s">
        <v>1767</v>
      </c>
      <c r="PT77" t="s">
        <v>1767</v>
      </c>
      <c r="PU77" t="s">
        <v>1767</v>
      </c>
      <c r="PV77" t="s">
        <v>1767</v>
      </c>
      <c r="PW77" t="s">
        <v>1767</v>
      </c>
      <c r="PX77" t="s">
        <v>1767</v>
      </c>
      <c r="PY77" t="s">
        <v>1767</v>
      </c>
      <c r="PZ77" t="s">
        <v>1783</v>
      </c>
      <c r="QA77" t="s">
        <v>841</v>
      </c>
      <c r="QB77" t="s">
        <v>1814</v>
      </c>
      <c r="QC77" t="s">
        <v>1851</v>
      </c>
      <c r="QD77" t="s">
        <v>1786</v>
      </c>
      <c r="QE77" t="s">
        <v>845</v>
      </c>
      <c r="QF77" t="s">
        <v>1763</v>
      </c>
      <c r="QG77" t="s">
        <v>1763</v>
      </c>
      <c r="QH77" t="s">
        <v>1763</v>
      </c>
      <c r="QI77" t="s">
        <v>1767</v>
      </c>
      <c r="QJ77" t="s">
        <v>1763</v>
      </c>
      <c r="QK77" t="s">
        <v>1763</v>
      </c>
      <c r="QL77" t="s">
        <v>1767</v>
      </c>
      <c r="QM77" t="s">
        <v>1767</v>
      </c>
      <c r="QN77" t="s">
        <v>1767</v>
      </c>
      <c r="QO77" t="s">
        <v>1767</v>
      </c>
      <c r="QP77" t="s">
        <v>1767</v>
      </c>
      <c r="QQ77" t="s">
        <v>1767</v>
      </c>
      <c r="QR77" t="s">
        <v>1801</v>
      </c>
      <c r="QS77" t="s">
        <v>1763</v>
      </c>
      <c r="QT77" t="s">
        <v>1767</v>
      </c>
      <c r="QU77" t="s">
        <v>1767</v>
      </c>
      <c r="QV77" t="s">
        <v>1767</v>
      </c>
      <c r="QW77" t="s">
        <v>1767</v>
      </c>
      <c r="QX77" t="s">
        <v>1767</v>
      </c>
      <c r="QY77" t="s">
        <v>1767</v>
      </c>
      <c r="QZ77" t="s">
        <v>1767</v>
      </c>
      <c r="RA77" t="s">
        <v>1767</v>
      </c>
      <c r="RB77" t="s">
        <v>1767</v>
      </c>
      <c r="RC77" t="s">
        <v>1767</v>
      </c>
      <c r="RD77" t="s">
        <v>1767</v>
      </c>
      <c r="RE77" t="s">
        <v>1767</v>
      </c>
      <c r="RF77" t="s">
        <v>1767</v>
      </c>
      <c r="RG77" t="s">
        <v>1767</v>
      </c>
      <c r="RH77" t="s">
        <v>1767</v>
      </c>
      <c r="RI77" t="s">
        <v>1767</v>
      </c>
      <c r="RJ77" t="s">
        <v>1767</v>
      </c>
      <c r="RK77" t="s">
        <v>1763</v>
      </c>
      <c r="RL77" t="s">
        <v>1763</v>
      </c>
      <c r="RM77" t="s">
        <v>1767</v>
      </c>
      <c r="RN77" t="s">
        <v>1767</v>
      </c>
      <c r="RO77" t="s">
        <v>1767</v>
      </c>
      <c r="RP77" t="s">
        <v>1767</v>
      </c>
      <c r="RQ77" t="s">
        <v>1767</v>
      </c>
      <c r="RR77" t="s">
        <v>1767</v>
      </c>
      <c r="RS77" t="s">
        <v>1767</v>
      </c>
      <c r="RT77" t="s">
        <v>1767</v>
      </c>
      <c r="RU77" t="s">
        <v>1767</v>
      </c>
      <c r="RV77" t="s">
        <v>1767</v>
      </c>
      <c r="RW77" t="s">
        <v>1767</v>
      </c>
      <c r="RX77" t="s">
        <v>837</v>
      </c>
      <c r="RY77" t="s">
        <v>834</v>
      </c>
      <c r="RZ77" t="s">
        <v>1763</v>
      </c>
      <c r="SA77" t="s">
        <v>1818</v>
      </c>
      <c r="SB77" t="s">
        <v>1763</v>
      </c>
      <c r="SC77" t="s">
        <v>1767</v>
      </c>
      <c r="SD77" t="s">
        <v>1767</v>
      </c>
      <c r="SE77" t="s">
        <v>1767</v>
      </c>
      <c r="SF77" t="s">
        <v>1767</v>
      </c>
      <c r="SG77" t="s">
        <v>1767</v>
      </c>
      <c r="SH77" t="s">
        <v>1767</v>
      </c>
      <c r="SI77" t="s">
        <v>1767</v>
      </c>
      <c r="SJ77" t="s">
        <v>1767</v>
      </c>
      <c r="SK77" t="s">
        <v>1767</v>
      </c>
      <c r="SL77" t="s">
        <v>1767</v>
      </c>
      <c r="SM77" t="s">
        <v>1767</v>
      </c>
      <c r="SN77" t="s">
        <v>1767</v>
      </c>
      <c r="SO77" t="s">
        <v>1767</v>
      </c>
      <c r="SP77" t="s">
        <v>1767</v>
      </c>
      <c r="SQ77" t="s">
        <v>1767</v>
      </c>
      <c r="SR77" t="s">
        <v>1767</v>
      </c>
      <c r="SS77" t="s">
        <v>1767</v>
      </c>
      <c r="ST77" t="s">
        <v>1767</v>
      </c>
      <c r="SU77" t="s">
        <v>1767</v>
      </c>
      <c r="SV77" t="s">
        <v>1767</v>
      </c>
      <c r="SW77" t="s">
        <v>1767</v>
      </c>
      <c r="SX77" t="s">
        <v>1767</v>
      </c>
      <c r="SY77" t="s">
        <v>1767</v>
      </c>
      <c r="SZ77" t="s">
        <v>1767</v>
      </c>
      <c r="TA77" t="s">
        <v>1767</v>
      </c>
      <c r="TB77" t="s">
        <v>1767</v>
      </c>
      <c r="TC77" t="s">
        <v>1767</v>
      </c>
      <c r="TD77" t="s">
        <v>1767</v>
      </c>
      <c r="TE77" t="s">
        <v>1767</v>
      </c>
      <c r="TF77" t="s">
        <v>1763</v>
      </c>
      <c r="TG77" t="s">
        <v>1767</v>
      </c>
      <c r="TH77" t="s">
        <v>1767</v>
      </c>
      <c r="TI77" t="s">
        <v>1767</v>
      </c>
      <c r="TJ77" t="s">
        <v>1763</v>
      </c>
      <c r="TK77" t="s">
        <v>1767</v>
      </c>
      <c r="TL77" t="s">
        <v>1767</v>
      </c>
      <c r="TM77" t="s">
        <v>1767</v>
      </c>
      <c r="TN77" t="s">
        <v>1767</v>
      </c>
      <c r="TO77" t="s">
        <v>1763</v>
      </c>
      <c r="TP77" t="s">
        <v>1767</v>
      </c>
      <c r="TQ77" t="s">
        <v>1767</v>
      </c>
      <c r="TR77" t="s">
        <v>1767</v>
      </c>
      <c r="TS77" t="s">
        <v>1767</v>
      </c>
      <c r="TT77" t="s">
        <v>1767</v>
      </c>
      <c r="TU77" t="s">
        <v>1767</v>
      </c>
      <c r="TV77" t="s">
        <v>1767</v>
      </c>
      <c r="TW77" t="s">
        <v>1767</v>
      </c>
      <c r="TY77" t="s">
        <v>1767</v>
      </c>
      <c r="TZ77" t="s">
        <v>1767</v>
      </c>
      <c r="UA77" t="s">
        <v>1767</v>
      </c>
      <c r="UB77" t="s">
        <v>1767</v>
      </c>
      <c r="UC77" t="s">
        <v>1767</v>
      </c>
      <c r="UD77" t="s">
        <v>1767</v>
      </c>
      <c r="UE77" t="s">
        <v>1767</v>
      </c>
      <c r="UF77" t="s">
        <v>1767</v>
      </c>
      <c r="UG77" t="s">
        <v>1767</v>
      </c>
      <c r="UH77" t="s">
        <v>1763</v>
      </c>
      <c r="UI77" t="s">
        <v>1767</v>
      </c>
      <c r="UJ77" t="s">
        <v>1767</v>
      </c>
      <c r="UK77" t="s">
        <v>1767</v>
      </c>
      <c r="UL77" t="s">
        <v>1818</v>
      </c>
      <c r="UM77" t="s">
        <v>1818</v>
      </c>
      <c r="UN77" t="s">
        <v>1767</v>
      </c>
      <c r="UO77" t="s">
        <v>1767</v>
      </c>
      <c r="UP77" t="s">
        <v>1767</v>
      </c>
      <c r="UQ77" t="s">
        <v>1767</v>
      </c>
      <c r="UR77" t="s">
        <v>1767</v>
      </c>
      <c r="US77" t="s">
        <v>1767</v>
      </c>
      <c r="UT77" t="s">
        <v>1767</v>
      </c>
      <c r="UU77" t="s">
        <v>1767</v>
      </c>
      <c r="UV77" t="s">
        <v>1767</v>
      </c>
      <c r="UW77" t="s">
        <v>1763</v>
      </c>
      <c r="UX77" t="s">
        <v>1767</v>
      </c>
      <c r="UY77" t="s">
        <v>1767</v>
      </c>
      <c r="UZ77" t="s">
        <v>1767</v>
      </c>
      <c r="VD77" t="s">
        <v>1763</v>
      </c>
      <c r="VE77" t="s">
        <v>1767</v>
      </c>
      <c r="VF77" t="s">
        <v>1767</v>
      </c>
      <c r="VG77" t="s">
        <v>1767</v>
      </c>
      <c r="VH77" t="s">
        <v>1767</v>
      </c>
      <c r="VI77" t="s">
        <v>1767</v>
      </c>
      <c r="VJ77" t="s">
        <v>1767</v>
      </c>
      <c r="VK77" t="s">
        <v>1767</v>
      </c>
      <c r="VL77" t="s">
        <v>1767</v>
      </c>
      <c r="VM77" t="s">
        <v>1767</v>
      </c>
      <c r="VN77" t="s">
        <v>1767</v>
      </c>
      <c r="VO77" t="s">
        <v>1767</v>
      </c>
      <c r="VP77" t="s">
        <v>1767</v>
      </c>
      <c r="VQ77" t="s">
        <v>1767</v>
      </c>
      <c r="VY77" t="s">
        <v>1767</v>
      </c>
      <c r="VZ77" t="s">
        <v>1767</v>
      </c>
      <c r="WA77" t="s">
        <v>1767</v>
      </c>
      <c r="WJ77" t="s">
        <v>1767</v>
      </c>
      <c r="WK77" t="s">
        <v>1767</v>
      </c>
      <c r="WL77" t="s">
        <v>1767</v>
      </c>
      <c r="WM77" t="s">
        <v>1767</v>
      </c>
      <c r="WN77" t="s">
        <v>1767</v>
      </c>
      <c r="WO77" t="s">
        <v>1763</v>
      </c>
      <c r="WP77" t="s">
        <v>1767</v>
      </c>
      <c r="WQ77" t="s">
        <v>1767</v>
      </c>
      <c r="WR77" t="s">
        <v>1767</v>
      </c>
      <c r="WS77" t="s">
        <v>849</v>
      </c>
      <c r="WU77" t="s">
        <v>1767</v>
      </c>
      <c r="WV77" t="s">
        <v>1767</v>
      </c>
      <c r="WW77" t="s">
        <v>1767</v>
      </c>
      <c r="WX77" t="s">
        <v>1767</v>
      </c>
      <c r="WY77" t="s">
        <v>1767</v>
      </c>
      <c r="WZ77" t="s">
        <v>1763</v>
      </c>
      <c r="XA77" t="s">
        <v>1767</v>
      </c>
      <c r="XB77" t="s">
        <v>1767</v>
      </c>
      <c r="XC77" t="s">
        <v>1789</v>
      </c>
      <c r="XD77" t="s">
        <v>1763</v>
      </c>
      <c r="XE77" t="s">
        <v>1767</v>
      </c>
      <c r="XF77" t="s">
        <v>1767</v>
      </c>
      <c r="XG77" t="s">
        <v>1767</v>
      </c>
      <c r="XH77" t="s">
        <v>1767</v>
      </c>
      <c r="XI77" t="s">
        <v>1767</v>
      </c>
      <c r="XJ77" t="s">
        <v>1767</v>
      </c>
      <c r="XK77" t="s">
        <v>1767</v>
      </c>
      <c r="XL77" t="s">
        <v>1767</v>
      </c>
      <c r="XM77" t="s">
        <v>1767</v>
      </c>
      <c r="XN77" t="s">
        <v>1767</v>
      </c>
      <c r="XO77" t="s">
        <v>1767</v>
      </c>
      <c r="XP77" t="s">
        <v>1767</v>
      </c>
      <c r="XQ77" t="s">
        <v>1767</v>
      </c>
      <c r="XR77" t="s">
        <v>1763</v>
      </c>
      <c r="XS77" t="s">
        <v>1767</v>
      </c>
      <c r="XT77" t="s">
        <v>1767</v>
      </c>
      <c r="XU77" t="s">
        <v>1763</v>
      </c>
      <c r="XV77" t="s">
        <v>1763</v>
      </c>
      <c r="XW77" t="s">
        <v>1767</v>
      </c>
      <c r="XX77" t="s">
        <v>1767</v>
      </c>
      <c r="XY77" t="s">
        <v>1767</v>
      </c>
      <c r="XZ77" t="s">
        <v>1767</v>
      </c>
      <c r="ZM77" t="s">
        <v>1767</v>
      </c>
      <c r="ZN77" t="s">
        <v>1767</v>
      </c>
      <c r="ZO77" t="s">
        <v>1767</v>
      </c>
      <c r="ZP77" t="s">
        <v>1767</v>
      </c>
      <c r="ZQ77" t="s">
        <v>1767</v>
      </c>
      <c r="ZR77" t="s">
        <v>1767</v>
      </c>
      <c r="ZS77" t="s">
        <v>1767</v>
      </c>
      <c r="ZT77" t="s">
        <v>1767</v>
      </c>
      <c r="ZU77" t="s">
        <v>1767</v>
      </c>
      <c r="ZV77" t="s">
        <v>1767</v>
      </c>
      <c r="ZW77" t="s">
        <v>1763</v>
      </c>
      <c r="ZX77" t="s">
        <v>1767</v>
      </c>
      <c r="ZY77" t="s">
        <v>1767</v>
      </c>
      <c r="ZZ77" t="s">
        <v>1767</v>
      </c>
      <c r="AAA77" t="s">
        <v>1767</v>
      </c>
      <c r="AAB77" t="s">
        <v>1767</v>
      </c>
      <c r="AAC77" t="s">
        <v>1767</v>
      </c>
      <c r="AAD77" t="s">
        <v>1767</v>
      </c>
      <c r="AAE77" t="s">
        <v>1767</v>
      </c>
      <c r="AAF77" t="s">
        <v>1767</v>
      </c>
      <c r="AAH77" t="s">
        <v>1763</v>
      </c>
      <c r="AAI77" t="s">
        <v>1767</v>
      </c>
      <c r="AAJ77" t="s">
        <v>1767</v>
      </c>
      <c r="AAK77" t="s">
        <v>1767</v>
      </c>
      <c r="AAL77" t="s">
        <v>1767</v>
      </c>
      <c r="AAM77" t="s">
        <v>1767</v>
      </c>
      <c r="AAN77" t="s">
        <v>1763</v>
      </c>
      <c r="AAO77" t="s">
        <v>1767</v>
      </c>
      <c r="AAP77" t="s">
        <v>1767</v>
      </c>
      <c r="AAQ77" t="s">
        <v>1767</v>
      </c>
      <c r="AAR77" t="s">
        <v>1767</v>
      </c>
      <c r="AAS77" t="s">
        <v>1767</v>
      </c>
      <c r="AAT77" t="s">
        <v>1767</v>
      </c>
      <c r="AAV77" t="s">
        <v>1767</v>
      </c>
      <c r="AAW77" t="s">
        <v>1767</v>
      </c>
      <c r="AAX77" t="s">
        <v>1767</v>
      </c>
      <c r="AAY77" t="s">
        <v>1767</v>
      </c>
      <c r="AAZ77" t="s">
        <v>1767</v>
      </c>
      <c r="ABA77" t="s">
        <v>1763</v>
      </c>
      <c r="ABB77" t="s">
        <v>1763</v>
      </c>
      <c r="ABC77" t="s">
        <v>1763</v>
      </c>
      <c r="ABD77" t="s">
        <v>1767</v>
      </c>
      <c r="ABE77" t="s">
        <v>1767</v>
      </c>
      <c r="ABF77" t="s">
        <v>1767</v>
      </c>
      <c r="ABG77" t="s">
        <v>1767</v>
      </c>
      <c r="ABH77" t="s">
        <v>1767</v>
      </c>
      <c r="ABI77" t="s">
        <v>1767</v>
      </c>
      <c r="ABJ77" t="s">
        <v>1767</v>
      </c>
      <c r="ABK77" t="s">
        <v>1767</v>
      </c>
      <c r="ABL77" t="s">
        <v>1767</v>
      </c>
      <c r="ABM77" t="s">
        <v>1767</v>
      </c>
      <c r="ABN77" t="s">
        <v>1767</v>
      </c>
      <c r="ABO77" t="s">
        <v>1767</v>
      </c>
      <c r="ABP77" t="s">
        <v>1767</v>
      </c>
      <c r="ABQ77" t="s">
        <v>1767</v>
      </c>
      <c r="ABR77" t="s">
        <v>1767</v>
      </c>
      <c r="ABS77" t="s">
        <v>1767</v>
      </c>
      <c r="ABT77" t="s">
        <v>1767</v>
      </c>
      <c r="ABU77" t="s">
        <v>1767</v>
      </c>
      <c r="ABV77" t="s">
        <v>1763</v>
      </c>
      <c r="ABW77" t="s">
        <v>1763</v>
      </c>
      <c r="ABX77" t="s">
        <v>1767</v>
      </c>
      <c r="ABY77" t="s">
        <v>1767</v>
      </c>
      <c r="ABZ77" t="s">
        <v>1767</v>
      </c>
      <c r="ACA77" t="s">
        <v>1767</v>
      </c>
      <c r="ACB77" t="s">
        <v>1767</v>
      </c>
      <c r="ACC77" t="s">
        <v>1767</v>
      </c>
      <c r="ACD77" t="s">
        <v>1767</v>
      </c>
      <c r="ACE77" t="s">
        <v>1767</v>
      </c>
      <c r="ACF77" t="s">
        <v>1767</v>
      </c>
      <c r="ACG77" t="s">
        <v>1767</v>
      </c>
      <c r="ACH77" t="s">
        <v>1767</v>
      </c>
      <c r="ACI77" t="s">
        <v>1767</v>
      </c>
    </row>
    <row r="78" spans="1:763">
      <c r="A78" t="s">
        <v>1234</v>
      </c>
      <c r="B78" t="s">
        <v>1235</v>
      </c>
      <c r="C78" t="s">
        <v>1236</v>
      </c>
      <c r="D78" t="s">
        <v>932</v>
      </c>
      <c r="E78" t="s">
        <v>932</v>
      </c>
      <c r="P78" t="s">
        <v>812</v>
      </c>
      <c r="Q78">
        <v>0.874863865752458</v>
      </c>
      <c r="T78" t="s">
        <v>1921</v>
      </c>
      <c r="V78" t="s">
        <v>1763</v>
      </c>
      <c r="X78" t="s">
        <v>1767</v>
      </c>
      <c r="Y78" t="s">
        <v>1764</v>
      </c>
      <c r="Z78" t="s">
        <v>1791</v>
      </c>
      <c r="AA78" t="s">
        <v>1828</v>
      </c>
      <c r="AB78" t="s">
        <v>1766</v>
      </c>
      <c r="AC78" t="s">
        <v>892</v>
      </c>
      <c r="AD78" t="s">
        <v>1767</v>
      </c>
      <c r="AE78" t="s">
        <v>892</v>
      </c>
      <c r="AF78" t="s">
        <v>818</v>
      </c>
      <c r="AG78" t="s">
        <v>818</v>
      </c>
      <c r="KF78" t="s">
        <v>892</v>
      </c>
      <c r="KH78" t="s">
        <v>818</v>
      </c>
      <c r="KI78" t="s">
        <v>845</v>
      </c>
      <c r="KJ78" t="s">
        <v>818</v>
      </c>
      <c r="KK78" t="s">
        <v>845</v>
      </c>
      <c r="KL78" t="s">
        <v>845</v>
      </c>
      <c r="KM78" t="s">
        <v>818</v>
      </c>
      <c r="KN78" t="s">
        <v>845</v>
      </c>
      <c r="KO78" t="s">
        <v>818</v>
      </c>
      <c r="KP78" t="s">
        <v>879</v>
      </c>
      <c r="KQ78" t="s">
        <v>845</v>
      </c>
      <c r="KR78" t="s">
        <v>818</v>
      </c>
      <c r="KS78" t="s">
        <v>818</v>
      </c>
      <c r="KT78" t="s">
        <v>845</v>
      </c>
      <c r="KU78" t="s">
        <v>818</v>
      </c>
      <c r="KV78" t="s">
        <v>818</v>
      </c>
      <c r="KW78" t="s">
        <v>818</v>
      </c>
      <c r="KX78" t="s">
        <v>845</v>
      </c>
      <c r="KY78" t="s">
        <v>818</v>
      </c>
      <c r="KZ78" t="s">
        <v>845</v>
      </c>
      <c r="LA78" t="s">
        <v>845</v>
      </c>
      <c r="LB78" t="s">
        <v>837</v>
      </c>
      <c r="LC78" t="s">
        <v>836</v>
      </c>
      <c r="LD78" t="s">
        <v>892</v>
      </c>
      <c r="LE78" t="s">
        <v>837</v>
      </c>
      <c r="LF78" t="s">
        <v>837</v>
      </c>
      <c r="LH78" t="s">
        <v>1767</v>
      </c>
      <c r="LI78" t="s">
        <v>1763</v>
      </c>
      <c r="LJ78" t="s">
        <v>1763</v>
      </c>
      <c r="LK78" t="s">
        <v>1767</v>
      </c>
      <c r="LL78" t="s">
        <v>1767</v>
      </c>
      <c r="LM78" t="s">
        <v>1767</v>
      </c>
      <c r="LN78" t="s">
        <v>1763</v>
      </c>
      <c r="LO78" t="s">
        <v>1767</v>
      </c>
      <c r="LQ78" t="s">
        <v>1767</v>
      </c>
      <c r="LR78" t="s">
        <v>845</v>
      </c>
      <c r="LS78" t="s">
        <v>818</v>
      </c>
      <c r="LT78" t="s">
        <v>818</v>
      </c>
      <c r="LU78" t="s">
        <v>818</v>
      </c>
      <c r="LV78" t="s">
        <v>845</v>
      </c>
      <c r="LW78" t="s">
        <v>818</v>
      </c>
      <c r="LX78" t="s">
        <v>1767</v>
      </c>
      <c r="MA78" t="s">
        <v>1862</v>
      </c>
      <c r="MB78" t="s">
        <v>913</v>
      </c>
      <c r="MC78" t="s">
        <v>1769</v>
      </c>
      <c r="MD78" t="s">
        <v>1763</v>
      </c>
      <c r="MF78" t="s">
        <v>1833</v>
      </c>
      <c r="MH78" t="s">
        <v>1834</v>
      </c>
      <c r="MI78" t="s">
        <v>1763</v>
      </c>
      <c r="MJ78" t="s">
        <v>1811</v>
      </c>
      <c r="MU78" t="s">
        <v>1767</v>
      </c>
      <c r="MV78" t="s">
        <v>1767</v>
      </c>
      <c r="MW78" t="s">
        <v>1763</v>
      </c>
      <c r="MX78" t="s">
        <v>1767</v>
      </c>
      <c r="MY78" t="s">
        <v>1767</v>
      </c>
      <c r="MZ78" t="s">
        <v>1767</v>
      </c>
      <c r="NA78" t="s">
        <v>1767</v>
      </c>
      <c r="NB78" t="s">
        <v>1767</v>
      </c>
      <c r="NR78" t="s">
        <v>1763</v>
      </c>
      <c r="NS78" t="s">
        <v>1767</v>
      </c>
      <c r="NU78" t="s">
        <v>1882</v>
      </c>
      <c r="NX78" t="s">
        <v>1773</v>
      </c>
      <c r="NY78" t="s">
        <v>818</v>
      </c>
      <c r="OA78" t="s">
        <v>1767</v>
      </c>
      <c r="OB78" t="s">
        <v>1767</v>
      </c>
      <c r="OC78" t="s">
        <v>1767</v>
      </c>
      <c r="OD78" t="s">
        <v>1763</v>
      </c>
      <c r="OE78" t="s">
        <v>1767</v>
      </c>
      <c r="OF78" t="s">
        <v>1767</v>
      </c>
      <c r="OG78" t="s">
        <v>1767</v>
      </c>
      <c r="OH78" t="s">
        <v>1767</v>
      </c>
      <c r="OI78" t="s">
        <v>1767</v>
      </c>
      <c r="OJ78" t="s">
        <v>1767</v>
      </c>
      <c r="OK78" t="s">
        <v>1767</v>
      </c>
      <c r="OL78" t="s">
        <v>1767</v>
      </c>
      <c r="OM78" t="s">
        <v>1767</v>
      </c>
      <c r="ON78" t="s">
        <v>1767</v>
      </c>
      <c r="OP78" t="s">
        <v>1767</v>
      </c>
      <c r="OQ78" t="s">
        <v>1774</v>
      </c>
      <c r="OR78" t="s">
        <v>1797</v>
      </c>
      <c r="OS78" t="s">
        <v>1776</v>
      </c>
      <c r="OT78" t="s">
        <v>1763</v>
      </c>
      <c r="OU78" t="s">
        <v>1767</v>
      </c>
      <c r="OV78" t="s">
        <v>1777</v>
      </c>
      <c r="OW78" t="s">
        <v>1798</v>
      </c>
      <c r="OX78" t="s">
        <v>832</v>
      </c>
      <c r="OY78" t="s">
        <v>1779</v>
      </c>
      <c r="OZ78" t="s">
        <v>1011</v>
      </c>
      <c r="PA78" t="s">
        <v>1763</v>
      </c>
      <c r="PB78" t="s">
        <v>1767</v>
      </c>
      <c r="PC78" t="s">
        <v>1767</v>
      </c>
      <c r="PD78" t="s">
        <v>1767</v>
      </c>
      <c r="PE78" t="s">
        <v>1763</v>
      </c>
      <c r="PF78" t="s">
        <v>1767</v>
      </c>
      <c r="PG78" t="s">
        <v>1767</v>
      </c>
      <c r="PH78" t="s">
        <v>1767</v>
      </c>
      <c r="PI78" t="s">
        <v>1767</v>
      </c>
      <c r="PJ78" t="s">
        <v>1767</v>
      </c>
      <c r="PK78" t="s">
        <v>1767</v>
      </c>
      <c r="PL78" t="s">
        <v>1780</v>
      </c>
      <c r="PM78" t="s">
        <v>837</v>
      </c>
      <c r="PN78" t="s">
        <v>837</v>
      </c>
      <c r="PO78" t="s">
        <v>1807</v>
      </c>
      <c r="PP78" t="s">
        <v>1782</v>
      </c>
      <c r="PQ78" t="s">
        <v>1767</v>
      </c>
      <c r="PR78" t="s">
        <v>1763</v>
      </c>
      <c r="PS78" t="s">
        <v>1767</v>
      </c>
      <c r="PT78" t="s">
        <v>1767</v>
      </c>
      <c r="PU78" t="s">
        <v>1767</v>
      </c>
      <c r="PV78" t="s">
        <v>1767</v>
      </c>
      <c r="PW78" t="s">
        <v>1767</v>
      </c>
      <c r="PX78" t="s">
        <v>1767</v>
      </c>
      <c r="PY78" t="s">
        <v>1767</v>
      </c>
      <c r="PZ78" t="s">
        <v>1783</v>
      </c>
      <c r="QA78" t="s">
        <v>841</v>
      </c>
      <c r="QB78" t="s">
        <v>1784</v>
      </c>
      <c r="QC78" t="s">
        <v>1858</v>
      </c>
      <c r="QD78" t="s">
        <v>1815</v>
      </c>
      <c r="QE78" t="s">
        <v>845</v>
      </c>
      <c r="QF78" t="s">
        <v>1763</v>
      </c>
      <c r="QG78" t="s">
        <v>1767</v>
      </c>
      <c r="QH78" t="s">
        <v>1763</v>
      </c>
      <c r="QI78" t="s">
        <v>1767</v>
      </c>
      <c r="QJ78" t="s">
        <v>1767</v>
      </c>
      <c r="QK78" t="s">
        <v>1767</v>
      </c>
      <c r="QL78" t="s">
        <v>1767</v>
      </c>
      <c r="QM78" t="s">
        <v>1763</v>
      </c>
      <c r="QN78" t="s">
        <v>1767</v>
      </c>
      <c r="QO78" t="s">
        <v>1767</v>
      </c>
      <c r="QP78" t="s">
        <v>1767</v>
      </c>
      <c r="QQ78" t="s">
        <v>1767</v>
      </c>
      <c r="QR78" t="s">
        <v>1763</v>
      </c>
      <c r="QS78" t="s">
        <v>1767</v>
      </c>
      <c r="QT78" t="s">
        <v>1767</v>
      </c>
      <c r="QU78" t="s">
        <v>1767</v>
      </c>
      <c r="QV78" t="s">
        <v>1763</v>
      </c>
      <c r="QW78" t="s">
        <v>1763</v>
      </c>
      <c r="QX78" t="s">
        <v>1767</v>
      </c>
      <c r="QY78" t="s">
        <v>1767</v>
      </c>
      <c r="QZ78" t="s">
        <v>1767</v>
      </c>
      <c r="RA78" t="s">
        <v>1767</v>
      </c>
      <c r="RB78" t="s">
        <v>1767</v>
      </c>
      <c r="RC78" t="s">
        <v>1767</v>
      </c>
      <c r="RD78" t="s">
        <v>1767</v>
      </c>
      <c r="RE78" t="s">
        <v>1767</v>
      </c>
      <c r="RF78" t="s">
        <v>1767</v>
      </c>
      <c r="RG78" t="s">
        <v>1767</v>
      </c>
      <c r="RH78" t="s">
        <v>1767</v>
      </c>
      <c r="RI78" t="s">
        <v>1767</v>
      </c>
      <c r="RJ78" t="s">
        <v>1767</v>
      </c>
      <c r="RK78" t="s">
        <v>1763</v>
      </c>
      <c r="RL78" t="s">
        <v>1763</v>
      </c>
      <c r="RM78" t="s">
        <v>1767</v>
      </c>
      <c r="RN78" t="s">
        <v>1767</v>
      </c>
      <c r="RO78" t="s">
        <v>1767</v>
      </c>
      <c r="RP78" t="s">
        <v>1767</v>
      </c>
      <c r="RQ78" t="s">
        <v>1767</v>
      </c>
      <c r="RR78" t="s">
        <v>1767</v>
      </c>
      <c r="RS78" t="s">
        <v>1767</v>
      </c>
      <c r="RT78" t="s">
        <v>1767</v>
      </c>
      <c r="RU78" t="s">
        <v>1767</v>
      </c>
      <c r="RV78" t="s">
        <v>1767</v>
      </c>
      <c r="RW78" t="s">
        <v>1767</v>
      </c>
      <c r="RX78" t="s">
        <v>845</v>
      </c>
      <c r="RY78" t="s">
        <v>956</v>
      </c>
      <c r="RZ78" t="s">
        <v>1763</v>
      </c>
      <c r="SA78" t="s">
        <v>1767</v>
      </c>
      <c r="SB78" t="s">
        <v>1767</v>
      </c>
      <c r="SC78" t="s">
        <v>1767</v>
      </c>
      <c r="SD78" t="s">
        <v>1767</v>
      </c>
      <c r="SE78" t="s">
        <v>1767</v>
      </c>
      <c r="SF78" t="s">
        <v>1767</v>
      </c>
      <c r="SG78" t="s">
        <v>1767</v>
      </c>
      <c r="SH78" t="s">
        <v>1763</v>
      </c>
      <c r="SI78" t="s">
        <v>1767</v>
      </c>
      <c r="SJ78" t="s">
        <v>1767</v>
      </c>
      <c r="SK78" t="s">
        <v>1767</v>
      </c>
      <c r="SL78" t="s">
        <v>1767</v>
      </c>
      <c r="SM78" t="s">
        <v>1767</v>
      </c>
      <c r="SN78" t="s">
        <v>1767</v>
      </c>
      <c r="SO78" t="s">
        <v>1767</v>
      </c>
      <c r="SP78" t="s">
        <v>1767</v>
      </c>
      <c r="SQ78" t="s">
        <v>1767</v>
      </c>
      <c r="SR78" t="s">
        <v>1767</v>
      </c>
      <c r="SS78" t="s">
        <v>1767</v>
      </c>
      <c r="ST78" t="s">
        <v>1767</v>
      </c>
      <c r="SU78" t="s">
        <v>1767</v>
      </c>
      <c r="SV78" t="s">
        <v>1767</v>
      </c>
      <c r="SW78" t="s">
        <v>1763</v>
      </c>
      <c r="SX78" t="s">
        <v>1767</v>
      </c>
      <c r="SY78" t="s">
        <v>1767</v>
      </c>
      <c r="SZ78" t="s">
        <v>1767</v>
      </c>
      <c r="TA78" t="s">
        <v>1767</v>
      </c>
      <c r="TB78" t="s">
        <v>1767</v>
      </c>
      <c r="TC78" t="s">
        <v>1767</v>
      </c>
      <c r="TD78" t="s">
        <v>1767</v>
      </c>
      <c r="TE78" t="s">
        <v>1767</v>
      </c>
      <c r="TF78" t="s">
        <v>1767</v>
      </c>
      <c r="TG78" t="s">
        <v>1767</v>
      </c>
      <c r="TH78" t="s">
        <v>1767</v>
      </c>
      <c r="TI78" t="s">
        <v>1767</v>
      </c>
      <c r="TJ78" t="s">
        <v>1763</v>
      </c>
      <c r="TK78" t="s">
        <v>1767</v>
      </c>
      <c r="TL78" t="s">
        <v>1767</v>
      </c>
      <c r="TM78" t="s">
        <v>1767</v>
      </c>
      <c r="TN78" t="s">
        <v>1767</v>
      </c>
      <c r="TO78" t="s">
        <v>1767</v>
      </c>
      <c r="TP78" t="s">
        <v>1767</v>
      </c>
      <c r="TQ78" t="s">
        <v>1767</v>
      </c>
      <c r="TR78" t="s">
        <v>1767</v>
      </c>
      <c r="TS78" t="s">
        <v>1763</v>
      </c>
      <c r="TT78" t="s">
        <v>1767</v>
      </c>
      <c r="TU78" t="s">
        <v>1767</v>
      </c>
      <c r="TV78" t="s">
        <v>1767</v>
      </c>
      <c r="TW78" t="s">
        <v>1767</v>
      </c>
      <c r="TY78" t="s">
        <v>1763</v>
      </c>
      <c r="TZ78" t="s">
        <v>1767</v>
      </c>
      <c r="UA78" t="s">
        <v>1767</v>
      </c>
      <c r="UB78" t="s">
        <v>1767</v>
      </c>
      <c r="UC78" t="s">
        <v>1767</v>
      </c>
      <c r="UD78" t="s">
        <v>1767</v>
      </c>
      <c r="UE78" t="s">
        <v>1767</v>
      </c>
      <c r="UF78" t="s">
        <v>1767</v>
      </c>
      <c r="UG78" t="s">
        <v>1767</v>
      </c>
      <c r="UH78" t="s">
        <v>1767</v>
      </c>
      <c r="UI78" t="s">
        <v>1767</v>
      </c>
      <c r="UJ78" t="s">
        <v>1767</v>
      </c>
      <c r="UK78" t="s">
        <v>1767</v>
      </c>
      <c r="UL78" t="s">
        <v>1763</v>
      </c>
      <c r="UM78" t="s">
        <v>1767</v>
      </c>
      <c r="UN78" t="s">
        <v>1767</v>
      </c>
      <c r="UO78" t="s">
        <v>1767</v>
      </c>
      <c r="UP78" t="s">
        <v>1767</v>
      </c>
      <c r="UQ78" t="s">
        <v>1763</v>
      </c>
      <c r="UR78" t="s">
        <v>1767</v>
      </c>
      <c r="US78" t="s">
        <v>1767</v>
      </c>
      <c r="UT78" t="s">
        <v>1767</v>
      </c>
      <c r="UU78" t="s">
        <v>1767</v>
      </c>
      <c r="UV78" t="s">
        <v>1767</v>
      </c>
      <c r="UW78" t="s">
        <v>1767</v>
      </c>
      <c r="UX78" t="s">
        <v>1767</v>
      </c>
      <c r="UY78" t="s">
        <v>1767</v>
      </c>
      <c r="UZ78" t="s">
        <v>1767</v>
      </c>
      <c r="VB78" t="s">
        <v>1822</v>
      </c>
      <c r="VC78" t="s">
        <v>1788</v>
      </c>
      <c r="VD78" t="s">
        <v>1767</v>
      </c>
      <c r="VE78" t="s">
        <v>1767</v>
      </c>
      <c r="VF78" t="s">
        <v>1763</v>
      </c>
      <c r="VG78" t="s">
        <v>1767</v>
      </c>
      <c r="VH78" t="s">
        <v>1767</v>
      </c>
      <c r="VI78" t="s">
        <v>1767</v>
      </c>
      <c r="VJ78" t="s">
        <v>1767</v>
      </c>
      <c r="VK78" t="s">
        <v>1767</v>
      </c>
      <c r="VL78" t="s">
        <v>1767</v>
      </c>
      <c r="VM78" t="s">
        <v>1767</v>
      </c>
      <c r="VN78" t="s">
        <v>1767</v>
      </c>
      <c r="VO78" t="s">
        <v>1767</v>
      </c>
      <c r="VP78" t="s">
        <v>1767</v>
      </c>
      <c r="VQ78" t="s">
        <v>1767</v>
      </c>
      <c r="VR78" t="s">
        <v>1763</v>
      </c>
      <c r="VS78" t="s">
        <v>1763</v>
      </c>
      <c r="VT78" t="s">
        <v>1767</v>
      </c>
      <c r="VU78" t="s">
        <v>1763</v>
      </c>
      <c r="VV78" t="s">
        <v>1763</v>
      </c>
      <c r="VW78" t="s">
        <v>1767</v>
      </c>
      <c r="VX78" t="s">
        <v>1767</v>
      </c>
      <c r="VY78" t="s">
        <v>1763</v>
      </c>
      <c r="VZ78" t="s">
        <v>1763</v>
      </c>
      <c r="WA78" t="s">
        <v>1767</v>
      </c>
      <c r="WJ78" t="s">
        <v>1763</v>
      </c>
      <c r="WK78" t="s">
        <v>1763</v>
      </c>
      <c r="WL78" t="s">
        <v>1767</v>
      </c>
      <c r="WM78" t="s">
        <v>1763</v>
      </c>
      <c r="WN78" t="s">
        <v>1767</v>
      </c>
      <c r="WO78" t="s">
        <v>1767</v>
      </c>
      <c r="WP78" t="s">
        <v>1767</v>
      </c>
      <c r="WQ78" t="s">
        <v>1767</v>
      </c>
      <c r="WR78" t="s">
        <v>1767</v>
      </c>
      <c r="WS78" t="s">
        <v>956</v>
      </c>
      <c r="WU78" t="s">
        <v>1767</v>
      </c>
      <c r="WV78" t="s">
        <v>1763</v>
      </c>
      <c r="WW78" t="s">
        <v>1763</v>
      </c>
      <c r="WX78" t="s">
        <v>1767</v>
      </c>
      <c r="WY78" t="s">
        <v>1767</v>
      </c>
      <c r="WZ78" t="s">
        <v>1767</v>
      </c>
      <c r="XA78" t="s">
        <v>1767</v>
      </c>
      <c r="XB78" t="s">
        <v>1767</v>
      </c>
      <c r="XC78" t="s">
        <v>1789</v>
      </c>
      <c r="XD78" t="s">
        <v>1763</v>
      </c>
      <c r="XE78" t="s">
        <v>1767</v>
      </c>
      <c r="XF78" t="s">
        <v>1767</v>
      </c>
      <c r="XG78" t="s">
        <v>1767</v>
      </c>
      <c r="XH78" t="s">
        <v>1767</v>
      </c>
      <c r="XI78" t="s">
        <v>1767</v>
      </c>
      <c r="XJ78" t="s">
        <v>1767</v>
      </c>
      <c r="XK78" t="s">
        <v>1767</v>
      </c>
      <c r="XL78" t="s">
        <v>1767</v>
      </c>
      <c r="XM78" t="s">
        <v>1767</v>
      </c>
      <c r="XN78" t="s">
        <v>1767</v>
      </c>
      <c r="XO78" t="s">
        <v>1767</v>
      </c>
      <c r="XP78" t="s">
        <v>1767</v>
      </c>
      <c r="XQ78" t="s">
        <v>1767</v>
      </c>
      <c r="XR78" t="s">
        <v>1763</v>
      </c>
      <c r="XS78" t="s">
        <v>1767</v>
      </c>
      <c r="XT78" t="s">
        <v>1767</v>
      </c>
      <c r="XU78" t="s">
        <v>1767</v>
      </c>
      <c r="XV78" t="s">
        <v>1767</v>
      </c>
      <c r="XW78" t="s">
        <v>1767</v>
      </c>
      <c r="XX78" t="s">
        <v>1767</v>
      </c>
      <c r="XY78" t="s">
        <v>1767</v>
      </c>
      <c r="XZ78" t="s">
        <v>1767</v>
      </c>
      <c r="ZM78" t="s">
        <v>1767</v>
      </c>
      <c r="ZN78" t="s">
        <v>1767</v>
      </c>
      <c r="ZO78" t="s">
        <v>1767</v>
      </c>
      <c r="ZP78" t="s">
        <v>1767</v>
      </c>
      <c r="ZQ78" t="s">
        <v>1763</v>
      </c>
      <c r="ZR78" t="s">
        <v>1767</v>
      </c>
      <c r="ZS78" t="s">
        <v>1767</v>
      </c>
      <c r="ZT78" t="s">
        <v>1767</v>
      </c>
      <c r="ZU78" t="s">
        <v>1767</v>
      </c>
      <c r="ZV78" t="s">
        <v>1767</v>
      </c>
      <c r="ZW78" t="s">
        <v>1767</v>
      </c>
      <c r="ZX78" t="s">
        <v>1767</v>
      </c>
      <c r="ZY78" t="s">
        <v>1767</v>
      </c>
      <c r="ZZ78" t="s">
        <v>1767</v>
      </c>
      <c r="AAA78" t="s">
        <v>1767</v>
      </c>
      <c r="AAB78" t="s">
        <v>1767</v>
      </c>
      <c r="AAC78" t="s">
        <v>1767</v>
      </c>
      <c r="AAD78" t="s">
        <v>1767</v>
      </c>
      <c r="AAE78" t="s">
        <v>1767</v>
      </c>
      <c r="AAF78" t="s">
        <v>1767</v>
      </c>
      <c r="AAH78" t="s">
        <v>1767</v>
      </c>
      <c r="AAI78" t="s">
        <v>1767</v>
      </c>
      <c r="AAJ78" t="s">
        <v>1767</v>
      </c>
      <c r="AAK78" t="s">
        <v>1767</v>
      </c>
      <c r="AAL78" t="s">
        <v>1767</v>
      </c>
      <c r="AAM78" t="s">
        <v>1767</v>
      </c>
      <c r="AAN78" t="s">
        <v>1767</v>
      </c>
      <c r="AAO78" t="s">
        <v>1767</v>
      </c>
      <c r="AAP78" t="s">
        <v>1767</v>
      </c>
      <c r="AAQ78" t="s">
        <v>1763</v>
      </c>
      <c r="AAR78" t="s">
        <v>1767</v>
      </c>
      <c r="AAS78" t="s">
        <v>1767</v>
      </c>
      <c r="AAT78" t="s">
        <v>1767</v>
      </c>
      <c r="AAV78" t="s">
        <v>1767</v>
      </c>
      <c r="AAW78" t="s">
        <v>1767</v>
      </c>
      <c r="AAX78" t="s">
        <v>1767</v>
      </c>
      <c r="AAY78" t="s">
        <v>1767</v>
      </c>
      <c r="AAZ78" t="s">
        <v>1767</v>
      </c>
      <c r="ABA78" t="s">
        <v>1763</v>
      </c>
      <c r="ABB78" t="s">
        <v>1763</v>
      </c>
      <c r="ABC78" t="s">
        <v>1767</v>
      </c>
      <c r="ABD78" t="s">
        <v>1767</v>
      </c>
      <c r="ABE78" t="s">
        <v>1767</v>
      </c>
      <c r="ABF78" t="s">
        <v>1767</v>
      </c>
      <c r="ABG78" t="s">
        <v>1767</v>
      </c>
      <c r="ABH78" t="s">
        <v>1767</v>
      </c>
      <c r="ABI78" t="s">
        <v>1767</v>
      </c>
      <c r="ABJ78" t="s">
        <v>1767</v>
      </c>
      <c r="ABK78" t="s">
        <v>1763</v>
      </c>
      <c r="ABL78" t="s">
        <v>1767</v>
      </c>
      <c r="ABM78" t="s">
        <v>1767</v>
      </c>
      <c r="ABN78" t="s">
        <v>1767</v>
      </c>
      <c r="ABO78" t="s">
        <v>1767</v>
      </c>
      <c r="ABP78" t="s">
        <v>1767</v>
      </c>
      <c r="ABQ78" t="s">
        <v>1767</v>
      </c>
      <c r="ABR78" t="s">
        <v>1767</v>
      </c>
      <c r="ABS78" t="s">
        <v>1767</v>
      </c>
      <c r="ABT78" t="s">
        <v>1767</v>
      </c>
      <c r="ABU78" t="s">
        <v>1767</v>
      </c>
      <c r="ABV78" t="s">
        <v>1767</v>
      </c>
      <c r="ABW78" t="s">
        <v>1767</v>
      </c>
      <c r="ABX78" t="s">
        <v>1767</v>
      </c>
      <c r="ABY78" t="s">
        <v>1767</v>
      </c>
      <c r="ABZ78" t="s">
        <v>1767</v>
      </c>
      <c r="ACA78" t="s">
        <v>1767</v>
      </c>
      <c r="ACB78" t="s">
        <v>1763</v>
      </c>
      <c r="ACC78" t="s">
        <v>1767</v>
      </c>
      <c r="ACD78" t="s">
        <v>1767</v>
      </c>
      <c r="ACE78" t="s">
        <v>1767</v>
      </c>
      <c r="ACF78" t="s">
        <v>1767</v>
      </c>
      <c r="ACG78" t="s">
        <v>1767</v>
      </c>
      <c r="ACH78" t="s">
        <v>1767</v>
      </c>
      <c r="ACI78" t="s">
        <v>1767</v>
      </c>
    </row>
    <row r="79" spans="1:763">
      <c r="A79" t="s">
        <v>1237</v>
      </c>
      <c r="B79" t="s">
        <v>1238</v>
      </c>
      <c r="C79" t="s">
        <v>1239</v>
      </c>
      <c r="D79" t="s">
        <v>854</v>
      </c>
      <c r="E79" t="s">
        <v>854</v>
      </c>
      <c r="P79" t="s">
        <v>855</v>
      </c>
      <c r="Q79">
        <v>1.2198080885670051</v>
      </c>
      <c r="T79" t="s">
        <v>1866</v>
      </c>
      <c r="V79" t="s">
        <v>1763</v>
      </c>
      <c r="X79" t="s">
        <v>1763</v>
      </c>
      <c r="Y79" t="s">
        <v>1791</v>
      </c>
      <c r="AA79" t="s">
        <v>1792</v>
      </c>
      <c r="AB79" t="s">
        <v>1766</v>
      </c>
      <c r="AC79" t="s">
        <v>879</v>
      </c>
      <c r="AD79" t="s">
        <v>1767</v>
      </c>
      <c r="AE79" t="s">
        <v>879</v>
      </c>
      <c r="AF79" t="s">
        <v>818</v>
      </c>
      <c r="AG79" t="s">
        <v>818</v>
      </c>
      <c r="KF79" t="s">
        <v>879</v>
      </c>
      <c r="KH79" t="s">
        <v>818</v>
      </c>
      <c r="KI79" t="s">
        <v>818</v>
      </c>
      <c r="KJ79" t="s">
        <v>818</v>
      </c>
      <c r="KK79" t="s">
        <v>818</v>
      </c>
      <c r="KL79" t="s">
        <v>818</v>
      </c>
      <c r="KM79" t="s">
        <v>818</v>
      </c>
      <c r="KN79" t="s">
        <v>845</v>
      </c>
      <c r="KO79" t="s">
        <v>845</v>
      </c>
      <c r="KP79" t="s">
        <v>818</v>
      </c>
      <c r="KQ79" t="s">
        <v>837</v>
      </c>
      <c r="KR79" t="s">
        <v>818</v>
      </c>
      <c r="KS79" t="s">
        <v>818</v>
      </c>
      <c r="KT79" t="s">
        <v>818</v>
      </c>
      <c r="KU79" t="s">
        <v>818</v>
      </c>
      <c r="KV79" t="s">
        <v>818</v>
      </c>
      <c r="KW79" t="s">
        <v>845</v>
      </c>
      <c r="KX79" t="s">
        <v>818</v>
      </c>
      <c r="KY79" t="s">
        <v>818</v>
      </c>
      <c r="KZ79" t="s">
        <v>818</v>
      </c>
      <c r="LA79" t="s">
        <v>845</v>
      </c>
      <c r="LB79" t="s">
        <v>818</v>
      </c>
      <c r="LC79" t="s">
        <v>818</v>
      </c>
      <c r="LD79" t="s">
        <v>879</v>
      </c>
      <c r="LE79" t="s">
        <v>818</v>
      </c>
      <c r="LF79" t="s">
        <v>837</v>
      </c>
      <c r="LH79" t="s">
        <v>1763</v>
      </c>
      <c r="LI79" t="s">
        <v>1767</v>
      </c>
      <c r="LJ79" t="s">
        <v>1763</v>
      </c>
      <c r="LK79" t="s">
        <v>1767</v>
      </c>
      <c r="LL79" t="s">
        <v>1767</v>
      </c>
      <c r="LM79" t="s">
        <v>1767</v>
      </c>
      <c r="LN79" t="s">
        <v>1767</v>
      </c>
      <c r="LO79" t="s">
        <v>1763</v>
      </c>
      <c r="LP79" t="s">
        <v>1767</v>
      </c>
      <c r="LQ79" t="s">
        <v>1767</v>
      </c>
      <c r="LR79" t="s">
        <v>845</v>
      </c>
      <c r="LV79" t="s">
        <v>837</v>
      </c>
      <c r="LX79" t="s">
        <v>1767</v>
      </c>
      <c r="MA79" t="s">
        <v>1793</v>
      </c>
      <c r="MB79" t="s">
        <v>913</v>
      </c>
      <c r="MC79" t="s">
        <v>1804</v>
      </c>
      <c r="MD79" t="s">
        <v>1763</v>
      </c>
      <c r="MF79" t="s">
        <v>1833</v>
      </c>
      <c r="MH79" t="s">
        <v>1834</v>
      </c>
      <c r="MI79" t="s">
        <v>1763</v>
      </c>
      <c r="MJ79" t="s">
        <v>1904</v>
      </c>
      <c r="MU79" t="s">
        <v>1818</v>
      </c>
      <c r="NR79" t="s">
        <v>1818</v>
      </c>
      <c r="NU79" t="s">
        <v>1795</v>
      </c>
      <c r="NV79" t="s">
        <v>1763</v>
      </c>
      <c r="NW79" t="s">
        <v>1796</v>
      </c>
      <c r="OP79" t="s">
        <v>1763</v>
      </c>
      <c r="OQ79" t="s">
        <v>1774</v>
      </c>
      <c r="OR79" t="s">
        <v>1775</v>
      </c>
      <c r="OS79" t="s">
        <v>1871</v>
      </c>
      <c r="OT79" t="s">
        <v>1763</v>
      </c>
      <c r="OU79" t="s">
        <v>1767</v>
      </c>
      <c r="OV79" t="s">
        <v>1777</v>
      </c>
      <c r="OW79" t="s">
        <v>1820</v>
      </c>
      <c r="OX79" t="s">
        <v>832</v>
      </c>
      <c r="OY79" t="s">
        <v>1779</v>
      </c>
      <c r="OZ79" t="s">
        <v>907</v>
      </c>
      <c r="PA79" t="s">
        <v>1767</v>
      </c>
      <c r="PB79" t="s">
        <v>1767</v>
      </c>
      <c r="PC79" t="s">
        <v>1767</v>
      </c>
      <c r="PD79" t="s">
        <v>1767</v>
      </c>
      <c r="PE79" t="s">
        <v>1767</v>
      </c>
      <c r="PF79" t="s">
        <v>1767</v>
      </c>
      <c r="PG79" t="s">
        <v>1763</v>
      </c>
      <c r="PH79" t="s">
        <v>1767</v>
      </c>
      <c r="PI79" t="s">
        <v>1767</v>
      </c>
      <c r="PJ79" t="s">
        <v>1767</v>
      </c>
      <c r="PK79" t="s">
        <v>1767</v>
      </c>
      <c r="PL79" t="s">
        <v>1780</v>
      </c>
      <c r="PM79" t="s">
        <v>837</v>
      </c>
      <c r="PO79" t="s">
        <v>1812</v>
      </c>
      <c r="PP79" t="s">
        <v>1782</v>
      </c>
      <c r="PQ79" t="s">
        <v>1763</v>
      </c>
      <c r="PR79" t="s">
        <v>1763</v>
      </c>
      <c r="PS79" t="s">
        <v>1767</v>
      </c>
      <c r="PT79" t="s">
        <v>1767</v>
      </c>
      <c r="PU79" t="s">
        <v>1767</v>
      </c>
      <c r="PV79" t="s">
        <v>1767</v>
      </c>
      <c r="PW79" t="s">
        <v>1767</v>
      </c>
      <c r="PX79" t="s">
        <v>1767</v>
      </c>
      <c r="PY79" t="s">
        <v>1767</v>
      </c>
      <c r="PZ79" t="s">
        <v>1783</v>
      </c>
      <c r="QD79" t="s">
        <v>1786</v>
      </c>
      <c r="QE79" t="s">
        <v>845</v>
      </c>
      <c r="QF79" t="s">
        <v>1763</v>
      </c>
      <c r="QG79" t="s">
        <v>1763</v>
      </c>
      <c r="QH79" t="s">
        <v>1763</v>
      </c>
      <c r="QI79" t="s">
        <v>1767</v>
      </c>
      <c r="QJ79" t="s">
        <v>1763</v>
      </c>
      <c r="QK79" t="s">
        <v>1763</v>
      </c>
      <c r="QL79" t="s">
        <v>1767</v>
      </c>
      <c r="QM79" t="s">
        <v>1767</v>
      </c>
      <c r="QN79" t="s">
        <v>1767</v>
      </c>
      <c r="QO79" t="s">
        <v>1767</v>
      </c>
      <c r="QP79" t="s">
        <v>1767</v>
      </c>
      <c r="QQ79" t="s">
        <v>1767</v>
      </c>
      <c r="QR79" t="s">
        <v>1763</v>
      </c>
      <c r="QS79" t="s">
        <v>1763</v>
      </c>
      <c r="QT79" t="s">
        <v>1767</v>
      </c>
      <c r="QU79" t="s">
        <v>1767</v>
      </c>
      <c r="QV79" t="s">
        <v>1767</v>
      </c>
      <c r="QW79" t="s">
        <v>1767</v>
      </c>
      <c r="QX79" t="s">
        <v>1767</v>
      </c>
      <c r="QY79" t="s">
        <v>1767</v>
      </c>
      <c r="QZ79" t="s">
        <v>1767</v>
      </c>
      <c r="RA79" t="s">
        <v>1767</v>
      </c>
      <c r="RB79" t="s">
        <v>1767</v>
      </c>
      <c r="RC79" t="s">
        <v>1767</v>
      </c>
      <c r="RD79" t="s">
        <v>1767</v>
      </c>
      <c r="RE79" t="s">
        <v>1767</v>
      </c>
      <c r="RF79" t="s">
        <v>1767</v>
      </c>
      <c r="RG79" t="s">
        <v>1767</v>
      </c>
      <c r="RH79" t="s">
        <v>1767</v>
      </c>
      <c r="RI79" t="s">
        <v>1767</v>
      </c>
      <c r="RJ79" t="s">
        <v>1767</v>
      </c>
      <c r="RK79" t="s">
        <v>1763</v>
      </c>
      <c r="RL79" t="s">
        <v>1763</v>
      </c>
      <c r="RM79" t="s">
        <v>1767</v>
      </c>
      <c r="RN79" t="s">
        <v>1767</v>
      </c>
      <c r="RO79" t="s">
        <v>1767</v>
      </c>
      <c r="RP79" t="s">
        <v>1767</v>
      </c>
      <c r="RQ79" t="s">
        <v>1767</v>
      </c>
      <c r="RR79" t="s">
        <v>1767</v>
      </c>
      <c r="RS79" t="s">
        <v>1767</v>
      </c>
      <c r="RT79" t="s">
        <v>1767</v>
      </c>
      <c r="RU79" t="s">
        <v>1767</v>
      </c>
      <c r="RV79" t="s">
        <v>1767</v>
      </c>
      <c r="RW79" t="s">
        <v>1767</v>
      </c>
      <c r="RX79" t="s">
        <v>837</v>
      </c>
      <c r="RY79" t="s">
        <v>956</v>
      </c>
      <c r="RZ79" t="s">
        <v>1763</v>
      </c>
      <c r="SA79" t="s">
        <v>1818</v>
      </c>
      <c r="SB79" t="s">
        <v>1767</v>
      </c>
      <c r="SC79" t="s">
        <v>1767</v>
      </c>
      <c r="SD79" t="s">
        <v>1767</v>
      </c>
      <c r="SE79" t="s">
        <v>1767</v>
      </c>
      <c r="SF79" t="s">
        <v>1767</v>
      </c>
      <c r="SG79" t="s">
        <v>1767</v>
      </c>
      <c r="SH79" t="s">
        <v>1767</v>
      </c>
      <c r="SI79" t="s">
        <v>1767</v>
      </c>
      <c r="SJ79" t="s">
        <v>1767</v>
      </c>
      <c r="SK79" t="s">
        <v>1767</v>
      </c>
      <c r="SL79" t="s">
        <v>1763</v>
      </c>
      <c r="SM79" t="s">
        <v>1767</v>
      </c>
      <c r="SN79" t="s">
        <v>1767</v>
      </c>
      <c r="SO79" t="s">
        <v>1767</v>
      </c>
      <c r="SP79" t="s">
        <v>1767</v>
      </c>
      <c r="SQ79" t="s">
        <v>1767</v>
      </c>
      <c r="SR79" t="s">
        <v>1767</v>
      </c>
      <c r="SS79" t="s">
        <v>1767</v>
      </c>
      <c r="ST79" t="s">
        <v>1767</v>
      </c>
      <c r="SU79" t="s">
        <v>1767</v>
      </c>
      <c r="SV79" t="s">
        <v>1767</v>
      </c>
      <c r="SW79" t="s">
        <v>1767</v>
      </c>
      <c r="SX79" t="s">
        <v>1767</v>
      </c>
      <c r="SY79" t="s">
        <v>1767</v>
      </c>
      <c r="SZ79" t="s">
        <v>1767</v>
      </c>
      <c r="TA79" t="s">
        <v>1767</v>
      </c>
      <c r="TB79" t="s">
        <v>1767</v>
      </c>
      <c r="TC79" t="s">
        <v>1767</v>
      </c>
      <c r="TD79" t="s">
        <v>1767</v>
      </c>
      <c r="TE79" t="s">
        <v>1767</v>
      </c>
      <c r="TF79" t="s">
        <v>1763</v>
      </c>
      <c r="TG79" t="s">
        <v>1767</v>
      </c>
      <c r="TH79" t="s">
        <v>1767</v>
      </c>
      <c r="TI79" t="s">
        <v>1767</v>
      </c>
      <c r="TJ79" t="s">
        <v>1763</v>
      </c>
      <c r="TK79" t="s">
        <v>1767</v>
      </c>
      <c r="TL79" t="s">
        <v>1767</v>
      </c>
      <c r="TM79" t="s">
        <v>1767</v>
      </c>
      <c r="TN79" t="s">
        <v>1767</v>
      </c>
      <c r="TO79" t="s">
        <v>1763</v>
      </c>
      <c r="TP79" t="s">
        <v>1767</v>
      </c>
      <c r="TQ79" t="s">
        <v>1767</v>
      </c>
      <c r="TR79" t="s">
        <v>1767</v>
      </c>
      <c r="TS79" t="s">
        <v>1767</v>
      </c>
      <c r="TT79" t="s">
        <v>1767</v>
      </c>
      <c r="TU79" t="s">
        <v>1767</v>
      </c>
      <c r="TV79" t="s">
        <v>1767</v>
      </c>
      <c r="TW79" t="s">
        <v>1767</v>
      </c>
      <c r="TY79" t="s">
        <v>1767</v>
      </c>
      <c r="TZ79" t="s">
        <v>1767</v>
      </c>
      <c r="UA79" t="s">
        <v>1767</v>
      </c>
      <c r="UB79" t="s">
        <v>1767</v>
      </c>
      <c r="UC79" t="s">
        <v>1767</v>
      </c>
      <c r="UD79" t="s">
        <v>1767</v>
      </c>
      <c r="UE79" t="s">
        <v>1767</v>
      </c>
      <c r="UF79" t="s">
        <v>1767</v>
      </c>
      <c r="UG79" t="s">
        <v>1767</v>
      </c>
      <c r="UH79" t="s">
        <v>1763</v>
      </c>
      <c r="UI79" t="s">
        <v>1767</v>
      </c>
      <c r="UJ79" t="s">
        <v>1767</v>
      </c>
      <c r="UK79" t="s">
        <v>1767</v>
      </c>
      <c r="UL79" t="s">
        <v>1818</v>
      </c>
      <c r="UM79" t="s">
        <v>1818</v>
      </c>
      <c r="UN79" t="s">
        <v>1767</v>
      </c>
      <c r="UO79" t="s">
        <v>1763</v>
      </c>
      <c r="UP79" t="s">
        <v>1767</v>
      </c>
      <c r="UQ79" t="s">
        <v>1767</v>
      </c>
      <c r="UR79" t="s">
        <v>1767</v>
      </c>
      <c r="US79" t="s">
        <v>1767</v>
      </c>
      <c r="UT79" t="s">
        <v>1767</v>
      </c>
      <c r="UU79" t="s">
        <v>1767</v>
      </c>
      <c r="UV79" t="s">
        <v>1767</v>
      </c>
      <c r="UW79" t="s">
        <v>1767</v>
      </c>
      <c r="UX79" t="s">
        <v>1767</v>
      </c>
      <c r="UY79" t="s">
        <v>1767</v>
      </c>
      <c r="UZ79" t="s">
        <v>1767</v>
      </c>
      <c r="VD79" t="s">
        <v>1763</v>
      </c>
      <c r="VE79" t="s">
        <v>1767</v>
      </c>
      <c r="VF79" t="s">
        <v>1767</v>
      </c>
      <c r="VG79" t="s">
        <v>1767</v>
      </c>
      <c r="VH79" t="s">
        <v>1767</v>
      </c>
      <c r="VI79" t="s">
        <v>1767</v>
      </c>
      <c r="VJ79" t="s">
        <v>1767</v>
      </c>
      <c r="VK79" t="s">
        <v>1767</v>
      </c>
      <c r="VL79" t="s">
        <v>1767</v>
      </c>
      <c r="VM79" t="s">
        <v>1767</v>
      </c>
      <c r="VN79" t="s">
        <v>1767</v>
      </c>
      <c r="VO79" t="s">
        <v>1767</v>
      </c>
      <c r="VP79" t="s">
        <v>1767</v>
      </c>
      <c r="VQ79" t="s">
        <v>1767</v>
      </c>
      <c r="VR79" t="s">
        <v>1767</v>
      </c>
      <c r="VY79" t="s">
        <v>1767</v>
      </c>
      <c r="VZ79" t="s">
        <v>1763</v>
      </c>
      <c r="WA79" t="s">
        <v>1767</v>
      </c>
      <c r="WJ79" t="s">
        <v>1767</v>
      </c>
      <c r="WK79" t="s">
        <v>1763</v>
      </c>
      <c r="WL79" t="s">
        <v>1767</v>
      </c>
      <c r="WM79" t="s">
        <v>1763</v>
      </c>
      <c r="WN79" t="s">
        <v>1767</v>
      </c>
      <c r="WO79" t="s">
        <v>1767</v>
      </c>
      <c r="WP79" t="s">
        <v>1767</v>
      </c>
      <c r="WQ79" t="s">
        <v>1767</v>
      </c>
      <c r="WR79" t="s">
        <v>1767</v>
      </c>
      <c r="WS79" t="s">
        <v>834</v>
      </c>
      <c r="WU79" t="s">
        <v>1767</v>
      </c>
      <c r="WV79" t="s">
        <v>1767</v>
      </c>
      <c r="WW79" t="s">
        <v>1767</v>
      </c>
      <c r="WX79" t="s">
        <v>1767</v>
      </c>
      <c r="WY79" t="s">
        <v>1767</v>
      </c>
      <c r="WZ79" t="s">
        <v>1763</v>
      </c>
      <c r="XA79" t="s">
        <v>1767</v>
      </c>
      <c r="XB79" t="s">
        <v>1767</v>
      </c>
      <c r="XC79" t="s">
        <v>1789</v>
      </c>
      <c r="XD79" t="s">
        <v>1763</v>
      </c>
      <c r="XE79" t="s">
        <v>1767</v>
      </c>
      <c r="XF79" t="s">
        <v>1767</v>
      </c>
      <c r="XG79" t="s">
        <v>1767</v>
      </c>
      <c r="XH79" t="s">
        <v>1767</v>
      </c>
      <c r="XI79" t="s">
        <v>1767</v>
      </c>
      <c r="XJ79" t="s">
        <v>1767</v>
      </c>
      <c r="XK79" t="s">
        <v>1767</v>
      </c>
      <c r="XL79" t="s">
        <v>1767</v>
      </c>
      <c r="XM79" t="s">
        <v>1767</v>
      </c>
      <c r="XN79" t="s">
        <v>1767</v>
      </c>
      <c r="XO79" t="s">
        <v>1767</v>
      </c>
      <c r="XP79" t="s">
        <v>1767</v>
      </c>
      <c r="XQ79" t="s">
        <v>1767</v>
      </c>
      <c r="XR79" t="s">
        <v>1767</v>
      </c>
      <c r="XS79" t="s">
        <v>1767</v>
      </c>
      <c r="XT79" t="s">
        <v>1767</v>
      </c>
      <c r="XU79" t="s">
        <v>1767</v>
      </c>
      <c r="XV79" t="s">
        <v>1767</v>
      </c>
      <c r="XW79" t="s">
        <v>1763</v>
      </c>
      <c r="XX79" t="s">
        <v>1767</v>
      </c>
      <c r="XY79" t="s">
        <v>1767</v>
      </c>
      <c r="XZ79" t="s">
        <v>1767</v>
      </c>
      <c r="ZM79" t="s">
        <v>1767</v>
      </c>
      <c r="ZN79" t="s">
        <v>1767</v>
      </c>
      <c r="ZO79" t="s">
        <v>1767</v>
      </c>
      <c r="ZP79" t="s">
        <v>1767</v>
      </c>
      <c r="ZQ79" t="s">
        <v>1767</v>
      </c>
      <c r="ZR79" t="s">
        <v>1767</v>
      </c>
      <c r="ZS79" t="s">
        <v>1767</v>
      </c>
      <c r="ZT79" t="s">
        <v>1767</v>
      </c>
      <c r="ZU79" t="s">
        <v>1767</v>
      </c>
      <c r="ZV79" t="s">
        <v>1767</v>
      </c>
      <c r="ZW79" t="s">
        <v>1767</v>
      </c>
      <c r="ZX79" t="s">
        <v>1767</v>
      </c>
      <c r="ZY79" t="s">
        <v>1767</v>
      </c>
      <c r="ZZ79" t="s">
        <v>1767</v>
      </c>
      <c r="AAA79" t="s">
        <v>1767</v>
      </c>
      <c r="AAB79" t="s">
        <v>1767</v>
      </c>
      <c r="AAC79" t="s">
        <v>1763</v>
      </c>
      <c r="AAD79" t="s">
        <v>1767</v>
      </c>
      <c r="AAE79" t="s">
        <v>1767</v>
      </c>
      <c r="AAF79" t="s">
        <v>1767</v>
      </c>
      <c r="AAH79" t="s">
        <v>1767</v>
      </c>
      <c r="AAI79" t="s">
        <v>1767</v>
      </c>
      <c r="AAJ79" t="s">
        <v>1767</v>
      </c>
      <c r="AAK79" t="s">
        <v>1767</v>
      </c>
      <c r="AAL79" t="s">
        <v>1763</v>
      </c>
      <c r="AAM79" t="s">
        <v>1767</v>
      </c>
      <c r="AAN79" t="s">
        <v>1767</v>
      </c>
      <c r="AAO79" t="s">
        <v>1767</v>
      </c>
      <c r="AAP79" t="s">
        <v>1767</v>
      </c>
      <c r="AAQ79" t="s">
        <v>1767</v>
      </c>
      <c r="AAR79" t="s">
        <v>1767</v>
      </c>
      <c r="AAS79" t="s">
        <v>1767</v>
      </c>
      <c r="AAT79" t="s">
        <v>1767</v>
      </c>
      <c r="AAV79" t="s">
        <v>1767</v>
      </c>
      <c r="AAW79" t="s">
        <v>1767</v>
      </c>
      <c r="AAX79" t="s">
        <v>1763</v>
      </c>
      <c r="AAY79" t="s">
        <v>1767</v>
      </c>
      <c r="AAZ79" t="s">
        <v>1767</v>
      </c>
      <c r="ABA79" t="s">
        <v>1767</v>
      </c>
      <c r="ABB79" t="s">
        <v>1767</v>
      </c>
      <c r="ABC79" t="s">
        <v>1767</v>
      </c>
      <c r="ABD79" t="s">
        <v>1767</v>
      </c>
      <c r="ABE79" t="s">
        <v>1767</v>
      </c>
      <c r="ABF79" t="s">
        <v>1767</v>
      </c>
      <c r="ABG79" t="s">
        <v>1767</v>
      </c>
      <c r="ABH79" t="s">
        <v>1767</v>
      </c>
      <c r="ABI79" t="s">
        <v>1767</v>
      </c>
      <c r="ABJ79" t="s">
        <v>1767</v>
      </c>
      <c r="ABK79" t="s">
        <v>1767</v>
      </c>
      <c r="ABL79" t="s">
        <v>1767</v>
      </c>
      <c r="ABM79" t="s">
        <v>1767</v>
      </c>
      <c r="ABN79" t="s">
        <v>1767</v>
      </c>
      <c r="ABO79" t="s">
        <v>1767</v>
      </c>
      <c r="ABP79" t="s">
        <v>1767</v>
      </c>
      <c r="ABQ79" t="s">
        <v>1767</v>
      </c>
      <c r="ABR79" t="s">
        <v>1767</v>
      </c>
      <c r="ABS79" t="s">
        <v>1767</v>
      </c>
      <c r="ABT79" t="s">
        <v>1767</v>
      </c>
      <c r="ABU79" t="s">
        <v>1767</v>
      </c>
      <c r="ABV79" t="s">
        <v>1767</v>
      </c>
      <c r="ABW79" t="s">
        <v>1763</v>
      </c>
      <c r="ABX79" t="s">
        <v>1763</v>
      </c>
      <c r="ABY79" t="s">
        <v>1767</v>
      </c>
      <c r="ABZ79" t="s">
        <v>1767</v>
      </c>
      <c r="ACA79" t="s">
        <v>1767</v>
      </c>
      <c r="ACB79" t="s">
        <v>1763</v>
      </c>
      <c r="ACC79" t="s">
        <v>1767</v>
      </c>
      <c r="ACD79" t="s">
        <v>1767</v>
      </c>
      <c r="ACE79" t="s">
        <v>1767</v>
      </c>
      <c r="ACF79" t="s">
        <v>1767</v>
      </c>
      <c r="ACG79" t="s">
        <v>1767</v>
      </c>
      <c r="ACH79" t="s">
        <v>1767</v>
      </c>
      <c r="ACI79" t="s">
        <v>1767</v>
      </c>
    </row>
    <row r="80" spans="1:763">
      <c r="A80" t="s">
        <v>1240</v>
      </c>
      <c r="B80" t="s">
        <v>1241</v>
      </c>
      <c r="C80" t="s">
        <v>1242</v>
      </c>
      <c r="D80" t="s">
        <v>811</v>
      </c>
      <c r="E80" t="s">
        <v>811</v>
      </c>
      <c r="P80" t="s">
        <v>812</v>
      </c>
      <c r="Q80">
        <v>0.874863865752458</v>
      </c>
      <c r="T80" t="s">
        <v>1872</v>
      </c>
      <c r="V80" t="s">
        <v>1763</v>
      </c>
      <c r="X80" t="s">
        <v>1763</v>
      </c>
      <c r="Y80" t="s">
        <v>1764</v>
      </c>
      <c r="AA80" t="s">
        <v>1792</v>
      </c>
      <c r="AB80" t="s">
        <v>1766</v>
      </c>
      <c r="AC80" t="s">
        <v>892</v>
      </c>
      <c r="AD80" t="s">
        <v>1763</v>
      </c>
      <c r="AE80" t="s">
        <v>836</v>
      </c>
      <c r="AF80" t="s">
        <v>837</v>
      </c>
      <c r="AG80" t="s">
        <v>818</v>
      </c>
      <c r="KF80" t="s">
        <v>892</v>
      </c>
      <c r="KH80" t="s">
        <v>818</v>
      </c>
      <c r="KI80" t="s">
        <v>818</v>
      </c>
      <c r="KJ80" t="s">
        <v>818</v>
      </c>
      <c r="KK80" t="s">
        <v>818</v>
      </c>
      <c r="KL80" t="s">
        <v>818</v>
      </c>
      <c r="KM80" t="s">
        <v>845</v>
      </c>
      <c r="KN80" t="s">
        <v>845</v>
      </c>
      <c r="KO80" t="s">
        <v>818</v>
      </c>
      <c r="KP80" t="s">
        <v>818</v>
      </c>
      <c r="KQ80" t="s">
        <v>837</v>
      </c>
      <c r="KR80" t="s">
        <v>845</v>
      </c>
      <c r="KS80" t="s">
        <v>845</v>
      </c>
      <c r="KT80" t="s">
        <v>818</v>
      </c>
      <c r="KU80" t="s">
        <v>818</v>
      </c>
      <c r="KV80" t="s">
        <v>818</v>
      </c>
      <c r="KW80" t="s">
        <v>818</v>
      </c>
      <c r="KX80" t="s">
        <v>837</v>
      </c>
      <c r="KY80" t="s">
        <v>818</v>
      </c>
      <c r="KZ80" t="s">
        <v>837</v>
      </c>
      <c r="LA80" t="s">
        <v>837</v>
      </c>
      <c r="LB80" t="s">
        <v>837</v>
      </c>
      <c r="LC80" t="s">
        <v>837</v>
      </c>
      <c r="LD80" t="s">
        <v>892</v>
      </c>
      <c r="LE80" t="s">
        <v>818</v>
      </c>
      <c r="LF80" t="s">
        <v>836</v>
      </c>
      <c r="LH80" t="s">
        <v>1763</v>
      </c>
      <c r="LI80" t="s">
        <v>1767</v>
      </c>
      <c r="LJ80" t="s">
        <v>1767</v>
      </c>
      <c r="LK80" t="s">
        <v>1767</v>
      </c>
      <c r="LL80" t="s">
        <v>1767</v>
      </c>
      <c r="LM80" t="s">
        <v>1767</v>
      </c>
      <c r="LN80" t="s">
        <v>1763</v>
      </c>
      <c r="LO80" t="s">
        <v>1763</v>
      </c>
      <c r="LP80" t="s">
        <v>1767</v>
      </c>
      <c r="LQ80" t="s">
        <v>1767</v>
      </c>
      <c r="LR80" t="s">
        <v>818</v>
      </c>
      <c r="LS80" t="s">
        <v>818</v>
      </c>
      <c r="LT80" t="s">
        <v>845</v>
      </c>
      <c r="LU80" t="s">
        <v>818</v>
      </c>
      <c r="LV80" t="s">
        <v>818</v>
      </c>
      <c r="LW80" t="s">
        <v>845</v>
      </c>
      <c r="LX80" t="s">
        <v>1767</v>
      </c>
      <c r="MA80" t="s">
        <v>1793</v>
      </c>
      <c r="MB80" t="s">
        <v>821</v>
      </c>
      <c r="MC80" t="s">
        <v>1804</v>
      </c>
      <c r="MD80" t="s">
        <v>1763</v>
      </c>
      <c r="MF80" t="s">
        <v>1833</v>
      </c>
      <c r="MH80" t="s">
        <v>1834</v>
      </c>
      <c r="MI80" t="s">
        <v>1763</v>
      </c>
      <c r="MJ80" t="s">
        <v>1818</v>
      </c>
      <c r="MU80" t="s">
        <v>1763</v>
      </c>
      <c r="NC80" t="s">
        <v>1767</v>
      </c>
      <c r="ND80" t="s">
        <v>1767</v>
      </c>
      <c r="NE80" t="s">
        <v>1763</v>
      </c>
      <c r="NF80" t="s">
        <v>1763</v>
      </c>
      <c r="NG80" t="s">
        <v>1767</v>
      </c>
      <c r="NH80" t="s">
        <v>1767</v>
      </c>
      <c r="NI80" t="s">
        <v>1763</v>
      </c>
      <c r="NJ80" t="s">
        <v>1767</v>
      </c>
      <c r="NK80" t="s">
        <v>1767</v>
      </c>
      <c r="NL80" t="s">
        <v>1763</v>
      </c>
      <c r="NM80" t="s">
        <v>1767</v>
      </c>
      <c r="NN80" t="s">
        <v>1767</v>
      </c>
      <c r="NO80" t="s">
        <v>1767</v>
      </c>
      <c r="NP80" t="s">
        <v>1767</v>
      </c>
      <c r="NQ80" t="s">
        <v>1767</v>
      </c>
      <c r="NR80" t="s">
        <v>1767</v>
      </c>
      <c r="NU80" t="s">
        <v>1772</v>
      </c>
      <c r="NX80" t="s">
        <v>1773</v>
      </c>
      <c r="OP80" t="s">
        <v>1767</v>
      </c>
      <c r="OQ80" t="s">
        <v>1774</v>
      </c>
      <c r="OR80" t="s">
        <v>1775</v>
      </c>
      <c r="OS80" t="s">
        <v>1776</v>
      </c>
      <c r="OT80" t="s">
        <v>1763</v>
      </c>
      <c r="OU80" t="s">
        <v>1767</v>
      </c>
      <c r="OV80" t="s">
        <v>1777</v>
      </c>
      <c r="OW80" t="s">
        <v>1778</v>
      </c>
      <c r="OX80" t="s">
        <v>832</v>
      </c>
      <c r="OY80" t="s">
        <v>1779</v>
      </c>
      <c r="OZ80" t="s">
        <v>834</v>
      </c>
      <c r="PA80" t="s">
        <v>1763</v>
      </c>
      <c r="PB80" t="s">
        <v>1767</v>
      </c>
      <c r="PC80" t="s">
        <v>1767</v>
      </c>
      <c r="PD80" t="s">
        <v>1767</v>
      </c>
      <c r="PE80" t="s">
        <v>1767</v>
      </c>
      <c r="PF80" t="s">
        <v>1763</v>
      </c>
      <c r="PG80" t="s">
        <v>1767</v>
      </c>
      <c r="PH80" t="s">
        <v>1767</v>
      </c>
      <c r="PI80" t="s">
        <v>1767</v>
      </c>
      <c r="PJ80" t="s">
        <v>1767</v>
      </c>
      <c r="PK80" t="s">
        <v>1767</v>
      </c>
      <c r="PL80" t="s">
        <v>1780</v>
      </c>
      <c r="PM80" t="s">
        <v>836</v>
      </c>
      <c r="PN80" t="s">
        <v>837</v>
      </c>
      <c r="PO80" t="s">
        <v>1807</v>
      </c>
      <c r="PP80" t="s">
        <v>1782</v>
      </c>
      <c r="PQ80" t="s">
        <v>1763</v>
      </c>
      <c r="PR80" t="s">
        <v>1763</v>
      </c>
      <c r="PS80" t="s">
        <v>1767</v>
      </c>
      <c r="PT80" t="s">
        <v>1767</v>
      </c>
      <c r="PU80" t="s">
        <v>1767</v>
      </c>
      <c r="PV80" t="s">
        <v>1767</v>
      </c>
      <c r="PW80" t="s">
        <v>1767</v>
      </c>
      <c r="PX80" t="s">
        <v>1767</v>
      </c>
      <c r="PY80" t="s">
        <v>1767</v>
      </c>
      <c r="PZ80" t="s">
        <v>1783</v>
      </c>
      <c r="QA80" t="s">
        <v>841</v>
      </c>
      <c r="QB80" t="s">
        <v>1814</v>
      </c>
      <c r="QC80" t="s">
        <v>1785</v>
      </c>
      <c r="QD80" t="s">
        <v>1786</v>
      </c>
      <c r="QE80" t="s">
        <v>845</v>
      </c>
      <c r="QF80" t="s">
        <v>1763</v>
      </c>
      <c r="QG80" t="s">
        <v>1763</v>
      </c>
      <c r="QH80" t="s">
        <v>1763</v>
      </c>
      <c r="QI80" t="s">
        <v>1763</v>
      </c>
      <c r="QJ80" t="s">
        <v>1767</v>
      </c>
      <c r="QK80" t="s">
        <v>1763</v>
      </c>
      <c r="QL80" t="s">
        <v>1767</v>
      </c>
      <c r="QM80" t="s">
        <v>1763</v>
      </c>
      <c r="QN80" t="s">
        <v>1767</v>
      </c>
      <c r="QO80" t="s">
        <v>1763</v>
      </c>
      <c r="QP80" t="s">
        <v>1767</v>
      </c>
      <c r="QQ80" t="s">
        <v>1767</v>
      </c>
      <c r="QR80" t="s">
        <v>1763</v>
      </c>
      <c r="QS80" t="s">
        <v>1767</v>
      </c>
      <c r="QT80" t="s">
        <v>1767</v>
      </c>
      <c r="QU80" t="s">
        <v>1767</v>
      </c>
      <c r="QV80" t="s">
        <v>1767</v>
      </c>
      <c r="QW80" t="s">
        <v>1763</v>
      </c>
      <c r="QX80" t="s">
        <v>1767</v>
      </c>
      <c r="QY80" t="s">
        <v>1763</v>
      </c>
      <c r="QZ80" t="s">
        <v>1763</v>
      </c>
      <c r="RA80" t="s">
        <v>1763</v>
      </c>
      <c r="RB80" t="s">
        <v>1767</v>
      </c>
      <c r="RC80" t="s">
        <v>1767</v>
      </c>
      <c r="RD80" t="s">
        <v>1767</v>
      </c>
      <c r="RE80" t="s">
        <v>1767</v>
      </c>
      <c r="RF80" t="s">
        <v>1767</v>
      </c>
      <c r="RG80" t="s">
        <v>1767</v>
      </c>
      <c r="RH80" t="s">
        <v>1767</v>
      </c>
      <c r="RI80" t="s">
        <v>1767</v>
      </c>
      <c r="RJ80" t="s">
        <v>1767</v>
      </c>
      <c r="RK80" t="s">
        <v>1763</v>
      </c>
      <c r="RL80" t="s">
        <v>1763</v>
      </c>
      <c r="RM80" t="s">
        <v>1767</v>
      </c>
      <c r="RN80" t="s">
        <v>1767</v>
      </c>
      <c r="RO80" t="s">
        <v>1767</v>
      </c>
      <c r="RP80" t="s">
        <v>1763</v>
      </c>
      <c r="RQ80" t="s">
        <v>1767</v>
      </c>
      <c r="RR80" t="s">
        <v>1767</v>
      </c>
      <c r="RS80" t="s">
        <v>1767</v>
      </c>
      <c r="RT80" t="s">
        <v>1767</v>
      </c>
      <c r="RU80" t="s">
        <v>1763</v>
      </c>
      <c r="RV80" t="s">
        <v>1767</v>
      </c>
      <c r="RW80" t="s">
        <v>1767</v>
      </c>
      <c r="RX80" t="s">
        <v>837</v>
      </c>
      <c r="RY80" t="s">
        <v>1037</v>
      </c>
      <c r="RZ80" t="s">
        <v>1763</v>
      </c>
      <c r="SA80" t="s">
        <v>1767</v>
      </c>
      <c r="SB80" t="s">
        <v>1767</v>
      </c>
      <c r="SC80" t="s">
        <v>1763</v>
      </c>
      <c r="SD80" t="s">
        <v>1767</v>
      </c>
      <c r="SE80" t="s">
        <v>1767</v>
      </c>
      <c r="SF80" t="s">
        <v>1763</v>
      </c>
      <c r="SG80" t="s">
        <v>1767</v>
      </c>
      <c r="SH80" t="s">
        <v>1767</v>
      </c>
      <c r="SI80" t="s">
        <v>1767</v>
      </c>
      <c r="SJ80" t="s">
        <v>1767</v>
      </c>
      <c r="SK80" t="s">
        <v>1767</v>
      </c>
      <c r="SL80" t="s">
        <v>1763</v>
      </c>
      <c r="SM80" t="s">
        <v>1767</v>
      </c>
      <c r="SN80" t="s">
        <v>1767</v>
      </c>
      <c r="SO80" t="s">
        <v>1767</v>
      </c>
      <c r="SP80" t="s">
        <v>1767</v>
      </c>
      <c r="SQ80" t="s">
        <v>1767</v>
      </c>
      <c r="SR80" t="s">
        <v>1767</v>
      </c>
      <c r="SS80" t="s">
        <v>1767</v>
      </c>
      <c r="ST80" t="s">
        <v>1763</v>
      </c>
      <c r="SU80" t="s">
        <v>1767</v>
      </c>
      <c r="SV80" t="s">
        <v>1767</v>
      </c>
      <c r="SW80" t="s">
        <v>1763</v>
      </c>
      <c r="SX80" t="s">
        <v>1767</v>
      </c>
      <c r="SY80" t="s">
        <v>1767</v>
      </c>
      <c r="SZ80" t="s">
        <v>1767</v>
      </c>
      <c r="TA80" t="s">
        <v>1767</v>
      </c>
      <c r="TB80" t="s">
        <v>1767</v>
      </c>
      <c r="TC80" t="s">
        <v>1767</v>
      </c>
      <c r="TD80" t="s">
        <v>1767</v>
      </c>
      <c r="TE80" t="s">
        <v>1763</v>
      </c>
      <c r="TF80" t="s">
        <v>1767</v>
      </c>
      <c r="TG80" t="s">
        <v>1767</v>
      </c>
      <c r="TH80" t="s">
        <v>1767</v>
      </c>
      <c r="TI80" t="s">
        <v>1767</v>
      </c>
      <c r="TJ80" t="s">
        <v>1767</v>
      </c>
      <c r="TU80" t="s">
        <v>1767</v>
      </c>
      <c r="TY80" t="s">
        <v>1767</v>
      </c>
      <c r="TZ80" t="s">
        <v>1763</v>
      </c>
      <c r="UA80" t="s">
        <v>1767</v>
      </c>
      <c r="UB80" t="s">
        <v>1763</v>
      </c>
      <c r="UC80" t="s">
        <v>1763</v>
      </c>
      <c r="UD80" t="s">
        <v>1767</v>
      </c>
      <c r="UE80" t="s">
        <v>1767</v>
      </c>
      <c r="UF80" t="s">
        <v>1767</v>
      </c>
      <c r="UG80" t="s">
        <v>1767</v>
      </c>
      <c r="UH80" t="s">
        <v>1767</v>
      </c>
      <c r="UI80" t="s">
        <v>1767</v>
      </c>
      <c r="UJ80" t="s">
        <v>1767</v>
      </c>
      <c r="UK80" t="s">
        <v>1767</v>
      </c>
      <c r="UL80" t="s">
        <v>1767</v>
      </c>
      <c r="UM80" t="s">
        <v>1767</v>
      </c>
      <c r="UN80" t="s">
        <v>1767</v>
      </c>
      <c r="UO80" t="s">
        <v>1763</v>
      </c>
      <c r="UP80" t="s">
        <v>1767</v>
      </c>
      <c r="UQ80" t="s">
        <v>1767</v>
      </c>
      <c r="UR80" t="s">
        <v>1767</v>
      </c>
      <c r="US80" t="s">
        <v>1767</v>
      </c>
      <c r="UT80" t="s">
        <v>1767</v>
      </c>
      <c r="UU80" t="s">
        <v>1767</v>
      </c>
      <c r="UV80" t="s">
        <v>1767</v>
      </c>
      <c r="UW80" t="s">
        <v>1767</v>
      </c>
      <c r="UX80" t="s">
        <v>1767</v>
      </c>
      <c r="UY80" t="s">
        <v>1767</v>
      </c>
      <c r="UZ80" t="s">
        <v>1767</v>
      </c>
      <c r="VB80" t="s">
        <v>1787</v>
      </c>
      <c r="VC80" t="s">
        <v>1860</v>
      </c>
      <c r="VD80" t="s">
        <v>1767</v>
      </c>
      <c r="VE80" t="s">
        <v>1767</v>
      </c>
      <c r="VF80" t="s">
        <v>1763</v>
      </c>
      <c r="VG80" t="s">
        <v>1763</v>
      </c>
      <c r="VH80" t="s">
        <v>1763</v>
      </c>
      <c r="VI80" t="s">
        <v>1767</v>
      </c>
      <c r="VJ80" t="s">
        <v>1767</v>
      </c>
      <c r="VK80" t="s">
        <v>1767</v>
      </c>
      <c r="VL80" t="s">
        <v>1767</v>
      </c>
      <c r="VM80" t="s">
        <v>1767</v>
      </c>
      <c r="VN80" t="s">
        <v>1767</v>
      </c>
      <c r="VO80" t="s">
        <v>1763</v>
      </c>
      <c r="VP80" t="s">
        <v>1767</v>
      </c>
      <c r="VQ80" t="s">
        <v>1767</v>
      </c>
      <c r="VY80" t="s">
        <v>1763</v>
      </c>
      <c r="VZ80" t="s">
        <v>1767</v>
      </c>
      <c r="WA80" t="s">
        <v>1767</v>
      </c>
      <c r="WJ80" t="s">
        <v>1767</v>
      </c>
      <c r="WK80" t="s">
        <v>1767</v>
      </c>
      <c r="WL80" t="s">
        <v>1767</v>
      </c>
      <c r="WM80" t="s">
        <v>1767</v>
      </c>
      <c r="WN80" t="s">
        <v>1767</v>
      </c>
      <c r="WO80" t="s">
        <v>1763</v>
      </c>
      <c r="WP80" t="s">
        <v>1767</v>
      </c>
      <c r="WQ80" t="s">
        <v>1767</v>
      </c>
      <c r="WR80" t="s">
        <v>1767</v>
      </c>
      <c r="WS80" t="s">
        <v>849</v>
      </c>
      <c r="WT80" t="s">
        <v>1886</v>
      </c>
      <c r="WU80" t="s">
        <v>1763</v>
      </c>
      <c r="WV80" t="s">
        <v>1767</v>
      </c>
      <c r="WW80" t="s">
        <v>1763</v>
      </c>
      <c r="WX80" t="s">
        <v>1767</v>
      </c>
      <c r="WY80" t="s">
        <v>1763</v>
      </c>
      <c r="WZ80" t="s">
        <v>1767</v>
      </c>
      <c r="XA80" t="s">
        <v>1767</v>
      </c>
      <c r="XB80" t="s">
        <v>1767</v>
      </c>
      <c r="XC80" t="s">
        <v>1802</v>
      </c>
      <c r="XD80" t="s">
        <v>1763</v>
      </c>
      <c r="XE80" t="s">
        <v>1767</v>
      </c>
      <c r="XF80" t="s">
        <v>1767</v>
      </c>
      <c r="XG80" t="s">
        <v>1767</v>
      </c>
      <c r="XH80" t="s">
        <v>1767</v>
      </c>
      <c r="XI80" t="s">
        <v>1767</v>
      </c>
      <c r="XJ80" t="s">
        <v>1763</v>
      </c>
      <c r="XK80" t="s">
        <v>1767</v>
      </c>
      <c r="XL80" t="s">
        <v>1767</v>
      </c>
      <c r="XM80" t="s">
        <v>1767</v>
      </c>
      <c r="XN80" t="s">
        <v>1763</v>
      </c>
      <c r="XO80" t="s">
        <v>1767</v>
      </c>
      <c r="XP80" t="s">
        <v>1767</v>
      </c>
      <c r="XQ80" t="s">
        <v>1767</v>
      </c>
      <c r="XR80" t="s">
        <v>1767</v>
      </c>
      <c r="XS80" t="s">
        <v>1767</v>
      </c>
      <c r="XT80" t="s">
        <v>1767</v>
      </c>
      <c r="XU80" t="s">
        <v>1767</v>
      </c>
      <c r="XV80" t="s">
        <v>1763</v>
      </c>
      <c r="XW80" t="s">
        <v>1767</v>
      </c>
      <c r="XX80" t="s">
        <v>1767</v>
      </c>
      <c r="XY80" t="s">
        <v>1767</v>
      </c>
      <c r="XZ80" t="s">
        <v>1763</v>
      </c>
      <c r="YA80" t="s">
        <v>1767</v>
      </c>
      <c r="YB80" t="s">
        <v>1767</v>
      </c>
      <c r="YC80" t="s">
        <v>1767</v>
      </c>
      <c r="YD80" t="s">
        <v>1763</v>
      </c>
      <c r="YE80" t="s">
        <v>1767</v>
      </c>
      <c r="YF80" t="s">
        <v>1767</v>
      </c>
      <c r="YG80" t="s">
        <v>1767</v>
      </c>
      <c r="YH80" t="s">
        <v>1767</v>
      </c>
      <c r="YI80" t="s">
        <v>1767</v>
      </c>
      <c r="YJ80" t="s">
        <v>1767</v>
      </c>
      <c r="YK80" t="s">
        <v>1767</v>
      </c>
      <c r="YL80" t="s">
        <v>1767</v>
      </c>
      <c r="YM80" t="s">
        <v>1767</v>
      </c>
      <c r="YN80" t="s">
        <v>1763</v>
      </c>
      <c r="YO80" t="s">
        <v>1767</v>
      </c>
      <c r="YP80" t="s">
        <v>1767</v>
      </c>
      <c r="YQ80" t="s">
        <v>1767</v>
      </c>
      <c r="YR80" t="s">
        <v>1767</v>
      </c>
      <c r="YS80" t="s">
        <v>1767</v>
      </c>
      <c r="YT80" t="s">
        <v>1767</v>
      </c>
      <c r="YU80" t="s">
        <v>1763</v>
      </c>
      <c r="YW80" t="s">
        <v>1763</v>
      </c>
      <c r="YX80" t="s">
        <v>1767</v>
      </c>
      <c r="YY80" t="s">
        <v>1767</v>
      </c>
      <c r="YZ80" t="s">
        <v>1767</v>
      </c>
      <c r="ZA80" t="s">
        <v>1767</v>
      </c>
      <c r="ZB80" t="s">
        <v>1767</v>
      </c>
      <c r="ZC80" t="s">
        <v>1767</v>
      </c>
      <c r="ZD80" t="s">
        <v>1767</v>
      </c>
      <c r="ZE80" t="s">
        <v>1767</v>
      </c>
      <c r="ZF80" t="s">
        <v>1763</v>
      </c>
      <c r="ZG80" t="s">
        <v>1767</v>
      </c>
      <c r="ZH80" t="s">
        <v>1767</v>
      </c>
      <c r="ZI80" t="s">
        <v>1763</v>
      </c>
      <c r="ZJ80" t="s">
        <v>1767</v>
      </c>
      <c r="ZK80" t="s">
        <v>1767</v>
      </c>
      <c r="ZL80" t="s">
        <v>1767</v>
      </c>
      <c r="ZM80" t="s">
        <v>1767</v>
      </c>
      <c r="ZN80" t="s">
        <v>1767</v>
      </c>
      <c r="ZO80" t="s">
        <v>1767</v>
      </c>
      <c r="ZP80" t="s">
        <v>1767</v>
      </c>
      <c r="ZQ80" t="s">
        <v>1763</v>
      </c>
      <c r="ZR80" t="s">
        <v>1767</v>
      </c>
      <c r="ZS80" t="s">
        <v>1767</v>
      </c>
      <c r="ZT80" t="s">
        <v>1767</v>
      </c>
      <c r="ZU80" t="s">
        <v>1767</v>
      </c>
      <c r="ZV80" t="s">
        <v>1767</v>
      </c>
      <c r="ZW80" t="s">
        <v>1767</v>
      </c>
      <c r="ZX80" t="s">
        <v>1767</v>
      </c>
      <c r="ZY80" t="s">
        <v>1767</v>
      </c>
      <c r="ZZ80" t="s">
        <v>1767</v>
      </c>
      <c r="AAA80" t="s">
        <v>1767</v>
      </c>
      <c r="AAB80" t="s">
        <v>1767</v>
      </c>
      <c r="AAC80" t="s">
        <v>1763</v>
      </c>
      <c r="AAD80" t="s">
        <v>1767</v>
      </c>
      <c r="AAE80" t="s">
        <v>1767</v>
      </c>
      <c r="AAF80" t="s">
        <v>1767</v>
      </c>
      <c r="AAH80" t="s">
        <v>1763</v>
      </c>
      <c r="AAI80" t="s">
        <v>1767</v>
      </c>
      <c r="AAJ80" t="s">
        <v>1767</v>
      </c>
      <c r="AAK80" t="s">
        <v>1767</v>
      </c>
      <c r="AAL80" t="s">
        <v>1763</v>
      </c>
      <c r="AAM80" t="s">
        <v>1767</v>
      </c>
      <c r="AAN80" t="s">
        <v>1763</v>
      </c>
      <c r="AAO80" t="s">
        <v>1767</v>
      </c>
      <c r="AAP80" t="s">
        <v>1767</v>
      </c>
      <c r="AAQ80" t="s">
        <v>1767</v>
      </c>
      <c r="AAR80" t="s">
        <v>1767</v>
      </c>
      <c r="AAS80" t="s">
        <v>1767</v>
      </c>
      <c r="AAT80" t="s">
        <v>1767</v>
      </c>
      <c r="AAV80" t="s">
        <v>1767</v>
      </c>
      <c r="AAW80" t="s">
        <v>1767</v>
      </c>
      <c r="AAX80" t="s">
        <v>1767</v>
      </c>
      <c r="AAY80" t="s">
        <v>1767</v>
      </c>
      <c r="AAZ80" t="s">
        <v>1767</v>
      </c>
      <c r="ABA80" t="s">
        <v>1767</v>
      </c>
      <c r="ABB80" t="s">
        <v>1763</v>
      </c>
      <c r="ABC80" t="s">
        <v>1767</v>
      </c>
      <c r="ABD80" t="s">
        <v>1767</v>
      </c>
      <c r="ABE80" t="s">
        <v>1767</v>
      </c>
      <c r="ABF80" t="s">
        <v>1767</v>
      </c>
      <c r="ABG80" t="s">
        <v>1767</v>
      </c>
      <c r="ABH80" t="s">
        <v>1767</v>
      </c>
      <c r="ABI80" t="s">
        <v>1767</v>
      </c>
      <c r="ABJ80" t="s">
        <v>1763</v>
      </c>
      <c r="ABK80" t="s">
        <v>1763</v>
      </c>
      <c r="ABL80" t="s">
        <v>1767</v>
      </c>
      <c r="ABM80" t="s">
        <v>1767</v>
      </c>
      <c r="ABN80" t="s">
        <v>1767</v>
      </c>
      <c r="ABO80" t="s">
        <v>1767</v>
      </c>
      <c r="ABP80" t="s">
        <v>1767</v>
      </c>
      <c r="ABQ80" t="s">
        <v>1767</v>
      </c>
      <c r="ABR80" t="s">
        <v>1767</v>
      </c>
      <c r="ABS80" t="s">
        <v>1767</v>
      </c>
      <c r="ABT80" t="s">
        <v>1763</v>
      </c>
      <c r="ABU80" t="s">
        <v>1767</v>
      </c>
      <c r="ABV80" t="s">
        <v>1767</v>
      </c>
      <c r="ABW80" t="s">
        <v>1763</v>
      </c>
      <c r="ABX80" t="s">
        <v>1767</v>
      </c>
      <c r="ABY80" t="s">
        <v>1767</v>
      </c>
      <c r="ABZ80" t="s">
        <v>1767</v>
      </c>
      <c r="ACA80" t="s">
        <v>1767</v>
      </c>
      <c r="ACB80" t="s">
        <v>1763</v>
      </c>
      <c r="ACC80" t="s">
        <v>1767</v>
      </c>
      <c r="ACD80" t="s">
        <v>1767</v>
      </c>
      <c r="ACE80" t="s">
        <v>1767</v>
      </c>
      <c r="ACF80" t="s">
        <v>1767</v>
      </c>
      <c r="ACG80" t="s">
        <v>1767</v>
      </c>
      <c r="ACH80" t="s">
        <v>1767</v>
      </c>
      <c r="ACI80" t="s">
        <v>1767</v>
      </c>
    </row>
    <row r="81" spans="1:763">
      <c r="A81" t="s">
        <v>1243</v>
      </c>
      <c r="B81" t="s">
        <v>1244</v>
      </c>
      <c r="C81" t="s">
        <v>1245</v>
      </c>
      <c r="D81" t="s">
        <v>1028</v>
      </c>
      <c r="E81" t="s">
        <v>1028</v>
      </c>
      <c r="P81" t="s">
        <v>886</v>
      </c>
      <c r="Q81">
        <v>0.64514064157430773</v>
      </c>
      <c r="T81" t="s">
        <v>1842</v>
      </c>
      <c r="V81" t="s">
        <v>1763</v>
      </c>
      <c r="X81" t="s">
        <v>1763</v>
      </c>
      <c r="Y81" t="s">
        <v>1764</v>
      </c>
      <c r="AA81" t="s">
        <v>1792</v>
      </c>
      <c r="AB81" t="s">
        <v>1766</v>
      </c>
      <c r="AC81" t="s">
        <v>879</v>
      </c>
      <c r="AD81" t="s">
        <v>1767</v>
      </c>
      <c r="AE81" t="s">
        <v>879</v>
      </c>
      <c r="AF81" t="s">
        <v>818</v>
      </c>
      <c r="AG81" t="s">
        <v>818</v>
      </c>
      <c r="KF81" t="s">
        <v>879</v>
      </c>
      <c r="KH81" t="s">
        <v>818</v>
      </c>
      <c r="KI81" t="s">
        <v>818</v>
      </c>
      <c r="KJ81" t="s">
        <v>818</v>
      </c>
      <c r="KK81" t="s">
        <v>845</v>
      </c>
      <c r="KL81" t="s">
        <v>818</v>
      </c>
      <c r="KM81" t="s">
        <v>818</v>
      </c>
      <c r="KN81" t="s">
        <v>845</v>
      </c>
      <c r="KO81" t="s">
        <v>818</v>
      </c>
      <c r="KP81" t="s">
        <v>845</v>
      </c>
      <c r="KQ81" t="s">
        <v>845</v>
      </c>
      <c r="KR81" t="s">
        <v>818</v>
      </c>
      <c r="KS81" t="s">
        <v>818</v>
      </c>
      <c r="KT81" t="s">
        <v>845</v>
      </c>
      <c r="KU81" t="s">
        <v>818</v>
      </c>
      <c r="KV81" t="s">
        <v>818</v>
      </c>
      <c r="KW81" t="s">
        <v>818</v>
      </c>
      <c r="KX81" t="s">
        <v>818</v>
      </c>
      <c r="KY81" t="s">
        <v>818</v>
      </c>
      <c r="KZ81" t="s">
        <v>845</v>
      </c>
      <c r="LA81" t="s">
        <v>818</v>
      </c>
      <c r="LB81" t="s">
        <v>845</v>
      </c>
      <c r="LC81" t="s">
        <v>837</v>
      </c>
      <c r="LD81" t="s">
        <v>879</v>
      </c>
      <c r="LE81" t="s">
        <v>845</v>
      </c>
      <c r="LF81" t="s">
        <v>845</v>
      </c>
      <c r="LH81" t="s">
        <v>1767</v>
      </c>
      <c r="LI81" t="s">
        <v>1818</v>
      </c>
      <c r="LJ81" t="s">
        <v>1767</v>
      </c>
      <c r="LK81" t="s">
        <v>1767</v>
      </c>
      <c r="LL81" t="s">
        <v>1767</v>
      </c>
      <c r="LM81" t="s">
        <v>1767</v>
      </c>
      <c r="LO81" t="s">
        <v>1763</v>
      </c>
      <c r="LP81" t="s">
        <v>1767</v>
      </c>
      <c r="LQ81" t="s">
        <v>1767</v>
      </c>
      <c r="LR81" t="s">
        <v>818</v>
      </c>
      <c r="LV81" t="s">
        <v>818</v>
      </c>
      <c r="LX81" t="s">
        <v>1767</v>
      </c>
      <c r="MA81" t="s">
        <v>1793</v>
      </c>
      <c r="MB81" t="s">
        <v>887</v>
      </c>
      <c r="MC81" t="s">
        <v>1804</v>
      </c>
      <c r="MD81" t="s">
        <v>1763</v>
      </c>
      <c r="MF81" t="s">
        <v>1770</v>
      </c>
      <c r="MI81" t="s">
        <v>1763</v>
      </c>
      <c r="MJ81" t="s">
        <v>1771</v>
      </c>
      <c r="MK81" t="s">
        <v>1763</v>
      </c>
      <c r="ML81" t="s">
        <v>1763</v>
      </c>
      <c r="MM81" t="s">
        <v>1767</v>
      </c>
      <c r="MN81" t="s">
        <v>1763</v>
      </c>
      <c r="MO81" t="s">
        <v>1767</v>
      </c>
      <c r="MP81" t="s">
        <v>1767</v>
      </c>
      <c r="MQ81" t="s">
        <v>1767</v>
      </c>
      <c r="MR81" t="s">
        <v>1767</v>
      </c>
      <c r="MS81" t="s">
        <v>1767</v>
      </c>
      <c r="MT81" t="s">
        <v>1767</v>
      </c>
      <c r="MU81" t="s">
        <v>1763</v>
      </c>
      <c r="NC81" t="s">
        <v>1767</v>
      </c>
      <c r="ND81" t="s">
        <v>1767</v>
      </c>
      <c r="NE81" t="s">
        <v>1763</v>
      </c>
      <c r="NF81" t="s">
        <v>1767</v>
      </c>
      <c r="NG81" t="s">
        <v>1767</v>
      </c>
      <c r="NH81" t="s">
        <v>1763</v>
      </c>
      <c r="NI81" t="s">
        <v>1767</v>
      </c>
      <c r="NJ81" t="s">
        <v>1763</v>
      </c>
      <c r="NK81" t="s">
        <v>1767</v>
      </c>
      <c r="NL81" t="s">
        <v>1763</v>
      </c>
      <c r="NM81" t="s">
        <v>1767</v>
      </c>
      <c r="NN81" t="s">
        <v>1767</v>
      </c>
      <c r="NO81" t="s">
        <v>1767</v>
      </c>
      <c r="NP81" t="s">
        <v>1767</v>
      </c>
      <c r="NQ81" t="s">
        <v>1767</v>
      </c>
      <c r="NR81" t="s">
        <v>1767</v>
      </c>
      <c r="NU81" t="s">
        <v>1909</v>
      </c>
      <c r="NX81" t="s">
        <v>1773</v>
      </c>
      <c r="NY81" t="s">
        <v>845</v>
      </c>
      <c r="NZ81" t="s">
        <v>889</v>
      </c>
      <c r="OP81" t="s">
        <v>1767</v>
      </c>
      <c r="OQ81" t="s">
        <v>1774</v>
      </c>
      <c r="OR81" t="s">
        <v>1880</v>
      </c>
      <c r="OS81" t="s">
        <v>1871</v>
      </c>
      <c r="OT81" t="s">
        <v>1763</v>
      </c>
      <c r="OU81" t="s">
        <v>1763</v>
      </c>
      <c r="OV81" t="s">
        <v>1777</v>
      </c>
      <c r="OW81" t="s">
        <v>1778</v>
      </c>
      <c r="OX81" t="s">
        <v>832</v>
      </c>
      <c r="OY81" t="s">
        <v>1779</v>
      </c>
      <c r="OZ81" t="s">
        <v>849</v>
      </c>
      <c r="PA81" t="s">
        <v>1767</v>
      </c>
      <c r="PB81" t="s">
        <v>1767</v>
      </c>
      <c r="PC81" t="s">
        <v>1763</v>
      </c>
      <c r="PD81" t="s">
        <v>1767</v>
      </c>
      <c r="PE81" t="s">
        <v>1763</v>
      </c>
      <c r="PF81" t="s">
        <v>1767</v>
      </c>
      <c r="PG81" t="s">
        <v>1767</v>
      </c>
      <c r="PH81" t="s">
        <v>1767</v>
      </c>
      <c r="PI81" t="s">
        <v>1767</v>
      </c>
      <c r="PJ81" t="s">
        <v>1767</v>
      </c>
      <c r="PK81" t="s">
        <v>1767</v>
      </c>
      <c r="PL81" t="s">
        <v>1780</v>
      </c>
      <c r="PM81" t="s">
        <v>836</v>
      </c>
      <c r="PN81" t="s">
        <v>837</v>
      </c>
      <c r="PO81" t="s">
        <v>1807</v>
      </c>
      <c r="PP81" t="s">
        <v>1782</v>
      </c>
      <c r="PQ81" t="s">
        <v>1763</v>
      </c>
      <c r="PR81" t="s">
        <v>1763</v>
      </c>
      <c r="PS81" t="s">
        <v>1767</v>
      </c>
      <c r="PT81" t="s">
        <v>1767</v>
      </c>
      <c r="PU81" t="s">
        <v>1767</v>
      </c>
      <c r="PV81" t="s">
        <v>1767</v>
      </c>
      <c r="PW81" t="s">
        <v>1767</v>
      </c>
      <c r="PX81" t="s">
        <v>1767</v>
      </c>
      <c r="PY81" t="s">
        <v>1767</v>
      </c>
      <c r="PZ81" t="s">
        <v>1783</v>
      </c>
      <c r="QA81" t="s">
        <v>841</v>
      </c>
      <c r="QB81" t="s">
        <v>1814</v>
      </c>
      <c r="QC81" t="s">
        <v>1785</v>
      </c>
      <c r="QD81" t="s">
        <v>1815</v>
      </c>
      <c r="QE81" t="s">
        <v>845</v>
      </c>
      <c r="QF81" t="s">
        <v>1763</v>
      </c>
      <c r="QG81" t="s">
        <v>1763</v>
      </c>
      <c r="QH81" t="s">
        <v>1763</v>
      </c>
      <c r="QI81" t="s">
        <v>1767</v>
      </c>
      <c r="QJ81" t="s">
        <v>1763</v>
      </c>
      <c r="QK81" t="s">
        <v>1763</v>
      </c>
      <c r="QL81" t="s">
        <v>1767</v>
      </c>
      <c r="QM81" t="s">
        <v>1767</v>
      </c>
      <c r="QN81" t="s">
        <v>1767</v>
      </c>
      <c r="QO81" t="s">
        <v>1763</v>
      </c>
      <c r="QP81" t="s">
        <v>1767</v>
      </c>
      <c r="QQ81" t="s">
        <v>1767</v>
      </c>
      <c r="QR81" t="s">
        <v>1767</v>
      </c>
      <c r="QS81" t="s">
        <v>1763</v>
      </c>
      <c r="QT81" t="s">
        <v>1767</v>
      </c>
      <c r="QU81" t="s">
        <v>1767</v>
      </c>
      <c r="QV81" t="s">
        <v>1767</v>
      </c>
      <c r="QW81" t="s">
        <v>1767</v>
      </c>
      <c r="QX81" t="s">
        <v>1767</v>
      </c>
      <c r="QY81" t="s">
        <v>1767</v>
      </c>
      <c r="QZ81" t="s">
        <v>1767</v>
      </c>
      <c r="RA81" t="s">
        <v>1767</v>
      </c>
      <c r="RB81" t="s">
        <v>1767</v>
      </c>
      <c r="RC81" t="s">
        <v>1767</v>
      </c>
      <c r="RD81" t="s">
        <v>1767</v>
      </c>
      <c r="RE81" t="s">
        <v>1767</v>
      </c>
      <c r="RF81" t="s">
        <v>1767</v>
      </c>
      <c r="RG81" t="s">
        <v>1767</v>
      </c>
      <c r="RH81" t="s">
        <v>1767</v>
      </c>
      <c r="RI81" t="s">
        <v>1767</v>
      </c>
      <c r="RJ81" t="s">
        <v>1767</v>
      </c>
      <c r="RK81" t="s">
        <v>1763</v>
      </c>
      <c r="RL81" t="s">
        <v>1763</v>
      </c>
      <c r="RM81" t="s">
        <v>1767</v>
      </c>
      <c r="RN81" t="s">
        <v>1767</v>
      </c>
      <c r="RO81" t="s">
        <v>1763</v>
      </c>
      <c r="RP81" t="s">
        <v>1763</v>
      </c>
      <c r="RQ81" t="s">
        <v>1767</v>
      </c>
      <c r="RR81" t="s">
        <v>1767</v>
      </c>
      <c r="RS81" t="s">
        <v>1767</v>
      </c>
      <c r="RT81" t="s">
        <v>1767</v>
      </c>
      <c r="RU81" t="s">
        <v>1767</v>
      </c>
      <c r="RV81" t="s">
        <v>1767</v>
      </c>
      <c r="RW81" t="s">
        <v>1767</v>
      </c>
      <c r="RX81" t="s">
        <v>837</v>
      </c>
      <c r="RY81" t="s">
        <v>956</v>
      </c>
      <c r="RZ81" t="s">
        <v>1767</v>
      </c>
      <c r="SB81" t="s">
        <v>1763</v>
      </c>
      <c r="SC81" t="s">
        <v>1767</v>
      </c>
      <c r="SD81" t="s">
        <v>1767</v>
      </c>
      <c r="SE81" t="s">
        <v>1767</v>
      </c>
      <c r="SF81" t="s">
        <v>1767</v>
      </c>
      <c r="SG81" t="s">
        <v>1763</v>
      </c>
      <c r="SH81" t="s">
        <v>1767</v>
      </c>
      <c r="SI81" t="s">
        <v>1763</v>
      </c>
      <c r="SJ81" t="s">
        <v>1767</v>
      </c>
      <c r="SK81" t="s">
        <v>1767</v>
      </c>
      <c r="SL81" t="s">
        <v>1767</v>
      </c>
      <c r="SM81" t="s">
        <v>1767</v>
      </c>
      <c r="SN81" t="s">
        <v>1767</v>
      </c>
      <c r="SO81" t="s">
        <v>1767</v>
      </c>
      <c r="SP81" t="s">
        <v>1767</v>
      </c>
      <c r="SQ81" t="s">
        <v>1767</v>
      </c>
      <c r="SR81" t="s">
        <v>1767</v>
      </c>
      <c r="SS81" t="s">
        <v>1767</v>
      </c>
      <c r="ST81" t="s">
        <v>1767</v>
      </c>
      <c r="SU81" t="s">
        <v>1767</v>
      </c>
      <c r="SV81" t="s">
        <v>1767</v>
      </c>
      <c r="SW81" t="s">
        <v>1767</v>
      </c>
      <c r="SX81" t="s">
        <v>1767</v>
      </c>
      <c r="SY81" t="s">
        <v>1767</v>
      </c>
      <c r="SZ81" t="s">
        <v>1767</v>
      </c>
      <c r="TA81" t="s">
        <v>1767</v>
      </c>
      <c r="TB81" t="s">
        <v>1767</v>
      </c>
      <c r="TC81" t="s">
        <v>1767</v>
      </c>
      <c r="TD81" t="s">
        <v>1767</v>
      </c>
      <c r="TE81" t="s">
        <v>1767</v>
      </c>
      <c r="TF81" t="s">
        <v>1763</v>
      </c>
      <c r="TG81" t="s">
        <v>1767</v>
      </c>
      <c r="TH81" t="s">
        <v>1767</v>
      </c>
      <c r="TI81" t="s">
        <v>1767</v>
      </c>
      <c r="TJ81" t="s">
        <v>1767</v>
      </c>
      <c r="TU81" t="s">
        <v>1767</v>
      </c>
      <c r="TY81" t="s">
        <v>1763</v>
      </c>
      <c r="TZ81" t="s">
        <v>1767</v>
      </c>
      <c r="UA81" t="s">
        <v>1767</v>
      </c>
      <c r="UB81" t="s">
        <v>1767</v>
      </c>
      <c r="UC81" t="s">
        <v>1767</v>
      </c>
      <c r="UD81" t="s">
        <v>1763</v>
      </c>
      <c r="UE81" t="s">
        <v>1767</v>
      </c>
      <c r="UF81" t="s">
        <v>1767</v>
      </c>
      <c r="UG81" t="s">
        <v>1767</v>
      </c>
      <c r="UH81" t="s">
        <v>1767</v>
      </c>
      <c r="UI81" t="s">
        <v>1767</v>
      </c>
      <c r="UJ81" t="s">
        <v>1767</v>
      </c>
      <c r="UK81" t="s">
        <v>1767</v>
      </c>
      <c r="UL81" t="s">
        <v>1763</v>
      </c>
      <c r="UM81" t="s">
        <v>1763</v>
      </c>
      <c r="UN81" t="s">
        <v>1763</v>
      </c>
      <c r="UO81" t="s">
        <v>1763</v>
      </c>
      <c r="UP81" t="s">
        <v>1767</v>
      </c>
      <c r="UQ81" t="s">
        <v>1767</v>
      </c>
      <c r="UR81" t="s">
        <v>1767</v>
      </c>
      <c r="US81" t="s">
        <v>1763</v>
      </c>
      <c r="UT81" t="s">
        <v>1767</v>
      </c>
      <c r="UU81" t="s">
        <v>1767</v>
      </c>
      <c r="UV81" t="s">
        <v>1763</v>
      </c>
      <c r="UW81" t="s">
        <v>1767</v>
      </c>
      <c r="UX81" t="s">
        <v>1767</v>
      </c>
      <c r="UY81" t="s">
        <v>1767</v>
      </c>
      <c r="UZ81" t="s">
        <v>1767</v>
      </c>
      <c r="VB81" t="s">
        <v>1822</v>
      </c>
      <c r="VC81" t="s">
        <v>1788</v>
      </c>
      <c r="VD81" t="s">
        <v>1767</v>
      </c>
      <c r="VE81" t="s">
        <v>1767</v>
      </c>
      <c r="VF81" t="s">
        <v>1763</v>
      </c>
      <c r="VG81" t="s">
        <v>1767</v>
      </c>
      <c r="VH81" t="s">
        <v>1767</v>
      </c>
      <c r="VI81" t="s">
        <v>1763</v>
      </c>
      <c r="VJ81" t="s">
        <v>1763</v>
      </c>
      <c r="VK81" t="s">
        <v>1767</v>
      </c>
      <c r="VL81" t="s">
        <v>1767</v>
      </c>
      <c r="VM81" t="s">
        <v>1767</v>
      </c>
      <c r="VN81" t="s">
        <v>1767</v>
      </c>
      <c r="VO81" t="s">
        <v>1767</v>
      </c>
      <c r="VP81" t="s">
        <v>1767</v>
      </c>
      <c r="VQ81" t="s">
        <v>1767</v>
      </c>
      <c r="VY81" t="s">
        <v>1763</v>
      </c>
      <c r="VZ81" t="s">
        <v>1763</v>
      </c>
      <c r="WA81" t="s">
        <v>1763</v>
      </c>
      <c r="WB81" t="s">
        <v>1763</v>
      </c>
      <c r="WC81" t="s">
        <v>1763</v>
      </c>
      <c r="WD81" t="s">
        <v>1763</v>
      </c>
      <c r="WE81" t="s">
        <v>1767</v>
      </c>
      <c r="WF81" t="s">
        <v>1767</v>
      </c>
      <c r="WG81" t="s">
        <v>1767</v>
      </c>
      <c r="WH81" t="s">
        <v>1767</v>
      </c>
      <c r="WI81" t="s">
        <v>1767</v>
      </c>
      <c r="WJ81" t="s">
        <v>1763</v>
      </c>
      <c r="WK81" t="s">
        <v>1763</v>
      </c>
      <c r="WL81" t="s">
        <v>1763</v>
      </c>
      <c r="WM81" t="s">
        <v>1767</v>
      </c>
      <c r="WN81" t="s">
        <v>1767</v>
      </c>
      <c r="WO81" t="s">
        <v>1767</v>
      </c>
      <c r="WP81" t="s">
        <v>1767</v>
      </c>
      <c r="WQ81" t="s">
        <v>1767</v>
      </c>
      <c r="WR81" t="s">
        <v>1767</v>
      </c>
      <c r="WS81" t="s">
        <v>846</v>
      </c>
      <c r="WU81" t="s">
        <v>1767</v>
      </c>
      <c r="WV81" t="s">
        <v>1763</v>
      </c>
      <c r="WW81" t="s">
        <v>1763</v>
      </c>
      <c r="WX81" t="s">
        <v>1767</v>
      </c>
      <c r="WY81" t="s">
        <v>1763</v>
      </c>
      <c r="WZ81" t="s">
        <v>1767</v>
      </c>
      <c r="XA81" t="s">
        <v>1767</v>
      </c>
      <c r="XB81" t="s">
        <v>1767</v>
      </c>
      <c r="XC81" t="s">
        <v>1789</v>
      </c>
      <c r="XD81" t="s">
        <v>1763</v>
      </c>
      <c r="XE81" t="s">
        <v>1763</v>
      </c>
      <c r="XF81" t="s">
        <v>1767</v>
      </c>
      <c r="XG81" t="s">
        <v>1767</v>
      </c>
      <c r="XH81" t="s">
        <v>1767</v>
      </c>
      <c r="XI81" t="s">
        <v>1767</v>
      </c>
      <c r="XJ81" t="s">
        <v>1767</v>
      </c>
      <c r="XK81" t="s">
        <v>1767</v>
      </c>
      <c r="XL81" t="s">
        <v>1767</v>
      </c>
      <c r="XM81" t="s">
        <v>1763</v>
      </c>
      <c r="XN81" t="s">
        <v>1767</v>
      </c>
      <c r="XO81" t="s">
        <v>1767</v>
      </c>
      <c r="XP81" t="s">
        <v>1767</v>
      </c>
      <c r="XQ81" t="s">
        <v>1767</v>
      </c>
      <c r="XR81" t="s">
        <v>1763</v>
      </c>
      <c r="XS81" t="s">
        <v>1767</v>
      </c>
      <c r="XT81" t="s">
        <v>1763</v>
      </c>
      <c r="XU81" t="s">
        <v>1767</v>
      </c>
      <c r="XV81" t="s">
        <v>1767</v>
      </c>
      <c r="XW81" t="s">
        <v>1767</v>
      </c>
      <c r="XX81" t="s">
        <v>1767</v>
      </c>
      <c r="XY81" t="s">
        <v>1767</v>
      </c>
      <c r="XZ81" t="s">
        <v>1763</v>
      </c>
      <c r="YA81" t="s">
        <v>1767</v>
      </c>
      <c r="YB81" t="s">
        <v>1767</v>
      </c>
      <c r="YC81" t="s">
        <v>1763</v>
      </c>
      <c r="YD81" t="s">
        <v>1763</v>
      </c>
      <c r="YE81" t="s">
        <v>1767</v>
      </c>
      <c r="YF81" t="s">
        <v>1767</v>
      </c>
      <c r="YG81" t="s">
        <v>1767</v>
      </c>
      <c r="YH81" t="s">
        <v>1767</v>
      </c>
      <c r="YI81" t="s">
        <v>1767</v>
      </c>
      <c r="YJ81" t="s">
        <v>1767</v>
      </c>
      <c r="YK81" t="s">
        <v>1767</v>
      </c>
      <c r="YL81" t="s">
        <v>1767</v>
      </c>
      <c r="YM81" t="s">
        <v>1767</v>
      </c>
      <c r="YN81" t="s">
        <v>1763</v>
      </c>
      <c r="YO81" t="s">
        <v>1767</v>
      </c>
      <c r="YP81" t="s">
        <v>1767</v>
      </c>
      <c r="YQ81" t="s">
        <v>1767</v>
      </c>
      <c r="YR81" t="s">
        <v>1763</v>
      </c>
      <c r="YS81" t="s">
        <v>1767</v>
      </c>
      <c r="YT81" t="s">
        <v>1767</v>
      </c>
      <c r="YU81" t="s">
        <v>1763</v>
      </c>
      <c r="YW81" t="s">
        <v>1763</v>
      </c>
      <c r="YX81" t="s">
        <v>1767</v>
      </c>
      <c r="YY81" t="s">
        <v>1767</v>
      </c>
      <c r="YZ81" t="s">
        <v>1767</v>
      </c>
      <c r="ZA81" t="s">
        <v>1767</v>
      </c>
      <c r="ZB81" t="s">
        <v>1763</v>
      </c>
      <c r="ZC81" t="s">
        <v>1763</v>
      </c>
      <c r="ZD81" t="s">
        <v>1767</v>
      </c>
      <c r="ZE81" t="s">
        <v>1767</v>
      </c>
      <c r="ZF81" t="s">
        <v>1767</v>
      </c>
      <c r="ZG81" t="s">
        <v>1767</v>
      </c>
      <c r="ZH81" t="s">
        <v>1767</v>
      </c>
      <c r="ZI81" t="s">
        <v>1763</v>
      </c>
      <c r="ZJ81" t="s">
        <v>1767</v>
      </c>
      <c r="ZK81" t="s">
        <v>1767</v>
      </c>
      <c r="ZL81" t="s">
        <v>1767</v>
      </c>
      <c r="ZM81" t="s">
        <v>1767</v>
      </c>
      <c r="ZN81" t="s">
        <v>1763</v>
      </c>
      <c r="ZO81" t="s">
        <v>1767</v>
      </c>
      <c r="ZP81" t="s">
        <v>1767</v>
      </c>
      <c r="ZQ81" t="s">
        <v>1767</v>
      </c>
      <c r="ZR81" t="s">
        <v>1763</v>
      </c>
      <c r="ZS81" t="s">
        <v>1763</v>
      </c>
      <c r="ZT81" t="s">
        <v>1767</v>
      </c>
      <c r="ZU81" t="s">
        <v>1767</v>
      </c>
      <c r="ZV81" t="s">
        <v>1767</v>
      </c>
      <c r="ZW81" t="s">
        <v>1767</v>
      </c>
      <c r="ZX81" t="s">
        <v>1767</v>
      </c>
      <c r="ZY81" t="s">
        <v>1767</v>
      </c>
      <c r="ZZ81" t="s">
        <v>1767</v>
      </c>
      <c r="AAA81" t="s">
        <v>1767</v>
      </c>
      <c r="AAB81" t="s">
        <v>1767</v>
      </c>
      <c r="AAC81" t="s">
        <v>1767</v>
      </c>
      <c r="AAD81" t="s">
        <v>1767</v>
      </c>
      <c r="AAE81" t="s">
        <v>1767</v>
      </c>
      <c r="AAF81" t="s">
        <v>1767</v>
      </c>
      <c r="AAH81" t="s">
        <v>1763</v>
      </c>
      <c r="AAI81" t="s">
        <v>1767</v>
      </c>
      <c r="AAJ81" t="s">
        <v>1763</v>
      </c>
      <c r="AAK81" t="s">
        <v>1767</v>
      </c>
      <c r="AAL81" t="s">
        <v>1767</v>
      </c>
      <c r="AAM81" t="s">
        <v>1767</v>
      </c>
      <c r="AAN81" t="s">
        <v>1767</v>
      </c>
      <c r="AAO81" t="s">
        <v>1767</v>
      </c>
      <c r="AAP81" t="s">
        <v>1767</v>
      </c>
      <c r="AAQ81" t="s">
        <v>1767</v>
      </c>
      <c r="AAR81" t="s">
        <v>1767</v>
      </c>
      <c r="AAS81" t="s">
        <v>1767</v>
      </c>
      <c r="AAT81" t="s">
        <v>1767</v>
      </c>
      <c r="AAV81" t="s">
        <v>1763</v>
      </c>
      <c r="AAW81" t="s">
        <v>1767</v>
      </c>
      <c r="AAX81" t="s">
        <v>1767</v>
      </c>
      <c r="AAY81" t="s">
        <v>1767</v>
      </c>
      <c r="AAZ81" t="s">
        <v>1767</v>
      </c>
      <c r="ABA81" t="s">
        <v>1763</v>
      </c>
      <c r="ABB81" t="s">
        <v>1763</v>
      </c>
      <c r="ABC81" t="s">
        <v>1767</v>
      </c>
      <c r="ABD81" t="s">
        <v>1767</v>
      </c>
      <c r="ABE81" t="s">
        <v>1767</v>
      </c>
      <c r="ABF81" t="s">
        <v>1767</v>
      </c>
      <c r="ABG81" t="s">
        <v>1767</v>
      </c>
      <c r="ABH81" t="s">
        <v>1767</v>
      </c>
      <c r="ABI81" t="s">
        <v>1767</v>
      </c>
      <c r="ABJ81" t="s">
        <v>1767</v>
      </c>
      <c r="ABK81" t="s">
        <v>1767</v>
      </c>
      <c r="ABL81" t="s">
        <v>1767</v>
      </c>
      <c r="ABM81" t="s">
        <v>1767</v>
      </c>
      <c r="ABN81" t="s">
        <v>1767</v>
      </c>
      <c r="ABO81" t="s">
        <v>1767</v>
      </c>
      <c r="ABP81" t="s">
        <v>1767</v>
      </c>
      <c r="ABQ81" t="s">
        <v>1767</v>
      </c>
      <c r="ABR81" t="s">
        <v>1767</v>
      </c>
      <c r="ABS81" t="s">
        <v>1767</v>
      </c>
      <c r="ABT81" t="s">
        <v>1763</v>
      </c>
      <c r="ABU81" t="s">
        <v>1767</v>
      </c>
      <c r="ABV81" t="s">
        <v>1767</v>
      </c>
      <c r="ABW81" t="s">
        <v>1763</v>
      </c>
      <c r="ABX81" t="s">
        <v>1767</v>
      </c>
      <c r="ABY81" t="s">
        <v>1767</v>
      </c>
      <c r="ABZ81" t="s">
        <v>1767</v>
      </c>
      <c r="ACA81" t="s">
        <v>1763</v>
      </c>
      <c r="ACB81" t="s">
        <v>1767</v>
      </c>
      <c r="ACC81" t="s">
        <v>1767</v>
      </c>
      <c r="ACD81" t="s">
        <v>1767</v>
      </c>
      <c r="ACE81" t="s">
        <v>1767</v>
      </c>
      <c r="ACF81" t="s">
        <v>1767</v>
      </c>
      <c r="ACG81" t="s">
        <v>1767</v>
      </c>
      <c r="ACH81" t="s">
        <v>1767</v>
      </c>
      <c r="ACI81" t="s">
        <v>1767</v>
      </c>
    </row>
    <row r="82" spans="1:763">
      <c r="A82" t="s">
        <v>1246</v>
      </c>
      <c r="B82" t="s">
        <v>1247</v>
      </c>
      <c r="C82" t="s">
        <v>1248</v>
      </c>
      <c r="D82" t="s">
        <v>977</v>
      </c>
      <c r="E82" t="s">
        <v>977</v>
      </c>
      <c r="P82" t="s">
        <v>855</v>
      </c>
      <c r="T82" t="s">
        <v>1888</v>
      </c>
      <c r="V82" t="s">
        <v>1763</v>
      </c>
      <c r="X82" t="s">
        <v>1763</v>
      </c>
      <c r="Y82" t="s">
        <v>1764</v>
      </c>
      <c r="AA82" t="s">
        <v>1765</v>
      </c>
      <c r="AB82" t="s">
        <v>1817</v>
      </c>
      <c r="AC82" t="s">
        <v>1361</v>
      </c>
      <c r="AD82" t="s">
        <v>1767</v>
      </c>
      <c r="AE82" t="s">
        <v>818</v>
      </c>
      <c r="AF82" t="s">
        <v>1361</v>
      </c>
      <c r="AG82" t="s">
        <v>818</v>
      </c>
      <c r="KF82" t="s">
        <v>1361</v>
      </c>
      <c r="KH82" t="s">
        <v>818</v>
      </c>
      <c r="KI82" t="s">
        <v>818</v>
      </c>
      <c r="KJ82" t="s">
        <v>818</v>
      </c>
      <c r="KK82" t="s">
        <v>818</v>
      </c>
      <c r="KL82" t="s">
        <v>845</v>
      </c>
      <c r="KM82" t="s">
        <v>837</v>
      </c>
      <c r="KN82" t="s">
        <v>837</v>
      </c>
      <c r="KO82" t="s">
        <v>818</v>
      </c>
      <c r="KP82" t="s">
        <v>845</v>
      </c>
      <c r="KQ82" t="s">
        <v>836</v>
      </c>
      <c r="KR82" t="s">
        <v>818</v>
      </c>
      <c r="KS82" t="s">
        <v>818</v>
      </c>
      <c r="KT82" t="s">
        <v>818</v>
      </c>
      <c r="KU82" t="s">
        <v>818</v>
      </c>
      <c r="KV82" t="s">
        <v>818</v>
      </c>
      <c r="KW82" t="s">
        <v>845</v>
      </c>
      <c r="KX82" t="s">
        <v>845</v>
      </c>
      <c r="KY82" t="s">
        <v>818</v>
      </c>
      <c r="KZ82" t="s">
        <v>818</v>
      </c>
      <c r="LA82" t="s">
        <v>837</v>
      </c>
      <c r="LB82" t="s">
        <v>818</v>
      </c>
      <c r="LC82" t="s">
        <v>845</v>
      </c>
      <c r="LD82" t="s">
        <v>1361</v>
      </c>
      <c r="LE82" t="s">
        <v>845</v>
      </c>
      <c r="LF82" t="s">
        <v>892</v>
      </c>
      <c r="LH82" t="s">
        <v>1767</v>
      </c>
      <c r="LI82" t="s">
        <v>1767</v>
      </c>
      <c r="LJ82" t="s">
        <v>1767</v>
      </c>
      <c r="LK82" t="s">
        <v>1763</v>
      </c>
      <c r="LL82" t="s">
        <v>1767</v>
      </c>
      <c r="LM82" t="s">
        <v>1767</v>
      </c>
      <c r="LN82" t="s">
        <v>1763</v>
      </c>
      <c r="LO82" t="s">
        <v>1763</v>
      </c>
      <c r="LP82" t="s">
        <v>1763</v>
      </c>
      <c r="LQ82" t="s">
        <v>1767</v>
      </c>
      <c r="LR82" t="s">
        <v>818</v>
      </c>
      <c r="LS82" t="s">
        <v>818</v>
      </c>
      <c r="LV82" t="s">
        <v>818</v>
      </c>
      <c r="LX82" t="s">
        <v>1767</v>
      </c>
      <c r="MU82" t="s">
        <v>1767</v>
      </c>
      <c r="MV82" t="s">
        <v>1763</v>
      </c>
      <c r="MW82" t="s">
        <v>1767</v>
      </c>
      <c r="MX82" t="s">
        <v>1767</v>
      </c>
      <c r="MY82" t="s">
        <v>1767</v>
      </c>
      <c r="MZ82" t="s">
        <v>1767</v>
      </c>
      <c r="NA82" t="s">
        <v>1767</v>
      </c>
      <c r="NB82" t="s">
        <v>1767</v>
      </c>
      <c r="NR82" t="s">
        <v>1767</v>
      </c>
      <c r="NU82" t="s">
        <v>1795</v>
      </c>
      <c r="NV82" t="s">
        <v>1767</v>
      </c>
      <c r="NY82" t="s">
        <v>845</v>
      </c>
      <c r="NZ82" t="s">
        <v>889</v>
      </c>
      <c r="OP82" t="s">
        <v>1763</v>
      </c>
      <c r="OQ82" t="s">
        <v>1774</v>
      </c>
      <c r="OR82" t="s">
        <v>1797</v>
      </c>
      <c r="OS82" t="s">
        <v>1806</v>
      </c>
      <c r="OT82" t="s">
        <v>1763</v>
      </c>
      <c r="OU82" t="s">
        <v>1763</v>
      </c>
      <c r="OV82" t="s">
        <v>1867</v>
      </c>
      <c r="PA82" t="s">
        <v>1763</v>
      </c>
      <c r="PB82" t="s">
        <v>1767</v>
      </c>
      <c r="PC82" t="s">
        <v>1767</v>
      </c>
      <c r="PD82" t="s">
        <v>1767</v>
      </c>
      <c r="PE82" t="s">
        <v>1767</v>
      </c>
      <c r="PF82" t="s">
        <v>1767</v>
      </c>
      <c r="PG82" t="s">
        <v>1767</v>
      </c>
      <c r="PH82" t="s">
        <v>1767</v>
      </c>
      <c r="PI82" t="s">
        <v>1767</v>
      </c>
      <c r="PJ82" t="s">
        <v>1767</v>
      </c>
      <c r="PM82" t="s">
        <v>1249</v>
      </c>
      <c r="PO82" t="s">
        <v>1812</v>
      </c>
      <c r="PP82" t="s">
        <v>1782</v>
      </c>
      <c r="PQ82" t="s">
        <v>1763</v>
      </c>
      <c r="PR82" t="s">
        <v>1763</v>
      </c>
      <c r="PS82" t="s">
        <v>1767</v>
      </c>
      <c r="PT82" t="s">
        <v>1767</v>
      </c>
      <c r="PU82" t="s">
        <v>1767</v>
      </c>
      <c r="PV82" t="s">
        <v>1767</v>
      </c>
      <c r="PW82" t="s">
        <v>1767</v>
      </c>
      <c r="PX82" t="s">
        <v>1767</v>
      </c>
      <c r="PY82" t="s">
        <v>1767</v>
      </c>
      <c r="PZ82" t="s">
        <v>1783</v>
      </c>
      <c r="QD82" t="s">
        <v>1786</v>
      </c>
      <c r="QE82" t="s">
        <v>836</v>
      </c>
      <c r="QF82" t="s">
        <v>1763</v>
      </c>
      <c r="QG82" t="s">
        <v>1763</v>
      </c>
      <c r="QH82" t="s">
        <v>1763</v>
      </c>
      <c r="QI82" t="s">
        <v>1767</v>
      </c>
      <c r="QJ82" t="s">
        <v>1767</v>
      </c>
      <c r="QK82" t="s">
        <v>1763</v>
      </c>
      <c r="QL82" t="s">
        <v>1767</v>
      </c>
      <c r="QM82" t="s">
        <v>1767</v>
      </c>
      <c r="QN82" t="s">
        <v>1767</v>
      </c>
      <c r="QO82" t="s">
        <v>1767</v>
      </c>
      <c r="QP82" t="s">
        <v>1767</v>
      </c>
      <c r="QQ82" t="s">
        <v>1767</v>
      </c>
      <c r="QR82" t="s">
        <v>1763</v>
      </c>
      <c r="QS82" t="s">
        <v>1767</v>
      </c>
      <c r="QT82" t="s">
        <v>1767</v>
      </c>
      <c r="QU82" t="s">
        <v>1767</v>
      </c>
      <c r="QV82" t="s">
        <v>1767</v>
      </c>
      <c r="QW82" t="s">
        <v>1767</v>
      </c>
      <c r="QX82" t="s">
        <v>1767</v>
      </c>
      <c r="QY82" t="s">
        <v>1767</v>
      </c>
      <c r="QZ82" t="s">
        <v>1767</v>
      </c>
      <c r="RA82" t="s">
        <v>1763</v>
      </c>
      <c r="RB82" t="s">
        <v>1767</v>
      </c>
      <c r="RC82" t="s">
        <v>1767</v>
      </c>
      <c r="RD82" t="s">
        <v>1767</v>
      </c>
      <c r="RE82" t="s">
        <v>1767</v>
      </c>
      <c r="RF82" t="s">
        <v>1767</v>
      </c>
      <c r="RG82" t="s">
        <v>1767</v>
      </c>
      <c r="RH82" t="s">
        <v>1767</v>
      </c>
      <c r="RI82" t="s">
        <v>1767</v>
      </c>
      <c r="RJ82" t="s">
        <v>1767</v>
      </c>
      <c r="RK82" t="s">
        <v>1763</v>
      </c>
      <c r="RL82" t="s">
        <v>1767</v>
      </c>
      <c r="RM82" t="s">
        <v>1767</v>
      </c>
      <c r="RN82" t="s">
        <v>1763</v>
      </c>
      <c r="RO82" t="s">
        <v>1767</v>
      </c>
      <c r="RP82" t="s">
        <v>1767</v>
      </c>
      <c r="RQ82" t="s">
        <v>1767</v>
      </c>
      <c r="RR82" t="s">
        <v>1767</v>
      </c>
      <c r="RS82" t="s">
        <v>1767</v>
      </c>
      <c r="RT82" t="s">
        <v>1767</v>
      </c>
      <c r="RU82" t="s">
        <v>1767</v>
      </c>
      <c r="RV82" t="s">
        <v>1767</v>
      </c>
      <c r="RW82" t="s">
        <v>1767</v>
      </c>
      <c r="RX82" t="s">
        <v>836</v>
      </c>
      <c r="RY82" t="s">
        <v>897</v>
      </c>
      <c r="RZ82" t="s">
        <v>1763</v>
      </c>
      <c r="SA82" t="s">
        <v>1763</v>
      </c>
      <c r="SB82" t="s">
        <v>1767</v>
      </c>
      <c r="SC82" t="s">
        <v>1767</v>
      </c>
      <c r="SD82" t="s">
        <v>1767</v>
      </c>
      <c r="SE82" t="s">
        <v>1767</v>
      </c>
      <c r="SF82" t="s">
        <v>1767</v>
      </c>
      <c r="SG82" t="s">
        <v>1767</v>
      </c>
      <c r="SH82" t="s">
        <v>1767</v>
      </c>
      <c r="SI82" t="s">
        <v>1767</v>
      </c>
      <c r="SJ82" t="s">
        <v>1767</v>
      </c>
      <c r="SK82" t="s">
        <v>1767</v>
      </c>
      <c r="SL82" t="s">
        <v>1767</v>
      </c>
      <c r="SM82" t="s">
        <v>1763</v>
      </c>
      <c r="SN82" t="s">
        <v>1767</v>
      </c>
      <c r="SO82" t="s">
        <v>1767</v>
      </c>
      <c r="SP82" t="s">
        <v>1767</v>
      </c>
      <c r="SQ82" t="s">
        <v>1767</v>
      </c>
      <c r="SR82" t="s">
        <v>1767</v>
      </c>
      <c r="SS82" t="s">
        <v>1767</v>
      </c>
      <c r="ST82" t="s">
        <v>1767</v>
      </c>
      <c r="SU82" t="s">
        <v>1767</v>
      </c>
      <c r="SV82" t="s">
        <v>1767</v>
      </c>
      <c r="SW82" t="s">
        <v>1767</v>
      </c>
      <c r="SX82" t="s">
        <v>1767</v>
      </c>
      <c r="SY82" t="s">
        <v>1767</v>
      </c>
      <c r="SZ82" t="s">
        <v>1767</v>
      </c>
      <c r="TA82" t="s">
        <v>1767</v>
      </c>
      <c r="TB82" t="s">
        <v>1767</v>
      </c>
      <c r="TC82" t="s">
        <v>1767</v>
      </c>
      <c r="TD82" t="s">
        <v>1767</v>
      </c>
      <c r="TE82" t="s">
        <v>1767</v>
      </c>
      <c r="TF82" t="s">
        <v>1763</v>
      </c>
      <c r="TG82" t="s">
        <v>1767</v>
      </c>
      <c r="TH82" t="s">
        <v>1767</v>
      </c>
      <c r="TI82" t="s">
        <v>1767</v>
      </c>
      <c r="TU82" t="s">
        <v>1767</v>
      </c>
      <c r="TY82" t="s">
        <v>1767</v>
      </c>
      <c r="TZ82" t="s">
        <v>1767</v>
      </c>
      <c r="UA82" t="s">
        <v>1767</v>
      </c>
      <c r="UB82" t="s">
        <v>1767</v>
      </c>
      <c r="UC82" t="s">
        <v>1767</v>
      </c>
      <c r="UD82" t="s">
        <v>1767</v>
      </c>
      <c r="UE82" t="s">
        <v>1767</v>
      </c>
      <c r="UF82" t="s">
        <v>1767</v>
      </c>
      <c r="UG82" t="s">
        <v>1767</v>
      </c>
      <c r="UH82" t="s">
        <v>1767</v>
      </c>
      <c r="UI82" t="s">
        <v>1767</v>
      </c>
      <c r="UJ82" t="s">
        <v>1763</v>
      </c>
      <c r="UK82" t="s">
        <v>1767</v>
      </c>
      <c r="UL82" t="s">
        <v>1767</v>
      </c>
      <c r="UM82" t="s">
        <v>1767</v>
      </c>
      <c r="UN82" t="s">
        <v>1767</v>
      </c>
      <c r="UO82" t="s">
        <v>1763</v>
      </c>
      <c r="UP82" t="s">
        <v>1767</v>
      </c>
      <c r="UQ82" t="s">
        <v>1767</v>
      </c>
      <c r="UR82" t="s">
        <v>1767</v>
      </c>
      <c r="US82" t="s">
        <v>1767</v>
      </c>
      <c r="UT82" t="s">
        <v>1767</v>
      </c>
      <c r="UU82" t="s">
        <v>1767</v>
      </c>
      <c r="UV82" t="s">
        <v>1767</v>
      </c>
      <c r="UW82" t="s">
        <v>1767</v>
      </c>
      <c r="UX82" t="s">
        <v>1767</v>
      </c>
      <c r="UY82" t="s">
        <v>1767</v>
      </c>
      <c r="UZ82" t="s">
        <v>1767</v>
      </c>
      <c r="VD82" t="s">
        <v>1767</v>
      </c>
      <c r="VE82" t="s">
        <v>1767</v>
      </c>
      <c r="VF82" t="s">
        <v>1763</v>
      </c>
      <c r="VG82" t="s">
        <v>1767</v>
      </c>
      <c r="VH82" t="s">
        <v>1763</v>
      </c>
      <c r="VI82" t="s">
        <v>1767</v>
      </c>
      <c r="VJ82" t="s">
        <v>1767</v>
      </c>
      <c r="VK82" t="s">
        <v>1767</v>
      </c>
      <c r="VL82" t="s">
        <v>1767</v>
      </c>
      <c r="VM82" t="s">
        <v>1767</v>
      </c>
      <c r="VN82" t="s">
        <v>1767</v>
      </c>
      <c r="VO82" t="s">
        <v>1767</v>
      </c>
      <c r="VP82" t="s">
        <v>1767</v>
      </c>
      <c r="VQ82" t="s">
        <v>1767</v>
      </c>
      <c r="VY82" t="s">
        <v>1767</v>
      </c>
      <c r="VZ82" t="s">
        <v>1763</v>
      </c>
      <c r="WA82" t="s">
        <v>1767</v>
      </c>
      <c r="WJ82" t="s">
        <v>1763</v>
      </c>
      <c r="WK82" t="s">
        <v>1763</v>
      </c>
      <c r="WL82" t="s">
        <v>1767</v>
      </c>
      <c r="WM82" t="s">
        <v>1767</v>
      </c>
      <c r="WN82" t="s">
        <v>1767</v>
      </c>
      <c r="WO82" t="s">
        <v>1767</v>
      </c>
      <c r="WP82" t="s">
        <v>1767</v>
      </c>
      <c r="WQ82" t="s">
        <v>1767</v>
      </c>
      <c r="WR82" t="s">
        <v>1767</v>
      </c>
      <c r="WS82" t="s">
        <v>1818</v>
      </c>
      <c r="WU82" t="s">
        <v>1767</v>
      </c>
      <c r="WV82" t="s">
        <v>1767</v>
      </c>
      <c r="WW82" t="s">
        <v>1767</v>
      </c>
      <c r="WX82" t="s">
        <v>1767</v>
      </c>
      <c r="WY82" t="s">
        <v>1767</v>
      </c>
      <c r="WZ82" t="s">
        <v>1763</v>
      </c>
      <c r="XA82" t="s">
        <v>1767</v>
      </c>
      <c r="XB82" t="s">
        <v>1767</v>
      </c>
      <c r="XC82" t="s">
        <v>1789</v>
      </c>
      <c r="XD82" t="s">
        <v>1763</v>
      </c>
      <c r="XE82" t="s">
        <v>1767</v>
      </c>
      <c r="XF82" t="s">
        <v>1767</v>
      </c>
      <c r="XG82" t="s">
        <v>1767</v>
      </c>
      <c r="XH82" t="s">
        <v>1767</v>
      </c>
      <c r="XI82" t="s">
        <v>1767</v>
      </c>
      <c r="XJ82" t="s">
        <v>1767</v>
      </c>
      <c r="XK82" t="s">
        <v>1767</v>
      </c>
      <c r="XL82" t="s">
        <v>1767</v>
      </c>
      <c r="XM82" t="s">
        <v>1767</v>
      </c>
      <c r="XN82" t="s">
        <v>1767</v>
      </c>
      <c r="XO82" t="s">
        <v>1767</v>
      </c>
      <c r="XP82" t="s">
        <v>1767</v>
      </c>
      <c r="XQ82" t="s">
        <v>1767</v>
      </c>
      <c r="XR82" t="s">
        <v>1767</v>
      </c>
      <c r="XS82" t="s">
        <v>1767</v>
      </c>
      <c r="XT82" t="s">
        <v>1767</v>
      </c>
      <c r="XU82" t="s">
        <v>1767</v>
      </c>
      <c r="XV82" t="s">
        <v>1767</v>
      </c>
      <c r="XW82" t="s">
        <v>1763</v>
      </c>
      <c r="XX82" t="s">
        <v>1767</v>
      </c>
      <c r="XY82" t="s">
        <v>1767</v>
      </c>
      <c r="XZ82" t="s">
        <v>1767</v>
      </c>
      <c r="ZM82" t="s">
        <v>1767</v>
      </c>
      <c r="ZN82" t="s">
        <v>1767</v>
      </c>
      <c r="ZO82" t="s">
        <v>1767</v>
      </c>
      <c r="ZP82" t="s">
        <v>1767</v>
      </c>
      <c r="ZQ82" t="s">
        <v>1767</v>
      </c>
      <c r="ZR82" t="s">
        <v>1763</v>
      </c>
      <c r="ZS82" t="s">
        <v>1767</v>
      </c>
      <c r="ZT82" t="s">
        <v>1767</v>
      </c>
      <c r="ZU82" t="s">
        <v>1767</v>
      </c>
      <c r="ZV82" t="s">
        <v>1767</v>
      </c>
      <c r="ZW82" t="s">
        <v>1767</v>
      </c>
      <c r="ZX82" t="s">
        <v>1767</v>
      </c>
      <c r="ZY82" t="s">
        <v>1767</v>
      </c>
      <c r="ZZ82" t="s">
        <v>1767</v>
      </c>
      <c r="AAA82" t="s">
        <v>1767</v>
      </c>
      <c r="AAB82" t="s">
        <v>1767</v>
      </c>
      <c r="AAC82" t="s">
        <v>1767</v>
      </c>
      <c r="AAD82" t="s">
        <v>1767</v>
      </c>
      <c r="AAE82" t="s">
        <v>1767</v>
      </c>
      <c r="AAF82" t="s">
        <v>1767</v>
      </c>
      <c r="AAH82" t="s">
        <v>1767</v>
      </c>
      <c r="AAI82" t="s">
        <v>1767</v>
      </c>
      <c r="AAJ82" t="s">
        <v>1763</v>
      </c>
      <c r="AAK82" t="s">
        <v>1767</v>
      </c>
      <c r="AAL82" t="s">
        <v>1767</v>
      </c>
      <c r="AAM82" t="s">
        <v>1767</v>
      </c>
      <c r="AAN82" t="s">
        <v>1767</v>
      </c>
      <c r="AAO82" t="s">
        <v>1767</v>
      </c>
      <c r="AAP82" t="s">
        <v>1767</v>
      </c>
      <c r="AAQ82" t="s">
        <v>1767</v>
      </c>
      <c r="AAR82" t="s">
        <v>1767</v>
      </c>
      <c r="AAS82" t="s">
        <v>1767</v>
      </c>
      <c r="AAT82" t="s">
        <v>1767</v>
      </c>
      <c r="AAV82" t="s">
        <v>1763</v>
      </c>
      <c r="AAW82" t="s">
        <v>1767</v>
      </c>
      <c r="AAX82" t="s">
        <v>1767</v>
      </c>
      <c r="AAY82" t="s">
        <v>1767</v>
      </c>
      <c r="AAZ82" t="s">
        <v>1767</v>
      </c>
      <c r="ABA82" t="s">
        <v>1767</v>
      </c>
      <c r="ABB82" t="s">
        <v>1763</v>
      </c>
      <c r="ABC82" t="s">
        <v>1767</v>
      </c>
      <c r="ABD82" t="s">
        <v>1767</v>
      </c>
      <c r="ABE82" t="s">
        <v>1767</v>
      </c>
      <c r="ABF82" t="s">
        <v>1767</v>
      </c>
      <c r="ABG82" t="s">
        <v>1767</v>
      </c>
      <c r="ABH82" t="s">
        <v>1767</v>
      </c>
      <c r="ABI82" t="s">
        <v>1767</v>
      </c>
      <c r="ABJ82" t="s">
        <v>1767</v>
      </c>
      <c r="ABK82" t="s">
        <v>1767</v>
      </c>
      <c r="ABL82" t="s">
        <v>1767</v>
      </c>
      <c r="ABM82" t="s">
        <v>1767</v>
      </c>
      <c r="ABN82" t="s">
        <v>1767</v>
      </c>
      <c r="ABO82" t="s">
        <v>1767</v>
      </c>
      <c r="ABP82" t="s">
        <v>1767</v>
      </c>
      <c r="ABQ82" t="s">
        <v>1767</v>
      </c>
      <c r="ABR82" t="s">
        <v>1767</v>
      </c>
      <c r="ABS82" t="s">
        <v>1767</v>
      </c>
      <c r="ABT82" t="s">
        <v>1767</v>
      </c>
      <c r="ABU82" t="s">
        <v>1767</v>
      </c>
      <c r="ABV82" t="s">
        <v>1767</v>
      </c>
      <c r="ABW82" t="s">
        <v>1763</v>
      </c>
      <c r="ABX82" t="s">
        <v>1767</v>
      </c>
      <c r="ABY82" t="s">
        <v>1767</v>
      </c>
      <c r="ABZ82" t="s">
        <v>1767</v>
      </c>
      <c r="ACA82" t="s">
        <v>1763</v>
      </c>
      <c r="ACB82" t="s">
        <v>1767</v>
      </c>
      <c r="ACC82" t="s">
        <v>1767</v>
      </c>
      <c r="ACD82" t="s">
        <v>1767</v>
      </c>
      <c r="ACE82" t="s">
        <v>1767</v>
      </c>
      <c r="ACF82" t="s">
        <v>1767</v>
      </c>
      <c r="ACG82" t="s">
        <v>1767</v>
      </c>
      <c r="ACH82" t="s">
        <v>1767</v>
      </c>
      <c r="ACI82" t="s">
        <v>1767</v>
      </c>
    </row>
    <row r="83" spans="1:763">
      <c r="A83" t="s">
        <v>1250</v>
      </c>
      <c r="B83" t="s">
        <v>1251</v>
      </c>
      <c r="C83" t="s">
        <v>1252</v>
      </c>
      <c r="D83" t="s">
        <v>977</v>
      </c>
      <c r="E83" t="s">
        <v>977</v>
      </c>
      <c r="P83" t="s">
        <v>855</v>
      </c>
      <c r="Q83">
        <v>1.2198080885670051</v>
      </c>
      <c r="T83" t="s">
        <v>1863</v>
      </c>
      <c r="V83" t="s">
        <v>1763</v>
      </c>
      <c r="X83" t="s">
        <v>1767</v>
      </c>
      <c r="Y83" t="s">
        <v>1791</v>
      </c>
      <c r="Z83" t="s">
        <v>1764</v>
      </c>
      <c r="AA83" t="s">
        <v>1792</v>
      </c>
      <c r="AB83" t="s">
        <v>1766</v>
      </c>
      <c r="AC83" t="s">
        <v>1249</v>
      </c>
      <c r="AD83" t="s">
        <v>1767</v>
      </c>
      <c r="AE83" t="s">
        <v>1249</v>
      </c>
      <c r="AF83" t="s">
        <v>818</v>
      </c>
      <c r="AG83" t="s">
        <v>818</v>
      </c>
      <c r="KF83" t="s">
        <v>1249</v>
      </c>
      <c r="KH83" t="s">
        <v>818</v>
      </c>
      <c r="KI83" t="s">
        <v>845</v>
      </c>
      <c r="KJ83" t="s">
        <v>818</v>
      </c>
      <c r="KK83" t="s">
        <v>818</v>
      </c>
      <c r="KL83" t="s">
        <v>818</v>
      </c>
      <c r="KM83" t="s">
        <v>837</v>
      </c>
      <c r="KN83" t="s">
        <v>845</v>
      </c>
      <c r="KO83" t="s">
        <v>818</v>
      </c>
      <c r="KP83" t="s">
        <v>845</v>
      </c>
      <c r="KQ83" t="s">
        <v>879</v>
      </c>
      <c r="KR83" t="s">
        <v>818</v>
      </c>
      <c r="KS83" t="s">
        <v>845</v>
      </c>
      <c r="KT83" t="s">
        <v>818</v>
      </c>
      <c r="KU83" t="s">
        <v>818</v>
      </c>
      <c r="KV83" t="s">
        <v>845</v>
      </c>
      <c r="KW83" t="s">
        <v>818</v>
      </c>
      <c r="KX83" t="s">
        <v>879</v>
      </c>
      <c r="KY83" t="s">
        <v>818</v>
      </c>
      <c r="KZ83" t="s">
        <v>837</v>
      </c>
      <c r="LA83" t="s">
        <v>879</v>
      </c>
      <c r="LB83" t="s">
        <v>837</v>
      </c>
      <c r="LC83" t="s">
        <v>879</v>
      </c>
      <c r="LD83" t="s">
        <v>1249</v>
      </c>
      <c r="LE83" t="s">
        <v>845</v>
      </c>
      <c r="LF83" t="s">
        <v>892</v>
      </c>
      <c r="LH83" t="s">
        <v>1763</v>
      </c>
      <c r="LI83" t="s">
        <v>1763</v>
      </c>
      <c r="LJ83" t="s">
        <v>1767</v>
      </c>
      <c r="LK83" t="s">
        <v>1767</v>
      </c>
      <c r="LL83" t="s">
        <v>1767</v>
      </c>
      <c r="LM83" t="s">
        <v>1767</v>
      </c>
      <c r="LN83" t="s">
        <v>1763</v>
      </c>
      <c r="LO83" t="s">
        <v>1767</v>
      </c>
      <c r="LQ83" t="s">
        <v>1767</v>
      </c>
      <c r="LR83" t="s">
        <v>818</v>
      </c>
      <c r="LV83" t="s">
        <v>818</v>
      </c>
      <c r="LX83" t="s">
        <v>1767</v>
      </c>
      <c r="MA83" t="s">
        <v>1768</v>
      </c>
      <c r="MB83" t="s">
        <v>913</v>
      </c>
      <c r="MC83" t="s">
        <v>1804</v>
      </c>
      <c r="MD83" t="s">
        <v>1763</v>
      </c>
      <c r="MF83" t="s">
        <v>1770</v>
      </c>
      <c r="MI83" t="s">
        <v>1763</v>
      </c>
      <c r="MJ83" t="s">
        <v>1771</v>
      </c>
      <c r="MK83" t="s">
        <v>1767</v>
      </c>
      <c r="ML83" t="s">
        <v>1767</v>
      </c>
      <c r="MM83" t="s">
        <v>1763</v>
      </c>
      <c r="MN83" t="s">
        <v>1767</v>
      </c>
      <c r="MO83" t="s">
        <v>1767</v>
      </c>
      <c r="MP83" t="s">
        <v>1767</v>
      </c>
      <c r="MQ83" t="s">
        <v>1767</v>
      </c>
      <c r="MR83" t="s">
        <v>1767</v>
      </c>
      <c r="MS83" t="s">
        <v>1767</v>
      </c>
      <c r="MT83" t="s">
        <v>1767</v>
      </c>
      <c r="MU83" t="s">
        <v>1767</v>
      </c>
      <c r="MV83" t="s">
        <v>1763</v>
      </c>
      <c r="MW83" t="s">
        <v>1767</v>
      </c>
      <c r="MX83" t="s">
        <v>1767</v>
      </c>
      <c r="MY83" t="s">
        <v>1767</v>
      </c>
      <c r="MZ83" t="s">
        <v>1767</v>
      </c>
      <c r="NA83" t="s">
        <v>1767</v>
      </c>
      <c r="NB83" t="s">
        <v>1767</v>
      </c>
      <c r="NR83" t="s">
        <v>1767</v>
      </c>
      <c r="NU83" t="s">
        <v>1905</v>
      </c>
      <c r="NX83" t="s">
        <v>1773</v>
      </c>
      <c r="NY83" t="s">
        <v>818</v>
      </c>
      <c r="OA83" t="s">
        <v>1767</v>
      </c>
      <c r="OB83" t="s">
        <v>1763</v>
      </c>
      <c r="OC83" t="s">
        <v>1767</v>
      </c>
      <c r="OD83" t="s">
        <v>1767</v>
      </c>
      <c r="OE83" t="s">
        <v>1767</v>
      </c>
      <c r="OF83" t="s">
        <v>1767</v>
      </c>
      <c r="OG83" t="s">
        <v>1767</v>
      </c>
      <c r="OH83" t="s">
        <v>1767</v>
      </c>
      <c r="OI83" t="s">
        <v>1767</v>
      </c>
      <c r="OJ83" t="s">
        <v>1767</v>
      </c>
      <c r="OK83" t="s">
        <v>1767</v>
      </c>
      <c r="OL83" t="s">
        <v>1767</v>
      </c>
      <c r="OM83" t="s">
        <v>1767</v>
      </c>
      <c r="ON83" t="s">
        <v>1767</v>
      </c>
      <c r="OP83" t="s">
        <v>1767</v>
      </c>
      <c r="OQ83" t="s">
        <v>1774</v>
      </c>
      <c r="OR83" t="s">
        <v>1797</v>
      </c>
      <c r="OS83" t="s">
        <v>1776</v>
      </c>
      <c r="OT83" t="s">
        <v>1763</v>
      </c>
      <c r="OU83" t="s">
        <v>1767</v>
      </c>
      <c r="OV83" t="s">
        <v>1777</v>
      </c>
      <c r="OW83" t="s">
        <v>1798</v>
      </c>
      <c r="OX83" t="s">
        <v>832</v>
      </c>
      <c r="OY83" t="s">
        <v>1779</v>
      </c>
      <c r="OZ83" t="s">
        <v>907</v>
      </c>
      <c r="PA83" t="s">
        <v>1767</v>
      </c>
      <c r="PB83" t="s">
        <v>1767</v>
      </c>
      <c r="PC83" t="s">
        <v>1767</v>
      </c>
      <c r="PD83" t="s">
        <v>1767</v>
      </c>
      <c r="PE83" t="s">
        <v>1767</v>
      </c>
      <c r="PF83" t="s">
        <v>1767</v>
      </c>
      <c r="PG83" t="s">
        <v>1763</v>
      </c>
      <c r="PH83" t="s">
        <v>1767</v>
      </c>
      <c r="PI83" t="s">
        <v>1767</v>
      </c>
      <c r="PJ83" t="s">
        <v>1767</v>
      </c>
      <c r="PK83" t="s">
        <v>1767</v>
      </c>
      <c r="PL83" t="s">
        <v>1780</v>
      </c>
      <c r="PM83" t="s">
        <v>892</v>
      </c>
      <c r="PO83" t="s">
        <v>1807</v>
      </c>
      <c r="PP83" t="s">
        <v>1782</v>
      </c>
      <c r="PQ83" t="s">
        <v>1763</v>
      </c>
      <c r="PR83" t="s">
        <v>1763</v>
      </c>
      <c r="PS83" t="s">
        <v>1767</v>
      </c>
      <c r="PT83" t="s">
        <v>1767</v>
      </c>
      <c r="PU83" t="s">
        <v>1767</v>
      </c>
      <c r="PV83" t="s">
        <v>1767</v>
      </c>
      <c r="PW83" t="s">
        <v>1767</v>
      </c>
      <c r="PX83" t="s">
        <v>1767</v>
      </c>
      <c r="PY83" t="s">
        <v>1767</v>
      </c>
      <c r="PZ83" t="s">
        <v>1783</v>
      </c>
      <c r="QD83" t="s">
        <v>1786</v>
      </c>
      <c r="QE83" t="s">
        <v>837</v>
      </c>
      <c r="QF83" t="s">
        <v>1763</v>
      </c>
      <c r="QG83" t="s">
        <v>1763</v>
      </c>
      <c r="QH83" t="s">
        <v>1763</v>
      </c>
      <c r="QI83" t="s">
        <v>1763</v>
      </c>
      <c r="QJ83" t="s">
        <v>1763</v>
      </c>
      <c r="QK83" t="s">
        <v>1763</v>
      </c>
      <c r="QL83" t="s">
        <v>1767</v>
      </c>
      <c r="QM83" t="s">
        <v>1763</v>
      </c>
      <c r="QN83" t="s">
        <v>1767</v>
      </c>
      <c r="QO83" t="s">
        <v>1767</v>
      </c>
      <c r="QP83" t="s">
        <v>1767</v>
      </c>
      <c r="QQ83" t="s">
        <v>1767</v>
      </c>
      <c r="QR83" t="s">
        <v>1763</v>
      </c>
      <c r="QS83" t="s">
        <v>1763</v>
      </c>
      <c r="QT83" t="s">
        <v>1767</v>
      </c>
      <c r="QU83" t="s">
        <v>1767</v>
      </c>
      <c r="QV83" t="s">
        <v>1767</v>
      </c>
      <c r="QW83" t="s">
        <v>1767</v>
      </c>
      <c r="QX83" t="s">
        <v>1767</v>
      </c>
      <c r="QY83" t="s">
        <v>1767</v>
      </c>
      <c r="QZ83" t="s">
        <v>1767</v>
      </c>
      <c r="RA83" t="s">
        <v>1767</v>
      </c>
      <c r="RB83" t="s">
        <v>1767</v>
      </c>
      <c r="RC83" t="s">
        <v>1767</v>
      </c>
      <c r="RD83" t="s">
        <v>1767</v>
      </c>
      <c r="RE83" t="s">
        <v>1767</v>
      </c>
      <c r="RF83" t="s">
        <v>1767</v>
      </c>
      <c r="RG83" t="s">
        <v>1767</v>
      </c>
      <c r="RH83" t="s">
        <v>1767</v>
      </c>
      <c r="RI83" t="s">
        <v>1767</v>
      </c>
      <c r="RJ83" t="s">
        <v>1767</v>
      </c>
      <c r="RK83" t="s">
        <v>1763</v>
      </c>
      <c r="RL83" t="s">
        <v>1767</v>
      </c>
      <c r="RM83" t="s">
        <v>1763</v>
      </c>
      <c r="RN83" t="s">
        <v>1767</v>
      </c>
      <c r="RO83" t="s">
        <v>1767</v>
      </c>
      <c r="RP83" t="s">
        <v>1767</v>
      </c>
      <c r="RQ83" t="s">
        <v>1767</v>
      </c>
      <c r="RR83" t="s">
        <v>1767</v>
      </c>
      <c r="RS83" t="s">
        <v>1767</v>
      </c>
      <c r="RT83" t="s">
        <v>1767</v>
      </c>
      <c r="RU83" t="s">
        <v>1767</v>
      </c>
      <c r="RV83" t="s">
        <v>1767</v>
      </c>
      <c r="RW83" t="s">
        <v>1767</v>
      </c>
      <c r="RX83" t="s">
        <v>837</v>
      </c>
      <c r="RY83" t="s">
        <v>956</v>
      </c>
      <c r="RZ83" t="s">
        <v>1763</v>
      </c>
      <c r="SA83" t="s">
        <v>1767</v>
      </c>
      <c r="SB83" t="s">
        <v>1763</v>
      </c>
      <c r="SC83" t="s">
        <v>1767</v>
      </c>
      <c r="SD83" t="s">
        <v>1767</v>
      </c>
      <c r="SE83" t="s">
        <v>1767</v>
      </c>
      <c r="SF83" t="s">
        <v>1767</v>
      </c>
      <c r="SG83" t="s">
        <v>1763</v>
      </c>
      <c r="SH83" t="s">
        <v>1767</v>
      </c>
      <c r="SI83" t="s">
        <v>1767</v>
      </c>
      <c r="SJ83" t="s">
        <v>1767</v>
      </c>
      <c r="SK83" t="s">
        <v>1767</v>
      </c>
      <c r="SL83" t="s">
        <v>1767</v>
      </c>
      <c r="SM83" t="s">
        <v>1767</v>
      </c>
      <c r="SN83" t="s">
        <v>1767</v>
      </c>
      <c r="SO83" t="s">
        <v>1767</v>
      </c>
      <c r="SP83" t="s">
        <v>1763</v>
      </c>
      <c r="SQ83" t="s">
        <v>1767</v>
      </c>
      <c r="SR83" t="s">
        <v>1767</v>
      </c>
      <c r="SS83" t="s">
        <v>1767</v>
      </c>
      <c r="ST83" t="s">
        <v>1767</v>
      </c>
      <c r="SU83" t="s">
        <v>1767</v>
      </c>
      <c r="SV83" t="s">
        <v>1767</v>
      </c>
      <c r="SW83" t="s">
        <v>1763</v>
      </c>
      <c r="SX83" t="s">
        <v>1767</v>
      </c>
      <c r="SY83" t="s">
        <v>1767</v>
      </c>
      <c r="SZ83" t="s">
        <v>1767</v>
      </c>
      <c r="TA83" t="s">
        <v>1767</v>
      </c>
      <c r="TB83" t="s">
        <v>1767</v>
      </c>
      <c r="TC83" t="s">
        <v>1767</v>
      </c>
      <c r="TD83" t="s">
        <v>1767</v>
      </c>
      <c r="TE83" t="s">
        <v>1767</v>
      </c>
      <c r="TF83" t="s">
        <v>1767</v>
      </c>
      <c r="TG83" t="s">
        <v>1767</v>
      </c>
      <c r="TH83" t="s">
        <v>1767</v>
      </c>
      <c r="TI83" t="s">
        <v>1767</v>
      </c>
      <c r="TJ83" t="s">
        <v>1767</v>
      </c>
      <c r="TU83" t="s">
        <v>1767</v>
      </c>
      <c r="TY83" t="s">
        <v>1763</v>
      </c>
      <c r="TZ83" t="s">
        <v>1767</v>
      </c>
      <c r="UA83" t="s">
        <v>1767</v>
      </c>
      <c r="UB83" t="s">
        <v>1767</v>
      </c>
      <c r="UC83" t="s">
        <v>1763</v>
      </c>
      <c r="UD83" t="s">
        <v>1767</v>
      </c>
      <c r="UE83" t="s">
        <v>1763</v>
      </c>
      <c r="UF83" t="s">
        <v>1767</v>
      </c>
      <c r="UG83" t="s">
        <v>1767</v>
      </c>
      <c r="UH83" t="s">
        <v>1767</v>
      </c>
      <c r="UI83" t="s">
        <v>1767</v>
      </c>
      <c r="UJ83" t="s">
        <v>1767</v>
      </c>
      <c r="UK83" t="s">
        <v>1767</v>
      </c>
      <c r="UL83" t="s">
        <v>1763</v>
      </c>
      <c r="UM83" t="s">
        <v>1767</v>
      </c>
      <c r="UN83" t="s">
        <v>1763</v>
      </c>
      <c r="UO83" t="s">
        <v>1767</v>
      </c>
      <c r="UP83" t="s">
        <v>1767</v>
      </c>
      <c r="UQ83" t="s">
        <v>1767</v>
      </c>
      <c r="UR83" t="s">
        <v>1763</v>
      </c>
      <c r="US83" t="s">
        <v>1763</v>
      </c>
      <c r="UT83" t="s">
        <v>1767</v>
      </c>
      <c r="UU83" t="s">
        <v>1767</v>
      </c>
      <c r="UV83" t="s">
        <v>1767</v>
      </c>
      <c r="UW83" t="s">
        <v>1767</v>
      </c>
      <c r="UX83" t="s">
        <v>1767</v>
      </c>
      <c r="UY83" t="s">
        <v>1767</v>
      </c>
      <c r="UZ83" t="s">
        <v>1767</v>
      </c>
      <c r="VD83" t="s">
        <v>1763</v>
      </c>
      <c r="VE83" t="s">
        <v>1767</v>
      </c>
      <c r="VF83" t="s">
        <v>1767</v>
      </c>
      <c r="VG83" t="s">
        <v>1767</v>
      </c>
      <c r="VH83" t="s">
        <v>1767</v>
      </c>
      <c r="VI83" t="s">
        <v>1767</v>
      </c>
      <c r="VJ83" t="s">
        <v>1767</v>
      </c>
      <c r="VK83" t="s">
        <v>1767</v>
      </c>
      <c r="VL83" t="s">
        <v>1767</v>
      </c>
      <c r="VM83" t="s">
        <v>1767</v>
      </c>
      <c r="VN83" t="s">
        <v>1767</v>
      </c>
      <c r="VO83" t="s">
        <v>1767</v>
      </c>
      <c r="VP83" t="s">
        <v>1767</v>
      </c>
      <c r="VQ83" t="s">
        <v>1767</v>
      </c>
      <c r="VY83" t="s">
        <v>1767</v>
      </c>
      <c r="VZ83" t="s">
        <v>1763</v>
      </c>
      <c r="WA83" t="s">
        <v>1767</v>
      </c>
      <c r="WJ83" t="s">
        <v>1763</v>
      </c>
      <c r="WK83" t="s">
        <v>1763</v>
      </c>
      <c r="WL83" t="s">
        <v>1767</v>
      </c>
      <c r="WM83" t="s">
        <v>1763</v>
      </c>
      <c r="WN83" t="s">
        <v>1767</v>
      </c>
      <c r="WO83" t="s">
        <v>1767</v>
      </c>
      <c r="WP83" t="s">
        <v>1767</v>
      </c>
      <c r="WQ83" t="s">
        <v>1767</v>
      </c>
      <c r="WR83" t="s">
        <v>1767</v>
      </c>
      <c r="WS83" t="s">
        <v>834</v>
      </c>
      <c r="WU83" t="s">
        <v>1763</v>
      </c>
      <c r="WV83" t="s">
        <v>1767</v>
      </c>
      <c r="WW83" t="s">
        <v>1763</v>
      </c>
      <c r="WX83" t="s">
        <v>1767</v>
      </c>
      <c r="WY83" t="s">
        <v>1767</v>
      </c>
      <c r="WZ83" t="s">
        <v>1767</v>
      </c>
      <c r="XA83" t="s">
        <v>1767</v>
      </c>
      <c r="XB83" t="s">
        <v>1767</v>
      </c>
      <c r="XC83" t="s">
        <v>1802</v>
      </c>
      <c r="XD83" t="s">
        <v>1763</v>
      </c>
      <c r="XE83" t="s">
        <v>1767</v>
      </c>
      <c r="XF83" t="s">
        <v>1767</v>
      </c>
      <c r="XG83" t="s">
        <v>1767</v>
      </c>
      <c r="XH83" t="s">
        <v>1767</v>
      </c>
      <c r="XI83" t="s">
        <v>1767</v>
      </c>
      <c r="XJ83" t="s">
        <v>1767</v>
      </c>
      <c r="XK83" t="s">
        <v>1767</v>
      </c>
      <c r="XL83" t="s">
        <v>1767</v>
      </c>
      <c r="XM83" t="s">
        <v>1767</v>
      </c>
      <c r="XN83" t="s">
        <v>1767</v>
      </c>
      <c r="XO83" t="s">
        <v>1767</v>
      </c>
      <c r="XP83" t="s">
        <v>1767</v>
      </c>
      <c r="XQ83" t="s">
        <v>1767</v>
      </c>
      <c r="XR83" t="s">
        <v>1763</v>
      </c>
      <c r="XS83" t="s">
        <v>1763</v>
      </c>
      <c r="XT83" t="s">
        <v>1763</v>
      </c>
      <c r="XU83" t="s">
        <v>1767</v>
      </c>
      <c r="XV83" t="s">
        <v>1767</v>
      </c>
      <c r="XW83" t="s">
        <v>1767</v>
      </c>
      <c r="XX83" t="s">
        <v>1767</v>
      </c>
      <c r="XY83" t="s">
        <v>1767</v>
      </c>
      <c r="XZ83" t="s">
        <v>1767</v>
      </c>
      <c r="ZM83" t="s">
        <v>1767</v>
      </c>
      <c r="ZN83" t="s">
        <v>1763</v>
      </c>
      <c r="ZO83" t="s">
        <v>1767</v>
      </c>
      <c r="ZP83" t="s">
        <v>1767</v>
      </c>
      <c r="ZQ83" t="s">
        <v>1767</v>
      </c>
      <c r="ZR83" t="s">
        <v>1763</v>
      </c>
      <c r="ZS83" t="s">
        <v>1767</v>
      </c>
      <c r="ZT83" t="s">
        <v>1767</v>
      </c>
      <c r="ZU83" t="s">
        <v>1767</v>
      </c>
      <c r="ZV83" t="s">
        <v>1767</v>
      </c>
      <c r="ZW83" t="s">
        <v>1767</v>
      </c>
      <c r="ZX83" t="s">
        <v>1767</v>
      </c>
      <c r="ZY83" t="s">
        <v>1767</v>
      </c>
      <c r="ZZ83" t="s">
        <v>1767</v>
      </c>
      <c r="AAA83" t="s">
        <v>1767</v>
      </c>
      <c r="AAB83" t="s">
        <v>1767</v>
      </c>
      <c r="AAC83" t="s">
        <v>1767</v>
      </c>
      <c r="AAD83" t="s">
        <v>1767</v>
      </c>
      <c r="AAE83" t="s">
        <v>1767</v>
      </c>
      <c r="AAF83" t="s">
        <v>1767</v>
      </c>
      <c r="AAH83" t="s">
        <v>1763</v>
      </c>
      <c r="AAI83" t="s">
        <v>1767</v>
      </c>
      <c r="AAJ83" t="s">
        <v>1767</v>
      </c>
      <c r="AAK83" t="s">
        <v>1767</v>
      </c>
      <c r="AAL83" t="s">
        <v>1763</v>
      </c>
      <c r="AAM83" t="s">
        <v>1767</v>
      </c>
      <c r="AAN83" t="s">
        <v>1767</v>
      </c>
      <c r="AAO83" t="s">
        <v>1767</v>
      </c>
      <c r="AAP83" t="s">
        <v>1767</v>
      </c>
      <c r="AAQ83" t="s">
        <v>1767</v>
      </c>
      <c r="AAR83" t="s">
        <v>1767</v>
      </c>
      <c r="AAS83" t="s">
        <v>1767</v>
      </c>
      <c r="AAT83" t="s">
        <v>1767</v>
      </c>
      <c r="AAV83" t="s">
        <v>1767</v>
      </c>
      <c r="AAW83" t="s">
        <v>1767</v>
      </c>
      <c r="AAX83" t="s">
        <v>1767</v>
      </c>
      <c r="AAY83" t="s">
        <v>1767</v>
      </c>
      <c r="AAZ83" t="s">
        <v>1767</v>
      </c>
      <c r="ABA83" t="s">
        <v>1763</v>
      </c>
      <c r="ABB83" t="s">
        <v>1763</v>
      </c>
      <c r="ABC83" t="s">
        <v>1767</v>
      </c>
      <c r="ABD83" t="s">
        <v>1767</v>
      </c>
      <c r="ABE83" t="s">
        <v>1767</v>
      </c>
      <c r="ABF83" t="s">
        <v>1767</v>
      </c>
      <c r="ABG83" t="s">
        <v>1767</v>
      </c>
      <c r="ABH83" t="s">
        <v>1767</v>
      </c>
      <c r="ABI83" t="s">
        <v>1767</v>
      </c>
      <c r="ABJ83" t="s">
        <v>1767</v>
      </c>
      <c r="ABK83" t="s">
        <v>1763</v>
      </c>
      <c r="ABL83" t="s">
        <v>1767</v>
      </c>
      <c r="ABM83" t="s">
        <v>1767</v>
      </c>
      <c r="ABN83" t="s">
        <v>1767</v>
      </c>
      <c r="ABO83" t="s">
        <v>1767</v>
      </c>
      <c r="ABP83" t="s">
        <v>1767</v>
      </c>
      <c r="ABQ83" t="s">
        <v>1767</v>
      </c>
      <c r="ABR83" t="s">
        <v>1767</v>
      </c>
      <c r="ABS83" t="s">
        <v>1767</v>
      </c>
      <c r="ABT83" t="s">
        <v>1767</v>
      </c>
      <c r="ABU83" t="s">
        <v>1767</v>
      </c>
      <c r="ABV83" t="s">
        <v>1767</v>
      </c>
      <c r="ABW83" t="s">
        <v>1763</v>
      </c>
      <c r="ABX83" t="s">
        <v>1767</v>
      </c>
      <c r="ABY83" t="s">
        <v>1767</v>
      </c>
      <c r="ABZ83" t="s">
        <v>1767</v>
      </c>
      <c r="ACA83" t="s">
        <v>1767</v>
      </c>
      <c r="ACB83" t="s">
        <v>1763</v>
      </c>
      <c r="ACC83" t="s">
        <v>1763</v>
      </c>
      <c r="ACD83" t="s">
        <v>1767</v>
      </c>
      <c r="ACE83" t="s">
        <v>1767</v>
      </c>
      <c r="ACF83" t="s">
        <v>1767</v>
      </c>
      <c r="ACG83" t="s">
        <v>1767</v>
      </c>
      <c r="ACH83" t="s">
        <v>1767</v>
      </c>
      <c r="ACI83" t="s">
        <v>1767</v>
      </c>
    </row>
    <row r="84" spans="1:763">
      <c r="A84" t="s">
        <v>1253</v>
      </c>
      <c r="B84" t="s">
        <v>1254</v>
      </c>
      <c r="C84" t="s">
        <v>1255</v>
      </c>
      <c r="D84" t="s">
        <v>977</v>
      </c>
      <c r="E84" t="s">
        <v>977</v>
      </c>
      <c r="P84" t="s">
        <v>812</v>
      </c>
      <c r="T84" t="s">
        <v>1891</v>
      </c>
      <c r="V84" t="s">
        <v>1763</v>
      </c>
      <c r="X84" t="s">
        <v>1763</v>
      </c>
      <c r="Y84" t="s">
        <v>1764</v>
      </c>
      <c r="AA84" t="s">
        <v>1792</v>
      </c>
      <c r="AB84" t="s">
        <v>1817</v>
      </c>
      <c r="AC84" t="s">
        <v>845</v>
      </c>
      <c r="AD84" t="s">
        <v>1767</v>
      </c>
      <c r="AE84" t="s">
        <v>818</v>
      </c>
      <c r="AF84" t="s">
        <v>845</v>
      </c>
      <c r="AG84" t="s">
        <v>818</v>
      </c>
      <c r="KF84" t="s">
        <v>845</v>
      </c>
      <c r="KH84" t="s">
        <v>818</v>
      </c>
      <c r="KI84" t="s">
        <v>818</v>
      </c>
      <c r="KJ84" t="s">
        <v>818</v>
      </c>
      <c r="KK84" t="s">
        <v>818</v>
      </c>
      <c r="KL84" t="s">
        <v>818</v>
      </c>
      <c r="KM84" t="s">
        <v>818</v>
      </c>
      <c r="KN84" t="s">
        <v>845</v>
      </c>
      <c r="KO84" t="s">
        <v>818</v>
      </c>
      <c r="KP84" t="s">
        <v>818</v>
      </c>
      <c r="KQ84" t="s">
        <v>845</v>
      </c>
      <c r="KR84" t="s">
        <v>818</v>
      </c>
      <c r="KS84" t="s">
        <v>818</v>
      </c>
      <c r="KT84" t="s">
        <v>818</v>
      </c>
      <c r="KU84" t="s">
        <v>818</v>
      </c>
      <c r="KV84" t="s">
        <v>818</v>
      </c>
      <c r="KW84" t="s">
        <v>818</v>
      </c>
      <c r="KX84" t="s">
        <v>818</v>
      </c>
      <c r="KY84" t="s">
        <v>818</v>
      </c>
      <c r="KZ84" t="s">
        <v>818</v>
      </c>
      <c r="LA84" t="s">
        <v>818</v>
      </c>
      <c r="LB84" t="s">
        <v>818</v>
      </c>
      <c r="LC84" t="s">
        <v>818</v>
      </c>
      <c r="LD84" t="s">
        <v>845</v>
      </c>
      <c r="LE84" t="s">
        <v>818</v>
      </c>
      <c r="LF84" t="s">
        <v>845</v>
      </c>
      <c r="LH84" t="s">
        <v>1767</v>
      </c>
      <c r="LI84" t="s">
        <v>1767</v>
      </c>
      <c r="LJ84" t="s">
        <v>1763</v>
      </c>
      <c r="LK84" t="s">
        <v>1763</v>
      </c>
      <c r="LL84" t="s">
        <v>1767</v>
      </c>
      <c r="LM84" t="s">
        <v>1767</v>
      </c>
      <c r="LN84" t="s">
        <v>1763</v>
      </c>
      <c r="LO84" t="s">
        <v>1763</v>
      </c>
      <c r="LP84" t="s">
        <v>1763</v>
      </c>
      <c r="LQ84" t="s">
        <v>1767</v>
      </c>
      <c r="LR84" t="s">
        <v>818</v>
      </c>
      <c r="LV84" t="s">
        <v>818</v>
      </c>
      <c r="LX84" t="s">
        <v>1767</v>
      </c>
      <c r="MU84" t="s">
        <v>1767</v>
      </c>
      <c r="MV84" t="s">
        <v>1767</v>
      </c>
      <c r="MW84" t="s">
        <v>1767</v>
      </c>
      <c r="MX84" t="s">
        <v>1767</v>
      </c>
      <c r="MY84" t="s">
        <v>1763</v>
      </c>
      <c r="MZ84" t="s">
        <v>1767</v>
      </c>
      <c r="NA84" t="s">
        <v>1767</v>
      </c>
      <c r="NB84" t="s">
        <v>1767</v>
      </c>
      <c r="NR84" t="s">
        <v>1763</v>
      </c>
      <c r="NS84" t="s">
        <v>1763</v>
      </c>
      <c r="NT84" t="s">
        <v>1788</v>
      </c>
      <c r="NU84" t="s">
        <v>1839</v>
      </c>
      <c r="OP84" t="s">
        <v>1763</v>
      </c>
      <c r="OQ84" t="s">
        <v>1774</v>
      </c>
      <c r="OR84" t="s">
        <v>1775</v>
      </c>
      <c r="OS84" t="s">
        <v>1806</v>
      </c>
      <c r="OT84" t="s">
        <v>1763</v>
      </c>
      <c r="OU84" t="s">
        <v>1767</v>
      </c>
      <c r="OV84" t="s">
        <v>1777</v>
      </c>
      <c r="OW84" t="s">
        <v>1820</v>
      </c>
      <c r="OX84" t="s">
        <v>1830</v>
      </c>
      <c r="OY84" t="s">
        <v>1922</v>
      </c>
      <c r="OZ84" t="s">
        <v>907</v>
      </c>
      <c r="PA84" t="s">
        <v>1767</v>
      </c>
      <c r="PB84" t="s">
        <v>1767</v>
      </c>
      <c r="PC84" t="s">
        <v>1767</v>
      </c>
      <c r="PD84" t="s">
        <v>1767</v>
      </c>
      <c r="PE84" t="s">
        <v>1767</v>
      </c>
      <c r="PF84" t="s">
        <v>1763</v>
      </c>
      <c r="PG84" t="s">
        <v>1767</v>
      </c>
      <c r="PH84" t="s">
        <v>1767</v>
      </c>
      <c r="PI84" t="s">
        <v>1767</v>
      </c>
      <c r="PJ84" t="s">
        <v>1767</v>
      </c>
      <c r="PK84" t="s">
        <v>1767</v>
      </c>
      <c r="PL84" t="s">
        <v>1780</v>
      </c>
      <c r="PM84" t="s">
        <v>836</v>
      </c>
      <c r="PO84" t="s">
        <v>1799</v>
      </c>
      <c r="PP84" t="s">
        <v>1782</v>
      </c>
      <c r="PQ84" t="s">
        <v>1763</v>
      </c>
      <c r="PR84" t="s">
        <v>1763</v>
      </c>
      <c r="PS84" t="s">
        <v>1767</v>
      </c>
      <c r="PT84" t="s">
        <v>1767</v>
      </c>
      <c r="PU84" t="s">
        <v>1767</v>
      </c>
      <c r="PV84" t="s">
        <v>1767</v>
      </c>
      <c r="PW84" t="s">
        <v>1767</v>
      </c>
      <c r="PX84" t="s">
        <v>1767</v>
      </c>
      <c r="PY84" t="s">
        <v>1767</v>
      </c>
      <c r="PZ84" t="s">
        <v>1783</v>
      </c>
      <c r="QD84" t="s">
        <v>1869</v>
      </c>
      <c r="QE84" t="s">
        <v>845</v>
      </c>
      <c r="QF84" t="s">
        <v>1763</v>
      </c>
      <c r="QG84" t="s">
        <v>1763</v>
      </c>
      <c r="QH84" t="s">
        <v>1763</v>
      </c>
      <c r="QI84" t="s">
        <v>1767</v>
      </c>
      <c r="QJ84" t="s">
        <v>1763</v>
      </c>
      <c r="QK84" t="s">
        <v>1767</v>
      </c>
      <c r="QL84" t="s">
        <v>1767</v>
      </c>
      <c r="QM84" t="s">
        <v>1763</v>
      </c>
      <c r="QN84" t="s">
        <v>1767</v>
      </c>
      <c r="QO84" t="s">
        <v>1767</v>
      </c>
      <c r="QP84" t="s">
        <v>1767</v>
      </c>
      <c r="QQ84" t="s">
        <v>1767</v>
      </c>
      <c r="QR84" t="s">
        <v>1763</v>
      </c>
      <c r="QS84" t="s">
        <v>1767</v>
      </c>
      <c r="QT84" t="s">
        <v>1763</v>
      </c>
      <c r="QU84" t="s">
        <v>1767</v>
      </c>
      <c r="QV84" t="s">
        <v>1767</v>
      </c>
      <c r="QW84" t="s">
        <v>1767</v>
      </c>
      <c r="QX84" t="s">
        <v>1767</v>
      </c>
      <c r="QY84" t="s">
        <v>1767</v>
      </c>
      <c r="QZ84" t="s">
        <v>1767</v>
      </c>
      <c r="RA84" t="s">
        <v>1767</v>
      </c>
      <c r="RB84" t="s">
        <v>1767</v>
      </c>
      <c r="RC84" t="s">
        <v>1767</v>
      </c>
      <c r="RD84" t="s">
        <v>1767</v>
      </c>
      <c r="RE84" t="s">
        <v>1767</v>
      </c>
      <c r="RF84" t="s">
        <v>1767</v>
      </c>
      <c r="RG84" t="s">
        <v>1767</v>
      </c>
      <c r="RH84" t="s">
        <v>1767</v>
      </c>
      <c r="RI84" t="s">
        <v>1767</v>
      </c>
      <c r="RJ84" t="s">
        <v>1767</v>
      </c>
      <c r="RK84" t="s">
        <v>1767</v>
      </c>
      <c r="RZ84" t="s">
        <v>1763</v>
      </c>
      <c r="SA84" t="s">
        <v>1767</v>
      </c>
      <c r="SB84" t="s">
        <v>1767</v>
      </c>
      <c r="SC84" t="s">
        <v>1767</v>
      </c>
      <c r="SD84" t="s">
        <v>1767</v>
      </c>
      <c r="SE84" t="s">
        <v>1767</v>
      </c>
      <c r="SF84" t="s">
        <v>1767</v>
      </c>
      <c r="SG84" t="s">
        <v>1767</v>
      </c>
      <c r="SH84" t="s">
        <v>1767</v>
      </c>
      <c r="SI84" t="s">
        <v>1767</v>
      </c>
      <c r="SJ84" t="s">
        <v>1767</v>
      </c>
      <c r="SK84" t="s">
        <v>1767</v>
      </c>
      <c r="SL84" t="s">
        <v>1763</v>
      </c>
      <c r="SM84" t="s">
        <v>1767</v>
      </c>
      <c r="SN84" t="s">
        <v>1767</v>
      </c>
      <c r="SO84" t="s">
        <v>1767</v>
      </c>
      <c r="SP84" t="s">
        <v>1767</v>
      </c>
      <c r="SQ84" t="s">
        <v>1767</v>
      </c>
      <c r="SR84" t="s">
        <v>1767</v>
      </c>
      <c r="SS84" t="s">
        <v>1767</v>
      </c>
      <c r="ST84" t="s">
        <v>1767</v>
      </c>
      <c r="SU84" t="s">
        <v>1767</v>
      </c>
      <c r="SV84" t="s">
        <v>1767</v>
      </c>
      <c r="SW84" t="s">
        <v>1767</v>
      </c>
      <c r="SX84" t="s">
        <v>1767</v>
      </c>
      <c r="SY84" t="s">
        <v>1767</v>
      </c>
      <c r="SZ84" t="s">
        <v>1767</v>
      </c>
      <c r="TA84" t="s">
        <v>1767</v>
      </c>
      <c r="TB84" t="s">
        <v>1767</v>
      </c>
      <c r="TC84" t="s">
        <v>1767</v>
      </c>
      <c r="TD84" t="s">
        <v>1767</v>
      </c>
      <c r="TE84" t="s">
        <v>1767</v>
      </c>
      <c r="TF84" t="s">
        <v>1763</v>
      </c>
      <c r="TG84" t="s">
        <v>1767</v>
      </c>
      <c r="TH84" t="s">
        <v>1767</v>
      </c>
      <c r="TI84" t="s">
        <v>1767</v>
      </c>
      <c r="TU84" t="s">
        <v>1767</v>
      </c>
      <c r="TY84" t="s">
        <v>1763</v>
      </c>
      <c r="TZ84" t="s">
        <v>1767</v>
      </c>
      <c r="UA84" t="s">
        <v>1767</v>
      </c>
      <c r="UB84" t="s">
        <v>1767</v>
      </c>
      <c r="UC84" t="s">
        <v>1767</v>
      </c>
      <c r="UD84" t="s">
        <v>1767</v>
      </c>
      <c r="UE84" t="s">
        <v>1767</v>
      </c>
      <c r="UF84" t="s">
        <v>1767</v>
      </c>
      <c r="UG84" t="s">
        <v>1767</v>
      </c>
      <c r="UH84" t="s">
        <v>1767</v>
      </c>
      <c r="UI84" t="s">
        <v>1767</v>
      </c>
      <c r="UJ84" t="s">
        <v>1767</v>
      </c>
      <c r="UK84" t="s">
        <v>1767</v>
      </c>
      <c r="UL84" t="s">
        <v>1767</v>
      </c>
      <c r="UM84" t="s">
        <v>1767</v>
      </c>
      <c r="UN84" t="s">
        <v>1767</v>
      </c>
      <c r="UO84" t="s">
        <v>1767</v>
      </c>
      <c r="UP84" t="s">
        <v>1767</v>
      </c>
      <c r="UQ84" t="s">
        <v>1767</v>
      </c>
      <c r="UR84" t="s">
        <v>1767</v>
      </c>
      <c r="US84" t="s">
        <v>1767</v>
      </c>
      <c r="UT84" t="s">
        <v>1767</v>
      </c>
      <c r="UU84" t="s">
        <v>1767</v>
      </c>
      <c r="UV84" t="s">
        <v>1767</v>
      </c>
      <c r="UW84" t="s">
        <v>1767</v>
      </c>
      <c r="UX84" t="s">
        <v>1767</v>
      </c>
      <c r="UY84" t="s">
        <v>1767</v>
      </c>
      <c r="UZ84" t="s">
        <v>1763</v>
      </c>
      <c r="VA84" t="s">
        <v>1923</v>
      </c>
      <c r="VD84" t="s">
        <v>1767</v>
      </c>
      <c r="VE84" t="s">
        <v>1767</v>
      </c>
      <c r="VF84" t="s">
        <v>1763</v>
      </c>
      <c r="VG84" t="s">
        <v>1763</v>
      </c>
      <c r="VH84" t="s">
        <v>1763</v>
      </c>
      <c r="VI84" t="s">
        <v>1763</v>
      </c>
      <c r="VJ84" t="s">
        <v>1767</v>
      </c>
      <c r="VK84" t="s">
        <v>1767</v>
      </c>
      <c r="VL84" t="s">
        <v>1767</v>
      </c>
      <c r="VM84" t="s">
        <v>1767</v>
      </c>
      <c r="VN84" t="s">
        <v>1767</v>
      </c>
      <c r="VO84" t="s">
        <v>1767</v>
      </c>
      <c r="VP84" t="s">
        <v>1767</v>
      </c>
      <c r="VQ84" t="s">
        <v>1767</v>
      </c>
      <c r="VY84" t="s">
        <v>1763</v>
      </c>
      <c r="VZ84" t="s">
        <v>1763</v>
      </c>
      <c r="WA84" t="s">
        <v>1767</v>
      </c>
      <c r="WJ84" t="s">
        <v>1763</v>
      </c>
      <c r="WK84" t="s">
        <v>1767</v>
      </c>
      <c r="WL84" t="s">
        <v>1767</v>
      </c>
      <c r="WM84" t="s">
        <v>1767</v>
      </c>
      <c r="WN84" t="s">
        <v>1767</v>
      </c>
      <c r="WO84" t="s">
        <v>1767</v>
      </c>
      <c r="WP84" t="s">
        <v>1767</v>
      </c>
      <c r="WQ84" t="s">
        <v>1767</v>
      </c>
      <c r="WR84" t="s">
        <v>1767</v>
      </c>
      <c r="WS84" t="s">
        <v>846</v>
      </c>
      <c r="WU84" t="s">
        <v>1763</v>
      </c>
      <c r="WV84" t="s">
        <v>1767</v>
      </c>
      <c r="WW84" t="s">
        <v>1767</v>
      </c>
      <c r="WX84" t="s">
        <v>1767</v>
      </c>
      <c r="WY84" t="s">
        <v>1767</v>
      </c>
      <c r="WZ84" t="s">
        <v>1767</v>
      </c>
      <c r="XA84" t="s">
        <v>1767</v>
      </c>
      <c r="XB84" t="s">
        <v>1767</v>
      </c>
      <c r="XC84" t="s">
        <v>1924</v>
      </c>
      <c r="XD84" t="s">
        <v>1763</v>
      </c>
      <c r="XE84" t="s">
        <v>1767</v>
      </c>
      <c r="XF84" t="s">
        <v>1767</v>
      </c>
      <c r="XG84" t="s">
        <v>1767</v>
      </c>
      <c r="XH84" t="s">
        <v>1767</v>
      </c>
      <c r="XI84" t="s">
        <v>1767</v>
      </c>
      <c r="XJ84" t="s">
        <v>1767</v>
      </c>
      <c r="XK84" t="s">
        <v>1767</v>
      </c>
      <c r="XL84" t="s">
        <v>1767</v>
      </c>
      <c r="XM84" t="s">
        <v>1767</v>
      </c>
      <c r="XN84" t="s">
        <v>1767</v>
      </c>
      <c r="XO84" t="s">
        <v>1767</v>
      </c>
      <c r="XP84" t="s">
        <v>1767</v>
      </c>
      <c r="XQ84" t="s">
        <v>1767</v>
      </c>
      <c r="XR84" t="s">
        <v>1767</v>
      </c>
      <c r="XS84" t="s">
        <v>1767</v>
      </c>
      <c r="XT84" t="s">
        <v>1767</v>
      </c>
      <c r="XU84" t="s">
        <v>1767</v>
      </c>
      <c r="XV84" t="s">
        <v>1767</v>
      </c>
      <c r="XW84" t="s">
        <v>1763</v>
      </c>
      <c r="XX84" t="s">
        <v>1767</v>
      </c>
      <c r="XY84" t="s">
        <v>1767</v>
      </c>
      <c r="XZ84" t="s">
        <v>1763</v>
      </c>
      <c r="YA84" t="s">
        <v>1767</v>
      </c>
      <c r="YB84" t="s">
        <v>1767</v>
      </c>
      <c r="YC84" t="s">
        <v>1763</v>
      </c>
      <c r="YD84" t="s">
        <v>1767</v>
      </c>
      <c r="YE84" t="s">
        <v>1767</v>
      </c>
      <c r="YF84" t="s">
        <v>1767</v>
      </c>
      <c r="YG84" t="s">
        <v>1767</v>
      </c>
      <c r="YH84" t="s">
        <v>1767</v>
      </c>
      <c r="YI84" t="s">
        <v>1767</v>
      </c>
      <c r="YJ84" t="s">
        <v>1767</v>
      </c>
      <c r="YK84" t="s">
        <v>1767</v>
      </c>
      <c r="YL84" t="s">
        <v>1767</v>
      </c>
      <c r="YM84" t="s">
        <v>1767</v>
      </c>
      <c r="YN84" t="s">
        <v>1767</v>
      </c>
      <c r="YO84" t="s">
        <v>1767</v>
      </c>
      <c r="YP84" t="s">
        <v>1767</v>
      </c>
      <c r="YQ84" t="s">
        <v>1767</v>
      </c>
      <c r="YR84" t="s">
        <v>1763</v>
      </c>
      <c r="YS84" t="s">
        <v>1767</v>
      </c>
      <c r="YT84" t="s">
        <v>1767</v>
      </c>
      <c r="YU84" t="s">
        <v>1763</v>
      </c>
      <c r="YW84" t="s">
        <v>1763</v>
      </c>
      <c r="YX84" t="s">
        <v>1767</v>
      </c>
      <c r="YY84" t="s">
        <v>1767</v>
      </c>
      <c r="YZ84" t="s">
        <v>1767</v>
      </c>
      <c r="ZA84" t="s">
        <v>1767</v>
      </c>
      <c r="ZB84" t="s">
        <v>1767</v>
      </c>
      <c r="ZC84" t="s">
        <v>1763</v>
      </c>
      <c r="ZD84" t="s">
        <v>1767</v>
      </c>
      <c r="ZE84" t="s">
        <v>1767</v>
      </c>
      <c r="ZF84" t="s">
        <v>1767</v>
      </c>
      <c r="ZG84" t="s">
        <v>1767</v>
      </c>
      <c r="ZH84" t="s">
        <v>1767</v>
      </c>
      <c r="ZI84" t="s">
        <v>1767</v>
      </c>
      <c r="ZJ84" t="s">
        <v>1767</v>
      </c>
      <c r="ZK84" t="s">
        <v>1767</v>
      </c>
      <c r="ZL84" t="s">
        <v>1767</v>
      </c>
      <c r="ZM84" t="s">
        <v>1767</v>
      </c>
      <c r="ZN84" t="s">
        <v>1767</v>
      </c>
      <c r="ZO84" t="s">
        <v>1767</v>
      </c>
      <c r="ZP84" t="s">
        <v>1767</v>
      </c>
      <c r="ZQ84" t="s">
        <v>1767</v>
      </c>
      <c r="ZR84" t="s">
        <v>1767</v>
      </c>
      <c r="ZS84" t="s">
        <v>1767</v>
      </c>
      <c r="ZT84" t="s">
        <v>1767</v>
      </c>
      <c r="ZU84" t="s">
        <v>1767</v>
      </c>
      <c r="ZV84" t="s">
        <v>1767</v>
      </c>
      <c r="ZW84" t="s">
        <v>1767</v>
      </c>
      <c r="ZX84" t="s">
        <v>1767</v>
      </c>
      <c r="ZY84" t="s">
        <v>1767</v>
      </c>
      <c r="ZZ84" t="s">
        <v>1767</v>
      </c>
      <c r="AAA84" t="s">
        <v>1767</v>
      </c>
      <c r="AAB84" t="s">
        <v>1767</v>
      </c>
      <c r="AAC84" t="s">
        <v>1767</v>
      </c>
      <c r="AAD84" t="s">
        <v>1763</v>
      </c>
      <c r="AAE84" t="s">
        <v>1767</v>
      </c>
      <c r="AAF84" t="s">
        <v>1767</v>
      </c>
      <c r="AAH84" t="s">
        <v>1767</v>
      </c>
      <c r="AAI84" t="s">
        <v>1767</v>
      </c>
      <c r="AAJ84" t="s">
        <v>1767</v>
      </c>
      <c r="AAK84" t="s">
        <v>1767</v>
      </c>
      <c r="AAL84" t="s">
        <v>1767</v>
      </c>
      <c r="AAM84" t="s">
        <v>1767</v>
      </c>
      <c r="AAN84" t="s">
        <v>1767</v>
      </c>
      <c r="AAO84" t="s">
        <v>1763</v>
      </c>
      <c r="AAP84" t="s">
        <v>1767</v>
      </c>
      <c r="AAQ84" t="s">
        <v>1767</v>
      </c>
      <c r="AAR84" t="s">
        <v>1767</v>
      </c>
      <c r="AAS84" t="s">
        <v>1767</v>
      </c>
      <c r="AAT84" t="s">
        <v>1767</v>
      </c>
      <c r="AAV84" t="s">
        <v>1763</v>
      </c>
      <c r="AAW84" t="s">
        <v>1767</v>
      </c>
      <c r="AAX84" t="s">
        <v>1767</v>
      </c>
      <c r="AAY84" t="s">
        <v>1767</v>
      </c>
      <c r="AAZ84" t="s">
        <v>1767</v>
      </c>
      <c r="ABA84" t="s">
        <v>1767</v>
      </c>
      <c r="ABB84" t="s">
        <v>1767</v>
      </c>
      <c r="ABC84" t="s">
        <v>1767</v>
      </c>
      <c r="ABD84" t="s">
        <v>1767</v>
      </c>
      <c r="ABE84" t="s">
        <v>1767</v>
      </c>
      <c r="ABF84" t="s">
        <v>1767</v>
      </c>
      <c r="ABG84" t="s">
        <v>1767</v>
      </c>
      <c r="ABH84" t="s">
        <v>1767</v>
      </c>
      <c r="ABI84" t="s">
        <v>1767</v>
      </c>
      <c r="ABJ84" t="s">
        <v>1767</v>
      </c>
      <c r="ABK84" t="s">
        <v>1767</v>
      </c>
      <c r="ABL84" t="s">
        <v>1767</v>
      </c>
      <c r="ABM84" t="s">
        <v>1767</v>
      </c>
      <c r="ABN84" t="s">
        <v>1767</v>
      </c>
      <c r="ABO84" t="s">
        <v>1767</v>
      </c>
      <c r="ABP84" t="s">
        <v>1767</v>
      </c>
      <c r="ABQ84" t="s">
        <v>1767</v>
      </c>
      <c r="ABR84" t="s">
        <v>1767</v>
      </c>
      <c r="ABS84" t="s">
        <v>1767</v>
      </c>
      <c r="ABT84" t="s">
        <v>1767</v>
      </c>
      <c r="ABU84" t="s">
        <v>1767</v>
      </c>
      <c r="ABV84" t="s">
        <v>1763</v>
      </c>
      <c r="ABW84" t="s">
        <v>1763</v>
      </c>
      <c r="ABX84" t="s">
        <v>1763</v>
      </c>
      <c r="ABY84" t="s">
        <v>1767</v>
      </c>
      <c r="ABZ84" t="s">
        <v>1767</v>
      </c>
      <c r="ACA84" t="s">
        <v>1767</v>
      </c>
      <c r="ACB84" t="s">
        <v>1767</v>
      </c>
      <c r="ACC84" t="s">
        <v>1767</v>
      </c>
      <c r="ACD84" t="s">
        <v>1767</v>
      </c>
      <c r="ACE84" t="s">
        <v>1767</v>
      </c>
      <c r="ACF84" t="s">
        <v>1767</v>
      </c>
      <c r="ACG84" t="s">
        <v>1767</v>
      </c>
      <c r="ACH84" t="s">
        <v>1767</v>
      </c>
      <c r="ACI84" t="s">
        <v>1767</v>
      </c>
    </row>
    <row r="85" spans="1:763">
      <c r="A85" t="s">
        <v>1259</v>
      </c>
      <c r="B85" t="s">
        <v>1260</v>
      </c>
      <c r="C85" t="s">
        <v>1261</v>
      </c>
      <c r="D85" t="s">
        <v>811</v>
      </c>
      <c r="E85" t="s">
        <v>811</v>
      </c>
      <c r="P85" t="s">
        <v>812</v>
      </c>
      <c r="Q85">
        <v>0.874863865752458</v>
      </c>
      <c r="T85" t="s">
        <v>1831</v>
      </c>
      <c r="V85" t="s">
        <v>1763</v>
      </c>
      <c r="X85" t="s">
        <v>1763</v>
      </c>
      <c r="Y85" t="s">
        <v>1791</v>
      </c>
      <c r="AA85" t="s">
        <v>1765</v>
      </c>
      <c r="AB85" t="s">
        <v>1766</v>
      </c>
      <c r="AC85" t="s">
        <v>1057</v>
      </c>
      <c r="AD85" t="s">
        <v>1767</v>
      </c>
      <c r="AE85" t="s">
        <v>836</v>
      </c>
      <c r="AF85" t="s">
        <v>845</v>
      </c>
      <c r="AG85" t="s">
        <v>818</v>
      </c>
      <c r="KF85" t="s">
        <v>1057</v>
      </c>
      <c r="KH85" t="s">
        <v>818</v>
      </c>
      <c r="KI85" t="s">
        <v>818</v>
      </c>
      <c r="KJ85" t="s">
        <v>818</v>
      </c>
      <c r="KK85" t="s">
        <v>818</v>
      </c>
      <c r="KL85" t="s">
        <v>818</v>
      </c>
      <c r="KM85" t="s">
        <v>818</v>
      </c>
      <c r="KN85" t="s">
        <v>845</v>
      </c>
      <c r="KO85" t="s">
        <v>818</v>
      </c>
      <c r="KP85" t="s">
        <v>818</v>
      </c>
      <c r="KQ85" t="s">
        <v>845</v>
      </c>
      <c r="KR85" t="s">
        <v>818</v>
      </c>
      <c r="KS85" t="s">
        <v>845</v>
      </c>
      <c r="KT85" t="s">
        <v>818</v>
      </c>
      <c r="KU85" t="s">
        <v>818</v>
      </c>
      <c r="KV85" t="s">
        <v>837</v>
      </c>
      <c r="KW85" t="s">
        <v>818</v>
      </c>
      <c r="KX85" t="s">
        <v>845</v>
      </c>
      <c r="KY85" t="s">
        <v>818</v>
      </c>
      <c r="KZ85" t="s">
        <v>879</v>
      </c>
      <c r="LA85" t="s">
        <v>845</v>
      </c>
      <c r="LB85" t="s">
        <v>845</v>
      </c>
      <c r="LC85" t="s">
        <v>879</v>
      </c>
      <c r="LD85" t="s">
        <v>1057</v>
      </c>
      <c r="LE85" t="s">
        <v>837</v>
      </c>
      <c r="LF85" t="s">
        <v>837</v>
      </c>
      <c r="LH85" t="s">
        <v>1767</v>
      </c>
      <c r="LI85" t="s">
        <v>1767</v>
      </c>
      <c r="LJ85" t="s">
        <v>1767</v>
      </c>
      <c r="LK85" t="s">
        <v>1767</v>
      </c>
      <c r="LL85" t="s">
        <v>1767</v>
      </c>
      <c r="LM85" t="s">
        <v>1767</v>
      </c>
      <c r="LO85" t="s">
        <v>1767</v>
      </c>
      <c r="LQ85" t="s">
        <v>1767</v>
      </c>
      <c r="LR85" t="s">
        <v>845</v>
      </c>
      <c r="LS85" t="s">
        <v>818</v>
      </c>
      <c r="LT85" t="s">
        <v>845</v>
      </c>
      <c r="LU85" t="s">
        <v>818</v>
      </c>
      <c r="LV85" t="s">
        <v>845</v>
      </c>
      <c r="LW85" t="s">
        <v>845</v>
      </c>
      <c r="LX85" t="s">
        <v>1767</v>
      </c>
      <c r="MA85" t="s">
        <v>1793</v>
      </c>
      <c r="MB85" t="s">
        <v>821</v>
      </c>
      <c r="MC85" t="s">
        <v>1804</v>
      </c>
      <c r="MD85" t="s">
        <v>1763</v>
      </c>
      <c r="MF85" t="s">
        <v>1833</v>
      </c>
      <c r="MH85" t="s">
        <v>1834</v>
      </c>
      <c r="MI85" t="s">
        <v>1763</v>
      </c>
      <c r="MJ85" t="s">
        <v>1811</v>
      </c>
      <c r="MU85" t="s">
        <v>1763</v>
      </c>
      <c r="NC85" t="s">
        <v>1763</v>
      </c>
      <c r="ND85" t="s">
        <v>1767</v>
      </c>
      <c r="NE85" t="s">
        <v>1763</v>
      </c>
      <c r="NF85" t="s">
        <v>1767</v>
      </c>
      <c r="NG85" t="s">
        <v>1767</v>
      </c>
      <c r="NH85" t="s">
        <v>1767</v>
      </c>
      <c r="NI85" t="s">
        <v>1763</v>
      </c>
      <c r="NJ85" t="s">
        <v>1767</v>
      </c>
      <c r="NK85" t="s">
        <v>1767</v>
      </c>
      <c r="NL85" t="s">
        <v>1767</v>
      </c>
      <c r="NM85" t="s">
        <v>1767</v>
      </c>
      <c r="NN85" t="s">
        <v>1767</v>
      </c>
      <c r="NO85" t="s">
        <v>1767</v>
      </c>
      <c r="NP85" t="s">
        <v>1767</v>
      </c>
      <c r="NQ85" t="s">
        <v>1767</v>
      </c>
      <c r="NR85" t="s">
        <v>1763</v>
      </c>
      <c r="NS85" t="s">
        <v>1763</v>
      </c>
      <c r="NT85" t="s">
        <v>1788</v>
      </c>
      <c r="NU85" t="s">
        <v>1870</v>
      </c>
      <c r="NX85" t="s">
        <v>1773</v>
      </c>
      <c r="NY85" t="s">
        <v>845</v>
      </c>
      <c r="NZ85" t="s">
        <v>903</v>
      </c>
      <c r="OP85" t="s">
        <v>1767</v>
      </c>
      <c r="OQ85" t="s">
        <v>1774</v>
      </c>
      <c r="OR85" t="s">
        <v>1775</v>
      </c>
      <c r="OS85" t="s">
        <v>1806</v>
      </c>
      <c r="OT85" t="s">
        <v>1763</v>
      </c>
      <c r="OU85" t="s">
        <v>1767</v>
      </c>
      <c r="OV85" t="s">
        <v>1877</v>
      </c>
      <c r="PA85" t="s">
        <v>1763</v>
      </c>
      <c r="PB85" t="s">
        <v>1767</v>
      </c>
      <c r="PC85" t="s">
        <v>1767</v>
      </c>
      <c r="PD85" t="s">
        <v>1767</v>
      </c>
      <c r="PE85" t="s">
        <v>1763</v>
      </c>
      <c r="PF85" t="s">
        <v>1767</v>
      </c>
      <c r="PG85" t="s">
        <v>1767</v>
      </c>
      <c r="PH85" t="s">
        <v>1767</v>
      </c>
      <c r="PI85" t="s">
        <v>1767</v>
      </c>
      <c r="PJ85" t="s">
        <v>1767</v>
      </c>
      <c r="PL85" t="s">
        <v>1832</v>
      </c>
      <c r="PM85" t="s">
        <v>837</v>
      </c>
      <c r="PN85" t="s">
        <v>837</v>
      </c>
      <c r="PO85" t="s">
        <v>1807</v>
      </c>
      <c r="PP85" t="s">
        <v>1813</v>
      </c>
      <c r="PQ85" t="s">
        <v>1763</v>
      </c>
      <c r="PR85" t="s">
        <v>1763</v>
      </c>
      <c r="PS85" t="s">
        <v>1767</v>
      </c>
      <c r="PT85" t="s">
        <v>1767</v>
      </c>
      <c r="PU85" t="s">
        <v>1767</v>
      </c>
      <c r="PV85" t="s">
        <v>1767</v>
      </c>
      <c r="PW85" t="s">
        <v>1767</v>
      </c>
      <c r="PX85" t="s">
        <v>1767</v>
      </c>
      <c r="PY85" t="s">
        <v>1767</v>
      </c>
      <c r="PZ85" t="s">
        <v>1885</v>
      </c>
      <c r="QA85" t="s">
        <v>1925</v>
      </c>
      <c r="QB85" t="s">
        <v>1868</v>
      </c>
      <c r="QC85" t="s">
        <v>1851</v>
      </c>
      <c r="QD85" t="s">
        <v>1815</v>
      </c>
      <c r="QE85" t="s">
        <v>837</v>
      </c>
      <c r="QF85" t="s">
        <v>1763</v>
      </c>
      <c r="QG85" t="s">
        <v>1763</v>
      </c>
      <c r="QH85" t="s">
        <v>1763</v>
      </c>
      <c r="QI85" t="s">
        <v>1767</v>
      </c>
      <c r="QJ85" t="s">
        <v>1767</v>
      </c>
      <c r="QK85" t="s">
        <v>1763</v>
      </c>
      <c r="QL85" t="s">
        <v>1767</v>
      </c>
      <c r="QM85" t="s">
        <v>1763</v>
      </c>
      <c r="QN85" t="s">
        <v>1767</v>
      </c>
      <c r="QO85" t="s">
        <v>1767</v>
      </c>
      <c r="QP85" t="s">
        <v>1767</v>
      </c>
      <c r="QQ85" t="s">
        <v>1767</v>
      </c>
      <c r="QR85" t="s">
        <v>1763</v>
      </c>
      <c r="QS85" t="s">
        <v>1763</v>
      </c>
      <c r="QT85" t="s">
        <v>1767</v>
      </c>
      <c r="QU85" t="s">
        <v>1767</v>
      </c>
      <c r="QV85" t="s">
        <v>1767</v>
      </c>
      <c r="QW85" t="s">
        <v>1767</v>
      </c>
      <c r="QX85" t="s">
        <v>1767</v>
      </c>
      <c r="QY85" t="s">
        <v>1767</v>
      </c>
      <c r="QZ85" t="s">
        <v>1767</v>
      </c>
      <c r="RA85" t="s">
        <v>1767</v>
      </c>
      <c r="RB85" t="s">
        <v>1767</v>
      </c>
      <c r="RC85" t="s">
        <v>1767</v>
      </c>
      <c r="RD85" t="s">
        <v>1767</v>
      </c>
      <c r="RE85" t="s">
        <v>1767</v>
      </c>
      <c r="RF85" t="s">
        <v>1767</v>
      </c>
      <c r="RG85" t="s">
        <v>1767</v>
      </c>
      <c r="RH85" t="s">
        <v>1767</v>
      </c>
      <c r="RI85" t="s">
        <v>1767</v>
      </c>
      <c r="RJ85" t="s">
        <v>1767</v>
      </c>
      <c r="RK85" t="s">
        <v>1763</v>
      </c>
      <c r="RL85" t="s">
        <v>1767</v>
      </c>
      <c r="RM85" t="s">
        <v>1763</v>
      </c>
      <c r="RN85" t="s">
        <v>1767</v>
      </c>
      <c r="RO85" t="s">
        <v>1767</v>
      </c>
      <c r="RP85" t="s">
        <v>1767</v>
      </c>
      <c r="RQ85" t="s">
        <v>1767</v>
      </c>
      <c r="RR85" t="s">
        <v>1767</v>
      </c>
      <c r="RS85" t="s">
        <v>1767</v>
      </c>
      <c r="RT85" t="s">
        <v>1767</v>
      </c>
      <c r="RU85" t="s">
        <v>1767</v>
      </c>
      <c r="RV85" t="s">
        <v>1767</v>
      </c>
      <c r="RW85" t="s">
        <v>1767</v>
      </c>
      <c r="RX85" t="s">
        <v>845</v>
      </c>
      <c r="RY85" t="s">
        <v>897</v>
      </c>
      <c r="RZ85" t="s">
        <v>1763</v>
      </c>
      <c r="SA85" t="s">
        <v>1767</v>
      </c>
      <c r="SB85" t="s">
        <v>1767</v>
      </c>
      <c r="SC85" t="s">
        <v>1767</v>
      </c>
      <c r="SD85" t="s">
        <v>1763</v>
      </c>
      <c r="SE85" t="s">
        <v>1767</v>
      </c>
      <c r="SF85" t="s">
        <v>1763</v>
      </c>
      <c r="SG85" t="s">
        <v>1767</v>
      </c>
      <c r="SH85" t="s">
        <v>1767</v>
      </c>
      <c r="SI85" t="s">
        <v>1767</v>
      </c>
      <c r="SJ85" t="s">
        <v>1767</v>
      </c>
      <c r="SK85" t="s">
        <v>1767</v>
      </c>
      <c r="SL85" t="s">
        <v>1767</v>
      </c>
      <c r="SM85" t="s">
        <v>1767</v>
      </c>
      <c r="SN85" t="s">
        <v>1767</v>
      </c>
      <c r="SO85" t="s">
        <v>1767</v>
      </c>
      <c r="SP85" t="s">
        <v>1767</v>
      </c>
      <c r="SQ85" t="s">
        <v>1767</v>
      </c>
      <c r="SR85" t="s">
        <v>1767</v>
      </c>
      <c r="SS85" t="s">
        <v>1767</v>
      </c>
      <c r="ST85" t="s">
        <v>1767</v>
      </c>
      <c r="SU85" t="s">
        <v>1767</v>
      </c>
      <c r="SV85" t="s">
        <v>1767</v>
      </c>
      <c r="SW85" t="s">
        <v>1767</v>
      </c>
      <c r="SX85" t="s">
        <v>1767</v>
      </c>
      <c r="SY85" t="s">
        <v>1767</v>
      </c>
      <c r="SZ85" t="s">
        <v>1767</v>
      </c>
      <c r="TA85" t="s">
        <v>1767</v>
      </c>
      <c r="TB85" t="s">
        <v>1767</v>
      </c>
      <c r="TC85" t="s">
        <v>1767</v>
      </c>
      <c r="TD85" t="s">
        <v>1767</v>
      </c>
      <c r="TE85" t="s">
        <v>1767</v>
      </c>
      <c r="TF85" t="s">
        <v>1763</v>
      </c>
      <c r="TG85" t="s">
        <v>1767</v>
      </c>
      <c r="TH85" t="s">
        <v>1767</v>
      </c>
      <c r="TI85" t="s">
        <v>1767</v>
      </c>
      <c r="TJ85" t="s">
        <v>1767</v>
      </c>
      <c r="TU85" t="s">
        <v>1767</v>
      </c>
      <c r="TY85" t="s">
        <v>1763</v>
      </c>
      <c r="TZ85" t="s">
        <v>1767</v>
      </c>
      <c r="UA85" t="s">
        <v>1767</v>
      </c>
      <c r="UB85" t="s">
        <v>1767</v>
      </c>
      <c r="UC85" t="s">
        <v>1767</v>
      </c>
      <c r="UD85" t="s">
        <v>1767</v>
      </c>
      <c r="UE85" t="s">
        <v>1767</v>
      </c>
      <c r="UF85" t="s">
        <v>1767</v>
      </c>
      <c r="UG85" t="s">
        <v>1767</v>
      </c>
      <c r="UH85" t="s">
        <v>1767</v>
      </c>
      <c r="UI85" t="s">
        <v>1767</v>
      </c>
      <c r="UJ85" t="s">
        <v>1767</v>
      </c>
      <c r="UK85" t="s">
        <v>1767</v>
      </c>
      <c r="UL85" t="s">
        <v>1763</v>
      </c>
      <c r="UM85" t="s">
        <v>1767</v>
      </c>
      <c r="UN85" t="s">
        <v>1767</v>
      </c>
      <c r="UO85" t="s">
        <v>1767</v>
      </c>
      <c r="UP85" t="s">
        <v>1763</v>
      </c>
      <c r="UQ85" t="s">
        <v>1767</v>
      </c>
      <c r="UR85" t="s">
        <v>1767</v>
      </c>
      <c r="US85" t="s">
        <v>1767</v>
      </c>
      <c r="UT85" t="s">
        <v>1767</v>
      </c>
      <c r="UU85" t="s">
        <v>1767</v>
      </c>
      <c r="UV85" t="s">
        <v>1767</v>
      </c>
      <c r="UW85" t="s">
        <v>1767</v>
      </c>
      <c r="UX85" t="s">
        <v>1767</v>
      </c>
      <c r="UY85" t="s">
        <v>1767</v>
      </c>
      <c r="UZ85" t="s">
        <v>1767</v>
      </c>
      <c r="VB85" t="s">
        <v>1822</v>
      </c>
      <c r="VC85" t="s">
        <v>1788</v>
      </c>
      <c r="VD85" t="s">
        <v>1763</v>
      </c>
      <c r="VE85" t="s">
        <v>1767</v>
      </c>
      <c r="VF85" t="s">
        <v>1767</v>
      </c>
      <c r="VG85" t="s">
        <v>1767</v>
      </c>
      <c r="VH85" t="s">
        <v>1767</v>
      </c>
      <c r="VI85" t="s">
        <v>1767</v>
      </c>
      <c r="VJ85" t="s">
        <v>1767</v>
      </c>
      <c r="VK85" t="s">
        <v>1767</v>
      </c>
      <c r="VL85" t="s">
        <v>1767</v>
      </c>
      <c r="VM85" t="s">
        <v>1767</v>
      </c>
      <c r="VN85" t="s">
        <v>1767</v>
      </c>
      <c r="VO85" t="s">
        <v>1767</v>
      </c>
      <c r="VP85" t="s">
        <v>1767</v>
      </c>
      <c r="VQ85" t="s">
        <v>1767</v>
      </c>
      <c r="VR85" t="s">
        <v>1818</v>
      </c>
      <c r="VY85" t="s">
        <v>1763</v>
      </c>
      <c r="VZ85" t="s">
        <v>1763</v>
      </c>
      <c r="WA85" t="s">
        <v>1767</v>
      </c>
      <c r="WJ85" t="s">
        <v>1763</v>
      </c>
      <c r="WK85" t="s">
        <v>1763</v>
      </c>
      <c r="WL85" t="s">
        <v>1767</v>
      </c>
      <c r="WM85" t="s">
        <v>1767</v>
      </c>
      <c r="WN85" t="s">
        <v>1767</v>
      </c>
      <c r="WO85" t="s">
        <v>1767</v>
      </c>
      <c r="WP85" t="s">
        <v>1767</v>
      </c>
      <c r="WQ85" t="s">
        <v>1767</v>
      </c>
      <c r="WR85" t="s">
        <v>1767</v>
      </c>
      <c r="WS85" t="s">
        <v>908</v>
      </c>
      <c r="WU85" t="s">
        <v>1767</v>
      </c>
      <c r="WV85" t="s">
        <v>1767</v>
      </c>
      <c r="WW85" t="s">
        <v>1767</v>
      </c>
      <c r="WX85" t="s">
        <v>1767</v>
      </c>
      <c r="WY85" t="s">
        <v>1767</v>
      </c>
      <c r="WZ85" t="s">
        <v>1763</v>
      </c>
      <c r="XA85" t="s">
        <v>1767</v>
      </c>
      <c r="XB85" t="s">
        <v>1767</v>
      </c>
      <c r="XC85" t="s">
        <v>1789</v>
      </c>
      <c r="XD85" t="s">
        <v>1763</v>
      </c>
      <c r="XE85" t="s">
        <v>1767</v>
      </c>
      <c r="XF85" t="s">
        <v>1767</v>
      </c>
      <c r="XG85" t="s">
        <v>1767</v>
      </c>
      <c r="XH85" t="s">
        <v>1767</v>
      </c>
      <c r="XI85" t="s">
        <v>1767</v>
      </c>
      <c r="XJ85" t="s">
        <v>1767</v>
      </c>
      <c r="XK85" t="s">
        <v>1767</v>
      </c>
      <c r="XL85" t="s">
        <v>1767</v>
      </c>
      <c r="XM85" t="s">
        <v>1767</v>
      </c>
      <c r="XN85" t="s">
        <v>1767</v>
      </c>
      <c r="XO85" t="s">
        <v>1767</v>
      </c>
      <c r="XP85" t="s">
        <v>1767</v>
      </c>
      <c r="XQ85" t="s">
        <v>1767</v>
      </c>
      <c r="XR85" t="s">
        <v>1763</v>
      </c>
      <c r="XS85" t="s">
        <v>1767</v>
      </c>
      <c r="XT85" t="s">
        <v>1763</v>
      </c>
      <c r="XU85" t="s">
        <v>1763</v>
      </c>
      <c r="XV85" t="s">
        <v>1767</v>
      </c>
      <c r="XW85" t="s">
        <v>1767</v>
      </c>
      <c r="XX85" t="s">
        <v>1767</v>
      </c>
      <c r="XY85" t="s">
        <v>1767</v>
      </c>
      <c r="XZ85" t="s">
        <v>1767</v>
      </c>
      <c r="ZM85" t="s">
        <v>1767</v>
      </c>
      <c r="ZN85" t="s">
        <v>1763</v>
      </c>
      <c r="ZO85" t="s">
        <v>1767</v>
      </c>
      <c r="ZP85" t="s">
        <v>1767</v>
      </c>
      <c r="ZQ85" t="s">
        <v>1767</v>
      </c>
      <c r="ZR85" t="s">
        <v>1763</v>
      </c>
      <c r="ZS85" t="s">
        <v>1767</v>
      </c>
      <c r="ZT85" t="s">
        <v>1767</v>
      </c>
      <c r="ZU85" t="s">
        <v>1767</v>
      </c>
      <c r="ZV85" t="s">
        <v>1767</v>
      </c>
      <c r="ZW85" t="s">
        <v>1767</v>
      </c>
      <c r="ZX85" t="s">
        <v>1767</v>
      </c>
      <c r="ZY85" t="s">
        <v>1767</v>
      </c>
      <c r="ZZ85" t="s">
        <v>1767</v>
      </c>
      <c r="AAA85" t="s">
        <v>1763</v>
      </c>
      <c r="AAB85" t="s">
        <v>1767</v>
      </c>
      <c r="AAC85" t="s">
        <v>1767</v>
      </c>
      <c r="AAD85" t="s">
        <v>1767</v>
      </c>
      <c r="AAE85" t="s">
        <v>1767</v>
      </c>
      <c r="AAF85" t="s">
        <v>1767</v>
      </c>
      <c r="AAH85" t="s">
        <v>1767</v>
      </c>
      <c r="AAI85" t="s">
        <v>1767</v>
      </c>
      <c r="AAJ85" t="s">
        <v>1767</v>
      </c>
      <c r="AAK85" t="s">
        <v>1767</v>
      </c>
      <c r="AAL85" t="s">
        <v>1767</v>
      </c>
      <c r="AAM85" t="s">
        <v>1767</v>
      </c>
      <c r="AAN85" t="s">
        <v>1767</v>
      </c>
      <c r="AAO85" t="s">
        <v>1767</v>
      </c>
      <c r="AAP85" t="s">
        <v>1767</v>
      </c>
      <c r="AAQ85" t="s">
        <v>1767</v>
      </c>
      <c r="AAR85" t="s">
        <v>1767</v>
      </c>
      <c r="AAS85" t="s">
        <v>1767</v>
      </c>
      <c r="AAT85" t="s">
        <v>1763</v>
      </c>
      <c r="AAV85" t="s">
        <v>1763</v>
      </c>
      <c r="AAW85" t="s">
        <v>1767</v>
      </c>
      <c r="AAX85" t="s">
        <v>1767</v>
      </c>
      <c r="AAY85" t="s">
        <v>1767</v>
      </c>
      <c r="AAZ85" t="s">
        <v>1767</v>
      </c>
      <c r="ABA85" t="s">
        <v>1763</v>
      </c>
      <c r="ABB85" t="s">
        <v>1763</v>
      </c>
      <c r="ABC85" t="s">
        <v>1767</v>
      </c>
      <c r="ABD85" t="s">
        <v>1767</v>
      </c>
      <c r="ABE85" t="s">
        <v>1767</v>
      </c>
      <c r="ABF85" t="s">
        <v>1767</v>
      </c>
      <c r="ABG85" t="s">
        <v>1767</v>
      </c>
      <c r="ABH85" t="s">
        <v>1767</v>
      </c>
      <c r="ABI85" t="s">
        <v>1767</v>
      </c>
      <c r="ABJ85" t="s">
        <v>1767</v>
      </c>
      <c r="ABK85" t="s">
        <v>1767</v>
      </c>
      <c r="ABL85" t="s">
        <v>1767</v>
      </c>
      <c r="ABM85" t="s">
        <v>1767</v>
      </c>
      <c r="ABN85" t="s">
        <v>1767</v>
      </c>
      <c r="ABO85" t="s">
        <v>1767</v>
      </c>
      <c r="ABP85" t="s">
        <v>1767</v>
      </c>
      <c r="ABQ85" t="s">
        <v>1767</v>
      </c>
      <c r="ABR85" t="s">
        <v>1767</v>
      </c>
      <c r="ABS85" t="s">
        <v>1767</v>
      </c>
      <c r="ABT85" t="s">
        <v>1767</v>
      </c>
      <c r="ABU85" t="s">
        <v>1767</v>
      </c>
      <c r="ABV85" t="s">
        <v>1763</v>
      </c>
      <c r="ABW85" t="s">
        <v>1763</v>
      </c>
      <c r="ABX85" t="s">
        <v>1767</v>
      </c>
      <c r="ABY85" t="s">
        <v>1763</v>
      </c>
      <c r="ABZ85" t="s">
        <v>1767</v>
      </c>
      <c r="ACA85" t="s">
        <v>1767</v>
      </c>
      <c r="ACB85" t="s">
        <v>1767</v>
      </c>
      <c r="ACC85" t="s">
        <v>1767</v>
      </c>
      <c r="ACD85" t="s">
        <v>1767</v>
      </c>
      <c r="ACE85" t="s">
        <v>1767</v>
      </c>
      <c r="ACF85" t="s">
        <v>1767</v>
      </c>
      <c r="ACG85" t="s">
        <v>1767</v>
      </c>
      <c r="ACH85" t="s">
        <v>1767</v>
      </c>
      <c r="ACI85" t="s">
        <v>1767</v>
      </c>
    </row>
    <row r="86" spans="1:763">
      <c r="A86" t="s">
        <v>1263</v>
      </c>
      <c r="B86" t="s">
        <v>1264</v>
      </c>
      <c r="C86" t="s">
        <v>1265</v>
      </c>
      <c r="D86" t="s">
        <v>941</v>
      </c>
      <c r="E86" t="s">
        <v>941</v>
      </c>
      <c r="P86" t="s">
        <v>874</v>
      </c>
      <c r="T86" t="s">
        <v>1926</v>
      </c>
      <c r="V86" t="s">
        <v>1763</v>
      </c>
      <c r="X86" t="s">
        <v>1763</v>
      </c>
      <c r="Y86" t="s">
        <v>1791</v>
      </c>
      <c r="AA86" t="s">
        <v>1792</v>
      </c>
      <c r="AB86" t="s">
        <v>1817</v>
      </c>
      <c r="AC86" t="s">
        <v>845</v>
      </c>
      <c r="AD86" t="s">
        <v>1767</v>
      </c>
      <c r="AE86" t="s">
        <v>818</v>
      </c>
      <c r="AF86" t="s">
        <v>845</v>
      </c>
      <c r="AG86" t="s">
        <v>818</v>
      </c>
      <c r="KF86" t="s">
        <v>845</v>
      </c>
      <c r="KH86" t="s">
        <v>818</v>
      </c>
      <c r="KI86" t="s">
        <v>818</v>
      </c>
      <c r="KJ86" t="s">
        <v>818</v>
      </c>
      <c r="KK86" t="s">
        <v>818</v>
      </c>
      <c r="KL86" t="s">
        <v>818</v>
      </c>
      <c r="KM86" t="s">
        <v>818</v>
      </c>
      <c r="KN86" t="s">
        <v>818</v>
      </c>
      <c r="KO86" t="s">
        <v>818</v>
      </c>
      <c r="KP86" t="s">
        <v>818</v>
      </c>
      <c r="KQ86" t="s">
        <v>818</v>
      </c>
      <c r="KR86" t="s">
        <v>818</v>
      </c>
      <c r="KS86" t="s">
        <v>818</v>
      </c>
      <c r="KT86" t="s">
        <v>818</v>
      </c>
      <c r="KU86" t="s">
        <v>818</v>
      </c>
      <c r="KV86" t="s">
        <v>818</v>
      </c>
      <c r="KW86" t="s">
        <v>818</v>
      </c>
      <c r="KX86" t="s">
        <v>818</v>
      </c>
      <c r="KY86" t="s">
        <v>845</v>
      </c>
      <c r="KZ86" t="s">
        <v>818</v>
      </c>
      <c r="LA86" t="s">
        <v>845</v>
      </c>
      <c r="LB86" t="s">
        <v>818</v>
      </c>
      <c r="LC86" t="s">
        <v>818</v>
      </c>
      <c r="LD86" t="s">
        <v>845</v>
      </c>
      <c r="LE86" t="s">
        <v>818</v>
      </c>
      <c r="LF86" t="s">
        <v>818</v>
      </c>
      <c r="LH86" t="s">
        <v>1763</v>
      </c>
      <c r="LI86" t="s">
        <v>1763</v>
      </c>
      <c r="LJ86" t="s">
        <v>1767</v>
      </c>
      <c r="LK86" t="s">
        <v>1763</v>
      </c>
      <c r="LL86" t="s">
        <v>1767</v>
      </c>
      <c r="LM86" t="s">
        <v>1763</v>
      </c>
      <c r="LN86" t="s">
        <v>1763</v>
      </c>
      <c r="LO86" t="s">
        <v>1767</v>
      </c>
      <c r="LQ86" t="s">
        <v>1767</v>
      </c>
      <c r="LV86" t="s">
        <v>818</v>
      </c>
      <c r="LX86" t="s">
        <v>1767</v>
      </c>
      <c r="MU86" t="s">
        <v>1767</v>
      </c>
      <c r="MV86" t="s">
        <v>1767</v>
      </c>
      <c r="MW86" t="s">
        <v>1763</v>
      </c>
      <c r="MX86" t="s">
        <v>1767</v>
      </c>
      <c r="MY86" t="s">
        <v>1767</v>
      </c>
      <c r="MZ86" t="s">
        <v>1767</v>
      </c>
      <c r="NA86" t="s">
        <v>1767</v>
      </c>
      <c r="NB86" t="s">
        <v>1767</v>
      </c>
      <c r="NR86" t="s">
        <v>1767</v>
      </c>
      <c r="NU86" t="s">
        <v>1824</v>
      </c>
      <c r="OQ86" t="s">
        <v>1774</v>
      </c>
      <c r="OR86" t="s">
        <v>1775</v>
      </c>
      <c r="OS86" t="s">
        <v>1806</v>
      </c>
      <c r="OT86" t="s">
        <v>1763</v>
      </c>
      <c r="OU86" t="s">
        <v>1767</v>
      </c>
      <c r="OV86" t="s">
        <v>1867</v>
      </c>
      <c r="PA86" t="s">
        <v>1767</v>
      </c>
      <c r="PB86" t="s">
        <v>1767</v>
      </c>
      <c r="PC86" t="s">
        <v>1767</v>
      </c>
      <c r="PD86" t="s">
        <v>1767</v>
      </c>
      <c r="PE86" t="s">
        <v>1767</v>
      </c>
      <c r="PF86" t="s">
        <v>1763</v>
      </c>
      <c r="PG86" t="s">
        <v>1767</v>
      </c>
      <c r="PH86" t="s">
        <v>1767</v>
      </c>
      <c r="PI86" t="s">
        <v>1767</v>
      </c>
      <c r="PJ86" t="s">
        <v>1767</v>
      </c>
      <c r="PM86" t="s">
        <v>1249</v>
      </c>
      <c r="PN86" t="s">
        <v>836</v>
      </c>
      <c r="PO86" t="s">
        <v>1807</v>
      </c>
      <c r="PP86" t="s">
        <v>1813</v>
      </c>
      <c r="PQ86" t="s">
        <v>1763</v>
      </c>
      <c r="PR86" t="s">
        <v>1763</v>
      </c>
      <c r="PS86" t="s">
        <v>1767</v>
      </c>
      <c r="PT86" t="s">
        <v>1767</v>
      </c>
      <c r="PU86" t="s">
        <v>1767</v>
      </c>
      <c r="PV86" t="s">
        <v>1767</v>
      </c>
      <c r="PW86" t="s">
        <v>1767</v>
      </c>
      <c r="PX86" t="s">
        <v>1767</v>
      </c>
      <c r="PY86" t="s">
        <v>1767</v>
      </c>
      <c r="PZ86" t="s">
        <v>1783</v>
      </c>
      <c r="QA86" t="s">
        <v>841</v>
      </c>
      <c r="QB86" t="s">
        <v>1814</v>
      </c>
      <c r="QC86" t="s">
        <v>1785</v>
      </c>
      <c r="QD86" t="s">
        <v>1815</v>
      </c>
      <c r="QE86" t="s">
        <v>892</v>
      </c>
      <c r="QF86" t="s">
        <v>1763</v>
      </c>
      <c r="QG86" t="s">
        <v>1763</v>
      </c>
      <c r="QH86" t="s">
        <v>1763</v>
      </c>
      <c r="QI86" t="s">
        <v>1767</v>
      </c>
      <c r="QJ86" t="s">
        <v>1763</v>
      </c>
      <c r="QK86" t="s">
        <v>1763</v>
      </c>
      <c r="QL86" t="s">
        <v>1763</v>
      </c>
      <c r="QM86" t="s">
        <v>1767</v>
      </c>
      <c r="QN86" t="s">
        <v>1767</v>
      </c>
      <c r="QO86" t="s">
        <v>1767</v>
      </c>
      <c r="QP86" t="s">
        <v>1767</v>
      </c>
      <c r="QQ86" t="s">
        <v>1767</v>
      </c>
      <c r="QR86" t="s">
        <v>1801</v>
      </c>
      <c r="QS86" t="s">
        <v>1767</v>
      </c>
      <c r="QT86" t="s">
        <v>1767</v>
      </c>
      <c r="QU86" t="s">
        <v>1763</v>
      </c>
      <c r="QV86" t="s">
        <v>1767</v>
      </c>
      <c r="QW86" t="s">
        <v>1767</v>
      </c>
      <c r="QX86" t="s">
        <v>1767</v>
      </c>
      <c r="QY86" t="s">
        <v>1767</v>
      </c>
      <c r="QZ86" t="s">
        <v>1767</v>
      </c>
      <c r="RA86" t="s">
        <v>1767</v>
      </c>
      <c r="RB86" t="s">
        <v>1767</v>
      </c>
      <c r="RC86" t="s">
        <v>1767</v>
      </c>
      <c r="RD86" t="s">
        <v>1767</v>
      </c>
      <c r="RE86" t="s">
        <v>1767</v>
      </c>
      <c r="RF86" t="s">
        <v>1767</v>
      </c>
      <c r="RG86" t="s">
        <v>1767</v>
      </c>
      <c r="RH86" t="s">
        <v>1767</v>
      </c>
      <c r="RI86" t="s">
        <v>1767</v>
      </c>
      <c r="RJ86" t="s">
        <v>1767</v>
      </c>
      <c r="RK86" t="s">
        <v>1763</v>
      </c>
      <c r="RL86" t="s">
        <v>1767</v>
      </c>
      <c r="RM86" t="s">
        <v>1767</v>
      </c>
      <c r="RN86" t="s">
        <v>1767</v>
      </c>
      <c r="RO86" t="s">
        <v>1763</v>
      </c>
      <c r="RP86" t="s">
        <v>1767</v>
      </c>
      <c r="RQ86" t="s">
        <v>1767</v>
      </c>
      <c r="RR86" t="s">
        <v>1767</v>
      </c>
      <c r="RS86" t="s">
        <v>1767</v>
      </c>
      <c r="RT86" t="s">
        <v>1767</v>
      </c>
      <c r="RU86" t="s">
        <v>1763</v>
      </c>
      <c r="RV86" t="s">
        <v>1767</v>
      </c>
      <c r="RW86" t="s">
        <v>1767</v>
      </c>
      <c r="RX86" t="s">
        <v>845</v>
      </c>
      <c r="RY86" t="s">
        <v>1266</v>
      </c>
      <c r="RZ86" t="s">
        <v>1767</v>
      </c>
      <c r="SB86" t="s">
        <v>1767</v>
      </c>
      <c r="SC86" t="s">
        <v>1767</v>
      </c>
      <c r="SD86" t="s">
        <v>1767</v>
      </c>
      <c r="SE86" t="s">
        <v>1767</v>
      </c>
      <c r="SF86" t="s">
        <v>1767</v>
      </c>
      <c r="SG86" t="s">
        <v>1767</v>
      </c>
      <c r="SH86" t="s">
        <v>1767</v>
      </c>
      <c r="SI86" t="s">
        <v>1767</v>
      </c>
      <c r="SJ86" t="s">
        <v>1763</v>
      </c>
      <c r="SK86" t="s">
        <v>1767</v>
      </c>
      <c r="SL86" t="s">
        <v>1767</v>
      </c>
      <c r="SM86" t="s">
        <v>1767</v>
      </c>
      <c r="SN86" t="s">
        <v>1767</v>
      </c>
      <c r="SO86" t="s">
        <v>1767</v>
      </c>
      <c r="SP86" t="s">
        <v>1767</v>
      </c>
      <c r="SQ86" t="s">
        <v>1767</v>
      </c>
      <c r="SR86" t="s">
        <v>1767</v>
      </c>
      <c r="SS86" t="s">
        <v>1767</v>
      </c>
      <c r="ST86" t="s">
        <v>1767</v>
      </c>
      <c r="SU86" t="s">
        <v>1767</v>
      </c>
      <c r="SV86" t="s">
        <v>1767</v>
      </c>
      <c r="SW86" t="s">
        <v>1767</v>
      </c>
      <c r="SX86" t="s">
        <v>1767</v>
      </c>
      <c r="SY86" t="s">
        <v>1767</v>
      </c>
      <c r="SZ86" t="s">
        <v>1767</v>
      </c>
      <c r="TA86" t="s">
        <v>1767</v>
      </c>
      <c r="TB86" t="s">
        <v>1767</v>
      </c>
      <c r="TC86" t="s">
        <v>1767</v>
      </c>
      <c r="TD86" t="s">
        <v>1767</v>
      </c>
      <c r="TE86" t="s">
        <v>1767</v>
      </c>
      <c r="TF86" t="s">
        <v>1763</v>
      </c>
      <c r="TG86" t="s">
        <v>1767</v>
      </c>
      <c r="TH86" t="s">
        <v>1767</v>
      </c>
      <c r="TI86" t="s">
        <v>1767</v>
      </c>
      <c r="TU86" t="s">
        <v>1767</v>
      </c>
      <c r="TY86" t="s">
        <v>1763</v>
      </c>
      <c r="TZ86" t="s">
        <v>1767</v>
      </c>
      <c r="UA86" t="s">
        <v>1767</v>
      </c>
      <c r="UB86" t="s">
        <v>1767</v>
      </c>
      <c r="UC86" t="s">
        <v>1767</v>
      </c>
      <c r="UD86" t="s">
        <v>1767</v>
      </c>
      <c r="UE86" t="s">
        <v>1767</v>
      </c>
      <c r="UF86" t="s">
        <v>1767</v>
      </c>
      <c r="UG86" t="s">
        <v>1767</v>
      </c>
      <c r="UH86" t="s">
        <v>1767</v>
      </c>
      <c r="UI86" t="s">
        <v>1767</v>
      </c>
      <c r="UJ86" t="s">
        <v>1767</v>
      </c>
      <c r="UK86" t="s">
        <v>1767</v>
      </c>
      <c r="UL86" t="s">
        <v>1818</v>
      </c>
      <c r="UM86" t="s">
        <v>1763</v>
      </c>
      <c r="UN86" t="s">
        <v>1767</v>
      </c>
      <c r="UO86" t="s">
        <v>1767</v>
      </c>
      <c r="UP86" t="s">
        <v>1767</v>
      </c>
      <c r="UQ86" t="s">
        <v>1767</v>
      </c>
      <c r="UR86" t="s">
        <v>1767</v>
      </c>
      <c r="US86" t="s">
        <v>1767</v>
      </c>
      <c r="UT86" t="s">
        <v>1767</v>
      </c>
      <c r="UU86" t="s">
        <v>1767</v>
      </c>
      <c r="UV86" t="s">
        <v>1767</v>
      </c>
      <c r="UW86" t="s">
        <v>1767</v>
      </c>
      <c r="UX86" t="s">
        <v>1767</v>
      </c>
      <c r="UY86" t="s">
        <v>1767</v>
      </c>
      <c r="UZ86" t="s">
        <v>1763</v>
      </c>
      <c r="VA86" t="s">
        <v>1927</v>
      </c>
      <c r="VB86" t="s">
        <v>1787</v>
      </c>
      <c r="VC86" t="s">
        <v>1860</v>
      </c>
      <c r="VD86" t="s">
        <v>1767</v>
      </c>
      <c r="VE86" t="s">
        <v>1767</v>
      </c>
      <c r="VF86" t="s">
        <v>1767</v>
      </c>
      <c r="VG86" t="s">
        <v>1763</v>
      </c>
      <c r="VH86" t="s">
        <v>1767</v>
      </c>
      <c r="VI86" t="s">
        <v>1767</v>
      </c>
      <c r="VJ86" t="s">
        <v>1767</v>
      </c>
      <c r="VK86" t="s">
        <v>1767</v>
      </c>
      <c r="VL86" t="s">
        <v>1767</v>
      </c>
      <c r="VM86" t="s">
        <v>1767</v>
      </c>
      <c r="VN86" t="s">
        <v>1767</v>
      </c>
      <c r="VO86" t="s">
        <v>1767</v>
      </c>
      <c r="VP86" t="s">
        <v>1767</v>
      </c>
      <c r="VQ86" t="s">
        <v>1767</v>
      </c>
      <c r="VY86" t="s">
        <v>1763</v>
      </c>
      <c r="VZ86" t="s">
        <v>1767</v>
      </c>
      <c r="WA86" t="s">
        <v>1818</v>
      </c>
      <c r="WJ86" t="s">
        <v>1767</v>
      </c>
      <c r="WK86" t="s">
        <v>1767</v>
      </c>
      <c r="WL86" t="s">
        <v>1767</v>
      </c>
      <c r="WM86" t="s">
        <v>1767</v>
      </c>
      <c r="WN86" t="s">
        <v>1767</v>
      </c>
      <c r="WO86" t="s">
        <v>1763</v>
      </c>
      <c r="WP86" t="s">
        <v>1767</v>
      </c>
      <c r="WQ86" t="s">
        <v>1767</v>
      </c>
      <c r="WR86" t="s">
        <v>1767</v>
      </c>
      <c r="WS86" t="s">
        <v>1818</v>
      </c>
      <c r="WU86" t="s">
        <v>1767</v>
      </c>
      <c r="WV86" t="s">
        <v>1767</v>
      </c>
      <c r="WW86" t="s">
        <v>1767</v>
      </c>
      <c r="WX86" t="s">
        <v>1767</v>
      </c>
      <c r="WY86" t="s">
        <v>1767</v>
      </c>
      <c r="WZ86" t="s">
        <v>1763</v>
      </c>
      <c r="XA86" t="s">
        <v>1767</v>
      </c>
      <c r="XB86" t="s">
        <v>1767</v>
      </c>
      <c r="XC86" t="s">
        <v>1789</v>
      </c>
      <c r="XD86" t="s">
        <v>1763</v>
      </c>
      <c r="XE86" t="s">
        <v>1767</v>
      </c>
      <c r="XF86" t="s">
        <v>1767</v>
      </c>
      <c r="XG86" t="s">
        <v>1767</v>
      </c>
      <c r="XH86" t="s">
        <v>1767</v>
      </c>
      <c r="XI86" t="s">
        <v>1767</v>
      </c>
      <c r="XJ86" t="s">
        <v>1767</v>
      </c>
      <c r="XK86" t="s">
        <v>1767</v>
      </c>
      <c r="XL86" t="s">
        <v>1767</v>
      </c>
      <c r="XM86" t="s">
        <v>1763</v>
      </c>
      <c r="XN86" t="s">
        <v>1767</v>
      </c>
      <c r="XO86" t="s">
        <v>1767</v>
      </c>
      <c r="XP86" t="s">
        <v>1767</v>
      </c>
      <c r="XQ86" t="s">
        <v>1767</v>
      </c>
      <c r="XR86" t="s">
        <v>1767</v>
      </c>
      <c r="XS86" t="s">
        <v>1767</v>
      </c>
      <c r="XT86" t="s">
        <v>1767</v>
      </c>
      <c r="XU86" t="s">
        <v>1767</v>
      </c>
      <c r="XV86" t="s">
        <v>1767</v>
      </c>
      <c r="XW86" t="s">
        <v>1763</v>
      </c>
      <c r="XX86" t="s">
        <v>1767</v>
      </c>
      <c r="XY86" t="s">
        <v>1767</v>
      </c>
      <c r="XZ86" t="s">
        <v>1767</v>
      </c>
      <c r="ZM86" t="s">
        <v>1767</v>
      </c>
      <c r="ZN86" t="s">
        <v>1767</v>
      </c>
      <c r="ZO86" t="s">
        <v>1767</v>
      </c>
      <c r="ZP86" t="s">
        <v>1767</v>
      </c>
      <c r="ZQ86" t="s">
        <v>1767</v>
      </c>
      <c r="ZR86" t="s">
        <v>1767</v>
      </c>
      <c r="ZS86" t="s">
        <v>1767</v>
      </c>
      <c r="ZT86" t="s">
        <v>1767</v>
      </c>
      <c r="ZU86" t="s">
        <v>1767</v>
      </c>
      <c r="ZV86" t="s">
        <v>1767</v>
      </c>
      <c r="ZW86" t="s">
        <v>1767</v>
      </c>
      <c r="ZX86" t="s">
        <v>1767</v>
      </c>
      <c r="ZY86" t="s">
        <v>1767</v>
      </c>
      <c r="ZZ86" t="s">
        <v>1767</v>
      </c>
      <c r="AAA86" t="s">
        <v>1767</v>
      </c>
      <c r="AAB86" t="s">
        <v>1767</v>
      </c>
      <c r="AAC86" t="s">
        <v>1767</v>
      </c>
      <c r="AAD86" t="s">
        <v>1763</v>
      </c>
      <c r="AAE86" t="s">
        <v>1767</v>
      </c>
      <c r="AAF86" t="s">
        <v>1767</v>
      </c>
      <c r="AAH86" t="s">
        <v>1767</v>
      </c>
      <c r="AAI86" t="s">
        <v>1767</v>
      </c>
      <c r="AAJ86" t="s">
        <v>1767</v>
      </c>
      <c r="AAK86" t="s">
        <v>1767</v>
      </c>
      <c r="AAL86" t="s">
        <v>1767</v>
      </c>
      <c r="AAM86" t="s">
        <v>1767</v>
      </c>
      <c r="AAN86" t="s">
        <v>1767</v>
      </c>
      <c r="AAO86" t="s">
        <v>1763</v>
      </c>
      <c r="AAP86" t="s">
        <v>1767</v>
      </c>
      <c r="AAQ86" t="s">
        <v>1767</v>
      </c>
      <c r="AAR86" t="s">
        <v>1767</v>
      </c>
      <c r="AAS86" t="s">
        <v>1767</v>
      </c>
      <c r="AAT86" t="s">
        <v>1767</v>
      </c>
      <c r="AAV86" t="s">
        <v>1767</v>
      </c>
      <c r="AAW86" t="s">
        <v>1767</v>
      </c>
      <c r="AAX86" t="s">
        <v>1767</v>
      </c>
      <c r="AAY86" t="s">
        <v>1767</v>
      </c>
      <c r="AAZ86" t="s">
        <v>1767</v>
      </c>
      <c r="ABA86" t="s">
        <v>1767</v>
      </c>
      <c r="ABB86" t="s">
        <v>1767</v>
      </c>
      <c r="ABC86" t="s">
        <v>1767</v>
      </c>
      <c r="ABD86" t="s">
        <v>1767</v>
      </c>
      <c r="ABE86" t="s">
        <v>1767</v>
      </c>
      <c r="ABF86" t="s">
        <v>1767</v>
      </c>
      <c r="ABG86" t="s">
        <v>1767</v>
      </c>
      <c r="ABH86" t="s">
        <v>1767</v>
      </c>
      <c r="ABI86" t="s">
        <v>1767</v>
      </c>
      <c r="ABJ86" t="s">
        <v>1767</v>
      </c>
      <c r="ABK86" t="s">
        <v>1767</v>
      </c>
      <c r="ABL86" t="s">
        <v>1767</v>
      </c>
      <c r="ABM86" t="s">
        <v>1767</v>
      </c>
      <c r="ABN86" t="s">
        <v>1767</v>
      </c>
      <c r="ABO86" t="s">
        <v>1767</v>
      </c>
      <c r="ABP86" t="s">
        <v>1767</v>
      </c>
      <c r="ABQ86" t="s">
        <v>1767</v>
      </c>
      <c r="ABR86" t="s">
        <v>1763</v>
      </c>
      <c r="ABS86" t="s">
        <v>1767</v>
      </c>
      <c r="ABT86" t="s">
        <v>1767</v>
      </c>
      <c r="ABU86" t="s">
        <v>1767</v>
      </c>
      <c r="ABV86" t="s">
        <v>1767</v>
      </c>
      <c r="ABW86" t="s">
        <v>1767</v>
      </c>
      <c r="ABX86" t="s">
        <v>1767</v>
      </c>
      <c r="ABY86" t="s">
        <v>1767</v>
      </c>
      <c r="ABZ86" t="s">
        <v>1767</v>
      </c>
      <c r="ACA86" t="s">
        <v>1763</v>
      </c>
      <c r="ACB86" t="s">
        <v>1767</v>
      </c>
      <c r="ACC86" t="s">
        <v>1767</v>
      </c>
      <c r="ACD86" t="s">
        <v>1767</v>
      </c>
      <c r="ACE86" t="s">
        <v>1767</v>
      </c>
      <c r="ACF86" t="s">
        <v>1767</v>
      </c>
      <c r="ACG86" t="s">
        <v>1767</v>
      </c>
      <c r="ACH86" t="s">
        <v>1767</v>
      </c>
      <c r="ACI86" t="s">
        <v>1767</v>
      </c>
    </row>
    <row r="87" spans="1:763">
      <c r="A87" t="s">
        <v>1268</v>
      </c>
      <c r="B87" t="s">
        <v>1269</v>
      </c>
      <c r="C87" t="s">
        <v>1270</v>
      </c>
      <c r="D87" t="s">
        <v>1028</v>
      </c>
      <c r="E87" t="s">
        <v>1028</v>
      </c>
      <c r="P87" t="s">
        <v>1019</v>
      </c>
      <c r="Q87">
        <v>0.81147810819708099</v>
      </c>
      <c r="T87" t="s">
        <v>1816</v>
      </c>
      <c r="V87" t="s">
        <v>1763</v>
      </c>
      <c r="X87" t="s">
        <v>1763</v>
      </c>
      <c r="Y87" t="s">
        <v>1764</v>
      </c>
      <c r="AA87" t="s">
        <v>1792</v>
      </c>
      <c r="AB87" t="s">
        <v>1766</v>
      </c>
      <c r="AC87" t="s">
        <v>837</v>
      </c>
      <c r="AD87" t="s">
        <v>1767</v>
      </c>
      <c r="AE87" t="s">
        <v>837</v>
      </c>
      <c r="AF87" t="s">
        <v>818</v>
      </c>
      <c r="AG87" t="s">
        <v>818</v>
      </c>
      <c r="KF87" t="s">
        <v>837</v>
      </c>
      <c r="KH87" t="s">
        <v>818</v>
      </c>
      <c r="KI87" t="s">
        <v>818</v>
      </c>
      <c r="KJ87" t="s">
        <v>818</v>
      </c>
      <c r="KK87" t="s">
        <v>818</v>
      </c>
      <c r="KL87" t="s">
        <v>845</v>
      </c>
      <c r="KM87" t="s">
        <v>818</v>
      </c>
      <c r="KN87" t="s">
        <v>845</v>
      </c>
      <c r="KO87" t="s">
        <v>818</v>
      </c>
      <c r="KP87" t="s">
        <v>845</v>
      </c>
      <c r="KQ87" t="s">
        <v>845</v>
      </c>
      <c r="KR87" t="s">
        <v>818</v>
      </c>
      <c r="KS87" t="s">
        <v>818</v>
      </c>
      <c r="KT87" t="s">
        <v>818</v>
      </c>
      <c r="KU87" t="s">
        <v>818</v>
      </c>
      <c r="KV87" t="s">
        <v>818</v>
      </c>
      <c r="KW87" t="s">
        <v>818</v>
      </c>
      <c r="KX87" t="s">
        <v>818</v>
      </c>
      <c r="KY87" t="s">
        <v>818</v>
      </c>
      <c r="KZ87" t="s">
        <v>818</v>
      </c>
      <c r="LA87" t="s">
        <v>818</v>
      </c>
      <c r="LB87" t="s">
        <v>818</v>
      </c>
      <c r="LC87" t="s">
        <v>845</v>
      </c>
      <c r="LD87" t="s">
        <v>837</v>
      </c>
      <c r="LE87" t="s">
        <v>845</v>
      </c>
      <c r="LF87" t="s">
        <v>845</v>
      </c>
      <c r="LH87" t="s">
        <v>1767</v>
      </c>
      <c r="LI87" t="s">
        <v>1767</v>
      </c>
      <c r="LJ87" t="s">
        <v>1767</v>
      </c>
      <c r="LK87" t="s">
        <v>1767</v>
      </c>
      <c r="LL87" t="s">
        <v>1767</v>
      </c>
      <c r="LM87" t="s">
        <v>1767</v>
      </c>
      <c r="LO87" t="s">
        <v>1763</v>
      </c>
      <c r="LP87" t="s">
        <v>1763</v>
      </c>
      <c r="LQ87" t="s">
        <v>1767</v>
      </c>
      <c r="LR87" t="s">
        <v>818</v>
      </c>
      <c r="LS87" t="s">
        <v>818</v>
      </c>
      <c r="LV87" t="s">
        <v>818</v>
      </c>
      <c r="LX87" t="s">
        <v>1767</v>
      </c>
      <c r="MA87" t="s">
        <v>1793</v>
      </c>
      <c r="MB87" t="s">
        <v>913</v>
      </c>
      <c r="MC87" t="s">
        <v>1769</v>
      </c>
      <c r="MD87" t="s">
        <v>1763</v>
      </c>
      <c r="MF87" t="s">
        <v>1818</v>
      </c>
      <c r="MI87" t="s">
        <v>1767</v>
      </c>
      <c r="MJ87" t="s">
        <v>1771</v>
      </c>
      <c r="MK87" t="s">
        <v>1767</v>
      </c>
      <c r="ML87" t="s">
        <v>1767</v>
      </c>
      <c r="MM87" t="s">
        <v>1767</v>
      </c>
      <c r="MN87" t="s">
        <v>1767</v>
      </c>
      <c r="MO87" t="s">
        <v>1767</v>
      </c>
      <c r="MP87" t="s">
        <v>1767</v>
      </c>
      <c r="MQ87" t="s">
        <v>1763</v>
      </c>
      <c r="MR87" t="s">
        <v>1767</v>
      </c>
      <c r="MS87" t="s">
        <v>1767</v>
      </c>
      <c r="MT87" t="s">
        <v>1767</v>
      </c>
      <c r="MU87" t="s">
        <v>1767</v>
      </c>
      <c r="MV87" t="s">
        <v>1767</v>
      </c>
      <c r="MW87" t="s">
        <v>1763</v>
      </c>
      <c r="MX87" t="s">
        <v>1767</v>
      </c>
      <c r="MY87" t="s">
        <v>1767</v>
      </c>
      <c r="MZ87" t="s">
        <v>1767</v>
      </c>
      <c r="NA87" t="s">
        <v>1767</v>
      </c>
      <c r="NB87" t="s">
        <v>1767</v>
      </c>
      <c r="NR87" t="s">
        <v>1763</v>
      </c>
      <c r="NS87" t="s">
        <v>1767</v>
      </c>
      <c r="NU87" t="s">
        <v>1905</v>
      </c>
      <c r="NY87" t="s">
        <v>845</v>
      </c>
      <c r="NZ87" t="s">
        <v>889</v>
      </c>
      <c r="OP87" t="s">
        <v>1767</v>
      </c>
      <c r="OQ87" t="s">
        <v>1774</v>
      </c>
      <c r="OR87" t="s">
        <v>1775</v>
      </c>
      <c r="OS87" t="s">
        <v>1776</v>
      </c>
      <c r="OT87" t="s">
        <v>1763</v>
      </c>
      <c r="OU87" t="s">
        <v>1763</v>
      </c>
      <c r="OV87" t="s">
        <v>1777</v>
      </c>
      <c r="OW87" t="s">
        <v>1820</v>
      </c>
      <c r="OX87" t="s">
        <v>1830</v>
      </c>
      <c r="OY87" t="s">
        <v>1779</v>
      </c>
      <c r="OZ87" t="s">
        <v>834</v>
      </c>
      <c r="PA87" t="s">
        <v>1767</v>
      </c>
      <c r="PB87" t="s">
        <v>1767</v>
      </c>
      <c r="PC87" t="s">
        <v>1767</v>
      </c>
      <c r="PD87" t="s">
        <v>1767</v>
      </c>
      <c r="PE87" t="s">
        <v>1767</v>
      </c>
      <c r="PF87" t="s">
        <v>1767</v>
      </c>
      <c r="PG87" t="s">
        <v>1767</v>
      </c>
      <c r="PH87" t="s">
        <v>1767</v>
      </c>
      <c r="PI87" t="s">
        <v>1767</v>
      </c>
      <c r="PJ87" t="s">
        <v>1763</v>
      </c>
      <c r="PK87" t="s">
        <v>1767</v>
      </c>
      <c r="PL87" t="s">
        <v>1780</v>
      </c>
      <c r="PM87" t="s">
        <v>845</v>
      </c>
      <c r="PN87" t="s">
        <v>818</v>
      </c>
      <c r="PO87" t="s">
        <v>1812</v>
      </c>
      <c r="PP87" t="s">
        <v>1800</v>
      </c>
      <c r="PQ87" t="s">
        <v>1763</v>
      </c>
      <c r="PR87" t="s">
        <v>1763</v>
      </c>
      <c r="PS87" t="s">
        <v>1767</v>
      </c>
      <c r="PT87" t="s">
        <v>1767</v>
      </c>
      <c r="PU87" t="s">
        <v>1767</v>
      </c>
      <c r="PV87" t="s">
        <v>1767</v>
      </c>
      <c r="PW87" t="s">
        <v>1767</v>
      </c>
      <c r="PX87" t="s">
        <v>1767</v>
      </c>
      <c r="PY87" t="s">
        <v>1767</v>
      </c>
      <c r="PZ87" t="s">
        <v>1783</v>
      </c>
      <c r="QA87" t="s">
        <v>841</v>
      </c>
      <c r="QB87" t="s">
        <v>1814</v>
      </c>
      <c r="QC87" t="s">
        <v>1785</v>
      </c>
      <c r="QD87" t="s">
        <v>1818</v>
      </c>
      <c r="QE87" t="s">
        <v>845</v>
      </c>
      <c r="QF87" t="s">
        <v>1763</v>
      </c>
      <c r="QG87" t="s">
        <v>1763</v>
      </c>
      <c r="QH87" t="s">
        <v>1763</v>
      </c>
      <c r="QI87" t="s">
        <v>1767</v>
      </c>
      <c r="QJ87" t="s">
        <v>1763</v>
      </c>
      <c r="QK87" t="s">
        <v>1763</v>
      </c>
      <c r="QL87" t="s">
        <v>1763</v>
      </c>
      <c r="QM87" t="s">
        <v>1767</v>
      </c>
      <c r="QN87" t="s">
        <v>1767</v>
      </c>
      <c r="QO87" t="s">
        <v>1767</v>
      </c>
      <c r="QP87" t="s">
        <v>1767</v>
      </c>
      <c r="QQ87" t="s">
        <v>1767</v>
      </c>
      <c r="QR87" t="s">
        <v>1763</v>
      </c>
      <c r="QS87" t="s">
        <v>1763</v>
      </c>
      <c r="QT87" t="s">
        <v>1767</v>
      </c>
      <c r="QU87" t="s">
        <v>1767</v>
      </c>
      <c r="QV87" t="s">
        <v>1767</v>
      </c>
      <c r="QW87" t="s">
        <v>1767</v>
      </c>
      <c r="QX87" t="s">
        <v>1767</v>
      </c>
      <c r="QY87" t="s">
        <v>1767</v>
      </c>
      <c r="QZ87" t="s">
        <v>1767</v>
      </c>
      <c r="RA87" t="s">
        <v>1767</v>
      </c>
      <c r="RB87" t="s">
        <v>1767</v>
      </c>
      <c r="RC87" t="s">
        <v>1767</v>
      </c>
      <c r="RD87" t="s">
        <v>1767</v>
      </c>
      <c r="RE87" t="s">
        <v>1767</v>
      </c>
      <c r="RF87" t="s">
        <v>1767</v>
      </c>
      <c r="RG87" t="s">
        <v>1767</v>
      </c>
      <c r="RH87" t="s">
        <v>1767</v>
      </c>
      <c r="RI87" t="s">
        <v>1767</v>
      </c>
      <c r="RJ87" t="s">
        <v>1767</v>
      </c>
      <c r="RK87" t="s">
        <v>1763</v>
      </c>
      <c r="RL87" t="s">
        <v>1763</v>
      </c>
      <c r="RM87" t="s">
        <v>1767</v>
      </c>
      <c r="RN87" t="s">
        <v>1767</v>
      </c>
      <c r="RO87" t="s">
        <v>1767</v>
      </c>
      <c r="RP87" t="s">
        <v>1767</v>
      </c>
      <c r="RQ87" t="s">
        <v>1767</v>
      </c>
      <c r="RR87" t="s">
        <v>1767</v>
      </c>
      <c r="RS87" t="s">
        <v>1767</v>
      </c>
      <c r="RT87" t="s">
        <v>1767</v>
      </c>
      <c r="RU87" t="s">
        <v>1767</v>
      </c>
      <c r="RV87" t="s">
        <v>1767</v>
      </c>
      <c r="RW87" t="s">
        <v>1767</v>
      </c>
      <c r="RX87" t="s">
        <v>845</v>
      </c>
      <c r="RY87" t="s">
        <v>956</v>
      </c>
      <c r="RZ87" t="s">
        <v>1763</v>
      </c>
      <c r="SA87" t="s">
        <v>1767</v>
      </c>
      <c r="SB87" t="s">
        <v>1763</v>
      </c>
      <c r="SC87" t="s">
        <v>1767</v>
      </c>
      <c r="SD87" t="s">
        <v>1767</v>
      </c>
      <c r="SE87" t="s">
        <v>1767</v>
      </c>
      <c r="SF87" t="s">
        <v>1767</v>
      </c>
      <c r="SG87" t="s">
        <v>1767</v>
      </c>
      <c r="SH87" t="s">
        <v>1763</v>
      </c>
      <c r="SI87" t="s">
        <v>1767</v>
      </c>
      <c r="SJ87" t="s">
        <v>1767</v>
      </c>
      <c r="SK87" t="s">
        <v>1767</v>
      </c>
      <c r="SL87" t="s">
        <v>1767</v>
      </c>
      <c r="SM87" t="s">
        <v>1767</v>
      </c>
      <c r="SN87" t="s">
        <v>1767</v>
      </c>
      <c r="SO87" t="s">
        <v>1767</v>
      </c>
      <c r="SP87" t="s">
        <v>1767</v>
      </c>
      <c r="SQ87" t="s">
        <v>1767</v>
      </c>
      <c r="SR87" t="s">
        <v>1767</v>
      </c>
      <c r="SS87" t="s">
        <v>1767</v>
      </c>
      <c r="ST87" t="s">
        <v>1763</v>
      </c>
      <c r="SU87" t="s">
        <v>1767</v>
      </c>
      <c r="SV87" t="s">
        <v>1767</v>
      </c>
      <c r="SW87" t="s">
        <v>1763</v>
      </c>
      <c r="SX87" t="s">
        <v>1763</v>
      </c>
      <c r="SY87" t="s">
        <v>1767</v>
      </c>
      <c r="SZ87" t="s">
        <v>1763</v>
      </c>
      <c r="TA87" t="s">
        <v>1767</v>
      </c>
      <c r="TB87" t="s">
        <v>1767</v>
      </c>
      <c r="TC87" t="s">
        <v>1767</v>
      </c>
      <c r="TD87" t="s">
        <v>1767</v>
      </c>
      <c r="TE87" t="s">
        <v>1767</v>
      </c>
      <c r="TF87" t="s">
        <v>1767</v>
      </c>
      <c r="TG87" t="s">
        <v>1767</v>
      </c>
      <c r="TH87" t="s">
        <v>1767</v>
      </c>
      <c r="TI87" t="s">
        <v>1767</v>
      </c>
      <c r="TJ87" t="s">
        <v>1763</v>
      </c>
      <c r="TK87" t="s">
        <v>1767</v>
      </c>
      <c r="TL87" t="s">
        <v>1767</v>
      </c>
      <c r="TM87" t="s">
        <v>1767</v>
      </c>
      <c r="TN87" t="s">
        <v>1767</v>
      </c>
      <c r="TO87" t="s">
        <v>1767</v>
      </c>
      <c r="TP87" t="s">
        <v>1767</v>
      </c>
      <c r="TQ87" t="s">
        <v>1767</v>
      </c>
      <c r="TR87" t="s">
        <v>1767</v>
      </c>
      <c r="TS87" t="s">
        <v>1767</v>
      </c>
      <c r="TT87" t="s">
        <v>1767</v>
      </c>
      <c r="TU87" t="s">
        <v>1763</v>
      </c>
      <c r="TV87" t="s">
        <v>1767</v>
      </c>
      <c r="TW87" t="s">
        <v>1767</v>
      </c>
      <c r="TY87" t="s">
        <v>1767</v>
      </c>
      <c r="TZ87" t="s">
        <v>1767</v>
      </c>
      <c r="UA87" t="s">
        <v>1767</v>
      </c>
      <c r="UB87" t="s">
        <v>1767</v>
      </c>
      <c r="UC87" t="s">
        <v>1767</v>
      </c>
      <c r="UD87" t="s">
        <v>1767</v>
      </c>
      <c r="UE87" t="s">
        <v>1767</v>
      </c>
      <c r="UF87" t="s">
        <v>1767</v>
      </c>
      <c r="UG87" t="s">
        <v>1767</v>
      </c>
      <c r="UH87" t="s">
        <v>1763</v>
      </c>
      <c r="UI87" t="s">
        <v>1767</v>
      </c>
      <c r="UJ87" t="s">
        <v>1767</v>
      </c>
      <c r="UK87" t="s">
        <v>1767</v>
      </c>
      <c r="UL87" t="s">
        <v>1767</v>
      </c>
      <c r="UM87" t="s">
        <v>1767</v>
      </c>
      <c r="UN87" t="s">
        <v>1767</v>
      </c>
      <c r="UO87" t="s">
        <v>1763</v>
      </c>
      <c r="UP87" t="s">
        <v>1767</v>
      </c>
      <c r="UQ87" t="s">
        <v>1767</v>
      </c>
      <c r="UR87" t="s">
        <v>1767</v>
      </c>
      <c r="US87" t="s">
        <v>1767</v>
      </c>
      <c r="UT87" t="s">
        <v>1767</v>
      </c>
      <c r="UU87" t="s">
        <v>1767</v>
      </c>
      <c r="UV87" t="s">
        <v>1767</v>
      </c>
      <c r="UW87" t="s">
        <v>1767</v>
      </c>
      <c r="UX87" t="s">
        <v>1767</v>
      </c>
      <c r="UY87" t="s">
        <v>1767</v>
      </c>
      <c r="UZ87" t="s">
        <v>1767</v>
      </c>
      <c r="VB87" t="s">
        <v>1822</v>
      </c>
      <c r="VC87" t="s">
        <v>1846</v>
      </c>
      <c r="VD87" t="s">
        <v>1767</v>
      </c>
      <c r="VE87" t="s">
        <v>1767</v>
      </c>
      <c r="VF87" t="s">
        <v>1763</v>
      </c>
      <c r="VG87" t="s">
        <v>1767</v>
      </c>
      <c r="VH87" t="s">
        <v>1767</v>
      </c>
      <c r="VI87" t="s">
        <v>1767</v>
      </c>
      <c r="VJ87" t="s">
        <v>1763</v>
      </c>
      <c r="VK87" t="s">
        <v>1763</v>
      </c>
      <c r="VL87" t="s">
        <v>1767</v>
      </c>
      <c r="VM87" t="s">
        <v>1767</v>
      </c>
      <c r="VN87" t="s">
        <v>1767</v>
      </c>
      <c r="VO87" t="s">
        <v>1767</v>
      </c>
      <c r="VP87" t="s">
        <v>1767</v>
      </c>
      <c r="VQ87" t="s">
        <v>1767</v>
      </c>
      <c r="VY87" t="s">
        <v>1763</v>
      </c>
      <c r="VZ87" t="s">
        <v>1763</v>
      </c>
      <c r="WA87" t="s">
        <v>1767</v>
      </c>
      <c r="WJ87" t="s">
        <v>1763</v>
      </c>
      <c r="WK87" t="s">
        <v>1763</v>
      </c>
      <c r="WL87" t="s">
        <v>1767</v>
      </c>
      <c r="WM87" t="s">
        <v>1767</v>
      </c>
      <c r="WN87" t="s">
        <v>1767</v>
      </c>
      <c r="WO87" t="s">
        <v>1767</v>
      </c>
      <c r="WP87" t="s">
        <v>1767</v>
      </c>
      <c r="WQ87" t="s">
        <v>1767</v>
      </c>
      <c r="WR87" t="s">
        <v>1767</v>
      </c>
      <c r="WS87" t="s">
        <v>928</v>
      </c>
      <c r="WU87" t="s">
        <v>1763</v>
      </c>
      <c r="WV87" t="s">
        <v>1767</v>
      </c>
      <c r="WW87" t="s">
        <v>1767</v>
      </c>
      <c r="WX87" t="s">
        <v>1767</v>
      </c>
      <c r="WY87" t="s">
        <v>1767</v>
      </c>
      <c r="WZ87" t="s">
        <v>1767</v>
      </c>
      <c r="XA87" t="s">
        <v>1767</v>
      </c>
      <c r="XB87" t="s">
        <v>1767</v>
      </c>
      <c r="XC87" t="s">
        <v>1802</v>
      </c>
      <c r="XD87" t="s">
        <v>1767</v>
      </c>
      <c r="XE87" t="s">
        <v>1763</v>
      </c>
      <c r="XF87" t="s">
        <v>1767</v>
      </c>
      <c r="XG87" t="s">
        <v>1767</v>
      </c>
      <c r="XH87" t="s">
        <v>1767</v>
      </c>
      <c r="XI87" t="s">
        <v>1767</v>
      </c>
      <c r="XJ87" t="s">
        <v>1767</v>
      </c>
      <c r="XK87" t="s">
        <v>1767</v>
      </c>
      <c r="XL87" t="s">
        <v>1767</v>
      </c>
      <c r="XM87" t="s">
        <v>1767</v>
      </c>
      <c r="XN87" t="s">
        <v>1767</v>
      </c>
      <c r="XO87" t="s">
        <v>1767</v>
      </c>
      <c r="XP87" t="s">
        <v>1767</v>
      </c>
      <c r="XQ87" t="s">
        <v>1767</v>
      </c>
      <c r="XR87" t="s">
        <v>1763</v>
      </c>
      <c r="XS87" t="s">
        <v>1767</v>
      </c>
      <c r="XT87" t="s">
        <v>1763</v>
      </c>
      <c r="XU87" t="s">
        <v>1767</v>
      </c>
      <c r="XV87" t="s">
        <v>1767</v>
      </c>
      <c r="XW87" t="s">
        <v>1767</v>
      </c>
      <c r="XX87" t="s">
        <v>1767</v>
      </c>
      <c r="XY87" t="s">
        <v>1767</v>
      </c>
      <c r="XZ87" t="s">
        <v>1767</v>
      </c>
      <c r="ZM87" t="s">
        <v>1767</v>
      </c>
      <c r="ZN87" t="s">
        <v>1767</v>
      </c>
      <c r="ZO87" t="s">
        <v>1767</v>
      </c>
      <c r="ZP87" t="s">
        <v>1767</v>
      </c>
      <c r="ZQ87" t="s">
        <v>1767</v>
      </c>
      <c r="ZR87" t="s">
        <v>1763</v>
      </c>
      <c r="ZS87" t="s">
        <v>1763</v>
      </c>
      <c r="ZT87" t="s">
        <v>1767</v>
      </c>
      <c r="ZU87" t="s">
        <v>1767</v>
      </c>
      <c r="ZV87" t="s">
        <v>1767</v>
      </c>
      <c r="ZW87" t="s">
        <v>1763</v>
      </c>
      <c r="ZX87" t="s">
        <v>1767</v>
      </c>
      <c r="ZY87" t="s">
        <v>1767</v>
      </c>
      <c r="ZZ87" t="s">
        <v>1767</v>
      </c>
      <c r="AAA87" t="s">
        <v>1767</v>
      </c>
      <c r="AAB87" t="s">
        <v>1767</v>
      </c>
      <c r="AAC87" t="s">
        <v>1767</v>
      </c>
      <c r="AAD87" t="s">
        <v>1767</v>
      </c>
      <c r="AAE87" t="s">
        <v>1767</v>
      </c>
      <c r="AAF87" t="s">
        <v>1767</v>
      </c>
      <c r="AAH87" t="s">
        <v>1763</v>
      </c>
      <c r="AAI87" t="s">
        <v>1767</v>
      </c>
      <c r="AAJ87" t="s">
        <v>1767</v>
      </c>
      <c r="AAK87" t="s">
        <v>1767</v>
      </c>
      <c r="AAL87" t="s">
        <v>1763</v>
      </c>
      <c r="AAM87" t="s">
        <v>1767</v>
      </c>
      <c r="AAN87" t="s">
        <v>1763</v>
      </c>
      <c r="AAO87" t="s">
        <v>1767</v>
      </c>
      <c r="AAP87" t="s">
        <v>1767</v>
      </c>
      <c r="AAQ87" t="s">
        <v>1767</v>
      </c>
      <c r="AAR87" t="s">
        <v>1767</v>
      </c>
      <c r="AAS87" t="s">
        <v>1767</v>
      </c>
      <c r="AAT87" t="s">
        <v>1767</v>
      </c>
      <c r="AAV87" t="s">
        <v>1767</v>
      </c>
      <c r="AAW87" t="s">
        <v>1767</v>
      </c>
      <c r="AAX87" t="s">
        <v>1767</v>
      </c>
      <c r="AAY87" t="s">
        <v>1767</v>
      </c>
      <c r="AAZ87" t="s">
        <v>1767</v>
      </c>
      <c r="ABA87" t="s">
        <v>1763</v>
      </c>
      <c r="ABB87" t="s">
        <v>1763</v>
      </c>
      <c r="ABC87" t="s">
        <v>1767</v>
      </c>
      <c r="ABD87" t="s">
        <v>1767</v>
      </c>
      <c r="ABE87" t="s">
        <v>1767</v>
      </c>
      <c r="ABF87" t="s">
        <v>1767</v>
      </c>
      <c r="ABG87" t="s">
        <v>1767</v>
      </c>
      <c r="ABH87" t="s">
        <v>1767</v>
      </c>
      <c r="ABI87" t="s">
        <v>1767</v>
      </c>
      <c r="ABJ87" t="s">
        <v>1767</v>
      </c>
      <c r="ABK87" t="s">
        <v>1767</v>
      </c>
      <c r="ABL87" t="s">
        <v>1767</v>
      </c>
      <c r="ABM87" t="s">
        <v>1767</v>
      </c>
      <c r="ABN87" t="s">
        <v>1767</v>
      </c>
      <c r="ABO87" t="s">
        <v>1767</v>
      </c>
      <c r="ABP87" t="s">
        <v>1767</v>
      </c>
      <c r="ABQ87" t="s">
        <v>1767</v>
      </c>
      <c r="ABR87" t="s">
        <v>1767</v>
      </c>
      <c r="ABS87" t="s">
        <v>1767</v>
      </c>
      <c r="ABT87" t="s">
        <v>1763</v>
      </c>
      <c r="ABU87" t="s">
        <v>1767</v>
      </c>
      <c r="ABV87" t="s">
        <v>1767</v>
      </c>
      <c r="ABW87" t="s">
        <v>1763</v>
      </c>
      <c r="ABX87" t="s">
        <v>1767</v>
      </c>
      <c r="ABY87" t="s">
        <v>1767</v>
      </c>
      <c r="ABZ87" t="s">
        <v>1767</v>
      </c>
      <c r="ACA87" t="s">
        <v>1763</v>
      </c>
      <c r="ACB87" t="s">
        <v>1767</v>
      </c>
      <c r="ACC87" t="s">
        <v>1767</v>
      </c>
      <c r="ACD87" t="s">
        <v>1767</v>
      </c>
      <c r="ACE87" t="s">
        <v>1767</v>
      </c>
      <c r="ACF87" t="s">
        <v>1767</v>
      </c>
      <c r="ACG87" t="s">
        <v>1767</v>
      </c>
      <c r="ACH87" t="s">
        <v>1767</v>
      </c>
      <c r="ACI87" t="s">
        <v>1767</v>
      </c>
    </row>
    <row r="88" spans="1:763">
      <c r="A88" t="s">
        <v>1271</v>
      </c>
      <c r="B88" t="s">
        <v>1272</v>
      </c>
      <c r="C88" t="s">
        <v>1273</v>
      </c>
      <c r="D88" t="s">
        <v>1028</v>
      </c>
      <c r="E88" t="s">
        <v>1028</v>
      </c>
      <c r="P88" t="s">
        <v>886</v>
      </c>
      <c r="Q88">
        <v>0.64514064157430773</v>
      </c>
      <c r="T88" t="s">
        <v>1883</v>
      </c>
      <c r="V88" t="s">
        <v>1763</v>
      </c>
      <c r="X88" t="s">
        <v>1763</v>
      </c>
      <c r="Y88" t="s">
        <v>1764</v>
      </c>
      <c r="AA88" t="s">
        <v>1765</v>
      </c>
      <c r="AB88" t="s">
        <v>1766</v>
      </c>
      <c r="AC88" t="s">
        <v>836</v>
      </c>
      <c r="AD88" t="s">
        <v>1767</v>
      </c>
      <c r="AE88" t="s">
        <v>837</v>
      </c>
      <c r="AF88" t="s">
        <v>837</v>
      </c>
      <c r="AG88" t="s">
        <v>818</v>
      </c>
      <c r="KF88" t="s">
        <v>836</v>
      </c>
      <c r="KH88" t="s">
        <v>818</v>
      </c>
      <c r="KI88" t="s">
        <v>845</v>
      </c>
      <c r="KJ88" t="s">
        <v>818</v>
      </c>
      <c r="KK88" t="s">
        <v>818</v>
      </c>
      <c r="KL88" t="s">
        <v>818</v>
      </c>
      <c r="KM88" t="s">
        <v>845</v>
      </c>
      <c r="KN88" t="s">
        <v>818</v>
      </c>
      <c r="KO88" t="s">
        <v>818</v>
      </c>
      <c r="KP88" t="s">
        <v>845</v>
      </c>
      <c r="KQ88" t="s">
        <v>845</v>
      </c>
      <c r="KR88" t="s">
        <v>818</v>
      </c>
      <c r="KS88" t="s">
        <v>818</v>
      </c>
      <c r="KT88" t="s">
        <v>845</v>
      </c>
      <c r="KU88" t="s">
        <v>818</v>
      </c>
      <c r="KV88" t="s">
        <v>818</v>
      </c>
      <c r="KW88" t="s">
        <v>845</v>
      </c>
      <c r="KX88" t="s">
        <v>818</v>
      </c>
      <c r="KY88" t="s">
        <v>818</v>
      </c>
      <c r="KZ88" t="s">
        <v>845</v>
      </c>
      <c r="LA88" t="s">
        <v>845</v>
      </c>
      <c r="LB88" t="s">
        <v>837</v>
      </c>
      <c r="LC88" t="s">
        <v>837</v>
      </c>
      <c r="LD88" t="s">
        <v>836</v>
      </c>
      <c r="LE88" t="s">
        <v>818</v>
      </c>
      <c r="LF88" t="s">
        <v>837</v>
      </c>
      <c r="LH88" t="s">
        <v>1767</v>
      </c>
      <c r="LI88" t="s">
        <v>1767</v>
      </c>
      <c r="LJ88" t="s">
        <v>1767</v>
      </c>
      <c r="LK88" t="s">
        <v>1767</v>
      </c>
      <c r="LL88" t="s">
        <v>1763</v>
      </c>
      <c r="LM88" t="s">
        <v>1767</v>
      </c>
      <c r="LN88" t="s">
        <v>1763</v>
      </c>
      <c r="LO88" t="s">
        <v>1763</v>
      </c>
      <c r="LP88" t="s">
        <v>1763</v>
      </c>
      <c r="LQ88" t="s">
        <v>1767</v>
      </c>
      <c r="LR88" t="s">
        <v>845</v>
      </c>
      <c r="LV88" t="s">
        <v>845</v>
      </c>
      <c r="LX88" t="s">
        <v>1767</v>
      </c>
      <c r="MA88" t="s">
        <v>1793</v>
      </c>
      <c r="MB88" t="s">
        <v>887</v>
      </c>
      <c r="MC88" t="s">
        <v>1804</v>
      </c>
      <c r="MD88" t="s">
        <v>1763</v>
      </c>
      <c r="MF88" t="s">
        <v>1770</v>
      </c>
      <c r="MI88" t="s">
        <v>1763</v>
      </c>
      <c r="MJ88" t="s">
        <v>1771</v>
      </c>
      <c r="MK88" t="s">
        <v>1763</v>
      </c>
      <c r="ML88" t="s">
        <v>1763</v>
      </c>
      <c r="MM88" t="s">
        <v>1767</v>
      </c>
      <c r="MN88" t="s">
        <v>1767</v>
      </c>
      <c r="MO88" t="s">
        <v>1767</v>
      </c>
      <c r="MP88" t="s">
        <v>1767</v>
      </c>
      <c r="MQ88" t="s">
        <v>1767</v>
      </c>
      <c r="MR88" t="s">
        <v>1767</v>
      </c>
      <c r="MS88" t="s">
        <v>1767</v>
      </c>
      <c r="MT88" t="s">
        <v>1767</v>
      </c>
      <c r="MU88" t="s">
        <v>1763</v>
      </c>
      <c r="NC88" t="s">
        <v>1767</v>
      </c>
      <c r="ND88" t="s">
        <v>1763</v>
      </c>
      <c r="NE88" t="s">
        <v>1767</v>
      </c>
      <c r="NF88" t="s">
        <v>1767</v>
      </c>
      <c r="NG88" t="s">
        <v>1767</v>
      </c>
      <c r="NH88" t="s">
        <v>1763</v>
      </c>
      <c r="NI88" t="s">
        <v>1767</v>
      </c>
      <c r="NJ88" t="s">
        <v>1763</v>
      </c>
      <c r="NK88" t="s">
        <v>1767</v>
      </c>
      <c r="NL88" t="s">
        <v>1763</v>
      </c>
      <c r="NM88" t="s">
        <v>1767</v>
      </c>
      <c r="NN88" t="s">
        <v>1767</v>
      </c>
      <c r="NO88" t="s">
        <v>1767</v>
      </c>
      <c r="NP88" t="s">
        <v>1767</v>
      </c>
      <c r="NQ88" t="s">
        <v>1767</v>
      </c>
      <c r="NR88" t="s">
        <v>1767</v>
      </c>
      <c r="NU88" t="s">
        <v>1839</v>
      </c>
      <c r="NX88" t="s">
        <v>1928</v>
      </c>
      <c r="OP88" t="s">
        <v>1767</v>
      </c>
      <c r="OQ88" t="s">
        <v>1774</v>
      </c>
      <c r="OR88" t="s">
        <v>1775</v>
      </c>
      <c r="OS88" t="s">
        <v>1806</v>
      </c>
      <c r="OT88" t="s">
        <v>1763</v>
      </c>
      <c r="OU88" t="s">
        <v>1763</v>
      </c>
      <c r="OV88" t="s">
        <v>1777</v>
      </c>
      <c r="OW88" t="s">
        <v>1820</v>
      </c>
      <c r="OX88" t="s">
        <v>1830</v>
      </c>
      <c r="OY88" t="s">
        <v>1779</v>
      </c>
      <c r="OZ88" t="s">
        <v>928</v>
      </c>
      <c r="PA88" t="s">
        <v>1763</v>
      </c>
      <c r="PB88" t="s">
        <v>1763</v>
      </c>
      <c r="PC88" t="s">
        <v>1767</v>
      </c>
      <c r="PD88" t="s">
        <v>1763</v>
      </c>
      <c r="PE88" t="s">
        <v>1767</v>
      </c>
      <c r="PF88" t="s">
        <v>1767</v>
      </c>
      <c r="PG88" t="s">
        <v>1767</v>
      </c>
      <c r="PH88" t="s">
        <v>1767</v>
      </c>
      <c r="PI88" t="s">
        <v>1767</v>
      </c>
      <c r="PJ88" t="s">
        <v>1767</v>
      </c>
      <c r="PK88" t="s">
        <v>1767</v>
      </c>
      <c r="PL88" t="s">
        <v>1780</v>
      </c>
      <c r="PM88" t="s">
        <v>836</v>
      </c>
      <c r="PN88" t="s">
        <v>845</v>
      </c>
      <c r="PO88" t="s">
        <v>1826</v>
      </c>
      <c r="PP88" t="s">
        <v>1800</v>
      </c>
      <c r="PQ88" t="s">
        <v>1763</v>
      </c>
      <c r="PR88" t="s">
        <v>1763</v>
      </c>
      <c r="PS88" t="s">
        <v>1763</v>
      </c>
      <c r="PT88" t="s">
        <v>1767</v>
      </c>
      <c r="PU88" t="s">
        <v>1767</v>
      </c>
      <c r="PV88" t="s">
        <v>1767</v>
      </c>
      <c r="PW88" t="s">
        <v>1767</v>
      </c>
      <c r="PX88" t="s">
        <v>1767</v>
      </c>
      <c r="PY88" t="s">
        <v>1767</v>
      </c>
      <c r="PZ88" t="s">
        <v>1783</v>
      </c>
      <c r="QA88" t="s">
        <v>841</v>
      </c>
      <c r="QB88" t="s">
        <v>1850</v>
      </c>
      <c r="QC88" t="s">
        <v>1851</v>
      </c>
      <c r="QD88" t="s">
        <v>1815</v>
      </c>
      <c r="QE88" t="s">
        <v>845</v>
      </c>
      <c r="QF88" t="s">
        <v>1763</v>
      </c>
      <c r="QG88" t="s">
        <v>1763</v>
      </c>
      <c r="QH88" t="s">
        <v>1763</v>
      </c>
      <c r="QI88" t="s">
        <v>1767</v>
      </c>
      <c r="QJ88" t="s">
        <v>1763</v>
      </c>
      <c r="QK88" t="s">
        <v>1763</v>
      </c>
      <c r="QL88" t="s">
        <v>1767</v>
      </c>
      <c r="QM88" t="s">
        <v>1763</v>
      </c>
      <c r="QN88" t="s">
        <v>1767</v>
      </c>
      <c r="QO88" t="s">
        <v>1763</v>
      </c>
      <c r="QP88" t="s">
        <v>1767</v>
      </c>
      <c r="QQ88" t="s">
        <v>1767</v>
      </c>
      <c r="QR88" t="s">
        <v>1767</v>
      </c>
      <c r="QS88" t="s">
        <v>1767</v>
      </c>
      <c r="QT88" t="s">
        <v>1763</v>
      </c>
      <c r="QU88" t="s">
        <v>1763</v>
      </c>
      <c r="QV88" t="s">
        <v>1763</v>
      </c>
      <c r="QW88" t="s">
        <v>1763</v>
      </c>
      <c r="QX88" t="s">
        <v>1767</v>
      </c>
      <c r="QY88" t="s">
        <v>1767</v>
      </c>
      <c r="QZ88" t="s">
        <v>1767</v>
      </c>
      <c r="RA88" t="s">
        <v>1767</v>
      </c>
      <c r="RB88" t="s">
        <v>1767</v>
      </c>
      <c r="RC88" t="s">
        <v>1767</v>
      </c>
      <c r="RD88" t="s">
        <v>1767</v>
      </c>
      <c r="RE88" t="s">
        <v>1767</v>
      </c>
      <c r="RF88" t="s">
        <v>1767</v>
      </c>
      <c r="RG88" t="s">
        <v>1767</v>
      </c>
      <c r="RH88" t="s">
        <v>1767</v>
      </c>
      <c r="RI88" t="s">
        <v>1767</v>
      </c>
      <c r="RJ88" t="s">
        <v>1767</v>
      </c>
      <c r="RK88" t="s">
        <v>1763</v>
      </c>
      <c r="RL88" t="s">
        <v>1763</v>
      </c>
      <c r="RM88" t="s">
        <v>1767</v>
      </c>
      <c r="RN88" t="s">
        <v>1767</v>
      </c>
      <c r="RO88" t="s">
        <v>1767</v>
      </c>
      <c r="RP88" t="s">
        <v>1767</v>
      </c>
      <c r="RQ88" t="s">
        <v>1767</v>
      </c>
      <c r="RR88" t="s">
        <v>1767</v>
      </c>
      <c r="RS88" t="s">
        <v>1767</v>
      </c>
      <c r="RT88" t="s">
        <v>1767</v>
      </c>
      <c r="RU88" t="s">
        <v>1767</v>
      </c>
      <c r="RV88" t="s">
        <v>1767</v>
      </c>
      <c r="RW88" t="s">
        <v>1767</v>
      </c>
      <c r="RX88" t="s">
        <v>845</v>
      </c>
      <c r="RY88" t="s">
        <v>834</v>
      </c>
      <c r="RZ88" t="s">
        <v>1763</v>
      </c>
      <c r="SA88" t="s">
        <v>1763</v>
      </c>
      <c r="SB88" t="s">
        <v>1763</v>
      </c>
      <c r="SC88" t="s">
        <v>1767</v>
      </c>
      <c r="SD88" t="s">
        <v>1763</v>
      </c>
      <c r="SE88" t="s">
        <v>1763</v>
      </c>
      <c r="SF88" t="s">
        <v>1767</v>
      </c>
      <c r="SG88" t="s">
        <v>1767</v>
      </c>
      <c r="SH88" t="s">
        <v>1767</v>
      </c>
      <c r="SI88" t="s">
        <v>1767</v>
      </c>
      <c r="SJ88" t="s">
        <v>1767</v>
      </c>
      <c r="SK88" t="s">
        <v>1767</v>
      </c>
      <c r="SL88" t="s">
        <v>1767</v>
      </c>
      <c r="SM88" t="s">
        <v>1767</v>
      </c>
      <c r="SN88" t="s">
        <v>1767</v>
      </c>
      <c r="SO88" t="s">
        <v>1767</v>
      </c>
      <c r="SP88" t="s">
        <v>1763</v>
      </c>
      <c r="SQ88" t="s">
        <v>1767</v>
      </c>
      <c r="SR88" t="s">
        <v>1763</v>
      </c>
      <c r="SS88" t="s">
        <v>1767</v>
      </c>
      <c r="ST88" t="s">
        <v>1767</v>
      </c>
      <c r="SU88" t="s">
        <v>1767</v>
      </c>
      <c r="SV88" t="s">
        <v>1767</v>
      </c>
      <c r="SW88" t="s">
        <v>1767</v>
      </c>
      <c r="SX88" t="s">
        <v>1767</v>
      </c>
      <c r="SY88" t="s">
        <v>1767</v>
      </c>
      <c r="SZ88" t="s">
        <v>1763</v>
      </c>
      <c r="TA88" t="s">
        <v>1767</v>
      </c>
      <c r="TB88" t="s">
        <v>1763</v>
      </c>
      <c r="TC88" t="s">
        <v>1767</v>
      </c>
      <c r="TD88" t="s">
        <v>1767</v>
      </c>
      <c r="TE88" t="s">
        <v>1767</v>
      </c>
      <c r="TF88" t="s">
        <v>1767</v>
      </c>
      <c r="TG88" t="s">
        <v>1767</v>
      </c>
      <c r="TH88" t="s">
        <v>1767</v>
      </c>
      <c r="TI88" t="s">
        <v>1767</v>
      </c>
      <c r="TJ88" t="s">
        <v>1763</v>
      </c>
      <c r="TK88" t="s">
        <v>1767</v>
      </c>
      <c r="TL88" t="s">
        <v>1767</v>
      </c>
      <c r="TM88" t="s">
        <v>1767</v>
      </c>
      <c r="TN88" t="s">
        <v>1767</v>
      </c>
      <c r="TO88" t="s">
        <v>1763</v>
      </c>
      <c r="TP88" t="s">
        <v>1767</v>
      </c>
      <c r="TQ88" t="s">
        <v>1763</v>
      </c>
      <c r="TR88" t="s">
        <v>1767</v>
      </c>
      <c r="TS88" t="s">
        <v>1767</v>
      </c>
      <c r="TT88" t="s">
        <v>1763</v>
      </c>
      <c r="TU88" t="s">
        <v>1767</v>
      </c>
      <c r="TV88" t="s">
        <v>1767</v>
      </c>
      <c r="TW88" t="s">
        <v>1767</v>
      </c>
      <c r="TX88" t="s">
        <v>1929</v>
      </c>
      <c r="TY88" t="s">
        <v>1763</v>
      </c>
      <c r="TZ88" t="s">
        <v>1767</v>
      </c>
      <c r="UA88" t="s">
        <v>1767</v>
      </c>
      <c r="UB88" t="s">
        <v>1763</v>
      </c>
      <c r="UC88" t="s">
        <v>1767</v>
      </c>
      <c r="UD88" t="s">
        <v>1767</v>
      </c>
      <c r="UE88" t="s">
        <v>1767</v>
      </c>
      <c r="UF88" t="s">
        <v>1767</v>
      </c>
      <c r="UG88" t="s">
        <v>1767</v>
      </c>
      <c r="UH88" t="s">
        <v>1767</v>
      </c>
      <c r="UI88" t="s">
        <v>1767</v>
      </c>
      <c r="UJ88" t="s">
        <v>1767</v>
      </c>
      <c r="UK88" t="s">
        <v>1767</v>
      </c>
      <c r="UL88" t="s">
        <v>1763</v>
      </c>
      <c r="UM88" t="s">
        <v>1767</v>
      </c>
      <c r="UN88" t="s">
        <v>1763</v>
      </c>
      <c r="UO88" t="s">
        <v>1763</v>
      </c>
      <c r="UP88" t="s">
        <v>1763</v>
      </c>
      <c r="UQ88" t="s">
        <v>1767</v>
      </c>
      <c r="UR88" t="s">
        <v>1763</v>
      </c>
      <c r="US88" t="s">
        <v>1767</v>
      </c>
      <c r="UT88" t="s">
        <v>1767</v>
      </c>
      <c r="UU88" t="s">
        <v>1767</v>
      </c>
      <c r="UV88" t="s">
        <v>1767</v>
      </c>
      <c r="UW88" t="s">
        <v>1767</v>
      </c>
      <c r="UX88" t="s">
        <v>1767</v>
      </c>
      <c r="UY88" t="s">
        <v>1767</v>
      </c>
      <c r="UZ88" t="s">
        <v>1767</v>
      </c>
      <c r="VB88" t="s">
        <v>1787</v>
      </c>
      <c r="VC88" t="s">
        <v>1846</v>
      </c>
      <c r="VD88" t="s">
        <v>1767</v>
      </c>
      <c r="VE88" t="s">
        <v>1767</v>
      </c>
      <c r="VF88" t="s">
        <v>1763</v>
      </c>
      <c r="VG88" t="s">
        <v>1767</v>
      </c>
      <c r="VH88" t="s">
        <v>1767</v>
      </c>
      <c r="VI88" t="s">
        <v>1763</v>
      </c>
      <c r="VJ88" t="s">
        <v>1767</v>
      </c>
      <c r="VK88" t="s">
        <v>1763</v>
      </c>
      <c r="VL88" t="s">
        <v>1767</v>
      </c>
      <c r="VM88" t="s">
        <v>1767</v>
      </c>
      <c r="VN88" t="s">
        <v>1767</v>
      </c>
      <c r="VO88" t="s">
        <v>1767</v>
      </c>
      <c r="VP88" t="s">
        <v>1767</v>
      </c>
      <c r="VQ88" t="s">
        <v>1767</v>
      </c>
      <c r="VR88" t="s">
        <v>1767</v>
      </c>
      <c r="VY88" t="s">
        <v>1763</v>
      </c>
      <c r="VZ88" t="s">
        <v>1763</v>
      </c>
      <c r="WA88" t="s">
        <v>1763</v>
      </c>
      <c r="WB88" t="s">
        <v>1767</v>
      </c>
      <c r="WJ88" t="s">
        <v>1767</v>
      </c>
      <c r="WK88" t="s">
        <v>1767</v>
      </c>
      <c r="WL88" t="s">
        <v>1763</v>
      </c>
      <c r="WM88" t="s">
        <v>1767</v>
      </c>
      <c r="WN88" t="s">
        <v>1767</v>
      </c>
      <c r="WO88" t="s">
        <v>1767</v>
      </c>
      <c r="WP88" t="s">
        <v>1767</v>
      </c>
      <c r="WQ88" t="s">
        <v>1767</v>
      </c>
      <c r="WR88" t="s">
        <v>1767</v>
      </c>
      <c r="WS88" t="s">
        <v>846</v>
      </c>
      <c r="WU88" t="s">
        <v>1767</v>
      </c>
      <c r="WV88" t="s">
        <v>1767</v>
      </c>
      <c r="WW88" t="s">
        <v>1767</v>
      </c>
      <c r="WX88" t="s">
        <v>1767</v>
      </c>
      <c r="WY88" t="s">
        <v>1767</v>
      </c>
      <c r="WZ88" t="s">
        <v>1763</v>
      </c>
      <c r="XA88" t="s">
        <v>1767</v>
      </c>
      <c r="XB88" t="s">
        <v>1767</v>
      </c>
      <c r="XC88" t="s">
        <v>1802</v>
      </c>
      <c r="XD88" t="s">
        <v>1763</v>
      </c>
      <c r="XE88" t="s">
        <v>1767</v>
      </c>
      <c r="XF88" t="s">
        <v>1767</v>
      </c>
      <c r="XG88" t="s">
        <v>1767</v>
      </c>
      <c r="XH88" t="s">
        <v>1767</v>
      </c>
      <c r="XI88" t="s">
        <v>1767</v>
      </c>
      <c r="XJ88" t="s">
        <v>1767</v>
      </c>
      <c r="XK88" t="s">
        <v>1767</v>
      </c>
      <c r="XL88" t="s">
        <v>1763</v>
      </c>
      <c r="XM88" t="s">
        <v>1763</v>
      </c>
      <c r="XN88" t="s">
        <v>1767</v>
      </c>
      <c r="XO88" t="s">
        <v>1767</v>
      </c>
      <c r="XP88" t="s">
        <v>1767</v>
      </c>
      <c r="XQ88" t="s">
        <v>1767</v>
      </c>
      <c r="XR88" t="s">
        <v>1763</v>
      </c>
      <c r="XS88" t="s">
        <v>1767</v>
      </c>
      <c r="XT88" t="s">
        <v>1763</v>
      </c>
      <c r="XU88" t="s">
        <v>1767</v>
      </c>
      <c r="XV88" t="s">
        <v>1767</v>
      </c>
      <c r="XW88" t="s">
        <v>1767</v>
      </c>
      <c r="XX88" t="s">
        <v>1767</v>
      </c>
      <c r="XY88" t="s">
        <v>1767</v>
      </c>
      <c r="XZ88" t="s">
        <v>1763</v>
      </c>
      <c r="YA88" t="s">
        <v>1767</v>
      </c>
      <c r="YB88" t="s">
        <v>1767</v>
      </c>
      <c r="YC88" t="s">
        <v>1767</v>
      </c>
      <c r="YD88" t="s">
        <v>1763</v>
      </c>
      <c r="YE88" t="s">
        <v>1767</v>
      </c>
      <c r="YF88" t="s">
        <v>1767</v>
      </c>
      <c r="YG88" t="s">
        <v>1767</v>
      </c>
      <c r="YH88" t="s">
        <v>1767</v>
      </c>
      <c r="YI88" t="s">
        <v>1767</v>
      </c>
      <c r="YJ88" t="s">
        <v>1767</v>
      </c>
      <c r="YK88" t="s">
        <v>1767</v>
      </c>
      <c r="YL88" t="s">
        <v>1767</v>
      </c>
      <c r="YM88" t="s">
        <v>1767</v>
      </c>
      <c r="YN88" t="s">
        <v>1767</v>
      </c>
      <c r="YO88" t="s">
        <v>1763</v>
      </c>
      <c r="YP88" t="s">
        <v>1767</v>
      </c>
      <c r="YQ88" t="s">
        <v>1767</v>
      </c>
      <c r="YR88" t="s">
        <v>1767</v>
      </c>
      <c r="YS88" t="s">
        <v>1767</v>
      </c>
      <c r="YT88" t="s">
        <v>1767</v>
      </c>
      <c r="YU88" t="s">
        <v>1763</v>
      </c>
      <c r="YW88" t="s">
        <v>1763</v>
      </c>
      <c r="YX88" t="s">
        <v>1767</v>
      </c>
      <c r="YY88" t="s">
        <v>1767</v>
      </c>
      <c r="YZ88" t="s">
        <v>1767</v>
      </c>
      <c r="ZA88" t="s">
        <v>1767</v>
      </c>
      <c r="ZB88" t="s">
        <v>1763</v>
      </c>
      <c r="ZC88" t="s">
        <v>1763</v>
      </c>
      <c r="ZD88" t="s">
        <v>1767</v>
      </c>
      <c r="ZE88" t="s">
        <v>1767</v>
      </c>
      <c r="ZF88" t="s">
        <v>1767</v>
      </c>
      <c r="ZG88" t="s">
        <v>1767</v>
      </c>
      <c r="ZH88" t="s">
        <v>1763</v>
      </c>
      <c r="ZI88" t="s">
        <v>1763</v>
      </c>
      <c r="ZJ88" t="s">
        <v>1767</v>
      </c>
      <c r="ZK88" t="s">
        <v>1767</v>
      </c>
      <c r="ZL88" t="s">
        <v>1767</v>
      </c>
      <c r="ZM88" t="s">
        <v>1767</v>
      </c>
      <c r="ZN88" t="s">
        <v>1767</v>
      </c>
      <c r="ZO88" t="s">
        <v>1767</v>
      </c>
      <c r="ZP88" t="s">
        <v>1767</v>
      </c>
      <c r="ZQ88" t="s">
        <v>1767</v>
      </c>
      <c r="ZR88" t="s">
        <v>1767</v>
      </c>
      <c r="ZS88" t="s">
        <v>1763</v>
      </c>
      <c r="ZT88" t="s">
        <v>1767</v>
      </c>
      <c r="ZU88" t="s">
        <v>1763</v>
      </c>
      <c r="ZV88" t="s">
        <v>1767</v>
      </c>
      <c r="ZW88" t="s">
        <v>1767</v>
      </c>
      <c r="ZX88" t="s">
        <v>1767</v>
      </c>
      <c r="ZY88" t="s">
        <v>1767</v>
      </c>
      <c r="ZZ88" t="s">
        <v>1767</v>
      </c>
      <c r="AAA88" t="s">
        <v>1767</v>
      </c>
      <c r="AAB88" t="s">
        <v>1767</v>
      </c>
      <c r="AAC88" t="s">
        <v>1767</v>
      </c>
      <c r="AAD88" t="s">
        <v>1767</v>
      </c>
      <c r="AAE88" t="s">
        <v>1767</v>
      </c>
      <c r="AAF88" t="s">
        <v>1767</v>
      </c>
      <c r="AAH88" t="s">
        <v>1763</v>
      </c>
      <c r="AAI88" t="s">
        <v>1767</v>
      </c>
      <c r="AAJ88" t="s">
        <v>1763</v>
      </c>
      <c r="AAK88" t="s">
        <v>1767</v>
      </c>
      <c r="AAL88" t="s">
        <v>1767</v>
      </c>
      <c r="AAM88" t="s">
        <v>1767</v>
      </c>
      <c r="AAN88" t="s">
        <v>1767</v>
      </c>
      <c r="AAO88" t="s">
        <v>1767</v>
      </c>
      <c r="AAP88" t="s">
        <v>1767</v>
      </c>
      <c r="AAQ88" t="s">
        <v>1767</v>
      </c>
      <c r="AAR88" t="s">
        <v>1767</v>
      </c>
      <c r="AAS88" t="s">
        <v>1767</v>
      </c>
      <c r="AAT88" t="s">
        <v>1767</v>
      </c>
      <c r="AAV88" t="s">
        <v>1767</v>
      </c>
      <c r="AAW88" t="s">
        <v>1767</v>
      </c>
      <c r="AAX88" t="s">
        <v>1767</v>
      </c>
      <c r="AAY88" t="s">
        <v>1767</v>
      </c>
      <c r="AAZ88" t="s">
        <v>1767</v>
      </c>
      <c r="ABA88" t="s">
        <v>1763</v>
      </c>
      <c r="ABB88" t="s">
        <v>1763</v>
      </c>
      <c r="ABC88" t="s">
        <v>1767</v>
      </c>
      <c r="ABD88" t="s">
        <v>1767</v>
      </c>
      <c r="ABE88" t="s">
        <v>1767</v>
      </c>
      <c r="ABF88" t="s">
        <v>1767</v>
      </c>
      <c r="ABG88" t="s">
        <v>1767</v>
      </c>
      <c r="ABH88" t="s">
        <v>1767</v>
      </c>
      <c r="ABI88" t="s">
        <v>1767</v>
      </c>
      <c r="ABJ88" t="s">
        <v>1767</v>
      </c>
      <c r="ABK88" t="s">
        <v>1767</v>
      </c>
      <c r="ABL88" t="s">
        <v>1763</v>
      </c>
      <c r="ABM88" t="s">
        <v>1763</v>
      </c>
      <c r="ABN88" t="s">
        <v>1767</v>
      </c>
      <c r="ABO88" t="s">
        <v>1767</v>
      </c>
      <c r="ABP88" t="s">
        <v>1767</v>
      </c>
      <c r="ABQ88" t="s">
        <v>1767</v>
      </c>
      <c r="ABR88" t="s">
        <v>1767</v>
      </c>
      <c r="ABS88" t="s">
        <v>1767</v>
      </c>
      <c r="ABT88" t="s">
        <v>1763</v>
      </c>
      <c r="ABU88" t="s">
        <v>1767</v>
      </c>
      <c r="ABV88" t="s">
        <v>1767</v>
      </c>
      <c r="ABW88" t="s">
        <v>1763</v>
      </c>
      <c r="ABX88" t="s">
        <v>1767</v>
      </c>
      <c r="ABY88" t="s">
        <v>1767</v>
      </c>
      <c r="ABZ88" t="s">
        <v>1767</v>
      </c>
      <c r="ACA88" t="s">
        <v>1763</v>
      </c>
      <c r="ACB88" t="s">
        <v>1767</v>
      </c>
      <c r="ACC88" t="s">
        <v>1767</v>
      </c>
      <c r="ACD88" t="s">
        <v>1767</v>
      </c>
      <c r="ACE88" t="s">
        <v>1767</v>
      </c>
      <c r="ACF88" t="s">
        <v>1767</v>
      </c>
      <c r="ACG88" t="s">
        <v>1767</v>
      </c>
      <c r="ACH88" t="s">
        <v>1767</v>
      </c>
      <c r="ACI88" t="s">
        <v>1767</v>
      </c>
    </row>
    <row r="89" spans="1:763">
      <c r="A89" t="s">
        <v>1276</v>
      </c>
      <c r="B89" t="s">
        <v>1277</v>
      </c>
      <c r="C89" t="s">
        <v>1278</v>
      </c>
      <c r="D89" t="s">
        <v>811</v>
      </c>
      <c r="E89" t="s">
        <v>811</v>
      </c>
      <c r="P89" t="s">
        <v>886</v>
      </c>
      <c r="Q89">
        <v>0.64514064157430773</v>
      </c>
      <c r="T89" t="s">
        <v>1847</v>
      </c>
      <c r="V89" t="s">
        <v>1763</v>
      </c>
      <c r="X89" t="s">
        <v>1763</v>
      </c>
      <c r="Y89" t="s">
        <v>1791</v>
      </c>
      <c r="AA89" t="s">
        <v>1765</v>
      </c>
      <c r="AB89" t="s">
        <v>1766</v>
      </c>
      <c r="AC89" t="s">
        <v>836</v>
      </c>
      <c r="AD89" t="s">
        <v>1767</v>
      </c>
      <c r="AE89" t="s">
        <v>879</v>
      </c>
      <c r="AF89" t="s">
        <v>845</v>
      </c>
      <c r="AG89" t="s">
        <v>818</v>
      </c>
      <c r="KF89" t="s">
        <v>836</v>
      </c>
      <c r="KH89" t="s">
        <v>845</v>
      </c>
      <c r="KI89" t="s">
        <v>818</v>
      </c>
      <c r="KJ89" t="s">
        <v>818</v>
      </c>
      <c r="KK89" t="s">
        <v>818</v>
      </c>
      <c r="KL89" t="s">
        <v>818</v>
      </c>
      <c r="KM89" t="s">
        <v>818</v>
      </c>
      <c r="KN89" t="s">
        <v>845</v>
      </c>
      <c r="KO89" t="s">
        <v>818</v>
      </c>
      <c r="KP89" t="s">
        <v>845</v>
      </c>
      <c r="KQ89" t="s">
        <v>845</v>
      </c>
      <c r="KR89" t="s">
        <v>818</v>
      </c>
      <c r="KS89" t="s">
        <v>818</v>
      </c>
      <c r="KT89" t="s">
        <v>845</v>
      </c>
      <c r="KU89" t="s">
        <v>818</v>
      </c>
      <c r="KV89" t="s">
        <v>818</v>
      </c>
      <c r="KW89" t="s">
        <v>818</v>
      </c>
      <c r="KX89" t="s">
        <v>845</v>
      </c>
      <c r="KY89" t="s">
        <v>818</v>
      </c>
      <c r="KZ89" t="s">
        <v>845</v>
      </c>
      <c r="LA89" t="s">
        <v>845</v>
      </c>
      <c r="LB89" t="s">
        <v>837</v>
      </c>
      <c r="LC89" t="s">
        <v>837</v>
      </c>
      <c r="LD89" t="s">
        <v>836</v>
      </c>
      <c r="LE89" t="s">
        <v>818</v>
      </c>
      <c r="LF89" t="s">
        <v>837</v>
      </c>
      <c r="LH89" t="s">
        <v>1767</v>
      </c>
      <c r="LI89" t="s">
        <v>1767</v>
      </c>
      <c r="LJ89" t="s">
        <v>1767</v>
      </c>
      <c r="LK89" t="s">
        <v>1767</v>
      </c>
      <c r="LL89" t="s">
        <v>1767</v>
      </c>
      <c r="LM89" t="s">
        <v>1767</v>
      </c>
      <c r="LO89" t="s">
        <v>1763</v>
      </c>
      <c r="LP89" t="s">
        <v>1763</v>
      </c>
      <c r="LQ89" t="s">
        <v>1767</v>
      </c>
      <c r="LR89" t="s">
        <v>818</v>
      </c>
      <c r="LS89" t="s">
        <v>818</v>
      </c>
      <c r="LT89" t="s">
        <v>818</v>
      </c>
      <c r="LU89" t="s">
        <v>818</v>
      </c>
      <c r="LV89" t="s">
        <v>818</v>
      </c>
      <c r="LW89" t="s">
        <v>818</v>
      </c>
      <c r="LX89" t="s">
        <v>1767</v>
      </c>
      <c r="MA89" t="s">
        <v>1793</v>
      </c>
      <c r="MB89" t="s">
        <v>821</v>
      </c>
      <c r="MC89" t="s">
        <v>1804</v>
      </c>
      <c r="MD89" t="s">
        <v>1763</v>
      </c>
      <c r="MF89" t="s">
        <v>1770</v>
      </c>
      <c r="MI89" t="s">
        <v>1763</v>
      </c>
      <c r="MJ89" t="s">
        <v>1904</v>
      </c>
      <c r="MU89" t="s">
        <v>1763</v>
      </c>
      <c r="NC89" t="s">
        <v>1767</v>
      </c>
      <c r="ND89" t="s">
        <v>1767</v>
      </c>
      <c r="NE89" t="s">
        <v>1767</v>
      </c>
      <c r="NR89" t="s">
        <v>1763</v>
      </c>
      <c r="NS89" t="s">
        <v>1767</v>
      </c>
      <c r="NU89" t="s">
        <v>1848</v>
      </c>
      <c r="NX89" t="s">
        <v>1773</v>
      </c>
      <c r="OP89" t="s">
        <v>1767</v>
      </c>
      <c r="OQ89" t="s">
        <v>1774</v>
      </c>
      <c r="OR89" t="s">
        <v>1797</v>
      </c>
      <c r="OS89" t="s">
        <v>1776</v>
      </c>
      <c r="OT89" t="s">
        <v>1763</v>
      </c>
      <c r="OU89" t="s">
        <v>1763</v>
      </c>
      <c r="OV89" t="s">
        <v>1777</v>
      </c>
      <c r="OW89" t="s">
        <v>1778</v>
      </c>
      <c r="OX89" t="s">
        <v>832</v>
      </c>
      <c r="OY89" t="s">
        <v>1779</v>
      </c>
      <c r="OZ89" t="s">
        <v>908</v>
      </c>
      <c r="PA89" t="s">
        <v>1763</v>
      </c>
      <c r="PB89" t="s">
        <v>1767</v>
      </c>
      <c r="PC89" t="s">
        <v>1767</v>
      </c>
      <c r="PD89" t="s">
        <v>1763</v>
      </c>
      <c r="PE89" t="s">
        <v>1767</v>
      </c>
      <c r="PF89" t="s">
        <v>1767</v>
      </c>
      <c r="PG89" t="s">
        <v>1767</v>
      </c>
      <c r="PH89" t="s">
        <v>1767</v>
      </c>
      <c r="PI89" t="s">
        <v>1767</v>
      </c>
      <c r="PJ89" t="s">
        <v>1767</v>
      </c>
      <c r="PK89" t="s">
        <v>1763</v>
      </c>
      <c r="PL89" t="s">
        <v>1780</v>
      </c>
      <c r="PM89" t="s">
        <v>836</v>
      </c>
      <c r="PN89" t="s">
        <v>845</v>
      </c>
      <c r="PO89" t="s">
        <v>1807</v>
      </c>
      <c r="PP89" t="s">
        <v>1800</v>
      </c>
      <c r="PQ89" t="s">
        <v>1763</v>
      </c>
      <c r="PR89" t="s">
        <v>1763</v>
      </c>
      <c r="PS89" t="s">
        <v>1763</v>
      </c>
      <c r="PT89" t="s">
        <v>1767</v>
      </c>
      <c r="PU89" t="s">
        <v>1767</v>
      </c>
      <c r="PV89" t="s">
        <v>1767</v>
      </c>
      <c r="PW89" t="s">
        <v>1767</v>
      </c>
      <c r="PX89" t="s">
        <v>1767</v>
      </c>
      <c r="PY89" t="s">
        <v>1767</v>
      </c>
      <c r="PZ89" t="s">
        <v>1783</v>
      </c>
      <c r="QA89" t="s">
        <v>841</v>
      </c>
      <c r="QB89" t="s">
        <v>1814</v>
      </c>
      <c r="QC89" t="s">
        <v>1851</v>
      </c>
      <c r="QD89" t="s">
        <v>1815</v>
      </c>
      <c r="QE89" t="s">
        <v>845</v>
      </c>
      <c r="QF89" t="s">
        <v>1763</v>
      </c>
      <c r="QG89" t="s">
        <v>1763</v>
      </c>
      <c r="QH89" t="s">
        <v>1763</v>
      </c>
      <c r="QI89" t="s">
        <v>1767</v>
      </c>
      <c r="QJ89" t="s">
        <v>1763</v>
      </c>
      <c r="QK89" t="s">
        <v>1763</v>
      </c>
      <c r="QL89" t="s">
        <v>1767</v>
      </c>
      <c r="QM89" t="s">
        <v>1767</v>
      </c>
      <c r="QN89" t="s">
        <v>1767</v>
      </c>
      <c r="QO89" t="s">
        <v>1763</v>
      </c>
      <c r="QP89" t="s">
        <v>1767</v>
      </c>
      <c r="QQ89" t="s">
        <v>1767</v>
      </c>
      <c r="QR89" t="s">
        <v>1767</v>
      </c>
      <c r="QS89" t="s">
        <v>1767</v>
      </c>
      <c r="QT89" t="s">
        <v>1767</v>
      </c>
      <c r="QU89" t="s">
        <v>1767</v>
      </c>
      <c r="QV89" t="s">
        <v>1767</v>
      </c>
      <c r="QW89" t="s">
        <v>1767</v>
      </c>
      <c r="QX89" t="s">
        <v>1767</v>
      </c>
      <c r="QY89" t="s">
        <v>1767</v>
      </c>
      <c r="QZ89" t="s">
        <v>1763</v>
      </c>
      <c r="RA89" t="s">
        <v>1763</v>
      </c>
      <c r="RB89" t="s">
        <v>1767</v>
      </c>
      <c r="RC89" t="s">
        <v>1767</v>
      </c>
      <c r="RD89" t="s">
        <v>1767</v>
      </c>
      <c r="RE89" t="s">
        <v>1767</v>
      </c>
      <c r="RF89" t="s">
        <v>1763</v>
      </c>
      <c r="RG89" t="s">
        <v>1767</v>
      </c>
      <c r="RH89" t="s">
        <v>1767</v>
      </c>
      <c r="RI89" t="s">
        <v>1767</v>
      </c>
      <c r="RJ89" t="s">
        <v>1767</v>
      </c>
      <c r="RK89" t="s">
        <v>1767</v>
      </c>
      <c r="RZ89" t="s">
        <v>1767</v>
      </c>
      <c r="SB89" t="s">
        <v>1763</v>
      </c>
      <c r="SC89" t="s">
        <v>1767</v>
      </c>
      <c r="SD89" t="s">
        <v>1767</v>
      </c>
      <c r="SE89" t="s">
        <v>1767</v>
      </c>
      <c r="SF89" t="s">
        <v>1767</v>
      </c>
      <c r="SG89" t="s">
        <v>1767</v>
      </c>
      <c r="SH89" t="s">
        <v>1767</v>
      </c>
      <c r="SI89" t="s">
        <v>1767</v>
      </c>
      <c r="SJ89" t="s">
        <v>1767</v>
      </c>
      <c r="SK89" t="s">
        <v>1767</v>
      </c>
      <c r="SL89" t="s">
        <v>1763</v>
      </c>
      <c r="SM89" t="s">
        <v>1767</v>
      </c>
      <c r="SN89" t="s">
        <v>1767</v>
      </c>
      <c r="SO89" t="s">
        <v>1767</v>
      </c>
      <c r="SP89" t="s">
        <v>1767</v>
      </c>
      <c r="SQ89" t="s">
        <v>1767</v>
      </c>
      <c r="SR89" t="s">
        <v>1767</v>
      </c>
      <c r="SS89" t="s">
        <v>1767</v>
      </c>
      <c r="ST89" t="s">
        <v>1767</v>
      </c>
      <c r="SU89" t="s">
        <v>1763</v>
      </c>
      <c r="SV89" t="s">
        <v>1767</v>
      </c>
      <c r="SW89" t="s">
        <v>1763</v>
      </c>
      <c r="SX89" t="s">
        <v>1763</v>
      </c>
      <c r="SY89" t="s">
        <v>1767</v>
      </c>
      <c r="SZ89" t="s">
        <v>1767</v>
      </c>
      <c r="TA89" t="s">
        <v>1767</v>
      </c>
      <c r="TB89" t="s">
        <v>1767</v>
      </c>
      <c r="TC89" t="s">
        <v>1767</v>
      </c>
      <c r="TD89" t="s">
        <v>1767</v>
      </c>
      <c r="TE89" t="s">
        <v>1767</v>
      </c>
      <c r="TF89" t="s">
        <v>1767</v>
      </c>
      <c r="TG89" t="s">
        <v>1767</v>
      </c>
      <c r="TH89" t="s">
        <v>1767</v>
      </c>
      <c r="TI89" t="s">
        <v>1767</v>
      </c>
      <c r="TJ89" t="s">
        <v>1767</v>
      </c>
      <c r="TU89" t="s">
        <v>1767</v>
      </c>
      <c r="TY89" t="s">
        <v>1763</v>
      </c>
      <c r="TZ89" t="s">
        <v>1767</v>
      </c>
      <c r="UA89" t="s">
        <v>1767</v>
      </c>
      <c r="UB89" t="s">
        <v>1767</v>
      </c>
      <c r="UC89" t="s">
        <v>1763</v>
      </c>
      <c r="UD89" t="s">
        <v>1767</v>
      </c>
      <c r="UE89" t="s">
        <v>1767</v>
      </c>
      <c r="UF89" t="s">
        <v>1767</v>
      </c>
      <c r="UG89" t="s">
        <v>1767</v>
      </c>
      <c r="UH89" t="s">
        <v>1767</v>
      </c>
      <c r="UI89" t="s">
        <v>1767</v>
      </c>
      <c r="UJ89" t="s">
        <v>1767</v>
      </c>
      <c r="UK89" t="s">
        <v>1767</v>
      </c>
      <c r="UL89" t="s">
        <v>1763</v>
      </c>
      <c r="UM89" t="s">
        <v>1818</v>
      </c>
      <c r="UN89" t="s">
        <v>1763</v>
      </c>
      <c r="UO89" t="s">
        <v>1763</v>
      </c>
      <c r="UP89" t="s">
        <v>1763</v>
      </c>
      <c r="UQ89" t="s">
        <v>1763</v>
      </c>
      <c r="UR89" t="s">
        <v>1767</v>
      </c>
      <c r="US89" t="s">
        <v>1767</v>
      </c>
      <c r="UT89" t="s">
        <v>1767</v>
      </c>
      <c r="UU89" t="s">
        <v>1767</v>
      </c>
      <c r="UV89" t="s">
        <v>1767</v>
      </c>
      <c r="UW89" t="s">
        <v>1767</v>
      </c>
      <c r="UX89" t="s">
        <v>1767</v>
      </c>
      <c r="UY89" t="s">
        <v>1767</v>
      </c>
      <c r="UZ89" t="s">
        <v>1767</v>
      </c>
      <c r="VB89" t="s">
        <v>1822</v>
      </c>
      <c r="VC89" t="s">
        <v>1846</v>
      </c>
      <c r="VD89" t="s">
        <v>1763</v>
      </c>
      <c r="VE89" t="s">
        <v>1767</v>
      </c>
      <c r="VF89" t="s">
        <v>1767</v>
      </c>
      <c r="VG89" t="s">
        <v>1767</v>
      </c>
      <c r="VH89" t="s">
        <v>1767</v>
      </c>
      <c r="VI89" t="s">
        <v>1767</v>
      </c>
      <c r="VJ89" t="s">
        <v>1767</v>
      </c>
      <c r="VK89" t="s">
        <v>1767</v>
      </c>
      <c r="VL89" t="s">
        <v>1767</v>
      </c>
      <c r="VM89" t="s">
        <v>1767</v>
      </c>
      <c r="VN89" t="s">
        <v>1767</v>
      </c>
      <c r="VO89" t="s">
        <v>1767</v>
      </c>
      <c r="VP89" t="s">
        <v>1767</v>
      </c>
      <c r="VQ89" t="s">
        <v>1767</v>
      </c>
      <c r="VY89" t="s">
        <v>1763</v>
      </c>
      <c r="VZ89" t="s">
        <v>1763</v>
      </c>
      <c r="WA89" t="s">
        <v>1818</v>
      </c>
      <c r="WJ89" t="s">
        <v>1767</v>
      </c>
      <c r="WK89" t="s">
        <v>1767</v>
      </c>
      <c r="WL89" t="s">
        <v>1763</v>
      </c>
      <c r="WM89" t="s">
        <v>1763</v>
      </c>
      <c r="WN89" t="s">
        <v>1767</v>
      </c>
      <c r="WO89" t="s">
        <v>1767</v>
      </c>
      <c r="WP89" t="s">
        <v>1767</v>
      </c>
      <c r="WQ89" t="s">
        <v>1767</v>
      </c>
      <c r="WR89" t="s">
        <v>1767</v>
      </c>
      <c r="WS89" t="s">
        <v>846</v>
      </c>
      <c r="WT89" t="s">
        <v>1897</v>
      </c>
      <c r="WU89" t="s">
        <v>1763</v>
      </c>
      <c r="WV89" t="s">
        <v>1767</v>
      </c>
      <c r="WW89" t="s">
        <v>1763</v>
      </c>
      <c r="WX89" t="s">
        <v>1763</v>
      </c>
      <c r="WY89" t="s">
        <v>1763</v>
      </c>
      <c r="WZ89" t="s">
        <v>1767</v>
      </c>
      <c r="XA89" t="s">
        <v>1767</v>
      </c>
      <c r="XB89" t="s">
        <v>1767</v>
      </c>
      <c r="XC89" t="s">
        <v>1802</v>
      </c>
      <c r="XD89" t="s">
        <v>1763</v>
      </c>
      <c r="XE89" t="s">
        <v>1767</v>
      </c>
      <c r="XF89" t="s">
        <v>1767</v>
      </c>
      <c r="XG89" t="s">
        <v>1767</v>
      </c>
      <c r="XH89" t="s">
        <v>1767</v>
      </c>
      <c r="XI89" t="s">
        <v>1763</v>
      </c>
      <c r="XJ89" t="s">
        <v>1763</v>
      </c>
      <c r="XK89" t="s">
        <v>1767</v>
      </c>
      <c r="XL89" t="s">
        <v>1767</v>
      </c>
      <c r="XM89" t="s">
        <v>1767</v>
      </c>
      <c r="XN89" t="s">
        <v>1767</v>
      </c>
      <c r="XO89" t="s">
        <v>1767</v>
      </c>
      <c r="XP89" t="s">
        <v>1767</v>
      </c>
      <c r="XQ89" t="s">
        <v>1767</v>
      </c>
      <c r="XR89" t="s">
        <v>1763</v>
      </c>
      <c r="XS89" t="s">
        <v>1767</v>
      </c>
      <c r="XT89" t="s">
        <v>1767</v>
      </c>
      <c r="XU89" t="s">
        <v>1767</v>
      </c>
      <c r="XV89" t="s">
        <v>1763</v>
      </c>
      <c r="XW89" t="s">
        <v>1767</v>
      </c>
      <c r="XX89" t="s">
        <v>1767</v>
      </c>
      <c r="XY89" t="s">
        <v>1767</v>
      </c>
      <c r="XZ89" t="s">
        <v>1763</v>
      </c>
      <c r="YA89" t="s">
        <v>1763</v>
      </c>
      <c r="YB89" t="s">
        <v>1767</v>
      </c>
      <c r="YC89" t="s">
        <v>1767</v>
      </c>
      <c r="YD89" t="s">
        <v>1763</v>
      </c>
      <c r="YE89" t="s">
        <v>1767</v>
      </c>
      <c r="YF89" t="s">
        <v>1767</v>
      </c>
      <c r="YG89" t="s">
        <v>1767</v>
      </c>
      <c r="YH89" t="s">
        <v>1767</v>
      </c>
      <c r="YI89" t="s">
        <v>1767</v>
      </c>
      <c r="YJ89" t="s">
        <v>1767</v>
      </c>
      <c r="YK89" t="s">
        <v>1767</v>
      </c>
      <c r="YL89" t="s">
        <v>1767</v>
      </c>
      <c r="YM89" t="s">
        <v>1767</v>
      </c>
      <c r="YN89" t="s">
        <v>1767</v>
      </c>
      <c r="YO89" t="s">
        <v>1763</v>
      </c>
      <c r="YP89" t="s">
        <v>1767</v>
      </c>
      <c r="YQ89" t="s">
        <v>1767</v>
      </c>
      <c r="YR89" t="s">
        <v>1767</v>
      </c>
      <c r="YS89" t="s">
        <v>1767</v>
      </c>
      <c r="YT89" t="s">
        <v>1767</v>
      </c>
      <c r="YU89" t="s">
        <v>1763</v>
      </c>
      <c r="YW89" t="s">
        <v>1763</v>
      </c>
      <c r="YX89" t="s">
        <v>1767</v>
      </c>
      <c r="YY89" t="s">
        <v>1767</v>
      </c>
      <c r="YZ89" t="s">
        <v>1767</v>
      </c>
      <c r="ZA89" t="s">
        <v>1767</v>
      </c>
      <c r="ZB89" t="s">
        <v>1767</v>
      </c>
      <c r="ZC89" t="s">
        <v>1763</v>
      </c>
      <c r="ZD89" t="s">
        <v>1767</v>
      </c>
      <c r="ZE89" t="s">
        <v>1767</v>
      </c>
      <c r="ZF89" t="s">
        <v>1763</v>
      </c>
      <c r="ZG89" t="s">
        <v>1767</v>
      </c>
      <c r="ZH89" t="s">
        <v>1767</v>
      </c>
      <c r="ZI89" t="s">
        <v>1763</v>
      </c>
      <c r="ZJ89" t="s">
        <v>1767</v>
      </c>
      <c r="ZK89" t="s">
        <v>1767</v>
      </c>
      <c r="ZL89" t="s">
        <v>1767</v>
      </c>
      <c r="ZM89" t="s">
        <v>1767</v>
      </c>
      <c r="ZN89" t="s">
        <v>1767</v>
      </c>
      <c r="ZO89" t="s">
        <v>1767</v>
      </c>
      <c r="ZP89" t="s">
        <v>1767</v>
      </c>
      <c r="ZQ89" t="s">
        <v>1763</v>
      </c>
      <c r="ZR89" t="s">
        <v>1763</v>
      </c>
      <c r="ZS89" t="s">
        <v>1767</v>
      </c>
      <c r="ZT89" t="s">
        <v>1767</v>
      </c>
      <c r="ZU89" t="s">
        <v>1767</v>
      </c>
      <c r="ZV89" t="s">
        <v>1767</v>
      </c>
      <c r="ZW89" t="s">
        <v>1767</v>
      </c>
      <c r="ZX89" t="s">
        <v>1767</v>
      </c>
      <c r="ZY89" t="s">
        <v>1767</v>
      </c>
      <c r="ZZ89" t="s">
        <v>1767</v>
      </c>
      <c r="AAA89" t="s">
        <v>1763</v>
      </c>
      <c r="AAB89" t="s">
        <v>1767</v>
      </c>
      <c r="AAC89" t="s">
        <v>1767</v>
      </c>
      <c r="AAD89" t="s">
        <v>1767</v>
      </c>
      <c r="AAE89" t="s">
        <v>1767</v>
      </c>
      <c r="AAF89" t="s">
        <v>1767</v>
      </c>
      <c r="AAH89" t="s">
        <v>1763</v>
      </c>
      <c r="AAI89" t="s">
        <v>1767</v>
      </c>
      <c r="AAJ89" t="s">
        <v>1763</v>
      </c>
      <c r="AAK89" t="s">
        <v>1767</v>
      </c>
      <c r="AAL89" t="s">
        <v>1767</v>
      </c>
      <c r="AAM89" t="s">
        <v>1767</v>
      </c>
      <c r="AAN89" t="s">
        <v>1767</v>
      </c>
      <c r="AAO89" t="s">
        <v>1767</v>
      </c>
      <c r="AAP89" t="s">
        <v>1767</v>
      </c>
      <c r="AAQ89" t="s">
        <v>1767</v>
      </c>
      <c r="AAR89" t="s">
        <v>1767</v>
      </c>
      <c r="AAS89" t="s">
        <v>1767</v>
      </c>
      <c r="AAT89" t="s">
        <v>1767</v>
      </c>
      <c r="AAV89" t="s">
        <v>1767</v>
      </c>
      <c r="AAW89" t="s">
        <v>1767</v>
      </c>
      <c r="AAX89" t="s">
        <v>1767</v>
      </c>
      <c r="AAY89" t="s">
        <v>1767</v>
      </c>
      <c r="AAZ89" t="s">
        <v>1767</v>
      </c>
      <c r="ABA89" t="s">
        <v>1767</v>
      </c>
      <c r="ABB89" t="s">
        <v>1767</v>
      </c>
      <c r="ABC89" t="s">
        <v>1767</v>
      </c>
      <c r="ABD89" t="s">
        <v>1767</v>
      </c>
      <c r="ABE89" t="s">
        <v>1767</v>
      </c>
      <c r="ABF89" t="s">
        <v>1767</v>
      </c>
      <c r="ABG89" t="s">
        <v>1767</v>
      </c>
      <c r="ABH89" t="s">
        <v>1767</v>
      </c>
      <c r="ABI89" t="s">
        <v>1767</v>
      </c>
      <c r="ABJ89" t="s">
        <v>1767</v>
      </c>
      <c r="ABK89" t="s">
        <v>1763</v>
      </c>
      <c r="ABL89" t="s">
        <v>1763</v>
      </c>
      <c r="ABM89" t="s">
        <v>1767</v>
      </c>
      <c r="ABN89" t="s">
        <v>1763</v>
      </c>
      <c r="ABO89" t="s">
        <v>1767</v>
      </c>
      <c r="ABP89" t="s">
        <v>1763</v>
      </c>
      <c r="ABQ89" t="s">
        <v>1767</v>
      </c>
      <c r="ABR89" t="s">
        <v>1767</v>
      </c>
      <c r="ABS89" t="s">
        <v>1767</v>
      </c>
      <c r="ABT89" t="s">
        <v>1763</v>
      </c>
      <c r="ABU89" t="s">
        <v>1767</v>
      </c>
      <c r="ABV89" t="s">
        <v>1767</v>
      </c>
      <c r="ABW89" t="s">
        <v>1763</v>
      </c>
      <c r="ABX89" t="s">
        <v>1767</v>
      </c>
      <c r="ABY89" t="s">
        <v>1767</v>
      </c>
      <c r="ABZ89" t="s">
        <v>1767</v>
      </c>
      <c r="ACA89" t="s">
        <v>1767</v>
      </c>
      <c r="ACB89" t="s">
        <v>1763</v>
      </c>
      <c r="ACC89" t="s">
        <v>1767</v>
      </c>
      <c r="ACD89" t="s">
        <v>1767</v>
      </c>
      <c r="ACE89" t="s">
        <v>1767</v>
      </c>
      <c r="ACF89" t="s">
        <v>1767</v>
      </c>
      <c r="ACG89" t="s">
        <v>1767</v>
      </c>
      <c r="ACH89" t="s">
        <v>1767</v>
      </c>
      <c r="ACI89" t="s">
        <v>1767</v>
      </c>
    </row>
    <row r="90" spans="1:763">
      <c r="A90" t="s">
        <v>1279</v>
      </c>
      <c r="B90" t="s">
        <v>1280</v>
      </c>
      <c r="C90" t="s">
        <v>1281</v>
      </c>
      <c r="D90" t="s">
        <v>941</v>
      </c>
      <c r="E90" t="s">
        <v>941</v>
      </c>
      <c r="P90" t="s">
        <v>886</v>
      </c>
      <c r="Q90">
        <v>0.64514064157430773</v>
      </c>
      <c r="T90" t="s">
        <v>1921</v>
      </c>
      <c r="V90" t="s">
        <v>1763</v>
      </c>
      <c r="X90" t="s">
        <v>1763</v>
      </c>
      <c r="Y90" t="s">
        <v>1764</v>
      </c>
      <c r="AA90" t="s">
        <v>1765</v>
      </c>
      <c r="AB90" t="s">
        <v>1766</v>
      </c>
      <c r="AC90" t="s">
        <v>892</v>
      </c>
      <c r="AD90" t="s">
        <v>1767</v>
      </c>
      <c r="AE90" t="s">
        <v>892</v>
      </c>
      <c r="AF90" t="s">
        <v>818</v>
      </c>
      <c r="AG90" t="s">
        <v>818</v>
      </c>
      <c r="KF90" t="s">
        <v>892</v>
      </c>
      <c r="KH90" t="s">
        <v>818</v>
      </c>
      <c r="KI90" t="s">
        <v>818</v>
      </c>
      <c r="KJ90" t="s">
        <v>818</v>
      </c>
      <c r="KK90" t="s">
        <v>818</v>
      </c>
      <c r="KL90" t="s">
        <v>818</v>
      </c>
      <c r="KM90" t="s">
        <v>818</v>
      </c>
      <c r="KN90" t="s">
        <v>845</v>
      </c>
      <c r="KO90" t="s">
        <v>818</v>
      </c>
      <c r="KP90" t="s">
        <v>818</v>
      </c>
      <c r="KQ90" t="s">
        <v>845</v>
      </c>
      <c r="KR90" t="s">
        <v>818</v>
      </c>
      <c r="KS90" t="s">
        <v>818</v>
      </c>
      <c r="KT90" t="s">
        <v>818</v>
      </c>
      <c r="KU90" t="s">
        <v>818</v>
      </c>
      <c r="KV90" t="s">
        <v>837</v>
      </c>
      <c r="KW90" t="s">
        <v>879</v>
      </c>
      <c r="KX90" t="s">
        <v>818</v>
      </c>
      <c r="KY90" t="s">
        <v>818</v>
      </c>
      <c r="KZ90" t="s">
        <v>837</v>
      </c>
      <c r="LA90" t="s">
        <v>879</v>
      </c>
      <c r="LB90" t="s">
        <v>818</v>
      </c>
      <c r="LC90" t="s">
        <v>837</v>
      </c>
      <c r="LD90" t="s">
        <v>892</v>
      </c>
      <c r="LE90" t="s">
        <v>837</v>
      </c>
      <c r="LF90" t="s">
        <v>836</v>
      </c>
      <c r="LH90" t="s">
        <v>1767</v>
      </c>
      <c r="LI90" t="s">
        <v>1767</v>
      </c>
      <c r="LJ90" t="s">
        <v>1767</v>
      </c>
      <c r="LK90" t="s">
        <v>1763</v>
      </c>
      <c r="LL90" t="s">
        <v>1767</v>
      </c>
      <c r="LM90" t="s">
        <v>1767</v>
      </c>
      <c r="LN90" t="s">
        <v>1767</v>
      </c>
      <c r="LO90" t="s">
        <v>1767</v>
      </c>
      <c r="LQ90" t="s">
        <v>1767</v>
      </c>
      <c r="LR90" t="s">
        <v>818</v>
      </c>
      <c r="LV90" t="s">
        <v>818</v>
      </c>
      <c r="LX90" t="s">
        <v>1767</v>
      </c>
      <c r="MA90" t="s">
        <v>1793</v>
      </c>
      <c r="MB90" t="s">
        <v>913</v>
      </c>
      <c r="MC90" t="s">
        <v>1769</v>
      </c>
      <c r="MD90" t="s">
        <v>1767</v>
      </c>
      <c r="ME90" t="s">
        <v>1805</v>
      </c>
      <c r="MF90" t="s">
        <v>1770</v>
      </c>
      <c r="MI90" t="s">
        <v>1767</v>
      </c>
      <c r="MJ90" t="s">
        <v>1771</v>
      </c>
      <c r="MK90" t="s">
        <v>1763</v>
      </c>
      <c r="ML90" t="s">
        <v>1767</v>
      </c>
      <c r="MM90" t="s">
        <v>1767</v>
      </c>
      <c r="MN90" t="s">
        <v>1767</v>
      </c>
      <c r="MO90" t="s">
        <v>1767</v>
      </c>
      <c r="MP90" t="s">
        <v>1767</v>
      </c>
      <c r="MQ90" t="s">
        <v>1767</v>
      </c>
      <c r="MR90" t="s">
        <v>1767</v>
      </c>
      <c r="MS90" t="s">
        <v>1767</v>
      </c>
      <c r="MT90" t="s">
        <v>1767</v>
      </c>
      <c r="MU90" t="s">
        <v>1767</v>
      </c>
      <c r="MV90" t="s">
        <v>1767</v>
      </c>
      <c r="MW90" t="s">
        <v>1763</v>
      </c>
      <c r="MX90" t="s">
        <v>1767</v>
      </c>
      <c r="MY90" t="s">
        <v>1767</v>
      </c>
      <c r="MZ90" t="s">
        <v>1767</v>
      </c>
      <c r="NA90" t="s">
        <v>1767</v>
      </c>
      <c r="NB90" t="s">
        <v>1767</v>
      </c>
      <c r="NR90" t="s">
        <v>1767</v>
      </c>
      <c r="NU90" t="s">
        <v>1882</v>
      </c>
      <c r="NY90" t="s">
        <v>818</v>
      </c>
      <c r="OA90" t="s">
        <v>1767</v>
      </c>
      <c r="OB90" t="s">
        <v>1763</v>
      </c>
      <c r="OC90" t="s">
        <v>1767</v>
      </c>
      <c r="OD90" t="s">
        <v>1767</v>
      </c>
      <c r="OE90" t="s">
        <v>1767</v>
      </c>
      <c r="OF90" t="s">
        <v>1767</v>
      </c>
      <c r="OG90" t="s">
        <v>1767</v>
      </c>
      <c r="OH90" t="s">
        <v>1767</v>
      </c>
      <c r="OI90" t="s">
        <v>1767</v>
      </c>
      <c r="OJ90" t="s">
        <v>1767</v>
      </c>
      <c r="OK90" t="s">
        <v>1767</v>
      </c>
      <c r="OL90" t="s">
        <v>1767</v>
      </c>
      <c r="OM90" t="s">
        <v>1767</v>
      </c>
      <c r="ON90" t="s">
        <v>1767</v>
      </c>
      <c r="OP90" t="s">
        <v>1767</v>
      </c>
      <c r="OQ90" t="s">
        <v>1875</v>
      </c>
      <c r="OR90" t="s">
        <v>1797</v>
      </c>
      <c r="OS90" t="s">
        <v>1776</v>
      </c>
      <c r="OT90" t="s">
        <v>1767</v>
      </c>
      <c r="OU90" t="s">
        <v>1763</v>
      </c>
      <c r="OV90" t="s">
        <v>1777</v>
      </c>
      <c r="OW90" t="s">
        <v>1798</v>
      </c>
      <c r="OX90" t="s">
        <v>832</v>
      </c>
      <c r="OY90" t="s">
        <v>1779</v>
      </c>
      <c r="OZ90" t="s">
        <v>1011</v>
      </c>
      <c r="PA90" t="s">
        <v>1763</v>
      </c>
      <c r="PB90" t="s">
        <v>1767</v>
      </c>
      <c r="PC90" t="s">
        <v>1767</v>
      </c>
      <c r="PD90" t="s">
        <v>1767</v>
      </c>
      <c r="PE90" t="s">
        <v>1767</v>
      </c>
      <c r="PF90" t="s">
        <v>1767</v>
      </c>
      <c r="PG90" t="s">
        <v>1767</v>
      </c>
      <c r="PH90" t="s">
        <v>1767</v>
      </c>
      <c r="PI90" t="s">
        <v>1767</v>
      </c>
      <c r="PJ90" t="s">
        <v>1767</v>
      </c>
      <c r="PK90" t="s">
        <v>1767</v>
      </c>
      <c r="PL90" t="s">
        <v>1780</v>
      </c>
      <c r="PM90" t="s">
        <v>879</v>
      </c>
      <c r="PN90" t="s">
        <v>837</v>
      </c>
      <c r="PO90" t="s">
        <v>1807</v>
      </c>
      <c r="PP90" t="s">
        <v>1782</v>
      </c>
      <c r="PQ90" t="s">
        <v>1763</v>
      </c>
      <c r="PR90" t="s">
        <v>1763</v>
      </c>
      <c r="PS90" t="s">
        <v>1767</v>
      </c>
      <c r="PT90" t="s">
        <v>1767</v>
      </c>
      <c r="PU90" t="s">
        <v>1767</v>
      </c>
      <c r="PV90" t="s">
        <v>1767</v>
      </c>
      <c r="PW90" t="s">
        <v>1767</v>
      </c>
      <c r="PX90" t="s">
        <v>1767</v>
      </c>
      <c r="PY90" t="s">
        <v>1767</v>
      </c>
      <c r="PZ90" t="s">
        <v>1783</v>
      </c>
      <c r="QA90" t="s">
        <v>841</v>
      </c>
      <c r="QB90" t="s">
        <v>1814</v>
      </c>
      <c r="QC90" t="s">
        <v>1785</v>
      </c>
      <c r="QD90" t="s">
        <v>1815</v>
      </c>
      <c r="QE90" t="s">
        <v>845</v>
      </c>
      <c r="QF90" t="s">
        <v>1763</v>
      </c>
      <c r="QG90" t="s">
        <v>1763</v>
      </c>
      <c r="QH90" t="s">
        <v>1763</v>
      </c>
      <c r="QI90" t="s">
        <v>1763</v>
      </c>
      <c r="QJ90" t="s">
        <v>1763</v>
      </c>
      <c r="QK90" t="s">
        <v>1763</v>
      </c>
      <c r="QL90" t="s">
        <v>1763</v>
      </c>
      <c r="QM90" t="s">
        <v>1767</v>
      </c>
      <c r="QN90" t="s">
        <v>1767</v>
      </c>
      <c r="QO90" t="s">
        <v>1767</v>
      </c>
      <c r="QP90" t="s">
        <v>1767</v>
      </c>
      <c r="QQ90" t="s">
        <v>1767</v>
      </c>
      <c r="QR90" t="s">
        <v>1763</v>
      </c>
      <c r="QS90" t="s">
        <v>1763</v>
      </c>
      <c r="QT90" t="s">
        <v>1767</v>
      </c>
      <c r="QU90" t="s">
        <v>1767</v>
      </c>
      <c r="QV90" t="s">
        <v>1767</v>
      </c>
      <c r="QW90" t="s">
        <v>1767</v>
      </c>
      <c r="QX90" t="s">
        <v>1767</v>
      </c>
      <c r="QY90" t="s">
        <v>1767</v>
      </c>
      <c r="QZ90" t="s">
        <v>1767</v>
      </c>
      <c r="RA90" t="s">
        <v>1767</v>
      </c>
      <c r="RB90" t="s">
        <v>1767</v>
      </c>
      <c r="RC90" t="s">
        <v>1767</v>
      </c>
      <c r="RD90" t="s">
        <v>1767</v>
      </c>
      <c r="RE90" t="s">
        <v>1767</v>
      </c>
      <c r="RF90" t="s">
        <v>1767</v>
      </c>
      <c r="RG90" t="s">
        <v>1767</v>
      </c>
      <c r="RH90" t="s">
        <v>1767</v>
      </c>
      <c r="RI90" t="s">
        <v>1767</v>
      </c>
      <c r="RJ90" t="s">
        <v>1767</v>
      </c>
      <c r="RK90" t="s">
        <v>1763</v>
      </c>
      <c r="RL90" t="s">
        <v>1763</v>
      </c>
      <c r="RM90" t="s">
        <v>1767</v>
      </c>
      <c r="RN90" t="s">
        <v>1767</v>
      </c>
      <c r="RO90" t="s">
        <v>1767</v>
      </c>
      <c r="RP90" t="s">
        <v>1767</v>
      </c>
      <c r="RQ90" t="s">
        <v>1767</v>
      </c>
      <c r="RR90" t="s">
        <v>1767</v>
      </c>
      <c r="RS90" t="s">
        <v>1767</v>
      </c>
      <c r="RT90" t="s">
        <v>1767</v>
      </c>
      <c r="RU90" t="s">
        <v>1767</v>
      </c>
      <c r="RV90" t="s">
        <v>1767</v>
      </c>
      <c r="RW90" t="s">
        <v>1767</v>
      </c>
      <c r="RX90" t="s">
        <v>845</v>
      </c>
      <c r="RY90" t="s">
        <v>999</v>
      </c>
      <c r="RZ90" t="s">
        <v>1763</v>
      </c>
      <c r="SA90" t="s">
        <v>1767</v>
      </c>
      <c r="SB90" t="s">
        <v>1763</v>
      </c>
      <c r="SC90" t="s">
        <v>1767</v>
      </c>
      <c r="SD90" t="s">
        <v>1767</v>
      </c>
      <c r="SE90" t="s">
        <v>1767</v>
      </c>
      <c r="SF90" t="s">
        <v>1767</v>
      </c>
      <c r="SG90" t="s">
        <v>1763</v>
      </c>
      <c r="SH90" t="s">
        <v>1767</v>
      </c>
      <c r="SI90" t="s">
        <v>1767</v>
      </c>
      <c r="SJ90" t="s">
        <v>1767</v>
      </c>
      <c r="SK90" t="s">
        <v>1767</v>
      </c>
      <c r="SL90" t="s">
        <v>1767</v>
      </c>
      <c r="SM90" t="s">
        <v>1767</v>
      </c>
      <c r="SN90" t="s">
        <v>1767</v>
      </c>
      <c r="SO90" t="s">
        <v>1767</v>
      </c>
      <c r="SP90" t="s">
        <v>1763</v>
      </c>
      <c r="SQ90" t="s">
        <v>1767</v>
      </c>
      <c r="SR90" t="s">
        <v>1767</v>
      </c>
      <c r="SS90" t="s">
        <v>1767</v>
      </c>
      <c r="ST90" t="s">
        <v>1767</v>
      </c>
      <c r="SU90" t="s">
        <v>1767</v>
      </c>
      <c r="SV90" t="s">
        <v>1767</v>
      </c>
      <c r="SW90" t="s">
        <v>1763</v>
      </c>
      <c r="SX90" t="s">
        <v>1767</v>
      </c>
      <c r="SY90" t="s">
        <v>1763</v>
      </c>
      <c r="SZ90" t="s">
        <v>1763</v>
      </c>
      <c r="TA90" t="s">
        <v>1767</v>
      </c>
      <c r="TB90" t="s">
        <v>1767</v>
      </c>
      <c r="TC90" t="s">
        <v>1763</v>
      </c>
      <c r="TD90" t="s">
        <v>1767</v>
      </c>
      <c r="TE90" t="s">
        <v>1767</v>
      </c>
      <c r="TF90" t="s">
        <v>1767</v>
      </c>
      <c r="TG90" t="s">
        <v>1767</v>
      </c>
      <c r="TH90" t="s">
        <v>1767</v>
      </c>
      <c r="TI90" t="s">
        <v>1767</v>
      </c>
      <c r="TJ90" t="s">
        <v>1767</v>
      </c>
      <c r="TU90" t="s">
        <v>1767</v>
      </c>
      <c r="TY90" t="s">
        <v>1767</v>
      </c>
      <c r="TZ90" t="s">
        <v>1767</v>
      </c>
      <c r="UA90" t="s">
        <v>1767</v>
      </c>
      <c r="UB90" t="s">
        <v>1767</v>
      </c>
      <c r="UC90" t="s">
        <v>1767</v>
      </c>
      <c r="UD90" t="s">
        <v>1767</v>
      </c>
      <c r="UE90" t="s">
        <v>1767</v>
      </c>
      <c r="UF90" t="s">
        <v>1767</v>
      </c>
      <c r="UG90" t="s">
        <v>1767</v>
      </c>
      <c r="UH90" t="s">
        <v>1763</v>
      </c>
      <c r="UI90" t="s">
        <v>1767</v>
      </c>
      <c r="UJ90" t="s">
        <v>1767</v>
      </c>
      <c r="UK90" t="s">
        <v>1767</v>
      </c>
      <c r="UL90" t="s">
        <v>1763</v>
      </c>
      <c r="UM90" t="s">
        <v>1767</v>
      </c>
      <c r="UN90" t="s">
        <v>1767</v>
      </c>
      <c r="UO90" t="s">
        <v>1767</v>
      </c>
      <c r="UP90" t="s">
        <v>1767</v>
      </c>
      <c r="UQ90" t="s">
        <v>1767</v>
      </c>
      <c r="UR90" t="s">
        <v>1767</v>
      </c>
      <c r="US90" t="s">
        <v>1767</v>
      </c>
      <c r="UT90" t="s">
        <v>1767</v>
      </c>
      <c r="UU90" t="s">
        <v>1767</v>
      </c>
      <c r="UV90" t="s">
        <v>1767</v>
      </c>
      <c r="UW90" t="s">
        <v>1763</v>
      </c>
      <c r="UX90" t="s">
        <v>1767</v>
      </c>
      <c r="UY90" t="s">
        <v>1767</v>
      </c>
      <c r="UZ90" t="s">
        <v>1767</v>
      </c>
      <c r="VD90" t="s">
        <v>1763</v>
      </c>
      <c r="VE90" t="s">
        <v>1767</v>
      </c>
      <c r="VF90" t="s">
        <v>1767</v>
      </c>
      <c r="VG90" t="s">
        <v>1767</v>
      </c>
      <c r="VH90" t="s">
        <v>1767</v>
      </c>
      <c r="VI90" t="s">
        <v>1767</v>
      </c>
      <c r="VJ90" t="s">
        <v>1767</v>
      </c>
      <c r="VK90" t="s">
        <v>1767</v>
      </c>
      <c r="VL90" t="s">
        <v>1767</v>
      </c>
      <c r="VM90" t="s">
        <v>1767</v>
      </c>
      <c r="VN90" t="s">
        <v>1767</v>
      </c>
      <c r="VO90" t="s">
        <v>1767</v>
      </c>
      <c r="VP90" t="s">
        <v>1767</v>
      </c>
      <c r="VQ90" t="s">
        <v>1767</v>
      </c>
      <c r="VY90" t="s">
        <v>1763</v>
      </c>
      <c r="VZ90" t="s">
        <v>1767</v>
      </c>
      <c r="WA90" t="s">
        <v>1767</v>
      </c>
      <c r="WJ90" t="s">
        <v>1767</v>
      </c>
      <c r="WK90" t="s">
        <v>1767</v>
      </c>
      <c r="WL90" t="s">
        <v>1767</v>
      </c>
      <c r="WM90" t="s">
        <v>1767</v>
      </c>
      <c r="WN90" t="s">
        <v>1767</v>
      </c>
      <c r="WO90" t="s">
        <v>1763</v>
      </c>
      <c r="WP90" t="s">
        <v>1767</v>
      </c>
      <c r="WQ90" t="s">
        <v>1767</v>
      </c>
      <c r="WR90" t="s">
        <v>1767</v>
      </c>
      <c r="WS90" t="s">
        <v>908</v>
      </c>
      <c r="WU90" t="s">
        <v>1767</v>
      </c>
      <c r="WV90" t="s">
        <v>1767</v>
      </c>
      <c r="WW90" t="s">
        <v>1767</v>
      </c>
      <c r="WX90" t="s">
        <v>1767</v>
      </c>
      <c r="WY90" t="s">
        <v>1767</v>
      </c>
      <c r="WZ90" t="s">
        <v>1763</v>
      </c>
      <c r="XA90" t="s">
        <v>1767</v>
      </c>
      <c r="XB90" t="s">
        <v>1767</v>
      </c>
      <c r="XC90" t="s">
        <v>1802</v>
      </c>
      <c r="XD90" t="s">
        <v>1763</v>
      </c>
      <c r="XE90" t="s">
        <v>1767</v>
      </c>
      <c r="XF90" t="s">
        <v>1767</v>
      </c>
      <c r="XG90" t="s">
        <v>1767</v>
      </c>
      <c r="XH90" t="s">
        <v>1767</v>
      </c>
      <c r="XI90" t="s">
        <v>1767</v>
      </c>
      <c r="XJ90" t="s">
        <v>1767</v>
      </c>
      <c r="XK90" t="s">
        <v>1767</v>
      </c>
      <c r="XL90" t="s">
        <v>1763</v>
      </c>
      <c r="XM90" t="s">
        <v>1767</v>
      </c>
      <c r="XN90" t="s">
        <v>1767</v>
      </c>
      <c r="XO90" t="s">
        <v>1767</v>
      </c>
      <c r="XP90" t="s">
        <v>1767</v>
      </c>
      <c r="XQ90" t="s">
        <v>1767</v>
      </c>
      <c r="XR90" t="s">
        <v>1763</v>
      </c>
      <c r="XS90" t="s">
        <v>1763</v>
      </c>
      <c r="XT90" t="s">
        <v>1763</v>
      </c>
      <c r="XU90" t="s">
        <v>1763</v>
      </c>
      <c r="XV90" t="s">
        <v>1767</v>
      </c>
      <c r="XW90" t="s">
        <v>1767</v>
      </c>
      <c r="XX90" t="s">
        <v>1767</v>
      </c>
      <c r="XY90" t="s">
        <v>1767</v>
      </c>
      <c r="XZ90" t="s">
        <v>1767</v>
      </c>
      <c r="ZM90" t="s">
        <v>1767</v>
      </c>
      <c r="ZN90" t="s">
        <v>1767</v>
      </c>
      <c r="ZO90" t="s">
        <v>1767</v>
      </c>
      <c r="ZP90" t="s">
        <v>1767</v>
      </c>
      <c r="ZQ90" t="s">
        <v>1763</v>
      </c>
      <c r="ZR90" t="s">
        <v>1763</v>
      </c>
      <c r="ZS90" t="s">
        <v>1767</v>
      </c>
      <c r="ZT90" t="s">
        <v>1767</v>
      </c>
      <c r="ZU90" t="s">
        <v>1767</v>
      </c>
      <c r="ZV90" t="s">
        <v>1767</v>
      </c>
      <c r="ZW90" t="s">
        <v>1767</v>
      </c>
      <c r="ZX90" t="s">
        <v>1767</v>
      </c>
      <c r="ZY90" t="s">
        <v>1767</v>
      </c>
      <c r="ZZ90" t="s">
        <v>1767</v>
      </c>
      <c r="AAA90" t="s">
        <v>1763</v>
      </c>
      <c r="AAB90" t="s">
        <v>1767</v>
      </c>
      <c r="AAC90" t="s">
        <v>1767</v>
      </c>
      <c r="AAD90" t="s">
        <v>1767</v>
      </c>
      <c r="AAE90" t="s">
        <v>1767</v>
      </c>
      <c r="AAF90" t="s">
        <v>1767</v>
      </c>
      <c r="AAH90" t="s">
        <v>1763</v>
      </c>
      <c r="AAI90" t="s">
        <v>1767</v>
      </c>
      <c r="AAJ90" t="s">
        <v>1763</v>
      </c>
      <c r="AAK90" t="s">
        <v>1767</v>
      </c>
      <c r="AAL90" t="s">
        <v>1767</v>
      </c>
      <c r="AAM90" t="s">
        <v>1767</v>
      </c>
      <c r="AAN90" t="s">
        <v>1767</v>
      </c>
      <c r="AAO90" t="s">
        <v>1767</v>
      </c>
      <c r="AAP90" t="s">
        <v>1767</v>
      </c>
      <c r="AAQ90" t="s">
        <v>1763</v>
      </c>
      <c r="AAR90" t="s">
        <v>1767</v>
      </c>
      <c r="AAS90" t="s">
        <v>1767</v>
      </c>
      <c r="AAT90" t="s">
        <v>1767</v>
      </c>
      <c r="AAV90" t="s">
        <v>1767</v>
      </c>
      <c r="AAW90" t="s">
        <v>1767</v>
      </c>
      <c r="AAX90" t="s">
        <v>1767</v>
      </c>
      <c r="AAY90" t="s">
        <v>1767</v>
      </c>
      <c r="AAZ90" t="s">
        <v>1767</v>
      </c>
      <c r="ABA90" t="s">
        <v>1767</v>
      </c>
      <c r="ABB90" t="s">
        <v>1767</v>
      </c>
      <c r="ABC90" t="s">
        <v>1767</v>
      </c>
      <c r="ABD90" t="s">
        <v>1767</v>
      </c>
      <c r="ABE90" t="s">
        <v>1767</v>
      </c>
      <c r="ABF90" t="s">
        <v>1767</v>
      </c>
      <c r="ABG90" t="s">
        <v>1767</v>
      </c>
      <c r="ABH90" t="s">
        <v>1767</v>
      </c>
      <c r="ABI90" t="s">
        <v>1767</v>
      </c>
      <c r="ABJ90" t="s">
        <v>1767</v>
      </c>
      <c r="ABK90" t="s">
        <v>1763</v>
      </c>
      <c r="ABL90" t="s">
        <v>1767</v>
      </c>
      <c r="ABM90" t="s">
        <v>1767</v>
      </c>
      <c r="ABN90" t="s">
        <v>1767</v>
      </c>
      <c r="ABO90" t="s">
        <v>1767</v>
      </c>
      <c r="ABP90" t="s">
        <v>1767</v>
      </c>
      <c r="ABQ90" t="s">
        <v>1767</v>
      </c>
      <c r="ABR90" t="s">
        <v>1767</v>
      </c>
      <c r="ABS90" t="s">
        <v>1767</v>
      </c>
      <c r="ABT90" t="s">
        <v>1763</v>
      </c>
      <c r="ABU90" t="s">
        <v>1767</v>
      </c>
      <c r="ABV90" t="s">
        <v>1767</v>
      </c>
      <c r="ABW90" t="s">
        <v>1763</v>
      </c>
      <c r="ABX90" t="s">
        <v>1767</v>
      </c>
      <c r="ABY90" t="s">
        <v>1767</v>
      </c>
      <c r="ABZ90" t="s">
        <v>1767</v>
      </c>
      <c r="ACA90" t="s">
        <v>1763</v>
      </c>
      <c r="ACB90" t="s">
        <v>1767</v>
      </c>
      <c r="ACC90" t="s">
        <v>1767</v>
      </c>
      <c r="ACD90" t="s">
        <v>1767</v>
      </c>
      <c r="ACE90" t="s">
        <v>1767</v>
      </c>
      <c r="ACF90" t="s">
        <v>1767</v>
      </c>
      <c r="ACG90" t="s">
        <v>1767</v>
      </c>
      <c r="ACH90" t="s">
        <v>1767</v>
      </c>
      <c r="ACI90" t="s">
        <v>1767</v>
      </c>
    </row>
    <row r="91" spans="1:763">
      <c r="A91" t="s">
        <v>1282</v>
      </c>
      <c r="B91" t="s">
        <v>1283</v>
      </c>
      <c r="C91" t="s">
        <v>1284</v>
      </c>
      <c r="D91" t="s">
        <v>941</v>
      </c>
      <c r="E91" t="s">
        <v>941</v>
      </c>
      <c r="P91" t="s">
        <v>812</v>
      </c>
      <c r="T91" t="s">
        <v>1895</v>
      </c>
      <c r="V91" t="s">
        <v>1763</v>
      </c>
      <c r="X91" t="s">
        <v>1767</v>
      </c>
      <c r="Y91" t="s">
        <v>1764</v>
      </c>
      <c r="Z91" t="s">
        <v>1791</v>
      </c>
      <c r="AA91" t="s">
        <v>1792</v>
      </c>
      <c r="AB91" t="s">
        <v>1817</v>
      </c>
      <c r="AC91" t="s">
        <v>1879</v>
      </c>
      <c r="AD91" t="s">
        <v>1763</v>
      </c>
      <c r="AE91" t="s">
        <v>818</v>
      </c>
      <c r="AF91" t="s">
        <v>1879</v>
      </c>
      <c r="AG91" t="s">
        <v>818</v>
      </c>
      <c r="KF91" t="s">
        <v>1879</v>
      </c>
      <c r="KH91" t="s">
        <v>818</v>
      </c>
      <c r="KI91" t="s">
        <v>818</v>
      </c>
      <c r="KJ91" t="s">
        <v>879</v>
      </c>
      <c r="KK91" t="s">
        <v>837</v>
      </c>
      <c r="KL91" t="s">
        <v>845</v>
      </c>
      <c r="KM91" t="s">
        <v>818</v>
      </c>
      <c r="KN91" t="s">
        <v>837</v>
      </c>
      <c r="KO91" t="s">
        <v>818</v>
      </c>
      <c r="KP91" t="s">
        <v>892</v>
      </c>
      <c r="KQ91" t="s">
        <v>837</v>
      </c>
      <c r="KR91" t="s">
        <v>818</v>
      </c>
      <c r="KS91" t="s">
        <v>818</v>
      </c>
      <c r="KT91" t="s">
        <v>818</v>
      </c>
      <c r="KU91" t="s">
        <v>818</v>
      </c>
      <c r="KV91" t="s">
        <v>818</v>
      </c>
      <c r="KW91" t="s">
        <v>818</v>
      </c>
      <c r="KX91" t="s">
        <v>837</v>
      </c>
      <c r="KY91" t="s">
        <v>818</v>
      </c>
      <c r="KZ91" t="s">
        <v>818</v>
      </c>
      <c r="LA91" t="s">
        <v>837</v>
      </c>
      <c r="LB91" t="s">
        <v>879</v>
      </c>
      <c r="LC91" t="s">
        <v>892</v>
      </c>
      <c r="LD91" t="s">
        <v>1879</v>
      </c>
      <c r="LE91" t="s">
        <v>879</v>
      </c>
      <c r="LF91" t="s">
        <v>836</v>
      </c>
      <c r="LH91" t="s">
        <v>1763</v>
      </c>
      <c r="LI91" t="s">
        <v>1767</v>
      </c>
      <c r="LJ91" t="s">
        <v>1767</v>
      </c>
      <c r="LK91" t="s">
        <v>1767</v>
      </c>
      <c r="LL91" t="s">
        <v>1767</v>
      </c>
      <c r="LM91" t="s">
        <v>1767</v>
      </c>
      <c r="LN91" t="s">
        <v>1763</v>
      </c>
      <c r="LO91" t="s">
        <v>1767</v>
      </c>
      <c r="LQ91" t="s">
        <v>1767</v>
      </c>
      <c r="LR91" t="s">
        <v>818</v>
      </c>
      <c r="LS91" t="s">
        <v>818</v>
      </c>
      <c r="LT91" t="s">
        <v>818</v>
      </c>
      <c r="LU91" t="s">
        <v>818</v>
      </c>
      <c r="LV91" t="s">
        <v>818</v>
      </c>
      <c r="LW91" t="s">
        <v>818</v>
      </c>
      <c r="LX91" t="s">
        <v>1767</v>
      </c>
      <c r="MU91" t="s">
        <v>1767</v>
      </c>
      <c r="MV91" t="s">
        <v>1767</v>
      </c>
      <c r="MW91" t="s">
        <v>1767</v>
      </c>
      <c r="MX91" t="s">
        <v>1763</v>
      </c>
      <c r="MY91" t="s">
        <v>1767</v>
      </c>
      <c r="MZ91" t="s">
        <v>1767</v>
      </c>
      <c r="NA91" t="s">
        <v>1767</v>
      </c>
      <c r="NB91" t="s">
        <v>1767</v>
      </c>
      <c r="NR91" t="s">
        <v>1767</v>
      </c>
      <c r="NU91" t="s">
        <v>1905</v>
      </c>
      <c r="NX91" t="s">
        <v>1773</v>
      </c>
      <c r="NY91" t="s">
        <v>845</v>
      </c>
      <c r="NZ91" t="s">
        <v>1849</v>
      </c>
      <c r="OP91" t="s">
        <v>1767</v>
      </c>
      <c r="OQ91" t="s">
        <v>1774</v>
      </c>
      <c r="OR91" t="s">
        <v>1797</v>
      </c>
      <c r="OS91" t="s">
        <v>1806</v>
      </c>
      <c r="OT91" t="s">
        <v>1763</v>
      </c>
      <c r="OU91" t="s">
        <v>1763</v>
      </c>
      <c r="OV91" t="s">
        <v>1867</v>
      </c>
      <c r="PA91" t="s">
        <v>1767</v>
      </c>
      <c r="PB91" t="s">
        <v>1767</v>
      </c>
      <c r="PC91" t="s">
        <v>1767</v>
      </c>
      <c r="PD91" t="s">
        <v>1767</v>
      </c>
      <c r="PE91" t="s">
        <v>1767</v>
      </c>
      <c r="PF91" t="s">
        <v>1763</v>
      </c>
      <c r="PG91" t="s">
        <v>1767</v>
      </c>
      <c r="PH91" t="s">
        <v>1767</v>
      </c>
      <c r="PI91" t="s">
        <v>1767</v>
      </c>
      <c r="PJ91" t="s">
        <v>1767</v>
      </c>
      <c r="PM91" t="s">
        <v>845</v>
      </c>
      <c r="PN91" t="s">
        <v>845</v>
      </c>
      <c r="PO91" t="s">
        <v>1799</v>
      </c>
      <c r="PP91" t="s">
        <v>1800</v>
      </c>
      <c r="PQ91" t="s">
        <v>1763</v>
      </c>
      <c r="PR91" t="s">
        <v>1763</v>
      </c>
      <c r="PS91" t="s">
        <v>1767</v>
      </c>
      <c r="PT91" t="s">
        <v>1767</v>
      </c>
      <c r="PU91" t="s">
        <v>1767</v>
      </c>
      <c r="PV91" t="s">
        <v>1767</v>
      </c>
      <c r="PW91" t="s">
        <v>1767</v>
      </c>
      <c r="PX91" t="s">
        <v>1767</v>
      </c>
      <c r="PY91" t="s">
        <v>1767</v>
      </c>
      <c r="PZ91" t="s">
        <v>1783</v>
      </c>
      <c r="QA91" t="s">
        <v>1896</v>
      </c>
      <c r="QB91" t="s">
        <v>1814</v>
      </c>
      <c r="QC91" t="s">
        <v>1785</v>
      </c>
      <c r="QD91" t="s">
        <v>1786</v>
      </c>
      <c r="QE91" t="s">
        <v>845</v>
      </c>
      <c r="QF91" t="s">
        <v>1763</v>
      </c>
      <c r="QG91" t="s">
        <v>1767</v>
      </c>
      <c r="QH91" t="s">
        <v>1763</v>
      </c>
      <c r="QI91" t="s">
        <v>1767</v>
      </c>
      <c r="QJ91" t="s">
        <v>1767</v>
      </c>
      <c r="QK91" t="s">
        <v>1767</v>
      </c>
      <c r="QL91" t="s">
        <v>1767</v>
      </c>
      <c r="QM91" t="s">
        <v>1763</v>
      </c>
      <c r="QN91" t="s">
        <v>1767</v>
      </c>
      <c r="QO91" t="s">
        <v>1767</v>
      </c>
      <c r="QP91" t="s">
        <v>1767</v>
      </c>
      <c r="QQ91" t="s">
        <v>1767</v>
      </c>
      <c r="QR91" t="s">
        <v>1763</v>
      </c>
      <c r="QS91" t="s">
        <v>1767</v>
      </c>
      <c r="QT91" t="s">
        <v>1767</v>
      </c>
      <c r="QU91" t="s">
        <v>1767</v>
      </c>
      <c r="QV91" t="s">
        <v>1767</v>
      </c>
      <c r="QW91" t="s">
        <v>1767</v>
      </c>
      <c r="QX91" t="s">
        <v>1767</v>
      </c>
      <c r="QY91" t="s">
        <v>1767</v>
      </c>
      <c r="QZ91" t="s">
        <v>1767</v>
      </c>
      <c r="RA91" t="s">
        <v>1767</v>
      </c>
      <c r="RB91" t="s">
        <v>1767</v>
      </c>
      <c r="RC91" t="s">
        <v>1767</v>
      </c>
      <c r="RD91" t="s">
        <v>1767</v>
      </c>
      <c r="RE91" t="s">
        <v>1763</v>
      </c>
      <c r="RF91" t="s">
        <v>1767</v>
      </c>
      <c r="RG91" t="s">
        <v>1767</v>
      </c>
      <c r="RH91" t="s">
        <v>1767</v>
      </c>
      <c r="RI91" t="s">
        <v>1767</v>
      </c>
      <c r="RJ91" t="s">
        <v>1767</v>
      </c>
      <c r="RK91" t="s">
        <v>1763</v>
      </c>
      <c r="RL91" t="s">
        <v>1767</v>
      </c>
      <c r="RM91" t="s">
        <v>1763</v>
      </c>
      <c r="RN91" t="s">
        <v>1767</v>
      </c>
      <c r="RO91" t="s">
        <v>1767</v>
      </c>
      <c r="RP91" t="s">
        <v>1767</v>
      </c>
      <c r="RQ91" t="s">
        <v>1767</v>
      </c>
      <c r="RR91" t="s">
        <v>1767</v>
      </c>
      <c r="RS91" t="s">
        <v>1767</v>
      </c>
      <c r="RT91" t="s">
        <v>1767</v>
      </c>
      <c r="RU91" t="s">
        <v>1767</v>
      </c>
      <c r="RV91" t="s">
        <v>1767</v>
      </c>
      <c r="RW91" t="s">
        <v>1767</v>
      </c>
      <c r="RX91" t="s">
        <v>879</v>
      </c>
      <c r="RY91" t="s">
        <v>1285</v>
      </c>
      <c r="RZ91" t="s">
        <v>1763</v>
      </c>
      <c r="SA91" t="s">
        <v>1767</v>
      </c>
      <c r="SB91" t="s">
        <v>1767</v>
      </c>
      <c r="SC91" t="s">
        <v>1767</v>
      </c>
      <c r="SD91" t="s">
        <v>1767</v>
      </c>
      <c r="SE91" t="s">
        <v>1767</v>
      </c>
      <c r="SF91" t="s">
        <v>1767</v>
      </c>
      <c r="SG91" t="s">
        <v>1767</v>
      </c>
      <c r="SH91" t="s">
        <v>1767</v>
      </c>
      <c r="SI91" t="s">
        <v>1767</v>
      </c>
      <c r="SJ91" t="s">
        <v>1767</v>
      </c>
      <c r="SK91" t="s">
        <v>1767</v>
      </c>
      <c r="SL91" t="s">
        <v>1767</v>
      </c>
      <c r="SM91" t="s">
        <v>1767</v>
      </c>
      <c r="SN91" t="s">
        <v>1763</v>
      </c>
      <c r="SO91" t="s">
        <v>1767</v>
      </c>
      <c r="SP91" t="s">
        <v>1767</v>
      </c>
      <c r="SQ91" t="s">
        <v>1767</v>
      </c>
      <c r="SR91" t="s">
        <v>1767</v>
      </c>
      <c r="SS91" t="s">
        <v>1767</v>
      </c>
      <c r="ST91" t="s">
        <v>1767</v>
      </c>
      <c r="SU91" t="s">
        <v>1767</v>
      </c>
      <c r="SV91" t="s">
        <v>1767</v>
      </c>
      <c r="SW91" t="s">
        <v>1763</v>
      </c>
      <c r="SX91" t="s">
        <v>1767</v>
      </c>
      <c r="SY91" t="s">
        <v>1767</v>
      </c>
      <c r="SZ91" t="s">
        <v>1767</v>
      </c>
      <c r="TA91" t="s">
        <v>1767</v>
      </c>
      <c r="TB91" t="s">
        <v>1767</v>
      </c>
      <c r="TC91" t="s">
        <v>1767</v>
      </c>
      <c r="TD91" t="s">
        <v>1767</v>
      </c>
      <c r="TE91" t="s">
        <v>1767</v>
      </c>
      <c r="TF91" t="s">
        <v>1767</v>
      </c>
      <c r="TG91" t="s">
        <v>1767</v>
      </c>
      <c r="TH91" t="s">
        <v>1767</v>
      </c>
      <c r="TI91" t="s">
        <v>1767</v>
      </c>
      <c r="TU91" t="s">
        <v>1767</v>
      </c>
      <c r="TY91" t="s">
        <v>1763</v>
      </c>
      <c r="TZ91" t="s">
        <v>1767</v>
      </c>
      <c r="UA91" t="s">
        <v>1767</v>
      </c>
      <c r="UB91" t="s">
        <v>1767</v>
      </c>
      <c r="UC91" t="s">
        <v>1767</v>
      </c>
      <c r="UD91" t="s">
        <v>1767</v>
      </c>
      <c r="UE91" t="s">
        <v>1767</v>
      </c>
      <c r="UF91" t="s">
        <v>1767</v>
      </c>
      <c r="UG91" t="s">
        <v>1767</v>
      </c>
      <c r="UH91" t="s">
        <v>1767</v>
      </c>
      <c r="UI91" t="s">
        <v>1767</v>
      </c>
      <c r="UJ91" t="s">
        <v>1767</v>
      </c>
      <c r="UK91" t="s">
        <v>1767</v>
      </c>
      <c r="UL91" t="s">
        <v>1763</v>
      </c>
      <c r="UM91" t="s">
        <v>1767</v>
      </c>
      <c r="UN91" t="s">
        <v>1763</v>
      </c>
      <c r="UO91" t="s">
        <v>1763</v>
      </c>
      <c r="UP91" t="s">
        <v>1767</v>
      </c>
      <c r="UQ91" t="s">
        <v>1767</v>
      </c>
      <c r="UR91" t="s">
        <v>1767</v>
      </c>
      <c r="US91" t="s">
        <v>1767</v>
      </c>
      <c r="UT91" t="s">
        <v>1767</v>
      </c>
      <c r="UU91" t="s">
        <v>1767</v>
      </c>
      <c r="UV91" t="s">
        <v>1767</v>
      </c>
      <c r="UW91" t="s">
        <v>1767</v>
      </c>
      <c r="UX91" t="s">
        <v>1767</v>
      </c>
      <c r="UY91" t="s">
        <v>1767</v>
      </c>
      <c r="UZ91" t="s">
        <v>1767</v>
      </c>
      <c r="VB91" t="s">
        <v>1822</v>
      </c>
      <c r="VC91" t="s">
        <v>1788</v>
      </c>
      <c r="VD91" t="s">
        <v>1767</v>
      </c>
      <c r="VE91" t="s">
        <v>1763</v>
      </c>
      <c r="VF91" t="s">
        <v>1767</v>
      </c>
      <c r="VG91" t="s">
        <v>1767</v>
      </c>
      <c r="VH91" t="s">
        <v>1767</v>
      </c>
      <c r="VI91" t="s">
        <v>1767</v>
      </c>
      <c r="VJ91" t="s">
        <v>1767</v>
      </c>
      <c r="VK91" t="s">
        <v>1767</v>
      </c>
      <c r="VL91" t="s">
        <v>1767</v>
      </c>
      <c r="VM91" t="s">
        <v>1767</v>
      </c>
      <c r="VN91" t="s">
        <v>1767</v>
      </c>
      <c r="VO91" t="s">
        <v>1767</v>
      </c>
      <c r="VP91" t="s">
        <v>1767</v>
      </c>
      <c r="VQ91" t="s">
        <v>1767</v>
      </c>
      <c r="VY91" t="s">
        <v>1763</v>
      </c>
      <c r="VZ91" t="s">
        <v>1767</v>
      </c>
      <c r="WA91" t="s">
        <v>1767</v>
      </c>
      <c r="WJ91" t="s">
        <v>1763</v>
      </c>
      <c r="WK91" t="s">
        <v>1763</v>
      </c>
      <c r="WL91" t="s">
        <v>1763</v>
      </c>
      <c r="WM91" t="s">
        <v>1767</v>
      </c>
      <c r="WN91" t="s">
        <v>1767</v>
      </c>
      <c r="WO91" t="s">
        <v>1767</v>
      </c>
      <c r="WP91" t="s">
        <v>1767</v>
      </c>
      <c r="WQ91" t="s">
        <v>1767</v>
      </c>
      <c r="WR91" t="s">
        <v>1767</v>
      </c>
      <c r="WS91" t="s">
        <v>834</v>
      </c>
      <c r="WU91" t="s">
        <v>1767</v>
      </c>
      <c r="WV91" t="s">
        <v>1767</v>
      </c>
      <c r="WW91" t="s">
        <v>1767</v>
      </c>
      <c r="WX91" t="s">
        <v>1767</v>
      </c>
      <c r="WY91" t="s">
        <v>1767</v>
      </c>
      <c r="WZ91" t="s">
        <v>1763</v>
      </c>
      <c r="XA91" t="s">
        <v>1767</v>
      </c>
      <c r="XB91" t="s">
        <v>1767</v>
      </c>
      <c r="XC91" t="s">
        <v>1789</v>
      </c>
      <c r="XD91" t="s">
        <v>1763</v>
      </c>
      <c r="XE91" t="s">
        <v>1767</v>
      </c>
      <c r="XF91" t="s">
        <v>1767</v>
      </c>
      <c r="XG91" t="s">
        <v>1767</v>
      </c>
      <c r="XH91" t="s">
        <v>1767</v>
      </c>
      <c r="XI91" t="s">
        <v>1767</v>
      </c>
      <c r="XJ91" t="s">
        <v>1767</v>
      </c>
      <c r="XK91" t="s">
        <v>1767</v>
      </c>
      <c r="XL91" t="s">
        <v>1767</v>
      </c>
      <c r="XM91" t="s">
        <v>1767</v>
      </c>
      <c r="XN91" t="s">
        <v>1767</v>
      </c>
      <c r="XO91" t="s">
        <v>1767</v>
      </c>
      <c r="XP91" t="s">
        <v>1767</v>
      </c>
      <c r="XQ91" t="s">
        <v>1767</v>
      </c>
      <c r="XR91" t="s">
        <v>1767</v>
      </c>
      <c r="XS91" t="s">
        <v>1767</v>
      </c>
      <c r="XT91" t="s">
        <v>1767</v>
      </c>
      <c r="XU91" t="s">
        <v>1767</v>
      </c>
      <c r="XV91" t="s">
        <v>1767</v>
      </c>
      <c r="XW91" t="s">
        <v>1763</v>
      </c>
      <c r="XX91" t="s">
        <v>1767</v>
      </c>
      <c r="XY91" t="s">
        <v>1767</v>
      </c>
      <c r="XZ91" t="s">
        <v>1767</v>
      </c>
      <c r="ZM91" t="s">
        <v>1767</v>
      </c>
      <c r="ZN91" t="s">
        <v>1767</v>
      </c>
      <c r="ZO91" t="s">
        <v>1767</v>
      </c>
      <c r="ZP91" t="s">
        <v>1767</v>
      </c>
      <c r="ZQ91" t="s">
        <v>1763</v>
      </c>
      <c r="ZR91" t="s">
        <v>1763</v>
      </c>
      <c r="ZS91" t="s">
        <v>1763</v>
      </c>
      <c r="ZT91" t="s">
        <v>1767</v>
      </c>
      <c r="ZU91" t="s">
        <v>1767</v>
      </c>
      <c r="ZV91" t="s">
        <v>1767</v>
      </c>
      <c r="ZW91" t="s">
        <v>1767</v>
      </c>
      <c r="ZX91" t="s">
        <v>1767</v>
      </c>
      <c r="ZY91" t="s">
        <v>1767</v>
      </c>
      <c r="ZZ91" t="s">
        <v>1767</v>
      </c>
      <c r="AAA91" t="s">
        <v>1767</v>
      </c>
      <c r="AAB91" t="s">
        <v>1767</v>
      </c>
      <c r="AAC91" t="s">
        <v>1767</v>
      </c>
      <c r="AAD91" t="s">
        <v>1767</v>
      </c>
      <c r="AAE91" t="s">
        <v>1767</v>
      </c>
      <c r="AAF91" t="s">
        <v>1767</v>
      </c>
      <c r="AAH91" t="s">
        <v>1763</v>
      </c>
      <c r="AAI91" t="s">
        <v>1767</v>
      </c>
      <c r="AAJ91" t="s">
        <v>1763</v>
      </c>
      <c r="AAK91" t="s">
        <v>1767</v>
      </c>
      <c r="AAL91" t="s">
        <v>1763</v>
      </c>
      <c r="AAM91" t="s">
        <v>1767</v>
      </c>
      <c r="AAN91" t="s">
        <v>1767</v>
      </c>
      <c r="AAO91" t="s">
        <v>1767</v>
      </c>
      <c r="AAP91" t="s">
        <v>1767</v>
      </c>
      <c r="AAQ91" t="s">
        <v>1767</v>
      </c>
      <c r="AAR91" t="s">
        <v>1767</v>
      </c>
      <c r="AAS91" t="s">
        <v>1767</v>
      </c>
      <c r="AAT91" t="s">
        <v>1767</v>
      </c>
      <c r="AAV91" t="s">
        <v>1763</v>
      </c>
      <c r="AAW91" t="s">
        <v>1767</v>
      </c>
      <c r="AAX91" t="s">
        <v>1767</v>
      </c>
      <c r="AAY91" t="s">
        <v>1767</v>
      </c>
      <c r="AAZ91" t="s">
        <v>1767</v>
      </c>
      <c r="ABA91" t="s">
        <v>1763</v>
      </c>
      <c r="ABB91" t="s">
        <v>1763</v>
      </c>
      <c r="ABC91" t="s">
        <v>1767</v>
      </c>
      <c r="ABD91" t="s">
        <v>1767</v>
      </c>
      <c r="ABE91" t="s">
        <v>1767</v>
      </c>
      <c r="ABF91" t="s">
        <v>1767</v>
      </c>
      <c r="ABG91" t="s">
        <v>1767</v>
      </c>
      <c r="ABH91" t="s">
        <v>1767</v>
      </c>
      <c r="ABI91" t="s">
        <v>1767</v>
      </c>
      <c r="ABJ91" t="s">
        <v>1767</v>
      </c>
      <c r="ABK91" t="s">
        <v>1767</v>
      </c>
      <c r="ABL91" t="s">
        <v>1767</v>
      </c>
      <c r="ABM91" t="s">
        <v>1767</v>
      </c>
      <c r="ABN91" t="s">
        <v>1767</v>
      </c>
      <c r="ABO91" t="s">
        <v>1767</v>
      </c>
      <c r="ABP91" t="s">
        <v>1767</v>
      </c>
      <c r="ABQ91" t="s">
        <v>1767</v>
      </c>
      <c r="ABR91" t="s">
        <v>1767</v>
      </c>
      <c r="ABS91" t="s">
        <v>1767</v>
      </c>
      <c r="ABT91" t="s">
        <v>1767</v>
      </c>
      <c r="ABU91" t="s">
        <v>1767</v>
      </c>
      <c r="ABV91" t="s">
        <v>1767</v>
      </c>
      <c r="ABW91" t="s">
        <v>1763</v>
      </c>
      <c r="ABX91" t="s">
        <v>1767</v>
      </c>
      <c r="ABY91" t="s">
        <v>1767</v>
      </c>
      <c r="ABZ91" t="s">
        <v>1767</v>
      </c>
      <c r="ACA91" t="s">
        <v>1767</v>
      </c>
      <c r="ACB91" t="s">
        <v>1767</v>
      </c>
      <c r="ACC91" t="s">
        <v>1767</v>
      </c>
      <c r="ACD91" t="s">
        <v>1767</v>
      </c>
      <c r="ACE91" t="s">
        <v>1767</v>
      </c>
      <c r="ACF91" t="s">
        <v>1767</v>
      </c>
      <c r="ACG91" t="s">
        <v>1767</v>
      </c>
      <c r="ACH91" t="s">
        <v>1767</v>
      </c>
      <c r="ACI91" t="s">
        <v>1767</v>
      </c>
    </row>
    <row r="92" spans="1:763">
      <c r="A92" t="s">
        <v>1286</v>
      </c>
      <c r="B92" t="s">
        <v>1287</v>
      </c>
      <c r="C92" t="s">
        <v>1288</v>
      </c>
      <c r="D92" t="s">
        <v>967</v>
      </c>
      <c r="E92" t="s">
        <v>967</v>
      </c>
      <c r="P92" t="s">
        <v>886</v>
      </c>
      <c r="Q92">
        <v>0.64514064157430773</v>
      </c>
      <c r="T92" t="s">
        <v>1803</v>
      </c>
      <c r="V92" t="s">
        <v>1763</v>
      </c>
      <c r="X92" t="s">
        <v>1767</v>
      </c>
      <c r="Y92" t="s">
        <v>1764</v>
      </c>
      <c r="Z92" t="s">
        <v>1791</v>
      </c>
      <c r="AA92" t="s">
        <v>1765</v>
      </c>
      <c r="AB92" t="s">
        <v>1766</v>
      </c>
      <c r="AC92" t="s">
        <v>1057</v>
      </c>
      <c r="AD92" t="s">
        <v>1763</v>
      </c>
      <c r="AE92" t="s">
        <v>836</v>
      </c>
      <c r="AF92" t="s">
        <v>845</v>
      </c>
      <c r="AG92" t="s">
        <v>818</v>
      </c>
      <c r="KF92" t="s">
        <v>1057</v>
      </c>
      <c r="KH92" t="s">
        <v>818</v>
      </c>
      <c r="KI92" t="s">
        <v>818</v>
      </c>
      <c r="KJ92" t="s">
        <v>845</v>
      </c>
      <c r="KK92" t="s">
        <v>818</v>
      </c>
      <c r="KL92" t="s">
        <v>818</v>
      </c>
      <c r="KM92" t="s">
        <v>845</v>
      </c>
      <c r="KN92" t="s">
        <v>818</v>
      </c>
      <c r="KO92" t="s">
        <v>818</v>
      </c>
      <c r="KP92" t="s">
        <v>845</v>
      </c>
      <c r="KQ92" t="s">
        <v>845</v>
      </c>
      <c r="KR92" t="s">
        <v>818</v>
      </c>
      <c r="KS92" t="s">
        <v>818</v>
      </c>
      <c r="KT92" t="s">
        <v>818</v>
      </c>
      <c r="KU92" t="s">
        <v>818</v>
      </c>
      <c r="KV92" t="s">
        <v>845</v>
      </c>
      <c r="KW92" t="s">
        <v>845</v>
      </c>
      <c r="KX92" t="s">
        <v>845</v>
      </c>
      <c r="KY92" t="s">
        <v>818</v>
      </c>
      <c r="KZ92" t="s">
        <v>845</v>
      </c>
      <c r="LA92" t="s">
        <v>837</v>
      </c>
      <c r="LB92" t="s">
        <v>845</v>
      </c>
      <c r="LC92" t="s">
        <v>837</v>
      </c>
      <c r="LD92" t="s">
        <v>1057</v>
      </c>
      <c r="LE92" t="s">
        <v>845</v>
      </c>
      <c r="LF92" t="s">
        <v>879</v>
      </c>
      <c r="LH92" t="s">
        <v>1767</v>
      </c>
      <c r="LI92" t="s">
        <v>1767</v>
      </c>
      <c r="LJ92" t="s">
        <v>1767</v>
      </c>
      <c r="LK92" t="s">
        <v>1767</v>
      </c>
      <c r="LL92" t="s">
        <v>1767</v>
      </c>
      <c r="LM92" t="s">
        <v>1767</v>
      </c>
      <c r="LO92" t="s">
        <v>1767</v>
      </c>
      <c r="LQ92" t="s">
        <v>1767</v>
      </c>
      <c r="LR92" t="s">
        <v>845</v>
      </c>
      <c r="LS92" t="s">
        <v>818</v>
      </c>
      <c r="LT92" t="s">
        <v>818</v>
      </c>
      <c r="LU92" t="s">
        <v>818</v>
      </c>
      <c r="LV92" t="s">
        <v>845</v>
      </c>
      <c r="LW92" t="s">
        <v>818</v>
      </c>
      <c r="LX92" t="s">
        <v>1767</v>
      </c>
      <c r="MA92" t="s">
        <v>1864</v>
      </c>
      <c r="MB92" t="s">
        <v>942</v>
      </c>
      <c r="MC92" t="s">
        <v>1804</v>
      </c>
      <c r="MD92" t="s">
        <v>1763</v>
      </c>
      <c r="MF92" t="s">
        <v>1770</v>
      </c>
      <c r="MI92" t="s">
        <v>1767</v>
      </c>
      <c r="MJ92" t="s">
        <v>1811</v>
      </c>
      <c r="MU92" t="s">
        <v>1763</v>
      </c>
      <c r="NC92" t="s">
        <v>1763</v>
      </c>
      <c r="ND92" t="s">
        <v>1767</v>
      </c>
      <c r="NE92" t="s">
        <v>1763</v>
      </c>
      <c r="NF92" t="s">
        <v>1767</v>
      </c>
      <c r="NG92" t="s">
        <v>1767</v>
      </c>
      <c r="NH92" t="s">
        <v>1767</v>
      </c>
      <c r="NI92" t="s">
        <v>1767</v>
      </c>
      <c r="NJ92" t="s">
        <v>1767</v>
      </c>
      <c r="NK92" t="s">
        <v>1767</v>
      </c>
      <c r="NL92" t="s">
        <v>1763</v>
      </c>
      <c r="NM92" t="s">
        <v>1767</v>
      </c>
      <c r="NN92" t="s">
        <v>1767</v>
      </c>
      <c r="NO92" t="s">
        <v>1767</v>
      </c>
      <c r="NP92" t="s">
        <v>1767</v>
      </c>
      <c r="NQ92" t="s">
        <v>1767</v>
      </c>
      <c r="NR92" t="s">
        <v>1763</v>
      </c>
      <c r="NS92" t="s">
        <v>1767</v>
      </c>
      <c r="NU92" t="s">
        <v>1902</v>
      </c>
      <c r="NV92" t="s">
        <v>1763</v>
      </c>
      <c r="NW92" t="s">
        <v>1818</v>
      </c>
      <c r="NX92" t="s">
        <v>1773</v>
      </c>
      <c r="NY92" t="s">
        <v>818</v>
      </c>
      <c r="OA92" t="s">
        <v>1767</v>
      </c>
      <c r="OB92" t="s">
        <v>1767</v>
      </c>
      <c r="OC92" t="s">
        <v>1767</v>
      </c>
      <c r="OD92" t="s">
        <v>1763</v>
      </c>
      <c r="OE92" t="s">
        <v>1767</v>
      </c>
      <c r="OF92" t="s">
        <v>1767</v>
      </c>
      <c r="OG92" t="s">
        <v>1767</v>
      </c>
      <c r="OH92" t="s">
        <v>1767</v>
      </c>
      <c r="OI92" t="s">
        <v>1767</v>
      </c>
      <c r="OJ92" t="s">
        <v>1767</v>
      </c>
      <c r="OK92" t="s">
        <v>1767</v>
      </c>
      <c r="OL92" t="s">
        <v>1767</v>
      </c>
      <c r="OM92" t="s">
        <v>1767</v>
      </c>
      <c r="ON92" t="s">
        <v>1767</v>
      </c>
      <c r="OP92" t="s">
        <v>1818</v>
      </c>
      <c r="OQ92" t="s">
        <v>1774</v>
      </c>
      <c r="OR92" t="s">
        <v>1797</v>
      </c>
      <c r="OS92" t="s">
        <v>1806</v>
      </c>
      <c r="OT92" t="s">
        <v>1763</v>
      </c>
      <c r="OU92" t="s">
        <v>1767</v>
      </c>
      <c r="OV92" t="s">
        <v>1777</v>
      </c>
      <c r="OW92" t="s">
        <v>1820</v>
      </c>
      <c r="OX92" t="s">
        <v>1821</v>
      </c>
      <c r="OY92" t="s">
        <v>1779</v>
      </c>
      <c r="OZ92" t="s">
        <v>891</v>
      </c>
      <c r="PA92" t="s">
        <v>1763</v>
      </c>
      <c r="PB92" t="s">
        <v>1767</v>
      </c>
      <c r="PC92" t="s">
        <v>1767</v>
      </c>
      <c r="PD92" t="s">
        <v>1767</v>
      </c>
      <c r="PE92" t="s">
        <v>1767</v>
      </c>
      <c r="PF92" t="s">
        <v>1763</v>
      </c>
      <c r="PG92" t="s">
        <v>1767</v>
      </c>
      <c r="PH92" t="s">
        <v>1767</v>
      </c>
      <c r="PI92" t="s">
        <v>1767</v>
      </c>
      <c r="PJ92" t="s">
        <v>1767</v>
      </c>
      <c r="PK92" t="s">
        <v>1767</v>
      </c>
      <c r="PL92" t="s">
        <v>1780</v>
      </c>
      <c r="PM92" t="s">
        <v>892</v>
      </c>
      <c r="PN92" t="s">
        <v>879</v>
      </c>
      <c r="PO92" t="s">
        <v>1807</v>
      </c>
      <c r="PP92" t="s">
        <v>1800</v>
      </c>
      <c r="PQ92" t="s">
        <v>1763</v>
      </c>
      <c r="PR92" t="s">
        <v>1763</v>
      </c>
      <c r="PS92" t="s">
        <v>1767</v>
      </c>
      <c r="PT92" t="s">
        <v>1767</v>
      </c>
      <c r="PU92" t="s">
        <v>1767</v>
      </c>
      <c r="PV92" t="s">
        <v>1767</v>
      </c>
      <c r="PW92" t="s">
        <v>1767</v>
      </c>
      <c r="PX92" t="s">
        <v>1767</v>
      </c>
      <c r="PY92" t="s">
        <v>1767</v>
      </c>
      <c r="PZ92" t="s">
        <v>1783</v>
      </c>
      <c r="QA92" t="s">
        <v>841</v>
      </c>
      <c r="QB92" t="s">
        <v>1814</v>
      </c>
      <c r="QC92" t="s">
        <v>1785</v>
      </c>
      <c r="QD92" t="s">
        <v>1818</v>
      </c>
      <c r="QE92" t="s">
        <v>837</v>
      </c>
      <c r="QF92" t="s">
        <v>1763</v>
      </c>
      <c r="QG92" t="s">
        <v>1763</v>
      </c>
      <c r="QH92" t="s">
        <v>1763</v>
      </c>
      <c r="QI92" t="s">
        <v>1767</v>
      </c>
      <c r="QJ92" t="s">
        <v>1763</v>
      </c>
      <c r="QK92" t="s">
        <v>1763</v>
      </c>
      <c r="QL92" t="s">
        <v>1767</v>
      </c>
      <c r="QM92" t="s">
        <v>1767</v>
      </c>
      <c r="QN92" t="s">
        <v>1767</v>
      </c>
      <c r="QO92" t="s">
        <v>1767</v>
      </c>
      <c r="QP92" t="s">
        <v>1767</v>
      </c>
      <c r="QQ92" t="s">
        <v>1767</v>
      </c>
      <c r="QR92" t="s">
        <v>1801</v>
      </c>
      <c r="QS92" t="s">
        <v>1767</v>
      </c>
      <c r="QT92" t="s">
        <v>1767</v>
      </c>
      <c r="QU92" t="s">
        <v>1767</v>
      </c>
      <c r="QV92" t="s">
        <v>1767</v>
      </c>
      <c r="QW92" t="s">
        <v>1767</v>
      </c>
      <c r="QX92" t="s">
        <v>1767</v>
      </c>
      <c r="QY92" t="s">
        <v>1763</v>
      </c>
      <c r="QZ92" t="s">
        <v>1763</v>
      </c>
      <c r="RA92" t="s">
        <v>1767</v>
      </c>
      <c r="RB92" t="s">
        <v>1767</v>
      </c>
      <c r="RC92" t="s">
        <v>1767</v>
      </c>
      <c r="RD92" t="s">
        <v>1767</v>
      </c>
      <c r="RE92" t="s">
        <v>1767</v>
      </c>
      <c r="RF92" t="s">
        <v>1767</v>
      </c>
      <c r="RG92" t="s">
        <v>1767</v>
      </c>
      <c r="RH92" t="s">
        <v>1767</v>
      </c>
      <c r="RI92" t="s">
        <v>1767</v>
      </c>
      <c r="RJ92" t="s">
        <v>1767</v>
      </c>
      <c r="RK92" t="s">
        <v>1763</v>
      </c>
      <c r="RL92" t="s">
        <v>1763</v>
      </c>
      <c r="RM92" t="s">
        <v>1767</v>
      </c>
      <c r="RN92" t="s">
        <v>1767</v>
      </c>
      <c r="RO92" t="s">
        <v>1763</v>
      </c>
      <c r="RP92" t="s">
        <v>1767</v>
      </c>
      <c r="RQ92" t="s">
        <v>1767</v>
      </c>
      <c r="RR92" t="s">
        <v>1767</v>
      </c>
      <c r="RS92" t="s">
        <v>1767</v>
      </c>
      <c r="RT92" t="s">
        <v>1767</v>
      </c>
      <c r="RU92" t="s">
        <v>1767</v>
      </c>
      <c r="RV92" t="s">
        <v>1767</v>
      </c>
      <c r="RW92" t="s">
        <v>1767</v>
      </c>
      <c r="RX92" t="s">
        <v>837</v>
      </c>
      <c r="RY92" t="s">
        <v>1818</v>
      </c>
      <c r="RZ92" t="s">
        <v>1767</v>
      </c>
      <c r="SB92" t="s">
        <v>1767</v>
      </c>
      <c r="SC92" t="s">
        <v>1767</v>
      </c>
      <c r="SD92" t="s">
        <v>1767</v>
      </c>
      <c r="SE92" t="s">
        <v>1767</v>
      </c>
      <c r="SF92" t="s">
        <v>1767</v>
      </c>
      <c r="SG92" t="s">
        <v>1767</v>
      </c>
      <c r="SH92" t="s">
        <v>1767</v>
      </c>
      <c r="SI92" t="s">
        <v>1767</v>
      </c>
      <c r="SJ92" t="s">
        <v>1763</v>
      </c>
      <c r="SK92" t="s">
        <v>1767</v>
      </c>
      <c r="SL92" t="s">
        <v>1767</v>
      </c>
      <c r="SM92" t="s">
        <v>1767</v>
      </c>
      <c r="SN92" t="s">
        <v>1767</v>
      </c>
      <c r="SO92" t="s">
        <v>1767</v>
      </c>
      <c r="SP92" t="s">
        <v>1767</v>
      </c>
      <c r="SQ92" t="s">
        <v>1763</v>
      </c>
      <c r="SR92" t="s">
        <v>1767</v>
      </c>
      <c r="SS92" t="s">
        <v>1767</v>
      </c>
      <c r="ST92" t="s">
        <v>1767</v>
      </c>
      <c r="SU92" t="s">
        <v>1767</v>
      </c>
      <c r="SV92" t="s">
        <v>1767</v>
      </c>
      <c r="SW92" t="s">
        <v>1767</v>
      </c>
      <c r="SX92" t="s">
        <v>1767</v>
      </c>
      <c r="SY92" t="s">
        <v>1763</v>
      </c>
      <c r="SZ92" t="s">
        <v>1763</v>
      </c>
      <c r="TA92" t="s">
        <v>1767</v>
      </c>
      <c r="TB92" t="s">
        <v>1767</v>
      </c>
      <c r="TC92" t="s">
        <v>1767</v>
      </c>
      <c r="TD92" t="s">
        <v>1767</v>
      </c>
      <c r="TE92" t="s">
        <v>1767</v>
      </c>
      <c r="TF92" t="s">
        <v>1767</v>
      </c>
      <c r="TG92" t="s">
        <v>1767</v>
      </c>
      <c r="TH92" t="s">
        <v>1767</v>
      </c>
      <c r="TI92" t="s">
        <v>1767</v>
      </c>
      <c r="TJ92" t="s">
        <v>1767</v>
      </c>
      <c r="TU92" t="s">
        <v>1767</v>
      </c>
      <c r="TY92" t="s">
        <v>1767</v>
      </c>
      <c r="TZ92" t="s">
        <v>1767</v>
      </c>
      <c r="UA92" t="s">
        <v>1767</v>
      </c>
      <c r="UB92" t="s">
        <v>1767</v>
      </c>
      <c r="UC92" t="s">
        <v>1767</v>
      </c>
      <c r="UD92" t="s">
        <v>1767</v>
      </c>
      <c r="UE92" t="s">
        <v>1767</v>
      </c>
      <c r="UF92" t="s">
        <v>1767</v>
      </c>
      <c r="UG92" t="s">
        <v>1767</v>
      </c>
      <c r="UH92" t="s">
        <v>1763</v>
      </c>
      <c r="UI92" t="s">
        <v>1767</v>
      </c>
      <c r="UJ92" t="s">
        <v>1767</v>
      </c>
      <c r="UK92" t="s">
        <v>1767</v>
      </c>
      <c r="UL92" t="s">
        <v>1763</v>
      </c>
      <c r="UM92" t="s">
        <v>1763</v>
      </c>
      <c r="UN92" t="s">
        <v>1767</v>
      </c>
      <c r="UO92" t="s">
        <v>1767</v>
      </c>
      <c r="UP92" t="s">
        <v>1767</v>
      </c>
      <c r="UQ92" t="s">
        <v>1763</v>
      </c>
      <c r="UR92" t="s">
        <v>1763</v>
      </c>
      <c r="US92" t="s">
        <v>1767</v>
      </c>
      <c r="UT92" t="s">
        <v>1767</v>
      </c>
      <c r="UU92" t="s">
        <v>1767</v>
      </c>
      <c r="UV92" t="s">
        <v>1767</v>
      </c>
      <c r="UW92" t="s">
        <v>1767</v>
      </c>
      <c r="UX92" t="s">
        <v>1767</v>
      </c>
      <c r="UY92" t="s">
        <v>1767</v>
      </c>
      <c r="UZ92" t="s">
        <v>1767</v>
      </c>
      <c r="VB92" t="s">
        <v>1822</v>
      </c>
      <c r="VC92" t="s">
        <v>1788</v>
      </c>
      <c r="VD92" t="s">
        <v>1767</v>
      </c>
      <c r="VE92" t="s">
        <v>1767</v>
      </c>
      <c r="VF92" t="s">
        <v>1767</v>
      </c>
      <c r="VG92" t="s">
        <v>1763</v>
      </c>
      <c r="VH92" t="s">
        <v>1767</v>
      </c>
      <c r="VI92" t="s">
        <v>1767</v>
      </c>
      <c r="VJ92" t="s">
        <v>1767</v>
      </c>
      <c r="VK92" t="s">
        <v>1767</v>
      </c>
      <c r="VL92" t="s">
        <v>1767</v>
      </c>
      <c r="VM92" t="s">
        <v>1767</v>
      </c>
      <c r="VN92" t="s">
        <v>1767</v>
      </c>
      <c r="VO92" t="s">
        <v>1767</v>
      </c>
      <c r="VP92" t="s">
        <v>1767</v>
      </c>
      <c r="VQ92" t="s">
        <v>1767</v>
      </c>
      <c r="VR92" t="s">
        <v>1763</v>
      </c>
      <c r="VS92" t="s">
        <v>1763</v>
      </c>
      <c r="VT92" t="s">
        <v>1767</v>
      </c>
      <c r="VU92" t="s">
        <v>1767</v>
      </c>
      <c r="VV92" t="s">
        <v>1767</v>
      </c>
      <c r="VW92" t="s">
        <v>1767</v>
      </c>
      <c r="VX92" t="s">
        <v>1767</v>
      </c>
      <c r="VY92" t="s">
        <v>1767</v>
      </c>
      <c r="VZ92" t="s">
        <v>1767</v>
      </c>
      <c r="WA92" t="s">
        <v>1763</v>
      </c>
      <c r="WB92" t="s">
        <v>1767</v>
      </c>
      <c r="WJ92" t="s">
        <v>1763</v>
      </c>
      <c r="WK92" t="s">
        <v>1763</v>
      </c>
      <c r="WL92" t="s">
        <v>1767</v>
      </c>
      <c r="WM92" t="s">
        <v>1767</v>
      </c>
      <c r="WN92" t="s">
        <v>1767</v>
      </c>
      <c r="WO92" t="s">
        <v>1767</v>
      </c>
      <c r="WP92" t="s">
        <v>1767</v>
      </c>
      <c r="WQ92" t="s">
        <v>1767</v>
      </c>
      <c r="WR92" t="s">
        <v>1767</v>
      </c>
      <c r="WS92" t="s">
        <v>1818</v>
      </c>
      <c r="WU92" t="s">
        <v>1767</v>
      </c>
      <c r="WV92" t="s">
        <v>1763</v>
      </c>
      <c r="WW92" t="s">
        <v>1763</v>
      </c>
      <c r="WX92" t="s">
        <v>1767</v>
      </c>
      <c r="WY92" t="s">
        <v>1767</v>
      </c>
      <c r="WZ92" t="s">
        <v>1767</v>
      </c>
      <c r="XA92" t="s">
        <v>1767</v>
      </c>
      <c r="XB92" t="s">
        <v>1767</v>
      </c>
      <c r="XC92" t="s">
        <v>1789</v>
      </c>
      <c r="XD92" t="s">
        <v>1763</v>
      </c>
      <c r="XE92" t="s">
        <v>1767</v>
      </c>
      <c r="XF92" t="s">
        <v>1767</v>
      </c>
      <c r="XG92" t="s">
        <v>1767</v>
      </c>
      <c r="XH92" t="s">
        <v>1767</v>
      </c>
      <c r="XI92" t="s">
        <v>1767</v>
      </c>
      <c r="XJ92" t="s">
        <v>1767</v>
      </c>
      <c r="XK92" t="s">
        <v>1767</v>
      </c>
      <c r="XL92" t="s">
        <v>1767</v>
      </c>
      <c r="XM92" t="s">
        <v>1767</v>
      </c>
      <c r="XN92" t="s">
        <v>1763</v>
      </c>
      <c r="XO92" t="s">
        <v>1767</v>
      </c>
      <c r="XP92" t="s">
        <v>1767</v>
      </c>
      <c r="XQ92" t="s">
        <v>1767</v>
      </c>
      <c r="XR92" t="s">
        <v>1763</v>
      </c>
      <c r="XS92" t="s">
        <v>1767</v>
      </c>
      <c r="XT92" t="s">
        <v>1767</v>
      </c>
      <c r="XU92" t="s">
        <v>1767</v>
      </c>
      <c r="XV92" t="s">
        <v>1767</v>
      </c>
      <c r="XW92" t="s">
        <v>1767</v>
      </c>
      <c r="XX92" t="s">
        <v>1767</v>
      </c>
      <c r="XY92" t="s">
        <v>1767</v>
      </c>
      <c r="XZ92" t="s">
        <v>1767</v>
      </c>
      <c r="ZM92" t="s">
        <v>1767</v>
      </c>
      <c r="ZN92" t="s">
        <v>1767</v>
      </c>
      <c r="ZO92" t="s">
        <v>1767</v>
      </c>
      <c r="ZP92" t="s">
        <v>1767</v>
      </c>
      <c r="ZQ92" t="s">
        <v>1767</v>
      </c>
      <c r="ZR92" t="s">
        <v>1763</v>
      </c>
      <c r="ZS92" t="s">
        <v>1767</v>
      </c>
      <c r="ZT92" t="s">
        <v>1767</v>
      </c>
      <c r="ZU92" t="s">
        <v>1767</v>
      </c>
      <c r="ZV92" t="s">
        <v>1763</v>
      </c>
      <c r="ZW92" t="s">
        <v>1767</v>
      </c>
      <c r="ZX92" t="s">
        <v>1767</v>
      </c>
      <c r="ZY92" t="s">
        <v>1767</v>
      </c>
      <c r="ZZ92" t="s">
        <v>1767</v>
      </c>
      <c r="AAA92" t="s">
        <v>1767</v>
      </c>
      <c r="AAB92" t="s">
        <v>1767</v>
      </c>
      <c r="AAC92" t="s">
        <v>1767</v>
      </c>
      <c r="AAD92" t="s">
        <v>1767</v>
      </c>
      <c r="AAE92" t="s">
        <v>1767</v>
      </c>
      <c r="AAF92" t="s">
        <v>1767</v>
      </c>
      <c r="AAH92" t="s">
        <v>1767</v>
      </c>
      <c r="AAI92" t="s">
        <v>1767</v>
      </c>
      <c r="AAJ92" t="s">
        <v>1767</v>
      </c>
      <c r="AAK92" t="s">
        <v>1767</v>
      </c>
      <c r="AAL92" t="s">
        <v>1767</v>
      </c>
      <c r="AAM92" t="s">
        <v>1767</v>
      </c>
      <c r="AAN92" t="s">
        <v>1763</v>
      </c>
      <c r="AAO92" t="s">
        <v>1767</v>
      </c>
      <c r="AAP92" t="s">
        <v>1767</v>
      </c>
      <c r="AAQ92" t="s">
        <v>1767</v>
      </c>
      <c r="AAR92" t="s">
        <v>1767</v>
      </c>
      <c r="AAS92" t="s">
        <v>1767</v>
      </c>
      <c r="AAT92" t="s">
        <v>1767</v>
      </c>
      <c r="AAV92" t="s">
        <v>1767</v>
      </c>
      <c r="AAW92" t="s">
        <v>1767</v>
      </c>
      <c r="AAX92" t="s">
        <v>1767</v>
      </c>
      <c r="AAY92" t="s">
        <v>1767</v>
      </c>
      <c r="AAZ92" t="s">
        <v>1767</v>
      </c>
      <c r="ABA92" t="s">
        <v>1763</v>
      </c>
      <c r="ABB92" t="s">
        <v>1763</v>
      </c>
      <c r="ABC92" t="s">
        <v>1767</v>
      </c>
      <c r="ABD92" t="s">
        <v>1767</v>
      </c>
      <c r="ABE92" t="s">
        <v>1767</v>
      </c>
      <c r="ABF92" t="s">
        <v>1767</v>
      </c>
      <c r="ABG92" t="s">
        <v>1767</v>
      </c>
      <c r="ABH92" t="s">
        <v>1767</v>
      </c>
      <c r="ABI92" t="s">
        <v>1767</v>
      </c>
      <c r="ABJ92" t="s">
        <v>1767</v>
      </c>
      <c r="ABK92" t="s">
        <v>1763</v>
      </c>
      <c r="ABL92" t="s">
        <v>1767</v>
      </c>
      <c r="ABM92" t="s">
        <v>1767</v>
      </c>
      <c r="ABN92" t="s">
        <v>1767</v>
      </c>
      <c r="ABO92" t="s">
        <v>1767</v>
      </c>
      <c r="ABP92" t="s">
        <v>1767</v>
      </c>
      <c r="ABQ92" t="s">
        <v>1767</v>
      </c>
      <c r="ABR92" t="s">
        <v>1767</v>
      </c>
      <c r="ABS92" t="s">
        <v>1767</v>
      </c>
      <c r="ABT92" t="s">
        <v>1767</v>
      </c>
      <c r="ABU92" t="s">
        <v>1767</v>
      </c>
      <c r="ABV92" t="s">
        <v>1767</v>
      </c>
      <c r="ABW92" t="s">
        <v>1767</v>
      </c>
      <c r="ABX92" t="s">
        <v>1767</v>
      </c>
      <c r="ABY92" t="s">
        <v>1767</v>
      </c>
      <c r="ABZ92" t="s">
        <v>1767</v>
      </c>
      <c r="ACA92" t="s">
        <v>1767</v>
      </c>
      <c r="ACB92" t="s">
        <v>1763</v>
      </c>
      <c r="ACC92" t="s">
        <v>1767</v>
      </c>
      <c r="ACD92" t="s">
        <v>1767</v>
      </c>
      <c r="ACE92" t="s">
        <v>1767</v>
      </c>
      <c r="ACF92" t="s">
        <v>1767</v>
      </c>
      <c r="ACG92" t="s">
        <v>1767</v>
      </c>
      <c r="ACH92" t="s">
        <v>1767</v>
      </c>
      <c r="ACI92" t="s">
        <v>1767</v>
      </c>
    </row>
    <row r="93" spans="1:763">
      <c r="A93" t="s">
        <v>1289</v>
      </c>
      <c r="B93" t="s">
        <v>1290</v>
      </c>
      <c r="C93" t="s">
        <v>1291</v>
      </c>
      <c r="D93" t="s">
        <v>941</v>
      </c>
      <c r="E93" t="s">
        <v>941</v>
      </c>
      <c r="P93" t="s">
        <v>874</v>
      </c>
      <c r="T93" t="s">
        <v>1866</v>
      </c>
      <c r="V93" t="s">
        <v>1763</v>
      </c>
      <c r="X93" t="s">
        <v>1767</v>
      </c>
      <c r="Y93" t="s">
        <v>1791</v>
      </c>
      <c r="Z93" t="s">
        <v>1791</v>
      </c>
      <c r="AA93" t="s">
        <v>1792</v>
      </c>
      <c r="AB93" t="s">
        <v>1817</v>
      </c>
      <c r="AC93" t="s">
        <v>1249</v>
      </c>
      <c r="AD93" t="s">
        <v>1763</v>
      </c>
      <c r="AE93" t="s">
        <v>818</v>
      </c>
      <c r="AF93" t="s">
        <v>1249</v>
      </c>
      <c r="AG93" t="s">
        <v>818</v>
      </c>
      <c r="KF93" t="s">
        <v>1249</v>
      </c>
      <c r="KH93" t="s">
        <v>818</v>
      </c>
      <c r="KI93" t="s">
        <v>837</v>
      </c>
      <c r="KJ93" t="s">
        <v>818</v>
      </c>
      <c r="KK93" t="s">
        <v>818</v>
      </c>
      <c r="KL93" t="s">
        <v>818</v>
      </c>
      <c r="KM93" t="s">
        <v>845</v>
      </c>
      <c r="KN93" t="s">
        <v>837</v>
      </c>
      <c r="KO93" t="s">
        <v>818</v>
      </c>
      <c r="KP93" t="s">
        <v>837</v>
      </c>
      <c r="KQ93" t="s">
        <v>879</v>
      </c>
      <c r="KR93" t="s">
        <v>818</v>
      </c>
      <c r="KS93" t="s">
        <v>818</v>
      </c>
      <c r="KT93" t="s">
        <v>818</v>
      </c>
      <c r="KU93" t="s">
        <v>818</v>
      </c>
      <c r="KV93" t="s">
        <v>818</v>
      </c>
      <c r="KW93" t="s">
        <v>837</v>
      </c>
      <c r="KX93" t="s">
        <v>845</v>
      </c>
      <c r="KY93" t="s">
        <v>845</v>
      </c>
      <c r="KZ93" t="s">
        <v>818</v>
      </c>
      <c r="LA93" t="s">
        <v>836</v>
      </c>
      <c r="LB93" t="s">
        <v>837</v>
      </c>
      <c r="LC93" t="s">
        <v>837</v>
      </c>
      <c r="LD93" t="s">
        <v>1249</v>
      </c>
      <c r="LE93" t="s">
        <v>818</v>
      </c>
      <c r="LF93" t="s">
        <v>892</v>
      </c>
      <c r="LH93" t="s">
        <v>1767</v>
      </c>
      <c r="LI93" t="s">
        <v>1767</v>
      </c>
      <c r="LJ93" t="s">
        <v>1767</v>
      </c>
      <c r="LK93" t="s">
        <v>1767</v>
      </c>
      <c r="LL93" t="s">
        <v>1767</v>
      </c>
      <c r="LM93" t="s">
        <v>1767</v>
      </c>
      <c r="LO93" t="s">
        <v>1763</v>
      </c>
      <c r="LP93" t="s">
        <v>1767</v>
      </c>
      <c r="LQ93" t="s">
        <v>1767</v>
      </c>
      <c r="LR93" t="s">
        <v>818</v>
      </c>
      <c r="LS93" t="s">
        <v>818</v>
      </c>
      <c r="LT93" t="s">
        <v>818</v>
      </c>
      <c r="LU93" t="s">
        <v>818</v>
      </c>
      <c r="LV93" t="s">
        <v>818</v>
      </c>
      <c r="LW93" t="s">
        <v>818</v>
      </c>
      <c r="LX93" t="s">
        <v>1767</v>
      </c>
      <c r="MU93" t="s">
        <v>1767</v>
      </c>
      <c r="MV93" t="s">
        <v>1767</v>
      </c>
      <c r="MW93" t="s">
        <v>1763</v>
      </c>
      <c r="MX93" t="s">
        <v>1767</v>
      </c>
      <c r="MY93" t="s">
        <v>1767</v>
      </c>
      <c r="MZ93" t="s">
        <v>1767</v>
      </c>
      <c r="NA93" t="s">
        <v>1767</v>
      </c>
      <c r="NB93" t="s">
        <v>1767</v>
      </c>
      <c r="NR93" t="s">
        <v>1763</v>
      </c>
      <c r="NS93" t="s">
        <v>1767</v>
      </c>
      <c r="NU93" t="s">
        <v>1795</v>
      </c>
      <c r="NV93" t="s">
        <v>1767</v>
      </c>
      <c r="NX93" t="s">
        <v>1856</v>
      </c>
      <c r="OP93" t="s">
        <v>1763</v>
      </c>
      <c r="OQ93" t="s">
        <v>1774</v>
      </c>
      <c r="OR93" t="s">
        <v>1775</v>
      </c>
      <c r="OS93" t="s">
        <v>1819</v>
      </c>
      <c r="OT93" t="s">
        <v>1763</v>
      </c>
      <c r="OU93" t="s">
        <v>1767</v>
      </c>
      <c r="OV93" t="s">
        <v>1867</v>
      </c>
      <c r="PA93" t="s">
        <v>1767</v>
      </c>
      <c r="PB93" t="s">
        <v>1767</v>
      </c>
      <c r="PC93" t="s">
        <v>1767</v>
      </c>
      <c r="PD93" t="s">
        <v>1767</v>
      </c>
      <c r="PE93" t="s">
        <v>1767</v>
      </c>
      <c r="PF93" t="s">
        <v>1763</v>
      </c>
      <c r="PG93" t="s">
        <v>1767</v>
      </c>
      <c r="PH93" t="s">
        <v>1767</v>
      </c>
      <c r="PI93" t="s">
        <v>1767</v>
      </c>
      <c r="PJ93" t="s">
        <v>1767</v>
      </c>
      <c r="PM93" t="s">
        <v>836</v>
      </c>
      <c r="PN93" t="s">
        <v>879</v>
      </c>
      <c r="PO93" t="s">
        <v>1781</v>
      </c>
      <c r="PP93" t="s">
        <v>1782</v>
      </c>
      <c r="PQ93" t="s">
        <v>1763</v>
      </c>
      <c r="PR93" t="s">
        <v>1763</v>
      </c>
      <c r="PS93" t="s">
        <v>1767</v>
      </c>
      <c r="PT93" t="s">
        <v>1767</v>
      </c>
      <c r="PU93" t="s">
        <v>1767</v>
      </c>
      <c r="PV93" t="s">
        <v>1767</v>
      </c>
      <c r="PW93" t="s">
        <v>1767</v>
      </c>
      <c r="PX93" t="s">
        <v>1767</v>
      </c>
      <c r="PY93" t="s">
        <v>1767</v>
      </c>
      <c r="PZ93" t="s">
        <v>1783</v>
      </c>
      <c r="QA93" t="s">
        <v>841</v>
      </c>
      <c r="QB93" t="s">
        <v>1814</v>
      </c>
      <c r="QC93" t="s">
        <v>1785</v>
      </c>
      <c r="QD93" t="s">
        <v>1786</v>
      </c>
      <c r="QE93" t="s">
        <v>845</v>
      </c>
      <c r="QF93" t="s">
        <v>1763</v>
      </c>
      <c r="QG93" t="s">
        <v>1763</v>
      </c>
      <c r="QH93" t="s">
        <v>1763</v>
      </c>
      <c r="QI93" t="s">
        <v>1763</v>
      </c>
      <c r="QJ93" t="s">
        <v>1763</v>
      </c>
      <c r="QK93" t="s">
        <v>1763</v>
      </c>
      <c r="QL93" t="s">
        <v>1767</v>
      </c>
      <c r="QM93" t="s">
        <v>1763</v>
      </c>
      <c r="QN93" t="s">
        <v>1767</v>
      </c>
      <c r="QO93" t="s">
        <v>1767</v>
      </c>
      <c r="QP93" t="s">
        <v>1767</v>
      </c>
      <c r="QQ93" t="s">
        <v>1767</v>
      </c>
      <c r="QR93" t="s">
        <v>1763</v>
      </c>
      <c r="QS93" t="s">
        <v>1767</v>
      </c>
      <c r="QT93" t="s">
        <v>1767</v>
      </c>
      <c r="QU93" t="s">
        <v>1767</v>
      </c>
      <c r="QV93" t="s">
        <v>1767</v>
      </c>
      <c r="QW93" t="s">
        <v>1767</v>
      </c>
      <c r="QX93" t="s">
        <v>1763</v>
      </c>
      <c r="QY93" t="s">
        <v>1763</v>
      </c>
      <c r="QZ93" t="s">
        <v>1767</v>
      </c>
      <c r="RA93" t="s">
        <v>1763</v>
      </c>
      <c r="RB93" t="s">
        <v>1767</v>
      </c>
      <c r="RC93" t="s">
        <v>1767</v>
      </c>
      <c r="RD93" t="s">
        <v>1767</v>
      </c>
      <c r="RE93" t="s">
        <v>1767</v>
      </c>
      <c r="RF93" t="s">
        <v>1767</v>
      </c>
      <c r="RG93" t="s">
        <v>1767</v>
      </c>
      <c r="RH93" t="s">
        <v>1767</v>
      </c>
      <c r="RI93" t="s">
        <v>1767</v>
      </c>
      <c r="RJ93" t="s">
        <v>1767</v>
      </c>
      <c r="RK93" t="s">
        <v>1763</v>
      </c>
      <c r="RL93" t="s">
        <v>1767</v>
      </c>
      <c r="RM93" t="s">
        <v>1763</v>
      </c>
      <c r="RN93" t="s">
        <v>1763</v>
      </c>
      <c r="RO93" t="s">
        <v>1767</v>
      </c>
      <c r="RP93" t="s">
        <v>1767</v>
      </c>
      <c r="RQ93" t="s">
        <v>1767</v>
      </c>
      <c r="RR93" t="s">
        <v>1767</v>
      </c>
      <c r="RS93" t="s">
        <v>1767</v>
      </c>
      <c r="RT93" t="s">
        <v>1767</v>
      </c>
      <c r="RU93" t="s">
        <v>1767</v>
      </c>
      <c r="RV93" t="s">
        <v>1767</v>
      </c>
      <c r="RW93" t="s">
        <v>1767</v>
      </c>
      <c r="RX93" t="s">
        <v>879</v>
      </c>
      <c r="RY93" t="s">
        <v>1292</v>
      </c>
      <c r="RZ93" t="s">
        <v>1767</v>
      </c>
      <c r="SB93" t="s">
        <v>1767</v>
      </c>
      <c r="SC93" t="s">
        <v>1767</v>
      </c>
      <c r="SD93" t="s">
        <v>1767</v>
      </c>
      <c r="SE93" t="s">
        <v>1767</v>
      </c>
      <c r="SF93" t="s">
        <v>1767</v>
      </c>
      <c r="SG93" t="s">
        <v>1767</v>
      </c>
      <c r="SH93" t="s">
        <v>1767</v>
      </c>
      <c r="SI93" t="s">
        <v>1767</v>
      </c>
      <c r="SJ93" t="s">
        <v>1763</v>
      </c>
      <c r="SK93" t="s">
        <v>1767</v>
      </c>
      <c r="SL93" t="s">
        <v>1767</v>
      </c>
      <c r="SM93" t="s">
        <v>1767</v>
      </c>
      <c r="SN93" t="s">
        <v>1767</v>
      </c>
      <c r="SO93" t="s">
        <v>1767</v>
      </c>
      <c r="SP93" t="s">
        <v>1767</v>
      </c>
      <c r="SQ93" t="s">
        <v>1767</v>
      </c>
      <c r="SR93" t="s">
        <v>1767</v>
      </c>
      <c r="SS93" t="s">
        <v>1767</v>
      </c>
      <c r="ST93" t="s">
        <v>1767</v>
      </c>
      <c r="SU93" t="s">
        <v>1767</v>
      </c>
      <c r="SV93" t="s">
        <v>1767</v>
      </c>
      <c r="SW93" t="s">
        <v>1767</v>
      </c>
      <c r="SX93" t="s">
        <v>1767</v>
      </c>
      <c r="SY93" t="s">
        <v>1767</v>
      </c>
      <c r="SZ93" t="s">
        <v>1767</v>
      </c>
      <c r="TA93" t="s">
        <v>1767</v>
      </c>
      <c r="TB93" t="s">
        <v>1767</v>
      </c>
      <c r="TC93" t="s">
        <v>1767</v>
      </c>
      <c r="TD93" t="s">
        <v>1767</v>
      </c>
      <c r="TE93" t="s">
        <v>1767</v>
      </c>
      <c r="TF93" t="s">
        <v>1763</v>
      </c>
      <c r="TG93" t="s">
        <v>1767</v>
      </c>
      <c r="TH93" t="s">
        <v>1767</v>
      </c>
      <c r="TI93" t="s">
        <v>1767</v>
      </c>
      <c r="TU93" t="s">
        <v>1767</v>
      </c>
      <c r="TY93" t="s">
        <v>1763</v>
      </c>
      <c r="TZ93" t="s">
        <v>1763</v>
      </c>
      <c r="UA93" t="s">
        <v>1767</v>
      </c>
      <c r="UB93" t="s">
        <v>1767</v>
      </c>
      <c r="UC93" t="s">
        <v>1767</v>
      </c>
      <c r="UD93" t="s">
        <v>1767</v>
      </c>
      <c r="UE93" t="s">
        <v>1767</v>
      </c>
      <c r="UF93" t="s">
        <v>1763</v>
      </c>
      <c r="UG93" t="s">
        <v>1767</v>
      </c>
      <c r="UH93" t="s">
        <v>1767</v>
      </c>
      <c r="UI93" t="s">
        <v>1767</v>
      </c>
      <c r="UJ93" t="s">
        <v>1767</v>
      </c>
      <c r="UK93" t="s">
        <v>1767</v>
      </c>
      <c r="UL93" t="s">
        <v>1767</v>
      </c>
      <c r="UM93" t="s">
        <v>1763</v>
      </c>
      <c r="UN93" t="s">
        <v>1767</v>
      </c>
      <c r="UO93" t="s">
        <v>1763</v>
      </c>
      <c r="UP93" t="s">
        <v>1767</v>
      </c>
      <c r="UQ93" t="s">
        <v>1767</v>
      </c>
      <c r="UR93" t="s">
        <v>1767</v>
      </c>
      <c r="US93" t="s">
        <v>1767</v>
      </c>
      <c r="UT93" t="s">
        <v>1767</v>
      </c>
      <c r="UU93" t="s">
        <v>1767</v>
      </c>
      <c r="UV93" t="s">
        <v>1767</v>
      </c>
      <c r="UW93" t="s">
        <v>1767</v>
      </c>
      <c r="UX93" t="s">
        <v>1767</v>
      </c>
      <c r="UY93" t="s">
        <v>1767</v>
      </c>
      <c r="UZ93" t="s">
        <v>1767</v>
      </c>
      <c r="VB93" t="s">
        <v>1787</v>
      </c>
      <c r="VC93" t="s">
        <v>1846</v>
      </c>
      <c r="VD93" t="s">
        <v>1763</v>
      </c>
      <c r="VE93" t="s">
        <v>1767</v>
      </c>
      <c r="VF93" t="s">
        <v>1767</v>
      </c>
      <c r="VG93" t="s">
        <v>1767</v>
      </c>
      <c r="VH93" t="s">
        <v>1767</v>
      </c>
      <c r="VI93" t="s">
        <v>1767</v>
      </c>
      <c r="VJ93" t="s">
        <v>1767</v>
      </c>
      <c r="VK93" t="s">
        <v>1767</v>
      </c>
      <c r="VL93" t="s">
        <v>1767</v>
      </c>
      <c r="VM93" t="s">
        <v>1767</v>
      </c>
      <c r="VN93" t="s">
        <v>1767</v>
      </c>
      <c r="VO93" t="s">
        <v>1767</v>
      </c>
      <c r="VP93" t="s">
        <v>1767</v>
      </c>
      <c r="VQ93" t="s">
        <v>1767</v>
      </c>
      <c r="VY93" t="s">
        <v>1767</v>
      </c>
      <c r="VZ93" t="s">
        <v>1763</v>
      </c>
      <c r="WA93" t="s">
        <v>1767</v>
      </c>
      <c r="WJ93" t="s">
        <v>1763</v>
      </c>
      <c r="WK93" t="s">
        <v>1763</v>
      </c>
      <c r="WL93" t="s">
        <v>1767</v>
      </c>
      <c r="WM93" t="s">
        <v>1763</v>
      </c>
      <c r="WN93" t="s">
        <v>1767</v>
      </c>
      <c r="WO93" t="s">
        <v>1767</v>
      </c>
      <c r="WP93" t="s">
        <v>1767</v>
      </c>
      <c r="WQ93" t="s">
        <v>1767</v>
      </c>
      <c r="WR93" t="s">
        <v>1767</v>
      </c>
      <c r="WS93" t="s">
        <v>958</v>
      </c>
      <c r="WU93" t="s">
        <v>1767</v>
      </c>
      <c r="WV93" t="s">
        <v>1767</v>
      </c>
      <c r="WW93" t="s">
        <v>1767</v>
      </c>
      <c r="WX93" t="s">
        <v>1767</v>
      </c>
      <c r="WY93" t="s">
        <v>1767</v>
      </c>
      <c r="WZ93" t="s">
        <v>1763</v>
      </c>
      <c r="XA93" t="s">
        <v>1767</v>
      </c>
      <c r="XB93" t="s">
        <v>1767</v>
      </c>
      <c r="XC93" t="s">
        <v>1789</v>
      </c>
      <c r="XD93" t="s">
        <v>1763</v>
      </c>
      <c r="XE93" t="s">
        <v>1763</v>
      </c>
      <c r="XF93" t="s">
        <v>1767</v>
      </c>
      <c r="XG93" t="s">
        <v>1767</v>
      </c>
      <c r="XH93" t="s">
        <v>1767</v>
      </c>
      <c r="XI93" t="s">
        <v>1767</v>
      </c>
      <c r="XJ93" t="s">
        <v>1767</v>
      </c>
      <c r="XK93" t="s">
        <v>1767</v>
      </c>
      <c r="XL93" t="s">
        <v>1767</v>
      </c>
      <c r="XM93" t="s">
        <v>1767</v>
      </c>
      <c r="XN93" t="s">
        <v>1763</v>
      </c>
      <c r="XO93" t="s">
        <v>1767</v>
      </c>
      <c r="XP93" t="s">
        <v>1767</v>
      </c>
      <c r="XQ93" t="s">
        <v>1767</v>
      </c>
      <c r="XR93" t="s">
        <v>1767</v>
      </c>
      <c r="XS93" t="s">
        <v>1767</v>
      </c>
      <c r="XT93" t="s">
        <v>1767</v>
      </c>
      <c r="XU93" t="s">
        <v>1767</v>
      </c>
      <c r="XV93" t="s">
        <v>1767</v>
      </c>
      <c r="XW93" t="s">
        <v>1763</v>
      </c>
      <c r="XX93" t="s">
        <v>1767</v>
      </c>
      <c r="XY93" t="s">
        <v>1767</v>
      </c>
      <c r="XZ93" t="s">
        <v>1767</v>
      </c>
      <c r="ZM93" t="s">
        <v>1767</v>
      </c>
      <c r="ZN93" t="s">
        <v>1767</v>
      </c>
      <c r="ZO93" t="s">
        <v>1767</v>
      </c>
      <c r="ZP93" t="s">
        <v>1767</v>
      </c>
      <c r="ZQ93" t="s">
        <v>1767</v>
      </c>
      <c r="ZR93" t="s">
        <v>1767</v>
      </c>
      <c r="ZS93" t="s">
        <v>1767</v>
      </c>
      <c r="ZT93" t="s">
        <v>1767</v>
      </c>
      <c r="ZU93" t="s">
        <v>1767</v>
      </c>
      <c r="ZV93" t="s">
        <v>1767</v>
      </c>
      <c r="ZW93" t="s">
        <v>1767</v>
      </c>
      <c r="ZX93" t="s">
        <v>1767</v>
      </c>
      <c r="ZY93" t="s">
        <v>1767</v>
      </c>
      <c r="ZZ93" t="s">
        <v>1767</v>
      </c>
      <c r="AAA93" t="s">
        <v>1767</v>
      </c>
      <c r="AAB93" t="s">
        <v>1767</v>
      </c>
      <c r="AAC93" t="s">
        <v>1767</v>
      </c>
      <c r="AAD93" t="s">
        <v>1763</v>
      </c>
      <c r="AAE93" t="s">
        <v>1767</v>
      </c>
      <c r="AAF93" t="s">
        <v>1767</v>
      </c>
      <c r="AAH93" t="s">
        <v>1767</v>
      </c>
      <c r="AAI93" t="s">
        <v>1767</v>
      </c>
      <c r="AAJ93" t="s">
        <v>1763</v>
      </c>
      <c r="AAK93" t="s">
        <v>1763</v>
      </c>
      <c r="AAL93" t="s">
        <v>1767</v>
      </c>
      <c r="AAM93" t="s">
        <v>1767</v>
      </c>
      <c r="AAN93" t="s">
        <v>1767</v>
      </c>
      <c r="AAO93" t="s">
        <v>1767</v>
      </c>
      <c r="AAP93" t="s">
        <v>1767</v>
      </c>
      <c r="AAQ93" t="s">
        <v>1763</v>
      </c>
      <c r="AAR93" t="s">
        <v>1767</v>
      </c>
      <c r="AAS93" t="s">
        <v>1767</v>
      </c>
      <c r="AAT93" t="s">
        <v>1767</v>
      </c>
      <c r="AAV93" t="s">
        <v>1767</v>
      </c>
      <c r="AAW93" t="s">
        <v>1767</v>
      </c>
      <c r="AAX93" t="s">
        <v>1767</v>
      </c>
      <c r="AAY93" t="s">
        <v>1767</v>
      </c>
      <c r="AAZ93" t="s">
        <v>1767</v>
      </c>
      <c r="ABA93" t="s">
        <v>1763</v>
      </c>
      <c r="ABB93" t="s">
        <v>1763</v>
      </c>
      <c r="ABC93" t="s">
        <v>1767</v>
      </c>
      <c r="ABD93" t="s">
        <v>1767</v>
      </c>
      <c r="ABE93" t="s">
        <v>1767</v>
      </c>
      <c r="ABF93" t="s">
        <v>1767</v>
      </c>
      <c r="ABG93" t="s">
        <v>1767</v>
      </c>
      <c r="ABH93" t="s">
        <v>1767</v>
      </c>
      <c r="ABI93" t="s">
        <v>1767</v>
      </c>
      <c r="ABJ93" t="s">
        <v>1767</v>
      </c>
      <c r="ABK93" t="s">
        <v>1767</v>
      </c>
      <c r="ABL93" t="s">
        <v>1767</v>
      </c>
      <c r="ABM93" t="s">
        <v>1767</v>
      </c>
      <c r="ABN93" t="s">
        <v>1763</v>
      </c>
      <c r="ABO93" t="s">
        <v>1767</v>
      </c>
      <c r="ABP93" t="s">
        <v>1767</v>
      </c>
      <c r="ABQ93" t="s">
        <v>1767</v>
      </c>
      <c r="ABR93" t="s">
        <v>1767</v>
      </c>
      <c r="ABS93" t="s">
        <v>1767</v>
      </c>
      <c r="ABT93" t="s">
        <v>1763</v>
      </c>
      <c r="ABU93" t="s">
        <v>1767</v>
      </c>
      <c r="ABV93" t="s">
        <v>1767</v>
      </c>
      <c r="ABW93" t="s">
        <v>1763</v>
      </c>
      <c r="ABX93" t="s">
        <v>1767</v>
      </c>
      <c r="ABY93" t="s">
        <v>1763</v>
      </c>
      <c r="ABZ93" t="s">
        <v>1767</v>
      </c>
      <c r="ACA93" t="s">
        <v>1767</v>
      </c>
      <c r="ACB93" t="s">
        <v>1767</v>
      </c>
      <c r="ACC93" t="s">
        <v>1767</v>
      </c>
      <c r="ACD93" t="s">
        <v>1767</v>
      </c>
      <c r="ACE93" t="s">
        <v>1767</v>
      </c>
      <c r="ACF93" t="s">
        <v>1767</v>
      </c>
      <c r="ACG93" t="s">
        <v>1767</v>
      </c>
      <c r="ACH93" t="s">
        <v>1767</v>
      </c>
      <c r="ACI93" t="s">
        <v>1767</v>
      </c>
    </row>
    <row r="94" spans="1:763">
      <c r="A94" t="s">
        <v>1293</v>
      </c>
      <c r="B94" t="s">
        <v>1294</v>
      </c>
      <c r="C94" t="s">
        <v>1295</v>
      </c>
      <c r="D94" t="s">
        <v>932</v>
      </c>
      <c r="E94" t="s">
        <v>932</v>
      </c>
      <c r="P94" t="s">
        <v>812</v>
      </c>
      <c r="Q94">
        <v>0.874863865752458</v>
      </c>
      <c r="T94" t="s">
        <v>1881</v>
      </c>
      <c r="V94" t="s">
        <v>1763</v>
      </c>
      <c r="X94" t="s">
        <v>1763</v>
      </c>
      <c r="Y94" t="s">
        <v>1764</v>
      </c>
      <c r="AA94" t="s">
        <v>1765</v>
      </c>
      <c r="AB94" t="s">
        <v>1766</v>
      </c>
      <c r="AC94" t="s">
        <v>837</v>
      </c>
      <c r="AD94" t="s">
        <v>1767</v>
      </c>
      <c r="AE94" t="s">
        <v>837</v>
      </c>
      <c r="AF94" t="s">
        <v>818</v>
      </c>
      <c r="AG94" t="s">
        <v>818</v>
      </c>
      <c r="KF94" t="s">
        <v>837</v>
      </c>
      <c r="KH94" t="s">
        <v>818</v>
      </c>
      <c r="KI94" t="s">
        <v>818</v>
      </c>
      <c r="KJ94" t="s">
        <v>818</v>
      </c>
      <c r="KK94" t="s">
        <v>818</v>
      </c>
      <c r="KL94" t="s">
        <v>818</v>
      </c>
      <c r="KM94" t="s">
        <v>818</v>
      </c>
      <c r="KN94" t="s">
        <v>845</v>
      </c>
      <c r="KO94" t="s">
        <v>818</v>
      </c>
      <c r="KP94" t="s">
        <v>818</v>
      </c>
      <c r="KQ94" t="s">
        <v>845</v>
      </c>
      <c r="KR94" t="s">
        <v>818</v>
      </c>
      <c r="KS94" t="s">
        <v>818</v>
      </c>
      <c r="KT94" t="s">
        <v>818</v>
      </c>
      <c r="KU94" t="s">
        <v>818</v>
      </c>
      <c r="KV94" t="s">
        <v>818</v>
      </c>
      <c r="KW94" t="s">
        <v>818</v>
      </c>
      <c r="KX94" t="s">
        <v>845</v>
      </c>
      <c r="KY94" t="s">
        <v>818</v>
      </c>
      <c r="KZ94" t="s">
        <v>818</v>
      </c>
      <c r="LA94" t="s">
        <v>845</v>
      </c>
      <c r="LB94" t="s">
        <v>818</v>
      </c>
      <c r="LC94" t="s">
        <v>818</v>
      </c>
      <c r="LD94" t="s">
        <v>837</v>
      </c>
      <c r="LE94" t="s">
        <v>818</v>
      </c>
      <c r="LF94" t="s">
        <v>837</v>
      </c>
      <c r="LH94" t="s">
        <v>1767</v>
      </c>
      <c r="LI94" t="s">
        <v>1767</v>
      </c>
      <c r="LJ94" t="s">
        <v>1767</v>
      </c>
      <c r="LK94" t="s">
        <v>1767</v>
      </c>
      <c r="LL94" t="s">
        <v>1767</v>
      </c>
      <c r="LM94" t="s">
        <v>1767</v>
      </c>
      <c r="LO94" t="s">
        <v>1763</v>
      </c>
      <c r="LP94" t="s">
        <v>1763</v>
      </c>
      <c r="LQ94" t="s">
        <v>1767</v>
      </c>
      <c r="LR94" t="s">
        <v>818</v>
      </c>
      <c r="LS94" t="s">
        <v>818</v>
      </c>
      <c r="LT94" t="s">
        <v>818</v>
      </c>
      <c r="LU94" t="s">
        <v>818</v>
      </c>
      <c r="LV94" t="s">
        <v>818</v>
      </c>
      <c r="LW94" t="s">
        <v>818</v>
      </c>
      <c r="LX94" t="s">
        <v>1767</v>
      </c>
      <c r="MA94" t="s">
        <v>1862</v>
      </c>
      <c r="MB94" t="s">
        <v>821</v>
      </c>
      <c r="MC94" t="s">
        <v>1920</v>
      </c>
      <c r="MD94" t="s">
        <v>1763</v>
      </c>
      <c r="MF94" t="s">
        <v>1770</v>
      </c>
      <c r="MI94" t="s">
        <v>1763</v>
      </c>
      <c r="MJ94" t="s">
        <v>1771</v>
      </c>
      <c r="MK94" t="s">
        <v>1763</v>
      </c>
      <c r="ML94" t="s">
        <v>1767</v>
      </c>
      <c r="MM94" t="s">
        <v>1763</v>
      </c>
      <c r="MN94" t="s">
        <v>1767</v>
      </c>
      <c r="MO94" t="s">
        <v>1767</v>
      </c>
      <c r="MP94" t="s">
        <v>1767</v>
      </c>
      <c r="MQ94" t="s">
        <v>1767</v>
      </c>
      <c r="MR94" t="s">
        <v>1767</v>
      </c>
      <c r="MS94" t="s">
        <v>1767</v>
      </c>
      <c r="MT94" t="s">
        <v>1767</v>
      </c>
      <c r="MU94" t="s">
        <v>1767</v>
      </c>
      <c r="MV94" t="s">
        <v>1763</v>
      </c>
      <c r="MW94" t="s">
        <v>1763</v>
      </c>
      <c r="MX94" t="s">
        <v>1767</v>
      </c>
      <c r="MY94" t="s">
        <v>1767</v>
      </c>
      <c r="MZ94" t="s">
        <v>1767</v>
      </c>
      <c r="NA94" t="s">
        <v>1767</v>
      </c>
      <c r="NB94" t="s">
        <v>1767</v>
      </c>
      <c r="NR94" t="s">
        <v>1763</v>
      </c>
      <c r="NS94" t="s">
        <v>1767</v>
      </c>
      <c r="NU94" t="s">
        <v>1882</v>
      </c>
      <c r="OP94" t="s">
        <v>1767</v>
      </c>
      <c r="OQ94" t="s">
        <v>1774</v>
      </c>
      <c r="OR94" t="s">
        <v>1775</v>
      </c>
      <c r="OS94" t="s">
        <v>1806</v>
      </c>
      <c r="OT94" t="s">
        <v>1763</v>
      </c>
      <c r="OU94" t="s">
        <v>1763</v>
      </c>
      <c r="OV94" t="s">
        <v>1777</v>
      </c>
      <c r="OW94" t="s">
        <v>1820</v>
      </c>
      <c r="OX94" t="s">
        <v>1830</v>
      </c>
      <c r="OY94" t="s">
        <v>1779</v>
      </c>
      <c r="OZ94" t="s">
        <v>846</v>
      </c>
      <c r="PA94" t="s">
        <v>1767</v>
      </c>
      <c r="PB94" t="s">
        <v>1767</v>
      </c>
      <c r="PC94" t="s">
        <v>1767</v>
      </c>
      <c r="PD94" t="s">
        <v>1767</v>
      </c>
      <c r="PE94" t="s">
        <v>1767</v>
      </c>
      <c r="PF94" t="s">
        <v>1763</v>
      </c>
      <c r="PG94" t="s">
        <v>1767</v>
      </c>
      <c r="PH94" t="s">
        <v>1767</v>
      </c>
      <c r="PI94" t="s">
        <v>1767</v>
      </c>
      <c r="PJ94" t="s">
        <v>1767</v>
      </c>
      <c r="PK94" t="s">
        <v>1767</v>
      </c>
      <c r="PL94" t="s">
        <v>1780</v>
      </c>
      <c r="PM94" t="s">
        <v>892</v>
      </c>
      <c r="PN94" t="s">
        <v>837</v>
      </c>
      <c r="PO94" t="s">
        <v>1807</v>
      </c>
      <c r="PP94" t="s">
        <v>1782</v>
      </c>
      <c r="PQ94" t="s">
        <v>1763</v>
      </c>
      <c r="PR94" t="s">
        <v>1763</v>
      </c>
      <c r="PS94" t="s">
        <v>1763</v>
      </c>
      <c r="PT94" t="s">
        <v>1767</v>
      </c>
      <c r="PU94" t="s">
        <v>1767</v>
      </c>
      <c r="PV94" t="s">
        <v>1767</v>
      </c>
      <c r="PW94" t="s">
        <v>1767</v>
      </c>
      <c r="PX94" t="s">
        <v>1767</v>
      </c>
      <c r="PY94" t="s">
        <v>1767</v>
      </c>
      <c r="PZ94" t="s">
        <v>1783</v>
      </c>
      <c r="QA94" t="s">
        <v>841</v>
      </c>
      <c r="QB94" t="s">
        <v>1814</v>
      </c>
      <c r="QC94" t="s">
        <v>1851</v>
      </c>
      <c r="QD94" t="s">
        <v>1786</v>
      </c>
      <c r="QE94" t="s">
        <v>845</v>
      </c>
      <c r="QF94" t="s">
        <v>1763</v>
      </c>
      <c r="QG94" t="s">
        <v>1763</v>
      </c>
      <c r="QH94" t="s">
        <v>1763</v>
      </c>
      <c r="QI94" t="s">
        <v>1767</v>
      </c>
      <c r="QJ94" t="s">
        <v>1763</v>
      </c>
      <c r="QK94" t="s">
        <v>1763</v>
      </c>
      <c r="QL94" t="s">
        <v>1767</v>
      </c>
      <c r="QM94" t="s">
        <v>1763</v>
      </c>
      <c r="QN94" t="s">
        <v>1767</v>
      </c>
      <c r="QO94" t="s">
        <v>1767</v>
      </c>
      <c r="QP94" t="s">
        <v>1767</v>
      </c>
      <c r="QQ94" t="s">
        <v>1767</v>
      </c>
      <c r="QR94" t="s">
        <v>1767</v>
      </c>
      <c r="QS94" t="s">
        <v>1763</v>
      </c>
      <c r="QT94" t="s">
        <v>1767</v>
      </c>
      <c r="QU94" t="s">
        <v>1767</v>
      </c>
      <c r="QV94" t="s">
        <v>1767</v>
      </c>
      <c r="QW94" t="s">
        <v>1767</v>
      </c>
      <c r="QX94" t="s">
        <v>1767</v>
      </c>
      <c r="QY94" t="s">
        <v>1767</v>
      </c>
      <c r="QZ94" t="s">
        <v>1767</v>
      </c>
      <c r="RA94" t="s">
        <v>1767</v>
      </c>
      <c r="RB94" t="s">
        <v>1767</v>
      </c>
      <c r="RC94" t="s">
        <v>1767</v>
      </c>
      <c r="RD94" t="s">
        <v>1767</v>
      </c>
      <c r="RE94" t="s">
        <v>1767</v>
      </c>
      <c r="RF94" t="s">
        <v>1767</v>
      </c>
      <c r="RG94" t="s">
        <v>1767</v>
      </c>
      <c r="RH94" t="s">
        <v>1767</v>
      </c>
      <c r="RI94" t="s">
        <v>1767</v>
      </c>
      <c r="RJ94" t="s">
        <v>1767</v>
      </c>
      <c r="RK94" t="s">
        <v>1763</v>
      </c>
      <c r="RL94" t="s">
        <v>1763</v>
      </c>
      <c r="RM94" t="s">
        <v>1767</v>
      </c>
      <c r="RN94" t="s">
        <v>1767</v>
      </c>
      <c r="RO94" t="s">
        <v>1767</v>
      </c>
      <c r="RP94" t="s">
        <v>1767</v>
      </c>
      <c r="RQ94" t="s">
        <v>1767</v>
      </c>
      <c r="RR94" t="s">
        <v>1767</v>
      </c>
      <c r="RS94" t="s">
        <v>1767</v>
      </c>
      <c r="RT94" t="s">
        <v>1767</v>
      </c>
      <c r="RU94" t="s">
        <v>1767</v>
      </c>
      <c r="RV94" t="s">
        <v>1767</v>
      </c>
      <c r="RW94" t="s">
        <v>1767</v>
      </c>
      <c r="RX94" t="s">
        <v>845</v>
      </c>
      <c r="RY94" t="s">
        <v>891</v>
      </c>
      <c r="RZ94" t="s">
        <v>1763</v>
      </c>
      <c r="SA94" t="s">
        <v>1763</v>
      </c>
      <c r="SB94" t="s">
        <v>1767</v>
      </c>
      <c r="SC94" t="s">
        <v>1763</v>
      </c>
      <c r="SD94" t="s">
        <v>1767</v>
      </c>
      <c r="SE94" t="s">
        <v>1767</v>
      </c>
      <c r="SF94" t="s">
        <v>1767</v>
      </c>
      <c r="SG94" t="s">
        <v>1763</v>
      </c>
      <c r="SH94" t="s">
        <v>1767</v>
      </c>
      <c r="SI94" t="s">
        <v>1763</v>
      </c>
      <c r="SJ94" t="s">
        <v>1767</v>
      </c>
      <c r="SK94" t="s">
        <v>1767</v>
      </c>
      <c r="SL94" t="s">
        <v>1767</v>
      </c>
      <c r="SM94" t="s">
        <v>1767</v>
      </c>
      <c r="SN94" t="s">
        <v>1767</v>
      </c>
      <c r="SO94" t="s">
        <v>1767</v>
      </c>
      <c r="SP94" t="s">
        <v>1767</v>
      </c>
      <c r="SQ94" t="s">
        <v>1767</v>
      </c>
      <c r="SR94" t="s">
        <v>1767</v>
      </c>
      <c r="SS94" t="s">
        <v>1767</v>
      </c>
      <c r="ST94" t="s">
        <v>1767</v>
      </c>
      <c r="SU94" t="s">
        <v>1763</v>
      </c>
      <c r="SV94" t="s">
        <v>1767</v>
      </c>
      <c r="SW94" t="s">
        <v>1763</v>
      </c>
      <c r="SX94" t="s">
        <v>1767</v>
      </c>
      <c r="SY94" t="s">
        <v>1767</v>
      </c>
      <c r="SZ94" t="s">
        <v>1767</v>
      </c>
      <c r="TA94" t="s">
        <v>1767</v>
      </c>
      <c r="TB94" t="s">
        <v>1767</v>
      </c>
      <c r="TC94" t="s">
        <v>1763</v>
      </c>
      <c r="TD94" t="s">
        <v>1767</v>
      </c>
      <c r="TE94" t="s">
        <v>1767</v>
      </c>
      <c r="TF94" t="s">
        <v>1767</v>
      </c>
      <c r="TG94" t="s">
        <v>1767</v>
      </c>
      <c r="TH94" t="s">
        <v>1767</v>
      </c>
      <c r="TI94" t="s">
        <v>1767</v>
      </c>
      <c r="TJ94" t="s">
        <v>1767</v>
      </c>
      <c r="TU94" t="s">
        <v>1767</v>
      </c>
      <c r="TY94" t="s">
        <v>1763</v>
      </c>
      <c r="TZ94" t="s">
        <v>1767</v>
      </c>
      <c r="UA94" t="s">
        <v>1767</v>
      </c>
      <c r="UB94" t="s">
        <v>1763</v>
      </c>
      <c r="UC94" t="s">
        <v>1763</v>
      </c>
      <c r="UD94" t="s">
        <v>1767</v>
      </c>
      <c r="UE94" t="s">
        <v>1767</v>
      </c>
      <c r="UF94" t="s">
        <v>1767</v>
      </c>
      <c r="UG94" t="s">
        <v>1767</v>
      </c>
      <c r="UH94" t="s">
        <v>1767</v>
      </c>
      <c r="UI94" t="s">
        <v>1767</v>
      </c>
      <c r="UJ94" t="s">
        <v>1767</v>
      </c>
      <c r="UK94" t="s">
        <v>1767</v>
      </c>
      <c r="UL94" t="s">
        <v>1763</v>
      </c>
      <c r="UM94" t="s">
        <v>1763</v>
      </c>
      <c r="UN94" t="s">
        <v>1767</v>
      </c>
      <c r="UO94" t="s">
        <v>1763</v>
      </c>
      <c r="UP94" t="s">
        <v>1767</v>
      </c>
      <c r="UQ94" t="s">
        <v>1767</v>
      </c>
      <c r="UR94" t="s">
        <v>1767</v>
      </c>
      <c r="US94" t="s">
        <v>1767</v>
      </c>
      <c r="UT94" t="s">
        <v>1767</v>
      </c>
      <c r="UU94" t="s">
        <v>1767</v>
      </c>
      <c r="UV94" t="s">
        <v>1767</v>
      </c>
      <c r="UW94" t="s">
        <v>1767</v>
      </c>
      <c r="UX94" t="s">
        <v>1767</v>
      </c>
      <c r="UY94" t="s">
        <v>1767</v>
      </c>
      <c r="UZ94" t="s">
        <v>1767</v>
      </c>
      <c r="VB94" t="s">
        <v>1822</v>
      </c>
      <c r="VC94" t="s">
        <v>1846</v>
      </c>
      <c r="VD94" t="s">
        <v>1763</v>
      </c>
      <c r="VE94" t="s">
        <v>1767</v>
      </c>
      <c r="VF94" t="s">
        <v>1767</v>
      </c>
      <c r="VG94" t="s">
        <v>1767</v>
      </c>
      <c r="VH94" t="s">
        <v>1767</v>
      </c>
      <c r="VI94" t="s">
        <v>1767</v>
      </c>
      <c r="VJ94" t="s">
        <v>1767</v>
      </c>
      <c r="VK94" t="s">
        <v>1767</v>
      </c>
      <c r="VL94" t="s">
        <v>1767</v>
      </c>
      <c r="VM94" t="s">
        <v>1767</v>
      </c>
      <c r="VN94" t="s">
        <v>1767</v>
      </c>
      <c r="VO94" t="s">
        <v>1767</v>
      </c>
      <c r="VP94" t="s">
        <v>1767</v>
      </c>
      <c r="VQ94" t="s">
        <v>1767</v>
      </c>
      <c r="VY94" t="s">
        <v>1763</v>
      </c>
      <c r="VZ94" t="s">
        <v>1763</v>
      </c>
      <c r="WA94" t="s">
        <v>1767</v>
      </c>
      <c r="WJ94" t="s">
        <v>1763</v>
      </c>
      <c r="WK94" t="s">
        <v>1767</v>
      </c>
      <c r="WL94" t="s">
        <v>1763</v>
      </c>
      <c r="WM94" t="s">
        <v>1767</v>
      </c>
      <c r="WN94" t="s">
        <v>1767</v>
      </c>
      <c r="WO94" t="s">
        <v>1767</v>
      </c>
      <c r="WP94" t="s">
        <v>1767</v>
      </c>
      <c r="WQ94" t="s">
        <v>1767</v>
      </c>
      <c r="WR94" t="s">
        <v>1767</v>
      </c>
      <c r="WS94" t="s">
        <v>846</v>
      </c>
      <c r="WU94" t="s">
        <v>1767</v>
      </c>
      <c r="WV94" t="s">
        <v>1767</v>
      </c>
      <c r="WW94" t="s">
        <v>1767</v>
      </c>
      <c r="WX94" t="s">
        <v>1767</v>
      </c>
      <c r="WY94" t="s">
        <v>1767</v>
      </c>
      <c r="WZ94" t="s">
        <v>1763</v>
      </c>
      <c r="XA94" t="s">
        <v>1767</v>
      </c>
      <c r="XB94" t="s">
        <v>1767</v>
      </c>
      <c r="XC94" t="s">
        <v>1789</v>
      </c>
      <c r="XD94" t="s">
        <v>1763</v>
      </c>
      <c r="XE94" t="s">
        <v>1763</v>
      </c>
      <c r="XF94" t="s">
        <v>1767</v>
      </c>
      <c r="XG94" t="s">
        <v>1767</v>
      </c>
      <c r="XH94" t="s">
        <v>1767</v>
      </c>
      <c r="XI94" t="s">
        <v>1767</v>
      </c>
      <c r="XJ94" t="s">
        <v>1767</v>
      </c>
      <c r="XK94" t="s">
        <v>1767</v>
      </c>
      <c r="XL94" t="s">
        <v>1767</v>
      </c>
      <c r="XM94" t="s">
        <v>1767</v>
      </c>
      <c r="XN94" t="s">
        <v>1767</v>
      </c>
      <c r="XO94" t="s">
        <v>1767</v>
      </c>
      <c r="XP94" t="s">
        <v>1767</v>
      </c>
      <c r="XQ94" t="s">
        <v>1767</v>
      </c>
      <c r="XR94" t="s">
        <v>1763</v>
      </c>
      <c r="XS94" t="s">
        <v>1767</v>
      </c>
      <c r="XT94" t="s">
        <v>1767</v>
      </c>
      <c r="XU94" t="s">
        <v>1763</v>
      </c>
      <c r="XV94" t="s">
        <v>1767</v>
      </c>
      <c r="XW94" t="s">
        <v>1767</v>
      </c>
      <c r="XX94" t="s">
        <v>1767</v>
      </c>
      <c r="XY94" t="s">
        <v>1767</v>
      </c>
      <c r="XZ94" t="s">
        <v>1767</v>
      </c>
      <c r="ZM94" t="s">
        <v>1767</v>
      </c>
      <c r="ZN94" t="s">
        <v>1767</v>
      </c>
      <c r="ZO94" t="s">
        <v>1767</v>
      </c>
      <c r="ZP94" t="s">
        <v>1767</v>
      </c>
      <c r="ZQ94" t="s">
        <v>1767</v>
      </c>
      <c r="ZR94" t="s">
        <v>1763</v>
      </c>
      <c r="ZS94" t="s">
        <v>1767</v>
      </c>
      <c r="ZT94" t="s">
        <v>1767</v>
      </c>
      <c r="ZU94" t="s">
        <v>1767</v>
      </c>
      <c r="ZV94" t="s">
        <v>1767</v>
      </c>
      <c r="ZW94" t="s">
        <v>1767</v>
      </c>
      <c r="ZX94" t="s">
        <v>1767</v>
      </c>
      <c r="ZY94" t="s">
        <v>1767</v>
      </c>
      <c r="ZZ94" t="s">
        <v>1767</v>
      </c>
      <c r="AAA94" t="s">
        <v>1763</v>
      </c>
      <c r="AAB94" t="s">
        <v>1767</v>
      </c>
      <c r="AAC94" t="s">
        <v>1767</v>
      </c>
      <c r="AAD94" t="s">
        <v>1767</v>
      </c>
      <c r="AAE94" t="s">
        <v>1767</v>
      </c>
      <c r="AAF94" t="s">
        <v>1767</v>
      </c>
      <c r="AAH94" t="s">
        <v>1763</v>
      </c>
      <c r="AAI94" t="s">
        <v>1767</v>
      </c>
      <c r="AAJ94" t="s">
        <v>1763</v>
      </c>
      <c r="AAK94" t="s">
        <v>1767</v>
      </c>
      <c r="AAL94" t="s">
        <v>1767</v>
      </c>
      <c r="AAM94" t="s">
        <v>1767</v>
      </c>
      <c r="AAN94" t="s">
        <v>1763</v>
      </c>
      <c r="AAO94" t="s">
        <v>1767</v>
      </c>
      <c r="AAP94" t="s">
        <v>1767</v>
      </c>
      <c r="AAQ94" t="s">
        <v>1767</v>
      </c>
      <c r="AAR94" t="s">
        <v>1767</v>
      </c>
      <c r="AAS94" t="s">
        <v>1767</v>
      </c>
      <c r="AAT94" t="s">
        <v>1767</v>
      </c>
      <c r="AAV94" t="s">
        <v>1767</v>
      </c>
      <c r="AAW94" t="s">
        <v>1767</v>
      </c>
      <c r="AAX94" t="s">
        <v>1767</v>
      </c>
      <c r="AAY94" t="s">
        <v>1767</v>
      </c>
      <c r="AAZ94" t="s">
        <v>1767</v>
      </c>
      <c r="ABA94" t="s">
        <v>1767</v>
      </c>
      <c r="ABB94" t="s">
        <v>1763</v>
      </c>
      <c r="ABC94" t="s">
        <v>1767</v>
      </c>
      <c r="ABD94" t="s">
        <v>1767</v>
      </c>
      <c r="ABE94" t="s">
        <v>1767</v>
      </c>
      <c r="ABF94" t="s">
        <v>1767</v>
      </c>
      <c r="ABG94" t="s">
        <v>1767</v>
      </c>
      <c r="ABH94" t="s">
        <v>1767</v>
      </c>
      <c r="ABI94" t="s">
        <v>1767</v>
      </c>
      <c r="ABJ94" t="s">
        <v>1767</v>
      </c>
      <c r="ABK94" t="s">
        <v>1767</v>
      </c>
      <c r="ABL94" t="s">
        <v>1767</v>
      </c>
      <c r="ABM94" t="s">
        <v>1763</v>
      </c>
      <c r="ABN94" t="s">
        <v>1767</v>
      </c>
      <c r="ABO94" t="s">
        <v>1767</v>
      </c>
      <c r="ABP94" t="s">
        <v>1763</v>
      </c>
      <c r="ABQ94" t="s">
        <v>1767</v>
      </c>
      <c r="ABR94" t="s">
        <v>1767</v>
      </c>
      <c r="ABS94" t="s">
        <v>1767</v>
      </c>
      <c r="ABT94" t="s">
        <v>1763</v>
      </c>
      <c r="ABU94" t="s">
        <v>1767</v>
      </c>
      <c r="ABV94" t="s">
        <v>1767</v>
      </c>
      <c r="ABW94" t="s">
        <v>1763</v>
      </c>
      <c r="ABX94" t="s">
        <v>1767</v>
      </c>
      <c r="ABY94" t="s">
        <v>1767</v>
      </c>
      <c r="ABZ94" t="s">
        <v>1767</v>
      </c>
      <c r="ACA94" t="s">
        <v>1767</v>
      </c>
      <c r="ACB94" t="s">
        <v>1763</v>
      </c>
      <c r="ACC94" t="s">
        <v>1767</v>
      </c>
      <c r="ACD94" t="s">
        <v>1767</v>
      </c>
      <c r="ACE94" t="s">
        <v>1767</v>
      </c>
      <c r="ACF94" t="s">
        <v>1767</v>
      </c>
      <c r="ACG94" t="s">
        <v>1767</v>
      </c>
      <c r="ACH94" t="s">
        <v>1767</v>
      </c>
      <c r="ACI94" t="s">
        <v>1767</v>
      </c>
    </row>
    <row r="95" spans="1:763">
      <c r="A95" t="s">
        <v>1296</v>
      </c>
      <c r="B95" t="s">
        <v>1297</v>
      </c>
      <c r="C95" t="s">
        <v>1298</v>
      </c>
      <c r="D95" t="s">
        <v>885</v>
      </c>
      <c r="E95" t="s">
        <v>885</v>
      </c>
      <c r="P95" t="s">
        <v>1110</v>
      </c>
      <c r="Q95">
        <v>1.39</v>
      </c>
      <c r="T95" t="s">
        <v>1823</v>
      </c>
      <c r="V95" t="s">
        <v>1763</v>
      </c>
      <c r="X95" t="s">
        <v>1763</v>
      </c>
      <c r="Y95" t="s">
        <v>1764</v>
      </c>
      <c r="AA95" t="s">
        <v>1765</v>
      </c>
      <c r="AB95" t="s">
        <v>1766</v>
      </c>
      <c r="AC95" t="s">
        <v>1361</v>
      </c>
      <c r="AD95" t="s">
        <v>1763</v>
      </c>
      <c r="AE95" t="s">
        <v>1361</v>
      </c>
      <c r="AF95" t="s">
        <v>818</v>
      </c>
      <c r="AG95" t="s">
        <v>818</v>
      </c>
      <c r="KF95" t="s">
        <v>1361</v>
      </c>
      <c r="KH95" t="s">
        <v>818</v>
      </c>
      <c r="KI95" t="s">
        <v>818</v>
      </c>
      <c r="KJ95" t="s">
        <v>818</v>
      </c>
      <c r="KK95" t="s">
        <v>818</v>
      </c>
      <c r="KL95" t="s">
        <v>845</v>
      </c>
      <c r="KM95" t="s">
        <v>818</v>
      </c>
      <c r="KN95" t="s">
        <v>837</v>
      </c>
      <c r="KO95" t="s">
        <v>818</v>
      </c>
      <c r="KP95" t="s">
        <v>845</v>
      </c>
      <c r="KQ95" t="s">
        <v>837</v>
      </c>
      <c r="KR95" t="s">
        <v>818</v>
      </c>
      <c r="KS95" t="s">
        <v>818</v>
      </c>
      <c r="KT95" t="s">
        <v>818</v>
      </c>
      <c r="KU95" t="s">
        <v>845</v>
      </c>
      <c r="KV95" t="s">
        <v>845</v>
      </c>
      <c r="KW95" t="s">
        <v>818</v>
      </c>
      <c r="KX95" t="s">
        <v>837</v>
      </c>
      <c r="KY95" t="s">
        <v>818</v>
      </c>
      <c r="KZ95" t="s">
        <v>837</v>
      </c>
      <c r="LA95" t="s">
        <v>837</v>
      </c>
      <c r="LB95" t="s">
        <v>818</v>
      </c>
      <c r="LC95" t="s">
        <v>879</v>
      </c>
      <c r="LD95" t="s">
        <v>1361</v>
      </c>
      <c r="LE95" t="s">
        <v>879</v>
      </c>
      <c r="LF95" t="s">
        <v>836</v>
      </c>
      <c r="LH95" t="s">
        <v>1763</v>
      </c>
      <c r="LI95" t="s">
        <v>1767</v>
      </c>
      <c r="LJ95" t="s">
        <v>1763</v>
      </c>
      <c r="LK95" t="s">
        <v>1767</v>
      </c>
      <c r="LL95" t="s">
        <v>1767</v>
      </c>
      <c r="LM95" t="s">
        <v>1763</v>
      </c>
      <c r="LN95" t="s">
        <v>1763</v>
      </c>
      <c r="LO95" t="s">
        <v>1767</v>
      </c>
      <c r="LQ95" t="s">
        <v>1767</v>
      </c>
      <c r="LR95" t="s">
        <v>818</v>
      </c>
      <c r="LS95" t="s">
        <v>818</v>
      </c>
      <c r="LV95" t="s">
        <v>818</v>
      </c>
      <c r="LX95" t="s">
        <v>1767</v>
      </c>
      <c r="MA95" t="s">
        <v>1793</v>
      </c>
      <c r="MB95" t="s">
        <v>887</v>
      </c>
      <c r="MC95" t="s">
        <v>1769</v>
      </c>
      <c r="MD95" t="s">
        <v>1763</v>
      </c>
      <c r="MF95" t="s">
        <v>1833</v>
      </c>
      <c r="MH95" t="s">
        <v>1834</v>
      </c>
      <c r="MI95" t="s">
        <v>1763</v>
      </c>
      <c r="MJ95" t="s">
        <v>1835</v>
      </c>
      <c r="MU95" t="s">
        <v>1763</v>
      </c>
      <c r="NC95" t="s">
        <v>1767</v>
      </c>
      <c r="ND95" t="s">
        <v>1767</v>
      </c>
      <c r="NE95" t="s">
        <v>1763</v>
      </c>
      <c r="NR95" t="s">
        <v>1763</v>
      </c>
      <c r="NS95" t="s">
        <v>1767</v>
      </c>
      <c r="NU95" t="s">
        <v>1848</v>
      </c>
      <c r="NY95" t="s">
        <v>837</v>
      </c>
      <c r="NZ95" t="s">
        <v>1849</v>
      </c>
      <c r="OP95" t="s">
        <v>1767</v>
      </c>
      <c r="OQ95" t="s">
        <v>1774</v>
      </c>
      <c r="OR95" t="s">
        <v>1775</v>
      </c>
      <c r="OS95" t="s">
        <v>1776</v>
      </c>
      <c r="OT95" t="s">
        <v>1763</v>
      </c>
      <c r="OU95" t="s">
        <v>1767</v>
      </c>
      <c r="OV95" t="s">
        <v>1777</v>
      </c>
      <c r="OW95" t="s">
        <v>1820</v>
      </c>
      <c r="OX95" t="s">
        <v>1830</v>
      </c>
      <c r="OY95" t="s">
        <v>1779</v>
      </c>
      <c r="OZ95" t="s">
        <v>834</v>
      </c>
      <c r="PA95" t="s">
        <v>1767</v>
      </c>
      <c r="PB95" t="s">
        <v>1767</v>
      </c>
      <c r="PC95" t="s">
        <v>1767</v>
      </c>
      <c r="PD95" t="s">
        <v>1767</v>
      </c>
      <c r="PE95" t="s">
        <v>1767</v>
      </c>
      <c r="PF95" t="s">
        <v>1767</v>
      </c>
      <c r="PG95" t="s">
        <v>1763</v>
      </c>
      <c r="PH95" t="s">
        <v>1767</v>
      </c>
      <c r="PI95" t="s">
        <v>1767</v>
      </c>
      <c r="PJ95" t="s">
        <v>1767</v>
      </c>
      <c r="PK95" t="s">
        <v>1767</v>
      </c>
      <c r="PL95" t="s">
        <v>1832</v>
      </c>
      <c r="PM95" t="s">
        <v>879</v>
      </c>
      <c r="PN95" t="s">
        <v>837</v>
      </c>
      <c r="PO95" t="s">
        <v>1807</v>
      </c>
      <c r="PP95" t="s">
        <v>1782</v>
      </c>
      <c r="PQ95" t="s">
        <v>1763</v>
      </c>
      <c r="PR95" t="s">
        <v>1763</v>
      </c>
      <c r="PS95" t="s">
        <v>1767</v>
      </c>
      <c r="PT95" t="s">
        <v>1767</v>
      </c>
      <c r="PU95" t="s">
        <v>1767</v>
      </c>
      <c r="PV95" t="s">
        <v>1767</v>
      </c>
      <c r="PW95" t="s">
        <v>1767</v>
      </c>
      <c r="PX95" t="s">
        <v>1767</v>
      </c>
      <c r="PY95" t="s">
        <v>1767</v>
      </c>
      <c r="PZ95" t="s">
        <v>1783</v>
      </c>
      <c r="QA95" t="s">
        <v>1896</v>
      </c>
      <c r="QB95" t="s">
        <v>1814</v>
      </c>
      <c r="QC95" t="s">
        <v>1785</v>
      </c>
      <c r="QD95" t="s">
        <v>1815</v>
      </c>
      <c r="QE95" t="s">
        <v>845</v>
      </c>
      <c r="QF95" t="s">
        <v>1763</v>
      </c>
      <c r="QG95" t="s">
        <v>1763</v>
      </c>
      <c r="QH95" t="s">
        <v>1767</v>
      </c>
      <c r="QI95" t="s">
        <v>1767</v>
      </c>
      <c r="QJ95" t="s">
        <v>1763</v>
      </c>
      <c r="QK95" t="s">
        <v>1763</v>
      </c>
      <c r="QL95" t="s">
        <v>1763</v>
      </c>
      <c r="QM95" t="s">
        <v>1767</v>
      </c>
      <c r="QN95" t="s">
        <v>1767</v>
      </c>
      <c r="QO95" t="s">
        <v>1767</v>
      </c>
      <c r="QP95" t="s">
        <v>1767</v>
      </c>
      <c r="QQ95" t="s">
        <v>1767</v>
      </c>
      <c r="QR95" t="s">
        <v>1767</v>
      </c>
      <c r="QS95" t="s">
        <v>1763</v>
      </c>
      <c r="QT95" t="s">
        <v>1767</v>
      </c>
      <c r="QU95" t="s">
        <v>1767</v>
      </c>
      <c r="QV95" t="s">
        <v>1767</v>
      </c>
      <c r="QW95" t="s">
        <v>1767</v>
      </c>
      <c r="QX95" t="s">
        <v>1767</v>
      </c>
      <c r="QY95" t="s">
        <v>1767</v>
      </c>
      <c r="QZ95" t="s">
        <v>1767</v>
      </c>
      <c r="RA95" t="s">
        <v>1767</v>
      </c>
      <c r="RB95" t="s">
        <v>1767</v>
      </c>
      <c r="RC95" t="s">
        <v>1767</v>
      </c>
      <c r="RD95" t="s">
        <v>1767</v>
      </c>
      <c r="RE95" t="s">
        <v>1767</v>
      </c>
      <c r="RF95" t="s">
        <v>1767</v>
      </c>
      <c r="RG95" t="s">
        <v>1767</v>
      </c>
      <c r="RH95" t="s">
        <v>1767</v>
      </c>
      <c r="RI95" t="s">
        <v>1767</v>
      </c>
      <c r="RJ95" t="s">
        <v>1767</v>
      </c>
      <c r="RK95" t="s">
        <v>1763</v>
      </c>
      <c r="RL95" t="s">
        <v>1763</v>
      </c>
      <c r="RM95" t="s">
        <v>1767</v>
      </c>
      <c r="RN95" t="s">
        <v>1767</v>
      </c>
      <c r="RO95" t="s">
        <v>1767</v>
      </c>
      <c r="RP95" t="s">
        <v>1767</v>
      </c>
      <c r="RQ95" t="s">
        <v>1767</v>
      </c>
      <c r="RR95" t="s">
        <v>1767</v>
      </c>
      <c r="RS95" t="s">
        <v>1767</v>
      </c>
      <c r="RT95" t="s">
        <v>1767</v>
      </c>
      <c r="RU95" t="s">
        <v>1767</v>
      </c>
      <c r="RV95" t="s">
        <v>1767</v>
      </c>
      <c r="RW95" t="s">
        <v>1767</v>
      </c>
      <c r="RX95" t="s">
        <v>837</v>
      </c>
      <c r="RY95" t="s">
        <v>834</v>
      </c>
      <c r="RZ95" t="s">
        <v>1763</v>
      </c>
      <c r="SA95" t="s">
        <v>1767</v>
      </c>
      <c r="SB95" t="s">
        <v>1763</v>
      </c>
      <c r="SC95" t="s">
        <v>1767</v>
      </c>
      <c r="SD95" t="s">
        <v>1767</v>
      </c>
      <c r="SE95" t="s">
        <v>1767</v>
      </c>
      <c r="SF95" t="s">
        <v>1767</v>
      </c>
      <c r="SG95" t="s">
        <v>1763</v>
      </c>
      <c r="SH95" t="s">
        <v>1767</v>
      </c>
      <c r="SI95" t="s">
        <v>1763</v>
      </c>
      <c r="SJ95" t="s">
        <v>1767</v>
      </c>
      <c r="SK95" t="s">
        <v>1767</v>
      </c>
      <c r="SL95" t="s">
        <v>1767</v>
      </c>
      <c r="SM95" t="s">
        <v>1767</v>
      </c>
      <c r="SN95" t="s">
        <v>1767</v>
      </c>
      <c r="SO95" t="s">
        <v>1767</v>
      </c>
      <c r="SP95" t="s">
        <v>1763</v>
      </c>
      <c r="SQ95" t="s">
        <v>1767</v>
      </c>
      <c r="SR95" t="s">
        <v>1767</v>
      </c>
      <c r="SS95" t="s">
        <v>1767</v>
      </c>
      <c r="ST95" t="s">
        <v>1767</v>
      </c>
      <c r="SU95" t="s">
        <v>1767</v>
      </c>
      <c r="SV95" t="s">
        <v>1767</v>
      </c>
      <c r="SW95" t="s">
        <v>1763</v>
      </c>
      <c r="SX95" t="s">
        <v>1767</v>
      </c>
      <c r="SY95" t="s">
        <v>1763</v>
      </c>
      <c r="SZ95" t="s">
        <v>1763</v>
      </c>
      <c r="TA95" t="s">
        <v>1767</v>
      </c>
      <c r="TB95" t="s">
        <v>1767</v>
      </c>
      <c r="TC95" t="s">
        <v>1763</v>
      </c>
      <c r="TD95" t="s">
        <v>1767</v>
      </c>
      <c r="TE95" t="s">
        <v>1767</v>
      </c>
      <c r="TF95" t="s">
        <v>1767</v>
      </c>
      <c r="TG95" t="s">
        <v>1767</v>
      </c>
      <c r="TH95" t="s">
        <v>1767</v>
      </c>
      <c r="TI95" t="s">
        <v>1767</v>
      </c>
      <c r="TJ95" t="s">
        <v>1763</v>
      </c>
      <c r="TK95" t="s">
        <v>1767</v>
      </c>
      <c r="TL95" t="s">
        <v>1767</v>
      </c>
      <c r="TM95" t="s">
        <v>1767</v>
      </c>
      <c r="TN95" t="s">
        <v>1767</v>
      </c>
      <c r="TO95" t="s">
        <v>1763</v>
      </c>
      <c r="TP95" t="s">
        <v>1767</v>
      </c>
      <c r="TQ95" t="s">
        <v>1767</v>
      </c>
      <c r="TR95" t="s">
        <v>1767</v>
      </c>
      <c r="TS95" t="s">
        <v>1767</v>
      </c>
      <c r="TT95" t="s">
        <v>1767</v>
      </c>
      <c r="TU95" t="s">
        <v>1767</v>
      </c>
      <c r="TV95" t="s">
        <v>1767</v>
      </c>
      <c r="TW95" t="s">
        <v>1767</v>
      </c>
      <c r="TY95" t="s">
        <v>1767</v>
      </c>
      <c r="TZ95" t="s">
        <v>1767</v>
      </c>
      <c r="UA95" t="s">
        <v>1767</v>
      </c>
      <c r="UB95" t="s">
        <v>1767</v>
      </c>
      <c r="UC95" t="s">
        <v>1767</v>
      </c>
      <c r="UD95" t="s">
        <v>1767</v>
      </c>
      <c r="UE95" t="s">
        <v>1767</v>
      </c>
      <c r="UF95" t="s">
        <v>1767</v>
      </c>
      <c r="UG95" t="s">
        <v>1767</v>
      </c>
      <c r="UH95" t="s">
        <v>1763</v>
      </c>
      <c r="UI95" t="s">
        <v>1767</v>
      </c>
      <c r="UJ95" t="s">
        <v>1767</v>
      </c>
      <c r="UK95" t="s">
        <v>1767</v>
      </c>
      <c r="UL95" t="s">
        <v>1767</v>
      </c>
      <c r="UM95" t="s">
        <v>1767</v>
      </c>
      <c r="UN95" t="s">
        <v>1767</v>
      </c>
      <c r="UO95" t="s">
        <v>1767</v>
      </c>
      <c r="UP95" t="s">
        <v>1767</v>
      </c>
      <c r="UQ95" t="s">
        <v>1767</v>
      </c>
      <c r="UR95" t="s">
        <v>1767</v>
      </c>
      <c r="US95" t="s">
        <v>1767</v>
      </c>
      <c r="UT95" t="s">
        <v>1767</v>
      </c>
      <c r="UU95" t="s">
        <v>1767</v>
      </c>
      <c r="UV95" t="s">
        <v>1767</v>
      </c>
      <c r="UW95" t="s">
        <v>1763</v>
      </c>
      <c r="UX95" t="s">
        <v>1767</v>
      </c>
      <c r="UY95" t="s">
        <v>1767</v>
      </c>
      <c r="UZ95" t="s">
        <v>1767</v>
      </c>
      <c r="VD95" t="s">
        <v>1767</v>
      </c>
      <c r="VE95" t="s">
        <v>1767</v>
      </c>
      <c r="VF95" t="s">
        <v>1763</v>
      </c>
      <c r="VG95" t="s">
        <v>1767</v>
      </c>
      <c r="VH95" t="s">
        <v>1767</v>
      </c>
      <c r="VI95" t="s">
        <v>1767</v>
      </c>
      <c r="VJ95" t="s">
        <v>1767</v>
      </c>
      <c r="VK95" t="s">
        <v>1767</v>
      </c>
      <c r="VL95" t="s">
        <v>1767</v>
      </c>
      <c r="VM95" t="s">
        <v>1767</v>
      </c>
      <c r="VN95" t="s">
        <v>1767</v>
      </c>
      <c r="VO95" t="s">
        <v>1767</v>
      </c>
      <c r="VP95" t="s">
        <v>1767</v>
      </c>
      <c r="VQ95" t="s">
        <v>1767</v>
      </c>
      <c r="VY95" t="s">
        <v>1767</v>
      </c>
      <c r="VZ95" t="s">
        <v>1767</v>
      </c>
      <c r="WA95" t="s">
        <v>1767</v>
      </c>
      <c r="WJ95" t="s">
        <v>1767</v>
      </c>
      <c r="WK95" t="s">
        <v>1767</v>
      </c>
      <c r="WL95" t="s">
        <v>1767</v>
      </c>
      <c r="WM95" t="s">
        <v>1767</v>
      </c>
      <c r="WN95" t="s">
        <v>1767</v>
      </c>
      <c r="WO95" t="s">
        <v>1763</v>
      </c>
      <c r="WP95" t="s">
        <v>1767</v>
      </c>
      <c r="WQ95" t="s">
        <v>1767</v>
      </c>
      <c r="WR95" t="s">
        <v>1767</v>
      </c>
      <c r="WS95" t="s">
        <v>928</v>
      </c>
      <c r="WU95" t="s">
        <v>1767</v>
      </c>
      <c r="WV95" t="s">
        <v>1767</v>
      </c>
      <c r="WW95" t="s">
        <v>1767</v>
      </c>
      <c r="WX95" t="s">
        <v>1767</v>
      </c>
      <c r="WY95" t="s">
        <v>1767</v>
      </c>
      <c r="WZ95" t="s">
        <v>1763</v>
      </c>
      <c r="XA95" t="s">
        <v>1767</v>
      </c>
      <c r="XB95" t="s">
        <v>1767</v>
      </c>
      <c r="XC95" t="s">
        <v>1802</v>
      </c>
      <c r="XD95" t="s">
        <v>1763</v>
      </c>
      <c r="XE95" t="s">
        <v>1767</v>
      </c>
      <c r="XF95" t="s">
        <v>1767</v>
      </c>
      <c r="XG95" t="s">
        <v>1767</v>
      </c>
      <c r="XH95" t="s">
        <v>1767</v>
      </c>
      <c r="XI95" t="s">
        <v>1767</v>
      </c>
      <c r="XJ95" t="s">
        <v>1767</v>
      </c>
      <c r="XK95" t="s">
        <v>1767</v>
      </c>
      <c r="XL95" t="s">
        <v>1767</v>
      </c>
      <c r="XM95" t="s">
        <v>1767</v>
      </c>
      <c r="XN95" t="s">
        <v>1767</v>
      </c>
      <c r="XO95" t="s">
        <v>1767</v>
      </c>
      <c r="XP95" t="s">
        <v>1767</v>
      </c>
      <c r="XQ95" t="s">
        <v>1767</v>
      </c>
      <c r="XR95" t="s">
        <v>1763</v>
      </c>
      <c r="XS95" t="s">
        <v>1767</v>
      </c>
      <c r="XT95" t="s">
        <v>1763</v>
      </c>
      <c r="XU95" t="s">
        <v>1763</v>
      </c>
      <c r="XV95" t="s">
        <v>1767</v>
      </c>
      <c r="XW95" t="s">
        <v>1767</v>
      </c>
      <c r="XX95" t="s">
        <v>1767</v>
      </c>
      <c r="XY95" t="s">
        <v>1767</v>
      </c>
      <c r="XZ95" t="s">
        <v>1767</v>
      </c>
      <c r="ZM95" t="s">
        <v>1767</v>
      </c>
      <c r="ZN95" t="s">
        <v>1767</v>
      </c>
      <c r="ZO95" t="s">
        <v>1767</v>
      </c>
      <c r="ZP95" t="s">
        <v>1767</v>
      </c>
      <c r="ZQ95" t="s">
        <v>1767</v>
      </c>
      <c r="ZR95" t="s">
        <v>1763</v>
      </c>
      <c r="ZS95" t="s">
        <v>1763</v>
      </c>
      <c r="ZT95" t="s">
        <v>1767</v>
      </c>
      <c r="ZU95" t="s">
        <v>1767</v>
      </c>
      <c r="ZV95" t="s">
        <v>1767</v>
      </c>
      <c r="ZW95" t="s">
        <v>1767</v>
      </c>
      <c r="ZX95" t="s">
        <v>1767</v>
      </c>
      <c r="ZY95" t="s">
        <v>1767</v>
      </c>
      <c r="ZZ95" t="s">
        <v>1767</v>
      </c>
      <c r="AAA95" t="s">
        <v>1763</v>
      </c>
      <c r="AAB95" t="s">
        <v>1767</v>
      </c>
      <c r="AAC95" t="s">
        <v>1767</v>
      </c>
      <c r="AAD95" t="s">
        <v>1767</v>
      </c>
      <c r="AAE95" t="s">
        <v>1767</v>
      </c>
      <c r="AAF95" t="s">
        <v>1767</v>
      </c>
      <c r="AAH95" t="s">
        <v>1763</v>
      </c>
      <c r="AAI95" t="s">
        <v>1767</v>
      </c>
      <c r="AAJ95" t="s">
        <v>1767</v>
      </c>
      <c r="AAK95" t="s">
        <v>1767</v>
      </c>
      <c r="AAL95" t="s">
        <v>1763</v>
      </c>
      <c r="AAM95" t="s">
        <v>1767</v>
      </c>
      <c r="AAN95" t="s">
        <v>1763</v>
      </c>
      <c r="AAO95" t="s">
        <v>1767</v>
      </c>
      <c r="AAP95" t="s">
        <v>1767</v>
      </c>
      <c r="AAQ95" t="s">
        <v>1767</v>
      </c>
      <c r="AAR95" t="s">
        <v>1767</v>
      </c>
      <c r="AAS95" t="s">
        <v>1767</v>
      </c>
      <c r="AAT95" t="s">
        <v>1767</v>
      </c>
      <c r="AAV95" t="s">
        <v>1763</v>
      </c>
      <c r="AAW95" t="s">
        <v>1767</v>
      </c>
      <c r="AAX95" t="s">
        <v>1767</v>
      </c>
      <c r="AAY95" t="s">
        <v>1767</v>
      </c>
      <c r="AAZ95" t="s">
        <v>1767</v>
      </c>
      <c r="ABA95" t="s">
        <v>1767</v>
      </c>
      <c r="ABB95" t="s">
        <v>1767</v>
      </c>
      <c r="ABC95" t="s">
        <v>1767</v>
      </c>
      <c r="ABD95" t="s">
        <v>1767</v>
      </c>
      <c r="ABE95" t="s">
        <v>1767</v>
      </c>
      <c r="ABF95" t="s">
        <v>1767</v>
      </c>
      <c r="ABG95" t="s">
        <v>1767</v>
      </c>
      <c r="ABH95" t="s">
        <v>1767</v>
      </c>
      <c r="ABI95" t="s">
        <v>1767</v>
      </c>
      <c r="ABJ95" t="s">
        <v>1767</v>
      </c>
      <c r="ABK95" t="s">
        <v>1763</v>
      </c>
      <c r="ABL95" t="s">
        <v>1767</v>
      </c>
      <c r="ABM95" t="s">
        <v>1767</v>
      </c>
      <c r="ABN95" t="s">
        <v>1767</v>
      </c>
      <c r="ABO95" t="s">
        <v>1767</v>
      </c>
      <c r="ABP95" t="s">
        <v>1767</v>
      </c>
      <c r="ABQ95" t="s">
        <v>1767</v>
      </c>
      <c r="ABR95" t="s">
        <v>1767</v>
      </c>
      <c r="ABS95" t="s">
        <v>1767</v>
      </c>
      <c r="ABT95" t="s">
        <v>1767</v>
      </c>
      <c r="ABU95" t="s">
        <v>1767</v>
      </c>
      <c r="ABV95" t="s">
        <v>1767</v>
      </c>
      <c r="ABW95" t="s">
        <v>1767</v>
      </c>
      <c r="ABX95" t="s">
        <v>1767</v>
      </c>
      <c r="ABY95" t="s">
        <v>1767</v>
      </c>
      <c r="ABZ95" t="s">
        <v>1767</v>
      </c>
      <c r="ACA95" t="s">
        <v>1763</v>
      </c>
      <c r="ACB95" t="s">
        <v>1767</v>
      </c>
      <c r="ACC95" t="s">
        <v>1767</v>
      </c>
      <c r="ACD95" t="s">
        <v>1767</v>
      </c>
      <c r="ACE95" t="s">
        <v>1767</v>
      </c>
      <c r="ACF95" t="s">
        <v>1767</v>
      </c>
      <c r="ACG95" t="s">
        <v>1767</v>
      </c>
      <c r="ACH95" t="s">
        <v>1767</v>
      </c>
      <c r="ACI95" t="s">
        <v>1767</v>
      </c>
    </row>
    <row r="96" spans="1:763">
      <c r="A96" t="s">
        <v>1299</v>
      </c>
      <c r="B96" t="s">
        <v>1300</v>
      </c>
      <c r="C96" t="s">
        <v>1301</v>
      </c>
      <c r="D96" t="s">
        <v>1028</v>
      </c>
      <c r="E96" t="s">
        <v>1028</v>
      </c>
      <c r="P96" t="s">
        <v>886</v>
      </c>
      <c r="T96" t="s">
        <v>1930</v>
      </c>
      <c r="V96" t="s">
        <v>1763</v>
      </c>
      <c r="X96" t="s">
        <v>1763</v>
      </c>
      <c r="Y96" t="s">
        <v>1764</v>
      </c>
      <c r="AA96" t="s">
        <v>1931</v>
      </c>
      <c r="AB96" t="s">
        <v>1817</v>
      </c>
      <c r="AC96" t="s">
        <v>837</v>
      </c>
      <c r="AD96" t="s">
        <v>1767</v>
      </c>
      <c r="AE96" t="s">
        <v>818</v>
      </c>
      <c r="AF96" t="s">
        <v>837</v>
      </c>
      <c r="AG96" t="s">
        <v>818</v>
      </c>
      <c r="KF96" t="s">
        <v>837</v>
      </c>
      <c r="KH96" t="s">
        <v>818</v>
      </c>
      <c r="KI96" t="s">
        <v>818</v>
      </c>
      <c r="KJ96" t="s">
        <v>818</v>
      </c>
      <c r="KK96" t="s">
        <v>818</v>
      </c>
      <c r="KL96" t="s">
        <v>818</v>
      </c>
      <c r="KM96" t="s">
        <v>845</v>
      </c>
      <c r="KN96" t="s">
        <v>818</v>
      </c>
      <c r="KO96" t="s">
        <v>845</v>
      </c>
      <c r="KP96" t="s">
        <v>818</v>
      </c>
      <c r="KQ96" t="s">
        <v>837</v>
      </c>
      <c r="KR96" t="s">
        <v>818</v>
      </c>
      <c r="KS96" t="s">
        <v>818</v>
      </c>
      <c r="KT96" t="s">
        <v>818</v>
      </c>
      <c r="KU96" t="s">
        <v>818</v>
      </c>
      <c r="KV96" t="s">
        <v>818</v>
      </c>
      <c r="KW96" t="s">
        <v>818</v>
      </c>
      <c r="KX96" t="s">
        <v>818</v>
      </c>
      <c r="KY96" t="s">
        <v>818</v>
      </c>
      <c r="KZ96" t="s">
        <v>818</v>
      </c>
      <c r="LA96" t="s">
        <v>818</v>
      </c>
      <c r="LB96" t="s">
        <v>818</v>
      </c>
      <c r="LC96" t="s">
        <v>818</v>
      </c>
      <c r="LD96" t="s">
        <v>837</v>
      </c>
      <c r="LE96" t="s">
        <v>818</v>
      </c>
      <c r="LF96" t="s">
        <v>845</v>
      </c>
      <c r="LH96" t="s">
        <v>1763</v>
      </c>
      <c r="LI96" t="s">
        <v>1767</v>
      </c>
      <c r="LJ96" t="s">
        <v>1763</v>
      </c>
      <c r="LK96" t="s">
        <v>1763</v>
      </c>
      <c r="LL96" t="s">
        <v>1767</v>
      </c>
      <c r="LM96" t="s">
        <v>1767</v>
      </c>
      <c r="LN96" t="s">
        <v>1763</v>
      </c>
      <c r="LO96" t="s">
        <v>1763</v>
      </c>
      <c r="LP96" t="s">
        <v>1763</v>
      </c>
      <c r="LQ96" t="s">
        <v>1767</v>
      </c>
      <c r="LR96" t="s">
        <v>818</v>
      </c>
      <c r="LV96" t="s">
        <v>818</v>
      </c>
      <c r="LX96" t="s">
        <v>1767</v>
      </c>
      <c r="MU96" t="s">
        <v>1763</v>
      </c>
      <c r="NC96" t="s">
        <v>1767</v>
      </c>
      <c r="ND96" t="s">
        <v>1763</v>
      </c>
      <c r="NE96" t="s">
        <v>1767</v>
      </c>
      <c r="NF96" t="s">
        <v>1767</v>
      </c>
      <c r="NG96" t="s">
        <v>1767</v>
      </c>
      <c r="NH96" t="s">
        <v>1767</v>
      </c>
      <c r="NI96" t="s">
        <v>1767</v>
      </c>
      <c r="NJ96" t="s">
        <v>1767</v>
      </c>
      <c r="NK96" t="s">
        <v>1767</v>
      </c>
      <c r="NL96" t="s">
        <v>1767</v>
      </c>
      <c r="NM96" t="s">
        <v>1767</v>
      </c>
      <c r="NN96" t="s">
        <v>1767</v>
      </c>
      <c r="NO96" t="s">
        <v>1763</v>
      </c>
      <c r="NP96" t="s">
        <v>1767</v>
      </c>
      <c r="NQ96" t="s">
        <v>1767</v>
      </c>
      <c r="NR96" t="s">
        <v>1763</v>
      </c>
      <c r="NS96" t="s">
        <v>1767</v>
      </c>
      <c r="NU96" t="s">
        <v>1772</v>
      </c>
      <c r="OP96" t="s">
        <v>1763</v>
      </c>
      <c r="OQ96" t="s">
        <v>1774</v>
      </c>
      <c r="OR96" t="s">
        <v>1797</v>
      </c>
      <c r="OS96" t="s">
        <v>1776</v>
      </c>
      <c r="OT96" t="s">
        <v>1763</v>
      </c>
      <c r="OU96" t="s">
        <v>1767</v>
      </c>
      <c r="OV96" t="s">
        <v>1867</v>
      </c>
      <c r="PA96" t="s">
        <v>1767</v>
      </c>
      <c r="PB96" t="s">
        <v>1767</v>
      </c>
      <c r="PC96" t="s">
        <v>1767</v>
      </c>
      <c r="PD96" t="s">
        <v>1767</v>
      </c>
      <c r="PE96" t="s">
        <v>1767</v>
      </c>
      <c r="PF96" t="s">
        <v>1763</v>
      </c>
      <c r="PG96" t="s">
        <v>1767</v>
      </c>
      <c r="PH96" t="s">
        <v>1767</v>
      </c>
      <c r="PI96" t="s">
        <v>1767</v>
      </c>
      <c r="PJ96" t="s">
        <v>1767</v>
      </c>
      <c r="PM96" t="s">
        <v>836</v>
      </c>
      <c r="PN96" t="s">
        <v>837</v>
      </c>
      <c r="PO96" t="s">
        <v>1812</v>
      </c>
      <c r="PP96" t="s">
        <v>1782</v>
      </c>
      <c r="PQ96" t="s">
        <v>1763</v>
      </c>
      <c r="PR96" t="s">
        <v>1763</v>
      </c>
      <c r="PS96" t="s">
        <v>1767</v>
      </c>
      <c r="PT96" t="s">
        <v>1767</v>
      </c>
      <c r="PU96" t="s">
        <v>1767</v>
      </c>
      <c r="PV96" t="s">
        <v>1767</v>
      </c>
      <c r="PW96" t="s">
        <v>1767</v>
      </c>
      <c r="PX96" t="s">
        <v>1767</v>
      </c>
      <c r="PY96" t="s">
        <v>1767</v>
      </c>
      <c r="PZ96" t="s">
        <v>1783</v>
      </c>
      <c r="QA96" t="s">
        <v>841</v>
      </c>
      <c r="QB96" t="s">
        <v>1850</v>
      </c>
      <c r="QC96" t="s">
        <v>1785</v>
      </c>
      <c r="QD96" t="s">
        <v>1786</v>
      </c>
      <c r="QE96" t="s">
        <v>845</v>
      </c>
      <c r="QF96" t="s">
        <v>1763</v>
      </c>
      <c r="QG96" t="s">
        <v>1763</v>
      </c>
      <c r="QH96" t="s">
        <v>1763</v>
      </c>
      <c r="QI96" t="s">
        <v>1767</v>
      </c>
      <c r="QJ96" t="s">
        <v>1767</v>
      </c>
      <c r="QK96" t="s">
        <v>1767</v>
      </c>
      <c r="QL96" t="s">
        <v>1767</v>
      </c>
      <c r="QM96" t="s">
        <v>1763</v>
      </c>
      <c r="QN96" t="s">
        <v>1767</v>
      </c>
      <c r="QO96" t="s">
        <v>1767</v>
      </c>
      <c r="QP96" t="s">
        <v>1767</v>
      </c>
      <c r="QQ96" t="s">
        <v>1767</v>
      </c>
      <c r="QR96" t="s">
        <v>1763</v>
      </c>
      <c r="QS96" t="s">
        <v>1763</v>
      </c>
      <c r="QT96" t="s">
        <v>1767</v>
      </c>
      <c r="QU96" t="s">
        <v>1767</v>
      </c>
      <c r="QV96" t="s">
        <v>1767</v>
      </c>
      <c r="QW96" t="s">
        <v>1767</v>
      </c>
      <c r="QX96" t="s">
        <v>1767</v>
      </c>
      <c r="QY96" t="s">
        <v>1767</v>
      </c>
      <c r="QZ96" t="s">
        <v>1767</v>
      </c>
      <c r="RA96" t="s">
        <v>1767</v>
      </c>
      <c r="RB96" t="s">
        <v>1767</v>
      </c>
      <c r="RC96" t="s">
        <v>1767</v>
      </c>
      <c r="RD96" t="s">
        <v>1767</v>
      </c>
      <c r="RE96" t="s">
        <v>1767</v>
      </c>
      <c r="RF96" t="s">
        <v>1767</v>
      </c>
      <c r="RG96" t="s">
        <v>1767</v>
      </c>
      <c r="RH96" t="s">
        <v>1767</v>
      </c>
      <c r="RI96" t="s">
        <v>1767</v>
      </c>
      <c r="RJ96" t="s">
        <v>1767</v>
      </c>
      <c r="RK96" t="s">
        <v>1763</v>
      </c>
      <c r="RL96" t="s">
        <v>1767</v>
      </c>
      <c r="RM96" t="s">
        <v>1767</v>
      </c>
      <c r="RN96" t="s">
        <v>1767</v>
      </c>
      <c r="RO96" t="s">
        <v>1763</v>
      </c>
      <c r="RP96" t="s">
        <v>1767</v>
      </c>
      <c r="RQ96" t="s">
        <v>1767</v>
      </c>
      <c r="RR96" t="s">
        <v>1767</v>
      </c>
      <c r="RS96" t="s">
        <v>1767</v>
      </c>
      <c r="RT96" t="s">
        <v>1767</v>
      </c>
      <c r="RU96" t="s">
        <v>1767</v>
      </c>
      <c r="RV96" t="s">
        <v>1767</v>
      </c>
      <c r="RW96" t="s">
        <v>1767</v>
      </c>
      <c r="RX96" t="s">
        <v>845</v>
      </c>
      <c r="RY96" t="s">
        <v>999</v>
      </c>
      <c r="RZ96" t="s">
        <v>1763</v>
      </c>
      <c r="SA96" t="s">
        <v>1767</v>
      </c>
      <c r="SB96" t="s">
        <v>1767</v>
      </c>
      <c r="SC96" t="s">
        <v>1767</v>
      </c>
      <c r="SD96" t="s">
        <v>1767</v>
      </c>
      <c r="SE96" t="s">
        <v>1767</v>
      </c>
      <c r="SF96" t="s">
        <v>1767</v>
      </c>
      <c r="SG96" t="s">
        <v>1763</v>
      </c>
      <c r="SH96" t="s">
        <v>1763</v>
      </c>
      <c r="SI96" t="s">
        <v>1767</v>
      </c>
      <c r="SJ96" t="s">
        <v>1767</v>
      </c>
      <c r="SK96" t="s">
        <v>1767</v>
      </c>
      <c r="SL96" t="s">
        <v>1767</v>
      </c>
      <c r="SM96" t="s">
        <v>1767</v>
      </c>
      <c r="SN96" t="s">
        <v>1767</v>
      </c>
      <c r="SO96" t="s">
        <v>1767</v>
      </c>
      <c r="SP96" t="s">
        <v>1767</v>
      </c>
      <c r="SQ96" t="s">
        <v>1767</v>
      </c>
      <c r="SR96" t="s">
        <v>1767</v>
      </c>
      <c r="SS96" t="s">
        <v>1767</v>
      </c>
      <c r="ST96" t="s">
        <v>1767</v>
      </c>
      <c r="SU96" t="s">
        <v>1767</v>
      </c>
      <c r="SV96" t="s">
        <v>1767</v>
      </c>
      <c r="SW96" t="s">
        <v>1767</v>
      </c>
      <c r="SX96" t="s">
        <v>1767</v>
      </c>
      <c r="SY96" t="s">
        <v>1767</v>
      </c>
      <c r="SZ96" t="s">
        <v>1763</v>
      </c>
      <c r="TA96" t="s">
        <v>1767</v>
      </c>
      <c r="TB96" t="s">
        <v>1767</v>
      </c>
      <c r="TC96" t="s">
        <v>1767</v>
      </c>
      <c r="TD96" t="s">
        <v>1767</v>
      </c>
      <c r="TE96" t="s">
        <v>1767</v>
      </c>
      <c r="TF96" t="s">
        <v>1767</v>
      </c>
      <c r="TG96" t="s">
        <v>1767</v>
      </c>
      <c r="TH96" t="s">
        <v>1767</v>
      </c>
      <c r="TI96" t="s">
        <v>1767</v>
      </c>
      <c r="TU96" t="s">
        <v>1767</v>
      </c>
      <c r="TY96" t="s">
        <v>1763</v>
      </c>
      <c r="TZ96" t="s">
        <v>1763</v>
      </c>
      <c r="UA96" t="s">
        <v>1767</v>
      </c>
      <c r="UB96" t="s">
        <v>1763</v>
      </c>
      <c r="UC96" t="s">
        <v>1767</v>
      </c>
      <c r="UD96" t="s">
        <v>1767</v>
      </c>
      <c r="UE96" t="s">
        <v>1767</v>
      </c>
      <c r="UF96" t="s">
        <v>1767</v>
      </c>
      <c r="UG96" t="s">
        <v>1767</v>
      </c>
      <c r="UH96" t="s">
        <v>1767</v>
      </c>
      <c r="UI96" t="s">
        <v>1767</v>
      </c>
      <c r="UJ96" t="s">
        <v>1767</v>
      </c>
      <c r="UK96" t="s">
        <v>1767</v>
      </c>
      <c r="UL96" t="s">
        <v>1763</v>
      </c>
      <c r="UM96" t="s">
        <v>1767</v>
      </c>
      <c r="UN96" t="s">
        <v>1763</v>
      </c>
      <c r="UO96" t="s">
        <v>1763</v>
      </c>
      <c r="UP96" t="s">
        <v>1767</v>
      </c>
      <c r="UQ96" t="s">
        <v>1767</v>
      </c>
      <c r="UR96" t="s">
        <v>1767</v>
      </c>
      <c r="US96" t="s">
        <v>1767</v>
      </c>
      <c r="UT96" t="s">
        <v>1767</v>
      </c>
      <c r="UU96" t="s">
        <v>1767</v>
      </c>
      <c r="UV96" t="s">
        <v>1767</v>
      </c>
      <c r="UW96" t="s">
        <v>1767</v>
      </c>
      <c r="UX96" t="s">
        <v>1767</v>
      </c>
      <c r="UY96" t="s">
        <v>1767</v>
      </c>
      <c r="UZ96" t="s">
        <v>1767</v>
      </c>
      <c r="VB96" t="s">
        <v>1787</v>
      </c>
      <c r="VC96" t="s">
        <v>1788</v>
      </c>
      <c r="VD96" t="s">
        <v>1767</v>
      </c>
      <c r="VE96" t="s">
        <v>1767</v>
      </c>
      <c r="VF96" t="s">
        <v>1763</v>
      </c>
      <c r="VG96" t="s">
        <v>1763</v>
      </c>
      <c r="VH96" t="s">
        <v>1767</v>
      </c>
      <c r="VI96" t="s">
        <v>1767</v>
      </c>
      <c r="VJ96" t="s">
        <v>1763</v>
      </c>
      <c r="VK96" t="s">
        <v>1767</v>
      </c>
      <c r="VL96" t="s">
        <v>1767</v>
      </c>
      <c r="VM96" t="s">
        <v>1767</v>
      </c>
      <c r="VN96" t="s">
        <v>1767</v>
      </c>
      <c r="VO96" t="s">
        <v>1767</v>
      </c>
      <c r="VP96" t="s">
        <v>1767</v>
      </c>
      <c r="VQ96" t="s">
        <v>1767</v>
      </c>
      <c r="VY96" t="s">
        <v>1763</v>
      </c>
      <c r="VZ96" t="s">
        <v>1763</v>
      </c>
      <c r="WA96" t="s">
        <v>1767</v>
      </c>
      <c r="WJ96" t="s">
        <v>1767</v>
      </c>
      <c r="WK96" t="s">
        <v>1763</v>
      </c>
      <c r="WL96" t="s">
        <v>1767</v>
      </c>
      <c r="WM96" t="s">
        <v>1767</v>
      </c>
      <c r="WN96" t="s">
        <v>1767</v>
      </c>
      <c r="WO96" t="s">
        <v>1767</v>
      </c>
      <c r="WP96" t="s">
        <v>1767</v>
      </c>
      <c r="WQ96" t="s">
        <v>1767</v>
      </c>
      <c r="WR96" t="s">
        <v>1767</v>
      </c>
      <c r="WS96" t="s">
        <v>928</v>
      </c>
      <c r="WU96" t="s">
        <v>1767</v>
      </c>
      <c r="WV96" t="s">
        <v>1767</v>
      </c>
      <c r="WW96" t="s">
        <v>1767</v>
      </c>
      <c r="WX96" t="s">
        <v>1767</v>
      </c>
      <c r="WY96" t="s">
        <v>1767</v>
      </c>
      <c r="WZ96" t="s">
        <v>1763</v>
      </c>
      <c r="XA96" t="s">
        <v>1767</v>
      </c>
      <c r="XB96" t="s">
        <v>1767</v>
      </c>
      <c r="XC96" t="s">
        <v>1802</v>
      </c>
      <c r="XD96" t="s">
        <v>1763</v>
      </c>
      <c r="XE96" t="s">
        <v>1767</v>
      </c>
      <c r="XF96" t="s">
        <v>1767</v>
      </c>
      <c r="XG96" t="s">
        <v>1767</v>
      </c>
      <c r="XH96" t="s">
        <v>1767</v>
      </c>
      <c r="XI96" t="s">
        <v>1767</v>
      </c>
      <c r="XJ96" t="s">
        <v>1767</v>
      </c>
      <c r="XK96" t="s">
        <v>1767</v>
      </c>
      <c r="XL96" t="s">
        <v>1767</v>
      </c>
      <c r="XM96" t="s">
        <v>1767</v>
      </c>
      <c r="XN96" t="s">
        <v>1767</v>
      </c>
      <c r="XO96" t="s">
        <v>1767</v>
      </c>
      <c r="XP96" t="s">
        <v>1767</v>
      </c>
      <c r="XQ96" t="s">
        <v>1767</v>
      </c>
      <c r="XR96" t="s">
        <v>1767</v>
      </c>
      <c r="XS96" t="s">
        <v>1767</v>
      </c>
      <c r="XT96" t="s">
        <v>1767</v>
      </c>
      <c r="XU96" t="s">
        <v>1767</v>
      </c>
      <c r="XV96" t="s">
        <v>1767</v>
      </c>
      <c r="XW96" t="s">
        <v>1763</v>
      </c>
      <c r="XX96" t="s">
        <v>1767</v>
      </c>
      <c r="XY96" t="s">
        <v>1767</v>
      </c>
      <c r="XZ96" t="s">
        <v>1767</v>
      </c>
      <c r="ZM96" t="s">
        <v>1767</v>
      </c>
      <c r="ZN96" t="s">
        <v>1767</v>
      </c>
      <c r="ZO96" t="s">
        <v>1767</v>
      </c>
      <c r="ZP96" t="s">
        <v>1767</v>
      </c>
      <c r="ZQ96" t="s">
        <v>1767</v>
      </c>
      <c r="ZR96" t="s">
        <v>1763</v>
      </c>
      <c r="ZS96" t="s">
        <v>1763</v>
      </c>
      <c r="ZT96" t="s">
        <v>1767</v>
      </c>
      <c r="ZU96" t="s">
        <v>1767</v>
      </c>
      <c r="ZV96" t="s">
        <v>1767</v>
      </c>
      <c r="ZW96" t="s">
        <v>1767</v>
      </c>
      <c r="ZX96" t="s">
        <v>1767</v>
      </c>
      <c r="ZY96" t="s">
        <v>1767</v>
      </c>
      <c r="ZZ96" t="s">
        <v>1767</v>
      </c>
      <c r="AAA96" t="s">
        <v>1763</v>
      </c>
      <c r="AAB96" t="s">
        <v>1767</v>
      </c>
      <c r="AAC96" t="s">
        <v>1767</v>
      </c>
      <c r="AAD96" t="s">
        <v>1767</v>
      </c>
      <c r="AAE96" t="s">
        <v>1767</v>
      </c>
      <c r="AAF96" t="s">
        <v>1767</v>
      </c>
      <c r="AAH96" t="s">
        <v>1763</v>
      </c>
      <c r="AAI96" t="s">
        <v>1767</v>
      </c>
      <c r="AAJ96" t="s">
        <v>1767</v>
      </c>
      <c r="AAK96" t="s">
        <v>1767</v>
      </c>
      <c r="AAL96" t="s">
        <v>1763</v>
      </c>
      <c r="AAM96" t="s">
        <v>1767</v>
      </c>
      <c r="AAN96" t="s">
        <v>1767</v>
      </c>
      <c r="AAO96" t="s">
        <v>1767</v>
      </c>
      <c r="AAP96" t="s">
        <v>1767</v>
      </c>
      <c r="AAQ96" t="s">
        <v>1767</v>
      </c>
      <c r="AAR96" t="s">
        <v>1767</v>
      </c>
      <c r="AAS96" t="s">
        <v>1767</v>
      </c>
      <c r="AAT96" t="s">
        <v>1767</v>
      </c>
      <c r="AAV96" t="s">
        <v>1763</v>
      </c>
      <c r="AAW96" t="s">
        <v>1767</v>
      </c>
      <c r="AAX96" t="s">
        <v>1767</v>
      </c>
      <c r="AAY96" t="s">
        <v>1767</v>
      </c>
      <c r="AAZ96" t="s">
        <v>1767</v>
      </c>
      <c r="ABA96" t="s">
        <v>1763</v>
      </c>
      <c r="ABB96" t="s">
        <v>1763</v>
      </c>
      <c r="ABC96" t="s">
        <v>1767</v>
      </c>
      <c r="ABD96" t="s">
        <v>1763</v>
      </c>
      <c r="ABE96" t="s">
        <v>1767</v>
      </c>
      <c r="ABF96" t="s">
        <v>1767</v>
      </c>
      <c r="ABG96" t="s">
        <v>1767</v>
      </c>
      <c r="ABH96" t="s">
        <v>1767</v>
      </c>
      <c r="ABI96" t="s">
        <v>1767</v>
      </c>
      <c r="ABJ96" t="s">
        <v>1767</v>
      </c>
      <c r="ABK96" t="s">
        <v>1767</v>
      </c>
      <c r="ABL96" t="s">
        <v>1767</v>
      </c>
      <c r="ABM96" t="s">
        <v>1767</v>
      </c>
      <c r="ABN96" t="s">
        <v>1767</v>
      </c>
      <c r="ABO96" t="s">
        <v>1767</v>
      </c>
      <c r="ABP96" t="s">
        <v>1767</v>
      </c>
      <c r="ABQ96" t="s">
        <v>1767</v>
      </c>
      <c r="ABR96" t="s">
        <v>1767</v>
      </c>
      <c r="ABS96" t="s">
        <v>1767</v>
      </c>
      <c r="ABT96" t="s">
        <v>1763</v>
      </c>
      <c r="ABU96" t="s">
        <v>1767</v>
      </c>
      <c r="ABV96" t="s">
        <v>1767</v>
      </c>
      <c r="ABW96" t="s">
        <v>1763</v>
      </c>
      <c r="ABX96" t="s">
        <v>1767</v>
      </c>
      <c r="ABY96" t="s">
        <v>1767</v>
      </c>
      <c r="ABZ96" t="s">
        <v>1767</v>
      </c>
      <c r="ACA96" t="s">
        <v>1767</v>
      </c>
      <c r="ACB96" t="s">
        <v>1767</v>
      </c>
      <c r="ACC96" t="s">
        <v>1767</v>
      </c>
      <c r="ACD96" t="s">
        <v>1767</v>
      </c>
      <c r="ACE96" t="s">
        <v>1767</v>
      </c>
      <c r="ACF96" t="s">
        <v>1767</v>
      </c>
      <c r="ACG96" t="s">
        <v>1767</v>
      </c>
      <c r="ACH96" t="s">
        <v>1767</v>
      </c>
      <c r="ACI96" t="s">
        <v>1767</v>
      </c>
    </row>
    <row r="97" spans="1:763">
      <c r="A97" t="s">
        <v>1303</v>
      </c>
      <c r="B97" t="s">
        <v>1304</v>
      </c>
      <c r="C97" t="s">
        <v>1305</v>
      </c>
      <c r="D97" t="s">
        <v>854</v>
      </c>
      <c r="E97" t="s">
        <v>854</v>
      </c>
      <c r="P97" t="s">
        <v>855</v>
      </c>
      <c r="Q97">
        <v>1.2198080885670051</v>
      </c>
      <c r="T97" t="s">
        <v>1910</v>
      </c>
      <c r="V97" t="s">
        <v>1763</v>
      </c>
      <c r="X97" t="s">
        <v>1763</v>
      </c>
      <c r="Y97" t="s">
        <v>1764</v>
      </c>
      <c r="AA97" t="s">
        <v>1765</v>
      </c>
      <c r="AB97" t="s">
        <v>1766</v>
      </c>
      <c r="AC97" t="s">
        <v>879</v>
      </c>
      <c r="AD97" t="s">
        <v>1767</v>
      </c>
      <c r="AE97" t="s">
        <v>879</v>
      </c>
      <c r="AF97" t="s">
        <v>818</v>
      </c>
      <c r="AG97" t="s">
        <v>818</v>
      </c>
      <c r="KF97" t="s">
        <v>879</v>
      </c>
      <c r="KH97" t="s">
        <v>818</v>
      </c>
      <c r="KI97" t="s">
        <v>818</v>
      </c>
      <c r="KJ97" t="s">
        <v>818</v>
      </c>
      <c r="KK97" t="s">
        <v>818</v>
      </c>
      <c r="KL97" t="s">
        <v>845</v>
      </c>
      <c r="KM97" t="s">
        <v>818</v>
      </c>
      <c r="KN97" t="s">
        <v>845</v>
      </c>
      <c r="KO97" t="s">
        <v>818</v>
      </c>
      <c r="KP97" t="s">
        <v>845</v>
      </c>
      <c r="KQ97" t="s">
        <v>845</v>
      </c>
      <c r="KR97" t="s">
        <v>818</v>
      </c>
      <c r="KS97" t="s">
        <v>818</v>
      </c>
      <c r="KT97" t="s">
        <v>818</v>
      </c>
      <c r="KU97" t="s">
        <v>818</v>
      </c>
      <c r="KV97" t="s">
        <v>818</v>
      </c>
      <c r="KW97" t="s">
        <v>818</v>
      </c>
      <c r="KX97" t="s">
        <v>845</v>
      </c>
      <c r="KY97" t="s">
        <v>818</v>
      </c>
      <c r="KZ97" t="s">
        <v>818</v>
      </c>
      <c r="LA97" t="s">
        <v>845</v>
      </c>
      <c r="LB97" t="s">
        <v>818</v>
      </c>
      <c r="LC97" t="s">
        <v>845</v>
      </c>
      <c r="LD97" t="s">
        <v>879</v>
      </c>
      <c r="LE97" t="s">
        <v>845</v>
      </c>
      <c r="LF97" t="s">
        <v>837</v>
      </c>
      <c r="LH97" t="s">
        <v>1767</v>
      </c>
      <c r="LI97" t="s">
        <v>1767</v>
      </c>
      <c r="LJ97" t="s">
        <v>1767</v>
      </c>
      <c r="LK97" t="s">
        <v>1767</v>
      </c>
      <c r="LL97" t="s">
        <v>1767</v>
      </c>
      <c r="LM97" t="s">
        <v>1767</v>
      </c>
      <c r="LO97" t="s">
        <v>1767</v>
      </c>
      <c r="LQ97" t="s">
        <v>1767</v>
      </c>
      <c r="LR97" t="s">
        <v>818</v>
      </c>
      <c r="LS97" t="s">
        <v>818</v>
      </c>
      <c r="LV97" t="s">
        <v>818</v>
      </c>
      <c r="LX97" t="s">
        <v>1767</v>
      </c>
      <c r="MA97" t="s">
        <v>1793</v>
      </c>
      <c r="MB97" t="s">
        <v>913</v>
      </c>
      <c r="MC97" t="s">
        <v>1804</v>
      </c>
      <c r="MD97" t="s">
        <v>1763</v>
      </c>
      <c r="MF97" t="s">
        <v>1833</v>
      </c>
      <c r="MH97" t="s">
        <v>1834</v>
      </c>
      <c r="MI97" t="s">
        <v>1763</v>
      </c>
      <c r="MJ97" t="s">
        <v>1835</v>
      </c>
      <c r="MU97" t="s">
        <v>1763</v>
      </c>
      <c r="NC97" t="s">
        <v>1763</v>
      </c>
      <c r="ND97" t="s">
        <v>1767</v>
      </c>
      <c r="NE97" t="s">
        <v>1763</v>
      </c>
      <c r="NR97" t="s">
        <v>1763</v>
      </c>
      <c r="NS97" t="s">
        <v>1767</v>
      </c>
      <c r="NU97" t="s">
        <v>1772</v>
      </c>
      <c r="NY97" t="s">
        <v>818</v>
      </c>
      <c r="OA97" t="s">
        <v>1767</v>
      </c>
      <c r="OB97" t="s">
        <v>1767</v>
      </c>
      <c r="OC97" t="s">
        <v>1767</v>
      </c>
      <c r="OD97" t="s">
        <v>1767</v>
      </c>
      <c r="OE97" t="s">
        <v>1767</v>
      </c>
      <c r="OF97" t="s">
        <v>1767</v>
      </c>
      <c r="OG97" t="s">
        <v>1767</v>
      </c>
      <c r="OH97" t="s">
        <v>1763</v>
      </c>
      <c r="OI97" t="s">
        <v>1767</v>
      </c>
      <c r="OJ97" t="s">
        <v>1767</v>
      </c>
      <c r="OK97" t="s">
        <v>1767</v>
      </c>
      <c r="OL97" t="s">
        <v>1767</v>
      </c>
      <c r="OM97" t="s">
        <v>1767</v>
      </c>
      <c r="ON97" t="s">
        <v>1767</v>
      </c>
      <c r="OP97" t="s">
        <v>1767</v>
      </c>
      <c r="OQ97" t="s">
        <v>1774</v>
      </c>
      <c r="OR97" t="s">
        <v>1797</v>
      </c>
      <c r="OS97" t="s">
        <v>1806</v>
      </c>
      <c r="OT97" t="s">
        <v>1763</v>
      </c>
      <c r="OU97" t="s">
        <v>1767</v>
      </c>
      <c r="OV97" t="s">
        <v>1777</v>
      </c>
      <c r="OW97" t="s">
        <v>1798</v>
      </c>
      <c r="OX97" t="s">
        <v>1932</v>
      </c>
      <c r="OY97" t="s">
        <v>1779</v>
      </c>
      <c r="OZ97" t="s">
        <v>865</v>
      </c>
      <c r="PA97" t="s">
        <v>1767</v>
      </c>
      <c r="PB97" t="s">
        <v>1767</v>
      </c>
      <c r="PC97" t="s">
        <v>1767</v>
      </c>
      <c r="PD97" t="s">
        <v>1767</v>
      </c>
      <c r="PE97" t="s">
        <v>1767</v>
      </c>
      <c r="PF97" t="s">
        <v>1767</v>
      </c>
      <c r="PG97" t="s">
        <v>1763</v>
      </c>
      <c r="PH97" t="s">
        <v>1767</v>
      </c>
      <c r="PI97" t="s">
        <v>1767</v>
      </c>
      <c r="PJ97" t="s">
        <v>1767</v>
      </c>
      <c r="PK97" t="s">
        <v>1767</v>
      </c>
      <c r="PL97" t="s">
        <v>1780</v>
      </c>
      <c r="PM97" t="s">
        <v>836</v>
      </c>
      <c r="PO97" t="s">
        <v>1807</v>
      </c>
      <c r="PP97" t="s">
        <v>1782</v>
      </c>
      <c r="PQ97" t="s">
        <v>1763</v>
      </c>
      <c r="PR97" t="s">
        <v>1763</v>
      </c>
      <c r="PS97" t="s">
        <v>1767</v>
      </c>
      <c r="PT97" t="s">
        <v>1767</v>
      </c>
      <c r="PU97" t="s">
        <v>1767</v>
      </c>
      <c r="PV97" t="s">
        <v>1767</v>
      </c>
      <c r="PW97" t="s">
        <v>1767</v>
      </c>
      <c r="PX97" t="s">
        <v>1767</v>
      </c>
      <c r="PY97" t="s">
        <v>1767</v>
      </c>
      <c r="PZ97" t="s">
        <v>1783</v>
      </c>
      <c r="QD97" t="s">
        <v>1815</v>
      </c>
      <c r="QE97" t="s">
        <v>845</v>
      </c>
      <c r="QF97" t="s">
        <v>1763</v>
      </c>
      <c r="QG97" t="s">
        <v>1763</v>
      </c>
      <c r="QH97" t="s">
        <v>1763</v>
      </c>
      <c r="QI97" t="s">
        <v>1767</v>
      </c>
      <c r="QJ97" t="s">
        <v>1767</v>
      </c>
      <c r="QK97" t="s">
        <v>1767</v>
      </c>
      <c r="QL97" t="s">
        <v>1767</v>
      </c>
      <c r="QM97" t="s">
        <v>1763</v>
      </c>
      <c r="QN97" t="s">
        <v>1767</v>
      </c>
      <c r="QO97" t="s">
        <v>1767</v>
      </c>
      <c r="QP97" t="s">
        <v>1767</v>
      </c>
      <c r="QQ97" t="s">
        <v>1767</v>
      </c>
      <c r="QR97" t="s">
        <v>1763</v>
      </c>
      <c r="QS97" t="s">
        <v>1763</v>
      </c>
      <c r="QT97" t="s">
        <v>1767</v>
      </c>
      <c r="QU97" t="s">
        <v>1767</v>
      </c>
      <c r="QV97" t="s">
        <v>1767</v>
      </c>
      <c r="QW97" t="s">
        <v>1767</v>
      </c>
      <c r="QX97" t="s">
        <v>1767</v>
      </c>
      <c r="QY97" t="s">
        <v>1767</v>
      </c>
      <c r="QZ97" t="s">
        <v>1767</v>
      </c>
      <c r="RA97" t="s">
        <v>1767</v>
      </c>
      <c r="RB97" t="s">
        <v>1767</v>
      </c>
      <c r="RC97" t="s">
        <v>1767</v>
      </c>
      <c r="RD97" t="s">
        <v>1767</v>
      </c>
      <c r="RE97" t="s">
        <v>1767</v>
      </c>
      <c r="RF97" t="s">
        <v>1767</v>
      </c>
      <c r="RG97" t="s">
        <v>1767</v>
      </c>
      <c r="RH97" t="s">
        <v>1767</v>
      </c>
      <c r="RI97" t="s">
        <v>1767</v>
      </c>
      <c r="RJ97" t="s">
        <v>1767</v>
      </c>
      <c r="RK97" t="s">
        <v>1763</v>
      </c>
      <c r="RL97" t="s">
        <v>1763</v>
      </c>
      <c r="RM97" t="s">
        <v>1767</v>
      </c>
      <c r="RN97" t="s">
        <v>1767</v>
      </c>
      <c r="RO97" t="s">
        <v>1763</v>
      </c>
      <c r="RP97" t="s">
        <v>1763</v>
      </c>
      <c r="RQ97" t="s">
        <v>1767</v>
      </c>
      <c r="RR97" t="s">
        <v>1767</v>
      </c>
      <c r="RS97" t="s">
        <v>1767</v>
      </c>
      <c r="RT97" t="s">
        <v>1767</v>
      </c>
      <c r="RU97" t="s">
        <v>1767</v>
      </c>
      <c r="RV97" t="s">
        <v>1767</v>
      </c>
      <c r="RW97" t="s">
        <v>1767</v>
      </c>
      <c r="RX97" t="s">
        <v>845</v>
      </c>
      <c r="RY97" t="s">
        <v>908</v>
      </c>
      <c r="RZ97" t="s">
        <v>1763</v>
      </c>
      <c r="SA97" t="s">
        <v>1767</v>
      </c>
      <c r="SB97" t="s">
        <v>1767</v>
      </c>
      <c r="SC97" t="s">
        <v>1767</v>
      </c>
      <c r="SD97" t="s">
        <v>1767</v>
      </c>
      <c r="SE97" t="s">
        <v>1767</v>
      </c>
      <c r="SF97" t="s">
        <v>1763</v>
      </c>
      <c r="SG97" t="s">
        <v>1763</v>
      </c>
      <c r="SH97" t="s">
        <v>1767</v>
      </c>
      <c r="SI97" t="s">
        <v>1767</v>
      </c>
      <c r="SJ97" t="s">
        <v>1767</v>
      </c>
      <c r="SK97" t="s">
        <v>1767</v>
      </c>
      <c r="SL97" t="s">
        <v>1763</v>
      </c>
      <c r="SM97" t="s">
        <v>1767</v>
      </c>
      <c r="SN97" t="s">
        <v>1767</v>
      </c>
      <c r="SO97" t="s">
        <v>1767</v>
      </c>
      <c r="SP97" t="s">
        <v>1767</v>
      </c>
      <c r="SQ97" t="s">
        <v>1767</v>
      </c>
      <c r="SR97" t="s">
        <v>1767</v>
      </c>
      <c r="SS97" t="s">
        <v>1767</v>
      </c>
      <c r="ST97" t="s">
        <v>1767</v>
      </c>
      <c r="SU97" t="s">
        <v>1767</v>
      </c>
      <c r="SV97" t="s">
        <v>1767</v>
      </c>
      <c r="SW97" t="s">
        <v>1767</v>
      </c>
      <c r="SX97" t="s">
        <v>1767</v>
      </c>
      <c r="SY97" t="s">
        <v>1767</v>
      </c>
      <c r="SZ97" t="s">
        <v>1767</v>
      </c>
      <c r="TA97" t="s">
        <v>1767</v>
      </c>
      <c r="TB97" t="s">
        <v>1767</v>
      </c>
      <c r="TC97" t="s">
        <v>1767</v>
      </c>
      <c r="TD97" t="s">
        <v>1767</v>
      </c>
      <c r="TE97" t="s">
        <v>1767</v>
      </c>
      <c r="TF97" t="s">
        <v>1767</v>
      </c>
      <c r="TG97" t="s">
        <v>1763</v>
      </c>
      <c r="TH97" t="s">
        <v>1767</v>
      </c>
      <c r="TI97" t="s">
        <v>1767</v>
      </c>
      <c r="TJ97" t="s">
        <v>1763</v>
      </c>
      <c r="TK97" t="s">
        <v>1767</v>
      </c>
      <c r="TL97" t="s">
        <v>1767</v>
      </c>
      <c r="TM97" t="s">
        <v>1767</v>
      </c>
      <c r="TN97" t="s">
        <v>1767</v>
      </c>
      <c r="TO97" t="s">
        <v>1767</v>
      </c>
      <c r="TP97" t="s">
        <v>1763</v>
      </c>
      <c r="TQ97" t="s">
        <v>1767</v>
      </c>
      <c r="TR97" t="s">
        <v>1767</v>
      </c>
      <c r="TS97" t="s">
        <v>1767</v>
      </c>
      <c r="TT97" t="s">
        <v>1767</v>
      </c>
      <c r="TU97" t="s">
        <v>1767</v>
      </c>
      <c r="TV97" t="s">
        <v>1767</v>
      </c>
      <c r="TW97" t="s">
        <v>1767</v>
      </c>
      <c r="TY97" t="s">
        <v>1767</v>
      </c>
      <c r="TZ97" t="s">
        <v>1767</v>
      </c>
      <c r="UA97" t="s">
        <v>1767</v>
      </c>
      <c r="UB97" t="s">
        <v>1767</v>
      </c>
      <c r="UC97" t="s">
        <v>1767</v>
      </c>
      <c r="UD97" t="s">
        <v>1767</v>
      </c>
      <c r="UE97" t="s">
        <v>1767</v>
      </c>
      <c r="UF97" t="s">
        <v>1767</v>
      </c>
      <c r="UG97" t="s">
        <v>1767</v>
      </c>
      <c r="UH97" t="s">
        <v>1763</v>
      </c>
      <c r="UI97" t="s">
        <v>1767</v>
      </c>
      <c r="UJ97" t="s">
        <v>1767</v>
      </c>
      <c r="UK97" t="s">
        <v>1767</v>
      </c>
      <c r="UL97" t="s">
        <v>1767</v>
      </c>
      <c r="UM97" t="s">
        <v>1767</v>
      </c>
      <c r="UN97" t="s">
        <v>1767</v>
      </c>
      <c r="UO97" t="s">
        <v>1767</v>
      </c>
      <c r="UP97" t="s">
        <v>1767</v>
      </c>
      <c r="UQ97" t="s">
        <v>1767</v>
      </c>
      <c r="UR97" t="s">
        <v>1767</v>
      </c>
      <c r="US97" t="s">
        <v>1767</v>
      </c>
      <c r="UT97" t="s">
        <v>1767</v>
      </c>
      <c r="UU97" t="s">
        <v>1763</v>
      </c>
      <c r="UV97" t="s">
        <v>1767</v>
      </c>
      <c r="UW97" t="s">
        <v>1767</v>
      </c>
      <c r="UX97" t="s">
        <v>1767</v>
      </c>
      <c r="UY97" t="s">
        <v>1767</v>
      </c>
      <c r="UZ97" t="s">
        <v>1767</v>
      </c>
      <c r="VD97" t="s">
        <v>1763</v>
      </c>
      <c r="VE97" t="s">
        <v>1767</v>
      </c>
      <c r="VF97" t="s">
        <v>1767</v>
      </c>
      <c r="VG97" t="s">
        <v>1767</v>
      </c>
      <c r="VH97" t="s">
        <v>1767</v>
      </c>
      <c r="VI97" t="s">
        <v>1767</v>
      </c>
      <c r="VJ97" t="s">
        <v>1767</v>
      </c>
      <c r="VK97" t="s">
        <v>1767</v>
      </c>
      <c r="VL97" t="s">
        <v>1767</v>
      </c>
      <c r="VM97" t="s">
        <v>1767</v>
      </c>
      <c r="VN97" t="s">
        <v>1767</v>
      </c>
      <c r="VO97" t="s">
        <v>1767</v>
      </c>
      <c r="VP97" t="s">
        <v>1767</v>
      </c>
      <c r="VQ97" t="s">
        <v>1767</v>
      </c>
      <c r="VY97" t="s">
        <v>1767</v>
      </c>
      <c r="VZ97" t="s">
        <v>1767</v>
      </c>
      <c r="WA97" t="s">
        <v>1763</v>
      </c>
      <c r="WB97" t="s">
        <v>1767</v>
      </c>
      <c r="WJ97" t="s">
        <v>1763</v>
      </c>
      <c r="WK97" t="s">
        <v>1767</v>
      </c>
      <c r="WL97" t="s">
        <v>1767</v>
      </c>
      <c r="WM97" t="s">
        <v>1767</v>
      </c>
      <c r="WN97" t="s">
        <v>1767</v>
      </c>
      <c r="WO97" t="s">
        <v>1767</v>
      </c>
      <c r="WP97" t="s">
        <v>1767</v>
      </c>
      <c r="WQ97" t="s">
        <v>1767</v>
      </c>
      <c r="WR97" t="s">
        <v>1767</v>
      </c>
      <c r="WS97" t="s">
        <v>908</v>
      </c>
      <c r="WU97" t="s">
        <v>1767</v>
      </c>
      <c r="WV97" t="s">
        <v>1767</v>
      </c>
      <c r="WW97" t="s">
        <v>1767</v>
      </c>
      <c r="WX97" t="s">
        <v>1767</v>
      </c>
      <c r="WY97" t="s">
        <v>1767</v>
      </c>
      <c r="WZ97" t="s">
        <v>1763</v>
      </c>
      <c r="XA97" t="s">
        <v>1767</v>
      </c>
      <c r="XB97" t="s">
        <v>1767</v>
      </c>
      <c r="XC97" t="s">
        <v>1789</v>
      </c>
      <c r="XD97" t="s">
        <v>1763</v>
      </c>
      <c r="XE97" t="s">
        <v>1767</v>
      </c>
      <c r="XF97" t="s">
        <v>1767</v>
      </c>
      <c r="XG97" t="s">
        <v>1767</v>
      </c>
      <c r="XH97" t="s">
        <v>1767</v>
      </c>
      <c r="XI97" t="s">
        <v>1767</v>
      </c>
      <c r="XJ97" t="s">
        <v>1767</v>
      </c>
      <c r="XK97" t="s">
        <v>1767</v>
      </c>
      <c r="XL97" t="s">
        <v>1767</v>
      </c>
      <c r="XM97" t="s">
        <v>1767</v>
      </c>
      <c r="XN97" t="s">
        <v>1767</v>
      </c>
      <c r="XO97" t="s">
        <v>1767</v>
      </c>
      <c r="XP97" t="s">
        <v>1767</v>
      </c>
      <c r="XQ97" t="s">
        <v>1767</v>
      </c>
      <c r="XR97" t="s">
        <v>1767</v>
      </c>
      <c r="XS97" t="s">
        <v>1767</v>
      </c>
      <c r="XT97" t="s">
        <v>1767</v>
      </c>
      <c r="XU97" t="s">
        <v>1767</v>
      </c>
      <c r="XV97" t="s">
        <v>1767</v>
      </c>
      <c r="XW97" t="s">
        <v>1763</v>
      </c>
      <c r="XX97" t="s">
        <v>1767</v>
      </c>
      <c r="XY97" t="s">
        <v>1767</v>
      </c>
      <c r="XZ97" t="s">
        <v>1763</v>
      </c>
      <c r="YA97" t="s">
        <v>1767</v>
      </c>
      <c r="YB97" t="s">
        <v>1767</v>
      </c>
      <c r="YC97" t="s">
        <v>1767</v>
      </c>
      <c r="YD97" t="s">
        <v>1763</v>
      </c>
      <c r="YE97" t="s">
        <v>1767</v>
      </c>
      <c r="YF97" t="s">
        <v>1767</v>
      </c>
      <c r="YG97" t="s">
        <v>1763</v>
      </c>
      <c r="YH97" t="s">
        <v>1767</v>
      </c>
      <c r="YI97" t="s">
        <v>1767</v>
      </c>
      <c r="YJ97" t="s">
        <v>1767</v>
      </c>
      <c r="YK97" t="s">
        <v>1767</v>
      </c>
      <c r="YL97" t="s">
        <v>1767</v>
      </c>
      <c r="YM97" t="s">
        <v>1767</v>
      </c>
      <c r="YN97" t="s">
        <v>1763</v>
      </c>
      <c r="YO97" t="s">
        <v>1767</v>
      </c>
      <c r="YP97" t="s">
        <v>1767</v>
      </c>
      <c r="YQ97" t="s">
        <v>1767</v>
      </c>
      <c r="YR97" t="s">
        <v>1767</v>
      </c>
      <c r="YS97" t="s">
        <v>1767</v>
      </c>
      <c r="YT97" t="s">
        <v>1767</v>
      </c>
      <c r="YU97" t="s">
        <v>1763</v>
      </c>
      <c r="YW97" t="s">
        <v>1767</v>
      </c>
      <c r="ZM97" t="s">
        <v>1767</v>
      </c>
      <c r="ZN97" t="s">
        <v>1767</v>
      </c>
      <c r="ZO97" t="s">
        <v>1767</v>
      </c>
      <c r="ZP97" t="s">
        <v>1767</v>
      </c>
      <c r="ZQ97" t="s">
        <v>1767</v>
      </c>
      <c r="ZR97" t="s">
        <v>1763</v>
      </c>
      <c r="ZS97" t="s">
        <v>1767</v>
      </c>
      <c r="ZT97" t="s">
        <v>1767</v>
      </c>
      <c r="ZU97" t="s">
        <v>1767</v>
      </c>
      <c r="ZV97" t="s">
        <v>1767</v>
      </c>
      <c r="ZW97" t="s">
        <v>1767</v>
      </c>
      <c r="ZX97" t="s">
        <v>1767</v>
      </c>
      <c r="ZY97" t="s">
        <v>1767</v>
      </c>
      <c r="ZZ97" t="s">
        <v>1767</v>
      </c>
      <c r="AAA97" t="s">
        <v>1763</v>
      </c>
      <c r="AAB97" t="s">
        <v>1763</v>
      </c>
      <c r="AAC97" t="s">
        <v>1767</v>
      </c>
      <c r="AAD97" t="s">
        <v>1767</v>
      </c>
      <c r="AAE97" t="s">
        <v>1767</v>
      </c>
      <c r="AAF97" t="s">
        <v>1767</v>
      </c>
      <c r="AAG97" t="s">
        <v>1933</v>
      </c>
      <c r="AAH97" t="s">
        <v>1767</v>
      </c>
      <c r="AAI97" t="s">
        <v>1767</v>
      </c>
      <c r="AAJ97" t="s">
        <v>1767</v>
      </c>
      <c r="AAK97" t="s">
        <v>1767</v>
      </c>
      <c r="AAL97" t="s">
        <v>1767</v>
      </c>
      <c r="AAM97" t="s">
        <v>1767</v>
      </c>
      <c r="AAN97" t="s">
        <v>1767</v>
      </c>
      <c r="AAO97" t="s">
        <v>1767</v>
      </c>
      <c r="AAP97" t="s">
        <v>1767</v>
      </c>
      <c r="AAQ97" t="s">
        <v>1767</v>
      </c>
      <c r="AAR97" t="s">
        <v>1767</v>
      </c>
      <c r="AAS97" t="s">
        <v>1767</v>
      </c>
      <c r="AAT97" t="s">
        <v>1763</v>
      </c>
      <c r="AAV97" t="s">
        <v>1767</v>
      </c>
      <c r="AAW97" t="s">
        <v>1767</v>
      </c>
      <c r="AAX97" t="s">
        <v>1767</v>
      </c>
      <c r="AAY97" t="s">
        <v>1767</v>
      </c>
      <c r="AAZ97" t="s">
        <v>1767</v>
      </c>
      <c r="ABA97" t="s">
        <v>1767</v>
      </c>
      <c r="ABB97" t="s">
        <v>1767</v>
      </c>
      <c r="ABC97" t="s">
        <v>1767</v>
      </c>
      <c r="ABD97" t="s">
        <v>1767</v>
      </c>
      <c r="ABE97" t="s">
        <v>1767</v>
      </c>
      <c r="ABF97" t="s">
        <v>1767</v>
      </c>
      <c r="ABG97" t="s">
        <v>1767</v>
      </c>
      <c r="ABH97" t="s">
        <v>1767</v>
      </c>
      <c r="ABI97" t="s">
        <v>1767</v>
      </c>
      <c r="ABJ97" t="s">
        <v>1767</v>
      </c>
      <c r="ABK97" t="s">
        <v>1763</v>
      </c>
      <c r="ABL97" t="s">
        <v>1767</v>
      </c>
      <c r="ABM97" t="s">
        <v>1767</v>
      </c>
      <c r="ABN97" t="s">
        <v>1767</v>
      </c>
      <c r="ABO97" t="s">
        <v>1767</v>
      </c>
      <c r="ABP97" t="s">
        <v>1767</v>
      </c>
      <c r="ABQ97" t="s">
        <v>1767</v>
      </c>
      <c r="ABR97" t="s">
        <v>1767</v>
      </c>
      <c r="ABS97" t="s">
        <v>1767</v>
      </c>
      <c r="ABT97" t="s">
        <v>1767</v>
      </c>
      <c r="ABU97" t="s">
        <v>1767</v>
      </c>
      <c r="ABV97" t="s">
        <v>1763</v>
      </c>
      <c r="ABW97" t="s">
        <v>1763</v>
      </c>
      <c r="ABX97" t="s">
        <v>1763</v>
      </c>
      <c r="ABY97" t="s">
        <v>1767</v>
      </c>
      <c r="ABZ97" t="s">
        <v>1767</v>
      </c>
      <c r="ACA97" t="s">
        <v>1767</v>
      </c>
      <c r="ACB97" t="s">
        <v>1767</v>
      </c>
      <c r="ACC97" t="s">
        <v>1767</v>
      </c>
      <c r="ACD97" t="s">
        <v>1767</v>
      </c>
      <c r="ACE97" t="s">
        <v>1767</v>
      </c>
      <c r="ACF97" t="s">
        <v>1767</v>
      </c>
      <c r="ACG97" t="s">
        <v>1767</v>
      </c>
      <c r="ACH97" t="s">
        <v>1767</v>
      </c>
      <c r="ACI97" t="s">
        <v>1767</v>
      </c>
    </row>
    <row r="98" spans="1:763">
      <c r="A98" t="s">
        <v>1308</v>
      </c>
      <c r="B98" t="s">
        <v>1309</v>
      </c>
      <c r="C98" t="s">
        <v>1310</v>
      </c>
      <c r="D98" t="s">
        <v>885</v>
      </c>
      <c r="E98" t="s">
        <v>885</v>
      </c>
      <c r="P98" t="s">
        <v>886</v>
      </c>
      <c r="Q98">
        <v>0.64514064157430773</v>
      </c>
      <c r="T98" t="s">
        <v>1899</v>
      </c>
      <c r="V98" t="s">
        <v>1763</v>
      </c>
      <c r="X98" t="s">
        <v>1763</v>
      </c>
      <c r="Y98" t="s">
        <v>1764</v>
      </c>
      <c r="AA98" t="s">
        <v>1792</v>
      </c>
      <c r="AB98" t="s">
        <v>1766</v>
      </c>
      <c r="AC98" t="s">
        <v>1057</v>
      </c>
      <c r="AD98" t="s">
        <v>1767</v>
      </c>
      <c r="AE98" t="s">
        <v>836</v>
      </c>
      <c r="AF98" t="s">
        <v>845</v>
      </c>
      <c r="AG98" t="s">
        <v>818</v>
      </c>
      <c r="KF98" t="s">
        <v>1057</v>
      </c>
      <c r="KH98" t="s">
        <v>818</v>
      </c>
      <c r="KI98" t="s">
        <v>845</v>
      </c>
      <c r="KJ98" t="s">
        <v>818</v>
      </c>
      <c r="KK98" t="s">
        <v>845</v>
      </c>
      <c r="KL98" t="s">
        <v>818</v>
      </c>
      <c r="KM98" t="s">
        <v>845</v>
      </c>
      <c r="KN98" t="s">
        <v>818</v>
      </c>
      <c r="KO98" t="s">
        <v>818</v>
      </c>
      <c r="KP98" t="s">
        <v>837</v>
      </c>
      <c r="KQ98" t="s">
        <v>845</v>
      </c>
      <c r="KR98" t="s">
        <v>818</v>
      </c>
      <c r="KS98" t="s">
        <v>818</v>
      </c>
      <c r="KT98" t="s">
        <v>818</v>
      </c>
      <c r="KU98" t="s">
        <v>818</v>
      </c>
      <c r="KV98" t="s">
        <v>818</v>
      </c>
      <c r="KW98" t="s">
        <v>845</v>
      </c>
      <c r="KX98" t="s">
        <v>845</v>
      </c>
      <c r="KY98" t="s">
        <v>818</v>
      </c>
      <c r="KZ98" t="s">
        <v>818</v>
      </c>
      <c r="LA98" t="s">
        <v>837</v>
      </c>
      <c r="LB98" t="s">
        <v>845</v>
      </c>
      <c r="LC98" t="s">
        <v>837</v>
      </c>
      <c r="LD98" t="s">
        <v>1057</v>
      </c>
      <c r="LE98" t="s">
        <v>845</v>
      </c>
      <c r="LF98" t="s">
        <v>879</v>
      </c>
      <c r="LH98" t="s">
        <v>1767</v>
      </c>
      <c r="LI98" t="s">
        <v>1767</v>
      </c>
      <c r="LJ98" t="s">
        <v>1767</v>
      </c>
      <c r="LK98" t="s">
        <v>1767</v>
      </c>
      <c r="LL98" t="s">
        <v>1767</v>
      </c>
      <c r="LM98" t="s">
        <v>1767</v>
      </c>
      <c r="LO98" t="s">
        <v>1767</v>
      </c>
      <c r="LQ98" t="s">
        <v>1767</v>
      </c>
      <c r="LR98" t="s">
        <v>845</v>
      </c>
      <c r="LV98" t="s">
        <v>845</v>
      </c>
      <c r="LX98" t="s">
        <v>1767</v>
      </c>
      <c r="MA98" t="s">
        <v>1793</v>
      </c>
      <c r="MB98" t="s">
        <v>821</v>
      </c>
      <c r="MC98" t="s">
        <v>1804</v>
      </c>
      <c r="MD98" t="s">
        <v>1763</v>
      </c>
      <c r="MF98" t="s">
        <v>1833</v>
      </c>
      <c r="MH98" t="s">
        <v>1834</v>
      </c>
      <c r="MI98" t="s">
        <v>1818</v>
      </c>
      <c r="MJ98" t="s">
        <v>1794</v>
      </c>
      <c r="MU98" t="s">
        <v>1767</v>
      </c>
      <c r="MV98" t="s">
        <v>1767</v>
      </c>
      <c r="MW98" t="s">
        <v>1767</v>
      </c>
      <c r="MX98" t="s">
        <v>1767</v>
      </c>
      <c r="MY98" t="s">
        <v>1763</v>
      </c>
      <c r="MZ98" t="s">
        <v>1767</v>
      </c>
      <c r="NA98" t="s">
        <v>1767</v>
      </c>
      <c r="NB98" t="s">
        <v>1767</v>
      </c>
      <c r="NR98" t="s">
        <v>1763</v>
      </c>
      <c r="NS98" t="s">
        <v>1767</v>
      </c>
      <c r="NU98" t="s">
        <v>1772</v>
      </c>
      <c r="NX98" t="s">
        <v>1773</v>
      </c>
      <c r="NY98" t="s">
        <v>818</v>
      </c>
      <c r="OA98" t="s">
        <v>1767</v>
      </c>
      <c r="OB98" t="s">
        <v>1767</v>
      </c>
      <c r="OC98" t="s">
        <v>1767</v>
      </c>
      <c r="OD98" t="s">
        <v>1767</v>
      </c>
      <c r="OE98" t="s">
        <v>1767</v>
      </c>
      <c r="OF98" t="s">
        <v>1763</v>
      </c>
      <c r="OG98" t="s">
        <v>1767</v>
      </c>
      <c r="OH98" t="s">
        <v>1767</v>
      </c>
      <c r="OI98" t="s">
        <v>1767</v>
      </c>
      <c r="OJ98" t="s">
        <v>1767</v>
      </c>
      <c r="OK98" t="s">
        <v>1767</v>
      </c>
      <c r="OL98" t="s">
        <v>1767</v>
      </c>
      <c r="OM98" t="s">
        <v>1767</v>
      </c>
      <c r="ON98" t="s">
        <v>1767</v>
      </c>
      <c r="OP98" t="s">
        <v>1818</v>
      </c>
      <c r="OQ98" t="s">
        <v>1774</v>
      </c>
      <c r="OR98" t="s">
        <v>1775</v>
      </c>
      <c r="OS98" t="s">
        <v>1806</v>
      </c>
      <c r="OT98" t="s">
        <v>1763</v>
      </c>
      <c r="OU98" t="s">
        <v>1767</v>
      </c>
      <c r="OV98" t="s">
        <v>1777</v>
      </c>
      <c r="OW98" t="s">
        <v>1798</v>
      </c>
      <c r="OX98" t="s">
        <v>1830</v>
      </c>
      <c r="OY98" t="s">
        <v>1779</v>
      </c>
      <c r="OZ98" t="s">
        <v>908</v>
      </c>
      <c r="PA98" t="s">
        <v>1763</v>
      </c>
      <c r="PB98" t="s">
        <v>1763</v>
      </c>
      <c r="PC98" t="s">
        <v>1767</v>
      </c>
      <c r="PD98" t="s">
        <v>1767</v>
      </c>
      <c r="PE98" t="s">
        <v>1767</v>
      </c>
      <c r="PF98" t="s">
        <v>1767</v>
      </c>
      <c r="PG98" t="s">
        <v>1767</v>
      </c>
      <c r="PH98" t="s">
        <v>1767</v>
      </c>
      <c r="PI98" t="s">
        <v>1767</v>
      </c>
      <c r="PJ98" t="s">
        <v>1767</v>
      </c>
      <c r="PK98" t="s">
        <v>1767</v>
      </c>
      <c r="PL98" t="s">
        <v>1832</v>
      </c>
      <c r="PM98" t="s">
        <v>836</v>
      </c>
      <c r="PN98" t="s">
        <v>879</v>
      </c>
      <c r="PO98" t="s">
        <v>1799</v>
      </c>
      <c r="PP98" t="s">
        <v>1782</v>
      </c>
      <c r="PQ98" t="s">
        <v>1763</v>
      </c>
      <c r="PR98" t="s">
        <v>1763</v>
      </c>
      <c r="PS98" t="s">
        <v>1767</v>
      </c>
      <c r="PT98" t="s">
        <v>1767</v>
      </c>
      <c r="PU98" t="s">
        <v>1767</v>
      </c>
      <c r="PV98" t="s">
        <v>1767</v>
      </c>
      <c r="PW98" t="s">
        <v>1767</v>
      </c>
      <c r="PX98" t="s">
        <v>1767</v>
      </c>
      <c r="PY98" t="s">
        <v>1767</v>
      </c>
      <c r="PZ98" t="s">
        <v>1783</v>
      </c>
      <c r="QA98" t="s">
        <v>841</v>
      </c>
      <c r="QB98" t="s">
        <v>1814</v>
      </c>
      <c r="QC98" t="s">
        <v>1851</v>
      </c>
      <c r="QD98" t="s">
        <v>1815</v>
      </c>
      <c r="QE98" t="s">
        <v>845</v>
      </c>
      <c r="QF98" t="s">
        <v>1763</v>
      </c>
      <c r="QG98" t="s">
        <v>1763</v>
      </c>
      <c r="QH98" t="s">
        <v>1763</v>
      </c>
      <c r="QI98" t="s">
        <v>1767</v>
      </c>
      <c r="QJ98" t="s">
        <v>1763</v>
      </c>
      <c r="QK98" t="s">
        <v>1767</v>
      </c>
      <c r="QL98" t="s">
        <v>1767</v>
      </c>
      <c r="QM98" t="s">
        <v>1767</v>
      </c>
      <c r="QN98" t="s">
        <v>1767</v>
      </c>
      <c r="QO98" t="s">
        <v>1767</v>
      </c>
      <c r="QP98" t="s">
        <v>1767</v>
      </c>
      <c r="QQ98" t="s">
        <v>1767</v>
      </c>
      <c r="QR98" t="s">
        <v>1763</v>
      </c>
      <c r="QS98" t="s">
        <v>1767</v>
      </c>
      <c r="QT98" t="s">
        <v>1767</v>
      </c>
      <c r="QU98" t="s">
        <v>1767</v>
      </c>
      <c r="QV98" t="s">
        <v>1767</v>
      </c>
      <c r="QW98" t="s">
        <v>1767</v>
      </c>
      <c r="QX98" t="s">
        <v>1767</v>
      </c>
      <c r="QY98" t="s">
        <v>1767</v>
      </c>
      <c r="QZ98" t="s">
        <v>1763</v>
      </c>
      <c r="RA98" t="s">
        <v>1767</v>
      </c>
      <c r="RB98" t="s">
        <v>1767</v>
      </c>
      <c r="RC98" t="s">
        <v>1767</v>
      </c>
      <c r="RD98" t="s">
        <v>1767</v>
      </c>
      <c r="RE98" t="s">
        <v>1767</v>
      </c>
      <c r="RF98" t="s">
        <v>1767</v>
      </c>
      <c r="RG98" t="s">
        <v>1767</v>
      </c>
      <c r="RH98" t="s">
        <v>1767</v>
      </c>
      <c r="RI98" t="s">
        <v>1767</v>
      </c>
      <c r="RJ98" t="s">
        <v>1767</v>
      </c>
      <c r="RK98" t="s">
        <v>1763</v>
      </c>
      <c r="RL98" t="s">
        <v>1763</v>
      </c>
      <c r="RM98" t="s">
        <v>1767</v>
      </c>
      <c r="RN98" t="s">
        <v>1767</v>
      </c>
      <c r="RO98" t="s">
        <v>1767</v>
      </c>
      <c r="RP98" t="s">
        <v>1767</v>
      </c>
      <c r="RQ98" t="s">
        <v>1767</v>
      </c>
      <c r="RR98" t="s">
        <v>1767</v>
      </c>
      <c r="RS98" t="s">
        <v>1767</v>
      </c>
      <c r="RT98" t="s">
        <v>1767</v>
      </c>
      <c r="RU98" t="s">
        <v>1767</v>
      </c>
      <c r="RV98" t="s">
        <v>1767</v>
      </c>
      <c r="RW98" t="s">
        <v>1767</v>
      </c>
      <c r="RX98" t="s">
        <v>845</v>
      </c>
      <c r="RY98" t="s">
        <v>937</v>
      </c>
      <c r="RZ98" t="s">
        <v>1763</v>
      </c>
      <c r="SA98" t="s">
        <v>1818</v>
      </c>
      <c r="SB98" t="s">
        <v>1767</v>
      </c>
      <c r="SC98" t="s">
        <v>1767</v>
      </c>
      <c r="SD98" t="s">
        <v>1763</v>
      </c>
      <c r="SE98" t="s">
        <v>1767</v>
      </c>
      <c r="SF98" t="s">
        <v>1767</v>
      </c>
      <c r="SG98" t="s">
        <v>1767</v>
      </c>
      <c r="SH98" t="s">
        <v>1767</v>
      </c>
      <c r="SI98" t="s">
        <v>1767</v>
      </c>
      <c r="SJ98" t="s">
        <v>1767</v>
      </c>
      <c r="SK98" t="s">
        <v>1767</v>
      </c>
      <c r="SL98" t="s">
        <v>1763</v>
      </c>
      <c r="SM98" t="s">
        <v>1767</v>
      </c>
      <c r="SN98" t="s">
        <v>1767</v>
      </c>
      <c r="SO98" t="s">
        <v>1767</v>
      </c>
      <c r="SP98" t="s">
        <v>1767</v>
      </c>
      <c r="SQ98" t="s">
        <v>1767</v>
      </c>
      <c r="SR98" t="s">
        <v>1767</v>
      </c>
      <c r="SS98" t="s">
        <v>1767</v>
      </c>
      <c r="ST98" t="s">
        <v>1767</v>
      </c>
      <c r="SU98" t="s">
        <v>1767</v>
      </c>
      <c r="SV98" t="s">
        <v>1767</v>
      </c>
      <c r="SW98" t="s">
        <v>1763</v>
      </c>
      <c r="SX98" t="s">
        <v>1767</v>
      </c>
      <c r="SY98" t="s">
        <v>1763</v>
      </c>
      <c r="SZ98" t="s">
        <v>1763</v>
      </c>
      <c r="TA98" t="s">
        <v>1767</v>
      </c>
      <c r="TB98" t="s">
        <v>1767</v>
      </c>
      <c r="TC98" t="s">
        <v>1767</v>
      </c>
      <c r="TD98" t="s">
        <v>1767</v>
      </c>
      <c r="TE98" t="s">
        <v>1767</v>
      </c>
      <c r="TF98" t="s">
        <v>1767</v>
      </c>
      <c r="TG98" t="s">
        <v>1767</v>
      </c>
      <c r="TH98" t="s">
        <v>1767</v>
      </c>
      <c r="TI98" t="s">
        <v>1767</v>
      </c>
      <c r="TJ98" t="s">
        <v>1767</v>
      </c>
      <c r="TU98" t="s">
        <v>1767</v>
      </c>
      <c r="TY98" t="s">
        <v>1767</v>
      </c>
      <c r="TZ98" t="s">
        <v>1767</v>
      </c>
      <c r="UA98" t="s">
        <v>1767</v>
      </c>
      <c r="UB98" t="s">
        <v>1767</v>
      </c>
      <c r="UC98" t="s">
        <v>1767</v>
      </c>
      <c r="UD98" t="s">
        <v>1767</v>
      </c>
      <c r="UE98" t="s">
        <v>1767</v>
      </c>
      <c r="UF98" t="s">
        <v>1767</v>
      </c>
      <c r="UG98" t="s">
        <v>1767</v>
      </c>
      <c r="UH98" t="s">
        <v>1767</v>
      </c>
      <c r="UI98" t="s">
        <v>1767</v>
      </c>
      <c r="UJ98" t="s">
        <v>1763</v>
      </c>
      <c r="UK98" t="s">
        <v>1767</v>
      </c>
      <c r="UL98" t="s">
        <v>1818</v>
      </c>
      <c r="UM98" t="s">
        <v>1818</v>
      </c>
      <c r="UN98" t="s">
        <v>1767</v>
      </c>
      <c r="UO98" t="s">
        <v>1767</v>
      </c>
      <c r="UP98" t="s">
        <v>1767</v>
      </c>
      <c r="UQ98" t="s">
        <v>1763</v>
      </c>
      <c r="UR98" t="s">
        <v>1763</v>
      </c>
      <c r="US98" t="s">
        <v>1767</v>
      </c>
      <c r="UT98" t="s">
        <v>1767</v>
      </c>
      <c r="UU98" t="s">
        <v>1767</v>
      </c>
      <c r="UV98" t="s">
        <v>1767</v>
      </c>
      <c r="UW98" t="s">
        <v>1767</v>
      </c>
      <c r="UX98" t="s">
        <v>1767</v>
      </c>
      <c r="UY98" t="s">
        <v>1767</v>
      </c>
      <c r="UZ98" t="s">
        <v>1767</v>
      </c>
      <c r="VD98" t="s">
        <v>1767</v>
      </c>
      <c r="VE98" t="s">
        <v>1767</v>
      </c>
      <c r="VF98" t="s">
        <v>1763</v>
      </c>
      <c r="VG98" t="s">
        <v>1767</v>
      </c>
      <c r="VH98" t="s">
        <v>1767</v>
      </c>
      <c r="VI98" t="s">
        <v>1767</v>
      </c>
      <c r="VJ98" t="s">
        <v>1767</v>
      </c>
      <c r="VK98" t="s">
        <v>1767</v>
      </c>
      <c r="VL98" t="s">
        <v>1767</v>
      </c>
      <c r="VM98" t="s">
        <v>1767</v>
      </c>
      <c r="VN98" t="s">
        <v>1767</v>
      </c>
      <c r="VO98" t="s">
        <v>1767</v>
      </c>
      <c r="VP98" t="s">
        <v>1767</v>
      </c>
      <c r="VQ98" t="s">
        <v>1767</v>
      </c>
      <c r="VR98" t="s">
        <v>1818</v>
      </c>
      <c r="VY98" t="s">
        <v>1763</v>
      </c>
      <c r="VZ98" t="s">
        <v>1767</v>
      </c>
      <c r="WA98" t="s">
        <v>1818</v>
      </c>
      <c r="WJ98" t="s">
        <v>1763</v>
      </c>
      <c r="WK98" t="s">
        <v>1763</v>
      </c>
      <c r="WL98" t="s">
        <v>1767</v>
      </c>
      <c r="WM98" t="s">
        <v>1767</v>
      </c>
      <c r="WN98" t="s">
        <v>1767</v>
      </c>
      <c r="WO98" t="s">
        <v>1767</v>
      </c>
      <c r="WP98" t="s">
        <v>1767</v>
      </c>
      <c r="WQ98" t="s">
        <v>1767</v>
      </c>
      <c r="WR98" t="s">
        <v>1767</v>
      </c>
      <c r="WS98" t="s">
        <v>897</v>
      </c>
      <c r="WU98" t="s">
        <v>1767</v>
      </c>
      <c r="WV98" t="s">
        <v>1767</v>
      </c>
      <c r="WW98" t="s">
        <v>1767</v>
      </c>
      <c r="WX98" t="s">
        <v>1767</v>
      </c>
      <c r="WY98" t="s">
        <v>1767</v>
      </c>
      <c r="WZ98" t="s">
        <v>1763</v>
      </c>
      <c r="XA98" t="s">
        <v>1767</v>
      </c>
      <c r="XB98" t="s">
        <v>1767</v>
      </c>
      <c r="XC98" t="s">
        <v>1802</v>
      </c>
      <c r="XD98" t="s">
        <v>1763</v>
      </c>
      <c r="XE98" t="s">
        <v>1767</v>
      </c>
      <c r="XF98" t="s">
        <v>1767</v>
      </c>
      <c r="XG98" t="s">
        <v>1767</v>
      </c>
      <c r="XH98" t="s">
        <v>1767</v>
      </c>
      <c r="XI98" t="s">
        <v>1767</v>
      </c>
      <c r="XJ98" t="s">
        <v>1763</v>
      </c>
      <c r="XK98" t="s">
        <v>1767</v>
      </c>
      <c r="XL98" t="s">
        <v>1767</v>
      </c>
      <c r="XM98" t="s">
        <v>1763</v>
      </c>
      <c r="XN98" t="s">
        <v>1767</v>
      </c>
      <c r="XO98" t="s">
        <v>1767</v>
      </c>
      <c r="XP98" t="s">
        <v>1767</v>
      </c>
      <c r="XQ98" t="s">
        <v>1767</v>
      </c>
      <c r="XR98" t="s">
        <v>1763</v>
      </c>
      <c r="XS98" t="s">
        <v>1763</v>
      </c>
      <c r="XT98" t="s">
        <v>1763</v>
      </c>
      <c r="XU98" t="s">
        <v>1763</v>
      </c>
      <c r="XV98" t="s">
        <v>1767</v>
      </c>
      <c r="XW98" t="s">
        <v>1767</v>
      </c>
      <c r="XX98" t="s">
        <v>1767</v>
      </c>
      <c r="XY98" t="s">
        <v>1767</v>
      </c>
      <c r="XZ98" t="s">
        <v>1767</v>
      </c>
      <c r="ZM98" t="s">
        <v>1767</v>
      </c>
      <c r="ZN98" t="s">
        <v>1767</v>
      </c>
      <c r="ZO98" t="s">
        <v>1767</v>
      </c>
      <c r="ZP98" t="s">
        <v>1767</v>
      </c>
      <c r="ZQ98" t="s">
        <v>1767</v>
      </c>
      <c r="ZR98" t="s">
        <v>1763</v>
      </c>
      <c r="ZS98" t="s">
        <v>1767</v>
      </c>
      <c r="ZT98" t="s">
        <v>1767</v>
      </c>
      <c r="ZU98" t="s">
        <v>1767</v>
      </c>
      <c r="ZV98" t="s">
        <v>1767</v>
      </c>
      <c r="ZW98" t="s">
        <v>1767</v>
      </c>
      <c r="ZX98" t="s">
        <v>1767</v>
      </c>
      <c r="ZY98" t="s">
        <v>1767</v>
      </c>
      <c r="ZZ98" t="s">
        <v>1767</v>
      </c>
      <c r="AAA98" t="s">
        <v>1767</v>
      </c>
      <c r="AAB98" t="s">
        <v>1767</v>
      </c>
      <c r="AAC98" t="s">
        <v>1763</v>
      </c>
      <c r="AAD98" t="s">
        <v>1767</v>
      </c>
      <c r="AAE98" t="s">
        <v>1767</v>
      </c>
      <c r="AAF98" t="s">
        <v>1767</v>
      </c>
      <c r="AAH98" t="s">
        <v>1763</v>
      </c>
      <c r="AAI98" t="s">
        <v>1767</v>
      </c>
      <c r="AAJ98" t="s">
        <v>1767</v>
      </c>
      <c r="AAK98" t="s">
        <v>1767</v>
      </c>
      <c r="AAL98" t="s">
        <v>1767</v>
      </c>
      <c r="AAM98" t="s">
        <v>1767</v>
      </c>
      <c r="AAN98" t="s">
        <v>1767</v>
      </c>
      <c r="AAO98" t="s">
        <v>1767</v>
      </c>
      <c r="AAP98" t="s">
        <v>1767</v>
      </c>
      <c r="AAQ98" t="s">
        <v>1767</v>
      </c>
      <c r="AAR98" t="s">
        <v>1767</v>
      </c>
      <c r="AAS98" t="s">
        <v>1767</v>
      </c>
      <c r="AAT98" t="s">
        <v>1767</v>
      </c>
      <c r="AAV98" t="s">
        <v>1767</v>
      </c>
      <c r="AAW98" t="s">
        <v>1767</v>
      </c>
      <c r="AAX98" t="s">
        <v>1767</v>
      </c>
      <c r="AAY98" t="s">
        <v>1767</v>
      </c>
      <c r="AAZ98" t="s">
        <v>1767</v>
      </c>
      <c r="ABA98" t="s">
        <v>1767</v>
      </c>
      <c r="ABB98" t="s">
        <v>1767</v>
      </c>
      <c r="ABC98" t="s">
        <v>1767</v>
      </c>
      <c r="ABD98" t="s">
        <v>1767</v>
      </c>
      <c r="ABE98" t="s">
        <v>1767</v>
      </c>
      <c r="ABF98" t="s">
        <v>1767</v>
      </c>
      <c r="ABG98" t="s">
        <v>1767</v>
      </c>
      <c r="ABH98" t="s">
        <v>1767</v>
      </c>
      <c r="ABI98" t="s">
        <v>1767</v>
      </c>
      <c r="ABJ98" t="s">
        <v>1767</v>
      </c>
      <c r="ABK98" t="s">
        <v>1763</v>
      </c>
      <c r="ABL98" t="s">
        <v>1767</v>
      </c>
      <c r="ABM98" t="s">
        <v>1767</v>
      </c>
      <c r="ABN98" t="s">
        <v>1767</v>
      </c>
      <c r="ABO98" t="s">
        <v>1767</v>
      </c>
      <c r="ABP98" t="s">
        <v>1767</v>
      </c>
      <c r="ABQ98" t="s">
        <v>1767</v>
      </c>
      <c r="ABR98" t="s">
        <v>1767</v>
      </c>
      <c r="ABS98" t="s">
        <v>1767</v>
      </c>
      <c r="ABT98" t="s">
        <v>1767</v>
      </c>
      <c r="ABU98" t="s">
        <v>1767</v>
      </c>
      <c r="ABV98" t="s">
        <v>1767</v>
      </c>
      <c r="ABW98" t="s">
        <v>1763</v>
      </c>
      <c r="ABX98" t="s">
        <v>1767</v>
      </c>
      <c r="ABY98" t="s">
        <v>1767</v>
      </c>
      <c r="ABZ98" t="s">
        <v>1767</v>
      </c>
      <c r="ACA98" t="s">
        <v>1767</v>
      </c>
      <c r="ACB98" t="s">
        <v>1767</v>
      </c>
      <c r="ACC98" t="s">
        <v>1767</v>
      </c>
      <c r="ACD98" t="s">
        <v>1767</v>
      </c>
      <c r="ACE98" t="s">
        <v>1767</v>
      </c>
      <c r="ACF98" t="s">
        <v>1767</v>
      </c>
      <c r="ACG98" t="s">
        <v>1767</v>
      </c>
      <c r="ACH98" t="s">
        <v>1767</v>
      </c>
      <c r="ACI98" t="s">
        <v>1767</v>
      </c>
    </row>
    <row r="99" spans="1:763">
      <c r="A99" t="s">
        <v>1311</v>
      </c>
      <c r="B99" t="s">
        <v>1312</v>
      </c>
      <c r="C99" t="s">
        <v>1313</v>
      </c>
      <c r="D99" t="s">
        <v>977</v>
      </c>
      <c r="E99" t="s">
        <v>977</v>
      </c>
      <c r="P99" t="s">
        <v>855</v>
      </c>
      <c r="Q99">
        <v>1.2198080885670051</v>
      </c>
      <c r="T99" t="s">
        <v>1894</v>
      </c>
      <c r="V99" t="s">
        <v>1763</v>
      </c>
      <c r="X99" t="s">
        <v>1763</v>
      </c>
      <c r="Y99" t="s">
        <v>1791</v>
      </c>
      <c r="AA99" t="s">
        <v>1792</v>
      </c>
      <c r="AB99" t="s">
        <v>1766</v>
      </c>
      <c r="AC99" t="s">
        <v>845</v>
      </c>
      <c r="AD99" t="s">
        <v>1767</v>
      </c>
      <c r="AE99" t="s">
        <v>845</v>
      </c>
      <c r="AF99" t="s">
        <v>818</v>
      </c>
      <c r="AG99" t="s">
        <v>818</v>
      </c>
      <c r="KF99" t="s">
        <v>845</v>
      </c>
      <c r="KH99" t="s">
        <v>818</v>
      </c>
      <c r="KI99" t="s">
        <v>818</v>
      </c>
      <c r="KJ99" t="s">
        <v>818</v>
      </c>
      <c r="KK99" t="s">
        <v>818</v>
      </c>
      <c r="KL99" t="s">
        <v>818</v>
      </c>
      <c r="KM99" t="s">
        <v>818</v>
      </c>
      <c r="KN99" t="s">
        <v>818</v>
      </c>
      <c r="KO99" t="s">
        <v>818</v>
      </c>
      <c r="KP99" t="s">
        <v>818</v>
      </c>
      <c r="KQ99" t="s">
        <v>818</v>
      </c>
      <c r="KR99" t="s">
        <v>818</v>
      </c>
      <c r="KS99" t="s">
        <v>818</v>
      </c>
      <c r="KT99" t="s">
        <v>818</v>
      </c>
      <c r="KU99" t="s">
        <v>818</v>
      </c>
      <c r="KV99" t="s">
        <v>818</v>
      </c>
      <c r="KW99" t="s">
        <v>845</v>
      </c>
      <c r="KX99" t="s">
        <v>818</v>
      </c>
      <c r="KY99" t="s">
        <v>818</v>
      </c>
      <c r="KZ99" t="s">
        <v>818</v>
      </c>
      <c r="LA99" t="s">
        <v>845</v>
      </c>
      <c r="LB99" t="s">
        <v>818</v>
      </c>
      <c r="LC99" t="s">
        <v>818</v>
      </c>
      <c r="LD99" t="s">
        <v>845</v>
      </c>
      <c r="LE99" t="s">
        <v>818</v>
      </c>
      <c r="LF99" t="s">
        <v>845</v>
      </c>
      <c r="LH99" t="s">
        <v>1763</v>
      </c>
      <c r="LI99" t="s">
        <v>1767</v>
      </c>
      <c r="LJ99" t="s">
        <v>1767</v>
      </c>
      <c r="LK99" t="s">
        <v>1763</v>
      </c>
      <c r="LL99" t="s">
        <v>1767</v>
      </c>
      <c r="LM99" t="s">
        <v>1767</v>
      </c>
      <c r="LN99" t="s">
        <v>1763</v>
      </c>
      <c r="LO99" t="s">
        <v>1818</v>
      </c>
      <c r="LQ99" t="s">
        <v>1767</v>
      </c>
      <c r="LV99" t="s">
        <v>818</v>
      </c>
      <c r="LX99" t="s">
        <v>1767</v>
      </c>
      <c r="MA99" t="s">
        <v>1829</v>
      </c>
      <c r="MB99" t="s">
        <v>887</v>
      </c>
      <c r="MC99" t="s">
        <v>1804</v>
      </c>
      <c r="MD99" t="s">
        <v>1763</v>
      </c>
      <c r="MF99" t="s">
        <v>1770</v>
      </c>
      <c r="MI99" t="s">
        <v>1763</v>
      </c>
      <c r="MJ99" t="s">
        <v>1771</v>
      </c>
      <c r="MK99" t="s">
        <v>1763</v>
      </c>
      <c r="ML99" t="s">
        <v>1767</v>
      </c>
      <c r="MM99" t="s">
        <v>1767</v>
      </c>
      <c r="MN99" t="s">
        <v>1767</v>
      </c>
      <c r="MO99" t="s">
        <v>1767</v>
      </c>
      <c r="MP99" t="s">
        <v>1767</v>
      </c>
      <c r="MQ99" t="s">
        <v>1767</v>
      </c>
      <c r="MR99" t="s">
        <v>1767</v>
      </c>
      <c r="MS99" t="s">
        <v>1767</v>
      </c>
      <c r="MT99" t="s">
        <v>1767</v>
      </c>
      <c r="MU99" t="s">
        <v>1767</v>
      </c>
      <c r="MV99" t="s">
        <v>1763</v>
      </c>
      <c r="MW99" t="s">
        <v>1767</v>
      </c>
      <c r="MX99" t="s">
        <v>1767</v>
      </c>
      <c r="MY99" t="s">
        <v>1767</v>
      </c>
      <c r="MZ99" t="s">
        <v>1767</v>
      </c>
      <c r="NA99" t="s">
        <v>1767</v>
      </c>
      <c r="NB99" t="s">
        <v>1767</v>
      </c>
      <c r="NR99" t="s">
        <v>1767</v>
      </c>
      <c r="NU99" t="s">
        <v>1772</v>
      </c>
      <c r="OP99" t="s">
        <v>1767</v>
      </c>
      <c r="OQ99" t="s">
        <v>1774</v>
      </c>
      <c r="OR99" t="s">
        <v>1797</v>
      </c>
      <c r="OS99" t="s">
        <v>1806</v>
      </c>
      <c r="OT99" t="s">
        <v>1763</v>
      </c>
      <c r="OU99" t="s">
        <v>1763</v>
      </c>
      <c r="OV99" t="s">
        <v>1777</v>
      </c>
      <c r="OW99" t="s">
        <v>1798</v>
      </c>
      <c r="OX99" t="s">
        <v>832</v>
      </c>
      <c r="OY99" t="s">
        <v>1779</v>
      </c>
      <c r="OZ99" t="s">
        <v>865</v>
      </c>
      <c r="PA99" t="s">
        <v>1763</v>
      </c>
      <c r="PB99" t="s">
        <v>1763</v>
      </c>
      <c r="PC99" t="s">
        <v>1767</v>
      </c>
      <c r="PD99" t="s">
        <v>1767</v>
      </c>
      <c r="PE99" t="s">
        <v>1767</v>
      </c>
      <c r="PF99" t="s">
        <v>1767</v>
      </c>
      <c r="PG99" t="s">
        <v>1767</v>
      </c>
      <c r="PH99" t="s">
        <v>1767</v>
      </c>
      <c r="PI99" t="s">
        <v>1767</v>
      </c>
      <c r="PJ99" t="s">
        <v>1767</v>
      </c>
      <c r="PK99" t="s">
        <v>1767</v>
      </c>
      <c r="PL99" t="s">
        <v>1780</v>
      </c>
      <c r="PM99" t="s">
        <v>845</v>
      </c>
      <c r="PO99" t="s">
        <v>1781</v>
      </c>
      <c r="PP99" t="s">
        <v>1782</v>
      </c>
      <c r="PQ99" t="s">
        <v>1763</v>
      </c>
      <c r="PR99" t="s">
        <v>1767</v>
      </c>
      <c r="PS99" t="s">
        <v>1767</v>
      </c>
      <c r="PT99" t="s">
        <v>1767</v>
      </c>
      <c r="PU99" t="s">
        <v>1767</v>
      </c>
      <c r="PV99" t="s">
        <v>1767</v>
      </c>
      <c r="PW99" t="s">
        <v>1763</v>
      </c>
      <c r="PX99" t="s">
        <v>1767</v>
      </c>
      <c r="PY99" t="s">
        <v>1767</v>
      </c>
      <c r="PZ99" t="s">
        <v>1783</v>
      </c>
      <c r="QD99" t="s">
        <v>1786</v>
      </c>
      <c r="QE99" t="s">
        <v>845</v>
      </c>
      <c r="QF99" t="s">
        <v>1763</v>
      </c>
      <c r="QG99" t="s">
        <v>1763</v>
      </c>
      <c r="QH99" t="s">
        <v>1763</v>
      </c>
      <c r="QI99" t="s">
        <v>1767</v>
      </c>
      <c r="QJ99" t="s">
        <v>1767</v>
      </c>
      <c r="QK99" t="s">
        <v>1767</v>
      </c>
      <c r="QL99" t="s">
        <v>1767</v>
      </c>
      <c r="QM99" t="s">
        <v>1763</v>
      </c>
      <c r="QN99" t="s">
        <v>1767</v>
      </c>
      <c r="QO99" t="s">
        <v>1767</v>
      </c>
      <c r="QP99" t="s">
        <v>1767</v>
      </c>
      <c r="QQ99" t="s">
        <v>1767</v>
      </c>
      <c r="QR99" t="s">
        <v>1801</v>
      </c>
      <c r="QS99" t="s">
        <v>1763</v>
      </c>
      <c r="QT99" t="s">
        <v>1767</v>
      </c>
      <c r="QU99" t="s">
        <v>1767</v>
      </c>
      <c r="QV99" t="s">
        <v>1767</v>
      </c>
      <c r="QW99" t="s">
        <v>1767</v>
      </c>
      <c r="QX99" t="s">
        <v>1767</v>
      </c>
      <c r="QY99" t="s">
        <v>1767</v>
      </c>
      <c r="QZ99" t="s">
        <v>1767</v>
      </c>
      <c r="RA99" t="s">
        <v>1767</v>
      </c>
      <c r="RB99" t="s">
        <v>1767</v>
      </c>
      <c r="RC99" t="s">
        <v>1767</v>
      </c>
      <c r="RD99" t="s">
        <v>1767</v>
      </c>
      <c r="RE99" t="s">
        <v>1767</v>
      </c>
      <c r="RF99" t="s">
        <v>1767</v>
      </c>
      <c r="RG99" t="s">
        <v>1767</v>
      </c>
      <c r="RH99" t="s">
        <v>1767</v>
      </c>
      <c r="RI99" t="s">
        <v>1767</v>
      </c>
      <c r="RJ99" t="s">
        <v>1767</v>
      </c>
      <c r="RK99" t="s">
        <v>1763</v>
      </c>
      <c r="RL99" t="s">
        <v>1767</v>
      </c>
      <c r="RM99" t="s">
        <v>1763</v>
      </c>
      <c r="RN99" t="s">
        <v>1767</v>
      </c>
      <c r="RO99" t="s">
        <v>1767</v>
      </c>
      <c r="RP99" t="s">
        <v>1767</v>
      </c>
      <c r="RQ99" t="s">
        <v>1767</v>
      </c>
      <c r="RR99" t="s">
        <v>1767</v>
      </c>
      <c r="RS99" t="s">
        <v>1767</v>
      </c>
      <c r="RT99" t="s">
        <v>1767</v>
      </c>
      <c r="RU99" t="s">
        <v>1767</v>
      </c>
      <c r="RV99" t="s">
        <v>1767</v>
      </c>
      <c r="RW99" t="s">
        <v>1767</v>
      </c>
      <c r="RX99" t="s">
        <v>845</v>
      </c>
      <c r="RY99" t="s">
        <v>891</v>
      </c>
      <c r="RZ99" t="s">
        <v>1767</v>
      </c>
      <c r="SB99" t="s">
        <v>1767</v>
      </c>
      <c r="SC99" t="s">
        <v>1767</v>
      </c>
      <c r="SD99" t="s">
        <v>1767</v>
      </c>
      <c r="SE99" t="s">
        <v>1767</v>
      </c>
      <c r="SF99" t="s">
        <v>1763</v>
      </c>
      <c r="SG99" t="s">
        <v>1767</v>
      </c>
      <c r="SH99" t="s">
        <v>1767</v>
      </c>
      <c r="SI99" t="s">
        <v>1767</v>
      </c>
      <c r="SJ99" t="s">
        <v>1767</v>
      </c>
      <c r="SK99" t="s">
        <v>1767</v>
      </c>
      <c r="SL99" t="s">
        <v>1767</v>
      </c>
      <c r="SM99" t="s">
        <v>1767</v>
      </c>
      <c r="SN99" t="s">
        <v>1767</v>
      </c>
      <c r="SO99" t="s">
        <v>1767</v>
      </c>
      <c r="SP99" t="s">
        <v>1767</v>
      </c>
      <c r="SQ99" t="s">
        <v>1767</v>
      </c>
      <c r="SR99" t="s">
        <v>1767</v>
      </c>
      <c r="SS99" t="s">
        <v>1767</v>
      </c>
      <c r="ST99" t="s">
        <v>1767</v>
      </c>
      <c r="SU99" t="s">
        <v>1767</v>
      </c>
      <c r="SV99" t="s">
        <v>1767</v>
      </c>
      <c r="SW99" t="s">
        <v>1767</v>
      </c>
      <c r="SX99" t="s">
        <v>1767</v>
      </c>
      <c r="SY99" t="s">
        <v>1767</v>
      </c>
      <c r="SZ99" t="s">
        <v>1767</v>
      </c>
      <c r="TA99" t="s">
        <v>1767</v>
      </c>
      <c r="TB99" t="s">
        <v>1767</v>
      </c>
      <c r="TC99" t="s">
        <v>1767</v>
      </c>
      <c r="TD99" t="s">
        <v>1767</v>
      </c>
      <c r="TE99" t="s">
        <v>1767</v>
      </c>
      <c r="TF99" t="s">
        <v>1763</v>
      </c>
      <c r="TG99" t="s">
        <v>1767</v>
      </c>
      <c r="TH99" t="s">
        <v>1767</v>
      </c>
      <c r="TI99" t="s">
        <v>1767</v>
      </c>
      <c r="TJ99" t="s">
        <v>1767</v>
      </c>
      <c r="TU99" t="s">
        <v>1767</v>
      </c>
      <c r="TY99" t="s">
        <v>1767</v>
      </c>
      <c r="TZ99" t="s">
        <v>1767</v>
      </c>
      <c r="UA99" t="s">
        <v>1767</v>
      </c>
      <c r="UB99" t="s">
        <v>1767</v>
      </c>
      <c r="UC99" t="s">
        <v>1767</v>
      </c>
      <c r="UD99" t="s">
        <v>1767</v>
      </c>
      <c r="UE99" t="s">
        <v>1767</v>
      </c>
      <c r="UF99" t="s">
        <v>1767</v>
      </c>
      <c r="UG99" t="s">
        <v>1767</v>
      </c>
      <c r="UH99" t="s">
        <v>1767</v>
      </c>
      <c r="UI99" t="s">
        <v>1767</v>
      </c>
      <c r="UJ99" t="s">
        <v>1763</v>
      </c>
      <c r="UK99" t="s">
        <v>1767</v>
      </c>
      <c r="UL99" t="s">
        <v>1767</v>
      </c>
      <c r="UM99" t="s">
        <v>1763</v>
      </c>
      <c r="UN99" t="s">
        <v>1763</v>
      </c>
      <c r="UO99" t="s">
        <v>1767</v>
      </c>
      <c r="UP99" t="s">
        <v>1767</v>
      </c>
      <c r="UQ99" t="s">
        <v>1767</v>
      </c>
      <c r="UR99" t="s">
        <v>1767</v>
      </c>
      <c r="US99" t="s">
        <v>1767</v>
      </c>
      <c r="UT99" t="s">
        <v>1767</v>
      </c>
      <c r="UU99" t="s">
        <v>1767</v>
      </c>
      <c r="UV99" t="s">
        <v>1767</v>
      </c>
      <c r="UW99" t="s">
        <v>1767</v>
      </c>
      <c r="UX99" t="s">
        <v>1767</v>
      </c>
      <c r="UY99" t="s">
        <v>1767</v>
      </c>
      <c r="UZ99" t="s">
        <v>1767</v>
      </c>
      <c r="VB99" t="s">
        <v>1887</v>
      </c>
      <c r="VD99" t="s">
        <v>1767</v>
      </c>
      <c r="VE99" t="s">
        <v>1767</v>
      </c>
      <c r="VF99" t="s">
        <v>1767</v>
      </c>
      <c r="VG99" t="s">
        <v>1763</v>
      </c>
      <c r="VH99" t="s">
        <v>1767</v>
      </c>
      <c r="VI99" t="s">
        <v>1767</v>
      </c>
      <c r="VJ99" t="s">
        <v>1767</v>
      </c>
      <c r="VK99" t="s">
        <v>1767</v>
      </c>
      <c r="VL99" t="s">
        <v>1767</v>
      </c>
      <c r="VM99" t="s">
        <v>1767</v>
      </c>
      <c r="VN99" t="s">
        <v>1767</v>
      </c>
      <c r="VO99" t="s">
        <v>1767</v>
      </c>
      <c r="VP99" t="s">
        <v>1767</v>
      </c>
      <c r="VQ99" t="s">
        <v>1767</v>
      </c>
      <c r="VY99" t="s">
        <v>1763</v>
      </c>
      <c r="VZ99" t="s">
        <v>1767</v>
      </c>
      <c r="WA99" t="s">
        <v>1767</v>
      </c>
      <c r="WJ99" t="s">
        <v>1767</v>
      </c>
      <c r="WK99" t="s">
        <v>1767</v>
      </c>
      <c r="WL99" t="s">
        <v>1767</v>
      </c>
      <c r="WM99" t="s">
        <v>1767</v>
      </c>
      <c r="WN99" t="s">
        <v>1767</v>
      </c>
      <c r="WO99" t="s">
        <v>1763</v>
      </c>
      <c r="WP99" t="s">
        <v>1767</v>
      </c>
      <c r="WQ99" t="s">
        <v>1767</v>
      </c>
      <c r="WR99" t="s">
        <v>1767</v>
      </c>
      <c r="WS99" t="s">
        <v>1818</v>
      </c>
      <c r="WU99" t="s">
        <v>1767</v>
      </c>
      <c r="WV99" t="s">
        <v>1767</v>
      </c>
      <c r="WW99" t="s">
        <v>1767</v>
      </c>
      <c r="WX99" t="s">
        <v>1767</v>
      </c>
      <c r="WY99" t="s">
        <v>1767</v>
      </c>
      <c r="WZ99" t="s">
        <v>1763</v>
      </c>
      <c r="XA99" t="s">
        <v>1767</v>
      </c>
      <c r="XB99" t="s">
        <v>1767</v>
      </c>
      <c r="XC99" t="s">
        <v>1802</v>
      </c>
      <c r="XD99" t="s">
        <v>1767</v>
      </c>
      <c r="XE99" t="s">
        <v>1767</v>
      </c>
      <c r="XF99" t="s">
        <v>1767</v>
      </c>
      <c r="XG99" t="s">
        <v>1767</v>
      </c>
      <c r="XH99" t="s">
        <v>1767</v>
      </c>
      <c r="XI99" t="s">
        <v>1767</v>
      </c>
      <c r="XJ99" t="s">
        <v>1767</v>
      </c>
      <c r="XK99" t="s">
        <v>1767</v>
      </c>
      <c r="XL99" t="s">
        <v>1763</v>
      </c>
      <c r="XM99" t="s">
        <v>1767</v>
      </c>
      <c r="XN99" t="s">
        <v>1767</v>
      </c>
      <c r="XO99" t="s">
        <v>1767</v>
      </c>
      <c r="XP99" t="s">
        <v>1767</v>
      </c>
      <c r="XQ99" t="s">
        <v>1767</v>
      </c>
      <c r="XR99" t="s">
        <v>1767</v>
      </c>
      <c r="XS99" t="s">
        <v>1767</v>
      </c>
      <c r="XT99" t="s">
        <v>1767</v>
      </c>
      <c r="XU99" t="s">
        <v>1767</v>
      </c>
      <c r="XV99" t="s">
        <v>1767</v>
      </c>
      <c r="XW99" t="s">
        <v>1763</v>
      </c>
      <c r="XX99" t="s">
        <v>1767</v>
      </c>
      <c r="XY99" t="s">
        <v>1767</v>
      </c>
      <c r="XZ99" t="s">
        <v>1767</v>
      </c>
      <c r="ZM99" t="s">
        <v>1767</v>
      </c>
      <c r="ZN99" t="s">
        <v>1767</v>
      </c>
      <c r="ZO99" t="s">
        <v>1767</v>
      </c>
      <c r="ZP99" t="s">
        <v>1767</v>
      </c>
      <c r="ZQ99" t="s">
        <v>1763</v>
      </c>
      <c r="ZR99" t="s">
        <v>1763</v>
      </c>
      <c r="ZS99" t="s">
        <v>1767</v>
      </c>
      <c r="ZT99" t="s">
        <v>1767</v>
      </c>
      <c r="ZU99" t="s">
        <v>1767</v>
      </c>
      <c r="ZV99" t="s">
        <v>1767</v>
      </c>
      <c r="ZW99" t="s">
        <v>1763</v>
      </c>
      <c r="ZX99" t="s">
        <v>1767</v>
      </c>
      <c r="ZY99" t="s">
        <v>1767</v>
      </c>
      <c r="ZZ99" t="s">
        <v>1767</v>
      </c>
      <c r="AAA99" t="s">
        <v>1767</v>
      </c>
      <c r="AAB99" t="s">
        <v>1767</v>
      </c>
      <c r="AAC99" t="s">
        <v>1767</v>
      </c>
      <c r="AAD99" t="s">
        <v>1767</v>
      </c>
      <c r="AAE99" t="s">
        <v>1767</v>
      </c>
      <c r="AAF99" t="s">
        <v>1767</v>
      </c>
      <c r="AAH99" t="s">
        <v>1763</v>
      </c>
      <c r="AAI99" t="s">
        <v>1767</v>
      </c>
      <c r="AAJ99" t="s">
        <v>1763</v>
      </c>
      <c r="AAK99" t="s">
        <v>1767</v>
      </c>
      <c r="AAL99" t="s">
        <v>1763</v>
      </c>
      <c r="AAM99" t="s">
        <v>1767</v>
      </c>
      <c r="AAN99" t="s">
        <v>1767</v>
      </c>
      <c r="AAO99" t="s">
        <v>1767</v>
      </c>
      <c r="AAP99" t="s">
        <v>1767</v>
      </c>
      <c r="AAQ99" t="s">
        <v>1767</v>
      </c>
      <c r="AAR99" t="s">
        <v>1767</v>
      </c>
      <c r="AAS99" t="s">
        <v>1767</v>
      </c>
      <c r="AAT99" t="s">
        <v>1767</v>
      </c>
      <c r="AAV99" t="s">
        <v>1763</v>
      </c>
      <c r="AAW99" t="s">
        <v>1767</v>
      </c>
      <c r="AAX99" t="s">
        <v>1767</v>
      </c>
      <c r="AAY99" t="s">
        <v>1767</v>
      </c>
      <c r="AAZ99" t="s">
        <v>1767</v>
      </c>
      <c r="ABA99" t="s">
        <v>1763</v>
      </c>
      <c r="ABB99" t="s">
        <v>1767</v>
      </c>
      <c r="ABC99" t="s">
        <v>1767</v>
      </c>
      <c r="ABD99" t="s">
        <v>1767</v>
      </c>
      <c r="ABE99" t="s">
        <v>1767</v>
      </c>
      <c r="ABF99" t="s">
        <v>1767</v>
      </c>
      <c r="ABG99" t="s">
        <v>1767</v>
      </c>
      <c r="ABH99" t="s">
        <v>1767</v>
      </c>
      <c r="ABI99" t="s">
        <v>1767</v>
      </c>
      <c r="ABJ99" t="s">
        <v>1767</v>
      </c>
      <c r="ABK99" t="s">
        <v>1767</v>
      </c>
      <c r="ABL99" t="s">
        <v>1767</v>
      </c>
      <c r="ABM99" t="s">
        <v>1767</v>
      </c>
      <c r="ABN99" t="s">
        <v>1767</v>
      </c>
      <c r="ABO99" t="s">
        <v>1767</v>
      </c>
      <c r="ABP99" t="s">
        <v>1767</v>
      </c>
      <c r="ABQ99" t="s">
        <v>1767</v>
      </c>
      <c r="ABR99" t="s">
        <v>1767</v>
      </c>
      <c r="ABS99" t="s">
        <v>1767</v>
      </c>
      <c r="ABT99" t="s">
        <v>1767</v>
      </c>
      <c r="ABU99" t="s">
        <v>1767</v>
      </c>
      <c r="ABV99" t="s">
        <v>1767</v>
      </c>
      <c r="ABW99" t="s">
        <v>1767</v>
      </c>
      <c r="ABX99" t="s">
        <v>1763</v>
      </c>
      <c r="ABY99" t="s">
        <v>1767</v>
      </c>
      <c r="ABZ99" t="s">
        <v>1767</v>
      </c>
      <c r="ACA99" t="s">
        <v>1767</v>
      </c>
      <c r="ACB99" t="s">
        <v>1767</v>
      </c>
      <c r="ACC99" t="s">
        <v>1767</v>
      </c>
      <c r="ACD99" t="s">
        <v>1767</v>
      </c>
      <c r="ACE99" t="s">
        <v>1767</v>
      </c>
      <c r="ACF99" t="s">
        <v>1767</v>
      </c>
      <c r="ACG99" t="s">
        <v>1767</v>
      </c>
      <c r="ACH99" t="s">
        <v>1767</v>
      </c>
      <c r="ACI99" t="s">
        <v>1767</v>
      </c>
    </row>
    <row r="100" spans="1:763">
      <c r="A100" t="s">
        <v>1314</v>
      </c>
      <c r="B100" t="s">
        <v>1315</v>
      </c>
      <c r="C100" t="s">
        <v>1316</v>
      </c>
      <c r="D100" t="s">
        <v>941</v>
      </c>
      <c r="E100" t="s">
        <v>941</v>
      </c>
      <c r="P100" t="s">
        <v>812</v>
      </c>
      <c r="Q100">
        <v>0.874863865752458</v>
      </c>
      <c r="T100" t="s">
        <v>1816</v>
      </c>
      <c r="V100" t="s">
        <v>1763</v>
      </c>
      <c r="X100" t="s">
        <v>1763</v>
      </c>
      <c r="Y100" t="s">
        <v>1764</v>
      </c>
      <c r="AA100" t="s">
        <v>1765</v>
      </c>
      <c r="AB100" t="s">
        <v>1766</v>
      </c>
      <c r="AC100" t="s">
        <v>837</v>
      </c>
      <c r="AD100" t="s">
        <v>1767</v>
      </c>
      <c r="AE100" t="s">
        <v>837</v>
      </c>
      <c r="AF100" t="s">
        <v>818</v>
      </c>
      <c r="AG100" t="s">
        <v>818</v>
      </c>
      <c r="KF100" t="s">
        <v>837</v>
      </c>
      <c r="KH100" t="s">
        <v>818</v>
      </c>
      <c r="KI100" t="s">
        <v>818</v>
      </c>
      <c r="KJ100" t="s">
        <v>818</v>
      </c>
      <c r="KK100" t="s">
        <v>818</v>
      </c>
      <c r="KL100" t="s">
        <v>818</v>
      </c>
      <c r="KM100" t="s">
        <v>818</v>
      </c>
      <c r="KN100" t="s">
        <v>845</v>
      </c>
      <c r="KO100" t="s">
        <v>818</v>
      </c>
      <c r="KP100" t="s">
        <v>818</v>
      </c>
      <c r="KQ100" t="s">
        <v>845</v>
      </c>
      <c r="KR100" t="s">
        <v>818</v>
      </c>
      <c r="KS100" t="s">
        <v>818</v>
      </c>
      <c r="KT100" t="s">
        <v>818</v>
      </c>
      <c r="KU100" t="s">
        <v>818</v>
      </c>
      <c r="KV100" t="s">
        <v>818</v>
      </c>
      <c r="KW100" t="s">
        <v>818</v>
      </c>
      <c r="KX100" t="s">
        <v>845</v>
      </c>
      <c r="KY100" t="s">
        <v>818</v>
      </c>
      <c r="KZ100" t="s">
        <v>818</v>
      </c>
      <c r="LA100" t="s">
        <v>845</v>
      </c>
      <c r="LB100" t="s">
        <v>818</v>
      </c>
      <c r="LC100" t="s">
        <v>818</v>
      </c>
      <c r="LD100" t="s">
        <v>837</v>
      </c>
      <c r="LE100" t="s">
        <v>818</v>
      </c>
      <c r="LF100" t="s">
        <v>837</v>
      </c>
      <c r="LH100" t="s">
        <v>1767</v>
      </c>
      <c r="LI100" t="s">
        <v>1767</v>
      </c>
      <c r="LJ100" t="s">
        <v>1767</v>
      </c>
      <c r="LK100" t="s">
        <v>1767</v>
      </c>
      <c r="LL100" t="s">
        <v>1767</v>
      </c>
      <c r="LM100" t="s">
        <v>1767</v>
      </c>
      <c r="LO100" t="s">
        <v>1767</v>
      </c>
      <c r="LQ100" t="s">
        <v>1767</v>
      </c>
      <c r="LR100" t="s">
        <v>818</v>
      </c>
      <c r="LS100" t="s">
        <v>818</v>
      </c>
      <c r="LT100" t="s">
        <v>818</v>
      </c>
      <c r="LU100" t="s">
        <v>818</v>
      </c>
      <c r="LV100" t="s">
        <v>818</v>
      </c>
      <c r="LW100" t="s">
        <v>818</v>
      </c>
      <c r="LX100" t="s">
        <v>1767</v>
      </c>
      <c r="MA100" t="s">
        <v>1768</v>
      </c>
      <c r="MB100" t="s">
        <v>821</v>
      </c>
      <c r="MC100" t="s">
        <v>1804</v>
      </c>
      <c r="MD100" t="s">
        <v>1914</v>
      </c>
      <c r="MF100" t="s">
        <v>1770</v>
      </c>
      <c r="MI100" t="s">
        <v>1767</v>
      </c>
      <c r="MJ100" t="s">
        <v>1771</v>
      </c>
      <c r="MK100" t="s">
        <v>1763</v>
      </c>
      <c r="ML100" t="s">
        <v>1767</v>
      </c>
      <c r="MM100" t="s">
        <v>1767</v>
      </c>
      <c r="MN100" t="s">
        <v>1767</v>
      </c>
      <c r="MO100" t="s">
        <v>1767</v>
      </c>
      <c r="MP100" t="s">
        <v>1767</v>
      </c>
      <c r="MQ100" t="s">
        <v>1767</v>
      </c>
      <c r="MR100" t="s">
        <v>1767</v>
      </c>
      <c r="MS100" t="s">
        <v>1767</v>
      </c>
      <c r="MT100" t="s">
        <v>1767</v>
      </c>
      <c r="MU100" t="s">
        <v>1767</v>
      </c>
      <c r="MV100" t="s">
        <v>1763</v>
      </c>
      <c r="MW100" t="s">
        <v>1763</v>
      </c>
      <c r="MX100" t="s">
        <v>1767</v>
      </c>
      <c r="MY100" t="s">
        <v>1767</v>
      </c>
      <c r="MZ100" t="s">
        <v>1767</v>
      </c>
      <c r="NA100" t="s">
        <v>1767</v>
      </c>
      <c r="NB100" t="s">
        <v>1767</v>
      </c>
      <c r="NR100" t="s">
        <v>1767</v>
      </c>
      <c r="NU100" t="s">
        <v>1824</v>
      </c>
      <c r="OP100" t="s">
        <v>1767</v>
      </c>
      <c r="OQ100" t="s">
        <v>1774</v>
      </c>
      <c r="OR100" t="s">
        <v>1775</v>
      </c>
      <c r="OS100" t="s">
        <v>1776</v>
      </c>
      <c r="OT100" t="s">
        <v>1767</v>
      </c>
      <c r="OU100" t="s">
        <v>1763</v>
      </c>
      <c r="OV100" t="s">
        <v>1777</v>
      </c>
      <c r="OW100" t="s">
        <v>1778</v>
      </c>
      <c r="OX100" t="s">
        <v>832</v>
      </c>
      <c r="OY100" t="s">
        <v>1779</v>
      </c>
      <c r="OZ100" t="s">
        <v>891</v>
      </c>
      <c r="PA100" t="s">
        <v>1767</v>
      </c>
      <c r="PB100" t="s">
        <v>1767</v>
      </c>
      <c r="PC100" t="s">
        <v>1767</v>
      </c>
      <c r="PD100" t="s">
        <v>1767</v>
      </c>
      <c r="PE100" t="s">
        <v>1767</v>
      </c>
      <c r="PF100" t="s">
        <v>1763</v>
      </c>
      <c r="PG100" t="s">
        <v>1767</v>
      </c>
      <c r="PH100" t="s">
        <v>1767</v>
      </c>
      <c r="PI100" t="s">
        <v>1767</v>
      </c>
      <c r="PJ100" t="s">
        <v>1767</v>
      </c>
      <c r="PK100" t="s">
        <v>1767</v>
      </c>
      <c r="PL100" t="s">
        <v>1780</v>
      </c>
      <c r="PM100" t="s">
        <v>836</v>
      </c>
      <c r="PN100" t="s">
        <v>837</v>
      </c>
      <c r="PO100" t="s">
        <v>1812</v>
      </c>
      <c r="PP100" t="s">
        <v>1782</v>
      </c>
      <c r="PQ100" t="s">
        <v>1763</v>
      </c>
      <c r="PR100" t="s">
        <v>1763</v>
      </c>
      <c r="PS100" t="s">
        <v>1763</v>
      </c>
      <c r="PT100" t="s">
        <v>1767</v>
      </c>
      <c r="PU100" t="s">
        <v>1767</v>
      </c>
      <c r="PV100" t="s">
        <v>1767</v>
      </c>
      <c r="PW100" t="s">
        <v>1767</v>
      </c>
      <c r="PX100" t="s">
        <v>1767</v>
      </c>
      <c r="PY100" t="s">
        <v>1767</v>
      </c>
      <c r="PZ100" t="s">
        <v>1783</v>
      </c>
      <c r="QA100" t="s">
        <v>841</v>
      </c>
      <c r="QB100" t="s">
        <v>1814</v>
      </c>
      <c r="QC100" t="s">
        <v>1785</v>
      </c>
      <c r="QD100" t="s">
        <v>1786</v>
      </c>
      <c r="QE100" t="s">
        <v>845</v>
      </c>
      <c r="QF100" t="s">
        <v>1763</v>
      </c>
      <c r="QG100" t="s">
        <v>1763</v>
      </c>
      <c r="QH100" t="s">
        <v>1763</v>
      </c>
      <c r="QI100" t="s">
        <v>1767</v>
      </c>
      <c r="QJ100" t="s">
        <v>1763</v>
      </c>
      <c r="QK100" t="s">
        <v>1763</v>
      </c>
      <c r="QL100" t="s">
        <v>1767</v>
      </c>
      <c r="QM100" t="s">
        <v>1767</v>
      </c>
      <c r="QN100" t="s">
        <v>1767</v>
      </c>
      <c r="QO100" t="s">
        <v>1763</v>
      </c>
      <c r="QP100" t="s">
        <v>1767</v>
      </c>
      <c r="QQ100" t="s">
        <v>1767</v>
      </c>
      <c r="QR100" t="s">
        <v>1767</v>
      </c>
      <c r="QS100" t="s">
        <v>1763</v>
      </c>
      <c r="QT100" t="s">
        <v>1767</v>
      </c>
      <c r="QU100" t="s">
        <v>1767</v>
      </c>
      <c r="QV100" t="s">
        <v>1767</v>
      </c>
      <c r="QW100" t="s">
        <v>1767</v>
      </c>
      <c r="QX100" t="s">
        <v>1767</v>
      </c>
      <c r="QY100" t="s">
        <v>1767</v>
      </c>
      <c r="QZ100" t="s">
        <v>1767</v>
      </c>
      <c r="RA100" t="s">
        <v>1767</v>
      </c>
      <c r="RB100" t="s">
        <v>1767</v>
      </c>
      <c r="RC100" t="s">
        <v>1767</v>
      </c>
      <c r="RD100" t="s">
        <v>1767</v>
      </c>
      <c r="RE100" t="s">
        <v>1767</v>
      </c>
      <c r="RF100" t="s">
        <v>1767</v>
      </c>
      <c r="RG100" t="s">
        <v>1767</v>
      </c>
      <c r="RH100" t="s">
        <v>1767</v>
      </c>
      <c r="RI100" t="s">
        <v>1767</v>
      </c>
      <c r="RJ100" t="s">
        <v>1767</v>
      </c>
      <c r="RK100" t="s">
        <v>1763</v>
      </c>
      <c r="RL100" t="s">
        <v>1763</v>
      </c>
      <c r="RM100" t="s">
        <v>1767</v>
      </c>
      <c r="RN100" t="s">
        <v>1767</v>
      </c>
      <c r="RO100" t="s">
        <v>1767</v>
      </c>
      <c r="RP100" t="s">
        <v>1767</v>
      </c>
      <c r="RQ100" t="s">
        <v>1767</v>
      </c>
      <c r="RR100" t="s">
        <v>1767</v>
      </c>
      <c r="RS100" t="s">
        <v>1763</v>
      </c>
      <c r="RT100" t="s">
        <v>1767</v>
      </c>
      <c r="RU100" t="s">
        <v>1767</v>
      </c>
      <c r="RV100" t="s">
        <v>1767</v>
      </c>
      <c r="RW100" t="s">
        <v>1767</v>
      </c>
      <c r="RX100" t="s">
        <v>845</v>
      </c>
      <c r="RY100" t="s">
        <v>846</v>
      </c>
      <c r="RZ100" t="s">
        <v>1767</v>
      </c>
      <c r="SB100" t="s">
        <v>1763</v>
      </c>
      <c r="SC100" t="s">
        <v>1767</v>
      </c>
      <c r="SD100" t="s">
        <v>1767</v>
      </c>
      <c r="SE100" t="s">
        <v>1763</v>
      </c>
      <c r="SF100" t="s">
        <v>1763</v>
      </c>
      <c r="SG100" t="s">
        <v>1767</v>
      </c>
      <c r="SH100" t="s">
        <v>1767</v>
      </c>
      <c r="SI100" t="s">
        <v>1763</v>
      </c>
      <c r="SJ100" t="s">
        <v>1767</v>
      </c>
      <c r="SK100" t="s">
        <v>1767</v>
      </c>
      <c r="SL100" t="s">
        <v>1767</v>
      </c>
      <c r="SM100" t="s">
        <v>1767</v>
      </c>
      <c r="SN100" t="s">
        <v>1767</v>
      </c>
      <c r="SO100" t="s">
        <v>1767</v>
      </c>
      <c r="SP100" t="s">
        <v>1763</v>
      </c>
      <c r="SQ100" t="s">
        <v>1763</v>
      </c>
      <c r="SR100" t="s">
        <v>1767</v>
      </c>
      <c r="SS100" t="s">
        <v>1767</v>
      </c>
      <c r="ST100" t="s">
        <v>1767</v>
      </c>
      <c r="SU100" t="s">
        <v>1767</v>
      </c>
      <c r="SV100" t="s">
        <v>1767</v>
      </c>
      <c r="SW100" t="s">
        <v>1767</v>
      </c>
      <c r="SX100" t="s">
        <v>1767</v>
      </c>
      <c r="SY100" t="s">
        <v>1767</v>
      </c>
      <c r="SZ100" t="s">
        <v>1763</v>
      </c>
      <c r="TA100" t="s">
        <v>1767</v>
      </c>
      <c r="TB100" t="s">
        <v>1767</v>
      </c>
      <c r="TC100" t="s">
        <v>1767</v>
      </c>
      <c r="TD100" t="s">
        <v>1767</v>
      </c>
      <c r="TE100" t="s">
        <v>1767</v>
      </c>
      <c r="TF100" t="s">
        <v>1767</v>
      </c>
      <c r="TG100" t="s">
        <v>1767</v>
      </c>
      <c r="TH100" t="s">
        <v>1767</v>
      </c>
      <c r="TI100" t="s">
        <v>1767</v>
      </c>
      <c r="TJ100" t="s">
        <v>1767</v>
      </c>
      <c r="TU100" t="s">
        <v>1767</v>
      </c>
      <c r="TY100" t="s">
        <v>1763</v>
      </c>
      <c r="TZ100" t="s">
        <v>1767</v>
      </c>
      <c r="UA100" t="s">
        <v>1767</v>
      </c>
      <c r="UB100" t="s">
        <v>1763</v>
      </c>
      <c r="UC100" t="s">
        <v>1763</v>
      </c>
      <c r="UD100" t="s">
        <v>1763</v>
      </c>
      <c r="UE100" t="s">
        <v>1767</v>
      </c>
      <c r="UF100" t="s">
        <v>1763</v>
      </c>
      <c r="UG100" t="s">
        <v>1767</v>
      </c>
      <c r="UH100" t="s">
        <v>1767</v>
      </c>
      <c r="UI100" t="s">
        <v>1767</v>
      </c>
      <c r="UJ100" t="s">
        <v>1767</v>
      </c>
      <c r="UK100" t="s">
        <v>1767</v>
      </c>
      <c r="UL100" t="s">
        <v>1763</v>
      </c>
      <c r="UM100" t="s">
        <v>1767</v>
      </c>
      <c r="UN100" t="s">
        <v>1763</v>
      </c>
      <c r="UO100" t="s">
        <v>1767</v>
      </c>
      <c r="UP100" t="s">
        <v>1763</v>
      </c>
      <c r="UQ100" t="s">
        <v>1767</v>
      </c>
      <c r="UR100" t="s">
        <v>1767</v>
      </c>
      <c r="US100" t="s">
        <v>1763</v>
      </c>
      <c r="UT100" t="s">
        <v>1767</v>
      </c>
      <c r="UU100" t="s">
        <v>1763</v>
      </c>
      <c r="UV100" t="s">
        <v>1767</v>
      </c>
      <c r="UW100" t="s">
        <v>1767</v>
      </c>
      <c r="UX100" t="s">
        <v>1767</v>
      </c>
      <c r="UY100" t="s">
        <v>1767</v>
      </c>
      <c r="UZ100" t="s">
        <v>1767</v>
      </c>
      <c r="VB100" t="s">
        <v>1787</v>
      </c>
      <c r="VC100" t="s">
        <v>1846</v>
      </c>
      <c r="VD100" t="s">
        <v>1767</v>
      </c>
      <c r="VE100" t="s">
        <v>1767</v>
      </c>
      <c r="VF100" t="s">
        <v>1763</v>
      </c>
      <c r="VG100" t="s">
        <v>1767</v>
      </c>
      <c r="VH100" t="s">
        <v>1767</v>
      </c>
      <c r="VI100" t="s">
        <v>1767</v>
      </c>
      <c r="VJ100" t="s">
        <v>1763</v>
      </c>
      <c r="VK100" t="s">
        <v>1767</v>
      </c>
      <c r="VL100" t="s">
        <v>1767</v>
      </c>
      <c r="VM100" t="s">
        <v>1767</v>
      </c>
      <c r="VN100" t="s">
        <v>1767</v>
      </c>
      <c r="VO100" t="s">
        <v>1767</v>
      </c>
      <c r="VP100" t="s">
        <v>1767</v>
      </c>
      <c r="VQ100" t="s">
        <v>1767</v>
      </c>
      <c r="VY100" t="s">
        <v>1763</v>
      </c>
      <c r="VZ100" t="s">
        <v>1763</v>
      </c>
      <c r="WA100" t="s">
        <v>1763</v>
      </c>
      <c r="WB100" t="s">
        <v>1763</v>
      </c>
      <c r="WC100" t="s">
        <v>1763</v>
      </c>
      <c r="WD100" t="s">
        <v>1763</v>
      </c>
      <c r="WE100" t="s">
        <v>1763</v>
      </c>
      <c r="WF100" t="s">
        <v>1767</v>
      </c>
      <c r="WG100" t="s">
        <v>1767</v>
      </c>
      <c r="WH100" t="s">
        <v>1767</v>
      </c>
      <c r="WI100" t="s">
        <v>1767</v>
      </c>
      <c r="WJ100" t="s">
        <v>1763</v>
      </c>
      <c r="WK100" t="s">
        <v>1763</v>
      </c>
      <c r="WL100" t="s">
        <v>1763</v>
      </c>
      <c r="WM100" t="s">
        <v>1767</v>
      </c>
      <c r="WN100" t="s">
        <v>1763</v>
      </c>
      <c r="WO100" t="s">
        <v>1767</v>
      </c>
      <c r="WP100" t="s">
        <v>1767</v>
      </c>
      <c r="WQ100" t="s">
        <v>1767</v>
      </c>
      <c r="WR100" t="s">
        <v>1767</v>
      </c>
      <c r="WS100" t="s">
        <v>956</v>
      </c>
      <c r="WU100" t="s">
        <v>1763</v>
      </c>
      <c r="WV100" t="s">
        <v>1767</v>
      </c>
      <c r="WW100" t="s">
        <v>1763</v>
      </c>
      <c r="WX100" t="s">
        <v>1767</v>
      </c>
      <c r="WY100" t="s">
        <v>1767</v>
      </c>
      <c r="WZ100" t="s">
        <v>1767</v>
      </c>
      <c r="XA100" t="s">
        <v>1767</v>
      </c>
      <c r="XB100" t="s">
        <v>1767</v>
      </c>
      <c r="XC100" t="s">
        <v>1789</v>
      </c>
      <c r="XD100" t="s">
        <v>1763</v>
      </c>
      <c r="XE100" t="s">
        <v>1767</v>
      </c>
      <c r="XF100" t="s">
        <v>1763</v>
      </c>
      <c r="XG100" t="s">
        <v>1763</v>
      </c>
      <c r="XH100" t="s">
        <v>1767</v>
      </c>
      <c r="XI100" t="s">
        <v>1767</v>
      </c>
      <c r="XJ100" t="s">
        <v>1767</v>
      </c>
      <c r="XK100" t="s">
        <v>1767</v>
      </c>
      <c r="XL100" t="s">
        <v>1767</v>
      </c>
      <c r="XM100" t="s">
        <v>1767</v>
      </c>
      <c r="XN100" t="s">
        <v>1767</v>
      </c>
      <c r="XO100" t="s">
        <v>1767</v>
      </c>
      <c r="XP100" t="s">
        <v>1767</v>
      </c>
      <c r="XQ100" t="s">
        <v>1767</v>
      </c>
      <c r="XR100" t="s">
        <v>1763</v>
      </c>
      <c r="XS100" t="s">
        <v>1767</v>
      </c>
      <c r="XT100" t="s">
        <v>1767</v>
      </c>
      <c r="XU100" t="s">
        <v>1763</v>
      </c>
      <c r="XV100" t="s">
        <v>1767</v>
      </c>
      <c r="XW100" t="s">
        <v>1767</v>
      </c>
      <c r="XX100" t="s">
        <v>1767</v>
      </c>
      <c r="XY100" t="s">
        <v>1767</v>
      </c>
      <c r="XZ100" t="s">
        <v>1767</v>
      </c>
      <c r="ZM100" t="s">
        <v>1767</v>
      </c>
      <c r="ZN100" t="s">
        <v>1767</v>
      </c>
      <c r="ZO100" t="s">
        <v>1767</v>
      </c>
      <c r="ZP100" t="s">
        <v>1767</v>
      </c>
      <c r="ZQ100" t="s">
        <v>1767</v>
      </c>
      <c r="ZR100" t="s">
        <v>1763</v>
      </c>
      <c r="ZS100" t="s">
        <v>1763</v>
      </c>
      <c r="ZT100" t="s">
        <v>1767</v>
      </c>
      <c r="ZU100" t="s">
        <v>1763</v>
      </c>
      <c r="ZV100" t="s">
        <v>1767</v>
      </c>
      <c r="ZW100" t="s">
        <v>1767</v>
      </c>
      <c r="ZX100" t="s">
        <v>1767</v>
      </c>
      <c r="ZY100" t="s">
        <v>1767</v>
      </c>
      <c r="ZZ100" t="s">
        <v>1767</v>
      </c>
      <c r="AAA100" t="s">
        <v>1767</v>
      </c>
      <c r="AAB100" t="s">
        <v>1767</v>
      </c>
      <c r="AAC100" t="s">
        <v>1767</v>
      </c>
      <c r="AAD100" t="s">
        <v>1767</v>
      </c>
      <c r="AAE100" t="s">
        <v>1767</v>
      </c>
      <c r="AAF100" t="s">
        <v>1767</v>
      </c>
      <c r="AAH100" t="s">
        <v>1763</v>
      </c>
      <c r="AAI100" t="s">
        <v>1767</v>
      </c>
      <c r="AAJ100" t="s">
        <v>1763</v>
      </c>
      <c r="AAK100" t="s">
        <v>1767</v>
      </c>
      <c r="AAL100" t="s">
        <v>1767</v>
      </c>
      <c r="AAM100" t="s">
        <v>1767</v>
      </c>
      <c r="AAN100" t="s">
        <v>1767</v>
      </c>
      <c r="AAO100" t="s">
        <v>1767</v>
      </c>
      <c r="AAP100" t="s">
        <v>1767</v>
      </c>
      <c r="AAQ100" t="s">
        <v>1767</v>
      </c>
      <c r="AAR100" t="s">
        <v>1767</v>
      </c>
      <c r="AAS100" t="s">
        <v>1767</v>
      </c>
      <c r="AAT100" t="s">
        <v>1767</v>
      </c>
      <c r="AAV100" t="s">
        <v>1767</v>
      </c>
      <c r="AAW100" t="s">
        <v>1767</v>
      </c>
      <c r="AAX100" t="s">
        <v>1767</v>
      </c>
      <c r="AAY100" t="s">
        <v>1767</v>
      </c>
      <c r="AAZ100" t="s">
        <v>1767</v>
      </c>
      <c r="ABA100" t="s">
        <v>1767</v>
      </c>
      <c r="ABB100" t="s">
        <v>1763</v>
      </c>
      <c r="ABC100" t="s">
        <v>1767</v>
      </c>
      <c r="ABD100" t="s">
        <v>1767</v>
      </c>
      <c r="ABE100" t="s">
        <v>1767</v>
      </c>
      <c r="ABF100" t="s">
        <v>1767</v>
      </c>
      <c r="ABG100" t="s">
        <v>1767</v>
      </c>
      <c r="ABH100" t="s">
        <v>1767</v>
      </c>
      <c r="ABI100" t="s">
        <v>1767</v>
      </c>
      <c r="ABJ100" t="s">
        <v>1767</v>
      </c>
      <c r="ABK100" t="s">
        <v>1767</v>
      </c>
      <c r="ABL100" t="s">
        <v>1763</v>
      </c>
      <c r="ABM100" t="s">
        <v>1767</v>
      </c>
      <c r="ABN100" t="s">
        <v>1763</v>
      </c>
      <c r="ABO100" t="s">
        <v>1767</v>
      </c>
      <c r="ABP100" t="s">
        <v>1763</v>
      </c>
      <c r="ABQ100" t="s">
        <v>1767</v>
      </c>
      <c r="ABR100" t="s">
        <v>1767</v>
      </c>
      <c r="ABS100" t="s">
        <v>1767</v>
      </c>
      <c r="ABT100" t="s">
        <v>1763</v>
      </c>
      <c r="ABU100" t="s">
        <v>1767</v>
      </c>
      <c r="ABV100" t="s">
        <v>1767</v>
      </c>
      <c r="ABW100" t="s">
        <v>1763</v>
      </c>
      <c r="ABX100" t="s">
        <v>1767</v>
      </c>
      <c r="ABY100" t="s">
        <v>1767</v>
      </c>
      <c r="ABZ100" t="s">
        <v>1767</v>
      </c>
      <c r="ACA100" t="s">
        <v>1767</v>
      </c>
      <c r="ACB100" t="s">
        <v>1763</v>
      </c>
      <c r="ACC100" t="s">
        <v>1767</v>
      </c>
      <c r="ACD100" t="s">
        <v>1767</v>
      </c>
      <c r="ACE100" t="s">
        <v>1767</v>
      </c>
      <c r="ACF100" t="s">
        <v>1767</v>
      </c>
      <c r="ACG100" t="s">
        <v>1767</v>
      </c>
      <c r="ACH100" t="s">
        <v>1767</v>
      </c>
      <c r="ACI100" t="s">
        <v>1767</v>
      </c>
    </row>
    <row r="101" spans="1:763">
      <c r="A101" t="s">
        <v>1317</v>
      </c>
      <c r="B101" t="s">
        <v>1318</v>
      </c>
      <c r="C101" t="s">
        <v>1319</v>
      </c>
      <c r="D101" t="s">
        <v>811</v>
      </c>
      <c r="E101" t="s">
        <v>811</v>
      </c>
      <c r="P101" t="s">
        <v>812</v>
      </c>
      <c r="Q101">
        <v>0.874863865752458</v>
      </c>
      <c r="T101" t="s">
        <v>1934</v>
      </c>
      <c r="V101" t="s">
        <v>1763</v>
      </c>
      <c r="X101" t="s">
        <v>1767</v>
      </c>
      <c r="Y101" t="s">
        <v>1764</v>
      </c>
      <c r="Z101" t="s">
        <v>1791</v>
      </c>
      <c r="AA101" t="s">
        <v>1765</v>
      </c>
      <c r="AB101" t="s">
        <v>1766</v>
      </c>
      <c r="AC101" t="s">
        <v>1901</v>
      </c>
      <c r="AD101" t="s">
        <v>1763</v>
      </c>
      <c r="AE101" t="s">
        <v>1844</v>
      </c>
      <c r="AF101" t="s">
        <v>845</v>
      </c>
      <c r="AG101" t="s">
        <v>818</v>
      </c>
      <c r="KF101" t="s">
        <v>1901</v>
      </c>
      <c r="KH101" t="s">
        <v>818</v>
      </c>
      <c r="KI101" t="s">
        <v>818</v>
      </c>
      <c r="KJ101" t="s">
        <v>818</v>
      </c>
      <c r="KK101" t="s">
        <v>845</v>
      </c>
      <c r="KL101" t="s">
        <v>845</v>
      </c>
      <c r="KM101" t="s">
        <v>818</v>
      </c>
      <c r="KN101" t="s">
        <v>879</v>
      </c>
      <c r="KO101" t="s">
        <v>818</v>
      </c>
      <c r="KP101" t="s">
        <v>837</v>
      </c>
      <c r="KQ101" t="s">
        <v>879</v>
      </c>
      <c r="KR101" t="s">
        <v>818</v>
      </c>
      <c r="KS101" t="s">
        <v>845</v>
      </c>
      <c r="KT101" t="s">
        <v>818</v>
      </c>
      <c r="KU101" t="s">
        <v>818</v>
      </c>
      <c r="KV101" t="s">
        <v>879</v>
      </c>
      <c r="KW101" t="s">
        <v>845</v>
      </c>
      <c r="KX101" t="s">
        <v>845</v>
      </c>
      <c r="KY101" t="s">
        <v>845</v>
      </c>
      <c r="KZ101" t="s">
        <v>836</v>
      </c>
      <c r="LA101" t="s">
        <v>879</v>
      </c>
      <c r="LB101" t="s">
        <v>845</v>
      </c>
      <c r="LC101" t="s">
        <v>892</v>
      </c>
      <c r="LD101" t="s">
        <v>1901</v>
      </c>
      <c r="LE101" t="s">
        <v>1057</v>
      </c>
      <c r="LF101" t="s">
        <v>1057</v>
      </c>
      <c r="LH101" t="s">
        <v>1763</v>
      </c>
      <c r="LI101" t="s">
        <v>1767</v>
      </c>
      <c r="LJ101" t="s">
        <v>1763</v>
      </c>
      <c r="LK101" t="s">
        <v>1767</v>
      </c>
      <c r="LL101" t="s">
        <v>1767</v>
      </c>
      <c r="LM101" t="s">
        <v>1767</v>
      </c>
      <c r="LN101" t="s">
        <v>1763</v>
      </c>
      <c r="LO101" t="s">
        <v>1763</v>
      </c>
      <c r="LP101" t="s">
        <v>1763</v>
      </c>
      <c r="LQ101" t="s">
        <v>1767</v>
      </c>
      <c r="LR101" t="s">
        <v>818</v>
      </c>
      <c r="LS101" t="s">
        <v>818</v>
      </c>
      <c r="LT101" t="s">
        <v>818</v>
      </c>
      <c r="LU101" t="s">
        <v>818</v>
      </c>
      <c r="LV101" t="s">
        <v>818</v>
      </c>
      <c r="LW101" t="s">
        <v>818</v>
      </c>
      <c r="LX101" t="s">
        <v>1767</v>
      </c>
      <c r="MA101" t="s">
        <v>1793</v>
      </c>
      <c r="MB101" t="s">
        <v>913</v>
      </c>
      <c r="MC101" t="s">
        <v>1838</v>
      </c>
      <c r="MD101" t="s">
        <v>1763</v>
      </c>
      <c r="MF101" t="s">
        <v>1770</v>
      </c>
      <c r="MI101" t="s">
        <v>1763</v>
      </c>
      <c r="MJ101" t="s">
        <v>1771</v>
      </c>
      <c r="MK101" t="s">
        <v>1763</v>
      </c>
      <c r="ML101" t="s">
        <v>1763</v>
      </c>
      <c r="MM101" t="s">
        <v>1763</v>
      </c>
      <c r="MN101" t="s">
        <v>1767</v>
      </c>
      <c r="MO101" t="s">
        <v>1767</v>
      </c>
      <c r="MP101" t="s">
        <v>1767</v>
      </c>
      <c r="MQ101" t="s">
        <v>1767</v>
      </c>
      <c r="MR101" t="s">
        <v>1767</v>
      </c>
      <c r="MS101" t="s">
        <v>1767</v>
      </c>
      <c r="MT101" t="s">
        <v>1767</v>
      </c>
      <c r="MU101" t="s">
        <v>1763</v>
      </c>
      <c r="NC101" t="s">
        <v>1767</v>
      </c>
      <c r="ND101" t="s">
        <v>1763</v>
      </c>
      <c r="NE101" t="s">
        <v>1763</v>
      </c>
      <c r="NF101" t="s">
        <v>1767</v>
      </c>
      <c r="NG101" t="s">
        <v>1767</v>
      </c>
      <c r="NH101" t="s">
        <v>1767</v>
      </c>
      <c r="NI101" t="s">
        <v>1767</v>
      </c>
      <c r="NJ101" t="s">
        <v>1767</v>
      </c>
      <c r="NK101" t="s">
        <v>1767</v>
      </c>
      <c r="NL101" t="s">
        <v>1763</v>
      </c>
      <c r="NM101" t="s">
        <v>1763</v>
      </c>
      <c r="NN101" t="s">
        <v>1767</v>
      </c>
      <c r="NO101" t="s">
        <v>1767</v>
      </c>
      <c r="NP101" t="s">
        <v>1767</v>
      </c>
      <c r="NQ101" t="s">
        <v>1767</v>
      </c>
      <c r="NR101" t="s">
        <v>1763</v>
      </c>
      <c r="NS101" t="s">
        <v>1767</v>
      </c>
      <c r="NU101" t="s">
        <v>1772</v>
      </c>
      <c r="NX101" t="s">
        <v>1773</v>
      </c>
      <c r="NY101" t="s">
        <v>1057</v>
      </c>
      <c r="NZ101" t="s">
        <v>877</v>
      </c>
      <c r="OP101" t="s">
        <v>1767</v>
      </c>
      <c r="OQ101" t="s">
        <v>890</v>
      </c>
      <c r="OR101" t="s">
        <v>1797</v>
      </c>
      <c r="OS101" t="s">
        <v>1776</v>
      </c>
      <c r="OT101" t="s">
        <v>1763</v>
      </c>
      <c r="OU101" t="s">
        <v>1767</v>
      </c>
      <c r="OV101" t="s">
        <v>1777</v>
      </c>
      <c r="OW101" t="s">
        <v>1778</v>
      </c>
      <c r="OX101" t="s">
        <v>832</v>
      </c>
      <c r="OY101" t="s">
        <v>1779</v>
      </c>
      <c r="OZ101" t="s">
        <v>834</v>
      </c>
      <c r="PA101" t="s">
        <v>1763</v>
      </c>
      <c r="PB101" t="s">
        <v>1767</v>
      </c>
      <c r="PC101" t="s">
        <v>1767</v>
      </c>
      <c r="PD101" t="s">
        <v>1767</v>
      </c>
      <c r="PE101" t="s">
        <v>1763</v>
      </c>
      <c r="PF101" t="s">
        <v>1767</v>
      </c>
      <c r="PG101" t="s">
        <v>1767</v>
      </c>
      <c r="PH101" t="s">
        <v>1767</v>
      </c>
      <c r="PI101" t="s">
        <v>1767</v>
      </c>
      <c r="PJ101" t="s">
        <v>1767</v>
      </c>
      <c r="PK101" t="s">
        <v>1767</v>
      </c>
      <c r="PL101" t="s">
        <v>1780</v>
      </c>
      <c r="PM101" t="s">
        <v>892</v>
      </c>
      <c r="PN101" t="s">
        <v>879</v>
      </c>
      <c r="PO101" t="s">
        <v>1812</v>
      </c>
      <c r="PP101" t="s">
        <v>1782</v>
      </c>
      <c r="PQ101" t="s">
        <v>1763</v>
      </c>
      <c r="PR101" t="s">
        <v>1763</v>
      </c>
      <c r="PS101" t="s">
        <v>1763</v>
      </c>
      <c r="PT101" t="s">
        <v>1767</v>
      </c>
      <c r="PU101" t="s">
        <v>1767</v>
      </c>
      <c r="PV101" t="s">
        <v>1767</v>
      </c>
      <c r="PW101" t="s">
        <v>1767</v>
      </c>
      <c r="PX101" t="s">
        <v>1767</v>
      </c>
      <c r="PY101" t="s">
        <v>1767</v>
      </c>
      <c r="PZ101" t="s">
        <v>1783</v>
      </c>
      <c r="QA101" t="s">
        <v>841</v>
      </c>
      <c r="QB101" t="s">
        <v>1784</v>
      </c>
      <c r="QC101" t="s">
        <v>1858</v>
      </c>
      <c r="QD101" t="s">
        <v>1786</v>
      </c>
      <c r="QE101" t="s">
        <v>845</v>
      </c>
      <c r="QF101" t="s">
        <v>1763</v>
      </c>
      <c r="QG101" t="s">
        <v>1763</v>
      </c>
      <c r="QH101" t="s">
        <v>1763</v>
      </c>
      <c r="QI101" t="s">
        <v>1763</v>
      </c>
      <c r="QJ101" t="s">
        <v>1763</v>
      </c>
      <c r="QK101" t="s">
        <v>1763</v>
      </c>
      <c r="QL101" t="s">
        <v>1767</v>
      </c>
      <c r="QM101" t="s">
        <v>1763</v>
      </c>
      <c r="QN101" t="s">
        <v>1767</v>
      </c>
      <c r="QO101" t="s">
        <v>1767</v>
      </c>
      <c r="QP101" t="s">
        <v>1767</v>
      </c>
      <c r="QQ101" t="s">
        <v>1767</v>
      </c>
      <c r="QR101" t="s">
        <v>1763</v>
      </c>
      <c r="QS101" t="s">
        <v>1763</v>
      </c>
      <c r="QT101" t="s">
        <v>1767</v>
      </c>
      <c r="QU101" t="s">
        <v>1767</v>
      </c>
      <c r="QV101" t="s">
        <v>1767</v>
      </c>
      <c r="QW101" t="s">
        <v>1767</v>
      </c>
      <c r="QX101" t="s">
        <v>1767</v>
      </c>
      <c r="QY101" t="s">
        <v>1767</v>
      </c>
      <c r="QZ101" t="s">
        <v>1767</v>
      </c>
      <c r="RA101" t="s">
        <v>1767</v>
      </c>
      <c r="RB101" t="s">
        <v>1767</v>
      </c>
      <c r="RC101" t="s">
        <v>1767</v>
      </c>
      <c r="RD101" t="s">
        <v>1767</v>
      </c>
      <c r="RE101" t="s">
        <v>1767</v>
      </c>
      <c r="RF101" t="s">
        <v>1767</v>
      </c>
      <c r="RG101" t="s">
        <v>1767</v>
      </c>
      <c r="RH101" t="s">
        <v>1767</v>
      </c>
      <c r="RI101" t="s">
        <v>1767</v>
      </c>
      <c r="RJ101" t="s">
        <v>1767</v>
      </c>
      <c r="RK101" t="s">
        <v>1763</v>
      </c>
      <c r="RL101" t="s">
        <v>1763</v>
      </c>
      <c r="RM101" t="s">
        <v>1763</v>
      </c>
      <c r="RN101" t="s">
        <v>1767</v>
      </c>
      <c r="RO101" t="s">
        <v>1763</v>
      </c>
      <c r="RP101" t="s">
        <v>1767</v>
      </c>
      <c r="RQ101" t="s">
        <v>1767</v>
      </c>
      <c r="RR101" t="s">
        <v>1767</v>
      </c>
      <c r="RS101" t="s">
        <v>1767</v>
      </c>
      <c r="RT101" t="s">
        <v>1767</v>
      </c>
      <c r="RU101" t="s">
        <v>1767</v>
      </c>
      <c r="RV101" t="s">
        <v>1767</v>
      </c>
      <c r="RW101" t="s">
        <v>1767</v>
      </c>
      <c r="RX101" t="s">
        <v>879</v>
      </c>
      <c r="RY101" t="s">
        <v>1102</v>
      </c>
      <c r="RZ101" t="s">
        <v>1763</v>
      </c>
      <c r="SA101" t="s">
        <v>1767</v>
      </c>
      <c r="SB101" t="s">
        <v>1767</v>
      </c>
      <c r="SC101" t="s">
        <v>1767</v>
      </c>
      <c r="SD101" t="s">
        <v>1767</v>
      </c>
      <c r="SE101" t="s">
        <v>1767</v>
      </c>
      <c r="SF101" t="s">
        <v>1763</v>
      </c>
      <c r="SG101" t="s">
        <v>1767</v>
      </c>
      <c r="SH101" t="s">
        <v>1767</v>
      </c>
      <c r="SI101" t="s">
        <v>1767</v>
      </c>
      <c r="SJ101" t="s">
        <v>1767</v>
      </c>
      <c r="SK101" t="s">
        <v>1767</v>
      </c>
      <c r="SL101" t="s">
        <v>1763</v>
      </c>
      <c r="SM101" t="s">
        <v>1767</v>
      </c>
      <c r="SN101" t="s">
        <v>1767</v>
      </c>
      <c r="SO101" t="s">
        <v>1767</v>
      </c>
      <c r="SP101" t="s">
        <v>1767</v>
      </c>
      <c r="SQ101" t="s">
        <v>1767</v>
      </c>
      <c r="SR101" t="s">
        <v>1763</v>
      </c>
      <c r="SS101" t="s">
        <v>1767</v>
      </c>
      <c r="ST101" t="s">
        <v>1767</v>
      </c>
      <c r="SU101" t="s">
        <v>1767</v>
      </c>
      <c r="SV101" t="s">
        <v>1767</v>
      </c>
      <c r="SW101" t="s">
        <v>1767</v>
      </c>
      <c r="SX101" t="s">
        <v>1767</v>
      </c>
      <c r="SY101" t="s">
        <v>1763</v>
      </c>
      <c r="SZ101" t="s">
        <v>1767</v>
      </c>
      <c r="TA101" t="s">
        <v>1767</v>
      </c>
      <c r="TB101" t="s">
        <v>1767</v>
      </c>
      <c r="TC101" t="s">
        <v>1767</v>
      </c>
      <c r="TD101" t="s">
        <v>1767</v>
      </c>
      <c r="TE101" t="s">
        <v>1767</v>
      </c>
      <c r="TF101" t="s">
        <v>1767</v>
      </c>
      <c r="TG101" t="s">
        <v>1767</v>
      </c>
      <c r="TH101" t="s">
        <v>1767</v>
      </c>
      <c r="TI101" t="s">
        <v>1767</v>
      </c>
      <c r="TJ101" t="s">
        <v>1763</v>
      </c>
      <c r="TK101" t="s">
        <v>1767</v>
      </c>
      <c r="TL101" t="s">
        <v>1767</v>
      </c>
      <c r="TM101" t="s">
        <v>1763</v>
      </c>
      <c r="TN101" t="s">
        <v>1767</v>
      </c>
      <c r="TO101" t="s">
        <v>1763</v>
      </c>
      <c r="TP101" t="s">
        <v>1767</v>
      </c>
      <c r="TQ101" t="s">
        <v>1763</v>
      </c>
      <c r="TR101" t="s">
        <v>1767</v>
      </c>
      <c r="TS101" t="s">
        <v>1767</v>
      </c>
      <c r="TT101" t="s">
        <v>1767</v>
      </c>
      <c r="TU101" t="s">
        <v>1767</v>
      </c>
      <c r="TV101" t="s">
        <v>1767</v>
      </c>
      <c r="TW101" t="s">
        <v>1767</v>
      </c>
      <c r="TY101" t="s">
        <v>1767</v>
      </c>
      <c r="TZ101" t="s">
        <v>1767</v>
      </c>
      <c r="UA101" t="s">
        <v>1767</v>
      </c>
      <c r="UB101" t="s">
        <v>1767</v>
      </c>
      <c r="UC101" t="s">
        <v>1767</v>
      </c>
      <c r="UD101" t="s">
        <v>1767</v>
      </c>
      <c r="UE101" t="s">
        <v>1767</v>
      </c>
      <c r="UF101" t="s">
        <v>1767</v>
      </c>
      <c r="UG101" t="s">
        <v>1767</v>
      </c>
      <c r="UH101" t="s">
        <v>1763</v>
      </c>
      <c r="UI101" t="s">
        <v>1767</v>
      </c>
      <c r="UJ101" t="s">
        <v>1767</v>
      </c>
      <c r="UK101" t="s">
        <v>1767</v>
      </c>
      <c r="UL101" t="s">
        <v>1763</v>
      </c>
      <c r="UM101" t="s">
        <v>1767</v>
      </c>
      <c r="UN101" t="s">
        <v>1767</v>
      </c>
      <c r="UO101" t="s">
        <v>1763</v>
      </c>
      <c r="UP101" t="s">
        <v>1767</v>
      </c>
      <c r="UQ101" t="s">
        <v>1767</v>
      </c>
      <c r="UR101" t="s">
        <v>1763</v>
      </c>
      <c r="US101" t="s">
        <v>1763</v>
      </c>
      <c r="UT101" t="s">
        <v>1767</v>
      </c>
      <c r="UU101" t="s">
        <v>1767</v>
      </c>
      <c r="UV101" t="s">
        <v>1767</v>
      </c>
      <c r="UW101" t="s">
        <v>1767</v>
      </c>
      <c r="UX101" t="s">
        <v>1767</v>
      </c>
      <c r="UY101" t="s">
        <v>1767</v>
      </c>
      <c r="UZ101" t="s">
        <v>1767</v>
      </c>
      <c r="VB101" t="s">
        <v>1822</v>
      </c>
      <c r="VC101" t="s">
        <v>1860</v>
      </c>
      <c r="VD101" t="s">
        <v>1767</v>
      </c>
      <c r="VE101" t="s">
        <v>1767</v>
      </c>
      <c r="VF101" t="s">
        <v>1763</v>
      </c>
      <c r="VG101" t="s">
        <v>1767</v>
      </c>
      <c r="VH101" t="s">
        <v>1767</v>
      </c>
      <c r="VI101" t="s">
        <v>1767</v>
      </c>
      <c r="VJ101" t="s">
        <v>1763</v>
      </c>
      <c r="VK101" t="s">
        <v>1763</v>
      </c>
      <c r="VL101" t="s">
        <v>1767</v>
      </c>
      <c r="VM101" t="s">
        <v>1767</v>
      </c>
      <c r="VN101" t="s">
        <v>1767</v>
      </c>
      <c r="VO101" t="s">
        <v>1767</v>
      </c>
      <c r="VP101" t="s">
        <v>1767</v>
      </c>
      <c r="VQ101" t="s">
        <v>1767</v>
      </c>
      <c r="VY101" t="s">
        <v>1763</v>
      </c>
      <c r="VZ101" t="s">
        <v>1763</v>
      </c>
      <c r="WA101" t="s">
        <v>1767</v>
      </c>
      <c r="WJ101" t="s">
        <v>1767</v>
      </c>
      <c r="WK101" t="s">
        <v>1763</v>
      </c>
      <c r="WL101" t="s">
        <v>1767</v>
      </c>
      <c r="WM101" t="s">
        <v>1763</v>
      </c>
      <c r="WN101" t="s">
        <v>1767</v>
      </c>
      <c r="WO101" t="s">
        <v>1767</v>
      </c>
      <c r="WP101" t="s">
        <v>1767</v>
      </c>
      <c r="WQ101" t="s">
        <v>1767</v>
      </c>
      <c r="WR101" t="s">
        <v>1767</v>
      </c>
      <c r="WS101" t="s">
        <v>1088</v>
      </c>
      <c r="WU101" t="s">
        <v>1767</v>
      </c>
      <c r="WV101" t="s">
        <v>1767</v>
      </c>
      <c r="WW101" t="s">
        <v>1767</v>
      </c>
      <c r="WX101" t="s">
        <v>1767</v>
      </c>
      <c r="WY101" t="s">
        <v>1767</v>
      </c>
      <c r="WZ101" t="s">
        <v>1763</v>
      </c>
      <c r="XA101" t="s">
        <v>1767</v>
      </c>
      <c r="XB101" t="s">
        <v>1767</v>
      </c>
      <c r="XC101" t="s">
        <v>1789</v>
      </c>
      <c r="XD101" t="s">
        <v>1763</v>
      </c>
      <c r="XE101" t="s">
        <v>1763</v>
      </c>
      <c r="XF101" t="s">
        <v>1767</v>
      </c>
      <c r="XG101" t="s">
        <v>1767</v>
      </c>
      <c r="XH101" t="s">
        <v>1767</v>
      </c>
      <c r="XI101" t="s">
        <v>1767</v>
      </c>
      <c r="XJ101" t="s">
        <v>1767</v>
      </c>
      <c r="XK101" t="s">
        <v>1767</v>
      </c>
      <c r="XL101" t="s">
        <v>1767</v>
      </c>
      <c r="XM101" t="s">
        <v>1767</v>
      </c>
      <c r="XN101" t="s">
        <v>1767</v>
      </c>
      <c r="XO101" t="s">
        <v>1767</v>
      </c>
      <c r="XP101" t="s">
        <v>1767</v>
      </c>
      <c r="XQ101" t="s">
        <v>1767</v>
      </c>
      <c r="XR101" t="s">
        <v>1767</v>
      </c>
      <c r="XS101" t="s">
        <v>1767</v>
      </c>
      <c r="XT101" t="s">
        <v>1767</v>
      </c>
      <c r="XU101" t="s">
        <v>1767</v>
      </c>
      <c r="XV101" t="s">
        <v>1767</v>
      </c>
      <c r="XW101" t="s">
        <v>1763</v>
      </c>
      <c r="XX101" t="s">
        <v>1767</v>
      </c>
      <c r="XY101" t="s">
        <v>1767</v>
      </c>
      <c r="XZ101" t="s">
        <v>1767</v>
      </c>
      <c r="ZM101" t="s">
        <v>1767</v>
      </c>
      <c r="ZN101" t="s">
        <v>1767</v>
      </c>
      <c r="ZO101" t="s">
        <v>1763</v>
      </c>
      <c r="ZP101" t="s">
        <v>1767</v>
      </c>
      <c r="ZQ101" t="s">
        <v>1767</v>
      </c>
      <c r="ZR101" t="s">
        <v>1763</v>
      </c>
      <c r="ZS101" t="s">
        <v>1767</v>
      </c>
      <c r="ZT101" t="s">
        <v>1767</v>
      </c>
      <c r="ZU101" t="s">
        <v>1767</v>
      </c>
      <c r="ZV101" t="s">
        <v>1767</v>
      </c>
      <c r="ZW101" t="s">
        <v>1767</v>
      </c>
      <c r="ZX101" t="s">
        <v>1763</v>
      </c>
      <c r="ZY101" t="s">
        <v>1767</v>
      </c>
      <c r="ZZ101" t="s">
        <v>1767</v>
      </c>
      <c r="AAA101" t="s">
        <v>1767</v>
      </c>
      <c r="AAB101" t="s">
        <v>1767</v>
      </c>
      <c r="AAC101" t="s">
        <v>1767</v>
      </c>
      <c r="AAD101" t="s">
        <v>1767</v>
      </c>
      <c r="AAE101" t="s">
        <v>1767</v>
      </c>
      <c r="AAF101" t="s">
        <v>1767</v>
      </c>
      <c r="AAH101" t="s">
        <v>1763</v>
      </c>
      <c r="AAI101" t="s">
        <v>1767</v>
      </c>
      <c r="AAJ101" t="s">
        <v>1767</v>
      </c>
      <c r="AAK101" t="s">
        <v>1767</v>
      </c>
      <c r="AAL101" t="s">
        <v>1767</v>
      </c>
      <c r="AAM101" t="s">
        <v>1767</v>
      </c>
      <c r="AAN101" t="s">
        <v>1767</v>
      </c>
      <c r="AAO101" t="s">
        <v>1767</v>
      </c>
      <c r="AAP101" t="s">
        <v>1767</v>
      </c>
      <c r="AAQ101" t="s">
        <v>1763</v>
      </c>
      <c r="AAR101" t="s">
        <v>1767</v>
      </c>
      <c r="AAS101" t="s">
        <v>1763</v>
      </c>
      <c r="AAT101" t="s">
        <v>1767</v>
      </c>
      <c r="AAV101" t="s">
        <v>1767</v>
      </c>
      <c r="AAW101" t="s">
        <v>1763</v>
      </c>
      <c r="AAX101" t="s">
        <v>1767</v>
      </c>
      <c r="AAY101" t="s">
        <v>1767</v>
      </c>
      <c r="AAZ101" t="s">
        <v>1767</v>
      </c>
      <c r="ABA101" t="s">
        <v>1767</v>
      </c>
      <c r="ABB101" t="s">
        <v>1763</v>
      </c>
      <c r="ABC101" t="s">
        <v>1767</v>
      </c>
      <c r="ABD101" t="s">
        <v>1767</v>
      </c>
      <c r="ABE101" t="s">
        <v>1767</v>
      </c>
      <c r="ABF101" t="s">
        <v>1767</v>
      </c>
      <c r="ABG101" t="s">
        <v>1767</v>
      </c>
      <c r="ABH101" t="s">
        <v>1767</v>
      </c>
      <c r="ABI101" t="s">
        <v>1767</v>
      </c>
      <c r="ABJ101" t="s">
        <v>1767</v>
      </c>
      <c r="ABK101" t="s">
        <v>1763</v>
      </c>
      <c r="ABL101" t="s">
        <v>1767</v>
      </c>
      <c r="ABM101" t="s">
        <v>1767</v>
      </c>
      <c r="ABN101" t="s">
        <v>1767</v>
      </c>
      <c r="ABO101" t="s">
        <v>1767</v>
      </c>
      <c r="ABP101" t="s">
        <v>1767</v>
      </c>
      <c r="ABQ101" t="s">
        <v>1767</v>
      </c>
      <c r="ABR101" t="s">
        <v>1767</v>
      </c>
      <c r="ABS101" t="s">
        <v>1767</v>
      </c>
      <c r="ABT101" t="s">
        <v>1767</v>
      </c>
      <c r="ABU101" t="s">
        <v>1767</v>
      </c>
      <c r="ABV101" t="s">
        <v>1767</v>
      </c>
      <c r="ABW101" t="s">
        <v>1763</v>
      </c>
      <c r="ABX101" t="s">
        <v>1767</v>
      </c>
      <c r="ABY101" t="s">
        <v>1763</v>
      </c>
      <c r="ABZ101" t="s">
        <v>1767</v>
      </c>
      <c r="ACA101" t="s">
        <v>1767</v>
      </c>
      <c r="ACB101" t="s">
        <v>1763</v>
      </c>
      <c r="ACC101" t="s">
        <v>1767</v>
      </c>
      <c r="ACD101" t="s">
        <v>1767</v>
      </c>
      <c r="ACE101" t="s">
        <v>1767</v>
      </c>
      <c r="ACF101" t="s">
        <v>1767</v>
      </c>
      <c r="ACG101" t="s">
        <v>1767</v>
      </c>
      <c r="ACH101" t="s">
        <v>1767</v>
      </c>
      <c r="ACI101" t="s">
        <v>1767</v>
      </c>
    </row>
    <row r="102" spans="1:763">
      <c r="A102" t="s">
        <v>1320</v>
      </c>
      <c r="B102" t="s">
        <v>1321</v>
      </c>
      <c r="C102" t="s">
        <v>1322</v>
      </c>
      <c r="D102" t="s">
        <v>811</v>
      </c>
      <c r="E102" t="s">
        <v>811</v>
      </c>
      <c r="P102" t="s">
        <v>812</v>
      </c>
      <c r="Q102">
        <v>0.874863865752458</v>
      </c>
      <c r="T102" t="s">
        <v>1852</v>
      </c>
      <c r="V102" t="s">
        <v>1763</v>
      </c>
      <c r="X102" t="s">
        <v>1763</v>
      </c>
      <c r="Y102" t="s">
        <v>1764</v>
      </c>
      <c r="AA102" t="s">
        <v>1792</v>
      </c>
      <c r="AB102" t="s">
        <v>1766</v>
      </c>
      <c r="AC102" t="s">
        <v>892</v>
      </c>
      <c r="AD102" t="s">
        <v>1767</v>
      </c>
      <c r="AE102" t="s">
        <v>1057</v>
      </c>
      <c r="AF102" t="s">
        <v>845</v>
      </c>
      <c r="AG102" t="s">
        <v>818</v>
      </c>
      <c r="KF102" t="s">
        <v>892</v>
      </c>
      <c r="KH102" t="s">
        <v>818</v>
      </c>
      <c r="KI102" t="s">
        <v>818</v>
      </c>
      <c r="KJ102" t="s">
        <v>818</v>
      </c>
      <c r="KK102" t="s">
        <v>818</v>
      </c>
      <c r="KL102" t="s">
        <v>818</v>
      </c>
      <c r="KM102" t="s">
        <v>845</v>
      </c>
      <c r="KN102" t="s">
        <v>818</v>
      </c>
      <c r="KO102" t="s">
        <v>818</v>
      </c>
      <c r="KP102" t="s">
        <v>818</v>
      </c>
      <c r="KQ102" t="s">
        <v>845</v>
      </c>
      <c r="KR102" t="s">
        <v>845</v>
      </c>
      <c r="KS102" t="s">
        <v>818</v>
      </c>
      <c r="KT102" t="s">
        <v>837</v>
      </c>
      <c r="KU102" t="s">
        <v>845</v>
      </c>
      <c r="KV102" t="s">
        <v>818</v>
      </c>
      <c r="KW102" t="s">
        <v>845</v>
      </c>
      <c r="KX102" t="s">
        <v>818</v>
      </c>
      <c r="KY102" t="s">
        <v>818</v>
      </c>
      <c r="KZ102" t="s">
        <v>836</v>
      </c>
      <c r="LA102" t="s">
        <v>845</v>
      </c>
      <c r="LB102" t="s">
        <v>879</v>
      </c>
      <c r="LC102" t="s">
        <v>836</v>
      </c>
      <c r="LD102" t="s">
        <v>892</v>
      </c>
      <c r="LE102" t="s">
        <v>845</v>
      </c>
      <c r="LF102" t="s">
        <v>837</v>
      </c>
      <c r="LH102" t="s">
        <v>1767</v>
      </c>
      <c r="LI102" t="s">
        <v>1767</v>
      </c>
      <c r="LJ102" t="s">
        <v>1767</v>
      </c>
      <c r="LK102" t="s">
        <v>1767</v>
      </c>
      <c r="LL102" t="s">
        <v>1767</v>
      </c>
      <c r="LM102" t="s">
        <v>1767</v>
      </c>
      <c r="LO102" t="s">
        <v>1767</v>
      </c>
      <c r="LQ102" t="s">
        <v>1767</v>
      </c>
      <c r="LR102" t="s">
        <v>845</v>
      </c>
      <c r="LS102" t="s">
        <v>818</v>
      </c>
      <c r="LT102" t="s">
        <v>818</v>
      </c>
      <c r="LU102" t="s">
        <v>818</v>
      </c>
      <c r="LV102" t="s">
        <v>845</v>
      </c>
      <c r="LW102" t="s">
        <v>818</v>
      </c>
      <c r="LX102" t="s">
        <v>1767</v>
      </c>
      <c r="MA102" t="s">
        <v>1793</v>
      </c>
      <c r="MB102" t="s">
        <v>913</v>
      </c>
      <c r="MC102" t="s">
        <v>1804</v>
      </c>
      <c r="MD102" t="s">
        <v>1763</v>
      </c>
      <c r="MF102" t="s">
        <v>1770</v>
      </c>
      <c r="MI102" t="s">
        <v>1763</v>
      </c>
      <c r="MJ102" t="s">
        <v>1771</v>
      </c>
      <c r="MK102" t="s">
        <v>1763</v>
      </c>
      <c r="ML102" t="s">
        <v>1767</v>
      </c>
      <c r="MM102" t="s">
        <v>1767</v>
      </c>
      <c r="MN102" t="s">
        <v>1767</v>
      </c>
      <c r="MO102" t="s">
        <v>1767</v>
      </c>
      <c r="MP102" t="s">
        <v>1767</v>
      </c>
      <c r="MQ102" t="s">
        <v>1767</v>
      </c>
      <c r="MR102" t="s">
        <v>1767</v>
      </c>
      <c r="MS102" t="s">
        <v>1767</v>
      </c>
      <c r="MT102" t="s">
        <v>1767</v>
      </c>
      <c r="MU102" t="s">
        <v>1767</v>
      </c>
      <c r="MV102" t="s">
        <v>1767</v>
      </c>
      <c r="MW102" t="s">
        <v>1767</v>
      </c>
      <c r="MX102" t="s">
        <v>1763</v>
      </c>
      <c r="MY102" t="s">
        <v>1767</v>
      </c>
      <c r="MZ102" t="s">
        <v>1767</v>
      </c>
      <c r="NA102" t="s">
        <v>1767</v>
      </c>
      <c r="NB102" t="s">
        <v>1767</v>
      </c>
      <c r="NR102" t="s">
        <v>1767</v>
      </c>
      <c r="NU102" t="s">
        <v>1772</v>
      </c>
      <c r="NX102" t="s">
        <v>1773</v>
      </c>
      <c r="NY102" t="s">
        <v>845</v>
      </c>
      <c r="NZ102" t="s">
        <v>903</v>
      </c>
      <c r="OP102" t="s">
        <v>1767</v>
      </c>
      <c r="OQ102" t="s">
        <v>1774</v>
      </c>
      <c r="OR102" t="s">
        <v>1775</v>
      </c>
      <c r="OS102" t="s">
        <v>1806</v>
      </c>
      <c r="OT102" t="s">
        <v>1763</v>
      </c>
      <c r="OU102" t="s">
        <v>1763</v>
      </c>
      <c r="OV102" t="s">
        <v>1777</v>
      </c>
      <c r="OW102" t="s">
        <v>1798</v>
      </c>
      <c r="OX102" t="s">
        <v>832</v>
      </c>
      <c r="OY102" t="s">
        <v>1779</v>
      </c>
      <c r="OZ102" t="s">
        <v>849</v>
      </c>
      <c r="PA102" t="s">
        <v>1763</v>
      </c>
      <c r="PB102" t="s">
        <v>1767</v>
      </c>
      <c r="PC102" t="s">
        <v>1767</v>
      </c>
      <c r="PD102" t="s">
        <v>1767</v>
      </c>
      <c r="PE102" t="s">
        <v>1767</v>
      </c>
      <c r="PF102" t="s">
        <v>1767</v>
      </c>
      <c r="PG102" t="s">
        <v>1767</v>
      </c>
      <c r="PH102" t="s">
        <v>1767</v>
      </c>
      <c r="PI102" t="s">
        <v>1767</v>
      </c>
      <c r="PJ102" t="s">
        <v>1767</v>
      </c>
      <c r="PK102" t="s">
        <v>1763</v>
      </c>
      <c r="PL102" t="s">
        <v>1832</v>
      </c>
      <c r="PM102" t="s">
        <v>837</v>
      </c>
      <c r="PN102" t="s">
        <v>845</v>
      </c>
      <c r="PO102" t="s">
        <v>1807</v>
      </c>
      <c r="PP102" t="s">
        <v>1782</v>
      </c>
      <c r="PQ102" t="s">
        <v>1763</v>
      </c>
      <c r="PR102" t="s">
        <v>1763</v>
      </c>
      <c r="PS102" t="s">
        <v>1767</v>
      </c>
      <c r="PT102" t="s">
        <v>1767</v>
      </c>
      <c r="PU102" t="s">
        <v>1767</v>
      </c>
      <c r="PV102" t="s">
        <v>1767</v>
      </c>
      <c r="PW102" t="s">
        <v>1767</v>
      </c>
      <c r="PX102" t="s">
        <v>1767</v>
      </c>
      <c r="PY102" t="s">
        <v>1767</v>
      </c>
      <c r="PZ102" t="s">
        <v>1783</v>
      </c>
      <c r="QA102" t="s">
        <v>841</v>
      </c>
      <c r="QB102" t="s">
        <v>1814</v>
      </c>
      <c r="QC102" t="s">
        <v>1785</v>
      </c>
      <c r="QD102" t="s">
        <v>1818</v>
      </c>
      <c r="QE102" t="s">
        <v>845</v>
      </c>
      <c r="QF102" t="s">
        <v>1763</v>
      </c>
      <c r="QG102" t="s">
        <v>1763</v>
      </c>
      <c r="QH102" t="s">
        <v>1763</v>
      </c>
      <c r="QI102" t="s">
        <v>1767</v>
      </c>
      <c r="QJ102" t="s">
        <v>1763</v>
      </c>
      <c r="QK102" t="s">
        <v>1763</v>
      </c>
      <c r="QL102" t="s">
        <v>1767</v>
      </c>
      <c r="QM102" t="s">
        <v>1767</v>
      </c>
      <c r="QN102" t="s">
        <v>1767</v>
      </c>
      <c r="QO102" t="s">
        <v>1767</v>
      </c>
      <c r="QP102" t="s">
        <v>1767</v>
      </c>
      <c r="QQ102" t="s">
        <v>1767</v>
      </c>
      <c r="QR102" t="s">
        <v>1763</v>
      </c>
      <c r="QS102" t="s">
        <v>1767</v>
      </c>
      <c r="QT102" t="s">
        <v>1767</v>
      </c>
      <c r="QU102" t="s">
        <v>1767</v>
      </c>
      <c r="QV102" t="s">
        <v>1763</v>
      </c>
      <c r="QW102" t="s">
        <v>1767</v>
      </c>
      <c r="QX102" t="s">
        <v>1763</v>
      </c>
      <c r="QY102" t="s">
        <v>1767</v>
      </c>
      <c r="QZ102" t="s">
        <v>1767</v>
      </c>
      <c r="RA102" t="s">
        <v>1767</v>
      </c>
      <c r="RB102" t="s">
        <v>1767</v>
      </c>
      <c r="RC102" t="s">
        <v>1767</v>
      </c>
      <c r="RD102" t="s">
        <v>1767</v>
      </c>
      <c r="RE102" t="s">
        <v>1767</v>
      </c>
      <c r="RF102" t="s">
        <v>1767</v>
      </c>
      <c r="RG102" t="s">
        <v>1767</v>
      </c>
      <c r="RH102" t="s">
        <v>1767</v>
      </c>
      <c r="RI102" t="s">
        <v>1767</v>
      </c>
      <c r="RJ102" t="s">
        <v>1767</v>
      </c>
      <c r="RK102" t="s">
        <v>1763</v>
      </c>
      <c r="RL102" t="s">
        <v>1763</v>
      </c>
      <c r="RM102" t="s">
        <v>1767</v>
      </c>
      <c r="RN102" t="s">
        <v>1767</v>
      </c>
      <c r="RO102" t="s">
        <v>1767</v>
      </c>
      <c r="RP102" t="s">
        <v>1767</v>
      </c>
      <c r="RQ102" t="s">
        <v>1767</v>
      </c>
      <c r="RR102" t="s">
        <v>1767</v>
      </c>
      <c r="RS102" t="s">
        <v>1767</v>
      </c>
      <c r="RT102" t="s">
        <v>1767</v>
      </c>
      <c r="RU102" t="s">
        <v>1767</v>
      </c>
      <c r="RV102" t="s">
        <v>1767</v>
      </c>
      <c r="RW102" t="s">
        <v>1767</v>
      </c>
      <c r="RX102" t="s">
        <v>837</v>
      </c>
      <c r="RY102" t="s">
        <v>834</v>
      </c>
      <c r="RZ102" t="s">
        <v>1767</v>
      </c>
      <c r="SB102" t="s">
        <v>1767</v>
      </c>
      <c r="SC102" t="s">
        <v>1767</v>
      </c>
      <c r="SD102" t="s">
        <v>1767</v>
      </c>
      <c r="SE102" t="s">
        <v>1767</v>
      </c>
      <c r="SF102" t="s">
        <v>1763</v>
      </c>
      <c r="SG102" t="s">
        <v>1767</v>
      </c>
      <c r="SH102" t="s">
        <v>1763</v>
      </c>
      <c r="SI102" t="s">
        <v>1767</v>
      </c>
      <c r="SJ102" t="s">
        <v>1767</v>
      </c>
      <c r="SK102" t="s">
        <v>1767</v>
      </c>
      <c r="SL102" t="s">
        <v>1767</v>
      </c>
      <c r="SM102" t="s">
        <v>1767</v>
      </c>
      <c r="SN102" t="s">
        <v>1767</v>
      </c>
      <c r="SO102" t="s">
        <v>1767</v>
      </c>
      <c r="SP102" t="s">
        <v>1767</v>
      </c>
      <c r="SQ102" t="s">
        <v>1767</v>
      </c>
      <c r="SR102" t="s">
        <v>1767</v>
      </c>
      <c r="SS102" t="s">
        <v>1767</v>
      </c>
      <c r="ST102" t="s">
        <v>1767</v>
      </c>
      <c r="SU102" t="s">
        <v>1767</v>
      </c>
      <c r="SV102" t="s">
        <v>1767</v>
      </c>
      <c r="SW102" t="s">
        <v>1767</v>
      </c>
      <c r="SX102" t="s">
        <v>1767</v>
      </c>
      <c r="SY102" t="s">
        <v>1767</v>
      </c>
      <c r="SZ102" t="s">
        <v>1767</v>
      </c>
      <c r="TA102" t="s">
        <v>1767</v>
      </c>
      <c r="TB102" t="s">
        <v>1767</v>
      </c>
      <c r="TC102" t="s">
        <v>1767</v>
      </c>
      <c r="TD102" t="s">
        <v>1767</v>
      </c>
      <c r="TE102" t="s">
        <v>1767</v>
      </c>
      <c r="TF102" t="s">
        <v>1767</v>
      </c>
      <c r="TG102" t="s">
        <v>1763</v>
      </c>
      <c r="TH102" t="s">
        <v>1767</v>
      </c>
      <c r="TI102" t="s">
        <v>1767</v>
      </c>
      <c r="TJ102" t="s">
        <v>1767</v>
      </c>
      <c r="TU102" t="s">
        <v>1767</v>
      </c>
      <c r="TY102" t="s">
        <v>1767</v>
      </c>
      <c r="TZ102" t="s">
        <v>1767</v>
      </c>
      <c r="UA102" t="s">
        <v>1767</v>
      </c>
      <c r="UB102" t="s">
        <v>1767</v>
      </c>
      <c r="UC102" t="s">
        <v>1767</v>
      </c>
      <c r="UD102" t="s">
        <v>1767</v>
      </c>
      <c r="UE102" t="s">
        <v>1767</v>
      </c>
      <c r="UF102" t="s">
        <v>1767</v>
      </c>
      <c r="UG102" t="s">
        <v>1767</v>
      </c>
      <c r="UH102" t="s">
        <v>1763</v>
      </c>
      <c r="UI102" t="s">
        <v>1767</v>
      </c>
      <c r="UJ102" t="s">
        <v>1767</v>
      </c>
      <c r="UK102" t="s">
        <v>1767</v>
      </c>
      <c r="UL102" t="s">
        <v>1763</v>
      </c>
      <c r="UM102" t="s">
        <v>1767</v>
      </c>
      <c r="UN102" t="s">
        <v>1767</v>
      </c>
      <c r="UO102" t="s">
        <v>1767</v>
      </c>
      <c r="UP102" t="s">
        <v>1767</v>
      </c>
      <c r="UQ102" t="s">
        <v>1763</v>
      </c>
      <c r="UR102" t="s">
        <v>1767</v>
      </c>
      <c r="US102" t="s">
        <v>1767</v>
      </c>
      <c r="UT102" t="s">
        <v>1763</v>
      </c>
      <c r="UU102" t="s">
        <v>1767</v>
      </c>
      <c r="UV102" t="s">
        <v>1767</v>
      </c>
      <c r="UW102" t="s">
        <v>1767</v>
      </c>
      <c r="UX102" t="s">
        <v>1767</v>
      </c>
      <c r="UY102" t="s">
        <v>1767</v>
      </c>
      <c r="UZ102" t="s">
        <v>1767</v>
      </c>
      <c r="VB102" t="s">
        <v>1822</v>
      </c>
      <c r="VC102" t="s">
        <v>1788</v>
      </c>
      <c r="VD102" t="s">
        <v>1767</v>
      </c>
      <c r="VE102" t="s">
        <v>1767</v>
      </c>
      <c r="VF102" t="s">
        <v>1763</v>
      </c>
      <c r="VG102" t="s">
        <v>1767</v>
      </c>
      <c r="VH102" t="s">
        <v>1767</v>
      </c>
      <c r="VI102" t="s">
        <v>1767</v>
      </c>
      <c r="VJ102" t="s">
        <v>1767</v>
      </c>
      <c r="VK102" t="s">
        <v>1767</v>
      </c>
      <c r="VL102" t="s">
        <v>1767</v>
      </c>
      <c r="VM102" t="s">
        <v>1767</v>
      </c>
      <c r="VN102" t="s">
        <v>1767</v>
      </c>
      <c r="VO102" t="s">
        <v>1767</v>
      </c>
      <c r="VP102" t="s">
        <v>1767</v>
      </c>
      <c r="VQ102" t="s">
        <v>1767</v>
      </c>
      <c r="VR102" t="s">
        <v>1763</v>
      </c>
      <c r="VS102" t="s">
        <v>1763</v>
      </c>
      <c r="VT102" t="s">
        <v>1767</v>
      </c>
      <c r="VU102" t="s">
        <v>1763</v>
      </c>
      <c r="VV102" t="s">
        <v>1767</v>
      </c>
      <c r="VW102" t="s">
        <v>1767</v>
      </c>
      <c r="VX102" t="s">
        <v>1767</v>
      </c>
      <c r="VY102" t="s">
        <v>1767</v>
      </c>
      <c r="VZ102" t="s">
        <v>1767</v>
      </c>
      <c r="WA102" t="s">
        <v>1767</v>
      </c>
      <c r="WJ102" t="s">
        <v>1767</v>
      </c>
      <c r="WK102" t="s">
        <v>1767</v>
      </c>
      <c r="WL102" t="s">
        <v>1767</v>
      </c>
      <c r="WM102" t="s">
        <v>1767</v>
      </c>
      <c r="WN102" t="s">
        <v>1767</v>
      </c>
      <c r="WO102" t="s">
        <v>1767</v>
      </c>
      <c r="WP102" t="s">
        <v>1767</v>
      </c>
      <c r="WQ102" t="s">
        <v>1763</v>
      </c>
      <c r="WR102" t="s">
        <v>1767</v>
      </c>
      <c r="WS102" t="s">
        <v>1818</v>
      </c>
      <c r="WT102" t="s">
        <v>1897</v>
      </c>
      <c r="WU102" t="s">
        <v>1763</v>
      </c>
      <c r="WV102" t="s">
        <v>1767</v>
      </c>
      <c r="WW102" t="s">
        <v>1763</v>
      </c>
      <c r="WX102" t="s">
        <v>1767</v>
      </c>
      <c r="WY102" t="s">
        <v>1767</v>
      </c>
      <c r="WZ102" t="s">
        <v>1767</v>
      </c>
      <c r="XA102" t="s">
        <v>1767</v>
      </c>
      <c r="XB102" t="s">
        <v>1767</v>
      </c>
      <c r="XC102" t="s">
        <v>1802</v>
      </c>
      <c r="XD102" t="s">
        <v>1763</v>
      </c>
      <c r="XE102" t="s">
        <v>1767</v>
      </c>
      <c r="XF102" t="s">
        <v>1767</v>
      </c>
      <c r="XG102" t="s">
        <v>1767</v>
      </c>
      <c r="XH102" t="s">
        <v>1767</v>
      </c>
      <c r="XI102" t="s">
        <v>1767</v>
      </c>
      <c r="XJ102" t="s">
        <v>1767</v>
      </c>
      <c r="XK102" t="s">
        <v>1767</v>
      </c>
      <c r="XL102" t="s">
        <v>1767</v>
      </c>
      <c r="XM102" t="s">
        <v>1767</v>
      </c>
      <c r="XN102" t="s">
        <v>1767</v>
      </c>
      <c r="XO102" t="s">
        <v>1767</v>
      </c>
      <c r="XP102" t="s">
        <v>1767</v>
      </c>
      <c r="XQ102" t="s">
        <v>1767</v>
      </c>
      <c r="XR102" t="s">
        <v>1767</v>
      </c>
      <c r="XS102" t="s">
        <v>1767</v>
      </c>
      <c r="XT102" t="s">
        <v>1763</v>
      </c>
      <c r="XU102" t="s">
        <v>1767</v>
      </c>
      <c r="XV102" t="s">
        <v>1767</v>
      </c>
      <c r="XW102" t="s">
        <v>1767</v>
      </c>
      <c r="XX102" t="s">
        <v>1767</v>
      </c>
      <c r="XY102" t="s">
        <v>1767</v>
      </c>
      <c r="XZ102" t="s">
        <v>1763</v>
      </c>
      <c r="YA102" t="s">
        <v>1767</v>
      </c>
      <c r="YB102" t="s">
        <v>1767</v>
      </c>
      <c r="YC102" t="s">
        <v>1767</v>
      </c>
      <c r="YD102" t="s">
        <v>1767</v>
      </c>
      <c r="YE102" t="s">
        <v>1767</v>
      </c>
      <c r="YF102" t="s">
        <v>1767</v>
      </c>
      <c r="YG102" t="s">
        <v>1767</v>
      </c>
      <c r="YH102" t="s">
        <v>1763</v>
      </c>
      <c r="YI102" t="s">
        <v>1767</v>
      </c>
      <c r="YJ102" t="s">
        <v>1767</v>
      </c>
      <c r="YK102" t="s">
        <v>1767</v>
      </c>
      <c r="YL102" t="s">
        <v>1767</v>
      </c>
      <c r="YM102" t="s">
        <v>1767</v>
      </c>
      <c r="YN102" t="s">
        <v>1763</v>
      </c>
      <c r="YO102" t="s">
        <v>1767</v>
      </c>
      <c r="YP102" t="s">
        <v>1767</v>
      </c>
      <c r="YQ102" t="s">
        <v>1767</v>
      </c>
      <c r="YR102" t="s">
        <v>1767</v>
      </c>
      <c r="YS102" t="s">
        <v>1767</v>
      </c>
      <c r="YT102" t="s">
        <v>1767</v>
      </c>
      <c r="YU102" t="s">
        <v>1763</v>
      </c>
      <c r="YW102" t="s">
        <v>1767</v>
      </c>
      <c r="ZM102" t="s">
        <v>1767</v>
      </c>
      <c r="ZN102" t="s">
        <v>1767</v>
      </c>
      <c r="ZO102" t="s">
        <v>1767</v>
      </c>
      <c r="ZP102" t="s">
        <v>1767</v>
      </c>
      <c r="ZQ102" t="s">
        <v>1763</v>
      </c>
      <c r="ZR102" t="s">
        <v>1763</v>
      </c>
      <c r="ZS102" t="s">
        <v>1767</v>
      </c>
      <c r="ZT102" t="s">
        <v>1767</v>
      </c>
      <c r="ZU102" t="s">
        <v>1767</v>
      </c>
      <c r="ZV102" t="s">
        <v>1767</v>
      </c>
      <c r="ZW102" t="s">
        <v>1763</v>
      </c>
      <c r="ZX102" t="s">
        <v>1767</v>
      </c>
      <c r="ZY102" t="s">
        <v>1767</v>
      </c>
      <c r="ZZ102" t="s">
        <v>1767</v>
      </c>
      <c r="AAA102" t="s">
        <v>1767</v>
      </c>
      <c r="AAB102" t="s">
        <v>1767</v>
      </c>
      <c r="AAC102" t="s">
        <v>1767</v>
      </c>
      <c r="AAD102" t="s">
        <v>1767</v>
      </c>
      <c r="AAE102" t="s">
        <v>1767</v>
      </c>
      <c r="AAF102" t="s">
        <v>1767</v>
      </c>
      <c r="AAH102" t="s">
        <v>1763</v>
      </c>
      <c r="AAI102" t="s">
        <v>1767</v>
      </c>
      <c r="AAJ102" t="s">
        <v>1767</v>
      </c>
      <c r="AAK102" t="s">
        <v>1767</v>
      </c>
      <c r="AAL102" t="s">
        <v>1767</v>
      </c>
      <c r="AAM102" t="s">
        <v>1767</v>
      </c>
      <c r="AAN102" t="s">
        <v>1763</v>
      </c>
      <c r="AAO102" t="s">
        <v>1767</v>
      </c>
      <c r="AAP102" t="s">
        <v>1767</v>
      </c>
      <c r="AAQ102" t="s">
        <v>1767</v>
      </c>
      <c r="AAR102" t="s">
        <v>1767</v>
      </c>
      <c r="AAS102" t="s">
        <v>1767</v>
      </c>
      <c r="AAT102" t="s">
        <v>1767</v>
      </c>
      <c r="AAV102" t="s">
        <v>1767</v>
      </c>
      <c r="AAW102" t="s">
        <v>1767</v>
      </c>
      <c r="AAX102" t="s">
        <v>1767</v>
      </c>
      <c r="AAY102" t="s">
        <v>1767</v>
      </c>
      <c r="AAZ102" t="s">
        <v>1767</v>
      </c>
      <c r="ABA102" t="s">
        <v>1763</v>
      </c>
      <c r="ABB102" t="s">
        <v>1763</v>
      </c>
      <c r="ABC102" t="s">
        <v>1767</v>
      </c>
      <c r="ABD102" t="s">
        <v>1767</v>
      </c>
      <c r="ABE102" t="s">
        <v>1767</v>
      </c>
      <c r="ABF102" t="s">
        <v>1767</v>
      </c>
      <c r="ABG102" t="s">
        <v>1767</v>
      </c>
      <c r="ABH102" t="s">
        <v>1767</v>
      </c>
      <c r="ABI102" t="s">
        <v>1767</v>
      </c>
      <c r="ABJ102" t="s">
        <v>1767</v>
      </c>
      <c r="ABK102" t="s">
        <v>1767</v>
      </c>
      <c r="ABL102" t="s">
        <v>1767</v>
      </c>
      <c r="ABM102" t="s">
        <v>1767</v>
      </c>
      <c r="ABN102" t="s">
        <v>1767</v>
      </c>
      <c r="ABO102" t="s">
        <v>1767</v>
      </c>
      <c r="ABP102" t="s">
        <v>1767</v>
      </c>
      <c r="ABQ102" t="s">
        <v>1767</v>
      </c>
      <c r="ABR102" t="s">
        <v>1767</v>
      </c>
      <c r="ABS102" t="s">
        <v>1767</v>
      </c>
      <c r="ABT102" t="s">
        <v>1767</v>
      </c>
      <c r="ABU102" t="s">
        <v>1767</v>
      </c>
      <c r="ABV102" t="s">
        <v>1763</v>
      </c>
      <c r="ABW102" t="s">
        <v>1763</v>
      </c>
      <c r="ABX102" t="s">
        <v>1767</v>
      </c>
      <c r="ABY102" t="s">
        <v>1767</v>
      </c>
      <c r="ABZ102" t="s">
        <v>1767</v>
      </c>
      <c r="ACA102" t="s">
        <v>1767</v>
      </c>
      <c r="ACB102" t="s">
        <v>1767</v>
      </c>
      <c r="ACC102" t="s">
        <v>1767</v>
      </c>
      <c r="ACD102" t="s">
        <v>1767</v>
      </c>
      <c r="ACE102" t="s">
        <v>1767</v>
      </c>
      <c r="ACF102" t="s">
        <v>1767</v>
      </c>
      <c r="ACG102" t="s">
        <v>1767</v>
      </c>
      <c r="ACH102" t="s">
        <v>1767</v>
      </c>
      <c r="ACI102" t="s">
        <v>1767</v>
      </c>
    </row>
    <row r="103" spans="1:763">
      <c r="A103" t="s">
        <v>1323</v>
      </c>
      <c r="B103" t="s">
        <v>1324</v>
      </c>
      <c r="C103" t="s">
        <v>1325</v>
      </c>
      <c r="D103" t="s">
        <v>941</v>
      </c>
      <c r="E103" t="s">
        <v>941</v>
      </c>
      <c r="P103" t="s">
        <v>812</v>
      </c>
      <c r="Q103">
        <v>0.874863865752458</v>
      </c>
      <c r="T103" t="s">
        <v>1823</v>
      </c>
      <c r="V103" t="s">
        <v>1763</v>
      </c>
      <c r="X103" t="s">
        <v>1763</v>
      </c>
      <c r="Y103" t="s">
        <v>1764</v>
      </c>
      <c r="AA103" t="s">
        <v>1765</v>
      </c>
      <c r="AB103" t="s">
        <v>1766</v>
      </c>
      <c r="AC103" t="s">
        <v>892</v>
      </c>
      <c r="AD103" t="s">
        <v>1763</v>
      </c>
      <c r="AE103" t="s">
        <v>892</v>
      </c>
      <c r="AF103" t="s">
        <v>818</v>
      </c>
      <c r="AG103" t="s">
        <v>818</v>
      </c>
      <c r="KF103" t="s">
        <v>892</v>
      </c>
      <c r="KH103" t="s">
        <v>818</v>
      </c>
      <c r="KI103" t="s">
        <v>818</v>
      </c>
      <c r="KJ103" t="s">
        <v>818</v>
      </c>
      <c r="KK103" t="s">
        <v>818</v>
      </c>
      <c r="KL103" t="s">
        <v>818</v>
      </c>
      <c r="KM103" t="s">
        <v>845</v>
      </c>
      <c r="KN103" t="s">
        <v>845</v>
      </c>
      <c r="KO103" t="s">
        <v>818</v>
      </c>
      <c r="KP103" t="s">
        <v>818</v>
      </c>
      <c r="KQ103" t="s">
        <v>837</v>
      </c>
      <c r="KR103" t="s">
        <v>818</v>
      </c>
      <c r="KS103" t="s">
        <v>845</v>
      </c>
      <c r="KT103" t="s">
        <v>818</v>
      </c>
      <c r="KU103" t="s">
        <v>818</v>
      </c>
      <c r="KV103" t="s">
        <v>818</v>
      </c>
      <c r="KW103" t="s">
        <v>845</v>
      </c>
      <c r="KX103" t="s">
        <v>837</v>
      </c>
      <c r="KY103" t="s">
        <v>818</v>
      </c>
      <c r="KZ103" t="s">
        <v>845</v>
      </c>
      <c r="LA103" t="s">
        <v>879</v>
      </c>
      <c r="LB103" t="s">
        <v>845</v>
      </c>
      <c r="LC103" t="s">
        <v>845</v>
      </c>
      <c r="LD103" t="s">
        <v>892</v>
      </c>
      <c r="LE103" t="s">
        <v>818</v>
      </c>
      <c r="LF103" t="s">
        <v>1057</v>
      </c>
      <c r="LH103" t="s">
        <v>1767</v>
      </c>
      <c r="LI103" t="s">
        <v>1767</v>
      </c>
      <c r="LJ103" t="s">
        <v>1767</v>
      </c>
      <c r="LK103" t="s">
        <v>1767</v>
      </c>
      <c r="LL103" t="s">
        <v>1767</v>
      </c>
      <c r="LM103" t="s">
        <v>1767</v>
      </c>
      <c r="LO103" t="s">
        <v>1767</v>
      </c>
      <c r="LQ103" t="s">
        <v>1767</v>
      </c>
      <c r="LR103" t="s">
        <v>818</v>
      </c>
      <c r="LS103" t="s">
        <v>818</v>
      </c>
      <c r="LT103" t="s">
        <v>818</v>
      </c>
      <c r="LU103" t="s">
        <v>818</v>
      </c>
      <c r="LV103" t="s">
        <v>818</v>
      </c>
      <c r="LW103" t="s">
        <v>818</v>
      </c>
      <c r="LX103" t="s">
        <v>1767</v>
      </c>
      <c r="MA103" t="s">
        <v>1793</v>
      </c>
      <c r="MB103" t="s">
        <v>913</v>
      </c>
      <c r="MC103" t="s">
        <v>1769</v>
      </c>
      <c r="MD103" t="s">
        <v>1763</v>
      </c>
      <c r="MF103" t="s">
        <v>1770</v>
      </c>
      <c r="MI103" t="s">
        <v>1818</v>
      </c>
      <c r="MJ103" t="s">
        <v>1904</v>
      </c>
      <c r="MU103" t="s">
        <v>1763</v>
      </c>
      <c r="NC103" t="s">
        <v>1767</v>
      </c>
      <c r="ND103" t="s">
        <v>1767</v>
      </c>
      <c r="NE103" t="s">
        <v>1763</v>
      </c>
      <c r="NF103" t="s">
        <v>1763</v>
      </c>
      <c r="NG103" t="s">
        <v>1767</v>
      </c>
      <c r="NH103" t="s">
        <v>1767</v>
      </c>
      <c r="NI103" t="s">
        <v>1767</v>
      </c>
      <c r="NJ103" t="s">
        <v>1767</v>
      </c>
      <c r="NK103" t="s">
        <v>1767</v>
      </c>
      <c r="NL103" t="s">
        <v>1767</v>
      </c>
      <c r="NM103" t="s">
        <v>1767</v>
      </c>
      <c r="NN103" t="s">
        <v>1767</v>
      </c>
      <c r="NO103" t="s">
        <v>1767</v>
      </c>
      <c r="NP103" t="s">
        <v>1767</v>
      </c>
      <c r="NQ103" t="s">
        <v>1767</v>
      </c>
      <c r="NR103" t="s">
        <v>1763</v>
      </c>
      <c r="NS103" t="s">
        <v>1767</v>
      </c>
      <c r="NU103" t="s">
        <v>1772</v>
      </c>
      <c r="NX103" t="s">
        <v>1773</v>
      </c>
      <c r="OP103" t="s">
        <v>1767</v>
      </c>
      <c r="OQ103" t="s">
        <v>1825</v>
      </c>
      <c r="OR103" t="s">
        <v>1797</v>
      </c>
      <c r="OS103" t="s">
        <v>1776</v>
      </c>
      <c r="OT103" t="s">
        <v>1767</v>
      </c>
      <c r="OU103" t="s">
        <v>1767</v>
      </c>
      <c r="OV103" t="s">
        <v>1877</v>
      </c>
      <c r="PA103" t="s">
        <v>1763</v>
      </c>
      <c r="PB103" t="s">
        <v>1767</v>
      </c>
      <c r="PC103" t="s">
        <v>1767</v>
      </c>
      <c r="PD103" t="s">
        <v>1767</v>
      </c>
      <c r="PE103" t="s">
        <v>1767</v>
      </c>
      <c r="PF103" t="s">
        <v>1767</v>
      </c>
      <c r="PG103" t="s">
        <v>1767</v>
      </c>
      <c r="PH103" t="s">
        <v>1767</v>
      </c>
      <c r="PI103" t="s">
        <v>1767</v>
      </c>
      <c r="PJ103" t="s">
        <v>1767</v>
      </c>
      <c r="PL103" t="s">
        <v>1780</v>
      </c>
      <c r="PM103" t="s">
        <v>845</v>
      </c>
      <c r="PN103" t="s">
        <v>845</v>
      </c>
      <c r="PO103" t="s">
        <v>1781</v>
      </c>
      <c r="PP103" t="s">
        <v>1782</v>
      </c>
      <c r="PQ103" t="s">
        <v>1763</v>
      </c>
      <c r="PR103" t="s">
        <v>1763</v>
      </c>
      <c r="PS103" t="s">
        <v>1767</v>
      </c>
      <c r="PT103" t="s">
        <v>1767</v>
      </c>
      <c r="PU103" t="s">
        <v>1767</v>
      </c>
      <c r="PV103" t="s">
        <v>1767</v>
      </c>
      <c r="PW103" t="s">
        <v>1767</v>
      </c>
      <c r="PX103" t="s">
        <v>1767</v>
      </c>
      <c r="PY103" t="s">
        <v>1767</v>
      </c>
      <c r="PZ103" t="s">
        <v>1783</v>
      </c>
      <c r="QA103" t="s">
        <v>841</v>
      </c>
      <c r="QB103" t="s">
        <v>1814</v>
      </c>
      <c r="QC103" t="s">
        <v>1858</v>
      </c>
      <c r="QD103" t="s">
        <v>1815</v>
      </c>
      <c r="QE103" t="s">
        <v>845</v>
      </c>
      <c r="QF103" t="s">
        <v>1767</v>
      </c>
      <c r="QG103" t="s">
        <v>1767</v>
      </c>
      <c r="QH103" t="s">
        <v>1763</v>
      </c>
      <c r="QI103" t="s">
        <v>1767</v>
      </c>
      <c r="QJ103" t="s">
        <v>1763</v>
      </c>
      <c r="QK103" t="s">
        <v>1763</v>
      </c>
      <c r="QL103" t="s">
        <v>1767</v>
      </c>
      <c r="QM103" t="s">
        <v>1767</v>
      </c>
      <c r="QN103" t="s">
        <v>1767</v>
      </c>
      <c r="QO103" t="s">
        <v>1767</v>
      </c>
      <c r="QP103" t="s">
        <v>1767</v>
      </c>
      <c r="QQ103" t="s">
        <v>1767</v>
      </c>
      <c r="QR103" t="s">
        <v>1763</v>
      </c>
      <c r="QS103" t="s">
        <v>1763</v>
      </c>
      <c r="QT103" t="s">
        <v>1767</v>
      </c>
      <c r="QU103" t="s">
        <v>1767</v>
      </c>
      <c r="QV103" t="s">
        <v>1767</v>
      </c>
      <c r="QW103" t="s">
        <v>1767</v>
      </c>
      <c r="QX103" t="s">
        <v>1767</v>
      </c>
      <c r="QY103" t="s">
        <v>1767</v>
      </c>
      <c r="QZ103" t="s">
        <v>1767</v>
      </c>
      <c r="RA103" t="s">
        <v>1767</v>
      </c>
      <c r="RB103" t="s">
        <v>1767</v>
      </c>
      <c r="RC103" t="s">
        <v>1767</v>
      </c>
      <c r="RD103" t="s">
        <v>1767</v>
      </c>
      <c r="RE103" t="s">
        <v>1767</v>
      </c>
      <c r="RF103" t="s">
        <v>1767</v>
      </c>
      <c r="RG103" t="s">
        <v>1767</v>
      </c>
      <c r="RH103" t="s">
        <v>1767</v>
      </c>
      <c r="RI103" t="s">
        <v>1767</v>
      </c>
      <c r="RJ103" t="s">
        <v>1767</v>
      </c>
      <c r="RK103" t="s">
        <v>1763</v>
      </c>
      <c r="RL103" t="s">
        <v>1763</v>
      </c>
      <c r="RM103" t="s">
        <v>1767</v>
      </c>
      <c r="RN103" t="s">
        <v>1767</v>
      </c>
      <c r="RO103" t="s">
        <v>1767</v>
      </c>
      <c r="RP103" t="s">
        <v>1767</v>
      </c>
      <c r="RQ103" t="s">
        <v>1767</v>
      </c>
      <c r="RR103" t="s">
        <v>1767</v>
      </c>
      <c r="RS103" t="s">
        <v>1767</v>
      </c>
      <c r="RT103" t="s">
        <v>1767</v>
      </c>
      <c r="RU103" t="s">
        <v>1767</v>
      </c>
      <c r="RV103" t="s">
        <v>1767</v>
      </c>
      <c r="RW103" t="s">
        <v>1767</v>
      </c>
      <c r="RX103" t="s">
        <v>845</v>
      </c>
      <c r="RY103" t="s">
        <v>949</v>
      </c>
      <c r="RZ103" t="s">
        <v>1763</v>
      </c>
      <c r="SA103" t="s">
        <v>1767</v>
      </c>
      <c r="SB103" t="s">
        <v>1763</v>
      </c>
      <c r="SC103" t="s">
        <v>1767</v>
      </c>
      <c r="SD103" t="s">
        <v>1767</v>
      </c>
      <c r="SE103" t="s">
        <v>1767</v>
      </c>
      <c r="SF103" t="s">
        <v>1763</v>
      </c>
      <c r="SG103" t="s">
        <v>1767</v>
      </c>
      <c r="SH103" t="s">
        <v>1767</v>
      </c>
      <c r="SI103" t="s">
        <v>1767</v>
      </c>
      <c r="SJ103" t="s">
        <v>1767</v>
      </c>
      <c r="SK103" t="s">
        <v>1767</v>
      </c>
      <c r="SL103" t="s">
        <v>1767</v>
      </c>
      <c r="SM103" t="s">
        <v>1767</v>
      </c>
      <c r="SN103" t="s">
        <v>1767</v>
      </c>
      <c r="SO103" t="s">
        <v>1767</v>
      </c>
      <c r="SP103" t="s">
        <v>1767</v>
      </c>
      <c r="SQ103" t="s">
        <v>1763</v>
      </c>
      <c r="SR103" t="s">
        <v>1767</v>
      </c>
      <c r="SS103" t="s">
        <v>1767</v>
      </c>
      <c r="ST103" t="s">
        <v>1767</v>
      </c>
      <c r="SU103" t="s">
        <v>1767</v>
      </c>
      <c r="SV103" t="s">
        <v>1767</v>
      </c>
      <c r="SW103" t="s">
        <v>1767</v>
      </c>
      <c r="SX103" t="s">
        <v>1767</v>
      </c>
      <c r="SY103" t="s">
        <v>1763</v>
      </c>
      <c r="SZ103" t="s">
        <v>1763</v>
      </c>
      <c r="TA103" t="s">
        <v>1767</v>
      </c>
      <c r="TB103" t="s">
        <v>1767</v>
      </c>
      <c r="TC103" t="s">
        <v>1767</v>
      </c>
      <c r="TD103" t="s">
        <v>1767</v>
      </c>
      <c r="TE103" t="s">
        <v>1767</v>
      </c>
      <c r="TF103" t="s">
        <v>1767</v>
      </c>
      <c r="TG103" t="s">
        <v>1767</v>
      </c>
      <c r="TH103" t="s">
        <v>1767</v>
      </c>
      <c r="TI103" t="s">
        <v>1767</v>
      </c>
      <c r="TJ103" t="s">
        <v>1767</v>
      </c>
      <c r="TU103" t="s">
        <v>1767</v>
      </c>
      <c r="TY103" t="s">
        <v>1767</v>
      </c>
      <c r="TZ103" t="s">
        <v>1767</v>
      </c>
      <c r="UA103" t="s">
        <v>1767</v>
      </c>
      <c r="UB103" t="s">
        <v>1767</v>
      </c>
      <c r="UC103" t="s">
        <v>1767</v>
      </c>
      <c r="UD103" t="s">
        <v>1767</v>
      </c>
      <c r="UE103" t="s">
        <v>1767</v>
      </c>
      <c r="UF103" t="s">
        <v>1767</v>
      </c>
      <c r="UG103" t="s">
        <v>1767</v>
      </c>
      <c r="UH103" t="s">
        <v>1763</v>
      </c>
      <c r="UI103" t="s">
        <v>1767</v>
      </c>
      <c r="UJ103" t="s">
        <v>1767</v>
      </c>
      <c r="UK103" t="s">
        <v>1767</v>
      </c>
      <c r="UL103" t="s">
        <v>1767</v>
      </c>
      <c r="UM103" t="s">
        <v>1767</v>
      </c>
      <c r="UN103" t="s">
        <v>1767</v>
      </c>
      <c r="UO103" t="s">
        <v>1767</v>
      </c>
      <c r="UP103" t="s">
        <v>1767</v>
      </c>
      <c r="UQ103" t="s">
        <v>1767</v>
      </c>
      <c r="UR103" t="s">
        <v>1763</v>
      </c>
      <c r="US103" t="s">
        <v>1767</v>
      </c>
      <c r="UT103" t="s">
        <v>1767</v>
      </c>
      <c r="UU103" t="s">
        <v>1767</v>
      </c>
      <c r="UV103" t="s">
        <v>1767</v>
      </c>
      <c r="UW103" t="s">
        <v>1767</v>
      </c>
      <c r="UX103" t="s">
        <v>1767</v>
      </c>
      <c r="UY103" t="s">
        <v>1767</v>
      </c>
      <c r="UZ103" t="s">
        <v>1767</v>
      </c>
      <c r="VB103" t="s">
        <v>1822</v>
      </c>
      <c r="VC103" t="s">
        <v>1788</v>
      </c>
      <c r="VD103" t="s">
        <v>1767</v>
      </c>
      <c r="VE103" t="s">
        <v>1767</v>
      </c>
      <c r="VF103" t="s">
        <v>1767</v>
      </c>
      <c r="VG103" t="s">
        <v>1767</v>
      </c>
      <c r="VH103" t="s">
        <v>1767</v>
      </c>
      <c r="VI103" t="s">
        <v>1767</v>
      </c>
      <c r="VJ103" t="s">
        <v>1763</v>
      </c>
      <c r="VK103" t="s">
        <v>1767</v>
      </c>
      <c r="VL103" t="s">
        <v>1767</v>
      </c>
      <c r="VM103" t="s">
        <v>1767</v>
      </c>
      <c r="VN103" t="s">
        <v>1767</v>
      </c>
      <c r="VO103" t="s">
        <v>1767</v>
      </c>
      <c r="VP103" t="s">
        <v>1767</v>
      </c>
      <c r="VQ103" t="s">
        <v>1767</v>
      </c>
      <c r="VY103" t="s">
        <v>1767</v>
      </c>
      <c r="VZ103" t="s">
        <v>1763</v>
      </c>
      <c r="WA103" t="s">
        <v>1767</v>
      </c>
      <c r="WJ103" t="s">
        <v>1767</v>
      </c>
      <c r="WK103" t="s">
        <v>1767</v>
      </c>
      <c r="WL103" t="s">
        <v>1767</v>
      </c>
      <c r="WM103" t="s">
        <v>1767</v>
      </c>
      <c r="WN103" t="s">
        <v>1767</v>
      </c>
      <c r="WO103" t="s">
        <v>1763</v>
      </c>
      <c r="WP103" t="s">
        <v>1767</v>
      </c>
      <c r="WQ103" t="s">
        <v>1767</v>
      </c>
      <c r="WR103" t="s">
        <v>1767</v>
      </c>
      <c r="WS103" t="s">
        <v>956</v>
      </c>
      <c r="WU103" t="s">
        <v>1763</v>
      </c>
      <c r="WV103" t="s">
        <v>1767</v>
      </c>
      <c r="WW103" t="s">
        <v>1767</v>
      </c>
      <c r="WX103" t="s">
        <v>1767</v>
      </c>
      <c r="WY103" t="s">
        <v>1767</v>
      </c>
      <c r="WZ103" t="s">
        <v>1767</v>
      </c>
      <c r="XA103" t="s">
        <v>1767</v>
      </c>
      <c r="XB103" t="s">
        <v>1767</v>
      </c>
      <c r="XC103" t="s">
        <v>1789</v>
      </c>
      <c r="XD103" t="s">
        <v>1763</v>
      </c>
      <c r="XE103" t="s">
        <v>1767</v>
      </c>
      <c r="XF103" t="s">
        <v>1767</v>
      </c>
      <c r="XG103" t="s">
        <v>1767</v>
      </c>
      <c r="XH103" t="s">
        <v>1767</v>
      </c>
      <c r="XI103" t="s">
        <v>1767</v>
      </c>
      <c r="XJ103" t="s">
        <v>1767</v>
      </c>
      <c r="XK103" t="s">
        <v>1767</v>
      </c>
      <c r="XL103" t="s">
        <v>1767</v>
      </c>
      <c r="XM103" t="s">
        <v>1767</v>
      </c>
      <c r="XN103" t="s">
        <v>1767</v>
      </c>
      <c r="XO103" t="s">
        <v>1767</v>
      </c>
      <c r="XP103" t="s">
        <v>1767</v>
      </c>
      <c r="XQ103" t="s">
        <v>1767</v>
      </c>
      <c r="XR103" t="s">
        <v>1767</v>
      </c>
      <c r="XS103" t="s">
        <v>1767</v>
      </c>
      <c r="XT103" t="s">
        <v>1767</v>
      </c>
      <c r="XU103" t="s">
        <v>1763</v>
      </c>
      <c r="XV103" t="s">
        <v>1767</v>
      </c>
      <c r="XW103" t="s">
        <v>1767</v>
      </c>
      <c r="XX103" t="s">
        <v>1767</v>
      </c>
      <c r="XY103" t="s">
        <v>1767</v>
      </c>
      <c r="XZ103" t="s">
        <v>1767</v>
      </c>
      <c r="ZM103" t="s">
        <v>1767</v>
      </c>
      <c r="ZN103" t="s">
        <v>1767</v>
      </c>
      <c r="ZO103" t="s">
        <v>1767</v>
      </c>
      <c r="ZP103" t="s">
        <v>1767</v>
      </c>
      <c r="ZQ103" t="s">
        <v>1763</v>
      </c>
      <c r="ZR103" t="s">
        <v>1767</v>
      </c>
      <c r="ZS103" t="s">
        <v>1767</v>
      </c>
      <c r="ZT103" t="s">
        <v>1767</v>
      </c>
      <c r="ZU103" t="s">
        <v>1767</v>
      </c>
      <c r="ZV103" t="s">
        <v>1767</v>
      </c>
      <c r="ZW103" t="s">
        <v>1767</v>
      </c>
      <c r="ZX103" t="s">
        <v>1767</v>
      </c>
      <c r="ZY103" t="s">
        <v>1767</v>
      </c>
      <c r="ZZ103" t="s">
        <v>1767</v>
      </c>
      <c r="AAA103" t="s">
        <v>1767</v>
      </c>
      <c r="AAB103" t="s">
        <v>1767</v>
      </c>
      <c r="AAC103" t="s">
        <v>1763</v>
      </c>
      <c r="AAD103" t="s">
        <v>1767</v>
      </c>
      <c r="AAE103" t="s">
        <v>1767</v>
      </c>
      <c r="AAF103" t="s">
        <v>1767</v>
      </c>
      <c r="AAH103" t="s">
        <v>1763</v>
      </c>
      <c r="AAI103" t="s">
        <v>1767</v>
      </c>
      <c r="AAJ103" t="s">
        <v>1767</v>
      </c>
      <c r="AAK103" t="s">
        <v>1767</v>
      </c>
      <c r="AAL103" t="s">
        <v>1767</v>
      </c>
      <c r="AAM103" t="s">
        <v>1767</v>
      </c>
      <c r="AAN103" t="s">
        <v>1767</v>
      </c>
      <c r="AAO103" t="s">
        <v>1767</v>
      </c>
      <c r="AAP103" t="s">
        <v>1767</v>
      </c>
      <c r="AAQ103" t="s">
        <v>1767</v>
      </c>
      <c r="AAR103" t="s">
        <v>1767</v>
      </c>
      <c r="AAS103" t="s">
        <v>1767</v>
      </c>
      <c r="AAT103" t="s">
        <v>1763</v>
      </c>
      <c r="AAV103" t="s">
        <v>1767</v>
      </c>
      <c r="AAW103" t="s">
        <v>1767</v>
      </c>
      <c r="AAX103" t="s">
        <v>1767</v>
      </c>
      <c r="AAY103" t="s">
        <v>1767</v>
      </c>
      <c r="AAZ103" t="s">
        <v>1767</v>
      </c>
      <c r="ABA103" t="s">
        <v>1763</v>
      </c>
      <c r="ABB103" t="s">
        <v>1763</v>
      </c>
      <c r="ABC103" t="s">
        <v>1767</v>
      </c>
      <c r="ABD103" t="s">
        <v>1767</v>
      </c>
      <c r="ABE103" t="s">
        <v>1767</v>
      </c>
      <c r="ABF103" t="s">
        <v>1767</v>
      </c>
      <c r="ABG103" t="s">
        <v>1767</v>
      </c>
      <c r="ABH103" t="s">
        <v>1767</v>
      </c>
      <c r="ABI103" t="s">
        <v>1767</v>
      </c>
      <c r="ABJ103" t="s">
        <v>1767</v>
      </c>
      <c r="ABK103" t="s">
        <v>1763</v>
      </c>
      <c r="ABL103" t="s">
        <v>1767</v>
      </c>
      <c r="ABM103" t="s">
        <v>1767</v>
      </c>
      <c r="ABN103" t="s">
        <v>1767</v>
      </c>
      <c r="ABO103" t="s">
        <v>1767</v>
      </c>
      <c r="ABP103" t="s">
        <v>1767</v>
      </c>
      <c r="ABQ103" t="s">
        <v>1767</v>
      </c>
      <c r="ABR103" t="s">
        <v>1767</v>
      </c>
      <c r="ABS103" t="s">
        <v>1767</v>
      </c>
      <c r="ABT103" t="s">
        <v>1767</v>
      </c>
      <c r="ABU103" t="s">
        <v>1767</v>
      </c>
      <c r="ABV103" t="s">
        <v>1767</v>
      </c>
      <c r="ABW103" t="s">
        <v>1767</v>
      </c>
      <c r="ABX103" t="s">
        <v>1767</v>
      </c>
      <c r="ABY103" t="s">
        <v>1767</v>
      </c>
      <c r="ABZ103" t="s">
        <v>1767</v>
      </c>
      <c r="ACA103" t="s">
        <v>1767</v>
      </c>
      <c r="ACB103" t="s">
        <v>1767</v>
      </c>
      <c r="ACC103" t="s">
        <v>1767</v>
      </c>
      <c r="ACD103" t="s">
        <v>1767</v>
      </c>
      <c r="ACE103" t="s">
        <v>1767</v>
      </c>
      <c r="ACF103" t="s">
        <v>1767</v>
      </c>
      <c r="ACG103" t="s">
        <v>1767</v>
      </c>
      <c r="ACH103" t="s">
        <v>1767</v>
      </c>
      <c r="ACI103" t="s">
        <v>1763</v>
      </c>
    </row>
    <row r="104" spans="1:763">
      <c r="A104" t="s">
        <v>1326</v>
      </c>
      <c r="B104" t="s">
        <v>1327</v>
      </c>
      <c r="C104" t="s">
        <v>1328</v>
      </c>
      <c r="D104" t="s">
        <v>932</v>
      </c>
      <c r="E104" t="s">
        <v>932</v>
      </c>
      <c r="P104" t="s">
        <v>812</v>
      </c>
      <c r="Q104">
        <v>0.874863865752458</v>
      </c>
      <c r="T104" t="s">
        <v>1916</v>
      </c>
      <c r="V104" t="s">
        <v>1763</v>
      </c>
      <c r="X104" t="s">
        <v>1763</v>
      </c>
      <c r="Y104" t="s">
        <v>1764</v>
      </c>
      <c r="AA104" t="s">
        <v>1828</v>
      </c>
      <c r="AB104" t="s">
        <v>1766</v>
      </c>
      <c r="AC104" t="s">
        <v>879</v>
      </c>
      <c r="AD104" t="s">
        <v>1763</v>
      </c>
      <c r="AE104" t="s">
        <v>879</v>
      </c>
      <c r="AF104" t="s">
        <v>818</v>
      </c>
      <c r="AG104" t="s">
        <v>818</v>
      </c>
      <c r="KF104" t="s">
        <v>879</v>
      </c>
      <c r="KH104" t="s">
        <v>818</v>
      </c>
      <c r="KI104" t="s">
        <v>818</v>
      </c>
      <c r="KJ104" t="s">
        <v>818</v>
      </c>
      <c r="KK104" t="s">
        <v>818</v>
      </c>
      <c r="KL104" t="s">
        <v>818</v>
      </c>
      <c r="KM104" t="s">
        <v>818</v>
      </c>
      <c r="KN104" t="s">
        <v>845</v>
      </c>
      <c r="KO104" t="s">
        <v>818</v>
      </c>
      <c r="KP104" t="s">
        <v>818</v>
      </c>
      <c r="KQ104" t="s">
        <v>845</v>
      </c>
      <c r="KR104" t="s">
        <v>818</v>
      </c>
      <c r="KS104" t="s">
        <v>845</v>
      </c>
      <c r="KT104" t="s">
        <v>818</v>
      </c>
      <c r="KU104" t="s">
        <v>818</v>
      </c>
      <c r="KV104" t="s">
        <v>818</v>
      </c>
      <c r="KW104" t="s">
        <v>845</v>
      </c>
      <c r="KX104" t="s">
        <v>818</v>
      </c>
      <c r="KY104" t="s">
        <v>818</v>
      </c>
      <c r="KZ104" t="s">
        <v>845</v>
      </c>
      <c r="LA104" t="s">
        <v>845</v>
      </c>
      <c r="LB104" t="s">
        <v>845</v>
      </c>
      <c r="LC104" t="s">
        <v>845</v>
      </c>
      <c r="LD104" t="s">
        <v>879</v>
      </c>
      <c r="LE104" t="s">
        <v>818</v>
      </c>
      <c r="LF104" t="s">
        <v>837</v>
      </c>
      <c r="LH104" t="s">
        <v>1767</v>
      </c>
      <c r="LI104" t="s">
        <v>1767</v>
      </c>
      <c r="LJ104" t="s">
        <v>1767</v>
      </c>
      <c r="LK104" t="s">
        <v>1767</v>
      </c>
      <c r="LL104" t="s">
        <v>1767</v>
      </c>
      <c r="LM104" t="s">
        <v>1767</v>
      </c>
      <c r="LO104" t="s">
        <v>1767</v>
      </c>
      <c r="LQ104" t="s">
        <v>1767</v>
      </c>
      <c r="LR104" t="s">
        <v>818</v>
      </c>
      <c r="LS104" t="s">
        <v>818</v>
      </c>
      <c r="LT104" t="s">
        <v>818</v>
      </c>
      <c r="LU104" t="s">
        <v>818</v>
      </c>
      <c r="LV104" t="s">
        <v>818</v>
      </c>
      <c r="LW104" t="s">
        <v>818</v>
      </c>
      <c r="LX104" t="s">
        <v>1767</v>
      </c>
      <c r="MA104" t="s">
        <v>1793</v>
      </c>
      <c r="MB104" t="s">
        <v>821</v>
      </c>
      <c r="MC104" t="s">
        <v>1804</v>
      </c>
      <c r="MD104" t="s">
        <v>1763</v>
      </c>
      <c r="MF104" t="s">
        <v>1770</v>
      </c>
      <c r="MI104" t="s">
        <v>1767</v>
      </c>
      <c r="MJ104" t="s">
        <v>1771</v>
      </c>
      <c r="MK104" t="s">
        <v>1763</v>
      </c>
      <c r="ML104" t="s">
        <v>1767</v>
      </c>
      <c r="MM104" t="s">
        <v>1763</v>
      </c>
      <c r="MN104" t="s">
        <v>1767</v>
      </c>
      <c r="MO104" t="s">
        <v>1767</v>
      </c>
      <c r="MP104" t="s">
        <v>1767</v>
      </c>
      <c r="MQ104" t="s">
        <v>1767</v>
      </c>
      <c r="MR104" t="s">
        <v>1767</v>
      </c>
      <c r="MS104" t="s">
        <v>1767</v>
      </c>
      <c r="MT104" t="s">
        <v>1767</v>
      </c>
      <c r="MU104" t="s">
        <v>1763</v>
      </c>
      <c r="NC104" t="s">
        <v>1767</v>
      </c>
      <c r="ND104" t="s">
        <v>1767</v>
      </c>
      <c r="NE104" t="s">
        <v>1767</v>
      </c>
      <c r="NR104" t="s">
        <v>1767</v>
      </c>
      <c r="NU104" t="s">
        <v>1839</v>
      </c>
      <c r="NX104" t="s">
        <v>1773</v>
      </c>
      <c r="OP104" t="s">
        <v>1767</v>
      </c>
      <c r="OQ104" t="s">
        <v>1774</v>
      </c>
      <c r="OR104" t="s">
        <v>1797</v>
      </c>
      <c r="OS104" t="s">
        <v>1871</v>
      </c>
      <c r="OT104" t="s">
        <v>1763</v>
      </c>
      <c r="OU104" t="s">
        <v>1767</v>
      </c>
      <c r="OV104" t="s">
        <v>1777</v>
      </c>
      <c r="OW104" t="s">
        <v>1778</v>
      </c>
      <c r="OX104" t="s">
        <v>832</v>
      </c>
      <c r="OY104" t="s">
        <v>1922</v>
      </c>
      <c r="OZ104" t="s">
        <v>908</v>
      </c>
      <c r="PA104" t="s">
        <v>1767</v>
      </c>
      <c r="PB104" t="s">
        <v>1767</v>
      </c>
      <c r="PC104" t="s">
        <v>1767</v>
      </c>
      <c r="PD104" t="s">
        <v>1767</v>
      </c>
      <c r="PE104" t="s">
        <v>1767</v>
      </c>
      <c r="PF104" t="s">
        <v>1763</v>
      </c>
      <c r="PG104" t="s">
        <v>1767</v>
      </c>
      <c r="PH104" t="s">
        <v>1767</v>
      </c>
      <c r="PI104" t="s">
        <v>1767</v>
      </c>
      <c r="PJ104" t="s">
        <v>1767</v>
      </c>
      <c r="PK104" t="s">
        <v>1763</v>
      </c>
      <c r="PL104" t="s">
        <v>1780</v>
      </c>
      <c r="PM104" t="s">
        <v>837</v>
      </c>
      <c r="PN104" t="s">
        <v>837</v>
      </c>
      <c r="PO104" t="s">
        <v>1799</v>
      </c>
      <c r="PP104" t="s">
        <v>1813</v>
      </c>
      <c r="PQ104" t="s">
        <v>1763</v>
      </c>
      <c r="PR104" t="s">
        <v>1763</v>
      </c>
      <c r="PS104" t="s">
        <v>1767</v>
      </c>
      <c r="PT104" t="s">
        <v>1767</v>
      </c>
      <c r="PU104" t="s">
        <v>1767</v>
      </c>
      <c r="PV104" t="s">
        <v>1767</v>
      </c>
      <c r="PW104" t="s">
        <v>1767</v>
      </c>
      <c r="PX104" t="s">
        <v>1767</v>
      </c>
      <c r="PY104" t="s">
        <v>1767</v>
      </c>
      <c r="PZ104" t="s">
        <v>1885</v>
      </c>
      <c r="QA104" t="s">
        <v>841</v>
      </c>
      <c r="QB104" t="s">
        <v>1814</v>
      </c>
      <c r="QC104" t="s">
        <v>1851</v>
      </c>
      <c r="QD104" t="s">
        <v>1815</v>
      </c>
      <c r="QE104" t="s">
        <v>845</v>
      </c>
      <c r="QF104" t="s">
        <v>1763</v>
      </c>
      <c r="QG104" t="s">
        <v>1763</v>
      </c>
      <c r="QH104" t="s">
        <v>1763</v>
      </c>
      <c r="QI104" t="s">
        <v>1767</v>
      </c>
      <c r="QJ104" t="s">
        <v>1763</v>
      </c>
      <c r="QK104" t="s">
        <v>1763</v>
      </c>
      <c r="QL104" t="s">
        <v>1767</v>
      </c>
      <c r="QM104" t="s">
        <v>1763</v>
      </c>
      <c r="QN104" t="s">
        <v>1767</v>
      </c>
      <c r="QO104" t="s">
        <v>1767</v>
      </c>
      <c r="QP104" t="s">
        <v>1767</v>
      </c>
      <c r="QQ104" t="s">
        <v>1767</v>
      </c>
      <c r="QR104" t="s">
        <v>1767</v>
      </c>
      <c r="QS104" t="s">
        <v>1763</v>
      </c>
      <c r="QT104" t="s">
        <v>1767</v>
      </c>
      <c r="QU104" t="s">
        <v>1767</v>
      </c>
      <c r="QV104" t="s">
        <v>1767</v>
      </c>
      <c r="QW104" t="s">
        <v>1767</v>
      </c>
      <c r="QX104" t="s">
        <v>1767</v>
      </c>
      <c r="QY104" t="s">
        <v>1767</v>
      </c>
      <c r="QZ104" t="s">
        <v>1767</v>
      </c>
      <c r="RA104" t="s">
        <v>1767</v>
      </c>
      <c r="RB104" t="s">
        <v>1767</v>
      </c>
      <c r="RC104" t="s">
        <v>1767</v>
      </c>
      <c r="RD104" t="s">
        <v>1767</v>
      </c>
      <c r="RE104" t="s">
        <v>1767</v>
      </c>
      <c r="RF104" t="s">
        <v>1767</v>
      </c>
      <c r="RG104" t="s">
        <v>1767</v>
      </c>
      <c r="RH104" t="s">
        <v>1767</v>
      </c>
      <c r="RI104" t="s">
        <v>1767</v>
      </c>
      <c r="RJ104" t="s">
        <v>1767</v>
      </c>
      <c r="RK104" t="s">
        <v>1763</v>
      </c>
      <c r="RL104" t="s">
        <v>1763</v>
      </c>
      <c r="RM104" t="s">
        <v>1767</v>
      </c>
      <c r="RN104" t="s">
        <v>1767</v>
      </c>
      <c r="RO104" t="s">
        <v>1767</v>
      </c>
      <c r="RP104" t="s">
        <v>1767</v>
      </c>
      <c r="RQ104" t="s">
        <v>1767</v>
      </c>
      <c r="RR104" t="s">
        <v>1767</v>
      </c>
      <c r="RS104" t="s">
        <v>1763</v>
      </c>
      <c r="RT104" t="s">
        <v>1767</v>
      </c>
      <c r="RU104" t="s">
        <v>1767</v>
      </c>
      <c r="RV104" t="s">
        <v>1767</v>
      </c>
      <c r="RW104" t="s">
        <v>1767</v>
      </c>
      <c r="RX104" t="s">
        <v>837</v>
      </c>
      <c r="RY104" t="s">
        <v>1037</v>
      </c>
      <c r="RZ104" t="s">
        <v>1767</v>
      </c>
      <c r="SB104" t="s">
        <v>1763</v>
      </c>
      <c r="SC104" t="s">
        <v>1767</v>
      </c>
      <c r="SD104" t="s">
        <v>1763</v>
      </c>
      <c r="SE104" t="s">
        <v>1767</v>
      </c>
      <c r="SF104" t="s">
        <v>1767</v>
      </c>
      <c r="SG104" t="s">
        <v>1767</v>
      </c>
      <c r="SH104" t="s">
        <v>1767</v>
      </c>
      <c r="SI104" t="s">
        <v>1763</v>
      </c>
      <c r="SJ104" t="s">
        <v>1767</v>
      </c>
      <c r="SK104" t="s">
        <v>1767</v>
      </c>
      <c r="SL104" t="s">
        <v>1767</v>
      </c>
      <c r="SM104" t="s">
        <v>1767</v>
      </c>
      <c r="SN104" t="s">
        <v>1767</v>
      </c>
      <c r="SO104" t="s">
        <v>1767</v>
      </c>
      <c r="SP104" t="s">
        <v>1763</v>
      </c>
      <c r="SQ104" t="s">
        <v>1767</v>
      </c>
      <c r="SR104" t="s">
        <v>1767</v>
      </c>
      <c r="SS104" t="s">
        <v>1767</v>
      </c>
      <c r="ST104" t="s">
        <v>1767</v>
      </c>
      <c r="SU104" t="s">
        <v>1763</v>
      </c>
      <c r="SV104" t="s">
        <v>1767</v>
      </c>
      <c r="SW104" t="s">
        <v>1763</v>
      </c>
      <c r="SX104" t="s">
        <v>1767</v>
      </c>
      <c r="SY104" t="s">
        <v>1767</v>
      </c>
      <c r="SZ104" t="s">
        <v>1763</v>
      </c>
      <c r="TA104" t="s">
        <v>1767</v>
      </c>
      <c r="TB104" t="s">
        <v>1767</v>
      </c>
      <c r="TC104" t="s">
        <v>1767</v>
      </c>
      <c r="TD104" t="s">
        <v>1767</v>
      </c>
      <c r="TE104" t="s">
        <v>1767</v>
      </c>
      <c r="TF104" t="s">
        <v>1767</v>
      </c>
      <c r="TG104" t="s">
        <v>1767</v>
      </c>
      <c r="TH104" t="s">
        <v>1767</v>
      </c>
      <c r="TI104" t="s">
        <v>1767</v>
      </c>
      <c r="TJ104" t="s">
        <v>1763</v>
      </c>
      <c r="TK104" t="s">
        <v>1767</v>
      </c>
      <c r="TL104" t="s">
        <v>1767</v>
      </c>
      <c r="TM104" t="s">
        <v>1763</v>
      </c>
      <c r="TN104" t="s">
        <v>1763</v>
      </c>
      <c r="TO104" t="s">
        <v>1763</v>
      </c>
      <c r="TP104" t="s">
        <v>1767</v>
      </c>
      <c r="TQ104" t="s">
        <v>1767</v>
      </c>
      <c r="TR104" t="s">
        <v>1767</v>
      </c>
      <c r="TS104" t="s">
        <v>1767</v>
      </c>
      <c r="TT104" t="s">
        <v>1767</v>
      </c>
      <c r="TU104" t="s">
        <v>1767</v>
      </c>
      <c r="TV104" t="s">
        <v>1767</v>
      </c>
      <c r="TW104" t="s">
        <v>1767</v>
      </c>
      <c r="TY104" t="s">
        <v>1763</v>
      </c>
      <c r="TZ104" t="s">
        <v>1767</v>
      </c>
      <c r="UA104" t="s">
        <v>1767</v>
      </c>
      <c r="UB104" t="s">
        <v>1767</v>
      </c>
      <c r="UC104" t="s">
        <v>1763</v>
      </c>
      <c r="UD104" t="s">
        <v>1767</v>
      </c>
      <c r="UE104" t="s">
        <v>1767</v>
      </c>
      <c r="UF104" t="s">
        <v>1767</v>
      </c>
      <c r="UG104" t="s">
        <v>1767</v>
      </c>
      <c r="UH104" t="s">
        <v>1767</v>
      </c>
      <c r="UI104" t="s">
        <v>1767</v>
      </c>
      <c r="UJ104" t="s">
        <v>1767</v>
      </c>
      <c r="UK104" t="s">
        <v>1767</v>
      </c>
      <c r="UL104" t="s">
        <v>1763</v>
      </c>
      <c r="UM104" t="s">
        <v>1767</v>
      </c>
      <c r="UN104" t="s">
        <v>1763</v>
      </c>
      <c r="UO104" t="s">
        <v>1767</v>
      </c>
      <c r="UP104" t="s">
        <v>1763</v>
      </c>
      <c r="UQ104" t="s">
        <v>1767</v>
      </c>
      <c r="UR104" t="s">
        <v>1767</v>
      </c>
      <c r="US104" t="s">
        <v>1767</v>
      </c>
      <c r="UT104" t="s">
        <v>1767</v>
      </c>
      <c r="UU104" t="s">
        <v>1767</v>
      </c>
      <c r="UV104" t="s">
        <v>1767</v>
      </c>
      <c r="UW104" t="s">
        <v>1767</v>
      </c>
      <c r="UX104" t="s">
        <v>1767</v>
      </c>
      <c r="UY104" t="s">
        <v>1767</v>
      </c>
      <c r="UZ104" t="s">
        <v>1767</v>
      </c>
      <c r="VB104" t="s">
        <v>1822</v>
      </c>
      <c r="VC104" t="s">
        <v>1846</v>
      </c>
      <c r="VD104" t="s">
        <v>1767</v>
      </c>
      <c r="VE104" t="s">
        <v>1767</v>
      </c>
      <c r="VF104" t="s">
        <v>1763</v>
      </c>
      <c r="VG104" t="s">
        <v>1767</v>
      </c>
      <c r="VH104" t="s">
        <v>1767</v>
      </c>
      <c r="VI104" t="s">
        <v>1767</v>
      </c>
      <c r="VJ104" t="s">
        <v>1767</v>
      </c>
      <c r="VK104" t="s">
        <v>1767</v>
      </c>
      <c r="VL104" t="s">
        <v>1767</v>
      </c>
      <c r="VM104" t="s">
        <v>1767</v>
      </c>
      <c r="VN104" t="s">
        <v>1767</v>
      </c>
      <c r="VO104" t="s">
        <v>1767</v>
      </c>
      <c r="VP104" t="s">
        <v>1767</v>
      </c>
      <c r="VQ104" t="s">
        <v>1767</v>
      </c>
      <c r="VY104" t="s">
        <v>1763</v>
      </c>
      <c r="VZ104" t="s">
        <v>1763</v>
      </c>
      <c r="WA104" t="s">
        <v>1767</v>
      </c>
      <c r="WJ104" t="s">
        <v>1763</v>
      </c>
      <c r="WK104" t="s">
        <v>1767</v>
      </c>
      <c r="WL104" t="s">
        <v>1763</v>
      </c>
      <c r="WM104" t="s">
        <v>1767</v>
      </c>
      <c r="WN104" t="s">
        <v>1767</v>
      </c>
      <c r="WO104" t="s">
        <v>1767</v>
      </c>
      <c r="WP104" t="s">
        <v>1767</v>
      </c>
      <c r="WQ104" t="s">
        <v>1767</v>
      </c>
      <c r="WR104" t="s">
        <v>1767</v>
      </c>
      <c r="WS104" t="s">
        <v>1088</v>
      </c>
      <c r="WU104" t="s">
        <v>1767</v>
      </c>
      <c r="WV104" t="s">
        <v>1767</v>
      </c>
      <c r="WW104" t="s">
        <v>1767</v>
      </c>
      <c r="WX104" t="s">
        <v>1767</v>
      </c>
      <c r="WY104" t="s">
        <v>1767</v>
      </c>
      <c r="WZ104" t="s">
        <v>1763</v>
      </c>
      <c r="XA104" t="s">
        <v>1767</v>
      </c>
      <c r="XB104" t="s">
        <v>1767</v>
      </c>
      <c r="XC104" t="s">
        <v>1789</v>
      </c>
      <c r="XD104" t="s">
        <v>1763</v>
      </c>
      <c r="XE104" t="s">
        <v>1763</v>
      </c>
      <c r="XF104" t="s">
        <v>1767</v>
      </c>
      <c r="XG104" t="s">
        <v>1767</v>
      </c>
      <c r="XH104" t="s">
        <v>1767</v>
      </c>
      <c r="XI104" t="s">
        <v>1767</v>
      </c>
      <c r="XJ104" t="s">
        <v>1767</v>
      </c>
      <c r="XK104" t="s">
        <v>1767</v>
      </c>
      <c r="XL104" t="s">
        <v>1767</v>
      </c>
      <c r="XM104" t="s">
        <v>1767</v>
      </c>
      <c r="XN104" t="s">
        <v>1767</v>
      </c>
      <c r="XO104" t="s">
        <v>1767</v>
      </c>
      <c r="XP104" t="s">
        <v>1767</v>
      </c>
      <c r="XQ104" t="s">
        <v>1767</v>
      </c>
      <c r="XR104" t="s">
        <v>1763</v>
      </c>
      <c r="XS104" t="s">
        <v>1767</v>
      </c>
      <c r="XT104" t="s">
        <v>1767</v>
      </c>
      <c r="XU104" t="s">
        <v>1763</v>
      </c>
      <c r="XV104" t="s">
        <v>1767</v>
      </c>
      <c r="XW104" t="s">
        <v>1767</v>
      </c>
      <c r="XX104" t="s">
        <v>1767</v>
      </c>
      <c r="XY104" t="s">
        <v>1767</v>
      </c>
      <c r="XZ104" t="s">
        <v>1767</v>
      </c>
      <c r="ZM104" t="s">
        <v>1767</v>
      </c>
      <c r="ZN104" t="s">
        <v>1767</v>
      </c>
      <c r="ZO104" t="s">
        <v>1767</v>
      </c>
      <c r="ZP104" t="s">
        <v>1767</v>
      </c>
      <c r="ZQ104" t="s">
        <v>1767</v>
      </c>
      <c r="ZR104" t="s">
        <v>1763</v>
      </c>
      <c r="ZS104" t="s">
        <v>1767</v>
      </c>
      <c r="ZT104" t="s">
        <v>1767</v>
      </c>
      <c r="ZU104" t="s">
        <v>1767</v>
      </c>
      <c r="ZV104" t="s">
        <v>1767</v>
      </c>
      <c r="ZW104" t="s">
        <v>1767</v>
      </c>
      <c r="ZX104" t="s">
        <v>1767</v>
      </c>
      <c r="ZY104" t="s">
        <v>1767</v>
      </c>
      <c r="ZZ104" t="s">
        <v>1767</v>
      </c>
      <c r="AAA104" t="s">
        <v>1763</v>
      </c>
      <c r="AAB104" t="s">
        <v>1767</v>
      </c>
      <c r="AAC104" t="s">
        <v>1767</v>
      </c>
      <c r="AAD104" t="s">
        <v>1767</v>
      </c>
      <c r="AAE104" t="s">
        <v>1767</v>
      </c>
      <c r="AAF104" t="s">
        <v>1767</v>
      </c>
      <c r="AAH104" t="s">
        <v>1763</v>
      </c>
      <c r="AAI104" t="s">
        <v>1767</v>
      </c>
      <c r="AAJ104" t="s">
        <v>1763</v>
      </c>
      <c r="AAK104" t="s">
        <v>1767</v>
      </c>
      <c r="AAL104" t="s">
        <v>1767</v>
      </c>
      <c r="AAM104" t="s">
        <v>1767</v>
      </c>
      <c r="AAN104" t="s">
        <v>1763</v>
      </c>
      <c r="AAO104" t="s">
        <v>1767</v>
      </c>
      <c r="AAP104" t="s">
        <v>1767</v>
      </c>
      <c r="AAQ104" t="s">
        <v>1767</v>
      </c>
      <c r="AAR104" t="s">
        <v>1767</v>
      </c>
      <c r="AAS104" t="s">
        <v>1767</v>
      </c>
      <c r="AAT104" t="s">
        <v>1767</v>
      </c>
      <c r="AAV104" t="s">
        <v>1767</v>
      </c>
      <c r="AAW104" t="s">
        <v>1767</v>
      </c>
      <c r="AAX104" t="s">
        <v>1767</v>
      </c>
      <c r="AAY104" t="s">
        <v>1767</v>
      </c>
      <c r="AAZ104" t="s">
        <v>1767</v>
      </c>
      <c r="ABA104" t="s">
        <v>1767</v>
      </c>
      <c r="ABB104" t="s">
        <v>1763</v>
      </c>
      <c r="ABC104" t="s">
        <v>1767</v>
      </c>
      <c r="ABD104" t="s">
        <v>1767</v>
      </c>
      <c r="ABE104" t="s">
        <v>1767</v>
      </c>
      <c r="ABF104" t="s">
        <v>1767</v>
      </c>
      <c r="ABG104" t="s">
        <v>1767</v>
      </c>
      <c r="ABH104" t="s">
        <v>1767</v>
      </c>
      <c r="ABI104" t="s">
        <v>1767</v>
      </c>
      <c r="ABJ104" t="s">
        <v>1767</v>
      </c>
      <c r="ABK104" t="s">
        <v>1767</v>
      </c>
      <c r="ABL104" t="s">
        <v>1767</v>
      </c>
      <c r="ABM104" t="s">
        <v>1767</v>
      </c>
      <c r="ABN104" t="s">
        <v>1767</v>
      </c>
      <c r="ABO104" t="s">
        <v>1767</v>
      </c>
      <c r="ABP104" t="s">
        <v>1763</v>
      </c>
      <c r="ABQ104" t="s">
        <v>1767</v>
      </c>
      <c r="ABR104" t="s">
        <v>1767</v>
      </c>
      <c r="ABS104" t="s">
        <v>1767</v>
      </c>
      <c r="ABT104" t="s">
        <v>1763</v>
      </c>
      <c r="ABU104" t="s">
        <v>1767</v>
      </c>
      <c r="ABV104" t="s">
        <v>1767</v>
      </c>
      <c r="ABW104" t="s">
        <v>1763</v>
      </c>
      <c r="ABX104" t="s">
        <v>1767</v>
      </c>
      <c r="ABY104" t="s">
        <v>1767</v>
      </c>
      <c r="ABZ104" t="s">
        <v>1767</v>
      </c>
      <c r="ACA104" t="s">
        <v>1767</v>
      </c>
      <c r="ACB104" t="s">
        <v>1763</v>
      </c>
      <c r="ACC104" t="s">
        <v>1767</v>
      </c>
      <c r="ACD104" t="s">
        <v>1767</v>
      </c>
      <c r="ACE104" t="s">
        <v>1767</v>
      </c>
      <c r="ACF104" t="s">
        <v>1767</v>
      </c>
      <c r="ACG104" t="s">
        <v>1767</v>
      </c>
      <c r="ACH104" t="s">
        <v>1767</v>
      </c>
      <c r="ACI104" t="s">
        <v>1767</v>
      </c>
    </row>
    <row r="105" spans="1:763">
      <c r="A105" t="s">
        <v>1329</v>
      </c>
      <c r="B105" t="s">
        <v>1330</v>
      </c>
      <c r="C105" t="s">
        <v>1331</v>
      </c>
      <c r="D105" t="s">
        <v>873</v>
      </c>
      <c r="E105" t="s">
        <v>873</v>
      </c>
      <c r="P105" t="s">
        <v>1015</v>
      </c>
      <c r="Q105">
        <v>1.5359010936757009</v>
      </c>
      <c r="T105" t="s">
        <v>1935</v>
      </c>
      <c r="V105" t="s">
        <v>1763</v>
      </c>
      <c r="X105" t="s">
        <v>1767</v>
      </c>
      <c r="Y105" t="s">
        <v>1764</v>
      </c>
      <c r="Z105" t="s">
        <v>1791</v>
      </c>
      <c r="AA105" t="s">
        <v>1828</v>
      </c>
      <c r="AB105" t="s">
        <v>1766</v>
      </c>
      <c r="AC105" t="s">
        <v>1249</v>
      </c>
      <c r="AD105" t="s">
        <v>1763</v>
      </c>
      <c r="AE105" t="s">
        <v>1249</v>
      </c>
      <c r="AF105" t="s">
        <v>818</v>
      </c>
      <c r="AG105" t="s">
        <v>818</v>
      </c>
      <c r="KF105" t="s">
        <v>1249</v>
      </c>
      <c r="KH105" t="s">
        <v>818</v>
      </c>
      <c r="KI105" t="s">
        <v>818</v>
      </c>
      <c r="KJ105" t="s">
        <v>818</v>
      </c>
      <c r="KK105" t="s">
        <v>818</v>
      </c>
      <c r="KL105" t="s">
        <v>845</v>
      </c>
      <c r="KM105" t="s">
        <v>845</v>
      </c>
      <c r="KN105" t="s">
        <v>837</v>
      </c>
      <c r="KO105" t="s">
        <v>818</v>
      </c>
      <c r="KP105" t="s">
        <v>845</v>
      </c>
      <c r="KQ105" t="s">
        <v>879</v>
      </c>
      <c r="KR105" t="s">
        <v>818</v>
      </c>
      <c r="KS105" t="s">
        <v>845</v>
      </c>
      <c r="KT105" t="s">
        <v>818</v>
      </c>
      <c r="KU105" t="s">
        <v>818</v>
      </c>
      <c r="KV105" t="s">
        <v>845</v>
      </c>
      <c r="KW105" t="s">
        <v>845</v>
      </c>
      <c r="KX105" t="s">
        <v>837</v>
      </c>
      <c r="KY105" t="s">
        <v>818</v>
      </c>
      <c r="KZ105" t="s">
        <v>837</v>
      </c>
      <c r="LA105" t="s">
        <v>879</v>
      </c>
      <c r="LB105" t="s">
        <v>845</v>
      </c>
      <c r="LC105" t="s">
        <v>879</v>
      </c>
      <c r="LD105" t="s">
        <v>1249</v>
      </c>
      <c r="LE105" t="s">
        <v>837</v>
      </c>
      <c r="LF105" t="s">
        <v>892</v>
      </c>
      <c r="LH105" t="s">
        <v>1767</v>
      </c>
      <c r="LI105" t="s">
        <v>1767</v>
      </c>
      <c r="LJ105" t="s">
        <v>1767</v>
      </c>
      <c r="LK105" t="s">
        <v>1767</v>
      </c>
      <c r="LL105" t="s">
        <v>1767</v>
      </c>
      <c r="LM105" t="s">
        <v>1767</v>
      </c>
      <c r="LO105" t="s">
        <v>1763</v>
      </c>
      <c r="LP105" t="s">
        <v>1763</v>
      </c>
      <c r="LQ105" t="s">
        <v>1767</v>
      </c>
      <c r="LR105" t="s">
        <v>818</v>
      </c>
      <c r="LS105" t="s">
        <v>845</v>
      </c>
      <c r="LV105" t="s">
        <v>845</v>
      </c>
      <c r="LX105" t="s">
        <v>1767</v>
      </c>
      <c r="MA105" t="s">
        <v>1768</v>
      </c>
      <c r="MB105" t="s">
        <v>913</v>
      </c>
      <c r="MC105" t="s">
        <v>1804</v>
      </c>
      <c r="MD105" t="s">
        <v>1763</v>
      </c>
      <c r="MF105" t="s">
        <v>1770</v>
      </c>
      <c r="MI105" t="s">
        <v>1818</v>
      </c>
      <c r="MJ105" t="s">
        <v>1794</v>
      </c>
      <c r="MU105" t="s">
        <v>1763</v>
      </c>
      <c r="NC105" t="s">
        <v>1767</v>
      </c>
      <c r="ND105" t="s">
        <v>1767</v>
      </c>
      <c r="NE105" t="s">
        <v>1767</v>
      </c>
      <c r="NR105" t="s">
        <v>1763</v>
      </c>
      <c r="NS105" t="s">
        <v>1763</v>
      </c>
      <c r="NT105" t="s">
        <v>1788</v>
      </c>
      <c r="NU105" t="s">
        <v>1795</v>
      </c>
      <c r="NV105" t="s">
        <v>1763</v>
      </c>
      <c r="NW105" t="s">
        <v>1796</v>
      </c>
      <c r="NX105" t="s">
        <v>1773</v>
      </c>
      <c r="NY105" t="s">
        <v>845</v>
      </c>
      <c r="NZ105" t="s">
        <v>1818</v>
      </c>
      <c r="OP105" t="s">
        <v>1818</v>
      </c>
      <c r="OQ105" t="s">
        <v>1774</v>
      </c>
      <c r="OR105" t="s">
        <v>1880</v>
      </c>
      <c r="OS105" t="s">
        <v>1806</v>
      </c>
      <c r="OT105" t="s">
        <v>1763</v>
      </c>
      <c r="OU105" t="s">
        <v>1767</v>
      </c>
      <c r="OV105" t="s">
        <v>1867</v>
      </c>
      <c r="PA105" t="s">
        <v>1767</v>
      </c>
      <c r="PB105" t="s">
        <v>1767</v>
      </c>
      <c r="PC105" t="s">
        <v>1767</v>
      </c>
      <c r="PD105" t="s">
        <v>1767</v>
      </c>
      <c r="PE105" t="s">
        <v>1767</v>
      </c>
      <c r="PF105" t="s">
        <v>1767</v>
      </c>
      <c r="PG105" t="s">
        <v>1767</v>
      </c>
      <c r="PH105" t="s">
        <v>1763</v>
      </c>
      <c r="PI105" t="s">
        <v>1767</v>
      </c>
      <c r="PJ105" t="s">
        <v>1767</v>
      </c>
      <c r="PM105" t="s">
        <v>837</v>
      </c>
      <c r="PN105" t="s">
        <v>845</v>
      </c>
      <c r="PO105" t="s">
        <v>1812</v>
      </c>
      <c r="PP105" t="s">
        <v>1782</v>
      </c>
      <c r="PQ105" t="s">
        <v>1763</v>
      </c>
      <c r="PR105" t="s">
        <v>1763</v>
      </c>
      <c r="PS105" t="s">
        <v>1767</v>
      </c>
      <c r="PT105" t="s">
        <v>1767</v>
      </c>
      <c r="PU105" t="s">
        <v>1767</v>
      </c>
      <c r="PV105" t="s">
        <v>1767</v>
      </c>
      <c r="PW105" t="s">
        <v>1767</v>
      </c>
      <c r="PX105" t="s">
        <v>1767</v>
      </c>
      <c r="PY105" t="s">
        <v>1767</v>
      </c>
      <c r="PZ105" t="s">
        <v>1885</v>
      </c>
      <c r="QA105" t="s">
        <v>1936</v>
      </c>
      <c r="QB105" t="s">
        <v>1814</v>
      </c>
      <c r="QC105" t="s">
        <v>1785</v>
      </c>
      <c r="QD105" t="s">
        <v>1815</v>
      </c>
      <c r="QE105" t="s">
        <v>845</v>
      </c>
      <c r="QF105" t="s">
        <v>1763</v>
      </c>
      <c r="QG105" t="s">
        <v>1767</v>
      </c>
      <c r="QH105" t="s">
        <v>1763</v>
      </c>
      <c r="QI105" t="s">
        <v>1767</v>
      </c>
      <c r="QJ105" t="s">
        <v>1767</v>
      </c>
      <c r="QK105" t="s">
        <v>1763</v>
      </c>
      <c r="QL105" t="s">
        <v>1767</v>
      </c>
      <c r="QM105" t="s">
        <v>1767</v>
      </c>
      <c r="QN105" t="s">
        <v>1767</v>
      </c>
      <c r="QO105" t="s">
        <v>1767</v>
      </c>
      <c r="QP105" t="s">
        <v>1767</v>
      </c>
      <c r="QQ105" t="s">
        <v>1767</v>
      </c>
      <c r="QR105" t="s">
        <v>1763</v>
      </c>
      <c r="QS105" t="s">
        <v>1767</v>
      </c>
      <c r="QT105" t="s">
        <v>1767</v>
      </c>
      <c r="QU105" t="s">
        <v>1767</v>
      </c>
      <c r="QV105" t="s">
        <v>1767</v>
      </c>
      <c r="QW105" t="s">
        <v>1767</v>
      </c>
      <c r="QX105" t="s">
        <v>1767</v>
      </c>
      <c r="QY105" t="s">
        <v>1767</v>
      </c>
      <c r="QZ105" t="s">
        <v>1767</v>
      </c>
      <c r="RA105" t="s">
        <v>1767</v>
      </c>
      <c r="RB105" t="s">
        <v>1767</v>
      </c>
      <c r="RC105" t="s">
        <v>1767</v>
      </c>
      <c r="RD105" t="s">
        <v>1767</v>
      </c>
      <c r="RE105" t="s">
        <v>1767</v>
      </c>
      <c r="RF105" t="s">
        <v>1767</v>
      </c>
      <c r="RG105" t="s">
        <v>1767</v>
      </c>
      <c r="RH105" t="s">
        <v>1767</v>
      </c>
      <c r="RI105" t="s">
        <v>1763</v>
      </c>
      <c r="RJ105" t="s">
        <v>1767</v>
      </c>
      <c r="RK105" t="s">
        <v>1767</v>
      </c>
      <c r="RZ105" t="s">
        <v>1763</v>
      </c>
      <c r="SA105" t="s">
        <v>1818</v>
      </c>
      <c r="SB105" t="s">
        <v>1767</v>
      </c>
      <c r="SC105" t="s">
        <v>1767</v>
      </c>
      <c r="SD105" t="s">
        <v>1767</v>
      </c>
      <c r="SE105" t="s">
        <v>1767</v>
      </c>
      <c r="SF105" t="s">
        <v>1767</v>
      </c>
      <c r="SG105" t="s">
        <v>1767</v>
      </c>
      <c r="SH105" t="s">
        <v>1767</v>
      </c>
      <c r="SI105" t="s">
        <v>1767</v>
      </c>
      <c r="SJ105" t="s">
        <v>1767</v>
      </c>
      <c r="SK105" t="s">
        <v>1767</v>
      </c>
      <c r="SL105" t="s">
        <v>1763</v>
      </c>
      <c r="SM105" t="s">
        <v>1767</v>
      </c>
      <c r="SN105" t="s">
        <v>1767</v>
      </c>
      <c r="SO105" t="s">
        <v>1767</v>
      </c>
      <c r="SP105" t="s">
        <v>1763</v>
      </c>
      <c r="SQ105" t="s">
        <v>1767</v>
      </c>
      <c r="SR105" t="s">
        <v>1767</v>
      </c>
      <c r="SS105" t="s">
        <v>1767</v>
      </c>
      <c r="ST105" t="s">
        <v>1767</v>
      </c>
      <c r="SU105" t="s">
        <v>1767</v>
      </c>
      <c r="SV105" t="s">
        <v>1763</v>
      </c>
      <c r="SW105" t="s">
        <v>1763</v>
      </c>
      <c r="SX105" t="s">
        <v>1767</v>
      </c>
      <c r="SY105" t="s">
        <v>1767</v>
      </c>
      <c r="SZ105" t="s">
        <v>1763</v>
      </c>
      <c r="TA105" t="s">
        <v>1767</v>
      </c>
      <c r="TB105" t="s">
        <v>1767</v>
      </c>
      <c r="TC105" t="s">
        <v>1767</v>
      </c>
      <c r="TD105" t="s">
        <v>1767</v>
      </c>
      <c r="TE105" t="s">
        <v>1767</v>
      </c>
      <c r="TF105" t="s">
        <v>1767</v>
      </c>
      <c r="TG105" t="s">
        <v>1767</v>
      </c>
      <c r="TH105" t="s">
        <v>1767</v>
      </c>
      <c r="TI105" t="s">
        <v>1767</v>
      </c>
      <c r="TJ105" t="s">
        <v>1767</v>
      </c>
      <c r="TU105" t="s">
        <v>1767</v>
      </c>
      <c r="TY105" t="s">
        <v>1767</v>
      </c>
      <c r="TZ105" t="s">
        <v>1767</v>
      </c>
      <c r="UA105" t="s">
        <v>1767</v>
      </c>
      <c r="UB105" t="s">
        <v>1767</v>
      </c>
      <c r="UC105" t="s">
        <v>1767</v>
      </c>
      <c r="UD105" t="s">
        <v>1767</v>
      </c>
      <c r="UE105" t="s">
        <v>1767</v>
      </c>
      <c r="UF105" t="s">
        <v>1767</v>
      </c>
      <c r="UG105" t="s">
        <v>1767</v>
      </c>
      <c r="UH105" t="s">
        <v>1767</v>
      </c>
      <c r="UI105" t="s">
        <v>1767</v>
      </c>
      <c r="UJ105" t="s">
        <v>1763</v>
      </c>
      <c r="UK105" t="s">
        <v>1767</v>
      </c>
      <c r="UL105" t="s">
        <v>1763</v>
      </c>
      <c r="UM105" t="s">
        <v>1818</v>
      </c>
      <c r="UN105" t="s">
        <v>1767</v>
      </c>
      <c r="UO105" t="s">
        <v>1763</v>
      </c>
      <c r="UP105" t="s">
        <v>1767</v>
      </c>
      <c r="UQ105" t="s">
        <v>1763</v>
      </c>
      <c r="UR105" t="s">
        <v>1763</v>
      </c>
      <c r="US105" t="s">
        <v>1767</v>
      </c>
      <c r="UT105" t="s">
        <v>1767</v>
      </c>
      <c r="UU105" t="s">
        <v>1767</v>
      </c>
      <c r="UV105" t="s">
        <v>1767</v>
      </c>
      <c r="UW105" t="s">
        <v>1767</v>
      </c>
      <c r="UX105" t="s">
        <v>1767</v>
      </c>
      <c r="UY105" t="s">
        <v>1767</v>
      </c>
      <c r="UZ105" t="s">
        <v>1767</v>
      </c>
      <c r="VB105" t="s">
        <v>1822</v>
      </c>
      <c r="VC105" t="s">
        <v>1788</v>
      </c>
      <c r="VD105" t="s">
        <v>1763</v>
      </c>
      <c r="VE105" t="s">
        <v>1767</v>
      </c>
      <c r="VF105" t="s">
        <v>1767</v>
      </c>
      <c r="VG105" t="s">
        <v>1767</v>
      </c>
      <c r="VH105" t="s">
        <v>1767</v>
      </c>
      <c r="VI105" t="s">
        <v>1767</v>
      </c>
      <c r="VJ105" t="s">
        <v>1767</v>
      </c>
      <c r="VK105" t="s">
        <v>1767</v>
      </c>
      <c r="VL105" t="s">
        <v>1767</v>
      </c>
      <c r="VM105" t="s">
        <v>1767</v>
      </c>
      <c r="VN105" t="s">
        <v>1767</v>
      </c>
      <c r="VO105" t="s">
        <v>1767</v>
      </c>
      <c r="VP105" t="s">
        <v>1767</v>
      </c>
      <c r="VQ105" t="s">
        <v>1767</v>
      </c>
      <c r="VR105" t="s">
        <v>1763</v>
      </c>
      <c r="VS105" t="s">
        <v>1763</v>
      </c>
      <c r="VT105" t="s">
        <v>1767</v>
      </c>
      <c r="VU105" t="s">
        <v>1767</v>
      </c>
      <c r="VV105" t="s">
        <v>1767</v>
      </c>
      <c r="VW105" t="s">
        <v>1767</v>
      </c>
      <c r="VX105" t="s">
        <v>1767</v>
      </c>
      <c r="VY105" t="s">
        <v>1767</v>
      </c>
      <c r="VZ105" t="s">
        <v>1767</v>
      </c>
      <c r="WA105" t="s">
        <v>1818</v>
      </c>
      <c r="WJ105" t="s">
        <v>1763</v>
      </c>
      <c r="WK105" t="s">
        <v>1763</v>
      </c>
      <c r="WL105" t="s">
        <v>1767</v>
      </c>
      <c r="WM105" t="s">
        <v>1767</v>
      </c>
      <c r="WN105" t="s">
        <v>1767</v>
      </c>
      <c r="WO105" t="s">
        <v>1767</v>
      </c>
      <c r="WP105" t="s">
        <v>1767</v>
      </c>
      <c r="WQ105" t="s">
        <v>1767</v>
      </c>
      <c r="WR105" t="s">
        <v>1767</v>
      </c>
      <c r="WS105" t="s">
        <v>1037</v>
      </c>
      <c r="WU105" t="s">
        <v>1767</v>
      </c>
      <c r="WV105" t="s">
        <v>1767</v>
      </c>
      <c r="WW105" t="s">
        <v>1767</v>
      </c>
      <c r="WX105" t="s">
        <v>1767</v>
      </c>
      <c r="WY105" t="s">
        <v>1767</v>
      </c>
      <c r="WZ105" t="s">
        <v>1763</v>
      </c>
      <c r="XA105" t="s">
        <v>1767</v>
      </c>
      <c r="XB105" t="s">
        <v>1767</v>
      </c>
      <c r="XC105" t="s">
        <v>1802</v>
      </c>
      <c r="XD105" t="s">
        <v>1763</v>
      </c>
      <c r="XE105" t="s">
        <v>1767</v>
      </c>
      <c r="XF105" t="s">
        <v>1767</v>
      </c>
      <c r="XG105" t="s">
        <v>1767</v>
      </c>
      <c r="XH105" t="s">
        <v>1767</v>
      </c>
      <c r="XI105" t="s">
        <v>1767</v>
      </c>
      <c r="XJ105" t="s">
        <v>1767</v>
      </c>
      <c r="XK105" t="s">
        <v>1767</v>
      </c>
      <c r="XL105" t="s">
        <v>1767</v>
      </c>
      <c r="XM105" t="s">
        <v>1767</v>
      </c>
      <c r="XN105" t="s">
        <v>1767</v>
      </c>
      <c r="XO105" t="s">
        <v>1767</v>
      </c>
      <c r="XP105" t="s">
        <v>1767</v>
      </c>
      <c r="XQ105" t="s">
        <v>1767</v>
      </c>
      <c r="XR105" t="s">
        <v>1763</v>
      </c>
      <c r="XS105" t="s">
        <v>1763</v>
      </c>
      <c r="XT105" t="s">
        <v>1763</v>
      </c>
      <c r="XU105" t="s">
        <v>1763</v>
      </c>
      <c r="XV105" t="s">
        <v>1767</v>
      </c>
      <c r="XW105" t="s">
        <v>1767</v>
      </c>
      <c r="XX105" t="s">
        <v>1767</v>
      </c>
      <c r="XY105" t="s">
        <v>1767</v>
      </c>
      <c r="XZ105" t="s">
        <v>1767</v>
      </c>
      <c r="ZM105" t="s">
        <v>1767</v>
      </c>
      <c r="ZN105" t="s">
        <v>1767</v>
      </c>
      <c r="ZO105" t="s">
        <v>1767</v>
      </c>
      <c r="ZP105" t="s">
        <v>1767</v>
      </c>
      <c r="ZQ105" t="s">
        <v>1767</v>
      </c>
      <c r="ZR105" t="s">
        <v>1763</v>
      </c>
      <c r="ZS105" t="s">
        <v>1767</v>
      </c>
      <c r="ZT105" t="s">
        <v>1767</v>
      </c>
      <c r="ZU105" t="s">
        <v>1767</v>
      </c>
      <c r="ZV105" t="s">
        <v>1767</v>
      </c>
      <c r="ZW105" t="s">
        <v>1767</v>
      </c>
      <c r="ZX105" t="s">
        <v>1767</v>
      </c>
      <c r="ZY105" t="s">
        <v>1767</v>
      </c>
      <c r="ZZ105" t="s">
        <v>1767</v>
      </c>
      <c r="AAA105" t="s">
        <v>1767</v>
      </c>
      <c r="AAB105" t="s">
        <v>1767</v>
      </c>
      <c r="AAC105" t="s">
        <v>1767</v>
      </c>
      <c r="AAD105" t="s">
        <v>1767</v>
      </c>
      <c r="AAE105" t="s">
        <v>1767</v>
      </c>
      <c r="AAF105" t="s">
        <v>1767</v>
      </c>
      <c r="AAH105" t="s">
        <v>1767</v>
      </c>
      <c r="AAI105" t="s">
        <v>1767</v>
      </c>
      <c r="AAJ105" t="s">
        <v>1767</v>
      </c>
      <c r="AAK105" t="s">
        <v>1767</v>
      </c>
      <c r="AAL105" t="s">
        <v>1763</v>
      </c>
      <c r="AAM105" t="s">
        <v>1767</v>
      </c>
      <c r="AAN105" t="s">
        <v>1767</v>
      </c>
      <c r="AAO105" t="s">
        <v>1767</v>
      </c>
      <c r="AAP105" t="s">
        <v>1767</v>
      </c>
      <c r="AAQ105" t="s">
        <v>1767</v>
      </c>
      <c r="AAR105" t="s">
        <v>1767</v>
      </c>
      <c r="AAS105" t="s">
        <v>1767</v>
      </c>
      <c r="AAT105" t="s">
        <v>1767</v>
      </c>
      <c r="AAV105" t="s">
        <v>1767</v>
      </c>
      <c r="AAW105" t="s">
        <v>1767</v>
      </c>
      <c r="AAX105" t="s">
        <v>1767</v>
      </c>
      <c r="AAY105" t="s">
        <v>1767</v>
      </c>
      <c r="AAZ105" t="s">
        <v>1767</v>
      </c>
      <c r="ABA105" t="s">
        <v>1767</v>
      </c>
      <c r="ABB105" t="s">
        <v>1763</v>
      </c>
      <c r="ABC105" t="s">
        <v>1767</v>
      </c>
      <c r="ABD105" t="s">
        <v>1767</v>
      </c>
      <c r="ABE105" t="s">
        <v>1767</v>
      </c>
      <c r="ABF105" t="s">
        <v>1767</v>
      </c>
      <c r="ABG105" t="s">
        <v>1767</v>
      </c>
      <c r="ABH105" t="s">
        <v>1767</v>
      </c>
      <c r="ABI105" t="s">
        <v>1767</v>
      </c>
      <c r="ABJ105" t="s">
        <v>1767</v>
      </c>
      <c r="ABK105" t="s">
        <v>1763</v>
      </c>
      <c r="ABL105" t="s">
        <v>1767</v>
      </c>
      <c r="ABM105" t="s">
        <v>1767</v>
      </c>
      <c r="ABN105" t="s">
        <v>1767</v>
      </c>
      <c r="ABO105" t="s">
        <v>1767</v>
      </c>
      <c r="ABP105" t="s">
        <v>1767</v>
      </c>
      <c r="ABQ105" t="s">
        <v>1767</v>
      </c>
      <c r="ABR105" t="s">
        <v>1767</v>
      </c>
      <c r="ABS105" t="s">
        <v>1767</v>
      </c>
      <c r="ABT105" t="s">
        <v>1767</v>
      </c>
      <c r="ABU105" t="s">
        <v>1767</v>
      </c>
      <c r="ABV105" t="s">
        <v>1767</v>
      </c>
      <c r="ABW105" t="s">
        <v>1763</v>
      </c>
      <c r="ABX105" t="s">
        <v>1767</v>
      </c>
      <c r="ABY105" t="s">
        <v>1767</v>
      </c>
      <c r="ABZ105" t="s">
        <v>1767</v>
      </c>
      <c r="ACA105" t="s">
        <v>1767</v>
      </c>
      <c r="ACB105" t="s">
        <v>1767</v>
      </c>
      <c r="ACC105" t="s">
        <v>1767</v>
      </c>
      <c r="ACD105" t="s">
        <v>1767</v>
      </c>
      <c r="ACE105" t="s">
        <v>1767</v>
      </c>
      <c r="ACF105" t="s">
        <v>1767</v>
      </c>
      <c r="ACG105" t="s">
        <v>1767</v>
      </c>
      <c r="ACH105" t="s">
        <v>1767</v>
      </c>
      <c r="ACI105" t="s">
        <v>1767</v>
      </c>
    </row>
    <row r="106" spans="1:763">
      <c r="A106" t="s">
        <v>1333</v>
      </c>
      <c r="B106" t="s">
        <v>1334</v>
      </c>
      <c r="C106" t="s">
        <v>1335</v>
      </c>
      <c r="D106" t="s">
        <v>854</v>
      </c>
      <c r="E106" t="s">
        <v>854</v>
      </c>
      <c r="P106" t="s">
        <v>855</v>
      </c>
      <c r="T106" t="s">
        <v>1872</v>
      </c>
      <c r="V106" t="s">
        <v>1763</v>
      </c>
      <c r="X106" t="s">
        <v>1767</v>
      </c>
      <c r="Y106" t="s">
        <v>1764</v>
      </c>
      <c r="Z106" t="s">
        <v>1791</v>
      </c>
      <c r="AA106" t="s">
        <v>1765</v>
      </c>
      <c r="AB106" t="s">
        <v>1817</v>
      </c>
      <c r="AC106" t="s">
        <v>879</v>
      </c>
      <c r="AD106" t="s">
        <v>1767</v>
      </c>
      <c r="AE106" t="s">
        <v>818</v>
      </c>
      <c r="AF106" t="s">
        <v>879</v>
      </c>
      <c r="AG106" t="s">
        <v>818</v>
      </c>
      <c r="KF106" t="s">
        <v>879</v>
      </c>
      <c r="KH106" t="s">
        <v>818</v>
      </c>
      <c r="KI106" t="s">
        <v>845</v>
      </c>
      <c r="KJ106" t="s">
        <v>818</v>
      </c>
      <c r="KK106" t="s">
        <v>818</v>
      </c>
      <c r="KL106" t="s">
        <v>818</v>
      </c>
      <c r="KM106" t="s">
        <v>845</v>
      </c>
      <c r="KN106" t="s">
        <v>818</v>
      </c>
      <c r="KO106" t="s">
        <v>818</v>
      </c>
      <c r="KP106" t="s">
        <v>845</v>
      </c>
      <c r="KQ106" t="s">
        <v>845</v>
      </c>
      <c r="KR106" t="s">
        <v>818</v>
      </c>
      <c r="KS106" t="s">
        <v>818</v>
      </c>
      <c r="KT106" t="s">
        <v>818</v>
      </c>
      <c r="KU106" t="s">
        <v>818</v>
      </c>
      <c r="KV106" t="s">
        <v>818</v>
      </c>
      <c r="KW106" t="s">
        <v>818</v>
      </c>
      <c r="KX106" t="s">
        <v>845</v>
      </c>
      <c r="KY106" t="s">
        <v>818</v>
      </c>
      <c r="KZ106" t="s">
        <v>818</v>
      </c>
      <c r="LA106" t="s">
        <v>845</v>
      </c>
      <c r="LB106" t="s">
        <v>845</v>
      </c>
      <c r="LC106" t="s">
        <v>845</v>
      </c>
      <c r="LD106" t="s">
        <v>879</v>
      </c>
      <c r="LE106" t="s">
        <v>818</v>
      </c>
      <c r="LF106" t="s">
        <v>837</v>
      </c>
      <c r="LH106" t="s">
        <v>1763</v>
      </c>
      <c r="LI106" t="s">
        <v>1767</v>
      </c>
      <c r="LJ106" t="s">
        <v>1767</v>
      </c>
      <c r="LK106" t="s">
        <v>1767</v>
      </c>
      <c r="LL106" t="s">
        <v>1767</v>
      </c>
      <c r="LM106" t="s">
        <v>1767</v>
      </c>
      <c r="LN106" t="s">
        <v>1767</v>
      </c>
      <c r="LO106" t="s">
        <v>1767</v>
      </c>
      <c r="LQ106" t="s">
        <v>1767</v>
      </c>
      <c r="LR106" t="s">
        <v>818</v>
      </c>
      <c r="LV106" t="s">
        <v>818</v>
      </c>
      <c r="LX106" t="s">
        <v>1767</v>
      </c>
      <c r="MU106" t="s">
        <v>1767</v>
      </c>
      <c r="MV106" t="s">
        <v>1767</v>
      </c>
      <c r="MW106" t="s">
        <v>1763</v>
      </c>
      <c r="MX106" t="s">
        <v>1767</v>
      </c>
      <c r="MY106" t="s">
        <v>1767</v>
      </c>
      <c r="MZ106" t="s">
        <v>1767</v>
      </c>
      <c r="NA106" t="s">
        <v>1767</v>
      </c>
      <c r="NB106" t="s">
        <v>1767</v>
      </c>
      <c r="NR106" t="s">
        <v>1763</v>
      </c>
      <c r="NS106" t="s">
        <v>1767</v>
      </c>
      <c r="NU106" t="s">
        <v>1795</v>
      </c>
      <c r="NV106" t="s">
        <v>1767</v>
      </c>
      <c r="NX106" t="s">
        <v>1773</v>
      </c>
      <c r="OP106" t="s">
        <v>1763</v>
      </c>
      <c r="OQ106" t="s">
        <v>1774</v>
      </c>
      <c r="OR106" t="s">
        <v>1937</v>
      </c>
      <c r="OS106" t="s">
        <v>1871</v>
      </c>
      <c r="OT106" t="s">
        <v>1763</v>
      </c>
      <c r="OU106" t="s">
        <v>1763</v>
      </c>
      <c r="OV106" t="s">
        <v>1777</v>
      </c>
      <c r="OW106" t="s">
        <v>1798</v>
      </c>
      <c r="OX106" t="s">
        <v>832</v>
      </c>
      <c r="OY106" t="s">
        <v>1779</v>
      </c>
      <c r="OZ106" t="s">
        <v>907</v>
      </c>
      <c r="PA106" t="s">
        <v>1763</v>
      </c>
      <c r="PB106" t="s">
        <v>1767</v>
      </c>
      <c r="PC106" t="s">
        <v>1763</v>
      </c>
      <c r="PD106" t="s">
        <v>1767</v>
      </c>
      <c r="PE106" t="s">
        <v>1767</v>
      </c>
      <c r="PF106" t="s">
        <v>1767</v>
      </c>
      <c r="PG106" t="s">
        <v>1767</v>
      </c>
      <c r="PH106" t="s">
        <v>1767</v>
      </c>
      <c r="PI106" t="s">
        <v>1767</v>
      </c>
      <c r="PJ106" t="s">
        <v>1767</v>
      </c>
      <c r="PK106" t="s">
        <v>1767</v>
      </c>
      <c r="PL106" t="s">
        <v>1780</v>
      </c>
      <c r="PM106" t="s">
        <v>1057</v>
      </c>
      <c r="PO106" t="s">
        <v>1781</v>
      </c>
      <c r="PP106" t="s">
        <v>1782</v>
      </c>
      <c r="PQ106" t="s">
        <v>1763</v>
      </c>
      <c r="PR106" t="s">
        <v>1763</v>
      </c>
      <c r="PS106" t="s">
        <v>1767</v>
      </c>
      <c r="PT106" t="s">
        <v>1767</v>
      </c>
      <c r="PU106" t="s">
        <v>1767</v>
      </c>
      <c r="PV106" t="s">
        <v>1767</v>
      </c>
      <c r="PW106" t="s">
        <v>1767</v>
      </c>
      <c r="PX106" t="s">
        <v>1767</v>
      </c>
      <c r="PY106" t="s">
        <v>1767</v>
      </c>
      <c r="PZ106" t="s">
        <v>1783</v>
      </c>
      <c r="QD106" t="s">
        <v>1786</v>
      </c>
      <c r="QE106" t="s">
        <v>845</v>
      </c>
      <c r="QF106" t="s">
        <v>1763</v>
      </c>
      <c r="QG106" t="s">
        <v>1763</v>
      </c>
      <c r="QH106" t="s">
        <v>1763</v>
      </c>
      <c r="QI106" t="s">
        <v>1763</v>
      </c>
      <c r="QJ106" t="s">
        <v>1763</v>
      </c>
      <c r="QK106" t="s">
        <v>1763</v>
      </c>
      <c r="QL106" t="s">
        <v>1763</v>
      </c>
      <c r="QM106" t="s">
        <v>1767</v>
      </c>
      <c r="QN106" t="s">
        <v>1767</v>
      </c>
      <c r="QO106" t="s">
        <v>1767</v>
      </c>
      <c r="QP106" t="s">
        <v>1767</v>
      </c>
      <c r="QQ106" t="s">
        <v>1767</v>
      </c>
      <c r="QR106" t="s">
        <v>1763</v>
      </c>
      <c r="QS106" t="s">
        <v>1763</v>
      </c>
      <c r="QT106" t="s">
        <v>1767</v>
      </c>
      <c r="QU106" t="s">
        <v>1767</v>
      </c>
      <c r="QV106" t="s">
        <v>1767</v>
      </c>
      <c r="QW106" t="s">
        <v>1767</v>
      </c>
      <c r="QX106" t="s">
        <v>1767</v>
      </c>
      <c r="QY106" t="s">
        <v>1767</v>
      </c>
      <c r="QZ106" t="s">
        <v>1767</v>
      </c>
      <c r="RA106" t="s">
        <v>1767</v>
      </c>
      <c r="RB106" t="s">
        <v>1767</v>
      </c>
      <c r="RC106" t="s">
        <v>1767</v>
      </c>
      <c r="RD106" t="s">
        <v>1767</v>
      </c>
      <c r="RE106" t="s">
        <v>1767</v>
      </c>
      <c r="RF106" t="s">
        <v>1767</v>
      </c>
      <c r="RG106" t="s">
        <v>1767</v>
      </c>
      <c r="RH106" t="s">
        <v>1767</v>
      </c>
      <c r="RI106" t="s">
        <v>1767</v>
      </c>
      <c r="RJ106" t="s">
        <v>1767</v>
      </c>
      <c r="RK106" t="s">
        <v>1763</v>
      </c>
      <c r="RL106" t="s">
        <v>1767</v>
      </c>
      <c r="RM106" t="s">
        <v>1763</v>
      </c>
      <c r="RN106" t="s">
        <v>1767</v>
      </c>
      <c r="RO106" t="s">
        <v>1767</v>
      </c>
      <c r="RP106" t="s">
        <v>1767</v>
      </c>
      <c r="RQ106" t="s">
        <v>1767</v>
      </c>
      <c r="RR106" t="s">
        <v>1767</v>
      </c>
      <c r="RS106" t="s">
        <v>1767</v>
      </c>
      <c r="RT106" t="s">
        <v>1767</v>
      </c>
      <c r="RU106" t="s">
        <v>1767</v>
      </c>
      <c r="RV106" t="s">
        <v>1767</v>
      </c>
      <c r="RW106" t="s">
        <v>1767</v>
      </c>
      <c r="RX106" t="s">
        <v>845</v>
      </c>
      <c r="RY106" t="s">
        <v>897</v>
      </c>
      <c r="RZ106" t="s">
        <v>1767</v>
      </c>
      <c r="SB106" t="s">
        <v>1767</v>
      </c>
      <c r="SC106" t="s">
        <v>1767</v>
      </c>
      <c r="SD106" t="s">
        <v>1763</v>
      </c>
      <c r="SE106" t="s">
        <v>1767</v>
      </c>
      <c r="SF106" t="s">
        <v>1767</v>
      </c>
      <c r="SG106" t="s">
        <v>1763</v>
      </c>
      <c r="SH106" t="s">
        <v>1767</v>
      </c>
      <c r="SI106" t="s">
        <v>1767</v>
      </c>
      <c r="SJ106" t="s">
        <v>1767</v>
      </c>
      <c r="SK106" t="s">
        <v>1767</v>
      </c>
      <c r="SL106" t="s">
        <v>1767</v>
      </c>
      <c r="SM106" t="s">
        <v>1767</v>
      </c>
      <c r="SN106" t="s">
        <v>1767</v>
      </c>
      <c r="SO106" t="s">
        <v>1767</v>
      </c>
      <c r="SP106" t="s">
        <v>1767</v>
      </c>
      <c r="SQ106" t="s">
        <v>1767</v>
      </c>
      <c r="SR106" t="s">
        <v>1767</v>
      </c>
      <c r="SS106" t="s">
        <v>1767</v>
      </c>
      <c r="ST106" t="s">
        <v>1767</v>
      </c>
      <c r="SU106" t="s">
        <v>1767</v>
      </c>
      <c r="SV106" t="s">
        <v>1767</v>
      </c>
      <c r="SW106" t="s">
        <v>1767</v>
      </c>
      <c r="SX106" t="s">
        <v>1767</v>
      </c>
      <c r="SY106" t="s">
        <v>1767</v>
      </c>
      <c r="SZ106" t="s">
        <v>1767</v>
      </c>
      <c r="TA106" t="s">
        <v>1767</v>
      </c>
      <c r="TB106" t="s">
        <v>1767</v>
      </c>
      <c r="TC106" t="s">
        <v>1767</v>
      </c>
      <c r="TD106" t="s">
        <v>1767</v>
      </c>
      <c r="TE106" t="s">
        <v>1767</v>
      </c>
      <c r="TF106" t="s">
        <v>1763</v>
      </c>
      <c r="TG106" t="s">
        <v>1767</v>
      </c>
      <c r="TH106" t="s">
        <v>1767</v>
      </c>
      <c r="TI106" t="s">
        <v>1767</v>
      </c>
      <c r="TU106" t="s">
        <v>1767</v>
      </c>
      <c r="TY106" t="s">
        <v>1763</v>
      </c>
      <c r="TZ106" t="s">
        <v>1763</v>
      </c>
      <c r="UA106" t="s">
        <v>1767</v>
      </c>
      <c r="UB106" t="s">
        <v>1763</v>
      </c>
      <c r="UC106" t="s">
        <v>1763</v>
      </c>
      <c r="UD106" t="s">
        <v>1767</v>
      </c>
      <c r="UE106" t="s">
        <v>1767</v>
      </c>
      <c r="UF106" t="s">
        <v>1763</v>
      </c>
      <c r="UG106" t="s">
        <v>1767</v>
      </c>
      <c r="UH106" t="s">
        <v>1767</v>
      </c>
      <c r="UI106" t="s">
        <v>1767</v>
      </c>
      <c r="UJ106" t="s">
        <v>1767</v>
      </c>
      <c r="UK106" t="s">
        <v>1767</v>
      </c>
      <c r="UL106" t="s">
        <v>1763</v>
      </c>
      <c r="UM106" t="s">
        <v>1767</v>
      </c>
      <c r="UN106" t="s">
        <v>1767</v>
      </c>
      <c r="UO106" t="s">
        <v>1767</v>
      </c>
      <c r="UP106" t="s">
        <v>1763</v>
      </c>
      <c r="UQ106" t="s">
        <v>1767</v>
      </c>
      <c r="UR106" t="s">
        <v>1767</v>
      </c>
      <c r="US106" t="s">
        <v>1767</v>
      </c>
      <c r="UT106" t="s">
        <v>1763</v>
      </c>
      <c r="UU106" t="s">
        <v>1767</v>
      </c>
      <c r="UV106" t="s">
        <v>1767</v>
      </c>
      <c r="UW106" t="s">
        <v>1767</v>
      </c>
      <c r="UX106" t="s">
        <v>1767</v>
      </c>
      <c r="UY106" t="s">
        <v>1767</v>
      </c>
      <c r="UZ106" t="s">
        <v>1767</v>
      </c>
      <c r="VD106" t="s">
        <v>1763</v>
      </c>
      <c r="VE106" t="s">
        <v>1767</v>
      </c>
      <c r="VF106" t="s">
        <v>1767</v>
      </c>
      <c r="VG106" t="s">
        <v>1767</v>
      </c>
      <c r="VH106" t="s">
        <v>1767</v>
      </c>
      <c r="VI106" t="s">
        <v>1767</v>
      </c>
      <c r="VJ106" t="s">
        <v>1767</v>
      </c>
      <c r="VK106" t="s">
        <v>1767</v>
      </c>
      <c r="VL106" t="s">
        <v>1767</v>
      </c>
      <c r="VM106" t="s">
        <v>1767</v>
      </c>
      <c r="VN106" t="s">
        <v>1767</v>
      </c>
      <c r="VO106" t="s">
        <v>1767</v>
      </c>
      <c r="VP106" t="s">
        <v>1767</v>
      </c>
      <c r="VQ106" t="s">
        <v>1767</v>
      </c>
      <c r="VY106" t="s">
        <v>1767</v>
      </c>
      <c r="VZ106" t="s">
        <v>1763</v>
      </c>
      <c r="WA106" t="s">
        <v>1763</v>
      </c>
      <c r="WB106" t="s">
        <v>1767</v>
      </c>
      <c r="WJ106" t="s">
        <v>1763</v>
      </c>
      <c r="WK106" t="s">
        <v>1763</v>
      </c>
      <c r="WL106" t="s">
        <v>1767</v>
      </c>
      <c r="WM106" t="s">
        <v>1767</v>
      </c>
      <c r="WN106" t="s">
        <v>1763</v>
      </c>
      <c r="WO106" t="s">
        <v>1767</v>
      </c>
      <c r="WP106" t="s">
        <v>1767</v>
      </c>
      <c r="WQ106" t="s">
        <v>1767</v>
      </c>
      <c r="WR106" t="s">
        <v>1767</v>
      </c>
      <c r="WS106" t="s">
        <v>891</v>
      </c>
      <c r="WU106" t="s">
        <v>1767</v>
      </c>
      <c r="WV106" t="s">
        <v>1763</v>
      </c>
      <c r="WW106" t="s">
        <v>1767</v>
      </c>
      <c r="WX106" t="s">
        <v>1767</v>
      </c>
      <c r="WY106" t="s">
        <v>1767</v>
      </c>
      <c r="WZ106" t="s">
        <v>1767</v>
      </c>
      <c r="XA106" t="s">
        <v>1767</v>
      </c>
      <c r="XB106" t="s">
        <v>1767</v>
      </c>
      <c r="XC106" t="s">
        <v>1789</v>
      </c>
      <c r="XD106" t="s">
        <v>1763</v>
      </c>
      <c r="XE106" t="s">
        <v>1767</v>
      </c>
      <c r="XF106" t="s">
        <v>1767</v>
      </c>
      <c r="XG106" t="s">
        <v>1767</v>
      </c>
      <c r="XH106" t="s">
        <v>1767</v>
      </c>
      <c r="XI106" t="s">
        <v>1767</v>
      </c>
      <c r="XJ106" t="s">
        <v>1767</v>
      </c>
      <c r="XK106" t="s">
        <v>1767</v>
      </c>
      <c r="XL106" t="s">
        <v>1767</v>
      </c>
      <c r="XM106" t="s">
        <v>1767</v>
      </c>
      <c r="XN106" t="s">
        <v>1767</v>
      </c>
      <c r="XO106" t="s">
        <v>1767</v>
      </c>
      <c r="XP106" t="s">
        <v>1767</v>
      </c>
      <c r="XQ106" t="s">
        <v>1767</v>
      </c>
      <c r="XR106" t="s">
        <v>1767</v>
      </c>
      <c r="XS106" t="s">
        <v>1767</v>
      </c>
      <c r="XT106" t="s">
        <v>1767</v>
      </c>
      <c r="XU106" t="s">
        <v>1767</v>
      </c>
      <c r="XV106" t="s">
        <v>1767</v>
      </c>
      <c r="XW106" t="s">
        <v>1763</v>
      </c>
      <c r="XX106" t="s">
        <v>1767</v>
      </c>
      <c r="XY106" t="s">
        <v>1767</v>
      </c>
      <c r="XZ106" t="s">
        <v>1767</v>
      </c>
      <c r="ZM106" t="s">
        <v>1767</v>
      </c>
      <c r="ZN106" t="s">
        <v>1767</v>
      </c>
      <c r="ZO106" t="s">
        <v>1767</v>
      </c>
      <c r="ZP106" t="s">
        <v>1767</v>
      </c>
      <c r="ZQ106" t="s">
        <v>1763</v>
      </c>
      <c r="ZR106" t="s">
        <v>1767</v>
      </c>
      <c r="ZS106" t="s">
        <v>1763</v>
      </c>
      <c r="ZT106" t="s">
        <v>1767</v>
      </c>
      <c r="ZU106" t="s">
        <v>1767</v>
      </c>
      <c r="ZV106" t="s">
        <v>1767</v>
      </c>
      <c r="ZW106" t="s">
        <v>1767</v>
      </c>
      <c r="ZX106" t="s">
        <v>1767</v>
      </c>
      <c r="ZY106" t="s">
        <v>1767</v>
      </c>
      <c r="ZZ106" t="s">
        <v>1767</v>
      </c>
      <c r="AAA106" t="s">
        <v>1763</v>
      </c>
      <c r="AAB106" t="s">
        <v>1767</v>
      </c>
      <c r="AAC106" t="s">
        <v>1767</v>
      </c>
      <c r="AAD106" t="s">
        <v>1767</v>
      </c>
      <c r="AAE106" t="s">
        <v>1767</v>
      </c>
      <c r="AAF106" t="s">
        <v>1767</v>
      </c>
      <c r="AAH106" t="s">
        <v>1767</v>
      </c>
      <c r="AAI106" t="s">
        <v>1767</v>
      </c>
      <c r="AAJ106" t="s">
        <v>1767</v>
      </c>
      <c r="AAK106" t="s">
        <v>1767</v>
      </c>
      <c r="AAL106" t="s">
        <v>1767</v>
      </c>
      <c r="AAM106" t="s">
        <v>1763</v>
      </c>
      <c r="AAN106" t="s">
        <v>1767</v>
      </c>
      <c r="AAO106" t="s">
        <v>1767</v>
      </c>
      <c r="AAP106" t="s">
        <v>1767</v>
      </c>
      <c r="AAQ106" t="s">
        <v>1767</v>
      </c>
      <c r="AAR106" t="s">
        <v>1767</v>
      </c>
      <c r="AAS106" t="s">
        <v>1767</v>
      </c>
      <c r="AAT106" t="s">
        <v>1767</v>
      </c>
      <c r="AAV106" t="s">
        <v>1763</v>
      </c>
      <c r="AAW106" t="s">
        <v>1767</v>
      </c>
      <c r="AAX106" t="s">
        <v>1767</v>
      </c>
      <c r="AAY106" t="s">
        <v>1767</v>
      </c>
      <c r="AAZ106" t="s">
        <v>1767</v>
      </c>
      <c r="ABA106" t="s">
        <v>1763</v>
      </c>
      <c r="ABB106" t="s">
        <v>1763</v>
      </c>
      <c r="ABC106" t="s">
        <v>1767</v>
      </c>
      <c r="ABD106" t="s">
        <v>1763</v>
      </c>
      <c r="ABE106" t="s">
        <v>1767</v>
      </c>
      <c r="ABF106" t="s">
        <v>1767</v>
      </c>
      <c r="ABG106" t="s">
        <v>1767</v>
      </c>
      <c r="ABH106" t="s">
        <v>1767</v>
      </c>
      <c r="ABI106" t="s">
        <v>1767</v>
      </c>
      <c r="ABJ106" t="s">
        <v>1767</v>
      </c>
      <c r="ABK106" t="s">
        <v>1767</v>
      </c>
      <c r="ABL106" t="s">
        <v>1767</v>
      </c>
      <c r="ABM106" t="s">
        <v>1767</v>
      </c>
      <c r="ABN106" t="s">
        <v>1767</v>
      </c>
      <c r="ABO106" t="s">
        <v>1767</v>
      </c>
      <c r="ABP106" t="s">
        <v>1767</v>
      </c>
      <c r="ABQ106" t="s">
        <v>1767</v>
      </c>
      <c r="ABR106" t="s">
        <v>1767</v>
      </c>
      <c r="ABS106" t="s">
        <v>1767</v>
      </c>
      <c r="ABT106" t="s">
        <v>1763</v>
      </c>
      <c r="ABU106" t="s">
        <v>1767</v>
      </c>
      <c r="ABV106" t="s">
        <v>1763</v>
      </c>
      <c r="ABW106" t="s">
        <v>1763</v>
      </c>
      <c r="ABX106" t="s">
        <v>1767</v>
      </c>
      <c r="ABY106" t="s">
        <v>1767</v>
      </c>
      <c r="ABZ106" t="s">
        <v>1767</v>
      </c>
      <c r="ACA106" t="s">
        <v>1767</v>
      </c>
      <c r="ACB106" t="s">
        <v>1767</v>
      </c>
      <c r="ACC106" t="s">
        <v>1767</v>
      </c>
      <c r="ACD106" t="s">
        <v>1767</v>
      </c>
      <c r="ACE106" t="s">
        <v>1767</v>
      </c>
      <c r="ACF106" t="s">
        <v>1767</v>
      </c>
      <c r="ACG106" t="s">
        <v>1767</v>
      </c>
      <c r="ACH106" t="s">
        <v>1767</v>
      </c>
      <c r="ACI106" t="s">
        <v>1767</v>
      </c>
    </row>
    <row r="107" spans="1:763">
      <c r="A107" t="s">
        <v>1337</v>
      </c>
      <c r="B107" t="s">
        <v>1338</v>
      </c>
      <c r="C107" t="s">
        <v>1339</v>
      </c>
      <c r="D107" t="s">
        <v>873</v>
      </c>
      <c r="E107" t="s">
        <v>873</v>
      </c>
      <c r="P107" t="s">
        <v>812</v>
      </c>
      <c r="T107" t="s">
        <v>1938</v>
      </c>
      <c r="V107" t="s">
        <v>1763</v>
      </c>
      <c r="X107" t="s">
        <v>1763</v>
      </c>
      <c r="Y107" t="s">
        <v>1764</v>
      </c>
      <c r="AA107" t="s">
        <v>1792</v>
      </c>
      <c r="AB107" t="s">
        <v>1817</v>
      </c>
      <c r="AC107" t="s">
        <v>836</v>
      </c>
      <c r="AD107" t="s">
        <v>1767</v>
      </c>
      <c r="AE107" t="s">
        <v>818</v>
      </c>
      <c r="AF107" t="s">
        <v>836</v>
      </c>
      <c r="AG107" t="s">
        <v>818</v>
      </c>
      <c r="KF107" t="s">
        <v>836</v>
      </c>
      <c r="KH107" t="s">
        <v>818</v>
      </c>
      <c r="KI107" t="s">
        <v>818</v>
      </c>
      <c r="KJ107" t="s">
        <v>845</v>
      </c>
      <c r="KK107" t="s">
        <v>845</v>
      </c>
      <c r="KL107" t="s">
        <v>818</v>
      </c>
      <c r="KM107" t="s">
        <v>818</v>
      </c>
      <c r="KN107" t="s">
        <v>837</v>
      </c>
      <c r="KO107" t="s">
        <v>818</v>
      </c>
      <c r="KP107" t="s">
        <v>837</v>
      </c>
      <c r="KQ107" t="s">
        <v>837</v>
      </c>
      <c r="KR107" t="s">
        <v>818</v>
      </c>
      <c r="KS107" t="s">
        <v>818</v>
      </c>
      <c r="KT107" t="s">
        <v>818</v>
      </c>
      <c r="KU107" t="s">
        <v>818</v>
      </c>
      <c r="KV107" t="s">
        <v>818</v>
      </c>
      <c r="KW107" t="s">
        <v>818</v>
      </c>
      <c r="KX107" t="s">
        <v>818</v>
      </c>
      <c r="KY107" t="s">
        <v>818</v>
      </c>
      <c r="KZ107" t="s">
        <v>818</v>
      </c>
      <c r="LA107" t="s">
        <v>818</v>
      </c>
      <c r="LB107" t="s">
        <v>845</v>
      </c>
      <c r="LC107" t="s">
        <v>837</v>
      </c>
      <c r="LD107" t="s">
        <v>836</v>
      </c>
      <c r="LE107" t="s">
        <v>845</v>
      </c>
      <c r="LF107" t="s">
        <v>837</v>
      </c>
      <c r="LH107" t="s">
        <v>1763</v>
      </c>
      <c r="LI107" t="s">
        <v>1767</v>
      </c>
      <c r="LJ107" t="s">
        <v>1767</v>
      </c>
      <c r="LK107" t="s">
        <v>1767</v>
      </c>
      <c r="LL107" t="s">
        <v>1767</v>
      </c>
      <c r="LM107" t="s">
        <v>1767</v>
      </c>
      <c r="LN107" t="s">
        <v>1763</v>
      </c>
      <c r="LO107" t="s">
        <v>1767</v>
      </c>
      <c r="LQ107" t="s">
        <v>1767</v>
      </c>
      <c r="LR107" t="s">
        <v>818</v>
      </c>
      <c r="LV107" t="s">
        <v>818</v>
      </c>
      <c r="LX107" t="s">
        <v>1767</v>
      </c>
      <c r="MU107" t="s">
        <v>1763</v>
      </c>
      <c r="NC107" t="s">
        <v>1763</v>
      </c>
      <c r="ND107" t="s">
        <v>1767</v>
      </c>
      <c r="NE107" t="s">
        <v>1763</v>
      </c>
      <c r="NR107" t="s">
        <v>1767</v>
      </c>
      <c r="NU107" t="s">
        <v>1905</v>
      </c>
      <c r="NX107" t="s">
        <v>1939</v>
      </c>
      <c r="NY107" t="s">
        <v>845</v>
      </c>
      <c r="NZ107" t="s">
        <v>903</v>
      </c>
      <c r="OP107" t="s">
        <v>1763</v>
      </c>
      <c r="OQ107" t="s">
        <v>1774</v>
      </c>
      <c r="OR107" t="s">
        <v>1797</v>
      </c>
      <c r="OS107" t="s">
        <v>1806</v>
      </c>
      <c r="OT107" t="s">
        <v>1767</v>
      </c>
      <c r="OU107" t="s">
        <v>1767</v>
      </c>
      <c r="OV107" t="s">
        <v>1867</v>
      </c>
      <c r="PA107" t="s">
        <v>1767</v>
      </c>
      <c r="PB107" t="s">
        <v>1763</v>
      </c>
      <c r="PC107" t="s">
        <v>1767</v>
      </c>
      <c r="PD107" t="s">
        <v>1767</v>
      </c>
      <c r="PE107" t="s">
        <v>1767</v>
      </c>
      <c r="PF107" t="s">
        <v>1767</v>
      </c>
      <c r="PG107" t="s">
        <v>1767</v>
      </c>
      <c r="PH107" t="s">
        <v>1767</v>
      </c>
      <c r="PI107" t="s">
        <v>1767</v>
      </c>
      <c r="PJ107" t="s">
        <v>1767</v>
      </c>
      <c r="PM107" t="s">
        <v>837</v>
      </c>
      <c r="PN107" t="s">
        <v>845</v>
      </c>
      <c r="PO107" t="s">
        <v>1812</v>
      </c>
      <c r="PP107" t="s">
        <v>1782</v>
      </c>
      <c r="PQ107" t="s">
        <v>1763</v>
      </c>
      <c r="PR107" t="s">
        <v>1763</v>
      </c>
      <c r="PS107" t="s">
        <v>1767</v>
      </c>
      <c r="PT107" t="s">
        <v>1767</v>
      </c>
      <c r="PU107" t="s">
        <v>1767</v>
      </c>
      <c r="PV107" t="s">
        <v>1767</v>
      </c>
      <c r="PW107" t="s">
        <v>1767</v>
      </c>
      <c r="PX107" t="s">
        <v>1767</v>
      </c>
      <c r="PY107" t="s">
        <v>1767</v>
      </c>
      <c r="PZ107" t="s">
        <v>1783</v>
      </c>
      <c r="QA107" t="s">
        <v>1896</v>
      </c>
      <c r="QB107" t="s">
        <v>1808</v>
      </c>
      <c r="QC107" t="s">
        <v>1858</v>
      </c>
      <c r="QD107" t="s">
        <v>1786</v>
      </c>
      <c r="QE107" t="s">
        <v>845</v>
      </c>
      <c r="QF107" t="s">
        <v>1763</v>
      </c>
      <c r="QG107" t="s">
        <v>1767</v>
      </c>
      <c r="QH107" t="s">
        <v>1763</v>
      </c>
      <c r="QI107" t="s">
        <v>1767</v>
      </c>
      <c r="QJ107" t="s">
        <v>1767</v>
      </c>
      <c r="QK107" t="s">
        <v>1767</v>
      </c>
      <c r="QL107" t="s">
        <v>1767</v>
      </c>
      <c r="QM107" t="s">
        <v>1763</v>
      </c>
      <c r="QN107" t="s">
        <v>1767</v>
      </c>
      <c r="QO107" t="s">
        <v>1767</v>
      </c>
      <c r="QP107" t="s">
        <v>1767</v>
      </c>
      <c r="QQ107" t="s">
        <v>1767</v>
      </c>
      <c r="QR107" t="s">
        <v>1763</v>
      </c>
      <c r="QS107" t="s">
        <v>1763</v>
      </c>
      <c r="QT107" t="s">
        <v>1767</v>
      </c>
      <c r="QU107" t="s">
        <v>1767</v>
      </c>
      <c r="QV107" t="s">
        <v>1767</v>
      </c>
      <c r="QW107" t="s">
        <v>1767</v>
      </c>
      <c r="QX107" t="s">
        <v>1767</v>
      </c>
      <c r="QY107" t="s">
        <v>1767</v>
      </c>
      <c r="QZ107" t="s">
        <v>1767</v>
      </c>
      <c r="RA107" t="s">
        <v>1767</v>
      </c>
      <c r="RB107" t="s">
        <v>1767</v>
      </c>
      <c r="RC107" t="s">
        <v>1767</v>
      </c>
      <c r="RD107" t="s">
        <v>1767</v>
      </c>
      <c r="RE107" t="s">
        <v>1767</v>
      </c>
      <c r="RF107" t="s">
        <v>1767</v>
      </c>
      <c r="RG107" t="s">
        <v>1767</v>
      </c>
      <c r="RH107" t="s">
        <v>1767</v>
      </c>
      <c r="RI107" t="s">
        <v>1767</v>
      </c>
      <c r="RJ107" t="s">
        <v>1767</v>
      </c>
      <c r="RK107" t="s">
        <v>1763</v>
      </c>
      <c r="RL107" t="s">
        <v>1767</v>
      </c>
      <c r="RM107" t="s">
        <v>1763</v>
      </c>
      <c r="RN107" t="s">
        <v>1767</v>
      </c>
      <c r="RO107" t="s">
        <v>1767</v>
      </c>
      <c r="RP107" t="s">
        <v>1767</v>
      </c>
      <c r="RQ107" t="s">
        <v>1767</v>
      </c>
      <c r="RR107" t="s">
        <v>1767</v>
      </c>
      <c r="RS107" t="s">
        <v>1767</v>
      </c>
      <c r="RT107" t="s">
        <v>1767</v>
      </c>
      <c r="RU107" t="s">
        <v>1767</v>
      </c>
      <c r="RV107" t="s">
        <v>1767</v>
      </c>
      <c r="RW107" t="s">
        <v>1767</v>
      </c>
      <c r="RX107" t="s">
        <v>845</v>
      </c>
      <c r="RY107" t="s">
        <v>1088</v>
      </c>
      <c r="RZ107" t="s">
        <v>1763</v>
      </c>
      <c r="SA107" t="s">
        <v>1763</v>
      </c>
      <c r="SB107" t="s">
        <v>1767</v>
      </c>
      <c r="SC107" t="s">
        <v>1767</v>
      </c>
      <c r="SD107" t="s">
        <v>1767</v>
      </c>
      <c r="SE107" t="s">
        <v>1767</v>
      </c>
      <c r="SF107" t="s">
        <v>1767</v>
      </c>
      <c r="SG107" t="s">
        <v>1767</v>
      </c>
      <c r="SH107" t="s">
        <v>1767</v>
      </c>
      <c r="SI107" t="s">
        <v>1767</v>
      </c>
      <c r="SJ107" t="s">
        <v>1767</v>
      </c>
      <c r="SK107" t="s">
        <v>1767</v>
      </c>
      <c r="SL107" t="s">
        <v>1767</v>
      </c>
      <c r="SM107" t="s">
        <v>1767</v>
      </c>
      <c r="SN107" t="s">
        <v>1763</v>
      </c>
      <c r="SO107" t="s">
        <v>1767</v>
      </c>
      <c r="SP107" t="s">
        <v>1767</v>
      </c>
      <c r="SQ107" t="s">
        <v>1767</v>
      </c>
      <c r="SR107" t="s">
        <v>1767</v>
      </c>
      <c r="SS107" t="s">
        <v>1767</v>
      </c>
      <c r="ST107" t="s">
        <v>1767</v>
      </c>
      <c r="SU107" t="s">
        <v>1767</v>
      </c>
      <c r="SV107" t="s">
        <v>1767</v>
      </c>
      <c r="SW107" t="s">
        <v>1767</v>
      </c>
      <c r="SX107" t="s">
        <v>1767</v>
      </c>
      <c r="SY107" t="s">
        <v>1767</v>
      </c>
      <c r="SZ107" t="s">
        <v>1767</v>
      </c>
      <c r="TA107" t="s">
        <v>1767</v>
      </c>
      <c r="TB107" t="s">
        <v>1767</v>
      </c>
      <c r="TC107" t="s">
        <v>1767</v>
      </c>
      <c r="TD107" t="s">
        <v>1767</v>
      </c>
      <c r="TE107" t="s">
        <v>1767</v>
      </c>
      <c r="TF107" t="s">
        <v>1763</v>
      </c>
      <c r="TG107" t="s">
        <v>1767</v>
      </c>
      <c r="TH107" t="s">
        <v>1767</v>
      </c>
      <c r="TI107" t="s">
        <v>1767</v>
      </c>
      <c r="TU107" t="s">
        <v>1767</v>
      </c>
      <c r="TY107" t="s">
        <v>1767</v>
      </c>
      <c r="TZ107" t="s">
        <v>1763</v>
      </c>
      <c r="UA107" t="s">
        <v>1767</v>
      </c>
      <c r="UB107" t="s">
        <v>1767</v>
      </c>
      <c r="UC107" t="s">
        <v>1767</v>
      </c>
      <c r="UD107" t="s">
        <v>1767</v>
      </c>
      <c r="UE107" t="s">
        <v>1767</v>
      </c>
      <c r="UF107" t="s">
        <v>1767</v>
      </c>
      <c r="UG107" t="s">
        <v>1767</v>
      </c>
      <c r="UH107" t="s">
        <v>1767</v>
      </c>
      <c r="UI107" t="s">
        <v>1767</v>
      </c>
      <c r="UJ107" t="s">
        <v>1767</v>
      </c>
      <c r="UK107" t="s">
        <v>1767</v>
      </c>
      <c r="UL107" t="s">
        <v>1767</v>
      </c>
      <c r="UM107" t="s">
        <v>1767</v>
      </c>
      <c r="UN107" t="s">
        <v>1767</v>
      </c>
      <c r="UO107" t="s">
        <v>1767</v>
      </c>
      <c r="UP107" t="s">
        <v>1767</v>
      </c>
      <c r="UQ107" t="s">
        <v>1767</v>
      </c>
      <c r="UR107" t="s">
        <v>1767</v>
      </c>
      <c r="US107" t="s">
        <v>1767</v>
      </c>
      <c r="UT107" t="s">
        <v>1767</v>
      </c>
      <c r="UU107" t="s">
        <v>1767</v>
      </c>
      <c r="UV107" t="s">
        <v>1767</v>
      </c>
      <c r="UW107" t="s">
        <v>1763</v>
      </c>
      <c r="UX107" t="s">
        <v>1767</v>
      </c>
      <c r="UY107" t="s">
        <v>1767</v>
      </c>
      <c r="UZ107" t="s">
        <v>1767</v>
      </c>
      <c r="VD107" t="s">
        <v>1767</v>
      </c>
      <c r="VE107" t="s">
        <v>1767</v>
      </c>
      <c r="VF107" t="s">
        <v>1763</v>
      </c>
      <c r="VG107" t="s">
        <v>1763</v>
      </c>
      <c r="VH107" t="s">
        <v>1767</v>
      </c>
      <c r="VI107" t="s">
        <v>1767</v>
      </c>
      <c r="VJ107" t="s">
        <v>1767</v>
      </c>
      <c r="VK107" t="s">
        <v>1767</v>
      </c>
      <c r="VL107" t="s">
        <v>1767</v>
      </c>
      <c r="VM107" t="s">
        <v>1767</v>
      </c>
      <c r="VN107" t="s">
        <v>1767</v>
      </c>
      <c r="VO107" t="s">
        <v>1767</v>
      </c>
      <c r="VP107" t="s">
        <v>1767</v>
      </c>
      <c r="VQ107" t="s">
        <v>1767</v>
      </c>
      <c r="VY107" t="s">
        <v>1767</v>
      </c>
      <c r="VZ107" t="s">
        <v>1763</v>
      </c>
      <c r="WA107" t="s">
        <v>1767</v>
      </c>
      <c r="WJ107" t="s">
        <v>1763</v>
      </c>
      <c r="WK107" t="s">
        <v>1767</v>
      </c>
      <c r="WL107" t="s">
        <v>1767</v>
      </c>
      <c r="WM107" t="s">
        <v>1767</v>
      </c>
      <c r="WN107" t="s">
        <v>1767</v>
      </c>
      <c r="WO107" t="s">
        <v>1767</v>
      </c>
      <c r="WP107" t="s">
        <v>1767</v>
      </c>
      <c r="WQ107" t="s">
        <v>1767</v>
      </c>
      <c r="WR107" t="s">
        <v>1767</v>
      </c>
      <c r="WS107" t="s">
        <v>849</v>
      </c>
      <c r="WU107" t="s">
        <v>1767</v>
      </c>
      <c r="WV107" t="s">
        <v>1767</v>
      </c>
      <c r="WW107" t="s">
        <v>1767</v>
      </c>
      <c r="WX107" t="s">
        <v>1767</v>
      </c>
      <c r="WY107" t="s">
        <v>1767</v>
      </c>
      <c r="WZ107" t="s">
        <v>1763</v>
      </c>
      <c r="XA107" t="s">
        <v>1767</v>
      </c>
      <c r="XB107" t="s">
        <v>1767</v>
      </c>
      <c r="XC107" t="s">
        <v>1789</v>
      </c>
      <c r="XD107" t="s">
        <v>1763</v>
      </c>
      <c r="XE107" t="s">
        <v>1767</v>
      </c>
      <c r="XF107" t="s">
        <v>1767</v>
      </c>
      <c r="XG107" t="s">
        <v>1767</v>
      </c>
      <c r="XH107" t="s">
        <v>1767</v>
      </c>
      <c r="XI107" t="s">
        <v>1767</v>
      </c>
      <c r="XJ107" t="s">
        <v>1767</v>
      </c>
      <c r="XK107" t="s">
        <v>1767</v>
      </c>
      <c r="XL107" t="s">
        <v>1767</v>
      </c>
      <c r="XM107" t="s">
        <v>1767</v>
      </c>
      <c r="XN107" t="s">
        <v>1767</v>
      </c>
      <c r="XO107" t="s">
        <v>1767</v>
      </c>
      <c r="XP107" t="s">
        <v>1767</v>
      </c>
      <c r="XQ107" t="s">
        <v>1767</v>
      </c>
      <c r="XR107" t="s">
        <v>1767</v>
      </c>
      <c r="XS107" t="s">
        <v>1767</v>
      </c>
      <c r="XT107" t="s">
        <v>1767</v>
      </c>
      <c r="XU107" t="s">
        <v>1767</v>
      </c>
      <c r="XV107" t="s">
        <v>1767</v>
      </c>
      <c r="XW107" t="s">
        <v>1763</v>
      </c>
      <c r="XX107" t="s">
        <v>1767</v>
      </c>
      <c r="XY107" t="s">
        <v>1767</v>
      </c>
      <c r="XZ107" t="s">
        <v>1767</v>
      </c>
      <c r="ZM107" t="s">
        <v>1767</v>
      </c>
      <c r="ZN107" t="s">
        <v>1767</v>
      </c>
      <c r="ZO107" t="s">
        <v>1767</v>
      </c>
      <c r="ZP107" t="s">
        <v>1767</v>
      </c>
      <c r="ZQ107" t="s">
        <v>1763</v>
      </c>
      <c r="ZR107" t="s">
        <v>1763</v>
      </c>
      <c r="ZS107" t="s">
        <v>1767</v>
      </c>
      <c r="ZT107" t="s">
        <v>1767</v>
      </c>
      <c r="ZU107" t="s">
        <v>1767</v>
      </c>
      <c r="ZV107" t="s">
        <v>1767</v>
      </c>
      <c r="ZW107" t="s">
        <v>1767</v>
      </c>
      <c r="ZX107" t="s">
        <v>1767</v>
      </c>
      <c r="ZY107" t="s">
        <v>1767</v>
      </c>
      <c r="ZZ107" t="s">
        <v>1763</v>
      </c>
      <c r="AAA107" t="s">
        <v>1767</v>
      </c>
      <c r="AAB107" t="s">
        <v>1767</v>
      </c>
      <c r="AAC107" t="s">
        <v>1767</v>
      </c>
      <c r="AAD107" t="s">
        <v>1767</v>
      </c>
      <c r="AAE107" t="s">
        <v>1767</v>
      </c>
      <c r="AAF107" t="s">
        <v>1767</v>
      </c>
      <c r="AAH107" t="s">
        <v>1763</v>
      </c>
      <c r="AAI107" t="s">
        <v>1767</v>
      </c>
      <c r="AAJ107" t="s">
        <v>1767</v>
      </c>
      <c r="AAK107" t="s">
        <v>1767</v>
      </c>
      <c r="AAL107" t="s">
        <v>1763</v>
      </c>
      <c r="AAM107" t="s">
        <v>1767</v>
      </c>
      <c r="AAN107" t="s">
        <v>1767</v>
      </c>
      <c r="AAO107" t="s">
        <v>1767</v>
      </c>
      <c r="AAP107" t="s">
        <v>1767</v>
      </c>
      <c r="AAQ107" t="s">
        <v>1767</v>
      </c>
      <c r="AAR107" t="s">
        <v>1767</v>
      </c>
      <c r="AAS107" t="s">
        <v>1767</v>
      </c>
      <c r="AAT107" t="s">
        <v>1767</v>
      </c>
      <c r="AAV107" t="s">
        <v>1763</v>
      </c>
      <c r="AAW107" t="s">
        <v>1767</v>
      </c>
      <c r="AAX107" t="s">
        <v>1767</v>
      </c>
      <c r="AAY107" t="s">
        <v>1767</v>
      </c>
      <c r="AAZ107" t="s">
        <v>1767</v>
      </c>
      <c r="ABA107" t="s">
        <v>1767</v>
      </c>
      <c r="ABB107" t="s">
        <v>1767</v>
      </c>
      <c r="ABC107" t="s">
        <v>1767</v>
      </c>
      <c r="ABD107" t="s">
        <v>1767</v>
      </c>
      <c r="ABE107" t="s">
        <v>1767</v>
      </c>
      <c r="ABF107" t="s">
        <v>1767</v>
      </c>
      <c r="ABG107" t="s">
        <v>1767</v>
      </c>
      <c r="ABH107" t="s">
        <v>1767</v>
      </c>
      <c r="ABI107" t="s">
        <v>1767</v>
      </c>
      <c r="ABJ107" t="s">
        <v>1767</v>
      </c>
      <c r="ABK107" t="s">
        <v>1767</v>
      </c>
      <c r="ABL107" t="s">
        <v>1767</v>
      </c>
      <c r="ABM107" t="s">
        <v>1767</v>
      </c>
      <c r="ABN107" t="s">
        <v>1767</v>
      </c>
      <c r="ABO107" t="s">
        <v>1767</v>
      </c>
      <c r="ABP107" t="s">
        <v>1767</v>
      </c>
      <c r="ABQ107" t="s">
        <v>1767</v>
      </c>
      <c r="ABR107" t="s">
        <v>1767</v>
      </c>
      <c r="ABS107" t="s">
        <v>1767</v>
      </c>
      <c r="ABT107" t="s">
        <v>1767</v>
      </c>
      <c r="ABU107" t="s">
        <v>1767</v>
      </c>
      <c r="ABV107" t="s">
        <v>1767</v>
      </c>
      <c r="ABW107" t="s">
        <v>1763</v>
      </c>
      <c r="ABX107" t="s">
        <v>1767</v>
      </c>
      <c r="ABY107" t="s">
        <v>1767</v>
      </c>
      <c r="ABZ107" t="s">
        <v>1767</v>
      </c>
      <c r="ACA107" t="s">
        <v>1763</v>
      </c>
      <c r="ACB107" t="s">
        <v>1767</v>
      </c>
      <c r="ACC107" t="s">
        <v>1767</v>
      </c>
      <c r="ACD107" t="s">
        <v>1767</v>
      </c>
      <c r="ACE107" t="s">
        <v>1767</v>
      </c>
      <c r="ACF107" t="s">
        <v>1767</v>
      </c>
      <c r="ACG107" t="s">
        <v>1767</v>
      </c>
      <c r="ACH107" t="s">
        <v>1767</v>
      </c>
      <c r="ACI107" t="s">
        <v>1767</v>
      </c>
    </row>
    <row r="108" spans="1:763">
      <c r="A108" t="s">
        <v>1341</v>
      </c>
      <c r="B108" t="s">
        <v>1342</v>
      </c>
      <c r="C108" t="s">
        <v>1343</v>
      </c>
      <c r="D108" t="s">
        <v>977</v>
      </c>
      <c r="E108" t="s">
        <v>977</v>
      </c>
      <c r="P108" t="s">
        <v>855</v>
      </c>
      <c r="T108" t="s">
        <v>1940</v>
      </c>
      <c r="V108" t="s">
        <v>1763</v>
      </c>
      <c r="X108" t="s">
        <v>1767</v>
      </c>
      <c r="Y108" t="s">
        <v>1791</v>
      </c>
      <c r="Z108" t="s">
        <v>1791</v>
      </c>
      <c r="AA108" t="s">
        <v>1828</v>
      </c>
      <c r="AB108" t="s">
        <v>1817</v>
      </c>
      <c r="AC108" t="s">
        <v>836</v>
      </c>
      <c r="AD108" t="s">
        <v>1767</v>
      </c>
      <c r="AE108" t="s">
        <v>818</v>
      </c>
      <c r="AF108" t="s">
        <v>836</v>
      </c>
      <c r="AG108" t="s">
        <v>818</v>
      </c>
      <c r="KF108" t="s">
        <v>836</v>
      </c>
      <c r="KH108" t="s">
        <v>818</v>
      </c>
      <c r="KI108" t="s">
        <v>818</v>
      </c>
      <c r="KJ108" t="s">
        <v>818</v>
      </c>
      <c r="KK108" t="s">
        <v>845</v>
      </c>
      <c r="KL108" t="s">
        <v>818</v>
      </c>
      <c r="KM108" t="s">
        <v>818</v>
      </c>
      <c r="KN108" t="s">
        <v>845</v>
      </c>
      <c r="KO108" t="s">
        <v>818</v>
      </c>
      <c r="KP108" t="s">
        <v>845</v>
      </c>
      <c r="KQ108" t="s">
        <v>845</v>
      </c>
      <c r="KR108" t="s">
        <v>818</v>
      </c>
      <c r="KS108" t="s">
        <v>818</v>
      </c>
      <c r="KT108" t="s">
        <v>818</v>
      </c>
      <c r="KU108" t="s">
        <v>818</v>
      </c>
      <c r="KV108" t="s">
        <v>818</v>
      </c>
      <c r="KW108" t="s">
        <v>845</v>
      </c>
      <c r="KX108" t="s">
        <v>845</v>
      </c>
      <c r="KY108" t="s">
        <v>818</v>
      </c>
      <c r="KZ108" t="s">
        <v>818</v>
      </c>
      <c r="LA108" t="s">
        <v>837</v>
      </c>
      <c r="LB108" t="s">
        <v>818</v>
      </c>
      <c r="LC108" t="s">
        <v>845</v>
      </c>
      <c r="LD108" t="s">
        <v>836</v>
      </c>
      <c r="LE108" t="s">
        <v>845</v>
      </c>
      <c r="LF108" t="s">
        <v>879</v>
      </c>
      <c r="LH108" t="s">
        <v>1767</v>
      </c>
      <c r="LI108" t="s">
        <v>1767</v>
      </c>
      <c r="LJ108" t="s">
        <v>1767</v>
      </c>
      <c r="LK108" t="s">
        <v>1763</v>
      </c>
      <c r="LL108" t="s">
        <v>1767</v>
      </c>
      <c r="LM108" t="s">
        <v>1767</v>
      </c>
      <c r="LN108" t="s">
        <v>1767</v>
      </c>
      <c r="LO108" t="s">
        <v>1767</v>
      </c>
      <c r="LQ108" t="s">
        <v>1767</v>
      </c>
      <c r="LR108" t="s">
        <v>818</v>
      </c>
      <c r="LV108" t="s">
        <v>818</v>
      </c>
      <c r="LX108" t="s">
        <v>1767</v>
      </c>
      <c r="MU108" t="s">
        <v>1767</v>
      </c>
      <c r="MV108" t="s">
        <v>1767</v>
      </c>
      <c r="MW108" t="s">
        <v>1767</v>
      </c>
      <c r="MX108" t="s">
        <v>1767</v>
      </c>
      <c r="MY108" t="s">
        <v>1767</v>
      </c>
      <c r="MZ108" t="s">
        <v>1763</v>
      </c>
      <c r="NA108" t="s">
        <v>1767</v>
      </c>
      <c r="NB108" t="s">
        <v>1767</v>
      </c>
      <c r="NR108" t="s">
        <v>1763</v>
      </c>
      <c r="NS108" t="s">
        <v>1767</v>
      </c>
      <c r="NU108" t="s">
        <v>1795</v>
      </c>
      <c r="NV108" t="s">
        <v>1767</v>
      </c>
      <c r="NY108" t="s">
        <v>845</v>
      </c>
      <c r="NZ108" t="s">
        <v>889</v>
      </c>
      <c r="OP108" t="s">
        <v>1763</v>
      </c>
      <c r="OQ108" t="s">
        <v>1774</v>
      </c>
      <c r="OR108" t="s">
        <v>1775</v>
      </c>
      <c r="OS108" t="s">
        <v>1806</v>
      </c>
      <c r="OT108" t="s">
        <v>1763</v>
      </c>
      <c r="OU108" t="s">
        <v>1763</v>
      </c>
      <c r="OV108" t="s">
        <v>1777</v>
      </c>
      <c r="OW108" t="s">
        <v>1820</v>
      </c>
      <c r="OX108" t="s">
        <v>955</v>
      </c>
      <c r="OY108" t="s">
        <v>1779</v>
      </c>
      <c r="OZ108" t="s">
        <v>907</v>
      </c>
      <c r="PA108" t="s">
        <v>1767</v>
      </c>
      <c r="PB108" t="s">
        <v>1767</v>
      </c>
      <c r="PC108" t="s">
        <v>1767</v>
      </c>
      <c r="PD108" t="s">
        <v>1767</v>
      </c>
      <c r="PE108" t="s">
        <v>1767</v>
      </c>
      <c r="PF108" t="s">
        <v>1767</v>
      </c>
      <c r="PG108" t="s">
        <v>1763</v>
      </c>
      <c r="PH108" t="s">
        <v>1767</v>
      </c>
      <c r="PI108" t="s">
        <v>1767</v>
      </c>
      <c r="PJ108" t="s">
        <v>1767</v>
      </c>
      <c r="PK108" t="s">
        <v>1767</v>
      </c>
      <c r="PL108" t="s">
        <v>1780</v>
      </c>
      <c r="PM108" t="s">
        <v>879</v>
      </c>
      <c r="PO108" t="s">
        <v>1807</v>
      </c>
      <c r="PP108" t="s">
        <v>1782</v>
      </c>
      <c r="PQ108" t="s">
        <v>1763</v>
      </c>
      <c r="PR108" t="s">
        <v>1763</v>
      </c>
      <c r="PS108" t="s">
        <v>1767</v>
      </c>
      <c r="PT108" t="s">
        <v>1767</v>
      </c>
      <c r="PU108" t="s">
        <v>1767</v>
      </c>
      <c r="PV108" t="s">
        <v>1767</v>
      </c>
      <c r="PW108" t="s">
        <v>1767</v>
      </c>
      <c r="PX108" t="s">
        <v>1767</v>
      </c>
      <c r="PY108" t="s">
        <v>1767</v>
      </c>
      <c r="PZ108" t="s">
        <v>1783</v>
      </c>
      <c r="QD108" t="s">
        <v>1815</v>
      </c>
      <c r="QE108" t="s">
        <v>845</v>
      </c>
      <c r="QF108" t="s">
        <v>1763</v>
      </c>
      <c r="QG108" t="s">
        <v>1763</v>
      </c>
      <c r="QH108" t="s">
        <v>1763</v>
      </c>
      <c r="QI108" t="s">
        <v>1767</v>
      </c>
      <c r="QJ108" t="s">
        <v>1767</v>
      </c>
      <c r="QK108" t="s">
        <v>1763</v>
      </c>
      <c r="QL108" t="s">
        <v>1767</v>
      </c>
      <c r="QM108" t="s">
        <v>1767</v>
      </c>
      <c r="QN108" t="s">
        <v>1767</v>
      </c>
      <c r="QO108" t="s">
        <v>1767</v>
      </c>
      <c r="QP108" t="s">
        <v>1767</v>
      </c>
      <c r="QQ108" t="s">
        <v>1767</v>
      </c>
      <c r="QR108" t="s">
        <v>1763</v>
      </c>
      <c r="QS108" t="s">
        <v>1767</v>
      </c>
      <c r="QT108" t="s">
        <v>1767</v>
      </c>
      <c r="QU108" t="s">
        <v>1767</v>
      </c>
      <c r="QV108" t="s">
        <v>1767</v>
      </c>
      <c r="QW108" t="s">
        <v>1767</v>
      </c>
      <c r="QX108" t="s">
        <v>1767</v>
      </c>
      <c r="QY108" t="s">
        <v>1767</v>
      </c>
      <c r="QZ108" t="s">
        <v>1767</v>
      </c>
      <c r="RA108" t="s">
        <v>1767</v>
      </c>
      <c r="RB108" t="s">
        <v>1767</v>
      </c>
      <c r="RC108" t="s">
        <v>1767</v>
      </c>
      <c r="RD108" t="s">
        <v>1767</v>
      </c>
      <c r="RE108" t="s">
        <v>1767</v>
      </c>
      <c r="RF108" t="s">
        <v>1767</v>
      </c>
      <c r="RG108" t="s">
        <v>1767</v>
      </c>
      <c r="RH108" t="s">
        <v>1763</v>
      </c>
      <c r="RI108" t="s">
        <v>1767</v>
      </c>
      <c r="RJ108" t="s">
        <v>1767</v>
      </c>
      <c r="RK108" t="s">
        <v>1763</v>
      </c>
      <c r="RL108" t="s">
        <v>1767</v>
      </c>
      <c r="RM108" t="s">
        <v>1763</v>
      </c>
      <c r="RN108" t="s">
        <v>1767</v>
      </c>
      <c r="RO108" t="s">
        <v>1767</v>
      </c>
      <c r="RP108" t="s">
        <v>1767</v>
      </c>
      <c r="RQ108" t="s">
        <v>1767</v>
      </c>
      <c r="RR108" t="s">
        <v>1767</v>
      </c>
      <c r="RS108" t="s">
        <v>1767</v>
      </c>
      <c r="RT108" t="s">
        <v>1767</v>
      </c>
      <c r="RU108" t="s">
        <v>1767</v>
      </c>
      <c r="RV108" t="s">
        <v>1767</v>
      </c>
      <c r="RW108" t="s">
        <v>1767</v>
      </c>
      <c r="RX108" t="s">
        <v>837</v>
      </c>
      <c r="RY108" t="s">
        <v>1818</v>
      </c>
      <c r="RZ108" t="s">
        <v>1767</v>
      </c>
      <c r="SB108" t="s">
        <v>1767</v>
      </c>
      <c r="SC108" t="s">
        <v>1767</v>
      </c>
      <c r="SD108" t="s">
        <v>1767</v>
      </c>
      <c r="SE108" t="s">
        <v>1767</v>
      </c>
      <c r="SF108" t="s">
        <v>1767</v>
      </c>
      <c r="SG108" t="s">
        <v>1767</v>
      </c>
      <c r="SH108" t="s">
        <v>1767</v>
      </c>
      <c r="SI108" t="s">
        <v>1767</v>
      </c>
      <c r="SJ108" t="s">
        <v>1763</v>
      </c>
      <c r="SK108" t="s">
        <v>1767</v>
      </c>
      <c r="SL108" t="s">
        <v>1767</v>
      </c>
      <c r="SM108" t="s">
        <v>1767</v>
      </c>
      <c r="SN108" t="s">
        <v>1767</v>
      </c>
      <c r="SO108" t="s">
        <v>1767</v>
      </c>
      <c r="SP108" t="s">
        <v>1767</v>
      </c>
      <c r="SQ108" t="s">
        <v>1767</v>
      </c>
      <c r="SR108" t="s">
        <v>1767</v>
      </c>
      <c r="SS108" t="s">
        <v>1767</v>
      </c>
      <c r="ST108" t="s">
        <v>1767</v>
      </c>
      <c r="SU108" t="s">
        <v>1767</v>
      </c>
      <c r="SV108" t="s">
        <v>1767</v>
      </c>
      <c r="SW108" t="s">
        <v>1767</v>
      </c>
      <c r="SX108" t="s">
        <v>1767</v>
      </c>
      <c r="SY108" t="s">
        <v>1767</v>
      </c>
      <c r="SZ108" t="s">
        <v>1767</v>
      </c>
      <c r="TA108" t="s">
        <v>1767</v>
      </c>
      <c r="TB108" t="s">
        <v>1767</v>
      </c>
      <c r="TC108" t="s">
        <v>1767</v>
      </c>
      <c r="TD108" t="s">
        <v>1767</v>
      </c>
      <c r="TE108" t="s">
        <v>1767</v>
      </c>
      <c r="TF108" t="s">
        <v>1767</v>
      </c>
      <c r="TG108" t="s">
        <v>1763</v>
      </c>
      <c r="TH108" t="s">
        <v>1767</v>
      </c>
      <c r="TI108" t="s">
        <v>1767</v>
      </c>
      <c r="TU108" t="s">
        <v>1767</v>
      </c>
      <c r="TY108" t="s">
        <v>1763</v>
      </c>
      <c r="TZ108" t="s">
        <v>1767</v>
      </c>
      <c r="UA108" t="s">
        <v>1767</v>
      </c>
      <c r="UB108" t="s">
        <v>1767</v>
      </c>
      <c r="UC108" t="s">
        <v>1767</v>
      </c>
      <c r="UD108" t="s">
        <v>1767</v>
      </c>
      <c r="UE108" t="s">
        <v>1767</v>
      </c>
      <c r="UF108" t="s">
        <v>1767</v>
      </c>
      <c r="UG108" t="s">
        <v>1767</v>
      </c>
      <c r="UH108" t="s">
        <v>1767</v>
      </c>
      <c r="UI108" t="s">
        <v>1767</v>
      </c>
      <c r="UJ108" t="s">
        <v>1767</v>
      </c>
      <c r="UK108" t="s">
        <v>1767</v>
      </c>
      <c r="UL108" t="s">
        <v>1763</v>
      </c>
      <c r="UM108" t="s">
        <v>1763</v>
      </c>
      <c r="UN108" t="s">
        <v>1763</v>
      </c>
      <c r="UO108" t="s">
        <v>1767</v>
      </c>
      <c r="UP108" t="s">
        <v>1767</v>
      </c>
      <c r="UQ108" t="s">
        <v>1767</v>
      </c>
      <c r="UR108" t="s">
        <v>1767</v>
      </c>
      <c r="US108" t="s">
        <v>1767</v>
      </c>
      <c r="UT108" t="s">
        <v>1767</v>
      </c>
      <c r="UU108" t="s">
        <v>1767</v>
      </c>
      <c r="UV108" t="s">
        <v>1767</v>
      </c>
      <c r="UW108" t="s">
        <v>1767</v>
      </c>
      <c r="UX108" t="s">
        <v>1767</v>
      </c>
      <c r="UY108" t="s">
        <v>1767</v>
      </c>
      <c r="UZ108" t="s">
        <v>1767</v>
      </c>
      <c r="VD108" t="s">
        <v>1763</v>
      </c>
      <c r="VE108" t="s">
        <v>1767</v>
      </c>
      <c r="VF108" t="s">
        <v>1767</v>
      </c>
      <c r="VG108" t="s">
        <v>1767</v>
      </c>
      <c r="VH108" t="s">
        <v>1767</v>
      </c>
      <c r="VI108" t="s">
        <v>1767</v>
      </c>
      <c r="VJ108" t="s">
        <v>1767</v>
      </c>
      <c r="VK108" t="s">
        <v>1767</v>
      </c>
      <c r="VL108" t="s">
        <v>1767</v>
      </c>
      <c r="VM108" t="s">
        <v>1767</v>
      </c>
      <c r="VN108" t="s">
        <v>1767</v>
      </c>
      <c r="VO108" t="s">
        <v>1767</v>
      </c>
      <c r="VP108" t="s">
        <v>1767</v>
      </c>
      <c r="VQ108" t="s">
        <v>1767</v>
      </c>
      <c r="VY108" t="s">
        <v>1763</v>
      </c>
      <c r="VZ108" t="s">
        <v>1763</v>
      </c>
      <c r="WA108" t="s">
        <v>1767</v>
      </c>
      <c r="WJ108" t="s">
        <v>1763</v>
      </c>
      <c r="WK108" t="s">
        <v>1763</v>
      </c>
      <c r="WL108" t="s">
        <v>1767</v>
      </c>
      <c r="WM108" t="s">
        <v>1763</v>
      </c>
      <c r="WN108" t="s">
        <v>1767</v>
      </c>
      <c r="WO108" t="s">
        <v>1767</v>
      </c>
      <c r="WP108" t="s">
        <v>1767</v>
      </c>
      <c r="WQ108" t="s">
        <v>1767</v>
      </c>
      <c r="WR108" t="s">
        <v>1767</v>
      </c>
      <c r="WS108" t="s">
        <v>834</v>
      </c>
      <c r="WU108" t="s">
        <v>1767</v>
      </c>
      <c r="WV108" t="s">
        <v>1767</v>
      </c>
      <c r="WW108" t="s">
        <v>1767</v>
      </c>
      <c r="WX108" t="s">
        <v>1767</v>
      </c>
      <c r="WY108" t="s">
        <v>1767</v>
      </c>
      <c r="WZ108" t="s">
        <v>1763</v>
      </c>
      <c r="XA108" t="s">
        <v>1767</v>
      </c>
      <c r="XB108" t="s">
        <v>1767</v>
      </c>
      <c r="XC108" t="s">
        <v>1789</v>
      </c>
      <c r="XD108" t="s">
        <v>1763</v>
      </c>
      <c r="XE108" t="s">
        <v>1767</v>
      </c>
      <c r="XF108" t="s">
        <v>1767</v>
      </c>
      <c r="XG108" t="s">
        <v>1767</v>
      </c>
      <c r="XH108" t="s">
        <v>1767</v>
      </c>
      <c r="XI108" t="s">
        <v>1767</v>
      </c>
      <c r="XJ108" t="s">
        <v>1767</v>
      </c>
      <c r="XK108" t="s">
        <v>1767</v>
      </c>
      <c r="XL108" t="s">
        <v>1767</v>
      </c>
      <c r="XM108" t="s">
        <v>1767</v>
      </c>
      <c r="XN108" t="s">
        <v>1763</v>
      </c>
      <c r="XO108" t="s">
        <v>1767</v>
      </c>
      <c r="XP108" t="s">
        <v>1767</v>
      </c>
      <c r="XQ108" t="s">
        <v>1767</v>
      </c>
      <c r="XR108" t="s">
        <v>1763</v>
      </c>
      <c r="XS108" t="s">
        <v>1767</v>
      </c>
      <c r="XT108" t="s">
        <v>1767</v>
      </c>
      <c r="XU108" t="s">
        <v>1767</v>
      </c>
      <c r="XV108" t="s">
        <v>1767</v>
      </c>
      <c r="XW108" t="s">
        <v>1767</v>
      </c>
      <c r="XX108" t="s">
        <v>1767</v>
      </c>
      <c r="XY108" t="s">
        <v>1767</v>
      </c>
      <c r="XZ108" t="s">
        <v>1767</v>
      </c>
      <c r="ZM108" t="s">
        <v>1767</v>
      </c>
      <c r="ZN108" t="s">
        <v>1767</v>
      </c>
      <c r="ZO108" t="s">
        <v>1767</v>
      </c>
      <c r="ZP108" t="s">
        <v>1767</v>
      </c>
      <c r="ZQ108" t="s">
        <v>1767</v>
      </c>
      <c r="ZR108" t="s">
        <v>1767</v>
      </c>
      <c r="ZS108" t="s">
        <v>1767</v>
      </c>
      <c r="ZT108" t="s">
        <v>1767</v>
      </c>
      <c r="ZU108" t="s">
        <v>1767</v>
      </c>
      <c r="ZV108" t="s">
        <v>1767</v>
      </c>
      <c r="ZW108" t="s">
        <v>1767</v>
      </c>
      <c r="ZX108" t="s">
        <v>1767</v>
      </c>
      <c r="ZY108" t="s">
        <v>1767</v>
      </c>
      <c r="ZZ108" t="s">
        <v>1767</v>
      </c>
      <c r="AAA108" t="s">
        <v>1767</v>
      </c>
      <c r="AAB108" t="s">
        <v>1763</v>
      </c>
      <c r="AAC108" t="s">
        <v>1767</v>
      </c>
      <c r="AAD108" t="s">
        <v>1767</v>
      </c>
      <c r="AAE108" t="s">
        <v>1767</v>
      </c>
      <c r="AAF108" t="s">
        <v>1767</v>
      </c>
      <c r="AAG108" t="s">
        <v>1941</v>
      </c>
      <c r="AAH108" t="s">
        <v>1767</v>
      </c>
      <c r="AAI108" t="s">
        <v>1767</v>
      </c>
      <c r="AAJ108" t="s">
        <v>1767</v>
      </c>
      <c r="AAK108" t="s">
        <v>1767</v>
      </c>
      <c r="AAL108" t="s">
        <v>1763</v>
      </c>
      <c r="AAM108" t="s">
        <v>1767</v>
      </c>
      <c r="AAN108" t="s">
        <v>1767</v>
      </c>
      <c r="AAO108" t="s">
        <v>1767</v>
      </c>
      <c r="AAP108" t="s">
        <v>1767</v>
      </c>
      <c r="AAQ108" t="s">
        <v>1767</v>
      </c>
      <c r="AAR108" t="s">
        <v>1767</v>
      </c>
      <c r="AAS108" t="s">
        <v>1767</v>
      </c>
      <c r="AAT108" t="s">
        <v>1767</v>
      </c>
      <c r="AAV108" t="s">
        <v>1763</v>
      </c>
      <c r="AAW108" t="s">
        <v>1767</v>
      </c>
      <c r="AAX108" t="s">
        <v>1767</v>
      </c>
      <c r="AAY108" t="s">
        <v>1767</v>
      </c>
      <c r="AAZ108" t="s">
        <v>1767</v>
      </c>
      <c r="ABA108" t="s">
        <v>1763</v>
      </c>
      <c r="ABB108" t="s">
        <v>1763</v>
      </c>
      <c r="ABC108" t="s">
        <v>1763</v>
      </c>
      <c r="ABD108" t="s">
        <v>1767</v>
      </c>
      <c r="ABE108" t="s">
        <v>1767</v>
      </c>
      <c r="ABF108" t="s">
        <v>1767</v>
      </c>
      <c r="ABG108" t="s">
        <v>1767</v>
      </c>
      <c r="ABH108" t="s">
        <v>1767</v>
      </c>
      <c r="ABI108" t="s">
        <v>1767</v>
      </c>
      <c r="ABJ108" t="s">
        <v>1767</v>
      </c>
      <c r="ABK108" t="s">
        <v>1767</v>
      </c>
      <c r="ABL108" t="s">
        <v>1767</v>
      </c>
      <c r="ABM108" t="s">
        <v>1767</v>
      </c>
      <c r="ABN108" t="s">
        <v>1767</v>
      </c>
      <c r="ABO108" t="s">
        <v>1767</v>
      </c>
      <c r="ABP108" t="s">
        <v>1767</v>
      </c>
      <c r="ABQ108" t="s">
        <v>1767</v>
      </c>
      <c r="ABR108" t="s">
        <v>1767</v>
      </c>
      <c r="ABS108" t="s">
        <v>1767</v>
      </c>
      <c r="ABT108" t="s">
        <v>1767</v>
      </c>
      <c r="ABU108" t="s">
        <v>1767</v>
      </c>
      <c r="ABV108" t="s">
        <v>1767</v>
      </c>
      <c r="ABW108" t="s">
        <v>1763</v>
      </c>
      <c r="ABX108" t="s">
        <v>1763</v>
      </c>
      <c r="ABY108" t="s">
        <v>1767</v>
      </c>
      <c r="ABZ108" t="s">
        <v>1767</v>
      </c>
      <c r="ACA108" t="s">
        <v>1767</v>
      </c>
      <c r="ACB108" t="s">
        <v>1763</v>
      </c>
      <c r="ACC108" t="s">
        <v>1767</v>
      </c>
      <c r="ACD108" t="s">
        <v>1767</v>
      </c>
      <c r="ACE108" t="s">
        <v>1767</v>
      </c>
      <c r="ACF108" t="s">
        <v>1767</v>
      </c>
      <c r="ACG108" t="s">
        <v>1767</v>
      </c>
      <c r="ACH108" t="s">
        <v>1767</v>
      </c>
      <c r="ACI108" t="s">
        <v>1767</v>
      </c>
    </row>
    <row r="109" spans="1:763">
      <c r="A109" t="s">
        <v>1345</v>
      </c>
      <c r="B109" t="s">
        <v>1346</v>
      </c>
      <c r="C109" t="s">
        <v>1347</v>
      </c>
      <c r="D109" t="s">
        <v>967</v>
      </c>
      <c r="E109" t="s">
        <v>967</v>
      </c>
      <c r="P109" t="s">
        <v>1019</v>
      </c>
      <c r="Q109">
        <v>0.81147810819708099</v>
      </c>
      <c r="T109" t="s">
        <v>1803</v>
      </c>
      <c r="V109" t="s">
        <v>1763</v>
      </c>
      <c r="X109" t="s">
        <v>1767</v>
      </c>
      <c r="Y109" t="s">
        <v>1764</v>
      </c>
      <c r="Z109" t="s">
        <v>1791</v>
      </c>
      <c r="AA109" t="s">
        <v>1828</v>
      </c>
      <c r="AB109" t="s">
        <v>1766</v>
      </c>
      <c r="AC109" t="s">
        <v>1057</v>
      </c>
      <c r="AD109" t="s">
        <v>1763</v>
      </c>
      <c r="AE109" t="s">
        <v>836</v>
      </c>
      <c r="AF109" t="s">
        <v>845</v>
      </c>
      <c r="AG109" t="s">
        <v>818</v>
      </c>
      <c r="KF109" t="s">
        <v>1057</v>
      </c>
      <c r="KH109" t="s">
        <v>818</v>
      </c>
      <c r="KI109" t="s">
        <v>818</v>
      </c>
      <c r="KJ109" t="s">
        <v>818</v>
      </c>
      <c r="KK109" t="s">
        <v>845</v>
      </c>
      <c r="KL109" t="s">
        <v>818</v>
      </c>
      <c r="KM109" t="s">
        <v>845</v>
      </c>
      <c r="KN109" t="s">
        <v>818</v>
      </c>
      <c r="KO109" t="s">
        <v>818</v>
      </c>
      <c r="KP109" t="s">
        <v>845</v>
      </c>
      <c r="KQ109" t="s">
        <v>845</v>
      </c>
      <c r="KR109" t="s">
        <v>818</v>
      </c>
      <c r="KS109" t="s">
        <v>845</v>
      </c>
      <c r="KT109" t="s">
        <v>818</v>
      </c>
      <c r="KU109" t="s">
        <v>818</v>
      </c>
      <c r="KV109" t="s">
        <v>818</v>
      </c>
      <c r="KW109" t="s">
        <v>818</v>
      </c>
      <c r="KX109" t="s">
        <v>845</v>
      </c>
      <c r="KY109" t="s">
        <v>845</v>
      </c>
      <c r="KZ109" t="s">
        <v>845</v>
      </c>
      <c r="LA109" t="s">
        <v>837</v>
      </c>
      <c r="LB109" t="s">
        <v>845</v>
      </c>
      <c r="LC109" t="s">
        <v>837</v>
      </c>
      <c r="LD109" t="s">
        <v>1057</v>
      </c>
      <c r="LE109" t="s">
        <v>845</v>
      </c>
      <c r="LF109" t="s">
        <v>837</v>
      </c>
      <c r="LH109" t="s">
        <v>1763</v>
      </c>
      <c r="LI109" t="s">
        <v>1767</v>
      </c>
      <c r="LJ109" t="s">
        <v>1763</v>
      </c>
      <c r="LK109" t="s">
        <v>1767</v>
      </c>
      <c r="LL109" t="s">
        <v>1767</v>
      </c>
      <c r="LM109" t="s">
        <v>1763</v>
      </c>
      <c r="LN109" t="s">
        <v>1763</v>
      </c>
      <c r="LO109" t="s">
        <v>1763</v>
      </c>
      <c r="LP109" t="s">
        <v>1767</v>
      </c>
      <c r="LQ109" t="s">
        <v>1767</v>
      </c>
      <c r="LR109" t="s">
        <v>818</v>
      </c>
      <c r="LS109" t="s">
        <v>818</v>
      </c>
      <c r="LT109" t="s">
        <v>845</v>
      </c>
      <c r="LU109" t="s">
        <v>818</v>
      </c>
      <c r="LV109" t="s">
        <v>818</v>
      </c>
      <c r="LW109" t="s">
        <v>845</v>
      </c>
      <c r="LX109" t="s">
        <v>1767</v>
      </c>
      <c r="MA109" t="s">
        <v>1862</v>
      </c>
      <c r="MB109" t="s">
        <v>913</v>
      </c>
      <c r="MC109" t="s">
        <v>1838</v>
      </c>
      <c r="MD109" t="s">
        <v>1763</v>
      </c>
      <c r="MF109" t="s">
        <v>1889</v>
      </c>
      <c r="MI109" t="s">
        <v>1767</v>
      </c>
      <c r="MJ109" t="s">
        <v>1771</v>
      </c>
      <c r="MK109" t="s">
        <v>1763</v>
      </c>
      <c r="ML109" t="s">
        <v>1767</v>
      </c>
      <c r="MM109" t="s">
        <v>1767</v>
      </c>
      <c r="MN109" t="s">
        <v>1767</v>
      </c>
      <c r="MO109" t="s">
        <v>1767</v>
      </c>
      <c r="MP109" t="s">
        <v>1767</v>
      </c>
      <c r="MQ109" t="s">
        <v>1767</v>
      </c>
      <c r="MR109" t="s">
        <v>1767</v>
      </c>
      <c r="MS109" t="s">
        <v>1767</v>
      </c>
      <c r="MT109" t="s">
        <v>1767</v>
      </c>
      <c r="MU109" t="s">
        <v>1763</v>
      </c>
      <c r="NC109" t="s">
        <v>1763</v>
      </c>
      <c r="ND109" t="s">
        <v>1767</v>
      </c>
      <c r="NE109" t="s">
        <v>1763</v>
      </c>
      <c r="NF109" t="s">
        <v>1767</v>
      </c>
      <c r="NG109" t="s">
        <v>1767</v>
      </c>
      <c r="NH109" t="s">
        <v>1767</v>
      </c>
      <c r="NI109" t="s">
        <v>1767</v>
      </c>
      <c r="NJ109" t="s">
        <v>1767</v>
      </c>
      <c r="NK109" t="s">
        <v>1767</v>
      </c>
      <c r="NL109" t="s">
        <v>1763</v>
      </c>
      <c r="NM109" t="s">
        <v>1767</v>
      </c>
      <c r="NN109" t="s">
        <v>1767</v>
      </c>
      <c r="NO109" t="s">
        <v>1767</v>
      </c>
      <c r="NP109" t="s">
        <v>1767</v>
      </c>
      <c r="NQ109" t="s">
        <v>1767</v>
      </c>
      <c r="NR109" t="s">
        <v>1763</v>
      </c>
      <c r="NS109" t="s">
        <v>1767</v>
      </c>
      <c r="NU109" t="s">
        <v>1795</v>
      </c>
      <c r="NV109" t="s">
        <v>1763</v>
      </c>
      <c r="NW109" t="s">
        <v>1796</v>
      </c>
      <c r="NX109" t="s">
        <v>1773</v>
      </c>
      <c r="NY109" t="s">
        <v>845</v>
      </c>
      <c r="NZ109" t="s">
        <v>877</v>
      </c>
      <c r="OP109" t="s">
        <v>1767</v>
      </c>
      <c r="OQ109" t="s">
        <v>1774</v>
      </c>
      <c r="OR109" t="s">
        <v>1775</v>
      </c>
      <c r="OS109" t="s">
        <v>1806</v>
      </c>
      <c r="OT109" t="s">
        <v>1763</v>
      </c>
      <c r="OU109" t="s">
        <v>1767</v>
      </c>
      <c r="OV109" t="s">
        <v>1777</v>
      </c>
      <c r="OW109" t="s">
        <v>1778</v>
      </c>
      <c r="OX109" t="s">
        <v>832</v>
      </c>
      <c r="OY109" t="s">
        <v>1779</v>
      </c>
      <c r="OZ109" t="s">
        <v>908</v>
      </c>
      <c r="PA109" t="s">
        <v>1763</v>
      </c>
      <c r="PB109" t="s">
        <v>1763</v>
      </c>
      <c r="PC109" t="s">
        <v>1767</v>
      </c>
      <c r="PD109" t="s">
        <v>1767</v>
      </c>
      <c r="PE109" t="s">
        <v>1767</v>
      </c>
      <c r="PF109" t="s">
        <v>1767</v>
      </c>
      <c r="PG109" t="s">
        <v>1767</v>
      </c>
      <c r="PH109" t="s">
        <v>1767</v>
      </c>
      <c r="PI109" t="s">
        <v>1767</v>
      </c>
      <c r="PJ109" t="s">
        <v>1767</v>
      </c>
      <c r="PK109" t="s">
        <v>1763</v>
      </c>
      <c r="PL109" t="s">
        <v>1832</v>
      </c>
      <c r="PM109" t="s">
        <v>845</v>
      </c>
      <c r="PN109" t="s">
        <v>845</v>
      </c>
      <c r="PO109" t="s">
        <v>1807</v>
      </c>
      <c r="PP109" t="s">
        <v>1800</v>
      </c>
      <c r="PQ109" t="s">
        <v>1763</v>
      </c>
      <c r="PR109" t="s">
        <v>1763</v>
      </c>
      <c r="PS109" t="s">
        <v>1767</v>
      </c>
      <c r="PT109" t="s">
        <v>1763</v>
      </c>
      <c r="PU109" t="s">
        <v>1767</v>
      </c>
      <c r="PV109" t="s">
        <v>1767</v>
      </c>
      <c r="PW109" t="s">
        <v>1767</v>
      </c>
      <c r="PX109" t="s">
        <v>1767</v>
      </c>
      <c r="PY109" t="s">
        <v>1767</v>
      </c>
      <c r="PZ109" t="s">
        <v>1783</v>
      </c>
      <c r="QA109" t="s">
        <v>841</v>
      </c>
      <c r="QB109" t="s">
        <v>1814</v>
      </c>
      <c r="QC109" t="s">
        <v>1785</v>
      </c>
      <c r="QD109" t="s">
        <v>1786</v>
      </c>
      <c r="QE109" t="s">
        <v>845</v>
      </c>
      <c r="QF109" t="s">
        <v>1763</v>
      </c>
      <c r="QG109" t="s">
        <v>1763</v>
      </c>
      <c r="QH109" t="s">
        <v>1763</v>
      </c>
      <c r="QI109" t="s">
        <v>1767</v>
      </c>
      <c r="QJ109" t="s">
        <v>1767</v>
      </c>
      <c r="QK109" t="s">
        <v>1763</v>
      </c>
      <c r="QL109" t="s">
        <v>1767</v>
      </c>
      <c r="QM109" t="s">
        <v>1763</v>
      </c>
      <c r="QN109" t="s">
        <v>1767</v>
      </c>
      <c r="QO109" t="s">
        <v>1767</v>
      </c>
      <c r="QP109" t="s">
        <v>1767</v>
      </c>
      <c r="QQ109" t="s">
        <v>1767</v>
      </c>
      <c r="QR109" t="s">
        <v>1767</v>
      </c>
      <c r="QS109" t="s">
        <v>1767</v>
      </c>
      <c r="QT109" t="s">
        <v>1767</v>
      </c>
      <c r="QU109" t="s">
        <v>1767</v>
      </c>
      <c r="QV109" t="s">
        <v>1763</v>
      </c>
      <c r="QW109" t="s">
        <v>1763</v>
      </c>
      <c r="QX109" t="s">
        <v>1767</v>
      </c>
      <c r="QY109" t="s">
        <v>1767</v>
      </c>
      <c r="QZ109" t="s">
        <v>1767</v>
      </c>
      <c r="RA109" t="s">
        <v>1763</v>
      </c>
      <c r="RB109" t="s">
        <v>1767</v>
      </c>
      <c r="RC109" t="s">
        <v>1767</v>
      </c>
      <c r="RD109" t="s">
        <v>1767</v>
      </c>
      <c r="RE109" t="s">
        <v>1767</v>
      </c>
      <c r="RF109" t="s">
        <v>1767</v>
      </c>
      <c r="RG109" t="s">
        <v>1767</v>
      </c>
      <c r="RH109" t="s">
        <v>1767</v>
      </c>
      <c r="RI109" t="s">
        <v>1767</v>
      </c>
      <c r="RJ109" t="s">
        <v>1767</v>
      </c>
      <c r="RK109" t="s">
        <v>1763</v>
      </c>
      <c r="RL109" t="s">
        <v>1767</v>
      </c>
      <c r="RM109" t="s">
        <v>1763</v>
      </c>
      <c r="RN109" t="s">
        <v>1767</v>
      </c>
      <c r="RO109" t="s">
        <v>1767</v>
      </c>
      <c r="RP109" t="s">
        <v>1767</v>
      </c>
      <c r="RQ109" t="s">
        <v>1767</v>
      </c>
      <c r="RR109" t="s">
        <v>1767</v>
      </c>
      <c r="RS109" t="s">
        <v>1767</v>
      </c>
      <c r="RT109" t="s">
        <v>1767</v>
      </c>
      <c r="RU109" t="s">
        <v>1767</v>
      </c>
      <c r="RV109" t="s">
        <v>1767</v>
      </c>
      <c r="RW109" t="s">
        <v>1767</v>
      </c>
      <c r="RX109" t="s">
        <v>845</v>
      </c>
      <c r="RY109" t="s">
        <v>949</v>
      </c>
      <c r="RZ109" t="s">
        <v>1767</v>
      </c>
      <c r="SB109" t="s">
        <v>1763</v>
      </c>
      <c r="SC109" t="s">
        <v>1763</v>
      </c>
      <c r="SD109" t="s">
        <v>1763</v>
      </c>
      <c r="SE109" t="s">
        <v>1767</v>
      </c>
      <c r="SF109" t="s">
        <v>1763</v>
      </c>
      <c r="SG109" t="s">
        <v>1767</v>
      </c>
      <c r="SH109" t="s">
        <v>1767</v>
      </c>
      <c r="SI109" t="s">
        <v>1767</v>
      </c>
      <c r="SJ109" t="s">
        <v>1767</v>
      </c>
      <c r="SK109" t="s">
        <v>1767</v>
      </c>
      <c r="SL109" t="s">
        <v>1767</v>
      </c>
      <c r="SM109" t="s">
        <v>1767</v>
      </c>
      <c r="SN109" t="s">
        <v>1767</v>
      </c>
      <c r="SO109" t="s">
        <v>1767</v>
      </c>
      <c r="SP109" t="s">
        <v>1767</v>
      </c>
      <c r="SQ109" t="s">
        <v>1767</v>
      </c>
      <c r="SR109" t="s">
        <v>1767</v>
      </c>
      <c r="SS109" t="s">
        <v>1767</v>
      </c>
      <c r="ST109" t="s">
        <v>1767</v>
      </c>
      <c r="SU109" t="s">
        <v>1767</v>
      </c>
      <c r="SV109" t="s">
        <v>1767</v>
      </c>
      <c r="SW109" t="s">
        <v>1763</v>
      </c>
      <c r="SX109" t="s">
        <v>1767</v>
      </c>
      <c r="SY109" t="s">
        <v>1763</v>
      </c>
      <c r="SZ109" t="s">
        <v>1763</v>
      </c>
      <c r="TA109" t="s">
        <v>1767</v>
      </c>
      <c r="TB109" t="s">
        <v>1767</v>
      </c>
      <c r="TC109" t="s">
        <v>1767</v>
      </c>
      <c r="TD109" t="s">
        <v>1767</v>
      </c>
      <c r="TE109" t="s">
        <v>1767</v>
      </c>
      <c r="TF109" t="s">
        <v>1767</v>
      </c>
      <c r="TG109" t="s">
        <v>1767</v>
      </c>
      <c r="TH109" t="s">
        <v>1767</v>
      </c>
      <c r="TI109" t="s">
        <v>1767</v>
      </c>
      <c r="TJ109" t="s">
        <v>1767</v>
      </c>
      <c r="TU109" t="s">
        <v>1767</v>
      </c>
      <c r="TY109" t="s">
        <v>1763</v>
      </c>
      <c r="TZ109" t="s">
        <v>1767</v>
      </c>
      <c r="UA109" t="s">
        <v>1767</v>
      </c>
      <c r="UB109" t="s">
        <v>1767</v>
      </c>
      <c r="UC109" t="s">
        <v>1767</v>
      </c>
      <c r="UD109" t="s">
        <v>1767</v>
      </c>
      <c r="UE109" t="s">
        <v>1767</v>
      </c>
      <c r="UF109" t="s">
        <v>1767</v>
      </c>
      <c r="UG109" t="s">
        <v>1767</v>
      </c>
      <c r="UH109" t="s">
        <v>1767</v>
      </c>
      <c r="UI109" t="s">
        <v>1767</v>
      </c>
      <c r="UJ109" t="s">
        <v>1767</v>
      </c>
      <c r="UK109" t="s">
        <v>1767</v>
      </c>
      <c r="UL109" t="s">
        <v>1767</v>
      </c>
      <c r="UM109" t="s">
        <v>1767</v>
      </c>
      <c r="UN109" t="s">
        <v>1763</v>
      </c>
      <c r="UO109" t="s">
        <v>1767</v>
      </c>
      <c r="UP109" t="s">
        <v>1767</v>
      </c>
      <c r="UQ109" t="s">
        <v>1767</v>
      </c>
      <c r="UR109" t="s">
        <v>1763</v>
      </c>
      <c r="US109" t="s">
        <v>1767</v>
      </c>
      <c r="UT109" t="s">
        <v>1767</v>
      </c>
      <c r="UU109" t="s">
        <v>1767</v>
      </c>
      <c r="UV109" t="s">
        <v>1767</v>
      </c>
      <c r="UW109" t="s">
        <v>1767</v>
      </c>
      <c r="UX109" t="s">
        <v>1767</v>
      </c>
      <c r="UY109" t="s">
        <v>1767</v>
      </c>
      <c r="UZ109" t="s">
        <v>1763</v>
      </c>
      <c r="VA109" t="s">
        <v>1942</v>
      </c>
      <c r="VB109" t="s">
        <v>1822</v>
      </c>
      <c r="VC109" t="s">
        <v>1788</v>
      </c>
      <c r="VD109" t="s">
        <v>1763</v>
      </c>
      <c r="VE109" t="s">
        <v>1767</v>
      </c>
      <c r="VF109" t="s">
        <v>1767</v>
      </c>
      <c r="VG109" t="s">
        <v>1767</v>
      </c>
      <c r="VH109" t="s">
        <v>1767</v>
      </c>
      <c r="VI109" t="s">
        <v>1767</v>
      </c>
      <c r="VJ109" t="s">
        <v>1767</v>
      </c>
      <c r="VK109" t="s">
        <v>1767</v>
      </c>
      <c r="VL109" t="s">
        <v>1767</v>
      </c>
      <c r="VM109" t="s">
        <v>1767</v>
      </c>
      <c r="VN109" t="s">
        <v>1767</v>
      </c>
      <c r="VO109" t="s">
        <v>1767</v>
      </c>
      <c r="VP109" t="s">
        <v>1767</v>
      </c>
      <c r="VQ109" t="s">
        <v>1767</v>
      </c>
      <c r="VY109" t="s">
        <v>1763</v>
      </c>
      <c r="VZ109" t="s">
        <v>1767</v>
      </c>
      <c r="WA109" t="s">
        <v>1763</v>
      </c>
      <c r="WB109" t="s">
        <v>1767</v>
      </c>
      <c r="WJ109" t="s">
        <v>1763</v>
      </c>
      <c r="WK109" t="s">
        <v>1763</v>
      </c>
      <c r="WL109" t="s">
        <v>1767</v>
      </c>
      <c r="WM109" t="s">
        <v>1767</v>
      </c>
      <c r="WN109" t="s">
        <v>1767</v>
      </c>
      <c r="WO109" t="s">
        <v>1767</v>
      </c>
      <c r="WP109" t="s">
        <v>1767</v>
      </c>
      <c r="WQ109" t="s">
        <v>1767</v>
      </c>
      <c r="WR109" t="s">
        <v>1767</v>
      </c>
      <c r="WS109" t="s">
        <v>849</v>
      </c>
      <c r="WU109" t="s">
        <v>1767</v>
      </c>
      <c r="WV109" t="s">
        <v>1767</v>
      </c>
      <c r="WW109" t="s">
        <v>1767</v>
      </c>
      <c r="WX109" t="s">
        <v>1767</v>
      </c>
      <c r="WY109" t="s">
        <v>1763</v>
      </c>
      <c r="WZ109" t="s">
        <v>1767</v>
      </c>
      <c r="XA109" t="s">
        <v>1767</v>
      </c>
      <c r="XB109" t="s">
        <v>1767</v>
      </c>
      <c r="XC109" t="s">
        <v>1789</v>
      </c>
      <c r="XD109" t="s">
        <v>1763</v>
      </c>
      <c r="XE109" t="s">
        <v>1767</v>
      </c>
      <c r="XF109" t="s">
        <v>1767</v>
      </c>
      <c r="XG109" t="s">
        <v>1767</v>
      </c>
      <c r="XH109" t="s">
        <v>1767</v>
      </c>
      <c r="XI109" t="s">
        <v>1767</v>
      </c>
      <c r="XJ109" t="s">
        <v>1767</v>
      </c>
      <c r="XK109" t="s">
        <v>1763</v>
      </c>
      <c r="XL109" t="s">
        <v>1767</v>
      </c>
      <c r="XM109" t="s">
        <v>1767</v>
      </c>
      <c r="XN109" t="s">
        <v>1767</v>
      </c>
      <c r="XO109" t="s">
        <v>1767</v>
      </c>
      <c r="XP109" t="s">
        <v>1767</v>
      </c>
      <c r="XQ109" t="s">
        <v>1767</v>
      </c>
      <c r="XR109" t="s">
        <v>1763</v>
      </c>
      <c r="XS109" t="s">
        <v>1763</v>
      </c>
      <c r="XT109" t="s">
        <v>1763</v>
      </c>
      <c r="XU109" t="s">
        <v>1763</v>
      </c>
      <c r="XV109" t="s">
        <v>1767</v>
      </c>
      <c r="XW109" t="s">
        <v>1767</v>
      </c>
      <c r="XX109" t="s">
        <v>1767</v>
      </c>
      <c r="XY109" t="s">
        <v>1767</v>
      </c>
      <c r="XZ109" t="s">
        <v>1767</v>
      </c>
      <c r="ZM109" t="s">
        <v>1767</v>
      </c>
      <c r="ZN109" t="s">
        <v>1767</v>
      </c>
      <c r="ZO109" t="s">
        <v>1767</v>
      </c>
      <c r="ZP109" t="s">
        <v>1767</v>
      </c>
      <c r="ZQ109" t="s">
        <v>1763</v>
      </c>
      <c r="ZR109" t="s">
        <v>1767</v>
      </c>
      <c r="ZS109" t="s">
        <v>1767</v>
      </c>
      <c r="ZT109" t="s">
        <v>1767</v>
      </c>
      <c r="ZU109" t="s">
        <v>1767</v>
      </c>
      <c r="ZV109" t="s">
        <v>1767</v>
      </c>
      <c r="ZW109" t="s">
        <v>1767</v>
      </c>
      <c r="ZX109" t="s">
        <v>1767</v>
      </c>
      <c r="ZY109" t="s">
        <v>1767</v>
      </c>
      <c r="ZZ109" t="s">
        <v>1767</v>
      </c>
      <c r="AAA109" t="s">
        <v>1767</v>
      </c>
      <c r="AAB109" t="s">
        <v>1767</v>
      </c>
      <c r="AAC109" t="s">
        <v>1767</v>
      </c>
      <c r="AAD109" t="s">
        <v>1767</v>
      </c>
      <c r="AAE109" t="s">
        <v>1767</v>
      </c>
      <c r="AAF109" t="s">
        <v>1767</v>
      </c>
      <c r="AAH109" t="s">
        <v>1763</v>
      </c>
      <c r="AAI109" t="s">
        <v>1767</v>
      </c>
      <c r="AAJ109" t="s">
        <v>1767</v>
      </c>
      <c r="AAK109" t="s">
        <v>1767</v>
      </c>
      <c r="AAL109" t="s">
        <v>1767</v>
      </c>
      <c r="AAM109" t="s">
        <v>1767</v>
      </c>
      <c r="AAN109" t="s">
        <v>1763</v>
      </c>
      <c r="AAO109" t="s">
        <v>1767</v>
      </c>
      <c r="AAP109" t="s">
        <v>1767</v>
      </c>
      <c r="AAQ109" t="s">
        <v>1767</v>
      </c>
      <c r="AAR109" t="s">
        <v>1767</v>
      </c>
      <c r="AAS109" t="s">
        <v>1767</v>
      </c>
      <c r="AAT109" t="s">
        <v>1767</v>
      </c>
      <c r="AAV109" t="s">
        <v>1767</v>
      </c>
      <c r="AAW109" t="s">
        <v>1767</v>
      </c>
      <c r="AAX109" t="s">
        <v>1767</v>
      </c>
      <c r="AAY109" t="s">
        <v>1767</v>
      </c>
      <c r="AAZ109" t="s">
        <v>1767</v>
      </c>
      <c r="ABA109" t="s">
        <v>1767</v>
      </c>
      <c r="ABB109" t="s">
        <v>1763</v>
      </c>
      <c r="ABC109" t="s">
        <v>1767</v>
      </c>
      <c r="ABD109" t="s">
        <v>1763</v>
      </c>
      <c r="ABE109" t="s">
        <v>1767</v>
      </c>
      <c r="ABF109" t="s">
        <v>1767</v>
      </c>
      <c r="ABG109" t="s">
        <v>1767</v>
      </c>
      <c r="ABH109" t="s">
        <v>1767</v>
      </c>
      <c r="ABI109" t="s">
        <v>1767</v>
      </c>
      <c r="ABJ109" t="s">
        <v>1767</v>
      </c>
      <c r="ABK109" t="s">
        <v>1767</v>
      </c>
      <c r="ABL109" t="s">
        <v>1767</v>
      </c>
      <c r="ABM109" t="s">
        <v>1767</v>
      </c>
      <c r="ABN109" t="s">
        <v>1767</v>
      </c>
      <c r="ABO109" t="s">
        <v>1767</v>
      </c>
      <c r="ABP109" t="s">
        <v>1767</v>
      </c>
      <c r="ABQ109" t="s">
        <v>1767</v>
      </c>
      <c r="ABR109" t="s">
        <v>1767</v>
      </c>
      <c r="ABS109" t="s">
        <v>1767</v>
      </c>
      <c r="ABT109" t="s">
        <v>1763</v>
      </c>
      <c r="ABU109" t="s">
        <v>1767</v>
      </c>
      <c r="ABV109" t="s">
        <v>1767</v>
      </c>
      <c r="ABW109" t="s">
        <v>1763</v>
      </c>
      <c r="ABX109" t="s">
        <v>1767</v>
      </c>
      <c r="ABY109" t="s">
        <v>1767</v>
      </c>
      <c r="ABZ109" t="s">
        <v>1767</v>
      </c>
      <c r="ACA109" t="s">
        <v>1767</v>
      </c>
      <c r="ACB109" t="s">
        <v>1763</v>
      </c>
      <c r="ACC109" t="s">
        <v>1767</v>
      </c>
      <c r="ACD109" t="s">
        <v>1767</v>
      </c>
      <c r="ACE109" t="s">
        <v>1767</v>
      </c>
      <c r="ACF109" t="s">
        <v>1767</v>
      </c>
      <c r="ACG109" t="s">
        <v>1767</v>
      </c>
      <c r="ACH109" t="s">
        <v>1767</v>
      </c>
      <c r="ACI109" t="s">
        <v>1767</v>
      </c>
    </row>
    <row r="110" spans="1:763">
      <c r="A110" t="s">
        <v>1349</v>
      </c>
      <c r="B110" t="s">
        <v>1350</v>
      </c>
      <c r="C110" t="s">
        <v>1351</v>
      </c>
      <c r="D110" t="s">
        <v>854</v>
      </c>
      <c r="E110" t="s">
        <v>854</v>
      </c>
      <c r="P110" t="s">
        <v>855</v>
      </c>
      <c r="Q110">
        <v>1.2198080885670051</v>
      </c>
      <c r="T110" t="s">
        <v>1837</v>
      </c>
      <c r="V110" t="s">
        <v>1763</v>
      </c>
      <c r="X110" t="s">
        <v>1767</v>
      </c>
      <c r="Y110" t="s">
        <v>1764</v>
      </c>
      <c r="Z110" t="s">
        <v>1791</v>
      </c>
      <c r="AA110" t="s">
        <v>1792</v>
      </c>
      <c r="AB110" t="s">
        <v>1766</v>
      </c>
      <c r="AC110" t="s">
        <v>837</v>
      </c>
      <c r="AD110" t="s">
        <v>1767</v>
      </c>
      <c r="AE110" t="s">
        <v>837</v>
      </c>
      <c r="AF110" t="s">
        <v>818</v>
      </c>
      <c r="AG110" t="s">
        <v>818</v>
      </c>
      <c r="KF110" t="s">
        <v>837</v>
      </c>
      <c r="KH110" t="s">
        <v>818</v>
      </c>
      <c r="KI110" t="s">
        <v>818</v>
      </c>
      <c r="KJ110" t="s">
        <v>818</v>
      </c>
      <c r="KK110" t="s">
        <v>818</v>
      </c>
      <c r="KL110" t="s">
        <v>818</v>
      </c>
      <c r="KM110" t="s">
        <v>818</v>
      </c>
      <c r="KN110" t="s">
        <v>845</v>
      </c>
      <c r="KO110" t="s">
        <v>818</v>
      </c>
      <c r="KP110" t="s">
        <v>818</v>
      </c>
      <c r="KQ110" t="s">
        <v>845</v>
      </c>
      <c r="KR110" t="s">
        <v>818</v>
      </c>
      <c r="KS110" t="s">
        <v>818</v>
      </c>
      <c r="KT110" t="s">
        <v>818</v>
      </c>
      <c r="KU110" t="s">
        <v>818</v>
      </c>
      <c r="KV110" t="s">
        <v>818</v>
      </c>
      <c r="KW110" t="s">
        <v>818</v>
      </c>
      <c r="KX110" t="s">
        <v>845</v>
      </c>
      <c r="KY110" t="s">
        <v>818</v>
      </c>
      <c r="KZ110" t="s">
        <v>818</v>
      </c>
      <c r="LA110" t="s">
        <v>845</v>
      </c>
      <c r="LB110" t="s">
        <v>818</v>
      </c>
      <c r="LC110" t="s">
        <v>818</v>
      </c>
      <c r="LD110" t="s">
        <v>837</v>
      </c>
      <c r="LE110" t="s">
        <v>818</v>
      </c>
      <c r="LF110" t="s">
        <v>837</v>
      </c>
      <c r="LH110" t="s">
        <v>1767</v>
      </c>
      <c r="LI110" t="s">
        <v>1767</v>
      </c>
      <c r="LJ110" t="s">
        <v>1767</v>
      </c>
      <c r="LK110" t="s">
        <v>1767</v>
      </c>
      <c r="LL110" t="s">
        <v>1767</v>
      </c>
      <c r="LM110" t="s">
        <v>1767</v>
      </c>
      <c r="LO110" t="s">
        <v>1767</v>
      </c>
      <c r="LQ110" t="s">
        <v>1767</v>
      </c>
      <c r="LR110" t="s">
        <v>818</v>
      </c>
      <c r="LV110" t="s">
        <v>818</v>
      </c>
      <c r="LX110" t="s">
        <v>1767</v>
      </c>
      <c r="MA110" t="s">
        <v>1768</v>
      </c>
      <c r="MB110" t="s">
        <v>821</v>
      </c>
      <c r="MC110" t="s">
        <v>1804</v>
      </c>
      <c r="MD110" t="s">
        <v>1763</v>
      </c>
      <c r="MF110" t="s">
        <v>1770</v>
      </c>
      <c r="MI110" t="s">
        <v>1767</v>
      </c>
      <c r="MJ110" t="s">
        <v>1904</v>
      </c>
      <c r="MU110" t="s">
        <v>1767</v>
      </c>
      <c r="MV110" t="s">
        <v>1767</v>
      </c>
      <c r="MW110" t="s">
        <v>1763</v>
      </c>
      <c r="MX110" t="s">
        <v>1767</v>
      </c>
      <c r="MY110" t="s">
        <v>1767</v>
      </c>
      <c r="MZ110" t="s">
        <v>1767</v>
      </c>
      <c r="NA110" t="s">
        <v>1767</v>
      </c>
      <c r="NB110" t="s">
        <v>1767</v>
      </c>
      <c r="NR110" t="s">
        <v>1767</v>
      </c>
      <c r="NU110" t="s">
        <v>1870</v>
      </c>
      <c r="OP110" t="s">
        <v>1767</v>
      </c>
      <c r="OQ110" t="s">
        <v>1774</v>
      </c>
      <c r="OR110" t="s">
        <v>1775</v>
      </c>
      <c r="OS110" t="s">
        <v>1776</v>
      </c>
      <c r="OT110" t="s">
        <v>1763</v>
      </c>
      <c r="OU110" t="s">
        <v>1767</v>
      </c>
      <c r="OV110" t="s">
        <v>1777</v>
      </c>
      <c r="OW110" t="s">
        <v>1778</v>
      </c>
      <c r="OX110" t="s">
        <v>832</v>
      </c>
      <c r="OY110" t="s">
        <v>1779</v>
      </c>
      <c r="OZ110" t="s">
        <v>907</v>
      </c>
      <c r="PA110" t="s">
        <v>1763</v>
      </c>
      <c r="PB110" t="s">
        <v>1767</v>
      </c>
      <c r="PC110" t="s">
        <v>1767</v>
      </c>
      <c r="PD110" t="s">
        <v>1767</v>
      </c>
      <c r="PE110" t="s">
        <v>1763</v>
      </c>
      <c r="PF110" t="s">
        <v>1767</v>
      </c>
      <c r="PG110" t="s">
        <v>1767</v>
      </c>
      <c r="PH110" t="s">
        <v>1767</v>
      </c>
      <c r="PI110" t="s">
        <v>1767</v>
      </c>
      <c r="PJ110" t="s">
        <v>1767</v>
      </c>
      <c r="PK110" t="s">
        <v>1767</v>
      </c>
      <c r="PL110" t="s">
        <v>1780</v>
      </c>
      <c r="PM110" t="s">
        <v>845</v>
      </c>
      <c r="PO110" t="s">
        <v>1781</v>
      </c>
      <c r="PP110" t="s">
        <v>1782</v>
      </c>
      <c r="PQ110" t="s">
        <v>1763</v>
      </c>
      <c r="PR110" t="s">
        <v>1763</v>
      </c>
      <c r="PS110" t="s">
        <v>1767</v>
      </c>
      <c r="PT110" t="s">
        <v>1767</v>
      </c>
      <c r="PU110" t="s">
        <v>1767</v>
      </c>
      <c r="PV110" t="s">
        <v>1767</v>
      </c>
      <c r="PW110" t="s">
        <v>1767</v>
      </c>
      <c r="PX110" t="s">
        <v>1767</v>
      </c>
      <c r="PY110" t="s">
        <v>1767</v>
      </c>
      <c r="PZ110" t="s">
        <v>1783</v>
      </c>
      <c r="QD110" t="s">
        <v>1815</v>
      </c>
      <c r="QE110" t="s">
        <v>845</v>
      </c>
      <c r="QF110" t="s">
        <v>1763</v>
      </c>
      <c r="QG110" t="s">
        <v>1763</v>
      </c>
      <c r="QH110" t="s">
        <v>1763</v>
      </c>
      <c r="QI110" t="s">
        <v>1767</v>
      </c>
      <c r="QJ110" t="s">
        <v>1763</v>
      </c>
      <c r="QK110" t="s">
        <v>1763</v>
      </c>
      <c r="QL110" t="s">
        <v>1767</v>
      </c>
      <c r="QM110" t="s">
        <v>1767</v>
      </c>
      <c r="QN110" t="s">
        <v>1767</v>
      </c>
      <c r="QO110" t="s">
        <v>1767</v>
      </c>
      <c r="QP110" t="s">
        <v>1767</v>
      </c>
      <c r="QQ110" t="s">
        <v>1767</v>
      </c>
      <c r="QR110" t="s">
        <v>1763</v>
      </c>
      <c r="QS110" t="s">
        <v>1763</v>
      </c>
      <c r="QT110" t="s">
        <v>1767</v>
      </c>
      <c r="QU110" t="s">
        <v>1767</v>
      </c>
      <c r="QV110" t="s">
        <v>1767</v>
      </c>
      <c r="QW110" t="s">
        <v>1767</v>
      </c>
      <c r="QX110" t="s">
        <v>1767</v>
      </c>
      <c r="QY110" t="s">
        <v>1767</v>
      </c>
      <c r="QZ110" t="s">
        <v>1767</v>
      </c>
      <c r="RA110" t="s">
        <v>1767</v>
      </c>
      <c r="RB110" t="s">
        <v>1767</v>
      </c>
      <c r="RC110" t="s">
        <v>1767</v>
      </c>
      <c r="RD110" t="s">
        <v>1767</v>
      </c>
      <c r="RE110" t="s">
        <v>1767</v>
      </c>
      <c r="RF110" t="s">
        <v>1767</v>
      </c>
      <c r="RG110" t="s">
        <v>1767</v>
      </c>
      <c r="RH110" t="s">
        <v>1767</v>
      </c>
      <c r="RI110" t="s">
        <v>1767</v>
      </c>
      <c r="RJ110" t="s">
        <v>1767</v>
      </c>
      <c r="RK110" t="s">
        <v>1763</v>
      </c>
      <c r="RL110" t="s">
        <v>1763</v>
      </c>
      <c r="RM110" t="s">
        <v>1767</v>
      </c>
      <c r="RN110" t="s">
        <v>1767</v>
      </c>
      <c r="RO110" t="s">
        <v>1767</v>
      </c>
      <c r="RP110" t="s">
        <v>1767</v>
      </c>
      <c r="RQ110" t="s">
        <v>1767</v>
      </c>
      <c r="RR110" t="s">
        <v>1767</v>
      </c>
      <c r="RS110" t="s">
        <v>1767</v>
      </c>
      <c r="RT110" t="s">
        <v>1767</v>
      </c>
      <c r="RU110" t="s">
        <v>1767</v>
      </c>
      <c r="RV110" t="s">
        <v>1767</v>
      </c>
      <c r="RW110" t="s">
        <v>1767</v>
      </c>
      <c r="RX110" t="s">
        <v>837</v>
      </c>
      <c r="RY110" t="s">
        <v>846</v>
      </c>
      <c r="RZ110" t="s">
        <v>1763</v>
      </c>
      <c r="SA110" t="s">
        <v>1767</v>
      </c>
      <c r="SB110" t="s">
        <v>1767</v>
      </c>
      <c r="SC110" t="s">
        <v>1767</v>
      </c>
      <c r="SD110" t="s">
        <v>1767</v>
      </c>
      <c r="SE110" t="s">
        <v>1767</v>
      </c>
      <c r="SF110" t="s">
        <v>1767</v>
      </c>
      <c r="SG110" t="s">
        <v>1767</v>
      </c>
      <c r="SH110" t="s">
        <v>1767</v>
      </c>
      <c r="SI110" t="s">
        <v>1767</v>
      </c>
      <c r="SJ110" t="s">
        <v>1763</v>
      </c>
      <c r="SK110" t="s">
        <v>1767</v>
      </c>
      <c r="SL110" t="s">
        <v>1767</v>
      </c>
      <c r="SM110" t="s">
        <v>1767</v>
      </c>
      <c r="SN110" t="s">
        <v>1767</v>
      </c>
      <c r="SO110" t="s">
        <v>1767</v>
      </c>
      <c r="SP110" t="s">
        <v>1767</v>
      </c>
      <c r="SQ110" t="s">
        <v>1767</v>
      </c>
      <c r="SR110" t="s">
        <v>1767</v>
      </c>
      <c r="SS110" t="s">
        <v>1767</v>
      </c>
      <c r="ST110" t="s">
        <v>1767</v>
      </c>
      <c r="SU110" t="s">
        <v>1767</v>
      </c>
      <c r="SV110" t="s">
        <v>1767</v>
      </c>
      <c r="SW110" t="s">
        <v>1763</v>
      </c>
      <c r="SX110" t="s">
        <v>1767</v>
      </c>
      <c r="SY110" t="s">
        <v>1763</v>
      </c>
      <c r="SZ110" t="s">
        <v>1767</v>
      </c>
      <c r="TA110" t="s">
        <v>1767</v>
      </c>
      <c r="TB110" t="s">
        <v>1767</v>
      </c>
      <c r="TC110" t="s">
        <v>1767</v>
      </c>
      <c r="TD110" t="s">
        <v>1767</v>
      </c>
      <c r="TE110" t="s">
        <v>1767</v>
      </c>
      <c r="TF110" t="s">
        <v>1767</v>
      </c>
      <c r="TG110" t="s">
        <v>1767</v>
      </c>
      <c r="TH110" t="s">
        <v>1767</v>
      </c>
      <c r="TI110" t="s">
        <v>1767</v>
      </c>
      <c r="TJ110" t="s">
        <v>1767</v>
      </c>
      <c r="TU110" t="s">
        <v>1767</v>
      </c>
      <c r="TY110" t="s">
        <v>1767</v>
      </c>
      <c r="TZ110" t="s">
        <v>1767</v>
      </c>
      <c r="UA110" t="s">
        <v>1767</v>
      </c>
      <c r="UB110" t="s">
        <v>1767</v>
      </c>
      <c r="UC110" t="s">
        <v>1767</v>
      </c>
      <c r="UD110" t="s">
        <v>1767</v>
      </c>
      <c r="UE110" t="s">
        <v>1767</v>
      </c>
      <c r="UF110" t="s">
        <v>1767</v>
      </c>
      <c r="UG110" t="s">
        <v>1767</v>
      </c>
      <c r="UH110" t="s">
        <v>1763</v>
      </c>
      <c r="UI110" t="s">
        <v>1767</v>
      </c>
      <c r="UJ110" t="s">
        <v>1767</v>
      </c>
      <c r="UK110" t="s">
        <v>1767</v>
      </c>
      <c r="UL110" t="s">
        <v>1767</v>
      </c>
      <c r="UM110" t="s">
        <v>1767</v>
      </c>
      <c r="UN110" t="s">
        <v>1767</v>
      </c>
      <c r="UO110" t="s">
        <v>1767</v>
      </c>
      <c r="UP110" t="s">
        <v>1767</v>
      </c>
      <c r="UQ110" t="s">
        <v>1767</v>
      </c>
      <c r="UR110" t="s">
        <v>1767</v>
      </c>
      <c r="US110" t="s">
        <v>1767</v>
      </c>
      <c r="UT110" t="s">
        <v>1767</v>
      </c>
      <c r="UU110" t="s">
        <v>1767</v>
      </c>
      <c r="UV110" t="s">
        <v>1767</v>
      </c>
      <c r="UW110" t="s">
        <v>1767</v>
      </c>
      <c r="UX110" t="s">
        <v>1763</v>
      </c>
      <c r="UY110" t="s">
        <v>1767</v>
      </c>
      <c r="UZ110" t="s">
        <v>1767</v>
      </c>
      <c r="VD110" t="s">
        <v>1763</v>
      </c>
      <c r="VE110" t="s">
        <v>1767</v>
      </c>
      <c r="VF110" t="s">
        <v>1767</v>
      </c>
      <c r="VG110" t="s">
        <v>1767</v>
      </c>
      <c r="VH110" t="s">
        <v>1767</v>
      </c>
      <c r="VI110" t="s">
        <v>1767</v>
      </c>
      <c r="VJ110" t="s">
        <v>1767</v>
      </c>
      <c r="VK110" t="s">
        <v>1767</v>
      </c>
      <c r="VL110" t="s">
        <v>1767</v>
      </c>
      <c r="VM110" t="s">
        <v>1767</v>
      </c>
      <c r="VN110" t="s">
        <v>1767</v>
      </c>
      <c r="VO110" t="s">
        <v>1767</v>
      </c>
      <c r="VP110" t="s">
        <v>1767</v>
      </c>
      <c r="VQ110" t="s">
        <v>1767</v>
      </c>
      <c r="VY110" t="s">
        <v>1763</v>
      </c>
      <c r="VZ110" t="s">
        <v>1767</v>
      </c>
      <c r="WA110" t="s">
        <v>1767</v>
      </c>
      <c r="WJ110" t="s">
        <v>1767</v>
      </c>
      <c r="WK110" t="s">
        <v>1763</v>
      </c>
      <c r="WL110" t="s">
        <v>1767</v>
      </c>
      <c r="WM110" t="s">
        <v>1763</v>
      </c>
      <c r="WN110" t="s">
        <v>1767</v>
      </c>
      <c r="WO110" t="s">
        <v>1767</v>
      </c>
      <c r="WP110" t="s">
        <v>1767</v>
      </c>
      <c r="WQ110" t="s">
        <v>1767</v>
      </c>
      <c r="WR110" t="s">
        <v>1767</v>
      </c>
      <c r="WS110" t="s">
        <v>834</v>
      </c>
      <c r="WU110" t="s">
        <v>1767</v>
      </c>
      <c r="WV110" t="s">
        <v>1767</v>
      </c>
      <c r="WW110" t="s">
        <v>1767</v>
      </c>
      <c r="WX110" t="s">
        <v>1767</v>
      </c>
      <c r="WY110" t="s">
        <v>1767</v>
      </c>
      <c r="WZ110" t="s">
        <v>1763</v>
      </c>
      <c r="XA110" t="s">
        <v>1767</v>
      </c>
      <c r="XB110" t="s">
        <v>1767</v>
      </c>
      <c r="XC110" t="s">
        <v>1789</v>
      </c>
      <c r="XD110" t="s">
        <v>1763</v>
      </c>
      <c r="XE110" t="s">
        <v>1767</v>
      </c>
      <c r="XF110" t="s">
        <v>1767</v>
      </c>
      <c r="XG110" t="s">
        <v>1767</v>
      </c>
      <c r="XH110" t="s">
        <v>1767</v>
      </c>
      <c r="XI110" t="s">
        <v>1767</v>
      </c>
      <c r="XJ110" t="s">
        <v>1767</v>
      </c>
      <c r="XK110" t="s">
        <v>1767</v>
      </c>
      <c r="XL110" t="s">
        <v>1767</v>
      </c>
      <c r="XM110" t="s">
        <v>1767</v>
      </c>
      <c r="XN110" t="s">
        <v>1767</v>
      </c>
      <c r="XO110" t="s">
        <v>1767</v>
      </c>
      <c r="XP110" t="s">
        <v>1767</v>
      </c>
      <c r="XQ110" t="s">
        <v>1767</v>
      </c>
      <c r="XR110" t="s">
        <v>1763</v>
      </c>
      <c r="XS110" t="s">
        <v>1767</v>
      </c>
      <c r="XT110" t="s">
        <v>1767</v>
      </c>
      <c r="XU110" t="s">
        <v>1763</v>
      </c>
      <c r="XV110" t="s">
        <v>1767</v>
      </c>
      <c r="XW110" t="s">
        <v>1767</v>
      </c>
      <c r="XX110" t="s">
        <v>1767</v>
      </c>
      <c r="XY110" t="s">
        <v>1767</v>
      </c>
      <c r="XZ110" t="s">
        <v>1767</v>
      </c>
      <c r="ZM110" t="s">
        <v>1767</v>
      </c>
      <c r="ZN110" t="s">
        <v>1767</v>
      </c>
      <c r="ZO110" t="s">
        <v>1767</v>
      </c>
      <c r="ZP110" t="s">
        <v>1767</v>
      </c>
      <c r="ZQ110" t="s">
        <v>1767</v>
      </c>
      <c r="ZR110" t="s">
        <v>1763</v>
      </c>
      <c r="ZS110" t="s">
        <v>1763</v>
      </c>
      <c r="ZT110" t="s">
        <v>1767</v>
      </c>
      <c r="ZU110" t="s">
        <v>1767</v>
      </c>
      <c r="ZV110" t="s">
        <v>1767</v>
      </c>
      <c r="ZW110" t="s">
        <v>1767</v>
      </c>
      <c r="ZX110" t="s">
        <v>1767</v>
      </c>
      <c r="ZY110" t="s">
        <v>1767</v>
      </c>
      <c r="ZZ110" t="s">
        <v>1763</v>
      </c>
      <c r="AAA110" t="s">
        <v>1767</v>
      </c>
      <c r="AAB110" t="s">
        <v>1767</v>
      </c>
      <c r="AAC110" t="s">
        <v>1767</v>
      </c>
      <c r="AAD110" t="s">
        <v>1767</v>
      </c>
      <c r="AAE110" t="s">
        <v>1767</v>
      </c>
      <c r="AAF110" t="s">
        <v>1767</v>
      </c>
      <c r="AAH110" t="s">
        <v>1763</v>
      </c>
      <c r="AAI110" t="s">
        <v>1763</v>
      </c>
      <c r="AAJ110" t="s">
        <v>1763</v>
      </c>
      <c r="AAK110" t="s">
        <v>1767</v>
      </c>
      <c r="AAL110" t="s">
        <v>1767</v>
      </c>
      <c r="AAM110" t="s">
        <v>1767</v>
      </c>
      <c r="AAN110" t="s">
        <v>1767</v>
      </c>
      <c r="AAO110" t="s">
        <v>1767</v>
      </c>
      <c r="AAP110" t="s">
        <v>1767</v>
      </c>
      <c r="AAQ110" t="s">
        <v>1767</v>
      </c>
      <c r="AAR110" t="s">
        <v>1767</v>
      </c>
      <c r="AAS110" t="s">
        <v>1767</v>
      </c>
      <c r="AAT110" t="s">
        <v>1767</v>
      </c>
      <c r="AAV110" t="s">
        <v>1767</v>
      </c>
      <c r="AAW110" t="s">
        <v>1767</v>
      </c>
      <c r="AAX110" t="s">
        <v>1767</v>
      </c>
      <c r="AAY110" t="s">
        <v>1767</v>
      </c>
      <c r="AAZ110" t="s">
        <v>1767</v>
      </c>
      <c r="ABA110" t="s">
        <v>1763</v>
      </c>
      <c r="ABB110" t="s">
        <v>1763</v>
      </c>
      <c r="ABC110" t="s">
        <v>1767</v>
      </c>
      <c r="ABD110" t="s">
        <v>1767</v>
      </c>
      <c r="ABE110" t="s">
        <v>1767</v>
      </c>
      <c r="ABF110" t="s">
        <v>1767</v>
      </c>
      <c r="ABG110" t="s">
        <v>1767</v>
      </c>
      <c r="ABH110" t="s">
        <v>1767</v>
      </c>
      <c r="ABI110" t="s">
        <v>1767</v>
      </c>
      <c r="ABJ110" t="s">
        <v>1767</v>
      </c>
      <c r="ABK110" t="s">
        <v>1763</v>
      </c>
      <c r="ABL110" t="s">
        <v>1767</v>
      </c>
      <c r="ABM110" t="s">
        <v>1767</v>
      </c>
      <c r="ABN110" t="s">
        <v>1767</v>
      </c>
      <c r="ABO110" t="s">
        <v>1767</v>
      </c>
      <c r="ABP110" t="s">
        <v>1767</v>
      </c>
      <c r="ABQ110" t="s">
        <v>1767</v>
      </c>
      <c r="ABR110" t="s">
        <v>1767</v>
      </c>
      <c r="ABS110" t="s">
        <v>1767</v>
      </c>
      <c r="ABT110" t="s">
        <v>1763</v>
      </c>
      <c r="ABU110" t="s">
        <v>1767</v>
      </c>
      <c r="ABV110" t="s">
        <v>1763</v>
      </c>
      <c r="ABW110" t="s">
        <v>1763</v>
      </c>
      <c r="ABX110" t="s">
        <v>1767</v>
      </c>
      <c r="ABY110" t="s">
        <v>1767</v>
      </c>
      <c r="ABZ110" t="s">
        <v>1767</v>
      </c>
      <c r="ACA110" t="s">
        <v>1767</v>
      </c>
      <c r="ACB110" t="s">
        <v>1767</v>
      </c>
      <c r="ACC110" t="s">
        <v>1767</v>
      </c>
      <c r="ACD110" t="s">
        <v>1767</v>
      </c>
      <c r="ACE110" t="s">
        <v>1767</v>
      </c>
      <c r="ACF110" t="s">
        <v>1767</v>
      </c>
      <c r="ACG110" t="s">
        <v>1767</v>
      </c>
      <c r="ACH110" t="s">
        <v>1767</v>
      </c>
      <c r="ACI110" t="s">
        <v>1767</v>
      </c>
    </row>
    <row r="111" spans="1:763">
      <c r="A111" t="s">
        <v>1352</v>
      </c>
      <c r="B111" t="s">
        <v>1353</v>
      </c>
      <c r="C111" t="s">
        <v>1354</v>
      </c>
      <c r="D111" t="s">
        <v>854</v>
      </c>
      <c r="E111" t="s">
        <v>854</v>
      </c>
      <c r="P111" t="s">
        <v>855</v>
      </c>
      <c r="Q111">
        <v>1.2198080885670051</v>
      </c>
      <c r="T111" t="s">
        <v>1892</v>
      </c>
      <c r="V111" t="s">
        <v>1763</v>
      </c>
      <c r="X111" t="s">
        <v>1763</v>
      </c>
      <c r="Y111" t="s">
        <v>1764</v>
      </c>
      <c r="AA111" t="s">
        <v>1765</v>
      </c>
      <c r="AB111" t="s">
        <v>1766</v>
      </c>
      <c r="AC111" t="s">
        <v>836</v>
      </c>
      <c r="AD111" t="s">
        <v>1767</v>
      </c>
      <c r="AE111" t="s">
        <v>836</v>
      </c>
      <c r="AF111" t="s">
        <v>818</v>
      </c>
      <c r="AG111" t="s">
        <v>818</v>
      </c>
      <c r="KF111" t="s">
        <v>836</v>
      </c>
      <c r="KH111" t="s">
        <v>818</v>
      </c>
      <c r="KI111" t="s">
        <v>818</v>
      </c>
      <c r="KJ111" t="s">
        <v>818</v>
      </c>
      <c r="KK111" t="s">
        <v>845</v>
      </c>
      <c r="KL111" t="s">
        <v>818</v>
      </c>
      <c r="KM111" t="s">
        <v>818</v>
      </c>
      <c r="KN111" t="s">
        <v>845</v>
      </c>
      <c r="KO111" t="s">
        <v>818</v>
      </c>
      <c r="KP111" t="s">
        <v>845</v>
      </c>
      <c r="KQ111" t="s">
        <v>845</v>
      </c>
      <c r="KR111" t="s">
        <v>818</v>
      </c>
      <c r="KS111" t="s">
        <v>818</v>
      </c>
      <c r="KT111" t="s">
        <v>818</v>
      </c>
      <c r="KU111" t="s">
        <v>845</v>
      </c>
      <c r="KV111" t="s">
        <v>818</v>
      </c>
      <c r="KW111" t="s">
        <v>818</v>
      </c>
      <c r="KX111" t="s">
        <v>845</v>
      </c>
      <c r="KY111" t="s">
        <v>818</v>
      </c>
      <c r="KZ111" t="s">
        <v>845</v>
      </c>
      <c r="LA111" t="s">
        <v>845</v>
      </c>
      <c r="LB111" t="s">
        <v>818</v>
      </c>
      <c r="LC111" t="s">
        <v>837</v>
      </c>
      <c r="LD111" t="s">
        <v>836</v>
      </c>
      <c r="LE111" t="s">
        <v>837</v>
      </c>
      <c r="LF111" t="s">
        <v>837</v>
      </c>
      <c r="LH111" t="s">
        <v>1763</v>
      </c>
      <c r="LI111" t="s">
        <v>1767</v>
      </c>
      <c r="LJ111" t="s">
        <v>1767</v>
      </c>
      <c r="LK111" t="s">
        <v>1767</v>
      </c>
      <c r="LL111" t="s">
        <v>1767</v>
      </c>
      <c r="LM111" t="s">
        <v>1767</v>
      </c>
      <c r="LN111" t="s">
        <v>1763</v>
      </c>
      <c r="LO111" t="s">
        <v>1767</v>
      </c>
      <c r="LQ111" t="s">
        <v>1767</v>
      </c>
      <c r="LR111" t="s">
        <v>818</v>
      </c>
      <c r="LV111" t="s">
        <v>818</v>
      </c>
      <c r="LX111" t="s">
        <v>1767</v>
      </c>
      <c r="MA111" t="s">
        <v>1793</v>
      </c>
      <c r="MB111" t="s">
        <v>887</v>
      </c>
      <c r="MC111" t="s">
        <v>1804</v>
      </c>
      <c r="MD111" t="s">
        <v>1763</v>
      </c>
      <c r="MF111" t="s">
        <v>1770</v>
      </c>
      <c r="MI111" t="s">
        <v>1763</v>
      </c>
      <c r="MJ111" t="s">
        <v>1771</v>
      </c>
      <c r="MK111" t="s">
        <v>1763</v>
      </c>
      <c r="ML111" t="s">
        <v>1767</v>
      </c>
      <c r="MM111" t="s">
        <v>1767</v>
      </c>
      <c r="MN111" t="s">
        <v>1767</v>
      </c>
      <c r="MO111" t="s">
        <v>1767</v>
      </c>
      <c r="MP111" t="s">
        <v>1767</v>
      </c>
      <c r="MQ111" t="s">
        <v>1767</v>
      </c>
      <c r="MR111" t="s">
        <v>1767</v>
      </c>
      <c r="MS111" t="s">
        <v>1767</v>
      </c>
      <c r="MT111" t="s">
        <v>1767</v>
      </c>
      <c r="MU111" t="s">
        <v>1763</v>
      </c>
      <c r="NC111" t="s">
        <v>1763</v>
      </c>
      <c r="ND111" t="s">
        <v>1818</v>
      </c>
      <c r="NE111" t="s">
        <v>1767</v>
      </c>
      <c r="NR111" t="s">
        <v>1763</v>
      </c>
      <c r="NS111" t="s">
        <v>1767</v>
      </c>
      <c r="NU111" t="s">
        <v>1795</v>
      </c>
      <c r="NV111" t="s">
        <v>1767</v>
      </c>
      <c r="NY111" t="s">
        <v>837</v>
      </c>
      <c r="NZ111" t="s">
        <v>889</v>
      </c>
      <c r="OP111" t="s">
        <v>1763</v>
      </c>
      <c r="OQ111" t="s">
        <v>1774</v>
      </c>
      <c r="OR111" t="s">
        <v>1775</v>
      </c>
      <c r="OS111" t="s">
        <v>1871</v>
      </c>
      <c r="OT111" t="s">
        <v>1763</v>
      </c>
      <c r="OU111" t="s">
        <v>1767</v>
      </c>
      <c r="OV111" t="s">
        <v>1777</v>
      </c>
      <c r="OW111" t="s">
        <v>1820</v>
      </c>
      <c r="OX111" t="s">
        <v>1830</v>
      </c>
      <c r="OY111" t="s">
        <v>1779</v>
      </c>
      <c r="OZ111" t="s">
        <v>907</v>
      </c>
      <c r="PA111" t="s">
        <v>1767</v>
      </c>
      <c r="PB111" t="s">
        <v>1767</v>
      </c>
      <c r="PC111" t="s">
        <v>1767</v>
      </c>
      <c r="PD111" t="s">
        <v>1767</v>
      </c>
      <c r="PE111" t="s">
        <v>1767</v>
      </c>
      <c r="PF111" t="s">
        <v>1767</v>
      </c>
      <c r="PG111" t="s">
        <v>1763</v>
      </c>
      <c r="PH111" t="s">
        <v>1767</v>
      </c>
      <c r="PI111" t="s">
        <v>1767</v>
      </c>
      <c r="PJ111" t="s">
        <v>1767</v>
      </c>
      <c r="PK111" t="s">
        <v>1767</v>
      </c>
      <c r="PL111" t="s">
        <v>1780</v>
      </c>
      <c r="PM111" t="s">
        <v>879</v>
      </c>
      <c r="PO111" t="s">
        <v>1781</v>
      </c>
      <c r="PP111" t="s">
        <v>1782</v>
      </c>
      <c r="PQ111" t="s">
        <v>1763</v>
      </c>
      <c r="PR111" t="s">
        <v>1763</v>
      </c>
      <c r="PS111" t="s">
        <v>1767</v>
      </c>
      <c r="PT111" t="s">
        <v>1767</v>
      </c>
      <c r="PU111" t="s">
        <v>1767</v>
      </c>
      <c r="PV111" t="s">
        <v>1767</v>
      </c>
      <c r="PW111" t="s">
        <v>1767</v>
      </c>
      <c r="PX111" t="s">
        <v>1767</v>
      </c>
      <c r="PY111" t="s">
        <v>1767</v>
      </c>
      <c r="PZ111" t="s">
        <v>1783</v>
      </c>
      <c r="QD111" t="s">
        <v>1815</v>
      </c>
      <c r="QE111" t="s">
        <v>845</v>
      </c>
      <c r="QF111" t="s">
        <v>1763</v>
      </c>
      <c r="QG111" t="s">
        <v>1763</v>
      </c>
      <c r="QH111" t="s">
        <v>1763</v>
      </c>
      <c r="QI111" t="s">
        <v>1763</v>
      </c>
      <c r="QJ111" t="s">
        <v>1767</v>
      </c>
      <c r="QK111" t="s">
        <v>1767</v>
      </c>
      <c r="QL111" t="s">
        <v>1767</v>
      </c>
      <c r="QM111" t="s">
        <v>1767</v>
      </c>
      <c r="QN111" t="s">
        <v>1767</v>
      </c>
      <c r="QO111" t="s">
        <v>1767</v>
      </c>
      <c r="QP111" t="s">
        <v>1767</v>
      </c>
      <c r="QQ111" t="s">
        <v>1767</v>
      </c>
      <c r="QR111" t="s">
        <v>1763</v>
      </c>
      <c r="QS111" t="s">
        <v>1763</v>
      </c>
      <c r="QT111" t="s">
        <v>1767</v>
      </c>
      <c r="QU111" t="s">
        <v>1767</v>
      </c>
      <c r="QV111" t="s">
        <v>1767</v>
      </c>
      <c r="QW111" t="s">
        <v>1767</v>
      </c>
      <c r="QX111" t="s">
        <v>1767</v>
      </c>
      <c r="QY111" t="s">
        <v>1767</v>
      </c>
      <c r="QZ111" t="s">
        <v>1767</v>
      </c>
      <c r="RA111" t="s">
        <v>1767</v>
      </c>
      <c r="RB111" t="s">
        <v>1767</v>
      </c>
      <c r="RC111" t="s">
        <v>1767</v>
      </c>
      <c r="RD111" t="s">
        <v>1767</v>
      </c>
      <c r="RE111" t="s">
        <v>1767</v>
      </c>
      <c r="RF111" t="s">
        <v>1767</v>
      </c>
      <c r="RG111" t="s">
        <v>1767</v>
      </c>
      <c r="RH111" t="s">
        <v>1767</v>
      </c>
      <c r="RI111" t="s">
        <v>1767</v>
      </c>
      <c r="RJ111" t="s">
        <v>1767</v>
      </c>
      <c r="RK111" t="s">
        <v>1763</v>
      </c>
      <c r="RL111" t="s">
        <v>1763</v>
      </c>
      <c r="RM111" t="s">
        <v>1767</v>
      </c>
      <c r="RN111" t="s">
        <v>1767</v>
      </c>
      <c r="RO111" t="s">
        <v>1767</v>
      </c>
      <c r="RP111" t="s">
        <v>1767</v>
      </c>
      <c r="RQ111" t="s">
        <v>1767</v>
      </c>
      <c r="RR111" t="s">
        <v>1767</v>
      </c>
      <c r="RS111" t="s">
        <v>1767</v>
      </c>
      <c r="RT111" t="s">
        <v>1767</v>
      </c>
      <c r="RU111" t="s">
        <v>1767</v>
      </c>
      <c r="RV111" t="s">
        <v>1767</v>
      </c>
      <c r="RW111" t="s">
        <v>1767</v>
      </c>
      <c r="RX111" t="s">
        <v>845</v>
      </c>
      <c r="RY111" t="s">
        <v>891</v>
      </c>
      <c r="RZ111" t="s">
        <v>1763</v>
      </c>
      <c r="SA111" t="s">
        <v>1767</v>
      </c>
      <c r="SB111" t="s">
        <v>1767</v>
      </c>
      <c r="SC111" t="s">
        <v>1767</v>
      </c>
      <c r="SD111" t="s">
        <v>1767</v>
      </c>
      <c r="SE111" t="s">
        <v>1767</v>
      </c>
      <c r="SF111" t="s">
        <v>1763</v>
      </c>
      <c r="SG111" t="s">
        <v>1767</v>
      </c>
      <c r="SH111" t="s">
        <v>1767</v>
      </c>
      <c r="SI111" t="s">
        <v>1767</v>
      </c>
      <c r="SJ111" t="s">
        <v>1767</v>
      </c>
      <c r="SK111" t="s">
        <v>1767</v>
      </c>
      <c r="SL111" t="s">
        <v>1767</v>
      </c>
      <c r="SM111" t="s">
        <v>1767</v>
      </c>
      <c r="SN111" t="s">
        <v>1767</v>
      </c>
      <c r="SO111" t="s">
        <v>1767</v>
      </c>
      <c r="SP111" t="s">
        <v>1767</v>
      </c>
      <c r="SQ111" t="s">
        <v>1763</v>
      </c>
      <c r="SR111" t="s">
        <v>1767</v>
      </c>
      <c r="SS111" t="s">
        <v>1767</v>
      </c>
      <c r="ST111" t="s">
        <v>1767</v>
      </c>
      <c r="SU111" t="s">
        <v>1767</v>
      </c>
      <c r="SV111" t="s">
        <v>1767</v>
      </c>
      <c r="SW111" t="s">
        <v>1767</v>
      </c>
      <c r="SX111" t="s">
        <v>1767</v>
      </c>
      <c r="SY111" t="s">
        <v>1767</v>
      </c>
      <c r="SZ111" t="s">
        <v>1763</v>
      </c>
      <c r="TA111" t="s">
        <v>1767</v>
      </c>
      <c r="TB111" t="s">
        <v>1767</v>
      </c>
      <c r="TC111" t="s">
        <v>1767</v>
      </c>
      <c r="TD111" t="s">
        <v>1767</v>
      </c>
      <c r="TE111" t="s">
        <v>1767</v>
      </c>
      <c r="TF111" t="s">
        <v>1767</v>
      </c>
      <c r="TG111" t="s">
        <v>1767</v>
      </c>
      <c r="TH111" t="s">
        <v>1767</v>
      </c>
      <c r="TI111" t="s">
        <v>1767</v>
      </c>
      <c r="TJ111" t="s">
        <v>1767</v>
      </c>
      <c r="TU111" t="s">
        <v>1767</v>
      </c>
      <c r="TY111" t="s">
        <v>1767</v>
      </c>
      <c r="TZ111" t="s">
        <v>1767</v>
      </c>
      <c r="UA111" t="s">
        <v>1767</v>
      </c>
      <c r="UB111" t="s">
        <v>1767</v>
      </c>
      <c r="UC111" t="s">
        <v>1767</v>
      </c>
      <c r="UD111" t="s">
        <v>1767</v>
      </c>
      <c r="UE111" t="s">
        <v>1767</v>
      </c>
      <c r="UF111" t="s">
        <v>1767</v>
      </c>
      <c r="UG111" t="s">
        <v>1767</v>
      </c>
      <c r="UH111" t="s">
        <v>1763</v>
      </c>
      <c r="UI111" t="s">
        <v>1767</v>
      </c>
      <c r="UJ111" t="s">
        <v>1767</v>
      </c>
      <c r="UK111" t="s">
        <v>1767</v>
      </c>
      <c r="UL111" t="s">
        <v>1818</v>
      </c>
      <c r="UM111" t="s">
        <v>1818</v>
      </c>
      <c r="UN111" t="s">
        <v>1767</v>
      </c>
      <c r="UO111" t="s">
        <v>1767</v>
      </c>
      <c r="UP111" t="s">
        <v>1767</v>
      </c>
      <c r="UQ111" t="s">
        <v>1767</v>
      </c>
      <c r="UR111" t="s">
        <v>1767</v>
      </c>
      <c r="US111" t="s">
        <v>1767</v>
      </c>
      <c r="UT111" t="s">
        <v>1763</v>
      </c>
      <c r="UU111" t="s">
        <v>1767</v>
      </c>
      <c r="UV111" t="s">
        <v>1767</v>
      </c>
      <c r="UW111" t="s">
        <v>1767</v>
      </c>
      <c r="UX111" t="s">
        <v>1767</v>
      </c>
      <c r="UY111" t="s">
        <v>1767</v>
      </c>
      <c r="UZ111" t="s">
        <v>1767</v>
      </c>
      <c r="VD111" t="s">
        <v>1767</v>
      </c>
      <c r="VE111" t="s">
        <v>1767</v>
      </c>
      <c r="VF111" t="s">
        <v>1763</v>
      </c>
      <c r="VG111" t="s">
        <v>1767</v>
      </c>
      <c r="VH111" t="s">
        <v>1767</v>
      </c>
      <c r="VI111" t="s">
        <v>1767</v>
      </c>
      <c r="VJ111" t="s">
        <v>1767</v>
      </c>
      <c r="VK111" t="s">
        <v>1767</v>
      </c>
      <c r="VL111" t="s">
        <v>1767</v>
      </c>
      <c r="VM111" t="s">
        <v>1767</v>
      </c>
      <c r="VN111" t="s">
        <v>1767</v>
      </c>
      <c r="VO111" t="s">
        <v>1767</v>
      </c>
      <c r="VP111" t="s">
        <v>1767</v>
      </c>
      <c r="VQ111" t="s">
        <v>1767</v>
      </c>
      <c r="VY111" t="s">
        <v>1767</v>
      </c>
      <c r="VZ111" t="s">
        <v>1767</v>
      </c>
      <c r="WA111" t="s">
        <v>1818</v>
      </c>
      <c r="WJ111" t="s">
        <v>1763</v>
      </c>
      <c r="WK111" t="s">
        <v>1763</v>
      </c>
      <c r="WL111" t="s">
        <v>1767</v>
      </c>
      <c r="WM111" t="s">
        <v>1763</v>
      </c>
      <c r="WN111" t="s">
        <v>1767</v>
      </c>
      <c r="WO111" t="s">
        <v>1767</v>
      </c>
      <c r="WP111" t="s">
        <v>1767</v>
      </c>
      <c r="WQ111" t="s">
        <v>1767</v>
      </c>
      <c r="WR111" t="s">
        <v>1767</v>
      </c>
      <c r="WS111" t="s">
        <v>846</v>
      </c>
      <c r="WU111" t="s">
        <v>1767</v>
      </c>
      <c r="WV111" t="s">
        <v>1767</v>
      </c>
      <c r="WW111" t="s">
        <v>1767</v>
      </c>
      <c r="WX111" t="s">
        <v>1767</v>
      </c>
      <c r="WY111" t="s">
        <v>1767</v>
      </c>
      <c r="WZ111" t="s">
        <v>1763</v>
      </c>
      <c r="XA111" t="s">
        <v>1767</v>
      </c>
      <c r="XB111" t="s">
        <v>1767</v>
      </c>
      <c r="XC111" t="s">
        <v>1789</v>
      </c>
      <c r="XD111" t="s">
        <v>1767</v>
      </c>
      <c r="XE111" t="s">
        <v>1763</v>
      </c>
      <c r="XF111" t="s">
        <v>1767</v>
      </c>
      <c r="XG111" t="s">
        <v>1767</v>
      </c>
      <c r="XH111" t="s">
        <v>1767</v>
      </c>
      <c r="XI111" t="s">
        <v>1767</v>
      </c>
      <c r="XJ111" t="s">
        <v>1767</v>
      </c>
      <c r="XK111" t="s">
        <v>1767</v>
      </c>
      <c r="XL111" t="s">
        <v>1767</v>
      </c>
      <c r="XM111" t="s">
        <v>1767</v>
      </c>
      <c r="XN111" t="s">
        <v>1767</v>
      </c>
      <c r="XO111" t="s">
        <v>1767</v>
      </c>
      <c r="XP111" t="s">
        <v>1767</v>
      </c>
      <c r="XQ111" t="s">
        <v>1767</v>
      </c>
      <c r="XR111" t="s">
        <v>1763</v>
      </c>
      <c r="XS111" t="s">
        <v>1767</v>
      </c>
      <c r="XT111" t="s">
        <v>1767</v>
      </c>
      <c r="XU111" t="s">
        <v>1763</v>
      </c>
      <c r="XV111" t="s">
        <v>1767</v>
      </c>
      <c r="XW111" t="s">
        <v>1767</v>
      </c>
      <c r="XX111" t="s">
        <v>1767</v>
      </c>
      <c r="XY111" t="s">
        <v>1767</v>
      </c>
      <c r="XZ111" t="s">
        <v>1767</v>
      </c>
      <c r="ZM111" t="s">
        <v>1767</v>
      </c>
      <c r="ZN111" t="s">
        <v>1767</v>
      </c>
      <c r="ZO111" t="s">
        <v>1767</v>
      </c>
      <c r="ZP111" t="s">
        <v>1767</v>
      </c>
      <c r="ZQ111" t="s">
        <v>1763</v>
      </c>
      <c r="ZR111" t="s">
        <v>1767</v>
      </c>
      <c r="ZS111" t="s">
        <v>1767</v>
      </c>
      <c r="ZT111" t="s">
        <v>1767</v>
      </c>
      <c r="ZU111" t="s">
        <v>1767</v>
      </c>
      <c r="ZV111" t="s">
        <v>1767</v>
      </c>
      <c r="ZW111" t="s">
        <v>1767</v>
      </c>
      <c r="ZX111" t="s">
        <v>1767</v>
      </c>
      <c r="ZY111" t="s">
        <v>1767</v>
      </c>
      <c r="ZZ111" t="s">
        <v>1767</v>
      </c>
      <c r="AAA111" t="s">
        <v>1767</v>
      </c>
      <c r="AAB111" t="s">
        <v>1767</v>
      </c>
      <c r="AAC111" t="s">
        <v>1767</v>
      </c>
      <c r="AAD111" t="s">
        <v>1767</v>
      </c>
      <c r="AAE111" t="s">
        <v>1767</v>
      </c>
      <c r="AAF111" t="s">
        <v>1767</v>
      </c>
      <c r="AAH111" t="s">
        <v>1767</v>
      </c>
      <c r="AAI111" t="s">
        <v>1767</v>
      </c>
      <c r="AAJ111" t="s">
        <v>1767</v>
      </c>
      <c r="AAK111" t="s">
        <v>1767</v>
      </c>
      <c r="AAL111" t="s">
        <v>1763</v>
      </c>
      <c r="AAM111" t="s">
        <v>1767</v>
      </c>
      <c r="AAN111" t="s">
        <v>1767</v>
      </c>
      <c r="AAO111" t="s">
        <v>1767</v>
      </c>
      <c r="AAP111" t="s">
        <v>1767</v>
      </c>
      <c r="AAQ111" t="s">
        <v>1767</v>
      </c>
      <c r="AAR111" t="s">
        <v>1767</v>
      </c>
      <c r="AAS111" t="s">
        <v>1767</v>
      </c>
      <c r="AAT111" t="s">
        <v>1767</v>
      </c>
      <c r="AAV111" t="s">
        <v>1767</v>
      </c>
      <c r="AAW111" t="s">
        <v>1767</v>
      </c>
      <c r="AAX111" t="s">
        <v>1767</v>
      </c>
      <c r="AAY111" t="s">
        <v>1767</v>
      </c>
      <c r="AAZ111" t="s">
        <v>1767</v>
      </c>
      <c r="ABA111" t="s">
        <v>1763</v>
      </c>
      <c r="ABB111" t="s">
        <v>1763</v>
      </c>
      <c r="ABC111" t="s">
        <v>1767</v>
      </c>
      <c r="ABD111" t="s">
        <v>1767</v>
      </c>
      <c r="ABE111" t="s">
        <v>1767</v>
      </c>
      <c r="ABF111" t="s">
        <v>1767</v>
      </c>
      <c r="ABG111" t="s">
        <v>1767</v>
      </c>
      <c r="ABH111" t="s">
        <v>1767</v>
      </c>
      <c r="ABI111" t="s">
        <v>1767</v>
      </c>
      <c r="ABJ111" t="s">
        <v>1767</v>
      </c>
      <c r="ABK111" t="s">
        <v>1767</v>
      </c>
      <c r="ABL111" t="s">
        <v>1763</v>
      </c>
      <c r="ABM111" t="s">
        <v>1763</v>
      </c>
      <c r="ABN111" t="s">
        <v>1767</v>
      </c>
      <c r="ABO111" t="s">
        <v>1767</v>
      </c>
      <c r="ABP111" t="s">
        <v>1767</v>
      </c>
      <c r="ABQ111" t="s">
        <v>1767</v>
      </c>
      <c r="ABR111" t="s">
        <v>1767</v>
      </c>
      <c r="ABS111" t="s">
        <v>1767</v>
      </c>
      <c r="ABT111" t="s">
        <v>1767</v>
      </c>
      <c r="ABU111" t="s">
        <v>1767</v>
      </c>
      <c r="ABV111" t="s">
        <v>1767</v>
      </c>
      <c r="ABW111" t="s">
        <v>1767</v>
      </c>
      <c r="ABX111" t="s">
        <v>1763</v>
      </c>
      <c r="ABY111" t="s">
        <v>1767</v>
      </c>
      <c r="ABZ111" t="s">
        <v>1767</v>
      </c>
      <c r="ACA111" t="s">
        <v>1767</v>
      </c>
      <c r="ACB111" t="s">
        <v>1767</v>
      </c>
      <c r="ACC111" t="s">
        <v>1767</v>
      </c>
      <c r="ACD111" t="s">
        <v>1767</v>
      </c>
      <c r="ACE111" t="s">
        <v>1767</v>
      </c>
      <c r="ACF111" t="s">
        <v>1767</v>
      </c>
      <c r="ACG111" t="s">
        <v>1767</v>
      </c>
      <c r="ACH111" t="s">
        <v>1767</v>
      </c>
      <c r="ACI111" t="s">
        <v>1767</v>
      </c>
    </row>
    <row r="112" spans="1:763">
      <c r="A112" t="s">
        <v>1355</v>
      </c>
      <c r="B112" t="s">
        <v>1356</v>
      </c>
      <c r="C112" t="s">
        <v>1357</v>
      </c>
      <c r="D112" t="s">
        <v>854</v>
      </c>
      <c r="E112" t="s">
        <v>854</v>
      </c>
      <c r="P112" t="s">
        <v>855</v>
      </c>
      <c r="T112" t="s">
        <v>1895</v>
      </c>
      <c r="V112" t="s">
        <v>1763</v>
      </c>
      <c r="X112" t="s">
        <v>1763</v>
      </c>
      <c r="Y112" t="s">
        <v>1764</v>
      </c>
      <c r="AA112" t="s">
        <v>1828</v>
      </c>
      <c r="AB112" t="s">
        <v>1817</v>
      </c>
      <c r="AC112" t="s">
        <v>837</v>
      </c>
      <c r="AD112" t="s">
        <v>1767</v>
      </c>
      <c r="AE112" t="s">
        <v>818</v>
      </c>
      <c r="AF112" t="s">
        <v>837</v>
      </c>
      <c r="AG112" t="s">
        <v>818</v>
      </c>
      <c r="KF112" t="s">
        <v>837</v>
      </c>
      <c r="KH112" t="s">
        <v>818</v>
      </c>
      <c r="KI112" t="s">
        <v>818</v>
      </c>
      <c r="KJ112" t="s">
        <v>818</v>
      </c>
      <c r="KK112" t="s">
        <v>818</v>
      </c>
      <c r="KL112" t="s">
        <v>818</v>
      </c>
      <c r="KM112" t="s">
        <v>818</v>
      </c>
      <c r="KN112" t="s">
        <v>845</v>
      </c>
      <c r="KO112" t="s">
        <v>818</v>
      </c>
      <c r="KP112" t="s">
        <v>818</v>
      </c>
      <c r="KQ112" t="s">
        <v>845</v>
      </c>
      <c r="KR112" t="s">
        <v>818</v>
      </c>
      <c r="KS112" t="s">
        <v>818</v>
      </c>
      <c r="KT112" t="s">
        <v>818</v>
      </c>
      <c r="KU112" t="s">
        <v>818</v>
      </c>
      <c r="KV112" t="s">
        <v>818</v>
      </c>
      <c r="KW112" t="s">
        <v>818</v>
      </c>
      <c r="KX112" t="s">
        <v>845</v>
      </c>
      <c r="KY112" t="s">
        <v>818</v>
      </c>
      <c r="KZ112" t="s">
        <v>818</v>
      </c>
      <c r="LA112" t="s">
        <v>845</v>
      </c>
      <c r="LB112" t="s">
        <v>818</v>
      </c>
      <c r="LC112" t="s">
        <v>818</v>
      </c>
      <c r="LD112" t="s">
        <v>837</v>
      </c>
      <c r="LE112" t="s">
        <v>818</v>
      </c>
      <c r="LF112" t="s">
        <v>837</v>
      </c>
      <c r="LH112" t="s">
        <v>1767</v>
      </c>
      <c r="LI112" t="s">
        <v>1767</v>
      </c>
      <c r="LJ112" t="s">
        <v>1767</v>
      </c>
      <c r="LK112" t="s">
        <v>1767</v>
      </c>
      <c r="LL112" t="s">
        <v>1767</v>
      </c>
      <c r="LM112" t="s">
        <v>1767</v>
      </c>
      <c r="LO112" t="s">
        <v>1763</v>
      </c>
      <c r="LP112" t="s">
        <v>1763</v>
      </c>
      <c r="LQ112" t="s">
        <v>1767</v>
      </c>
      <c r="LR112" t="s">
        <v>845</v>
      </c>
      <c r="LV112" t="s">
        <v>845</v>
      </c>
      <c r="LX112" t="s">
        <v>1767</v>
      </c>
      <c r="MU112" t="s">
        <v>1767</v>
      </c>
      <c r="MV112" t="s">
        <v>1767</v>
      </c>
      <c r="MW112" t="s">
        <v>1767</v>
      </c>
      <c r="MX112" t="s">
        <v>1763</v>
      </c>
      <c r="MY112" t="s">
        <v>1767</v>
      </c>
      <c r="MZ112" t="s">
        <v>1767</v>
      </c>
      <c r="NA112" t="s">
        <v>1767</v>
      </c>
      <c r="NB112" t="s">
        <v>1767</v>
      </c>
      <c r="NR112" t="s">
        <v>1763</v>
      </c>
      <c r="NS112" t="s">
        <v>1763</v>
      </c>
      <c r="NT112" t="s">
        <v>1788</v>
      </c>
      <c r="NU112" t="s">
        <v>1795</v>
      </c>
      <c r="NV112" t="s">
        <v>1763</v>
      </c>
      <c r="NW112" t="s">
        <v>1818</v>
      </c>
      <c r="OP112" t="s">
        <v>1763</v>
      </c>
      <c r="OQ112" t="s">
        <v>1774</v>
      </c>
      <c r="OR112" t="s">
        <v>1775</v>
      </c>
      <c r="OS112" t="s">
        <v>1806</v>
      </c>
      <c r="OT112" t="s">
        <v>1763</v>
      </c>
      <c r="OU112" t="s">
        <v>1767</v>
      </c>
      <c r="OV112" t="s">
        <v>1777</v>
      </c>
      <c r="OW112" t="s">
        <v>1820</v>
      </c>
      <c r="OX112" t="s">
        <v>1830</v>
      </c>
      <c r="OY112" t="s">
        <v>1779</v>
      </c>
      <c r="OZ112" t="s">
        <v>907</v>
      </c>
      <c r="PA112" t="s">
        <v>1767</v>
      </c>
      <c r="PB112" t="s">
        <v>1763</v>
      </c>
      <c r="PC112" t="s">
        <v>1767</v>
      </c>
      <c r="PD112" t="s">
        <v>1767</v>
      </c>
      <c r="PE112" t="s">
        <v>1763</v>
      </c>
      <c r="PF112" t="s">
        <v>1767</v>
      </c>
      <c r="PG112" t="s">
        <v>1767</v>
      </c>
      <c r="PH112" t="s">
        <v>1767</v>
      </c>
      <c r="PI112" t="s">
        <v>1767</v>
      </c>
      <c r="PJ112" t="s">
        <v>1767</v>
      </c>
      <c r="PK112" t="s">
        <v>1767</v>
      </c>
      <c r="PL112" t="s">
        <v>1780</v>
      </c>
      <c r="PM112" t="s">
        <v>836</v>
      </c>
      <c r="PO112" t="s">
        <v>1799</v>
      </c>
      <c r="PP112" t="s">
        <v>1782</v>
      </c>
      <c r="PQ112" t="s">
        <v>1763</v>
      </c>
      <c r="PR112" t="s">
        <v>1763</v>
      </c>
      <c r="PS112" t="s">
        <v>1767</v>
      </c>
      <c r="PT112" t="s">
        <v>1767</v>
      </c>
      <c r="PU112" t="s">
        <v>1767</v>
      </c>
      <c r="PV112" t="s">
        <v>1767</v>
      </c>
      <c r="PW112" t="s">
        <v>1767</v>
      </c>
      <c r="PX112" t="s">
        <v>1767</v>
      </c>
      <c r="PY112" t="s">
        <v>1767</v>
      </c>
      <c r="PZ112" t="s">
        <v>1783</v>
      </c>
      <c r="QD112" t="s">
        <v>1786</v>
      </c>
      <c r="QE112" t="s">
        <v>845</v>
      </c>
      <c r="QF112" t="s">
        <v>1763</v>
      </c>
      <c r="QG112" t="s">
        <v>1763</v>
      </c>
      <c r="QH112" t="s">
        <v>1763</v>
      </c>
      <c r="QI112" t="s">
        <v>1767</v>
      </c>
      <c r="QJ112" t="s">
        <v>1763</v>
      </c>
      <c r="QK112" t="s">
        <v>1763</v>
      </c>
      <c r="QL112" t="s">
        <v>1763</v>
      </c>
      <c r="QM112" t="s">
        <v>1767</v>
      </c>
      <c r="QN112" t="s">
        <v>1767</v>
      </c>
      <c r="QO112" t="s">
        <v>1763</v>
      </c>
      <c r="QP112" t="s">
        <v>1767</v>
      </c>
      <c r="QQ112" t="s">
        <v>1767</v>
      </c>
      <c r="QR112" t="s">
        <v>1763</v>
      </c>
      <c r="QS112" t="s">
        <v>1763</v>
      </c>
      <c r="QT112" t="s">
        <v>1767</v>
      </c>
      <c r="QU112" t="s">
        <v>1767</v>
      </c>
      <c r="QV112" t="s">
        <v>1767</v>
      </c>
      <c r="QW112" t="s">
        <v>1767</v>
      </c>
      <c r="QX112" t="s">
        <v>1767</v>
      </c>
      <c r="QY112" t="s">
        <v>1767</v>
      </c>
      <c r="QZ112" t="s">
        <v>1767</v>
      </c>
      <c r="RA112" t="s">
        <v>1767</v>
      </c>
      <c r="RB112" t="s">
        <v>1767</v>
      </c>
      <c r="RC112" t="s">
        <v>1767</v>
      </c>
      <c r="RD112" t="s">
        <v>1767</v>
      </c>
      <c r="RE112" t="s">
        <v>1767</v>
      </c>
      <c r="RF112" t="s">
        <v>1767</v>
      </c>
      <c r="RG112" t="s">
        <v>1767</v>
      </c>
      <c r="RH112" t="s">
        <v>1767</v>
      </c>
      <c r="RI112" t="s">
        <v>1767</v>
      </c>
      <c r="RJ112" t="s">
        <v>1767</v>
      </c>
      <c r="RK112" t="s">
        <v>1763</v>
      </c>
      <c r="RL112" t="s">
        <v>1763</v>
      </c>
      <c r="RM112" t="s">
        <v>1763</v>
      </c>
      <c r="RN112" t="s">
        <v>1767</v>
      </c>
      <c r="RO112" t="s">
        <v>1767</v>
      </c>
      <c r="RP112" t="s">
        <v>1767</v>
      </c>
      <c r="RQ112" t="s">
        <v>1767</v>
      </c>
      <c r="RR112" t="s">
        <v>1767</v>
      </c>
      <c r="RS112" t="s">
        <v>1767</v>
      </c>
      <c r="RT112" t="s">
        <v>1767</v>
      </c>
      <c r="RU112" t="s">
        <v>1767</v>
      </c>
      <c r="RV112" t="s">
        <v>1767</v>
      </c>
      <c r="RW112" t="s">
        <v>1767</v>
      </c>
      <c r="RX112" t="s">
        <v>837</v>
      </c>
      <c r="RY112" t="s">
        <v>846</v>
      </c>
      <c r="RZ112" t="s">
        <v>1763</v>
      </c>
      <c r="SA112" t="s">
        <v>1767</v>
      </c>
      <c r="SB112" t="s">
        <v>1767</v>
      </c>
      <c r="SC112" t="s">
        <v>1763</v>
      </c>
      <c r="SD112" t="s">
        <v>1767</v>
      </c>
      <c r="SE112" t="s">
        <v>1767</v>
      </c>
      <c r="SF112" t="s">
        <v>1763</v>
      </c>
      <c r="SG112" t="s">
        <v>1767</v>
      </c>
      <c r="SH112" t="s">
        <v>1767</v>
      </c>
      <c r="SI112" t="s">
        <v>1767</v>
      </c>
      <c r="SJ112" t="s">
        <v>1767</v>
      </c>
      <c r="SK112" t="s">
        <v>1767</v>
      </c>
      <c r="SL112" t="s">
        <v>1767</v>
      </c>
      <c r="SM112" t="s">
        <v>1767</v>
      </c>
      <c r="SN112" t="s">
        <v>1767</v>
      </c>
      <c r="SO112" t="s">
        <v>1767</v>
      </c>
      <c r="SP112" t="s">
        <v>1767</v>
      </c>
      <c r="SQ112" t="s">
        <v>1767</v>
      </c>
      <c r="SR112" t="s">
        <v>1763</v>
      </c>
      <c r="SS112" t="s">
        <v>1763</v>
      </c>
      <c r="ST112" t="s">
        <v>1767</v>
      </c>
      <c r="SU112" t="s">
        <v>1767</v>
      </c>
      <c r="SV112" t="s">
        <v>1767</v>
      </c>
      <c r="SW112" t="s">
        <v>1763</v>
      </c>
      <c r="SX112" t="s">
        <v>1767</v>
      </c>
      <c r="SY112" t="s">
        <v>1763</v>
      </c>
      <c r="SZ112" t="s">
        <v>1767</v>
      </c>
      <c r="TA112" t="s">
        <v>1767</v>
      </c>
      <c r="TB112" t="s">
        <v>1767</v>
      </c>
      <c r="TC112" t="s">
        <v>1767</v>
      </c>
      <c r="TD112" t="s">
        <v>1767</v>
      </c>
      <c r="TE112" t="s">
        <v>1767</v>
      </c>
      <c r="TF112" t="s">
        <v>1767</v>
      </c>
      <c r="TG112" t="s">
        <v>1767</v>
      </c>
      <c r="TH112" t="s">
        <v>1767</v>
      </c>
      <c r="TI112" t="s">
        <v>1767</v>
      </c>
      <c r="TU112" t="s">
        <v>1767</v>
      </c>
      <c r="TY112" t="s">
        <v>1767</v>
      </c>
      <c r="TZ112" t="s">
        <v>1767</v>
      </c>
      <c r="UA112" t="s">
        <v>1767</v>
      </c>
      <c r="UB112" t="s">
        <v>1767</v>
      </c>
      <c r="UC112" t="s">
        <v>1767</v>
      </c>
      <c r="UD112" t="s">
        <v>1767</v>
      </c>
      <c r="UE112" t="s">
        <v>1767</v>
      </c>
      <c r="UF112" t="s">
        <v>1767</v>
      </c>
      <c r="UG112" t="s">
        <v>1767</v>
      </c>
      <c r="UH112" t="s">
        <v>1767</v>
      </c>
      <c r="UI112" t="s">
        <v>1767</v>
      </c>
      <c r="UJ112" t="s">
        <v>1763</v>
      </c>
      <c r="UK112" t="s">
        <v>1767</v>
      </c>
      <c r="UL112" t="s">
        <v>1763</v>
      </c>
      <c r="UM112" t="s">
        <v>1818</v>
      </c>
      <c r="UN112" t="s">
        <v>1767</v>
      </c>
      <c r="UO112" t="s">
        <v>1767</v>
      </c>
      <c r="UP112" t="s">
        <v>1767</v>
      </c>
      <c r="UQ112" t="s">
        <v>1767</v>
      </c>
      <c r="UR112" t="s">
        <v>1767</v>
      </c>
      <c r="US112" t="s">
        <v>1767</v>
      </c>
      <c r="UT112" t="s">
        <v>1763</v>
      </c>
      <c r="UU112" t="s">
        <v>1767</v>
      </c>
      <c r="UV112" t="s">
        <v>1767</v>
      </c>
      <c r="UW112" t="s">
        <v>1767</v>
      </c>
      <c r="UX112" t="s">
        <v>1767</v>
      </c>
      <c r="UY112" t="s">
        <v>1767</v>
      </c>
      <c r="UZ112" t="s">
        <v>1767</v>
      </c>
      <c r="VD112" t="s">
        <v>1767</v>
      </c>
      <c r="VE112" t="s">
        <v>1767</v>
      </c>
      <c r="VF112" t="s">
        <v>1763</v>
      </c>
      <c r="VG112" t="s">
        <v>1763</v>
      </c>
      <c r="VH112" t="s">
        <v>1767</v>
      </c>
      <c r="VI112" t="s">
        <v>1767</v>
      </c>
      <c r="VJ112" t="s">
        <v>1767</v>
      </c>
      <c r="VK112" t="s">
        <v>1767</v>
      </c>
      <c r="VL112" t="s">
        <v>1767</v>
      </c>
      <c r="VM112" t="s">
        <v>1767</v>
      </c>
      <c r="VN112" t="s">
        <v>1767</v>
      </c>
      <c r="VO112" t="s">
        <v>1767</v>
      </c>
      <c r="VP112" t="s">
        <v>1767</v>
      </c>
      <c r="VQ112" t="s">
        <v>1767</v>
      </c>
      <c r="VR112" t="s">
        <v>1763</v>
      </c>
      <c r="VS112" t="s">
        <v>1763</v>
      </c>
      <c r="VT112" t="s">
        <v>1767</v>
      </c>
      <c r="VU112" t="s">
        <v>1767</v>
      </c>
      <c r="VV112" t="s">
        <v>1767</v>
      </c>
      <c r="VW112" t="s">
        <v>1767</v>
      </c>
      <c r="VX112" t="s">
        <v>1767</v>
      </c>
      <c r="VY112" t="s">
        <v>1763</v>
      </c>
      <c r="VZ112" t="s">
        <v>1767</v>
      </c>
      <c r="WA112" t="s">
        <v>1767</v>
      </c>
      <c r="WJ112" t="s">
        <v>1763</v>
      </c>
      <c r="WK112" t="s">
        <v>1767</v>
      </c>
      <c r="WL112" t="s">
        <v>1767</v>
      </c>
      <c r="WM112" t="s">
        <v>1767</v>
      </c>
      <c r="WN112" t="s">
        <v>1767</v>
      </c>
      <c r="WO112" t="s">
        <v>1767</v>
      </c>
      <c r="WP112" t="s">
        <v>1767</v>
      </c>
      <c r="WQ112" t="s">
        <v>1767</v>
      </c>
      <c r="WR112" t="s">
        <v>1767</v>
      </c>
      <c r="WS112" t="s">
        <v>849</v>
      </c>
      <c r="WU112" t="s">
        <v>1767</v>
      </c>
      <c r="WV112" t="s">
        <v>1763</v>
      </c>
      <c r="WW112" t="s">
        <v>1763</v>
      </c>
      <c r="WX112" t="s">
        <v>1767</v>
      </c>
      <c r="WY112" t="s">
        <v>1763</v>
      </c>
      <c r="WZ112" t="s">
        <v>1767</v>
      </c>
      <c r="XA112" t="s">
        <v>1767</v>
      </c>
      <c r="XB112" t="s">
        <v>1767</v>
      </c>
      <c r="XC112" t="s">
        <v>1789</v>
      </c>
      <c r="XD112" t="s">
        <v>1763</v>
      </c>
      <c r="XE112" t="s">
        <v>1767</v>
      </c>
      <c r="XF112" t="s">
        <v>1767</v>
      </c>
      <c r="XG112" t="s">
        <v>1767</v>
      </c>
      <c r="XH112" t="s">
        <v>1767</v>
      </c>
      <c r="XI112" t="s">
        <v>1767</v>
      </c>
      <c r="XJ112" t="s">
        <v>1763</v>
      </c>
      <c r="XK112" t="s">
        <v>1767</v>
      </c>
      <c r="XL112" t="s">
        <v>1767</v>
      </c>
      <c r="XM112" t="s">
        <v>1767</v>
      </c>
      <c r="XN112" t="s">
        <v>1767</v>
      </c>
      <c r="XO112" t="s">
        <v>1767</v>
      </c>
      <c r="XP112" t="s">
        <v>1767</v>
      </c>
      <c r="XQ112" t="s">
        <v>1767</v>
      </c>
      <c r="XR112" t="s">
        <v>1767</v>
      </c>
      <c r="XS112" t="s">
        <v>1767</v>
      </c>
      <c r="XT112" t="s">
        <v>1767</v>
      </c>
      <c r="XU112" t="s">
        <v>1767</v>
      </c>
      <c r="XV112" t="s">
        <v>1767</v>
      </c>
      <c r="XW112" t="s">
        <v>1763</v>
      </c>
      <c r="XX112" t="s">
        <v>1767</v>
      </c>
      <c r="XY112" t="s">
        <v>1767</v>
      </c>
      <c r="XZ112" t="s">
        <v>1767</v>
      </c>
      <c r="ZM112" t="s">
        <v>1767</v>
      </c>
      <c r="ZN112" t="s">
        <v>1767</v>
      </c>
      <c r="ZO112" t="s">
        <v>1767</v>
      </c>
      <c r="ZP112" t="s">
        <v>1767</v>
      </c>
      <c r="ZQ112" t="s">
        <v>1767</v>
      </c>
      <c r="ZR112" t="s">
        <v>1763</v>
      </c>
      <c r="ZS112" t="s">
        <v>1763</v>
      </c>
      <c r="ZT112" t="s">
        <v>1767</v>
      </c>
      <c r="ZU112" t="s">
        <v>1767</v>
      </c>
      <c r="ZV112" t="s">
        <v>1767</v>
      </c>
      <c r="ZW112" t="s">
        <v>1767</v>
      </c>
      <c r="ZX112" t="s">
        <v>1767</v>
      </c>
      <c r="ZY112" t="s">
        <v>1763</v>
      </c>
      <c r="ZZ112" t="s">
        <v>1767</v>
      </c>
      <c r="AAA112" t="s">
        <v>1767</v>
      </c>
      <c r="AAB112" t="s">
        <v>1767</v>
      </c>
      <c r="AAC112" t="s">
        <v>1767</v>
      </c>
      <c r="AAD112" t="s">
        <v>1767</v>
      </c>
      <c r="AAE112" t="s">
        <v>1767</v>
      </c>
      <c r="AAF112" t="s">
        <v>1767</v>
      </c>
      <c r="AAH112" t="s">
        <v>1763</v>
      </c>
      <c r="AAI112" t="s">
        <v>1767</v>
      </c>
      <c r="AAJ112" t="s">
        <v>1767</v>
      </c>
      <c r="AAK112" t="s">
        <v>1767</v>
      </c>
      <c r="AAL112" t="s">
        <v>1763</v>
      </c>
      <c r="AAM112" t="s">
        <v>1767</v>
      </c>
      <c r="AAN112" t="s">
        <v>1767</v>
      </c>
      <c r="AAO112" t="s">
        <v>1767</v>
      </c>
      <c r="AAP112" t="s">
        <v>1767</v>
      </c>
      <c r="AAQ112" t="s">
        <v>1767</v>
      </c>
      <c r="AAR112" t="s">
        <v>1767</v>
      </c>
      <c r="AAS112" t="s">
        <v>1767</v>
      </c>
      <c r="AAT112" t="s">
        <v>1767</v>
      </c>
      <c r="AAV112" t="s">
        <v>1767</v>
      </c>
      <c r="AAW112" t="s">
        <v>1767</v>
      </c>
      <c r="AAX112" t="s">
        <v>1767</v>
      </c>
      <c r="AAY112" t="s">
        <v>1767</v>
      </c>
      <c r="AAZ112" t="s">
        <v>1767</v>
      </c>
      <c r="ABA112" t="s">
        <v>1763</v>
      </c>
      <c r="ABB112" t="s">
        <v>1763</v>
      </c>
      <c r="ABC112" t="s">
        <v>1767</v>
      </c>
      <c r="ABD112" t="s">
        <v>1767</v>
      </c>
      <c r="ABE112" t="s">
        <v>1767</v>
      </c>
      <c r="ABF112" t="s">
        <v>1767</v>
      </c>
      <c r="ABG112" t="s">
        <v>1767</v>
      </c>
      <c r="ABH112" t="s">
        <v>1767</v>
      </c>
      <c r="ABI112" t="s">
        <v>1767</v>
      </c>
      <c r="ABJ112" t="s">
        <v>1767</v>
      </c>
      <c r="ABK112" t="s">
        <v>1767</v>
      </c>
      <c r="ABL112" t="s">
        <v>1767</v>
      </c>
      <c r="ABM112" t="s">
        <v>1767</v>
      </c>
      <c r="ABN112" t="s">
        <v>1767</v>
      </c>
      <c r="ABO112" t="s">
        <v>1767</v>
      </c>
      <c r="ABP112" t="s">
        <v>1767</v>
      </c>
      <c r="ABQ112" t="s">
        <v>1767</v>
      </c>
      <c r="ABR112" t="s">
        <v>1767</v>
      </c>
      <c r="ABS112" t="s">
        <v>1767</v>
      </c>
      <c r="ABT112" t="s">
        <v>1767</v>
      </c>
      <c r="ABU112" t="s">
        <v>1767</v>
      </c>
      <c r="ABV112" t="s">
        <v>1767</v>
      </c>
      <c r="ABW112" t="s">
        <v>1763</v>
      </c>
      <c r="ABX112" t="s">
        <v>1767</v>
      </c>
      <c r="ABY112" t="s">
        <v>1767</v>
      </c>
      <c r="ABZ112" t="s">
        <v>1767</v>
      </c>
      <c r="ACA112" t="s">
        <v>1767</v>
      </c>
      <c r="ACB112" t="s">
        <v>1767</v>
      </c>
      <c r="ACC112" t="s">
        <v>1767</v>
      </c>
      <c r="ACD112" t="s">
        <v>1767</v>
      </c>
      <c r="ACE112" t="s">
        <v>1767</v>
      </c>
      <c r="ACF112" t="s">
        <v>1767</v>
      </c>
      <c r="ACG112" t="s">
        <v>1767</v>
      </c>
      <c r="ACH112" t="s">
        <v>1767</v>
      </c>
      <c r="ACI112" t="s">
        <v>1767</v>
      </c>
    </row>
    <row r="113" spans="1:763">
      <c r="A113" t="s">
        <v>1358</v>
      </c>
      <c r="B113" t="s">
        <v>1359</v>
      </c>
      <c r="C113" t="s">
        <v>1360</v>
      </c>
      <c r="D113" t="s">
        <v>811</v>
      </c>
      <c r="E113" t="s">
        <v>811</v>
      </c>
      <c r="P113" t="s">
        <v>1019</v>
      </c>
      <c r="Q113">
        <v>0.81147810819708099</v>
      </c>
      <c r="T113" t="s">
        <v>1847</v>
      </c>
      <c r="V113" t="s">
        <v>1763</v>
      </c>
      <c r="X113" t="s">
        <v>1763</v>
      </c>
      <c r="Y113" t="s">
        <v>1764</v>
      </c>
      <c r="AA113" t="s">
        <v>1765</v>
      </c>
      <c r="AB113" t="s">
        <v>1766</v>
      </c>
      <c r="AC113" t="s">
        <v>1810</v>
      </c>
      <c r="AD113" t="s">
        <v>1763</v>
      </c>
      <c r="AE113" t="s">
        <v>1810</v>
      </c>
      <c r="AF113" t="s">
        <v>818</v>
      </c>
      <c r="AG113" t="s">
        <v>818</v>
      </c>
      <c r="KF113" t="s">
        <v>1810</v>
      </c>
      <c r="KH113" t="s">
        <v>818</v>
      </c>
      <c r="KI113" t="s">
        <v>818</v>
      </c>
      <c r="KJ113" t="s">
        <v>818</v>
      </c>
      <c r="KK113" t="s">
        <v>837</v>
      </c>
      <c r="KL113" t="s">
        <v>845</v>
      </c>
      <c r="KM113" t="s">
        <v>818</v>
      </c>
      <c r="KN113" t="s">
        <v>845</v>
      </c>
      <c r="KO113" t="s">
        <v>845</v>
      </c>
      <c r="KP113" t="s">
        <v>879</v>
      </c>
      <c r="KQ113" t="s">
        <v>837</v>
      </c>
      <c r="KR113" t="s">
        <v>818</v>
      </c>
      <c r="KS113" t="s">
        <v>818</v>
      </c>
      <c r="KT113" t="s">
        <v>818</v>
      </c>
      <c r="KU113" t="s">
        <v>845</v>
      </c>
      <c r="KV113" t="s">
        <v>845</v>
      </c>
      <c r="KW113" t="s">
        <v>818</v>
      </c>
      <c r="KX113" t="s">
        <v>845</v>
      </c>
      <c r="KY113" t="s">
        <v>818</v>
      </c>
      <c r="KZ113" t="s">
        <v>837</v>
      </c>
      <c r="LA113" t="s">
        <v>845</v>
      </c>
      <c r="LB113" t="s">
        <v>818</v>
      </c>
      <c r="LC113" t="s">
        <v>1057</v>
      </c>
      <c r="LD113" t="s">
        <v>1810</v>
      </c>
      <c r="LE113" t="s">
        <v>1057</v>
      </c>
      <c r="LF113" t="s">
        <v>837</v>
      </c>
      <c r="LH113" t="s">
        <v>1763</v>
      </c>
      <c r="LI113" t="s">
        <v>1767</v>
      </c>
      <c r="LJ113" t="s">
        <v>1763</v>
      </c>
      <c r="LK113" t="s">
        <v>1763</v>
      </c>
      <c r="LL113" t="s">
        <v>1767</v>
      </c>
      <c r="LM113" t="s">
        <v>1767</v>
      </c>
      <c r="LN113" t="s">
        <v>1767</v>
      </c>
      <c r="LO113" t="s">
        <v>1763</v>
      </c>
      <c r="LP113" t="s">
        <v>1767</v>
      </c>
      <c r="LQ113" t="s">
        <v>1767</v>
      </c>
      <c r="LR113" t="s">
        <v>818</v>
      </c>
      <c r="LS113" t="s">
        <v>818</v>
      </c>
      <c r="LT113" t="s">
        <v>818</v>
      </c>
      <c r="LU113" t="s">
        <v>818</v>
      </c>
      <c r="LV113" t="s">
        <v>818</v>
      </c>
      <c r="LW113" t="s">
        <v>818</v>
      </c>
      <c r="LX113" t="s">
        <v>1767</v>
      </c>
      <c r="MA113" t="s">
        <v>1864</v>
      </c>
      <c r="MB113" t="s">
        <v>821</v>
      </c>
      <c r="MC113" t="s">
        <v>1804</v>
      </c>
      <c r="MD113" t="s">
        <v>1763</v>
      </c>
      <c r="MF113" t="s">
        <v>1770</v>
      </c>
      <c r="MI113" t="s">
        <v>1763</v>
      </c>
      <c r="MJ113" t="s">
        <v>1771</v>
      </c>
      <c r="MK113" t="s">
        <v>1767</v>
      </c>
      <c r="ML113" t="s">
        <v>1767</v>
      </c>
      <c r="MM113" t="s">
        <v>1763</v>
      </c>
      <c r="MN113" t="s">
        <v>1767</v>
      </c>
      <c r="MO113" t="s">
        <v>1767</v>
      </c>
      <c r="MP113" t="s">
        <v>1767</v>
      </c>
      <c r="MQ113" t="s">
        <v>1767</v>
      </c>
      <c r="MR113" t="s">
        <v>1767</v>
      </c>
      <c r="MS113" t="s">
        <v>1767</v>
      </c>
      <c r="MT113" t="s">
        <v>1767</v>
      </c>
      <c r="MU113" t="s">
        <v>1767</v>
      </c>
      <c r="MV113" t="s">
        <v>1767</v>
      </c>
      <c r="MW113" t="s">
        <v>1767</v>
      </c>
      <c r="MX113" t="s">
        <v>1767</v>
      </c>
      <c r="MY113" t="s">
        <v>1767</v>
      </c>
      <c r="MZ113" t="s">
        <v>1763</v>
      </c>
      <c r="NA113" t="s">
        <v>1767</v>
      </c>
      <c r="NB113" t="s">
        <v>1767</v>
      </c>
      <c r="NR113" t="s">
        <v>1767</v>
      </c>
      <c r="NU113" t="s">
        <v>1772</v>
      </c>
      <c r="NY113" t="s">
        <v>818</v>
      </c>
      <c r="OA113" t="s">
        <v>1767</v>
      </c>
      <c r="OB113" t="s">
        <v>1763</v>
      </c>
      <c r="OC113" t="s">
        <v>1767</v>
      </c>
      <c r="OD113" t="s">
        <v>1767</v>
      </c>
      <c r="OE113" t="s">
        <v>1767</v>
      </c>
      <c r="OF113" t="s">
        <v>1767</v>
      </c>
      <c r="OG113" t="s">
        <v>1767</v>
      </c>
      <c r="OH113" t="s">
        <v>1767</v>
      </c>
      <c r="OI113" t="s">
        <v>1767</v>
      </c>
      <c r="OJ113" t="s">
        <v>1767</v>
      </c>
      <c r="OK113" t="s">
        <v>1767</v>
      </c>
      <c r="OL113" t="s">
        <v>1767</v>
      </c>
      <c r="OM113" t="s">
        <v>1767</v>
      </c>
      <c r="ON113" t="s">
        <v>1767</v>
      </c>
      <c r="OP113" t="s">
        <v>1767</v>
      </c>
      <c r="OQ113" t="s">
        <v>1774</v>
      </c>
      <c r="OR113" t="s">
        <v>1775</v>
      </c>
      <c r="OS113" t="s">
        <v>1806</v>
      </c>
      <c r="OT113" t="s">
        <v>1763</v>
      </c>
      <c r="OU113" t="s">
        <v>1767</v>
      </c>
      <c r="OV113" t="s">
        <v>1777</v>
      </c>
      <c r="OW113" t="s">
        <v>1778</v>
      </c>
      <c r="OX113" t="s">
        <v>832</v>
      </c>
      <c r="OY113" t="s">
        <v>1779</v>
      </c>
      <c r="OZ113" t="s">
        <v>928</v>
      </c>
      <c r="PA113" t="s">
        <v>1763</v>
      </c>
      <c r="PB113" t="s">
        <v>1767</v>
      </c>
      <c r="PC113" t="s">
        <v>1763</v>
      </c>
      <c r="PD113" t="s">
        <v>1763</v>
      </c>
      <c r="PE113" t="s">
        <v>1767</v>
      </c>
      <c r="PF113" t="s">
        <v>1767</v>
      </c>
      <c r="PG113" t="s">
        <v>1767</v>
      </c>
      <c r="PH113" t="s">
        <v>1767</v>
      </c>
      <c r="PI113" t="s">
        <v>1767</v>
      </c>
      <c r="PJ113" t="s">
        <v>1767</v>
      </c>
      <c r="PK113" t="s">
        <v>1763</v>
      </c>
      <c r="PL113" t="s">
        <v>1832</v>
      </c>
      <c r="PM113" t="s">
        <v>1361</v>
      </c>
      <c r="PN113" t="s">
        <v>1361</v>
      </c>
      <c r="PO113" t="s">
        <v>1807</v>
      </c>
      <c r="PP113" t="s">
        <v>1813</v>
      </c>
      <c r="PQ113" t="s">
        <v>1763</v>
      </c>
      <c r="PR113" t="s">
        <v>1763</v>
      </c>
      <c r="PS113" t="s">
        <v>1767</v>
      </c>
      <c r="PT113" t="s">
        <v>1767</v>
      </c>
      <c r="PU113" t="s">
        <v>1767</v>
      </c>
      <c r="PV113" t="s">
        <v>1767</v>
      </c>
      <c r="PW113" t="s">
        <v>1767</v>
      </c>
      <c r="PX113" t="s">
        <v>1767</v>
      </c>
      <c r="PY113" t="s">
        <v>1767</v>
      </c>
      <c r="PZ113" t="s">
        <v>1783</v>
      </c>
      <c r="QA113" t="s">
        <v>841</v>
      </c>
      <c r="QB113" t="s">
        <v>1814</v>
      </c>
      <c r="QC113" t="s">
        <v>1785</v>
      </c>
      <c r="QD113" t="s">
        <v>1786</v>
      </c>
      <c r="QE113" t="s">
        <v>845</v>
      </c>
      <c r="QF113" t="s">
        <v>1767</v>
      </c>
      <c r="QG113" t="s">
        <v>1763</v>
      </c>
      <c r="QH113" t="s">
        <v>1763</v>
      </c>
      <c r="QI113" t="s">
        <v>1767</v>
      </c>
      <c r="QJ113" t="s">
        <v>1767</v>
      </c>
      <c r="QK113" t="s">
        <v>1763</v>
      </c>
      <c r="QL113" t="s">
        <v>1767</v>
      </c>
      <c r="QM113" t="s">
        <v>1767</v>
      </c>
      <c r="QN113" t="s">
        <v>1767</v>
      </c>
      <c r="QO113" t="s">
        <v>1767</v>
      </c>
      <c r="QP113" t="s">
        <v>1767</v>
      </c>
      <c r="QQ113" t="s">
        <v>1767</v>
      </c>
      <c r="QR113" t="s">
        <v>1767</v>
      </c>
      <c r="QS113" t="s">
        <v>1763</v>
      </c>
      <c r="QT113" t="s">
        <v>1767</v>
      </c>
      <c r="QU113" t="s">
        <v>1767</v>
      </c>
      <c r="QV113" t="s">
        <v>1767</v>
      </c>
      <c r="QW113" t="s">
        <v>1767</v>
      </c>
      <c r="QX113" t="s">
        <v>1767</v>
      </c>
      <c r="QY113" t="s">
        <v>1767</v>
      </c>
      <c r="QZ113" t="s">
        <v>1767</v>
      </c>
      <c r="RA113" t="s">
        <v>1767</v>
      </c>
      <c r="RB113" t="s">
        <v>1767</v>
      </c>
      <c r="RC113" t="s">
        <v>1767</v>
      </c>
      <c r="RD113" t="s">
        <v>1767</v>
      </c>
      <c r="RE113" t="s">
        <v>1767</v>
      </c>
      <c r="RF113" t="s">
        <v>1767</v>
      </c>
      <c r="RG113" t="s">
        <v>1767</v>
      </c>
      <c r="RH113" t="s">
        <v>1767</v>
      </c>
      <c r="RI113" t="s">
        <v>1767</v>
      </c>
      <c r="RJ113" t="s">
        <v>1767</v>
      </c>
      <c r="RK113" t="s">
        <v>1763</v>
      </c>
      <c r="RL113" t="s">
        <v>1763</v>
      </c>
      <c r="RM113" t="s">
        <v>1763</v>
      </c>
      <c r="RN113" t="s">
        <v>1767</v>
      </c>
      <c r="RO113" t="s">
        <v>1767</v>
      </c>
      <c r="RP113" t="s">
        <v>1767</v>
      </c>
      <c r="RQ113" t="s">
        <v>1767</v>
      </c>
      <c r="RR113" t="s">
        <v>1767</v>
      </c>
      <c r="RS113" t="s">
        <v>1767</v>
      </c>
      <c r="RT113" t="s">
        <v>1767</v>
      </c>
      <c r="RU113" t="s">
        <v>1767</v>
      </c>
      <c r="RV113" t="s">
        <v>1767</v>
      </c>
      <c r="RW113" t="s">
        <v>1767</v>
      </c>
      <c r="RX113" t="s">
        <v>837</v>
      </c>
      <c r="RY113" t="s">
        <v>1142</v>
      </c>
      <c r="RZ113" t="s">
        <v>1763</v>
      </c>
      <c r="SA113" t="s">
        <v>1767</v>
      </c>
      <c r="SB113" t="s">
        <v>1767</v>
      </c>
      <c r="SC113" t="s">
        <v>1767</v>
      </c>
      <c r="SD113" t="s">
        <v>1767</v>
      </c>
      <c r="SE113" t="s">
        <v>1767</v>
      </c>
      <c r="SF113" t="s">
        <v>1763</v>
      </c>
      <c r="SG113" t="s">
        <v>1767</v>
      </c>
      <c r="SH113" t="s">
        <v>1767</v>
      </c>
      <c r="SI113" t="s">
        <v>1767</v>
      </c>
      <c r="SJ113" t="s">
        <v>1767</v>
      </c>
      <c r="SK113" t="s">
        <v>1767</v>
      </c>
      <c r="SL113" t="s">
        <v>1767</v>
      </c>
      <c r="SM113" t="s">
        <v>1767</v>
      </c>
      <c r="SN113" t="s">
        <v>1767</v>
      </c>
      <c r="SO113" t="s">
        <v>1767</v>
      </c>
      <c r="SP113" t="s">
        <v>1767</v>
      </c>
      <c r="SQ113" t="s">
        <v>1767</v>
      </c>
      <c r="SR113" t="s">
        <v>1767</v>
      </c>
      <c r="SS113" t="s">
        <v>1767</v>
      </c>
      <c r="ST113" t="s">
        <v>1767</v>
      </c>
      <c r="SU113" t="s">
        <v>1767</v>
      </c>
      <c r="SV113" t="s">
        <v>1767</v>
      </c>
      <c r="SW113" t="s">
        <v>1763</v>
      </c>
      <c r="SX113" t="s">
        <v>1763</v>
      </c>
      <c r="SY113" t="s">
        <v>1763</v>
      </c>
      <c r="SZ113" t="s">
        <v>1763</v>
      </c>
      <c r="TA113" t="s">
        <v>1763</v>
      </c>
      <c r="TB113" t="s">
        <v>1767</v>
      </c>
      <c r="TC113" t="s">
        <v>1767</v>
      </c>
      <c r="TD113" t="s">
        <v>1767</v>
      </c>
      <c r="TE113" t="s">
        <v>1767</v>
      </c>
      <c r="TF113" t="s">
        <v>1767</v>
      </c>
      <c r="TG113" t="s">
        <v>1767</v>
      </c>
      <c r="TH113" t="s">
        <v>1767</v>
      </c>
      <c r="TI113" t="s">
        <v>1767</v>
      </c>
      <c r="TJ113" t="s">
        <v>1767</v>
      </c>
      <c r="TU113" t="s">
        <v>1767</v>
      </c>
      <c r="TY113" t="s">
        <v>1767</v>
      </c>
      <c r="TZ113" t="s">
        <v>1767</v>
      </c>
      <c r="UA113" t="s">
        <v>1767</v>
      </c>
      <c r="UB113" t="s">
        <v>1767</v>
      </c>
      <c r="UC113" t="s">
        <v>1767</v>
      </c>
      <c r="UD113" t="s">
        <v>1767</v>
      </c>
      <c r="UE113" t="s">
        <v>1767</v>
      </c>
      <c r="UF113" t="s">
        <v>1767</v>
      </c>
      <c r="UG113" t="s">
        <v>1767</v>
      </c>
      <c r="UH113" t="s">
        <v>1763</v>
      </c>
      <c r="UI113" t="s">
        <v>1767</v>
      </c>
      <c r="UJ113" t="s">
        <v>1767</v>
      </c>
      <c r="UK113" t="s">
        <v>1767</v>
      </c>
      <c r="UL113" t="s">
        <v>1767</v>
      </c>
      <c r="UM113" t="s">
        <v>1767</v>
      </c>
      <c r="UN113" t="s">
        <v>1767</v>
      </c>
      <c r="UO113" t="s">
        <v>1767</v>
      </c>
      <c r="UP113" t="s">
        <v>1767</v>
      </c>
      <c r="UQ113" t="s">
        <v>1767</v>
      </c>
      <c r="UR113" t="s">
        <v>1767</v>
      </c>
      <c r="US113" t="s">
        <v>1767</v>
      </c>
      <c r="UT113" t="s">
        <v>1767</v>
      </c>
      <c r="UU113" t="s">
        <v>1767</v>
      </c>
      <c r="UV113" t="s">
        <v>1767</v>
      </c>
      <c r="UW113" t="s">
        <v>1763</v>
      </c>
      <c r="UX113" t="s">
        <v>1767</v>
      </c>
      <c r="UY113" t="s">
        <v>1767</v>
      </c>
      <c r="UZ113" t="s">
        <v>1767</v>
      </c>
      <c r="VD113" t="s">
        <v>1763</v>
      </c>
      <c r="VE113" t="s">
        <v>1767</v>
      </c>
      <c r="VF113" t="s">
        <v>1767</v>
      </c>
      <c r="VG113" t="s">
        <v>1767</v>
      </c>
      <c r="VH113" t="s">
        <v>1767</v>
      </c>
      <c r="VI113" t="s">
        <v>1767</v>
      </c>
      <c r="VJ113" t="s">
        <v>1767</v>
      </c>
      <c r="VK113" t="s">
        <v>1767</v>
      </c>
      <c r="VL113" t="s">
        <v>1767</v>
      </c>
      <c r="VM113" t="s">
        <v>1767</v>
      </c>
      <c r="VN113" t="s">
        <v>1767</v>
      </c>
      <c r="VO113" t="s">
        <v>1767</v>
      </c>
      <c r="VP113" t="s">
        <v>1767</v>
      </c>
      <c r="VQ113" t="s">
        <v>1767</v>
      </c>
      <c r="VY113" t="s">
        <v>1767</v>
      </c>
      <c r="VZ113" t="s">
        <v>1767</v>
      </c>
      <c r="WA113" t="s">
        <v>1767</v>
      </c>
      <c r="WJ113" t="s">
        <v>1763</v>
      </c>
      <c r="WK113" t="s">
        <v>1763</v>
      </c>
      <c r="WL113" t="s">
        <v>1767</v>
      </c>
      <c r="WM113" t="s">
        <v>1767</v>
      </c>
      <c r="WN113" t="s">
        <v>1767</v>
      </c>
      <c r="WO113" t="s">
        <v>1767</v>
      </c>
      <c r="WP113" t="s">
        <v>1767</v>
      </c>
      <c r="WQ113" t="s">
        <v>1767</v>
      </c>
      <c r="WR113" t="s">
        <v>1767</v>
      </c>
      <c r="WS113" t="s">
        <v>999</v>
      </c>
      <c r="WU113" t="s">
        <v>1767</v>
      </c>
      <c r="WV113" t="s">
        <v>1767</v>
      </c>
      <c r="WW113" t="s">
        <v>1767</v>
      </c>
      <c r="WX113" t="s">
        <v>1767</v>
      </c>
      <c r="WY113" t="s">
        <v>1767</v>
      </c>
      <c r="WZ113" t="s">
        <v>1763</v>
      </c>
      <c r="XA113" t="s">
        <v>1767</v>
      </c>
      <c r="XB113" t="s">
        <v>1767</v>
      </c>
      <c r="XC113" t="s">
        <v>1789</v>
      </c>
      <c r="XD113" t="s">
        <v>1763</v>
      </c>
      <c r="XE113" t="s">
        <v>1763</v>
      </c>
      <c r="XF113" t="s">
        <v>1767</v>
      </c>
      <c r="XG113" t="s">
        <v>1767</v>
      </c>
      <c r="XH113" t="s">
        <v>1767</v>
      </c>
      <c r="XI113" t="s">
        <v>1767</v>
      </c>
      <c r="XJ113" t="s">
        <v>1767</v>
      </c>
      <c r="XK113" t="s">
        <v>1767</v>
      </c>
      <c r="XL113" t="s">
        <v>1767</v>
      </c>
      <c r="XM113" t="s">
        <v>1767</v>
      </c>
      <c r="XN113" t="s">
        <v>1767</v>
      </c>
      <c r="XO113" t="s">
        <v>1767</v>
      </c>
      <c r="XP113" t="s">
        <v>1767</v>
      </c>
      <c r="XQ113" t="s">
        <v>1767</v>
      </c>
      <c r="XR113" t="s">
        <v>1763</v>
      </c>
      <c r="XS113" t="s">
        <v>1763</v>
      </c>
      <c r="XT113" t="s">
        <v>1767</v>
      </c>
      <c r="XU113" t="s">
        <v>1763</v>
      </c>
      <c r="XV113" t="s">
        <v>1767</v>
      </c>
      <c r="XW113" t="s">
        <v>1767</v>
      </c>
      <c r="XX113" t="s">
        <v>1767</v>
      </c>
      <c r="XY113" t="s">
        <v>1767</v>
      </c>
      <c r="XZ113" t="s">
        <v>1767</v>
      </c>
      <c r="ZM113" t="s">
        <v>1767</v>
      </c>
      <c r="ZN113" t="s">
        <v>1767</v>
      </c>
      <c r="ZO113" t="s">
        <v>1767</v>
      </c>
      <c r="ZP113" t="s">
        <v>1767</v>
      </c>
      <c r="ZQ113" t="s">
        <v>1767</v>
      </c>
      <c r="ZR113" t="s">
        <v>1763</v>
      </c>
      <c r="ZS113" t="s">
        <v>1763</v>
      </c>
      <c r="ZT113" t="s">
        <v>1767</v>
      </c>
      <c r="ZU113" t="s">
        <v>1767</v>
      </c>
      <c r="ZV113" t="s">
        <v>1767</v>
      </c>
      <c r="ZW113" t="s">
        <v>1767</v>
      </c>
      <c r="ZX113" t="s">
        <v>1767</v>
      </c>
      <c r="ZY113" t="s">
        <v>1767</v>
      </c>
      <c r="ZZ113" t="s">
        <v>1767</v>
      </c>
      <c r="AAA113" t="s">
        <v>1767</v>
      </c>
      <c r="AAB113" t="s">
        <v>1767</v>
      </c>
      <c r="AAC113" t="s">
        <v>1767</v>
      </c>
      <c r="AAD113" t="s">
        <v>1767</v>
      </c>
      <c r="AAE113" t="s">
        <v>1767</v>
      </c>
      <c r="AAF113" t="s">
        <v>1767</v>
      </c>
      <c r="AAH113" t="s">
        <v>1763</v>
      </c>
      <c r="AAI113" t="s">
        <v>1767</v>
      </c>
      <c r="AAJ113" t="s">
        <v>1767</v>
      </c>
      <c r="AAK113" t="s">
        <v>1767</v>
      </c>
      <c r="AAL113" t="s">
        <v>1767</v>
      </c>
      <c r="AAM113" t="s">
        <v>1767</v>
      </c>
      <c r="AAN113" t="s">
        <v>1763</v>
      </c>
      <c r="AAO113" t="s">
        <v>1767</v>
      </c>
      <c r="AAP113" t="s">
        <v>1767</v>
      </c>
      <c r="AAQ113" t="s">
        <v>1767</v>
      </c>
      <c r="AAR113" t="s">
        <v>1767</v>
      </c>
      <c r="AAS113" t="s">
        <v>1767</v>
      </c>
      <c r="AAT113" t="s">
        <v>1767</v>
      </c>
      <c r="AAV113" t="s">
        <v>1763</v>
      </c>
      <c r="AAW113" t="s">
        <v>1767</v>
      </c>
      <c r="AAX113" t="s">
        <v>1767</v>
      </c>
      <c r="AAY113" t="s">
        <v>1767</v>
      </c>
      <c r="AAZ113" t="s">
        <v>1767</v>
      </c>
      <c r="ABA113" t="s">
        <v>1767</v>
      </c>
      <c r="ABB113" t="s">
        <v>1767</v>
      </c>
      <c r="ABC113" t="s">
        <v>1767</v>
      </c>
      <c r="ABD113" t="s">
        <v>1767</v>
      </c>
      <c r="ABE113" t="s">
        <v>1767</v>
      </c>
      <c r="ABF113" t="s">
        <v>1767</v>
      </c>
      <c r="ABG113" t="s">
        <v>1767</v>
      </c>
      <c r="ABH113" t="s">
        <v>1767</v>
      </c>
      <c r="ABI113" t="s">
        <v>1767</v>
      </c>
      <c r="ABJ113" t="s">
        <v>1767</v>
      </c>
      <c r="ABK113" t="s">
        <v>1767</v>
      </c>
      <c r="ABL113" t="s">
        <v>1767</v>
      </c>
      <c r="ABM113" t="s">
        <v>1767</v>
      </c>
      <c r="ABN113" t="s">
        <v>1767</v>
      </c>
      <c r="ABO113" t="s">
        <v>1767</v>
      </c>
      <c r="ABP113" t="s">
        <v>1767</v>
      </c>
      <c r="ABQ113" t="s">
        <v>1767</v>
      </c>
      <c r="ABR113" t="s">
        <v>1767</v>
      </c>
      <c r="ABS113" t="s">
        <v>1767</v>
      </c>
      <c r="ABT113" t="s">
        <v>1767</v>
      </c>
      <c r="ABU113" t="s">
        <v>1767</v>
      </c>
      <c r="ABV113" t="s">
        <v>1767</v>
      </c>
      <c r="ABW113" t="s">
        <v>1767</v>
      </c>
      <c r="ABX113" t="s">
        <v>1767</v>
      </c>
      <c r="ABY113" t="s">
        <v>1763</v>
      </c>
      <c r="ABZ113" t="s">
        <v>1767</v>
      </c>
      <c r="ACA113" t="s">
        <v>1767</v>
      </c>
      <c r="ACB113" t="s">
        <v>1767</v>
      </c>
      <c r="ACC113" t="s">
        <v>1767</v>
      </c>
      <c r="ACD113" t="s">
        <v>1767</v>
      </c>
      <c r="ACE113" t="s">
        <v>1767</v>
      </c>
      <c r="ACF113" t="s">
        <v>1767</v>
      </c>
      <c r="ACG113" t="s">
        <v>1767</v>
      </c>
      <c r="ACH113" t="s">
        <v>1767</v>
      </c>
      <c r="ACI113" t="s">
        <v>1767</v>
      </c>
    </row>
    <row r="114" spans="1:763">
      <c r="A114" t="s">
        <v>1362</v>
      </c>
      <c r="B114" t="s">
        <v>1363</v>
      </c>
      <c r="C114" t="s">
        <v>1364</v>
      </c>
      <c r="D114" t="s">
        <v>941</v>
      </c>
      <c r="E114" t="s">
        <v>941</v>
      </c>
      <c r="P114" t="s">
        <v>812</v>
      </c>
      <c r="Q114">
        <v>0.874863865752458</v>
      </c>
      <c r="T114" t="s">
        <v>1861</v>
      </c>
      <c r="V114" t="s">
        <v>1763</v>
      </c>
      <c r="X114" t="s">
        <v>1767</v>
      </c>
      <c r="Y114" t="s">
        <v>1764</v>
      </c>
      <c r="Z114" t="s">
        <v>1791</v>
      </c>
      <c r="AA114" t="s">
        <v>1765</v>
      </c>
      <c r="AB114" t="s">
        <v>1766</v>
      </c>
      <c r="AC114" t="s">
        <v>879</v>
      </c>
      <c r="AD114" t="s">
        <v>1767</v>
      </c>
      <c r="AE114" t="s">
        <v>879</v>
      </c>
      <c r="AF114" t="s">
        <v>818</v>
      </c>
      <c r="AG114" t="s">
        <v>818</v>
      </c>
      <c r="KF114" t="s">
        <v>879</v>
      </c>
      <c r="KH114" t="s">
        <v>818</v>
      </c>
      <c r="KI114" t="s">
        <v>818</v>
      </c>
      <c r="KJ114" t="s">
        <v>818</v>
      </c>
      <c r="KK114" t="s">
        <v>818</v>
      </c>
      <c r="KL114" t="s">
        <v>818</v>
      </c>
      <c r="KM114" t="s">
        <v>818</v>
      </c>
      <c r="KN114" t="s">
        <v>845</v>
      </c>
      <c r="KO114" t="s">
        <v>818</v>
      </c>
      <c r="KP114" t="s">
        <v>818</v>
      </c>
      <c r="KQ114" t="s">
        <v>845</v>
      </c>
      <c r="KR114" t="s">
        <v>818</v>
      </c>
      <c r="KS114" t="s">
        <v>818</v>
      </c>
      <c r="KT114" t="s">
        <v>818</v>
      </c>
      <c r="KU114" t="s">
        <v>818</v>
      </c>
      <c r="KV114" t="s">
        <v>845</v>
      </c>
      <c r="KW114" t="s">
        <v>818</v>
      </c>
      <c r="KX114" t="s">
        <v>818</v>
      </c>
      <c r="KY114" t="s">
        <v>845</v>
      </c>
      <c r="KZ114" t="s">
        <v>845</v>
      </c>
      <c r="LA114" t="s">
        <v>845</v>
      </c>
      <c r="LB114" t="s">
        <v>818</v>
      </c>
      <c r="LC114" t="s">
        <v>845</v>
      </c>
      <c r="LD114" t="s">
        <v>879</v>
      </c>
      <c r="LE114" t="s">
        <v>845</v>
      </c>
      <c r="LF114" t="s">
        <v>845</v>
      </c>
      <c r="LH114" t="s">
        <v>1767</v>
      </c>
      <c r="LI114" t="s">
        <v>1767</v>
      </c>
      <c r="LJ114" t="s">
        <v>1767</v>
      </c>
      <c r="LK114" t="s">
        <v>1767</v>
      </c>
      <c r="LL114" t="s">
        <v>1767</v>
      </c>
      <c r="LM114" t="s">
        <v>1767</v>
      </c>
      <c r="LO114" t="s">
        <v>1763</v>
      </c>
      <c r="LP114" t="s">
        <v>1763</v>
      </c>
      <c r="LQ114" t="s">
        <v>1767</v>
      </c>
      <c r="LR114" t="s">
        <v>818</v>
      </c>
      <c r="LV114" t="s">
        <v>818</v>
      </c>
      <c r="LX114" t="s">
        <v>1767</v>
      </c>
      <c r="MA114" t="s">
        <v>1768</v>
      </c>
      <c r="MB114" t="s">
        <v>913</v>
      </c>
      <c r="MC114" t="s">
        <v>1769</v>
      </c>
      <c r="MD114" t="s">
        <v>1763</v>
      </c>
      <c r="MF114" t="s">
        <v>1833</v>
      </c>
      <c r="MH114" t="s">
        <v>1834</v>
      </c>
      <c r="MI114" t="s">
        <v>1763</v>
      </c>
      <c r="MJ114" t="s">
        <v>1811</v>
      </c>
      <c r="MU114" t="s">
        <v>1763</v>
      </c>
      <c r="NC114" t="s">
        <v>1767</v>
      </c>
      <c r="ND114" t="s">
        <v>1767</v>
      </c>
      <c r="NE114" t="s">
        <v>1767</v>
      </c>
      <c r="NR114" t="s">
        <v>1763</v>
      </c>
      <c r="NS114" t="s">
        <v>1767</v>
      </c>
      <c r="NU114" t="s">
        <v>1772</v>
      </c>
      <c r="NY114" t="s">
        <v>818</v>
      </c>
      <c r="OA114" t="s">
        <v>1767</v>
      </c>
      <c r="OB114" t="s">
        <v>1767</v>
      </c>
      <c r="OC114" t="s">
        <v>1767</v>
      </c>
      <c r="OD114" t="s">
        <v>1767</v>
      </c>
      <c r="OE114" t="s">
        <v>1767</v>
      </c>
      <c r="OF114" t="s">
        <v>1767</v>
      </c>
      <c r="OG114" t="s">
        <v>1763</v>
      </c>
      <c r="OH114" t="s">
        <v>1767</v>
      </c>
      <c r="OI114" t="s">
        <v>1767</v>
      </c>
      <c r="OJ114" t="s">
        <v>1767</v>
      </c>
      <c r="OK114" t="s">
        <v>1767</v>
      </c>
      <c r="OL114" t="s">
        <v>1767</v>
      </c>
      <c r="OM114" t="s">
        <v>1767</v>
      </c>
      <c r="ON114" t="s">
        <v>1767</v>
      </c>
      <c r="OP114" t="s">
        <v>1767</v>
      </c>
      <c r="OQ114" t="s">
        <v>1774</v>
      </c>
      <c r="OR114" t="s">
        <v>1797</v>
      </c>
      <c r="OS114" t="s">
        <v>1776</v>
      </c>
      <c r="OT114" t="s">
        <v>1763</v>
      </c>
      <c r="OU114" t="s">
        <v>1763</v>
      </c>
      <c r="OV114" t="s">
        <v>1877</v>
      </c>
      <c r="PA114" t="s">
        <v>1763</v>
      </c>
      <c r="PB114" t="s">
        <v>1767</v>
      </c>
      <c r="PC114" t="s">
        <v>1767</v>
      </c>
      <c r="PD114" t="s">
        <v>1767</v>
      </c>
      <c r="PE114" t="s">
        <v>1767</v>
      </c>
      <c r="PF114" t="s">
        <v>1767</v>
      </c>
      <c r="PG114" t="s">
        <v>1767</v>
      </c>
      <c r="PH114" t="s">
        <v>1767</v>
      </c>
      <c r="PI114" t="s">
        <v>1767</v>
      </c>
      <c r="PJ114" t="s">
        <v>1767</v>
      </c>
      <c r="PL114" t="s">
        <v>1780</v>
      </c>
      <c r="PM114" t="s">
        <v>845</v>
      </c>
      <c r="PN114" t="s">
        <v>818</v>
      </c>
      <c r="PO114" t="s">
        <v>1799</v>
      </c>
      <c r="PP114" t="s">
        <v>1782</v>
      </c>
      <c r="PQ114" t="s">
        <v>1763</v>
      </c>
      <c r="PR114" t="s">
        <v>1763</v>
      </c>
      <c r="PS114" t="s">
        <v>1767</v>
      </c>
      <c r="PT114" t="s">
        <v>1767</v>
      </c>
      <c r="PU114" t="s">
        <v>1767</v>
      </c>
      <c r="PV114" t="s">
        <v>1767</v>
      </c>
      <c r="PW114" t="s">
        <v>1767</v>
      </c>
      <c r="PX114" t="s">
        <v>1767</v>
      </c>
      <c r="PY114" t="s">
        <v>1767</v>
      </c>
      <c r="PZ114" t="s">
        <v>1783</v>
      </c>
      <c r="QA114" t="s">
        <v>841</v>
      </c>
      <c r="QB114" t="s">
        <v>1814</v>
      </c>
      <c r="QC114" t="s">
        <v>1785</v>
      </c>
      <c r="QD114" t="s">
        <v>1878</v>
      </c>
      <c r="QE114" t="s">
        <v>818</v>
      </c>
      <c r="QF114" t="s">
        <v>1818</v>
      </c>
      <c r="QG114" t="s">
        <v>1767</v>
      </c>
      <c r="QH114" t="s">
        <v>1763</v>
      </c>
      <c r="QI114" t="s">
        <v>1767</v>
      </c>
      <c r="QJ114" t="s">
        <v>1767</v>
      </c>
      <c r="QK114" t="s">
        <v>1763</v>
      </c>
      <c r="QL114" t="s">
        <v>1767</v>
      </c>
      <c r="QM114" t="s">
        <v>1767</v>
      </c>
      <c r="QN114" t="s">
        <v>1767</v>
      </c>
      <c r="QO114" t="s">
        <v>1767</v>
      </c>
      <c r="QP114" t="s">
        <v>1767</v>
      </c>
      <c r="QQ114" t="s">
        <v>1767</v>
      </c>
      <c r="QR114" t="s">
        <v>1801</v>
      </c>
      <c r="QS114" t="s">
        <v>1763</v>
      </c>
      <c r="QT114" t="s">
        <v>1767</v>
      </c>
      <c r="QU114" t="s">
        <v>1767</v>
      </c>
      <c r="QV114" t="s">
        <v>1767</v>
      </c>
      <c r="QW114" t="s">
        <v>1767</v>
      </c>
      <c r="QX114" t="s">
        <v>1767</v>
      </c>
      <c r="QY114" t="s">
        <v>1767</v>
      </c>
      <c r="QZ114" t="s">
        <v>1767</v>
      </c>
      <c r="RA114" t="s">
        <v>1767</v>
      </c>
      <c r="RB114" t="s">
        <v>1767</v>
      </c>
      <c r="RC114" t="s">
        <v>1767</v>
      </c>
      <c r="RD114" t="s">
        <v>1767</v>
      </c>
      <c r="RE114" t="s">
        <v>1767</v>
      </c>
      <c r="RF114" t="s">
        <v>1767</v>
      </c>
      <c r="RG114" t="s">
        <v>1767</v>
      </c>
      <c r="RH114" t="s">
        <v>1767</v>
      </c>
      <c r="RI114" t="s">
        <v>1767</v>
      </c>
      <c r="RJ114" t="s">
        <v>1767</v>
      </c>
      <c r="RK114" t="s">
        <v>1763</v>
      </c>
      <c r="RL114" t="s">
        <v>1763</v>
      </c>
      <c r="RM114" t="s">
        <v>1767</v>
      </c>
      <c r="RN114" t="s">
        <v>1767</v>
      </c>
      <c r="RO114" t="s">
        <v>1767</v>
      </c>
      <c r="RP114" t="s">
        <v>1767</v>
      </c>
      <c r="RQ114" t="s">
        <v>1767</v>
      </c>
      <c r="RR114" t="s">
        <v>1767</v>
      </c>
      <c r="RS114" t="s">
        <v>1767</v>
      </c>
      <c r="RT114" t="s">
        <v>1767</v>
      </c>
      <c r="RU114" t="s">
        <v>1767</v>
      </c>
      <c r="RV114" t="s">
        <v>1767</v>
      </c>
      <c r="RW114" t="s">
        <v>1767</v>
      </c>
      <c r="RX114" t="s">
        <v>837</v>
      </c>
      <c r="RY114" t="s">
        <v>849</v>
      </c>
      <c r="RZ114" t="s">
        <v>1763</v>
      </c>
      <c r="SA114" t="s">
        <v>1767</v>
      </c>
      <c r="SB114" t="s">
        <v>1767</v>
      </c>
      <c r="SC114" t="s">
        <v>1767</v>
      </c>
      <c r="SD114" t="s">
        <v>1767</v>
      </c>
      <c r="SE114" t="s">
        <v>1767</v>
      </c>
      <c r="SF114" t="s">
        <v>1767</v>
      </c>
      <c r="SG114" t="s">
        <v>1767</v>
      </c>
      <c r="SH114" t="s">
        <v>1767</v>
      </c>
      <c r="SI114" t="s">
        <v>1767</v>
      </c>
      <c r="SJ114" t="s">
        <v>1767</v>
      </c>
      <c r="SK114" t="s">
        <v>1767</v>
      </c>
      <c r="SL114" t="s">
        <v>1763</v>
      </c>
      <c r="SM114" t="s">
        <v>1767</v>
      </c>
      <c r="SN114" t="s">
        <v>1767</v>
      </c>
      <c r="SO114" t="s">
        <v>1767</v>
      </c>
      <c r="SP114" t="s">
        <v>1767</v>
      </c>
      <c r="SQ114" t="s">
        <v>1767</v>
      </c>
      <c r="SR114" t="s">
        <v>1767</v>
      </c>
      <c r="SS114" t="s">
        <v>1767</v>
      </c>
      <c r="ST114" t="s">
        <v>1763</v>
      </c>
      <c r="SU114" t="s">
        <v>1767</v>
      </c>
      <c r="SV114" t="s">
        <v>1767</v>
      </c>
      <c r="SW114" t="s">
        <v>1767</v>
      </c>
      <c r="SX114" t="s">
        <v>1767</v>
      </c>
      <c r="SY114" t="s">
        <v>1767</v>
      </c>
      <c r="SZ114" t="s">
        <v>1767</v>
      </c>
      <c r="TA114" t="s">
        <v>1767</v>
      </c>
      <c r="TB114" t="s">
        <v>1767</v>
      </c>
      <c r="TC114" t="s">
        <v>1767</v>
      </c>
      <c r="TD114" t="s">
        <v>1767</v>
      </c>
      <c r="TE114" t="s">
        <v>1767</v>
      </c>
      <c r="TF114" t="s">
        <v>1767</v>
      </c>
      <c r="TG114" t="s">
        <v>1767</v>
      </c>
      <c r="TH114" t="s">
        <v>1767</v>
      </c>
      <c r="TI114" t="s">
        <v>1767</v>
      </c>
      <c r="TJ114" t="s">
        <v>1763</v>
      </c>
      <c r="TK114" t="s">
        <v>1767</v>
      </c>
      <c r="TL114" t="s">
        <v>1767</v>
      </c>
      <c r="TM114" t="s">
        <v>1767</v>
      </c>
      <c r="TN114" t="s">
        <v>1767</v>
      </c>
      <c r="TO114" t="s">
        <v>1763</v>
      </c>
      <c r="TP114" t="s">
        <v>1767</v>
      </c>
      <c r="TQ114" t="s">
        <v>1767</v>
      </c>
      <c r="TR114" t="s">
        <v>1767</v>
      </c>
      <c r="TS114" t="s">
        <v>1767</v>
      </c>
      <c r="TT114" t="s">
        <v>1763</v>
      </c>
      <c r="TU114" t="s">
        <v>1767</v>
      </c>
      <c r="TV114" t="s">
        <v>1767</v>
      </c>
      <c r="TW114" t="s">
        <v>1767</v>
      </c>
      <c r="TX114" t="s">
        <v>1943</v>
      </c>
      <c r="TY114" t="s">
        <v>1767</v>
      </c>
      <c r="TZ114" t="s">
        <v>1767</v>
      </c>
      <c r="UA114" t="s">
        <v>1767</v>
      </c>
      <c r="UB114" t="s">
        <v>1767</v>
      </c>
      <c r="UC114" t="s">
        <v>1767</v>
      </c>
      <c r="UD114" t="s">
        <v>1767</v>
      </c>
      <c r="UE114" t="s">
        <v>1767</v>
      </c>
      <c r="UF114" t="s">
        <v>1767</v>
      </c>
      <c r="UG114" t="s">
        <v>1767</v>
      </c>
      <c r="UH114" t="s">
        <v>1763</v>
      </c>
      <c r="UI114" t="s">
        <v>1767</v>
      </c>
      <c r="UJ114" t="s">
        <v>1767</v>
      </c>
      <c r="UK114" t="s">
        <v>1767</v>
      </c>
      <c r="UL114" t="s">
        <v>1767</v>
      </c>
      <c r="UM114" t="s">
        <v>1767</v>
      </c>
      <c r="UN114" t="s">
        <v>1763</v>
      </c>
      <c r="UO114" t="s">
        <v>1767</v>
      </c>
      <c r="UP114" t="s">
        <v>1767</v>
      </c>
      <c r="UQ114" t="s">
        <v>1767</v>
      </c>
      <c r="UR114" t="s">
        <v>1767</v>
      </c>
      <c r="US114" t="s">
        <v>1767</v>
      </c>
      <c r="UT114" t="s">
        <v>1767</v>
      </c>
      <c r="UU114" t="s">
        <v>1767</v>
      </c>
      <c r="UV114" t="s">
        <v>1767</v>
      </c>
      <c r="UW114" t="s">
        <v>1767</v>
      </c>
      <c r="UX114" t="s">
        <v>1767</v>
      </c>
      <c r="UY114" t="s">
        <v>1767</v>
      </c>
      <c r="UZ114" t="s">
        <v>1767</v>
      </c>
      <c r="VB114" t="s">
        <v>1822</v>
      </c>
      <c r="VC114" t="s">
        <v>1788</v>
      </c>
      <c r="VD114" t="s">
        <v>1767</v>
      </c>
      <c r="VE114" t="s">
        <v>1763</v>
      </c>
      <c r="VF114" t="s">
        <v>1767</v>
      </c>
      <c r="VG114" t="s">
        <v>1767</v>
      </c>
      <c r="VH114" t="s">
        <v>1767</v>
      </c>
      <c r="VI114" t="s">
        <v>1767</v>
      </c>
      <c r="VJ114" t="s">
        <v>1763</v>
      </c>
      <c r="VK114" t="s">
        <v>1767</v>
      </c>
      <c r="VL114" t="s">
        <v>1767</v>
      </c>
      <c r="VM114" t="s">
        <v>1767</v>
      </c>
      <c r="VN114" t="s">
        <v>1767</v>
      </c>
      <c r="VO114" t="s">
        <v>1767</v>
      </c>
      <c r="VP114" t="s">
        <v>1767</v>
      </c>
      <c r="VQ114" t="s">
        <v>1767</v>
      </c>
      <c r="VY114" t="s">
        <v>1763</v>
      </c>
      <c r="VZ114" t="s">
        <v>1763</v>
      </c>
      <c r="WA114" t="s">
        <v>1767</v>
      </c>
      <c r="WJ114" t="s">
        <v>1763</v>
      </c>
      <c r="WK114" t="s">
        <v>1767</v>
      </c>
      <c r="WL114" t="s">
        <v>1767</v>
      </c>
      <c r="WM114" t="s">
        <v>1767</v>
      </c>
      <c r="WN114" t="s">
        <v>1767</v>
      </c>
      <c r="WO114" t="s">
        <v>1767</v>
      </c>
      <c r="WP114" t="s">
        <v>1767</v>
      </c>
      <c r="WQ114" t="s">
        <v>1767</v>
      </c>
      <c r="WR114" t="s">
        <v>1767</v>
      </c>
      <c r="WS114" t="s">
        <v>1818</v>
      </c>
      <c r="WU114" t="s">
        <v>1763</v>
      </c>
      <c r="WV114" t="s">
        <v>1767</v>
      </c>
      <c r="WW114" t="s">
        <v>1767</v>
      </c>
      <c r="WX114" t="s">
        <v>1767</v>
      </c>
      <c r="WY114" t="s">
        <v>1767</v>
      </c>
      <c r="WZ114" t="s">
        <v>1767</v>
      </c>
      <c r="XA114" t="s">
        <v>1767</v>
      </c>
      <c r="XB114" t="s">
        <v>1767</v>
      </c>
      <c r="XC114" t="s">
        <v>1802</v>
      </c>
      <c r="XD114" t="s">
        <v>1763</v>
      </c>
      <c r="XE114" t="s">
        <v>1767</v>
      </c>
      <c r="XF114" t="s">
        <v>1767</v>
      </c>
      <c r="XG114" t="s">
        <v>1767</v>
      </c>
      <c r="XH114" t="s">
        <v>1767</v>
      </c>
      <c r="XI114" t="s">
        <v>1767</v>
      </c>
      <c r="XJ114" t="s">
        <v>1767</v>
      </c>
      <c r="XK114" t="s">
        <v>1767</v>
      </c>
      <c r="XL114" t="s">
        <v>1767</v>
      </c>
      <c r="XM114" t="s">
        <v>1767</v>
      </c>
      <c r="XN114" t="s">
        <v>1767</v>
      </c>
      <c r="XO114" t="s">
        <v>1767</v>
      </c>
      <c r="XP114" t="s">
        <v>1767</v>
      </c>
      <c r="XQ114" t="s">
        <v>1767</v>
      </c>
      <c r="XR114" t="s">
        <v>1763</v>
      </c>
      <c r="XS114" t="s">
        <v>1767</v>
      </c>
      <c r="XT114" t="s">
        <v>1763</v>
      </c>
      <c r="XU114" t="s">
        <v>1763</v>
      </c>
      <c r="XV114" t="s">
        <v>1767</v>
      </c>
      <c r="XW114" t="s">
        <v>1767</v>
      </c>
      <c r="XX114" t="s">
        <v>1767</v>
      </c>
      <c r="XY114" t="s">
        <v>1767</v>
      </c>
      <c r="XZ114" t="s">
        <v>1767</v>
      </c>
      <c r="ZM114" t="s">
        <v>1767</v>
      </c>
      <c r="ZN114" t="s">
        <v>1767</v>
      </c>
      <c r="ZO114" t="s">
        <v>1767</v>
      </c>
      <c r="ZP114" t="s">
        <v>1767</v>
      </c>
      <c r="ZQ114" t="s">
        <v>1767</v>
      </c>
      <c r="ZR114" t="s">
        <v>1767</v>
      </c>
      <c r="ZS114" t="s">
        <v>1767</v>
      </c>
      <c r="ZT114" t="s">
        <v>1767</v>
      </c>
      <c r="ZU114" t="s">
        <v>1767</v>
      </c>
      <c r="ZV114" t="s">
        <v>1767</v>
      </c>
      <c r="ZW114" t="s">
        <v>1763</v>
      </c>
      <c r="ZX114" t="s">
        <v>1767</v>
      </c>
      <c r="ZY114" t="s">
        <v>1767</v>
      </c>
      <c r="ZZ114" t="s">
        <v>1767</v>
      </c>
      <c r="AAA114" t="s">
        <v>1767</v>
      </c>
      <c r="AAB114" t="s">
        <v>1767</v>
      </c>
      <c r="AAC114" t="s">
        <v>1767</v>
      </c>
      <c r="AAD114" t="s">
        <v>1767</v>
      </c>
      <c r="AAE114" t="s">
        <v>1767</v>
      </c>
      <c r="AAF114" t="s">
        <v>1767</v>
      </c>
      <c r="AAH114" t="s">
        <v>1763</v>
      </c>
      <c r="AAI114" t="s">
        <v>1763</v>
      </c>
      <c r="AAJ114" t="s">
        <v>1767</v>
      </c>
      <c r="AAK114" t="s">
        <v>1767</v>
      </c>
      <c r="AAL114" t="s">
        <v>1767</v>
      </c>
      <c r="AAM114" t="s">
        <v>1767</v>
      </c>
      <c r="AAN114" t="s">
        <v>1767</v>
      </c>
      <c r="AAO114" t="s">
        <v>1767</v>
      </c>
      <c r="AAP114" t="s">
        <v>1767</v>
      </c>
      <c r="AAQ114" t="s">
        <v>1767</v>
      </c>
      <c r="AAR114" t="s">
        <v>1767</v>
      </c>
      <c r="AAS114" t="s">
        <v>1767</v>
      </c>
      <c r="AAT114" t="s">
        <v>1767</v>
      </c>
      <c r="AAV114" t="s">
        <v>1767</v>
      </c>
      <c r="AAW114" t="s">
        <v>1767</v>
      </c>
      <c r="AAX114" t="s">
        <v>1767</v>
      </c>
      <c r="AAY114" t="s">
        <v>1767</v>
      </c>
      <c r="AAZ114" t="s">
        <v>1767</v>
      </c>
      <c r="ABA114" t="s">
        <v>1767</v>
      </c>
      <c r="ABB114" t="s">
        <v>1767</v>
      </c>
      <c r="ABC114" t="s">
        <v>1767</v>
      </c>
      <c r="ABD114" t="s">
        <v>1767</v>
      </c>
      <c r="ABE114" t="s">
        <v>1767</v>
      </c>
      <c r="ABF114" t="s">
        <v>1767</v>
      </c>
      <c r="ABG114" t="s">
        <v>1767</v>
      </c>
      <c r="ABH114" t="s">
        <v>1767</v>
      </c>
      <c r="ABI114" t="s">
        <v>1767</v>
      </c>
      <c r="ABJ114" t="s">
        <v>1767</v>
      </c>
      <c r="ABK114" t="s">
        <v>1763</v>
      </c>
      <c r="ABL114" t="s">
        <v>1767</v>
      </c>
      <c r="ABM114" t="s">
        <v>1763</v>
      </c>
      <c r="ABN114" t="s">
        <v>1767</v>
      </c>
      <c r="ABO114" t="s">
        <v>1767</v>
      </c>
      <c r="ABP114" t="s">
        <v>1767</v>
      </c>
      <c r="ABQ114" t="s">
        <v>1767</v>
      </c>
      <c r="ABR114" t="s">
        <v>1767</v>
      </c>
      <c r="ABS114" t="s">
        <v>1767</v>
      </c>
      <c r="ABT114" t="s">
        <v>1763</v>
      </c>
      <c r="ABU114" t="s">
        <v>1767</v>
      </c>
      <c r="ABV114" t="s">
        <v>1767</v>
      </c>
      <c r="ABW114" t="s">
        <v>1767</v>
      </c>
      <c r="ABX114" t="s">
        <v>1767</v>
      </c>
      <c r="ABY114" t="s">
        <v>1767</v>
      </c>
      <c r="ABZ114" t="s">
        <v>1767</v>
      </c>
      <c r="ACA114" t="s">
        <v>1767</v>
      </c>
      <c r="ACB114" t="s">
        <v>1767</v>
      </c>
      <c r="ACC114" t="s">
        <v>1767</v>
      </c>
      <c r="ACD114" t="s">
        <v>1767</v>
      </c>
      <c r="ACE114" t="s">
        <v>1767</v>
      </c>
      <c r="ACF114" t="s">
        <v>1767</v>
      </c>
      <c r="ACG114" t="s">
        <v>1767</v>
      </c>
      <c r="ACH114" t="s">
        <v>1767</v>
      </c>
      <c r="ACI114" t="s">
        <v>1767</v>
      </c>
    </row>
    <row r="115" spans="1:763">
      <c r="A115" t="s">
        <v>1366</v>
      </c>
      <c r="B115" t="s">
        <v>1367</v>
      </c>
      <c r="C115" t="s">
        <v>1368</v>
      </c>
      <c r="D115" t="s">
        <v>977</v>
      </c>
      <c r="E115" t="s">
        <v>977</v>
      </c>
      <c r="P115" t="s">
        <v>812</v>
      </c>
      <c r="Q115">
        <v>0.874863865752458</v>
      </c>
      <c r="T115" t="s">
        <v>1944</v>
      </c>
      <c r="V115" t="s">
        <v>1763</v>
      </c>
      <c r="X115" t="s">
        <v>1763</v>
      </c>
      <c r="Y115" t="s">
        <v>1764</v>
      </c>
      <c r="AA115" t="s">
        <v>1792</v>
      </c>
      <c r="AB115" t="s">
        <v>1766</v>
      </c>
      <c r="AC115" t="s">
        <v>1361</v>
      </c>
      <c r="AD115" t="s">
        <v>1763</v>
      </c>
      <c r="AE115" t="s">
        <v>1361</v>
      </c>
      <c r="AF115" t="s">
        <v>818</v>
      </c>
      <c r="AG115" t="s">
        <v>818</v>
      </c>
      <c r="KF115" t="s">
        <v>1361</v>
      </c>
      <c r="KH115" t="s">
        <v>818</v>
      </c>
      <c r="KI115" t="s">
        <v>818</v>
      </c>
      <c r="KJ115" t="s">
        <v>845</v>
      </c>
      <c r="KK115" t="s">
        <v>845</v>
      </c>
      <c r="KL115" t="s">
        <v>845</v>
      </c>
      <c r="KM115" t="s">
        <v>837</v>
      </c>
      <c r="KN115" t="s">
        <v>845</v>
      </c>
      <c r="KO115" t="s">
        <v>818</v>
      </c>
      <c r="KP115" t="s">
        <v>879</v>
      </c>
      <c r="KQ115" t="s">
        <v>879</v>
      </c>
      <c r="KR115" t="s">
        <v>818</v>
      </c>
      <c r="KS115" t="s">
        <v>818</v>
      </c>
      <c r="KT115" t="s">
        <v>818</v>
      </c>
      <c r="KU115" t="s">
        <v>818</v>
      </c>
      <c r="KV115" t="s">
        <v>818</v>
      </c>
      <c r="KW115" t="s">
        <v>845</v>
      </c>
      <c r="KX115" t="s">
        <v>818</v>
      </c>
      <c r="KY115" t="s">
        <v>818</v>
      </c>
      <c r="KZ115" t="s">
        <v>818</v>
      </c>
      <c r="LA115" t="s">
        <v>845</v>
      </c>
      <c r="LB115" t="s">
        <v>845</v>
      </c>
      <c r="LC115" t="s">
        <v>879</v>
      </c>
      <c r="LD115" t="s">
        <v>1361</v>
      </c>
      <c r="LE115" t="s">
        <v>837</v>
      </c>
      <c r="LF115" t="s">
        <v>836</v>
      </c>
      <c r="LH115" t="s">
        <v>1763</v>
      </c>
      <c r="LI115" t="s">
        <v>1767</v>
      </c>
      <c r="LJ115" t="s">
        <v>1763</v>
      </c>
      <c r="LK115" t="s">
        <v>1767</v>
      </c>
      <c r="LL115" t="s">
        <v>1767</v>
      </c>
      <c r="LM115" t="s">
        <v>1767</v>
      </c>
      <c r="LN115" t="s">
        <v>1767</v>
      </c>
      <c r="LO115" t="s">
        <v>1763</v>
      </c>
      <c r="LP115" t="s">
        <v>1763</v>
      </c>
      <c r="LQ115" t="s">
        <v>1767</v>
      </c>
      <c r="LR115" t="s">
        <v>879</v>
      </c>
      <c r="LS115" t="s">
        <v>818</v>
      </c>
      <c r="LV115" t="s">
        <v>879</v>
      </c>
      <c r="LX115" t="s">
        <v>1767</v>
      </c>
      <c r="MA115" t="s">
        <v>1793</v>
      </c>
      <c r="MB115" t="s">
        <v>922</v>
      </c>
      <c r="MC115" t="s">
        <v>1769</v>
      </c>
      <c r="MD115" t="s">
        <v>1763</v>
      </c>
      <c r="MF115" t="s">
        <v>1770</v>
      </c>
      <c r="MI115" t="s">
        <v>1763</v>
      </c>
      <c r="MJ115" t="s">
        <v>1771</v>
      </c>
      <c r="MK115" t="s">
        <v>1767</v>
      </c>
      <c r="ML115" t="s">
        <v>1767</v>
      </c>
      <c r="MM115" t="s">
        <v>1763</v>
      </c>
      <c r="MN115" t="s">
        <v>1767</v>
      </c>
      <c r="MO115" t="s">
        <v>1767</v>
      </c>
      <c r="MP115" t="s">
        <v>1767</v>
      </c>
      <c r="MQ115" t="s">
        <v>1767</v>
      </c>
      <c r="MR115" t="s">
        <v>1767</v>
      </c>
      <c r="MS115" t="s">
        <v>1767</v>
      </c>
      <c r="MT115" t="s">
        <v>1767</v>
      </c>
      <c r="MU115" t="s">
        <v>1763</v>
      </c>
      <c r="NC115" t="s">
        <v>1767</v>
      </c>
      <c r="ND115" t="s">
        <v>1767</v>
      </c>
      <c r="NE115" t="s">
        <v>1767</v>
      </c>
      <c r="NR115" t="s">
        <v>1763</v>
      </c>
      <c r="NS115" t="s">
        <v>1767</v>
      </c>
      <c r="NU115" t="s">
        <v>1824</v>
      </c>
      <c r="NX115" t="s">
        <v>1845</v>
      </c>
      <c r="NY115" t="s">
        <v>837</v>
      </c>
      <c r="NZ115" t="s">
        <v>877</v>
      </c>
      <c r="OP115" t="s">
        <v>1767</v>
      </c>
      <c r="OQ115" t="s">
        <v>1853</v>
      </c>
      <c r="OR115" t="s">
        <v>1797</v>
      </c>
      <c r="OS115" t="s">
        <v>1776</v>
      </c>
      <c r="OT115" t="s">
        <v>1767</v>
      </c>
      <c r="OU115" t="s">
        <v>1767</v>
      </c>
      <c r="OV115" t="s">
        <v>1777</v>
      </c>
      <c r="OW115" t="s">
        <v>1778</v>
      </c>
      <c r="OX115" t="s">
        <v>832</v>
      </c>
      <c r="OY115" t="s">
        <v>1779</v>
      </c>
      <c r="OZ115" t="s">
        <v>865</v>
      </c>
      <c r="PA115" t="s">
        <v>1763</v>
      </c>
      <c r="PB115" t="s">
        <v>1763</v>
      </c>
      <c r="PC115" t="s">
        <v>1767</v>
      </c>
      <c r="PD115" t="s">
        <v>1767</v>
      </c>
      <c r="PE115" t="s">
        <v>1767</v>
      </c>
      <c r="PF115" t="s">
        <v>1767</v>
      </c>
      <c r="PG115" t="s">
        <v>1767</v>
      </c>
      <c r="PH115" t="s">
        <v>1767</v>
      </c>
      <c r="PI115" t="s">
        <v>1767</v>
      </c>
      <c r="PJ115" t="s">
        <v>1767</v>
      </c>
      <c r="PK115" t="s">
        <v>1763</v>
      </c>
      <c r="PL115" t="s">
        <v>1780</v>
      </c>
      <c r="PM115" t="s">
        <v>836</v>
      </c>
      <c r="PN115" t="s">
        <v>837</v>
      </c>
      <c r="PO115" t="s">
        <v>1781</v>
      </c>
      <c r="PP115" t="s">
        <v>1800</v>
      </c>
      <c r="PQ115" t="s">
        <v>1763</v>
      </c>
      <c r="PR115" t="s">
        <v>1763</v>
      </c>
      <c r="PS115" t="s">
        <v>1767</v>
      </c>
      <c r="PT115" t="s">
        <v>1767</v>
      </c>
      <c r="PU115" t="s">
        <v>1767</v>
      </c>
      <c r="PV115" t="s">
        <v>1767</v>
      </c>
      <c r="PW115" t="s">
        <v>1767</v>
      </c>
      <c r="PX115" t="s">
        <v>1767</v>
      </c>
      <c r="PY115" t="s">
        <v>1767</v>
      </c>
      <c r="PZ115" t="s">
        <v>1783</v>
      </c>
      <c r="QD115" t="s">
        <v>1815</v>
      </c>
      <c r="QE115" t="s">
        <v>845</v>
      </c>
      <c r="QF115" t="s">
        <v>1763</v>
      </c>
      <c r="QG115" t="s">
        <v>1767</v>
      </c>
      <c r="QH115" t="s">
        <v>1763</v>
      </c>
      <c r="QI115" t="s">
        <v>1767</v>
      </c>
      <c r="QJ115" t="s">
        <v>1763</v>
      </c>
      <c r="QK115" t="s">
        <v>1763</v>
      </c>
      <c r="QL115" t="s">
        <v>1767</v>
      </c>
      <c r="QM115" t="s">
        <v>1767</v>
      </c>
      <c r="QN115" t="s">
        <v>1767</v>
      </c>
      <c r="QO115" t="s">
        <v>1767</v>
      </c>
      <c r="QP115" t="s">
        <v>1767</v>
      </c>
      <c r="QQ115" t="s">
        <v>1767</v>
      </c>
      <c r="QR115" t="s">
        <v>1767</v>
      </c>
      <c r="QS115" t="s">
        <v>1767</v>
      </c>
      <c r="QT115" t="s">
        <v>1767</v>
      </c>
      <c r="QU115" t="s">
        <v>1767</v>
      </c>
      <c r="QV115" t="s">
        <v>1767</v>
      </c>
      <c r="QW115" t="s">
        <v>1767</v>
      </c>
      <c r="QX115" t="s">
        <v>1767</v>
      </c>
      <c r="QY115" t="s">
        <v>1767</v>
      </c>
      <c r="QZ115" t="s">
        <v>1767</v>
      </c>
      <c r="RA115" t="s">
        <v>1763</v>
      </c>
      <c r="RB115" t="s">
        <v>1767</v>
      </c>
      <c r="RC115" t="s">
        <v>1767</v>
      </c>
      <c r="RD115" t="s">
        <v>1763</v>
      </c>
      <c r="RE115" t="s">
        <v>1767</v>
      </c>
      <c r="RF115" t="s">
        <v>1767</v>
      </c>
      <c r="RG115" t="s">
        <v>1767</v>
      </c>
      <c r="RH115" t="s">
        <v>1767</v>
      </c>
      <c r="RI115" t="s">
        <v>1767</v>
      </c>
      <c r="RJ115" t="s">
        <v>1767</v>
      </c>
      <c r="RK115" t="s">
        <v>1763</v>
      </c>
      <c r="RL115" t="s">
        <v>1763</v>
      </c>
      <c r="RM115" t="s">
        <v>1767</v>
      </c>
      <c r="RN115" t="s">
        <v>1767</v>
      </c>
      <c r="RO115" t="s">
        <v>1763</v>
      </c>
      <c r="RP115" t="s">
        <v>1767</v>
      </c>
      <c r="RQ115" t="s">
        <v>1767</v>
      </c>
      <c r="RR115" t="s">
        <v>1767</v>
      </c>
      <c r="RS115" t="s">
        <v>1767</v>
      </c>
      <c r="RT115" t="s">
        <v>1767</v>
      </c>
      <c r="RU115" t="s">
        <v>1767</v>
      </c>
      <c r="RV115" t="s">
        <v>1767</v>
      </c>
      <c r="RW115" t="s">
        <v>1767</v>
      </c>
      <c r="RX115" t="s">
        <v>837</v>
      </c>
      <c r="RY115" t="s">
        <v>891</v>
      </c>
      <c r="RZ115" t="s">
        <v>1763</v>
      </c>
      <c r="SA115" t="s">
        <v>1767</v>
      </c>
      <c r="SB115" t="s">
        <v>1767</v>
      </c>
      <c r="SC115" t="s">
        <v>1763</v>
      </c>
      <c r="SD115" t="s">
        <v>1763</v>
      </c>
      <c r="SE115" t="s">
        <v>1763</v>
      </c>
      <c r="SF115" t="s">
        <v>1767</v>
      </c>
      <c r="SG115" t="s">
        <v>1767</v>
      </c>
      <c r="SH115" t="s">
        <v>1767</v>
      </c>
      <c r="SI115" t="s">
        <v>1767</v>
      </c>
      <c r="SJ115" t="s">
        <v>1767</v>
      </c>
      <c r="SK115" t="s">
        <v>1767</v>
      </c>
      <c r="SL115" t="s">
        <v>1767</v>
      </c>
      <c r="SM115" t="s">
        <v>1767</v>
      </c>
      <c r="SN115" t="s">
        <v>1767</v>
      </c>
      <c r="SO115" t="s">
        <v>1767</v>
      </c>
      <c r="SP115" t="s">
        <v>1767</v>
      </c>
      <c r="SQ115" t="s">
        <v>1767</v>
      </c>
      <c r="SR115" t="s">
        <v>1767</v>
      </c>
      <c r="SS115" t="s">
        <v>1767</v>
      </c>
      <c r="ST115" t="s">
        <v>1767</v>
      </c>
      <c r="SU115" t="s">
        <v>1767</v>
      </c>
      <c r="SV115" t="s">
        <v>1763</v>
      </c>
      <c r="SW115" t="s">
        <v>1767</v>
      </c>
      <c r="SX115" t="s">
        <v>1767</v>
      </c>
      <c r="SY115" t="s">
        <v>1767</v>
      </c>
      <c r="SZ115" t="s">
        <v>1767</v>
      </c>
      <c r="TA115" t="s">
        <v>1767</v>
      </c>
      <c r="TB115" t="s">
        <v>1767</v>
      </c>
      <c r="TC115" t="s">
        <v>1767</v>
      </c>
      <c r="TD115" t="s">
        <v>1767</v>
      </c>
      <c r="TE115" t="s">
        <v>1767</v>
      </c>
      <c r="TF115" t="s">
        <v>1767</v>
      </c>
      <c r="TG115" t="s">
        <v>1763</v>
      </c>
      <c r="TH115" t="s">
        <v>1767</v>
      </c>
      <c r="TI115" t="s">
        <v>1767</v>
      </c>
      <c r="TJ115" t="s">
        <v>1767</v>
      </c>
      <c r="TU115" t="s">
        <v>1767</v>
      </c>
      <c r="TY115" t="s">
        <v>1767</v>
      </c>
      <c r="TZ115" t="s">
        <v>1767</v>
      </c>
      <c r="UA115" t="s">
        <v>1767</v>
      </c>
      <c r="UB115" t="s">
        <v>1767</v>
      </c>
      <c r="UC115" t="s">
        <v>1767</v>
      </c>
      <c r="UD115" t="s">
        <v>1767</v>
      </c>
      <c r="UE115" t="s">
        <v>1767</v>
      </c>
      <c r="UF115" t="s">
        <v>1767</v>
      </c>
      <c r="UG115" t="s">
        <v>1767</v>
      </c>
      <c r="UH115" t="s">
        <v>1763</v>
      </c>
      <c r="UI115" t="s">
        <v>1767</v>
      </c>
      <c r="UJ115" t="s">
        <v>1767</v>
      </c>
      <c r="UK115" t="s">
        <v>1767</v>
      </c>
      <c r="UL115" t="s">
        <v>1818</v>
      </c>
      <c r="UM115" t="s">
        <v>1818</v>
      </c>
      <c r="UN115" t="s">
        <v>1767</v>
      </c>
      <c r="UO115" t="s">
        <v>1763</v>
      </c>
      <c r="UP115" t="s">
        <v>1767</v>
      </c>
      <c r="UQ115" t="s">
        <v>1763</v>
      </c>
      <c r="UR115" t="s">
        <v>1767</v>
      </c>
      <c r="US115" t="s">
        <v>1767</v>
      </c>
      <c r="UT115" t="s">
        <v>1767</v>
      </c>
      <c r="UU115" t="s">
        <v>1767</v>
      </c>
      <c r="UV115" t="s">
        <v>1763</v>
      </c>
      <c r="UW115" t="s">
        <v>1767</v>
      </c>
      <c r="UX115" t="s">
        <v>1767</v>
      </c>
      <c r="UY115" t="s">
        <v>1767</v>
      </c>
      <c r="UZ115" t="s">
        <v>1767</v>
      </c>
      <c r="VD115" t="s">
        <v>1767</v>
      </c>
      <c r="VE115" t="s">
        <v>1763</v>
      </c>
      <c r="VF115" t="s">
        <v>1767</v>
      </c>
      <c r="VG115" t="s">
        <v>1767</v>
      </c>
      <c r="VH115" t="s">
        <v>1767</v>
      </c>
      <c r="VI115" t="s">
        <v>1763</v>
      </c>
      <c r="VJ115" t="s">
        <v>1767</v>
      </c>
      <c r="VK115" t="s">
        <v>1767</v>
      </c>
      <c r="VL115" t="s">
        <v>1767</v>
      </c>
      <c r="VM115" t="s">
        <v>1767</v>
      </c>
      <c r="VN115" t="s">
        <v>1767</v>
      </c>
      <c r="VO115" t="s">
        <v>1767</v>
      </c>
      <c r="VP115" t="s">
        <v>1767</v>
      </c>
      <c r="VQ115" t="s">
        <v>1767</v>
      </c>
      <c r="VR115" t="s">
        <v>1763</v>
      </c>
      <c r="VS115" t="s">
        <v>1763</v>
      </c>
      <c r="VT115" t="s">
        <v>1767</v>
      </c>
      <c r="VU115" t="s">
        <v>1763</v>
      </c>
      <c r="VV115" t="s">
        <v>1763</v>
      </c>
      <c r="VW115" t="s">
        <v>1767</v>
      </c>
      <c r="VX115" t="s">
        <v>1767</v>
      </c>
      <c r="VY115" t="s">
        <v>1763</v>
      </c>
      <c r="VZ115" t="s">
        <v>1767</v>
      </c>
      <c r="WA115" t="s">
        <v>1767</v>
      </c>
      <c r="WJ115" t="s">
        <v>1767</v>
      </c>
      <c r="WK115" t="s">
        <v>1767</v>
      </c>
      <c r="WL115" t="s">
        <v>1767</v>
      </c>
      <c r="WM115" t="s">
        <v>1767</v>
      </c>
      <c r="WN115" t="s">
        <v>1767</v>
      </c>
      <c r="WO115" t="s">
        <v>1763</v>
      </c>
      <c r="WP115" t="s">
        <v>1767</v>
      </c>
      <c r="WQ115" t="s">
        <v>1767</v>
      </c>
      <c r="WR115" t="s">
        <v>1767</v>
      </c>
      <c r="WS115" t="s">
        <v>891</v>
      </c>
      <c r="WU115" t="s">
        <v>1763</v>
      </c>
      <c r="WV115" t="s">
        <v>1763</v>
      </c>
      <c r="WW115" t="s">
        <v>1763</v>
      </c>
      <c r="WX115" t="s">
        <v>1767</v>
      </c>
      <c r="WY115" t="s">
        <v>1767</v>
      </c>
      <c r="WZ115" t="s">
        <v>1767</v>
      </c>
      <c r="XA115" t="s">
        <v>1767</v>
      </c>
      <c r="XB115" t="s">
        <v>1767</v>
      </c>
      <c r="XC115" t="s">
        <v>1789</v>
      </c>
      <c r="XD115" t="s">
        <v>1763</v>
      </c>
      <c r="XE115" t="s">
        <v>1767</v>
      </c>
      <c r="XF115" t="s">
        <v>1767</v>
      </c>
      <c r="XG115" t="s">
        <v>1767</v>
      </c>
      <c r="XH115" t="s">
        <v>1767</v>
      </c>
      <c r="XI115" t="s">
        <v>1767</v>
      </c>
      <c r="XJ115" t="s">
        <v>1767</v>
      </c>
      <c r="XK115" t="s">
        <v>1767</v>
      </c>
      <c r="XL115" t="s">
        <v>1767</v>
      </c>
      <c r="XM115" t="s">
        <v>1767</v>
      </c>
      <c r="XN115" t="s">
        <v>1763</v>
      </c>
      <c r="XO115" t="s">
        <v>1767</v>
      </c>
      <c r="XP115" t="s">
        <v>1767</v>
      </c>
      <c r="XQ115" t="s">
        <v>1767</v>
      </c>
      <c r="XR115" t="s">
        <v>1763</v>
      </c>
      <c r="XS115" t="s">
        <v>1767</v>
      </c>
      <c r="XT115" t="s">
        <v>1767</v>
      </c>
      <c r="XU115" t="s">
        <v>1763</v>
      </c>
      <c r="XV115" t="s">
        <v>1767</v>
      </c>
      <c r="XW115" t="s">
        <v>1767</v>
      </c>
      <c r="XX115" t="s">
        <v>1767</v>
      </c>
      <c r="XY115" t="s">
        <v>1767</v>
      </c>
      <c r="XZ115" t="s">
        <v>1767</v>
      </c>
      <c r="ZM115" t="s">
        <v>1767</v>
      </c>
      <c r="ZN115" t="s">
        <v>1767</v>
      </c>
      <c r="ZO115" t="s">
        <v>1767</v>
      </c>
      <c r="ZP115" t="s">
        <v>1767</v>
      </c>
      <c r="ZQ115" t="s">
        <v>1767</v>
      </c>
      <c r="ZR115" t="s">
        <v>1763</v>
      </c>
      <c r="ZS115" t="s">
        <v>1763</v>
      </c>
      <c r="ZT115" t="s">
        <v>1767</v>
      </c>
      <c r="ZU115" t="s">
        <v>1767</v>
      </c>
      <c r="ZV115" t="s">
        <v>1767</v>
      </c>
      <c r="ZW115" t="s">
        <v>1763</v>
      </c>
      <c r="ZX115" t="s">
        <v>1767</v>
      </c>
      <c r="ZY115" t="s">
        <v>1767</v>
      </c>
      <c r="ZZ115" t="s">
        <v>1767</v>
      </c>
      <c r="AAA115" t="s">
        <v>1767</v>
      </c>
      <c r="AAB115" t="s">
        <v>1767</v>
      </c>
      <c r="AAC115" t="s">
        <v>1767</v>
      </c>
      <c r="AAD115" t="s">
        <v>1767</v>
      </c>
      <c r="AAE115" t="s">
        <v>1767</v>
      </c>
      <c r="AAF115" t="s">
        <v>1767</v>
      </c>
      <c r="AAH115" t="s">
        <v>1763</v>
      </c>
      <c r="AAI115" t="s">
        <v>1767</v>
      </c>
      <c r="AAJ115" t="s">
        <v>1763</v>
      </c>
      <c r="AAK115" t="s">
        <v>1767</v>
      </c>
      <c r="AAL115" t="s">
        <v>1763</v>
      </c>
      <c r="AAM115" t="s">
        <v>1767</v>
      </c>
      <c r="AAN115" t="s">
        <v>1767</v>
      </c>
      <c r="AAO115" t="s">
        <v>1767</v>
      </c>
      <c r="AAP115" t="s">
        <v>1767</v>
      </c>
      <c r="AAQ115" t="s">
        <v>1767</v>
      </c>
      <c r="AAR115" t="s">
        <v>1767</v>
      </c>
      <c r="AAS115" t="s">
        <v>1767</v>
      </c>
      <c r="AAT115" t="s">
        <v>1767</v>
      </c>
      <c r="AAV115" t="s">
        <v>1767</v>
      </c>
      <c r="AAW115" t="s">
        <v>1767</v>
      </c>
      <c r="AAX115" t="s">
        <v>1767</v>
      </c>
      <c r="AAY115" t="s">
        <v>1767</v>
      </c>
      <c r="AAZ115" t="s">
        <v>1767</v>
      </c>
      <c r="ABA115" t="s">
        <v>1767</v>
      </c>
      <c r="ABB115" t="s">
        <v>1763</v>
      </c>
      <c r="ABC115" t="s">
        <v>1767</v>
      </c>
      <c r="ABD115" t="s">
        <v>1767</v>
      </c>
      <c r="ABE115" t="s">
        <v>1767</v>
      </c>
      <c r="ABF115" t="s">
        <v>1767</v>
      </c>
      <c r="ABG115" t="s">
        <v>1767</v>
      </c>
      <c r="ABH115" t="s">
        <v>1767</v>
      </c>
      <c r="ABI115" t="s">
        <v>1767</v>
      </c>
      <c r="ABJ115" t="s">
        <v>1763</v>
      </c>
      <c r="ABK115" t="s">
        <v>1763</v>
      </c>
      <c r="ABL115" t="s">
        <v>1767</v>
      </c>
      <c r="ABM115" t="s">
        <v>1767</v>
      </c>
      <c r="ABN115" t="s">
        <v>1767</v>
      </c>
      <c r="ABO115" t="s">
        <v>1767</v>
      </c>
      <c r="ABP115" t="s">
        <v>1767</v>
      </c>
      <c r="ABQ115" t="s">
        <v>1767</v>
      </c>
      <c r="ABR115" t="s">
        <v>1767</v>
      </c>
      <c r="ABS115" t="s">
        <v>1767</v>
      </c>
      <c r="ABT115" t="s">
        <v>1767</v>
      </c>
      <c r="ABU115" t="s">
        <v>1767</v>
      </c>
      <c r="ABV115" t="s">
        <v>1763</v>
      </c>
      <c r="ABW115" t="s">
        <v>1763</v>
      </c>
      <c r="ABX115" t="s">
        <v>1767</v>
      </c>
      <c r="ABY115" t="s">
        <v>1767</v>
      </c>
      <c r="ABZ115" t="s">
        <v>1767</v>
      </c>
      <c r="ACA115" t="s">
        <v>1767</v>
      </c>
      <c r="ACB115" t="s">
        <v>1767</v>
      </c>
      <c r="ACC115" t="s">
        <v>1767</v>
      </c>
      <c r="ACD115" t="s">
        <v>1767</v>
      </c>
      <c r="ACE115" t="s">
        <v>1767</v>
      </c>
      <c r="ACF115" t="s">
        <v>1767</v>
      </c>
      <c r="ACG115" t="s">
        <v>1767</v>
      </c>
      <c r="ACH115" t="s">
        <v>1767</v>
      </c>
      <c r="ACI115" t="s">
        <v>1767</v>
      </c>
    </row>
    <row r="116" spans="1:763">
      <c r="A116" t="s">
        <v>1369</v>
      </c>
      <c r="B116" t="s">
        <v>1370</v>
      </c>
      <c r="C116" t="s">
        <v>1371</v>
      </c>
      <c r="D116" t="s">
        <v>941</v>
      </c>
      <c r="E116" t="s">
        <v>941</v>
      </c>
      <c r="P116" t="s">
        <v>812</v>
      </c>
      <c r="Q116">
        <v>0.874863865752458</v>
      </c>
      <c r="T116" t="s">
        <v>1935</v>
      </c>
      <c r="V116" t="s">
        <v>1763</v>
      </c>
      <c r="X116" t="s">
        <v>1914</v>
      </c>
      <c r="Y116" t="s">
        <v>1764</v>
      </c>
      <c r="AA116" t="s">
        <v>1765</v>
      </c>
      <c r="AB116" t="s">
        <v>1766</v>
      </c>
      <c r="AC116" t="s">
        <v>1810</v>
      </c>
      <c r="AD116" t="s">
        <v>1767</v>
      </c>
      <c r="AE116" t="s">
        <v>1810</v>
      </c>
      <c r="AF116" t="s">
        <v>818</v>
      </c>
      <c r="AG116" t="s">
        <v>818</v>
      </c>
      <c r="KF116" t="s">
        <v>1810</v>
      </c>
      <c r="KH116" t="s">
        <v>818</v>
      </c>
      <c r="KI116" t="s">
        <v>845</v>
      </c>
      <c r="KJ116" t="s">
        <v>845</v>
      </c>
      <c r="KK116" t="s">
        <v>845</v>
      </c>
      <c r="KL116" t="s">
        <v>845</v>
      </c>
      <c r="KM116" t="s">
        <v>818</v>
      </c>
      <c r="KN116" t="s">
        <v>837</v>
      </c>
      <c r="KO116" t="s">
        <v>818</v>
      </c>
      <c r="KP116" t="s">
        <v>836</v>
      </c>
      <c r="KQ116" t="s">
        <v>837</v>
      </c>
      <c r="KR116" t="s">
        <v>818</v>
      </c>
      <c r="KS116" t="s">
        <v>818</v>
      </c>
      <c r="KT116" t="s">
        <v>818</v>
      </c>
      <c r="KU116" t="s">
        <v>818</v>
      </c>
      <c r="KV116" t="s">
        <v>845</v>
      </c>
      <c r="KW116" t="s">
        <v>818</v>
      </c>
      <c r="KX116" t="s">
        <v>845</v>
      </c>
      <c r="KY116" t="s">
        <v>818</v>
      </c>
      <c r="KZ116" t="s">
        <v>845</v>
      </c>
      <c r="LA116" t="s">
        <v>845</v>
      </c>
      <c r="LB116" t="s">
        <v>837</v>
      </c>
      <c r="LC116" t="s">
        <v>1057</v>
      </c>
      <c r="LD116" t="s">
        <v>1810</v>
      </c>
      <c r="LE116" t="s">
        <v>879</v>
      </c>
      <c r="LF116" t="s">
        <v>879</v>
      </c>
      <c r="LH116" t="s">
        <v>1767</v>
      </c>
      <c r="LI116" t="s">
        <v>1767</v>
      </c>
      <c r="LJ116" t="s">
        <v>1767</v>
      </c>
      <c r="LK116" t="s">
        <v>1767</v>
      </c>
      <c r="LL116" t="s">
        <v>1767</v>
      </c>
      <c r="LM116" t="s">
        <v>1767</v>
      </c>
      <c r="LO116" t="s">
        <v>1767</v>
      </c>
      <c r="LQ116" t="s">
        <v>1767</v>
      </c>
      <c r="LR116" t="s">
        <v>837</v>
      </c>
      <c r="LS116" t="s">
        <v>845</v>
      </c>
      <c r="LV116" t="s">
        <v>879</v>
      </c>
      <c r="LX116" t="s">
        <v>1767</v>
      </c>
      <c r="MA116" t="s">
        <v>1793</v>
      </c>
      <c r="MB116" t="s">
        <v>913</v>
      </c>
      <c r="MC116" t="s">
        <v>1920</v>
      </c>
      <c r="MD116" t="s">
        <v>1763</v>
      </c>
      <c r="MF116" t="s">
        <v>1770</v>
      </c>
      <c r="MI116" t="s">
        <v>1763</v>
      </c>
      <c r="MJ116" t="s">
        <v>1904</v>
      </c>
      <c r="MU116" t="s">
        <v>1767</v>
      </c>
      <c r="MV116" t="s">
        <v>1763</v>
      </c>
      <c r="MW116" t="s">
        <v>1763</v>
      </c>
      <c r="MX116" t="s">
        <v>1767</v>
      </c>
      <c r="MY116" t="s">
        <v>1767</v>
      </c>
      <c r="MZ116" t="s">
        <v>1767</v>
      </c>
      <c r="NA116" t="s">
        <v>1767</v>
      </c>
      <c r="NB116" t="s">
        <v>1767</v>
      </c>
      <c r="NR116" t="s">
        <v>1763</v>
      </c>
      <c r="NS116" t="s">
        <v>1767</v>
      </c>
      <c r="NU116" t="s">
        <v>1839</v>
      </c>
      <c r="NX116" t="s">
        <v>1939</v>
      </c>
      <c r="NY116" t="s">
        <v>879</v>
      </c>
      <c r="NZ116" t="s">
        <v>889</v>
      </c>
      <c r="OP116" t="s">
        <v>1767</v>
      </c>
      <c r="OQ116" t="s">
        <v>1774</v>
      </c>
      <c r="OR116" t="s">
        <v>1775</v>
      </c>
      <c r="OS116" t="s">
        <v>1776</v>
      </c>
      <c r="OT116" t="s">
        <v>1763</v>
      </c>
      <c r="OU116" t="s">
        <v>1767</v>
      </c>
      <c r="OV116" t="s">
        <v>1777</v>
      </c>
      <c r="OW116" t="s">
        <v>1778</v>
      </c>
      <c r="OX116" t="s">
        <v>832</v>
      </c>
      <c r="OY116" t="s">
        <v>1779</v>
      </c>
      <c r="OZ116" t="s">
        <v>908</v>
      </c>
      <c r="PA116" t="s">
        <v>1767</v>
      </c>
      <c r="PB116" t="s">
        <v>1763</v>
      </c>
      <c r="PC116" t="s">
        <v>1767</v>
      </c>
      <c r="PD116" t="s">
        <v>1763</v>
      </c>
      <c r="PE116" t="s">
        <v>1767</v>
      </c>
      <c r="PF116" t="s">
        <v>1767</v>
      </c>
      <c r="PG116" t="s">
        <v>1767</v>
      </c>
      <c r="PH116" t="s">
        <v>1767</v>
      </c>
      <c r="PI116" t="s">
        <v>1767</v>
      </c>
      <c r="PJ116" t="s">
        <v>1767</v>
      </c>
      <c r="PK116" t="s">
        <v>1767</v>
      </c>
      <c r="PL116" t="s">
        <v>1911</v>
      </c>
      <c r="PM116" t="s">
        <v>836</v>
      </c>
      <c r="PN116" t="s">
        <v>837</v>
      </c>
      <c r="PO116" t="s">
        <v>1826</v>
      </c>
      <c r="PP116" t="s">
        <v>1800</v>
      </c>
      <c r="PQ116" t="s">
        <v>1763</v>
      </c>
      <c r="PR116" t="s">
        <v>1763</v>
      </c>
      <c r="PS116" t="s">
        <v>1767</v>
      </c>
      <c r="PT116" t="s">
        <v>1767</v>
      </c>
      <c r="PU116" t="s">
        <v>1767</v>
      </c>
      <c r="PV116" t="s">
        <v>1767</v>
      </c>
      <c r="PW116" t="s">
        <v>1767</v>
      </c>
      <c r="PX116" t="s">
        <v>1767</v>
      </c>
      <c r="PY116" t="s">
        <v>1767</v>
      </c>
      <c r="PZ116" t="s">
        <v>1783</v>
      </c>
      <c r="QA116" t="s">
        <v>841</v>
      </c>
      <c r="QB116" t="s">
        <v>1814</v>
      </c>
      <c r="QC116" t="s">
        <v>1785</v>
      </c>
      <c r="QD116" t="s">
        <v>1786</v>
      </c>
      <c r="QE116" t="s">
        <v>845</v>
      </c>
      <c r="QF116" t="s">
        <v>1763</v>
      </c>
      <c r="QG116" t="s">
        <v>1763</v>
      </c>
      <c r="QH116" t="s">
        <v>1763</v>
      </c>
      <c r="QI116" t="s">
        <v>1767</v>
      </c>
      <c r="QJ116" t="s">
        <v>1763</v>
      </c>
      <c r="QK116" t="s">
        <v>1763</v>
      </c>
      <c r="QL116" t="s">
        <v>1767</v>
      </c>
      <c r="QM116" t="s">
        <v>1763</v>
      </c>
      <c r="QN116" t="s">
        <v>1767</v>
      </c>
      <c r="QO116" t="s">
        <v>1767</v>
      </c>
      <c r="QP116" t="s">
        <v>1767</v>
      </c>
      <c r="QQ116" t="s">
        <v>1767</v>
      </c>
      <c r="QR116" t="s">
        <v>1767</v>
      </c>
      <c r="QS116" t="s">
        <v>1763</v>
      </c>
      <c r="QT116" t="s">
        <v>1767</v>
      </c>
      <c r="QU116" t="s">
        <v>1767</v>
      </c>
      <c r="QV116" t="s">
        <v>1767</v>
      </c>
      <c r="QW116" t="s">
        <v>1767</v>
      </c>
      <c r="QX116" t="s">
        <v>1767</v>
      </c>
      <c r="QY116" t="s">
        <v>1767</v>
      </c>
      <c r="QZ116" t="s">
        <v>1767</v>
      </c>
      <c r="RA116" t="s">
        <v>1767</v>
      </c>
      <c r="RB116" t="s">
        <v>1767</v>
      </c>
      <c r="RC116" t="s">
        <v>1767</v>
      </c>
      <c r="RD116" t="s">
        <v>1767</v>
      </c>
      <c r="RE116" t="s">
        <v>1767</v>
      </c>
      <c r="RF116" t="s">
        <v>1767</v>
      </c>
      <c r="RG116" t="s">
        <v>1767</v>
      </c>
      <c r="RH116" t="s">
        <v>1767</v>
      </c>
      <c r="RI116" t="s">
        <v>1767</v>
      </c>
      <c r="RJ116" t="s">
        <v>1767</v>
      </c>
      <c r="RK116" t="s">
        <v>1767</v>
      </c>
      <c r="RZ116" t="s">
        <v>1818</v>
      </c>
      <c r="SB116" t="s">
        <v>1767</v>
      </c>
      <c r="SC116" t="s">
        <v>1767</v>
      </c>
      <c r="SD116" t="s">
        <v>1763</v>
      </c>
      <c r="SE116" t="s">
        <v>1767</v>
      </c>
      <c r="SF116" t="s">
        <v>1767</v>
      </c>
      <c r="SG116" t="s">
        <v>1763</v>
      </c>
      <c r="SH116" t="s">
        <v>1767</v>
      </c>
      <c r="SI116" t="s">
        <v>1767</v>
      </c>
      <c r="SJ116" t="s">
        <v>1767</v>
      </c>
      <c r="SK116" t="s">
        <v>1767</v>
      </c>
      <c r="SL116" t="s">
        <v>1767</v>
      </c>
      <c r="SM116" t="s">
        <v>1767</v>
      </c>
      <c r="SN116" t="s">
        <v>1767</v>
      </c>
      <c r="SO116" t="s">
        <v>1767</v>
      </c>
      <c r="SP116" t="s">
        <v>1763</v>
      </c>
      <c r="SQ116" t="s">
        <v>1767</v>
      </c>
      <c r="SR116" t="s">
        <v>1767</v>
      </c>
      <c r="SS116" t="s">
        <v>1767</v>
      </c>
      <c r="ST116" t="s">
        <v>1767</v>
      </c>
      <c r="SU116" t="s">
        <v>1763</v>
      </c>
      <c r="SV116" t="s">
        <v>1767</v>
      </c>
      <c r="SW116" t="s">
        <v>1767</v>
      </c>
      <c r="SX116" t="s">
        <v>1767</v>
      </c>
      <c r="SY116" t="s">
        <v>1767</v>
      </c>
      <c r="SZ116" t="s">
        <v>1767</v>
      </c>
      <c r="TA116" t="s">
        <v>1767</v>
      </c>
      <c r="TB116" t="s">
        <v>1767</v>
      </c>
      <c r="TC116" t="s">
        <v>1767</v>
      </c>
      <c r="TD116" t="s">
        <v>1767</v>
      </c>
      <c r="TE116" t="s">
        <v>1767</v>
      </c>
      <c r="TF116" t="s">
        <v>1767</v>
      </c>
      <c r="TG116" t="s">
        <v>1767</v>
      </c>
      <c r="TH116" t="s">
        <v>1767</v>
      </c>
      <c r="TI116" t="s">
        <v>1767</v>
      </c>
      <c r="TJ116" t="s">
        <v>1763</v>
      </c>
      <c r="TK116" t="s">
        <v>1767</v>
      </c>
      <c r="TL116" t="s">
        <v>1767</v>
      </c>
      <c r="TM116" t="s">
        <v>1767</v>
      </c>
      <c r="TN116" t="s">
        <v>1767</v>
      </c>
      <c r="TO116" t="s">
        <v>1767</v>
      </c>
      <c r="TP116" t="s">
        <v>1767</v>
      </c>
      <c r="TQ116" t="s">
        <v>1763</v>
      </c>
      <c r="TR116" t="s">
        <v>1763</v>
      </c>
      <c r="TS116" t="s">
        <v>1767</v>
      </c>
      <c r="TT116" t="s">
        <v>1767</v>
      </c>
      <c r="TU116" t="s">
        <v>1767</v>
      </c>
      <c r="TV116" t="s">
        <v>1767</v>
      </c>
      <c r="TW116" t="s">
        <v>1767</v>
      </c>
      <c r="TY116" t="s">
        <v>1763</v>
      </c>
      <c r="TZ116" t="s">
        <v>1767</v>
      </c>
      <c r="UA116" t="s">
        <v>1767</v>
      </c>
      <c r="UB116" t="s">
        <v>1763</v>
      </c>
      <c r="UC116" t="s">
        <v>1767</v>
      </c>
      <c r="UD116" t="s">
        <v>1767</v>
      </c>
      <c r="UE116" t="s">
        <v>1767</v>
      </c>
      <c r="UF116" t="s">
        <v>1767</v>
      </c>
      <c r="UG116" t="s">
        <v>1767</v>
      </c>
      <c r="UH116" t="s">
        <v>1767</v>
      </c>
      <c r="UI116" t="s">
        <v>1767</v>
      </c>
      <c r="UJ116" t="s">
        <v>1767</v>
      </c>
      <c r="UK116" t="s">
        <v>1767</v>
      </c>
      <c r="UL116" t="s">
        <v>1763</v>
      </c>
      <c r="UM116" t="s">
        <v>1763</v>
      </c>
      <c r="UN116" t="s">
        <v>1767</v>
      </c>
      <c r="UO116" t="s">
        <v>1763</v>
      </c>
      <c r="UP116" t="s">
        <v>1763</v>
      </c>
      <c r="UQ116" t="s">
        <v>1767</v>
      </c>
      <c r="UR116" t="s">
        <v>1763</v>
      </c>
      <c r="US116" t="s">
        <v>1767</v>
      </c>
      <c r="UT116" t="s">
        <v>1767</v>
      </c>
      <c r="UU116" t="s">
        <v>1767</v>
      </c>
      <c r="UV116" t="s">
        <v>1767</v>
      </c>
      <c r="UW116" t="s">
        <v>1767</v>
      </c>
      <c r="UX116" t="s">
        <v>1767</v>
      </c>
      <c r="UY116" t="s">
        <v>1767</v>
      </c>
      <c r="UZ116" t="s">
        <v>1767</v>
      </c>
      <c r="VB116" t="s">
        <v>1822</v>
      </c>
      <c r="VC116" t="s">
        <v>1846</v>
      </c>
      <c r="VD116" t="s">
        <v>1767</v>
      </c>
      <c r="VE116" t="s">
        <v>1767</v>
      </c>
      <c r="VF116" t="s">
        <v>1763</v>
      </c>
      <c r="VG116" t="s">
        <v>1767</v>
      </c>
      <c r="VH116" t="s">
        <v>1767</v>
      </c>
      <c r="VI116" t="s">
        <v>1767</v>
      </c>
      <c r="VJ116" t="s">
        <v>1767</v>
      </c>
      <c r="VK116" t="s">
        <v>1767</v>
      </c>
      <c r="VL116" t="s">
        <v>1767</v>
      </c>
      <c r="VM116" t="s">
        <v>1767</v>
      </c>
      <c r="VN116" t="s">
        <v>1763</v>
      </c>
      <c r="VO116" t="s">
        <v>1767</v>
      </c>
      <c r="VP116" t="s">
        <v>1767</v>
      </c>
      <c r="VQ116" t="s">
        <v>1767</v>
      </c>
      <c r="VR116" t="s">
        <v>1767</v>
      </c>
      <c r="VY116" t="s">
        <v>1763</v>
      </c>
      <c r="VZ116" t="s">
        <v>1763</v>
      </c>
      <c r="WA116" t="s">
        <v>1763</v>
      </c>
      <c r="WB116" t="s">
        <v>1763</v>
      </c>
      <c r="WC116" t="s">
        <v>1763</v>
      </c>
      <c r="WD116" t="s">
        <v>1763</v>
      </c>
      <c r="WE116" t="s">
        <v>1767</v>
      </c>
      <c r="WF116" t="s">
        <v>1763</v>
      </c>
      <c r="WG116" t="s">
        <v>1767</v>
      </c>
      <c r="WH116" t="s">
        <v>1767</v>
      </c>
      <c r="WI116" t="s">
        <v>1767</v>
      </c>
      <c r="WJ116" t="s">
        <v>1767</v>
      </c>
      <c r="WK116" t="s">
        <v>1767</v>
      </c>
      <c r="WL116" t="s">
        <v>1767</v>
      </c>
      <c r="WM116" t="s">
        <v>1767</v>
      </c>
      <c r="WN116" t="s">
        <v>1767</v>
      </c>
      <c r="WO116" t="s">
        <v>1763</v>
      </c>
      <c r="WP116" t="s">
        <v>1767</v>
      </c>
      <c r="WQ116" t="s">
        <v>1767</v>
      </c>
      <c r="WR116" t="s">
        <v>1767</v>
      </c>
      <c r="WS116" t="s">
        <v>999</v>
      </c>
      <c r="WU116" t="s">
        <v>1767</v>
      </c>
      <c r="WV116" t="s">
        <v>1767</v>
      </c>
      <c r="WW116" t="s">
        <v>1767</v>
      </c>
      <c r="WX116" t="s">
        <v>1767</v>
      </c>
      <c r="WY116" t="s">
        <v>1767</v>
      </c>
      <c r="WZ116" t="s">
        <v>1767</v>
      </c>
      <c r="XA116" t="s">
        <v>1763</v>
      </c>
      <c r="XB116" t="s">
        <v>1767</v>
      </c>
      <c r="XC116" t="s">
        <v>1789</v>
      </c>
      <c r="XD116" t="s">
        <v>1763</v>
      </c>
      <c r="XE116" t="s">
        <v>1763</v>
      </c>
      <c r="XF116" t="s">
        <v>1767</v>
      </c>
      <c r="XG116" t="s">
        <v>1767</v>
      </c>
      <c r="XH116" t="s">
        <v>1767</v>
      </c>
      <c r="XI116" t="s">
        <v>1767</v>
      </c>
      <c r="XJ116" t="s">
        <v>1763</v>
      </c>
      <c r="XK116" t="s">
        <v>1767</v>
      </c>
      <c r="XL116" t="s">
        <v>1767</v>
      </c>
      <c r="XM116" t="s">
        <v>1767</v>
      </c>
      <c r="XN116" t="s">
        <v>1767</v>
      </c>
      <c r="XO116" t="s">
        <v>1767</v>
      </c>
      <c r="XP116" t="s">
        <v>1767</v>
      </c>
      <c r="XQ116" t="s">
        <v>1767</v>
      </c>
      <c r="XR116" t="s">
        <v>1763</v>
      </c>
      <c r="XS116" t="s">
        <v>1767</v>
      </c>
      <c r="XT116" t="s">
        <v>1767</v>
      </c>
      <c r="XU116" t="s">
        <v>1763</v>
      </c>
      <c r="XV116" t="s">
        <v>1767</v>
      </c>
      <c r="XW116" t="s">
        <v>1767</v>
      </c>
      <c r="XX116" t="s">
        <v>1767</v>
      </c>
      <c r="XY116" t="s">
        <v>1767</v>
      </c>
      <c r="XZ116" t="s">
        <v>1767</v>
      </c>
      <c r="ZM116" t="s">
        <v>1767</v>
      </c>
      <c r="ZN116" t="s">
        <v>1767</v>
      </c>
      <c r="ZO116" t="s">
        <v>1767</v>
      </c>
      <c r="ZP116" t="s">
        <v>1767</v>
      </c>
      <c r="ZQ116" t="s">
        <v>1767</v>
      </c>
      <c r="ZR116" t="s">
        <v>1763</v>
      </c>
      <c r="ZS116" t="s">
        <v>1767</v>
      </c>
      <c r="ZT116" t="s">
        <v>1767</v>
      </c>
      <c r="ZU116" t="s">
        <v>1767</v>
      </c>
      <c r="ZV116" t="s">
        <v>1767</v>
      </c>
      <c r="ZW116" t="s">
        <v>1767</v>
      </c>
      <c r="ZX116" t="s">
        <v>1767</v>
      </c>
      <c r="ZY116" t="s">
        <v>1763</v>
      </c>
      <c r="ZZ116" t="s">
        <v>1767</v>
      </c>
      <c r="AAA116" t="s">
        <v>1763</v>
      </c>
      <c r="AAB116" t="s">
        <v>1767</v>
      </c>
      <c r="AAC116" t="s">
        <v>1767</v>
      </c>
      <c r="AAD116" t="s">
        <v>1767</v>
      </c>
      <c r="AAE116" t="s">
        <v>1767</v>
      </c>
      <c r="AAF116" t="s">
        <v>1767</v>
      </c>
      <c r="AAH116" t="s">
        <v>1763</v>
      </c>
      <c r="AAI116" t="s">
        <v>1767</v>
      </c>
      <c r="AAJ116" t="s">
        <v>1763</v>
      </c>
      <c r="AAK116" t="s">
        <v>1767</v>
      </c>
      <c r="AAL116" t="s">
        <v>1767</v>
      </c>
      <c r="AAM116" t="s">
        <v>1767</v>
      </c>
      <c r="AAN116" t="s">
        <v>1767</v>
      </c>
      <c r="AAO116" t="s">
        <v>1767</v>
      </c>
      <c r="AAP116" t="s">
        <v>1767</v>
      </c>
      <c r="AAQ116" t="s">
        <v>1767</v>
      </c>
      <c r="AAR116" t="s">
        <v>1767</v>
      </c>
      <c r="AAS116" t="s">
        <v>1767</v>
      </c>
      <c r="AAT116" t="s">
        <v>1767</v>
      </c>
      <c r="AAV116" t="s">
        <v>1767</v>
      </c>
      <c r="AAW116" t="s">
        <v>1767</v>
      </c>
      <c r="AAX116" t="s">
        <v>1767</v>
      </c>
      <c r="AAY116" t="s">
        <v>1767</v>
      </c>
      <c r="AAZ116" t="s">
        <v>1767</v>
      </c>
      <c r="ABA116" t="s">
        <v>1767</v>
      </c>
      <c r="ABB116" t="s">
        <v>1767</v>
      </c>
      <c r="ABC116" t="s">
        <v>1767</v>
      </c>
      <c r="ABD116" t="s">
        <v>1767</v>
      </c>
      <c r="ABE116" t="s">
        <v>1767</v>
      </c>
      <c r="ABF116" t="s">
        <v>1767</v>
      </c>
      <c r="ABG116" t="s">
        <v>1767</v>
      </c>
      <c r="ABH116" t="s">
        <v>1767</v>
      </c>
      <c r="ABI116" t="s">
        <v>1767</v>
      </c>
      <c r="ABJ116" t="s">
        <v>1767</v>
      </c>
      <c r="ABK116" t="s">
        <v>1763</v>
      </c>
      <c r="ABL116" t="s">
        <v>1767</v>
      </c>
      <c r="ABM116" t="s">
        <v>1763</v>
      </c>
      <c r="ABN116" t="s">
        <v>1767</v>
      </c>
      <c r="ABO116" t="s">
        <v>1767</v>
      </c>
      <c r="ABP116" t="s">
        <v>1767</v>
      </c>
      <c r="ABQ116" t="s">
        <v>1767</v>
      </c>
      <c r="ABR116" t="s">
        <v>1767</v>
      </c>
      <c r="ABS116" t="s">
        <v>1767</v>
      </c>
      <c r="ABT116" t="s">
        <v>1767</v>
      </c>
      <c r="ABU116" t="s">
        <v>1763</v>
      </c>
      <c r="ABV116" t="s">
        <v>1767</v>
      </c>
      <c r="ABW116" t="s">
        <v>1763</v>
      </c>
      <c r="ABX116" t="s">
        <v>1767</v>
      </c>
      <c r="ABY116" t="s">
        <v>1767</v>
      </c>
      <c r="ABZ116" t="s">
        <v>1767</v>
      </c>
      <c r="ACA116" t="s">
        <v>1763</v>
      </c>
      <c r="ACB116" t="s">
        <v>1767</v>
      </c>
      <c r="ACC116" t="s">
        <v>1767</v>
      </c>
      <c r="ACD116" t="s">
        <v>1767</v>
      </c>
      <c r="ACE116" t="s">
        <v>1767</v>
      </c>
      <c r="ACF116" t="s">
        <v>1767</v>
      </c>
      <c r="ACG116" t="s">
        <v>1767</v>
      </c>
      <c r="ACH116" t="s">
        <v>1767</v>
      </c>
      <c r="ACI116" t="s">
        <v>1767</v>
      </c>
    </row>
    <row r="117" spans="1:763">
      <c r="A117" t="s">
        <v>1373</v>
      </c>
      <c r="B117" t="s">
        <v>1374</v>
      </c>
      <c r="C117" t="s">
        <v>1375</v>
      </c>
      <c r="D117" t="s">
        <v>873</v>
      </c>
      <c r="E117" t="s">
        <v>873</v>
      </c>
      <c r="P117" t="s">
        <v>812</v>
      </c>
      <c r="Q117">
        <v>0.874863865752458</v>
      </c>
      <c r="T117" t="s">
        <v>1894</v>
      </c>
      <c r="V117" t="s">
        <v>1763</v>
      </c>
      <c r="X117" t="s">
        <v>1763</v>
      </c>
      <c r="Y117" t="s">
        <v>1791</v>
      </c>
      <c r="AA117" t="s">
        <v>1792</v>
      </c>
      <c r="AB117" t="s">
        <v>1766</v>
      </c>
      <c r="AC117" t="s">
        <v>837</v>
      </c>
      <c r="AD117" t="s">
        <v>1767</v>
      </c>
      <c r="AE117" t="s">
        <v>837</v>
      </c>
      <c r="AF117" t="s">
        <v>818</v>
      </c>
      <c r="AG117" t="s">
        <v>818</v>
      </c>
      <c r="KF117" t="s">
        <v>837</v>
      </c>
      <c r="KH117" t="s">
        <v>818</v>
      </c>
      <c r="KI117" t="s">
        <v>818</v>
      </c>
      <c r="KJ117" t="s">
        <v>818</v>
      </c>
      <c r="KK117" t="s">
        <v>818</v>
      </c>
      <c r="KL117" t="s">
        <v>818</v>
      </c>
      <c r="KM117" t="s">
        <v>818</v>
      </c>
      <c r="KN117" t="s">
        <v>818</v>
      </c>
      <c r="KO117" t="s">
        <v>818</v>
      </c>
      <c r="KP117" t="s">
        <v>818</v>
      </c>
      <c r="KQ117" t="s">
        <v>818</v>
      </c>
      <c r="KR117" t="s">
        <v>818</v>
      </c>
      <c r="KS117" t="s">
        <v>818</v>
      </c>
      <c r="KT117" t="s">
        <v>818</v>
      </c>
      <c r="KU117" t="s">
        <v>818</v>
      </c>
      <c r="KV117" t="s">
        <v>818</v>
      </c>
      <c r="KW117" t="s">
        <v>837</v>
      </c>
      <c r="KX117" t="s">
        <v>818</v>
      </c>
      <c r="KY117" t="s">
        <v>818</v>
      </c>
      <c r="KZ117" t="s">
        <v>818</v>
      </c>
      <c r="LA117" t="s">
        <v>837</v>
      </c>
      <c r="LB117" t="s">
        <v>818</v>
      </c>
      <c r="LC117" t="s">
        <v>818</v>
      </c>
      <c r="LD117" t="s">
        <v>837</v>
      </c>
      <c r="LE117" t="s">
        <v>818</v>
      </c>
      <c r="LF117" t="s">
        <v>837</v>
      </c>
      <c r="LH117" t="s">
        <v>1767</v>
      </c>
      <c r="LI117" t="s">
        <v>1767</v>
      </c>
      <c r="LJ117" t="s">
        <v>1767</v>
      </c>
      <c r="LK117" t="s">
        <v>1767</v>
      </c>
      <c r="LL117" t="s">
        <v>1767</v>
      </c>
      <c r="LM117" t="s">
        <v>1767</v>
      </c>
      <c r="LO117" t="s">
        <v>1767</v>
      </c>
      <c r="LQ117" t="s">
        <v>1763</v>
      </c>
      <c r="LV117" t="s">
        <v>818</v>
      </c>
      <c r="LX117" t="s">
        <v>1767</v>
      </c>
      <c r="MA117" t="s">
        <v>1829</v>
      </c>
      <c r="MB117" t="s">
        <v>887</v>
      </c>
      <c r="MC117" t="s">
        <v>1804</v>
      </c>
      <c r="MD117" t="s">
        <v>1767</v>
      </c>
      <c r="ME117" t="s">
        <v>1805</v>
      </c>
      <c r="MF117" t="s">
        <v>1770</v>
      </c>
      <c r="MI117" t="s">
        <v>1767</v>
      </c>
      <c r="MJ117" t="s">
        <v>1771</v>
      </c>
      <c r="MK117" t="s">
        <v>1763</v>
      </c>
      <c r="ML117" t="s">
        <v>1767</v>
      </c>
      <c r="MM117" t="s">
        <v>1767</v>
      </c>
      <c r="MN117" t="s">
        <v>1767</v>
      </c>
      <c r="MO117" t="s">
        <v>1767</v>
      </c>
      <c r="MP117" t="s">
        <v>1767</v>
      </c>
      <c r="MQ117" t="s">
        <v>1767</v>
      </c>
      <c r="MR117" t="s">
        <v>1767</v>
      </c>
      <c r="MS117" t="s">
        <v>1767</v>
      </c>
      <c r="MT117" t="s">
        <v>1767</v>
      </c>
      <c r="MU117" t="s">
        <v>1767</v>
      </c>
      <c r="MV117" t="s">
        <v>1763</v>
      </c>
      <c r="MW117" t="s">
        <v>1767</v>
      </c>
      <c r="MX117" t="s">
        <v>1767</v>
      </c>
      <c r="MY117" t="s">
        <v>1767</v>
      </c>
      <c r="MZ117" t="s">
        <v>1767</v>
      </c>
      <c r="NA117" t="s">
        <v>1767</v>
      </c>
      <c r="NB117" t="s">
        <v>1767</v>
      </c>
      <c r="NR117" t="s">
        <v>1767</v>
      </c>
      <c r="NU117" t="s">
        <v>1839</v>
      </c>
      <c r="OP117" t="s">
        <v>1767</v>
      </c>
      <c r="OQ117" t="s">
        <v>1774</v>
      </c>
      <c r="OR117" t="s">
        <v>1880</v>
      </c>
      <c r="OS117" t="s">
        <v>1871</v>
      </c>
      <c r="OT117" t="s">
        <v>1767</v>
      </c>
      <c r="OU117" t="s">
        <v>1767</v>
      </c>
      <c r="OV117" t="s">
        <v>1777</v>
      </c>
      <c r="OW117" t="s">
        <v>1778</v>
      </c>
      <c r="OX117" t="s">
        <v>832</v>
      </c>
      <c r="OY117" t="s">
        <v>1779</v>
      </c>
      <c r="OZ117" t="s">
        <v>891</v>
      </c>
      <c r="PA117" t="s">
        <v>1763</v>
      </c>
      <c r="PB117" t="s">
        <v>1767</v>
      </c>
      <c r="PC117" t="s">
        <v>1767</v>
      </c>
      <c r="PD117" t="s">
        <v>1763</v>
      </c>
      <c r="PE117" t="s">
        <v>1767</v>
      </c>
      <c r="PF117" t="s">
        <v>1767</v>
      </c>
      <c r="PG117" t="s">
        <v>1767</v>
      </c>
      <c r="PH117" t="s">
        <v>1767</v>
      </c>
      <c r="PI117" t="s">
        <v>1767</v>
      </c>
      <c r="PJ117" t="s">
        <v>1767</v>
      </c>
      <c r="PK117" t="s">
        <v>1763</v>
      </c>
      <c r="PL117" t="s">
        <v>1832</v>
      </c>
      <c r="PM117" t="s">
        <v>836</v>
      </c>
      <c r="PN117" t="s">
        <v>845</v>
      </c>
      <c r="PO117" t="s">
        <v>1807</v>
      </c>
      <c r="PP117" t="s">
        <v>1813</v>
      </c>
      <c r="PQ117" t="s">
        <v>1763</v>
      </c>
      <c r="PR117" t="s">
        <v>1763</v>
      </c>
      <c r="PS117" t="s">
        <v>1763</v>
      </c>
      <c r="PT117" t="s">
        <v>1767</v>
      </c>
      <c r="PU117" t="s">
        <v>1767</v>
      </c>
      <c r="PV117" t="s">
        <v>1767</v>
      </c>
      <c r="PW117" t="s">
        <v>1767</v>
      </c>
      <c r="PX117" t="s">
        <v>1767</v>
      </c>
      <c r="PY117" t="s">
        <v>1767</v>
      </c>
      <c r="PZ117" t="s">
        <v>1783</v>
      </c>
      <c r="QA117" t="s">
        <v>841</v>
      </c>
      <c r="QB117" t="s">
        <v>1814</v>
      </c>
      <c r="QC117" t="s">
        <v>1851</v>
      </c>
      <c r="QD117" t="s">
        <v>1786</v>
      </c>
      <c r="QE117" t="s">
        <v>837</v>
      </c>
      <c r="QF117" t="s">
        <v>1763</v>
      </c>
      <c r="QG117" t="s">
        <v>1767</v>
      </c>
      <c r="QH117" t="s">
        <v>1763</v>
      </c>
      <c r="QI117" t="s">
        <v>1767</v>
      </c>
      <c r="QJ117" t="s">
        <v>1763</v>
      </c>
      <c r="QK117" t="s">
        <v>1763</v>
      </c>
      <c r="QL117" t="s">
        <v>1767</v>
      </c>
      <c r="QM117" t="s">
        <v>1767</v>
      </c>
      <c r="QN117" t="s">
        <v>1767</v>
      </c>
      <c r="QO117" t="s">
        <v>1767</v>
      </c>
      <c r="QP117" t="s">
        <v>1767</v>
      </c>
      <c r="QQ117" t="s">
        <v>1767</v>
      </c>
      <c r="QR117" t="s">
        <v>1767</v>
      </c>
      <c r="QS117" t="s">
        <v>1767</v>
      </c>
      <c r="QT117" t="s">
        <v>1763</v>
      </c>
      <c r="QU117" t="s">
        <v>1763</v>
      </c>
      <c r="QV117" t="s">
        <v>1763</v>
      </c>
      <c r="QW117" t="s">
        <v>1763</v>
      </c>
      <c r="QX117" t="s">
        <v>1763</v>
      </c>
      <c r="QY117" t="s">
        <v>1767</v>
      </c>
      <c r="QZ117" t="s">
        <v>1767</v>
      </c>
      <c r="RA117" t="s">
        <v>1767</v>
      </c>
      <c r="RB117" t="s">
        <v>1767</v>
      </c>
      <c r="RC117" t="s">
        <v>1767</v>
      </c>
      <c r="RD117" t="s">
        <v>1767</v>
      </c>
      <c r="RE117" t="s">
        <v>1767</v>
      </c>
      <c r="RF117" t="s">
        <v>1767</v>
      </c>
      <c r="RG117" t="s">
        <v>1767</v>
      </c>
      <c r="RH117" t="s">
        <v>1767</v>
      </c>
      <c r="RI117" t="s">
        <v>1767</v>
      </c>
      <c r="RJ117" t="s">
        <v>1767</v>
      </c>
      <c r="RK117" t="s">
        <v>1763</v>
      </c>
      <c r="RL117" t="s">
        <v>1763</v>
      </c>
      <c r="RM117" t="s">
        <v>1767</v>
      </c>
      <c r="RN117" t="s">
        <v>1767</v>
      </c>
      <c r="RO117" t="s">
        <v>1767</v>
      </c>
      <c r="RP117" t="s">
        <v>1767</v>
      </c>
      <c r="RQ117" t="s">
        <v>1767</v>
      </c>
      <c r="RR117" t="s">
        <v>1767</v>
      </c>
      <c r="RS117" t="s">
        <v>1763</v>
      </c>
      <c r="RT117" t="s">
        <v>1767</v>
      </c>
      <c r="RU117" t="s">
        <v>1767</v>
      </c>
      <c r="RV117" t="s">
        <v>1767</v>
      </c>
      <c r="RW117" t="s">
        <v>1767</v>
      </c>
      <c r="RX117" t="s">
        <v>845</v>
      </c>
      <c r="RY117" t="s">
        <v>891</v>
      </c>
      <c r="RZ117" t="s">
        <v>1767</v>
      </c>
      <c r="SB117" t="s">
        <v>1767</v>
      </c>
      <c r="SC117" t="s">
        <v>1767</v>
      </c>
      <c r="SD117" t="s">
        <v>1767</v>
      </c>
      <c r="SE117" t="s">
        <v>1767</v>
      </c>
      <c r="SF117" t="s">
        <v>1767</v>
      </c>
      <c r="SG117" t="s">
        <v>1763</v>
      </c>
      <c r="SH117" t="s">
        <v>1767</v>
      </c>
      <c r="SI117" t="s">
        <v>1763</v>
      </c>
      <c r="SJ117" t="s">
        <v>1767</v>
      </c>
      <c r="SK117" t="s">
        <v>1767</v>
      </c>
      <c r="SL117" t="s">
        <v>1767</v>
      </c>
      <c r="SM117" t="s">
        <v>1767</v>
      </c>
      <c r="SN117" t="s">
        <v>1767</v>
      </c>
      <c r="SO117" t="s">
        <v>1767</v>
      </c>
      <c r="SP117" t="s">
        <v>1763</v>
      </c>
      <c r="SQ117" t="s">
        <v>1763</v>
      </c>
      <c r="SR117" t="s">
        <v>1767</v>
      </c>
      <c r="SS117" t="s">
        <v>1767</v>
      </c>
      <c r="ST117" t="s">
        <v>1767</v>
      </c>
      <c r="SU117" t="s">
        <v>1767</v>
      </c>
      <c r="SV117" t="s">
        <v>1767</v>
      </c>
      <c r="SW117" t="s">
        <v>1767</v>
      </c>
      <c r="SX117" t="s">
        <v>1767</v>
      </c>
      <c r="SY117" t="s">
        <v>1767</v>
      </c>
      <c r="SZ117" t="s">
        <v>1767</v>
      </c>
      <c r="TA117" t="s">
        <v>1767</v>
      </c>
      <c r="TB117" t="s">
        <v>1767</v>
      </c>
      <c r="TC117" t="s">
        <v>1767</v>
      </c>
      <c r="TD117" t="s">
        <v>1767</v>
      </c>
      <c r="TE117" t="s">
        <v>1767</v>
      </c>
      <c r="TF117" t="s">
        <v>1767</v>
      </c>
      <c r="TG117" t="s">
        <v>1767</v>
      </c>
      <c r="TH117" t="s">
        <v>1767</v>
      </c>
      <c r="TI117" t="s">
        <v>1767</v>
      </c>
      <c r="TJ117" t="s">
        <v>1767</v>
      </c>
      <c r="TU117" t="s">
        <v>1767</v>
      </c>
      <c r="TY117" t="s">
        <v>1763</v>
      </c>
      <c r="TZ117" t="s">
        <v>1767</v>
      </c>
      <c r="UA117" t="s">
        <v>1767</v>
      </c>
      <c r="UB117" t="s">
        <v>1763</v>
      </c>
      <c r="UC117" t="s">
        <v>1763</v>
      </c>
      <c r="UD117" t="s">
        <v>1763</v>
      </c>
      <c r="UE117" t="s">
        <v>1767</v>
      </c>
      <c r="UF117" t="s">
        <v>1767</v>
      </c>
      <c r="UG117" t="s">
        <v>1767</v>
      </c>
      <c r="UH117" t="s">
        <v>1767</v>
      </c>
      <c r="UI117" t="s">
        <v>1767</v>
      </c>
      <c r="UJ117" t="s">
        <v>1767</v>
      </c>
      <c r="UK117" t="s">
        <v>1767</v>
      </c>
      <c r="UL117" t="s">
        <v>1763</v>
      </c>
      <c r="UM117" t="s">
        <v>1767</v>
      </c>
      <c r="UN117" t="s">
        <v>1767</v>
      </c>
      <c r="UO117" t="s">
        <v>1767</v>
      </c>
      <c r="UP117" t="s">
        <v>1767</v>
      </c>
      <c r="UQ117" t="s">
        <v>1767</v>
      </c>
      <c r="UR117" t="s">
        <v>1767</v>
      </c>
      <c r="US117" t="s">
        <v>1767</v>
      </c>
      <c r="UT117" t="s">
        <v>1767</v>
      </c>
      <c r="UU117" t="s">
        <v>1767</v>
      </c>
      <c r="UV117" t="s">
        <v>1767</v>
      </c>
      <c r="UW117" t="s">
        <v>1763</v>
      </c>
      <c r="UX117" t="s">
        <v>1767</v>
      </c>
      <c r="UY117" t="s">
        <v>1767</v>
      </c>
      <c r="UZ117" t="s">
        <v>1767</v>
      </c>
      <c r="VB117" t="s">
        <v>1787</v>
      </c>
      <c r="VC117" t="s">
        <v>1846</v>
      </c>
      <c r="VD117" t="s">
        <v>1767</v>
      </c>
      <c r="VE117" t="s">
        <v>1763</v>
      </c>
      <c r="VF117" t="s">
        <v>1763</v>
      </c>
      <c r="VG117" t="s">
        <v>1767</v>
      </c>
      <c r="VH117" t="s">
        <v>1767</v>
      </c>
      <c r="VI117" t="s">
        <v>1767</v>
      </c>
      <c r="VJ117" t="s">
        <v>1767</v>
      </c>
      <c r="VK117" t="s">
        <v>1767</v>
      </c>
      <c r="VL117" t="s">
        <v>1767</v>
      </c>
      <c r="VM117" t="s">
        <v>1767</v>
      </c>
      <c r="VN117" t="s">
        <v>1767</v>
      </c>
      <c r="VO117" t="s">
        <v>1767</v>
      </c>
      <c r="VP117" t="s">
        <v>1767</v>
      </c>
      <c r="VQ117" t="s">
        <v>1767</v>
      </c>
      <c r="VY117" t="s">
        <v>1763</v>
      </c>
      <c r="VZ117" t="s">
        <v>1763</v>
      </c>
      <c r="WA117" t="s">
        <v>1763</v>
      </c>
      <c r="WB117" t="s">
        <v>1763</v>
      </c>
      <c r="WC117" t="s">
        <v>1767</v>
      </c>
      <c r="WD117" t="s">
        <v>1763</v>
      </c>
      <c r="WE117" t="s">
        <v>1767</v>
      </c>
      <c r="WF117" t="s">
        <v>1767</v>
      </c>
      <c r="WG117" t="s">
        <v>1767</v>
      </c>
      <c r="WH117" t="s">
        <v>1767</v>
      </c>
      <c r="WI117" t="s">
        <v>1767</v>
      </c>
      <c r="WJ117" t="s">
        <v>1763</v>
      </c>
      <c r="WK117" t="s">
        <v>1763</v>
      </c>
      <c r="WL117" t="s">
        <v>1763</v>
      </c>
      <c r="WM117" t="s">
        <v>1767</v>
      </c>
      <c r="WN117" t="s">
        <v>1763</v>
      </c>
      <c r="WO117" t="s">
        <v>1767</v>
      </c>
      <c r="WP117" t="s">
        <v>1767</v>
      </c>
      <c r="WQ117" t="s">
        <v>1767</v>
      </c>
      <c r="WR117" t="s">
        <v>1767</v>
      </c>
      <c r="WS117" t="s">
        <v>897</v>
      </c>
      <c r="WU117" t="s">
        <v>1767</v>
      </c>
      <c r="WV117" t="s">
        <v>1767</v>
      </c>
      <c r="WW117" t="s">
        <v>1767</v>
      </c>
      <c r="WX117" t="s">
        <v>1767</v>
      </c>
      <c r="WY117" t="s">
        <v>1767</v>
      </c>
      <c r="WZ117" t="s">
        <v>1763</v>
      </c>
      <c r="XA117" t="s">
        <v>1767</v>
      </c>
      <c r="XB117" t="s">
        <v>1767</v>
      </c>
      <c r="XC117" t="s">
        <v>1789</v>
      </c>
      <c r="XD117" t="s">
        <v>1763</v>
      </c>
      <c r="XE117" t="s">
        <v>1763</v>
      </c>
      <c r="XF117" t="s">
        <v>1767</v>
      </c>
      <c r="XG117" t="s">
        <v>1767</v>
      </c>
      <c r="XH117" t="s">
        <v>1767</v>
      </c>
      <c r="XI117" t="s">
        <v>1767</v>
      </c>
      <c r="XJ117" t="s">
        <v>1767</v>
      </c>
      <c r="XK117" t="s">
        <v>1767</v>
      </c>
      <c r="XL117" t="s">
        <v>1767</v>
      </c>
      <c r="XM117" t="s">
        <v>1767</v>
      </c>
      <c r="XN117" t="s">
        <v>1763</v>
      </c>
      <c r="XO117" t="s">
        <v>1767</v>
      </c>
      <c r="XP117" t="s">
        <v>1767</v>
      </c>
      <c r="XQ117" t="s">
        <v>1767</v>
      </c>
      <c r="XR117" t="s">
        <v>1763</v>
      </c>
      <c r="XS117" t="s">
        <v>1767</v>
      </c>
      <c r="XT117" t="s">
        <v>1767</v>
      </c>
      <c r="XU117" t="s">
        <v>1767</v>
      </c>
      <c r="XV117" t="s">
        <v>1767</v>
      </c>
      <c r="XW117" t="s">
        <v>1767</v>
      </c>
      <c r="XX117" t="s">
        <v>1767</v>
      </c>
      <c r="XY117" t="s">
        <v>1767</v>
      </c>
      <c r="XZ117" t="s">
        <v>1763</v>
      </c>
      <c r="YA117" t="s">
        <v>1767</v>
      </c>
      <c r="YB117" t="s">
        <v>1767</v>
      </c>
      <c r="YC117" t="s">
        <v>1767</v>
      </c>
      <c r="YD117" t="s">
        <v>1763</v>
      </c>
      <c r="YE117" t="s">
        <v>1767</v>
      </c>
      <c r="YF117" t="s">
        <v>1767</v>
      </c>
      <c r="YG117" t="s">
        <v>1767</v>
      </c>
      <c r="YH117" t="s">
        <v>1767</v>
      </c>
      <c r="YI117" t="s">
        <v>1767</v>
      </c>
      <c r="YJ117" t="s">
        <v>1767</v>
      </c>
      <c r="YK117" t="s">
        <v>1767</v>
      </c>
      <c r="YL117" t="s">
        <v>1767</v>
      </c>
      <c r="YM117" t="s">
        <v>1763</v>
      </c>
      <c r="YN117" t="s">
        <v>1767</v>
      </c>
      <c r="YO117" t="s">
        <v>1767</v>
      </c>
      <c r="YP117" t="s">
        <v>1763</v>
      </c>
      <c r="YQ117" t="s">
        <v>1767</v>
      </c>
      <c r="YR117" t="s">
        <v>1767</v>
      </c>
      <c r="YS117" t="s">
        <v>1767</v>
      </c>
      <c r="YT117" t="s">
        <v>1767</v>
      </c>
      <c r="YU117" t="s">
        <v>1763</v>
      </c>
      <c r="YW117" t="s">
        <v>1763</v>
      </c>
      <c r="YX117" t="s">
        <v>1767</v>
      </c>
      <c r="YY117" t="s">
        <v>1767</v>
      </c>
      <c r="YZ117" t="s">
        <v>1767</v>
      </c>
      <c r="ZA117" t="s">
        <v>1767</v>
      </c>
      <c r="ZB117" t="s">
        <v>1763</v>
      </c>
      <c r="ZC117" t="s">
        <v>1763</v>
      </c>
      <c r="ZD117" t="s">
        <v>1767</v>
      </c>
      <c r="ZE117" t="s">
        <v>1767</v>
      </c>
      <c r="ZF117" t="s">
        <v>1767</v>
      </c>
      <c r="ZG117" t="s">
        <v>1763</v>
      </c>
      <c r="ZH117" t="s">
        <v>1767</v>
      </c>
      <c r="ZI117" t="s">
        <v>1767</v>
      </c>
      <c r="ZJ117" t="s">
        <v>1767</v>
      </c>
      <c r="ZK117" t="s">
        <v>1767</v>
      </c>
      <c r="ZL117" t="s">
        <v>1767</v>
      </c>
      <c r="ZM117" t="s">
        <v>1763</v>
      </c>
      <c r="ZN117" t="s">
        <v>1767</v>
      </c>
      <c r="ZO117" t="s">
        <v>1767</v>
      </c>
      <c r="ZP117" t="s">
        <v>1767</v>
      </c>
      <c r="ZQ117" t="s">
        <v>1767</v>
      </c>
      <c r="ZR117" t="s">
        <v>1767</v>
      </c>
      <c r="ZS117" t="s">
        <v>1763</v>
      </c>
      <c r="ZT117" t="s">
        <v>1767</v>
      </c>
      <c r="ZU117" t="s">
        <v>1763</v>
      </c>
      <c r="ZV117" t="s">
        <v>1767</v>
      </c>
      <c r="ZW117" t="s">
        <v>1767</v>
      </c>
      <c r="ZX117" t="s">
        <v>1767</v>
      </c>
      <c r="ZY117" t="s">
        <v>1767</v>
      </c>
      <c r="ZZ117" t="s">
        <v>1767</v>
      </c>
      <c r="AAA117" t="s">
        <v>1767</v>
      </c>
      <c r="AAB117" t="s">
        <v>1767</v>
      </c>
      <c r="AAC117" t="s">
        <v>1767</v>
      </c>
      <c r="AAD117" t="s">
        <v>1767</v>
      </c>
      <c r="AAE117" t="s">
        <v>1767</v>
      </c>
      <c r="AAF117" t="s">
        <v>1767</v>
      </c>
      <c r="AAH117" t="s">
        <v>1763</v>
      </c>
      <c r="AAI117" t="s">
        <v>1767</v>
      </c>
      <c r="AAJ117" t="s">
        <v>1763</v>
      </c>
      <c r="AAK117" t="s">
        <v>1767</v>
      </c>
      <c r="AAL117" t="s">
        <v>1767</v>
      </c>
      <c r="AAM117" t="s">
        <v>1767</v>
      </c>
      <c r="AAN117" t="s">
        <v>1767</v>
      </c>
      <c r="AAO117" t="s">
        <v>1767</v>
      </c>
      <c r="AAP117" t="s">
        <v>1767</v>
      </c>
      <c r="AAQ117" t="s">
        <v>1767</v>
      </c>
      <c r="AAR117" t="s">
        <v>1767</v>
      </c>
      <c r="AAS117" t="s">
        <v>1767</v>
      </c>
      <c r="AAT117" t="s">
        <v>1767</v>
      </c>
      <c r="AAV117" t="s">
        <v>1763</v>
      </c>
      <c r="AAW117" t="s">
        <v>1767</v>
      </c>
      <c r="AAX117" t="s">
        <v>1767</v>
      </c>
      <c r="AAY117" t="s">
        <v>1767</v>
      </c>
      <c r="AAZ117" t="s">
        <v>1767</v>
      </c>
      <c r="ABA117" t="s">
        <v>1763</v>
      </c>
      <c r="ABB117" t="s">
        <v>1763</v>
      </c>
      <c r="ABC117" t="s">
        <v>1767</v>
      </c>
      <c r="ABD117" t="s">
        <v>1763</v>
      </c>
      <c r="ABE117" t="s">
        <v>1767</v>
      </c>
      <c r="ABF117" t="s">
        <v>1767</v>
      </c>
      <c r="ABG117" t="s">
        <v>1767</v>
      </c>
      <c r="ABH117" t="s">
        <v>1767</v>
      </c>
      <c r="ABI117" t="s">
        <v>1767</v>
      </c>
      <c r="ABJ117" t="s">
        <v>1767</v>
      </c>
      <c r="ABK117" t="s">
        <v>1767</v>
      </c>
      <c r="ABL117" t="s">
        <v>1767</v>
      </c>
      <c r="ABM117" t="s">
        <v>1767</v>
      </c>
      <c r="ABN117" t="s">
        <v>1767</v>
      </c>
      <c r="ABO117" t="s">
        <v>1767</v>
      </c>
      <c r="ABP117" t="s">
        <v>1767</v>
      </c>
      <c r="ABQ117" t="s">
        <v>1767</v>
      </c>
      <c r="ABR117" t="s">
        <v>1767</v>
      </c>
      <c r="ABS117" t="s">
        <v>1767</v>
      </c>
      <c r="ABT117" t="s">
        <v>1767</v>
      </c>
      <c r="ABU117" t="s">
        <v>1763</v>
      </c>
      <c r="ABV117" t="s">
        <v>1767</v>
      </c>
      <c r="ABW117" t="s">
        <v>1763</v>
      </c>
      <c r="ABX117" t="s">
        <v>1767</v>
      </c>
      <c r="ABY117" t="s">
        <v>1767</v>
      </c>
      <c r="ABZ117" t="s">
        <v>1767</v>
      </c>
      <c r="ACA117" t="s">
        <v>1763</v>
      </c>
      <c r="ACB117" t="s">
        <v>1767</v>
      </c>
      <c r="ACC117" t="s">
        <v>1767</v>
      </c>
      <c r="ACD117" t="s">
        <v>1767</v>
      </c>
      <c r="ACE117" t="s">
        <v>1767</v>
      </c>
      <c r="ACF117" t="s">
        <v>1767</v>
      </c>
      <c r="ACG117" t="s">
        <v>1767</v>
      </c>
      <c r="ACH117" t="s">
        <v>1767</v>
      </c>
      <c r="ACI117" t="s">
        <v>1767</v>
      </c>
    </row>
    <row r="118" spans="1:763">
      <c r="A118" t="s">
        <v>1376</v>
      </c>
      <c r="B118" t="s">
        <v>1377</v>
      </c>
      <c r="C118" t="s">
        <v>1378</v>
      </c>
      <c r="D118" t="s">
        <v>941</v>
      </c>
      <c r="E118" t="s">
        <v>941</v>
      </c>
      <c r="P118" t="s">
        <v>812</v>
      </c>
      <c r="T118" t="s">
        <v>1895</v>
      </c>
      <c r="V118" t="s">
        <v>1763</v>
      </c>
      <c r="X118" t="s">
        <v>1763</v>
      </c>
      <c r="Y118" t="s">
        <v>1764</v>
      </c>
      <c r="AA118" t="s">
        <v>1828</v>
      </c>
      <c r="AB118" t="s">
        <v>1817</v>
      </c>
      <c r="AC118" t="s">
        <v>836</v>
      </c>
      <c r="AD118" t="s">
        <v>1767</v>
      </c>
      <c r="AE118" t="s">
        <v>818</v>
      </c>
      <c r="AF118" t="s">
        <v>836</v>
      </c>
      <c r="AG118" t="s">
        <v>818</v>
      </c>
      <c r="KF118" t="s">
        <v>836</v>
      </c>
      <c r="KH118" t="s">
        <v>818</v>
      </c>
      <c r="KI118" t="s">
        <v>818</v>
      </c>
      <c r="KJ118" t="s">
        <v>818</v>
      </c>
      <c r="KK118" t="s">
        <v>818</v>
      </c>
      <c r="KL118" t="s">
        <v>818</v>
      </c>
      <c r="KM118" t="s">
        <v>818</v>
      </c>
      <c r="KN118" t="s">
        <v>845</v>
      </c>
      <c r="KO118" t="s">
        <v>818</v>
      </c>
      <c r="KP118" t="s">
        <v>818</v>
      </c>
      <c r="KQ118" t="s">
        <v>845</v>
      </c>
      <c r="KR118" t="s">
        <v>818</v>
      </c>
      <c r="KS118" t="s">
        <v>818</v>
      </c>
      <c r="KT118" t="s">
        <v>818</v>
      </c>
      <c r="KU118" t="s">
        <v>837</v>
      </c>
      <c r="KV118" t="s">
        <v>818</v>
      </c>
      <c r="KW118" t="s">
        <v>818</v>
      </c>
      <c r="KX118" t="s">
        <v>845</v>
      </c>
      <c r="KY118" t="s">
        <v>818</v>
      </c>
      <c r="KZ118" t="s">
        <v>837</v>
      </c>
      <c r="LA118" t="s">
        <v>845</v>
      </c>
      <c r="LB118" t="s">
        <v>818</v>
      </c>
      <c r="LC118" t="s">
        <v>837</v>
      </c>
      <c r="LD118" t="s">
        <v>836</v>
      </c>
      <c r="LE118" t="s">
        <v>837</v>
      </c>
      <c r="LF118" t="s">
        <v>837</v>
      </c>
      <c r="LH118" t="s">
        <v>1763</v>
      </c>
      <c r="LI118" t="s">
        <v>1763</v>
      </c>
      <c r="LJ118" t="s">
        <v>1763</v>
      </c>
      <c r="LK118" t="s">
        <v>1763</v>
      </c>
      <c r="LL118" t="s">
        <v>1767</v>
      </c>
      <c r="LM118" t="s">
        <v>1767</v>
      </c>
      <c r="LN118" t="s">
        <v>1763</v>
      </c>
      <c r="LO118" t="s">
        <v>1763</v>
      </c>
      <c r="LP118" t="s">
        <v>1767</v>
      </c>
      <c r="LQ118" t="s">
        <v>1767</v>
      </c>
      <c r="LR118" t="s">
        <v>818</v>
      </c>
      <c r="LS118" t="s">
        <v>818</v>
      </c>
      <c r="LT118" t="s">
        <v>818</v>
      </c>
      <c r="LU118" t="s">
        <v>818</v>
      </c>
      <c r="LV118" t="s">
        <v>818</v>
      </c>
      <c r="LW118" t="s">
        <v>818</v>
      </c>
      <c r="LX118" t="s">
        <v>1763</v>
      </c>
      <c r="LY118" t="s">
        <v>1808</v>
      </c>
      <c r="LZ118" t="s">
        <v>1818</v>
      </c>
      <c r="MU118" t="s">
        <v>1763</v>
      </c>
      <c r="NC118" t="s">
        <v>1767</v>
      </c>
      <c r="ND118" t="s">
        <v>1767</v>
      </c>
      <c r="NE118" t="s">
        <v>1767</v>
      </c>
      <c r="NR118" t="s">
        <v>1767</v>
      </c>
      <c r="NU118" t="s">
        <v>1772</v>
      </c>
      <c r="NY118" t="s">
        <v>837</v>
      </c>
      <c r="NZ118" t="s">
        <v>903</v>
      </c>
      <c r="OP118" t="s">
        <v>1763</v>
      </c>
      <c r="OQ118" t="s">
        <v>1774</v>
      </c>
      <c r="OR118" t="s">
        <v>1797</v>
      </c>
      <c r="OS118" t="s">
        <v>1806</v>
      </c>
      <c r="OT118" t="s">
        <v>1767</v>
      </c>
      <c r="OU118" t="s">
        <v>1763</v>
      </c>
      <c r="OV118" t="s">
        <v>1867</v>
      </c>
      <c r="PA118" t="s">
        <v>1767</v>
      </c>
      <c r="PB118" t="s">
        <v>1767</v>
      </c>
      <c r="PC118" t="s">
        <v>1767</v>
      </c>
      <c r="PD118" t="s">
        <v>1767</v>
      </c>
      <c r="PE118" t="s">
        <v>1763</v>
      </c>
      <c r="PF118" t="s">
        <v>1767</v>
      </c>
      <c r="PG118" t="s">
        <v>1767</v>
      </c>
      <c r="PH118" t="s">
        <v>1767</v>
      </c>
      <c r="PI118" t="s">
        <v>1767</v>
      </c>
      <c r="PJ118" t="s">
        <v>1767</v>
      </c>
      <c r="PM118" t="s">
        <v>837</v>
      </c>
      <c r="PN118" t="s">
        <v>845</v>
      </c>
      <c r="PO118" t="s">
        <v>1799</v>
      </c>
      <c r="PP118" t="s">
        <v>1782</v>
      </c>
      <c r="PQ118" t="s">
        <v>1763</v>
      </c>
      <c r="PR118" t="s">
        <v>1763</v>
      </c>
      <c r="PS118" t="s">
        <v>1767</v>
      </c>
      <c r="PT118" t="s">
        <v>1767</v>
      </c>
      <c r="PU118" t="s">
        <v>1767</v>
      </c>
      <c r="PV118" t="s">
        <v>1767</v>
      </c>
      <c r="PW118" t="s">
        <v>1767</v>
      </c>
      <c r="PX118" t="s">
        <v>1767</v>
      </c>
      <c r="PY118" t="s">
        <v>1767</v>
      </c>
      <c r="PZ118" t="s">
        <v>1818</v>
      </c>
      <c r="QA118" t="s">
        <v>1896</v>
      </c>
      <c r="QB118" t="s">
        <v>1814</v>
      </c>
      <c r="QC118" t="s">
        <v>1851</v>
      </c>
      <c r="QD118" t="s">
        <v>1786</v>
      </c>
      <c r="QE118" t="s">
        <v>845</v>
      </c>
      <c r="QF118" t="s">
        <v>1763</v>
      </c>
      <c r="QG118" t="s">
        <v>1763</v>
      </c>
      <c r="QH118" t="s">
        <v>1763</v>
      </c>
      <c r="QI118" t="s">
        <v>1767</v>
      </c>
      <c r="QJ118" t="s">
        <v>1767</v>
      </c>
      <c r="QK118" t="s">
        <v>1763</v>
      </c>
      <c r="QL118" t="s">
        <v>1767</v>
      </c>
      <c r="QM118" t="s">
        <v>1763</v>
      </c>
      <c r="QN118" t="s">
        <v>1767</v>
      </c>
      <c r="QO118" t="s">
        <v>1767</v>
      </c>
      <c r="QP118" t="s">
        <v>1767</v>
      </c>
      <c r="QQ118" t="s">
        <v>1767</v>
      </c>
      <c r="QR118" t="s">
        <v>1763</v>
      </c>
      <c r="QS118" t="s">
        <v>1763</v>
      </c>
      <c r="QT118" t="s">
        <v>1767</v>
      </c>
      <c r="QU118" t="s">
        <v>1767</v>
      </c>
      <c r="QV118" t="s">
        <v>1767</v>
      </c>
      <c r="QW118" t="s">
        <v>1767</v>
      </c>
      <c r="QX118" t="s">
        <v>1767</v>
      </c>
      <c r="QY118" t="s">
        <v>1767</v>
      </c>
      <c r="QZ118" t="s">
        <v>1767</v>
      </c>
      <c r="RA118" t="s">
        <v>1767</v>
      </c>
      <c r="RB118" t="s">
        <v>1767</v>
      </c>
      <c r="RC118" t="s">
        <v>1767</v>
      </c>
      <c r="RD118" t="s">
        <v>1767</v>
      </c>
      <c r="RE118" t="s">
        <v>1767</v>
      </c>
      <c r="RF118" t="s">
        <v>1767</v>
      </c>
      <c r="RG118" t="s">
        <v>1767</v>
      </c>
      <c r="RH118" t="s">
        <v>1767</v>
      </c>
      <c r="RI118" t="s">
        <v>1767</v>
      </c>
      <c r="RJ118" t="s">
        <v>1767</v>
      </c>
      <c r="RK118" t="s">
        <v>1763</v>
      </c>
      <c r="RL118" t="s">
        <v>1763</v>
      </c>
      <c r="RM118" t="s">
        <v>1767</v>
      </c>
      <c r="RN118" t="s">
        <v>1763</v>
      </c>
      <c r="RO118" t="s">
        <v>1767</v>
      </c>
      <c r="RP118" t="s">
        <v>1767</v>
      </c>
      <c r="RQ118" t="s">
        <v>1767</v>
      </c>
      <c r="RR118" t="s">
        <v>1767</v>
      </c>
      <c r="RS118" t="s">
        <v>1767</v>
      </c>
      <c r="RT118" t="s">
        <v>1767</v>
      </c>
      <c r="RU118" t="s">
        <v>1767</v>
      </c>
      <c r="RV118" t="s">
        <v>1767</v>
      </c>
      <c r="RW118" t="s">
        <v>1767</v>
      </c>
      <c r="RX118" t="s">
        <v>845</v>
      </c>
      <c r="RY118" t="s">
        <v>1379</v>
      </c>
      <c r="RZ118" t="s">
        <v>1763</v>
      </c>
      <c r="SA118" t="s">
        <v>1767</v>
      </c>
      <c r="SB118" t="s">
        <v>1767</v>
      </c>
      <c r="SC118" t="s">
        <v>1767</v>
      </c>
      <c r="SD118" t="s">
        <v>1763</v>
      </c>
      <c r="SE118" t="s">
        <v>1767</v>
      </c>
      <c r="SF118" t="s">
        <v>1767</v>
      </c>
      <c r="SG118" t="s">
        <v>1767</v>
      </c>
      <c r="SH118" t="s">
        <v>1767</v>
      </c>
      <c r="SI118" t="s">
        <v>1767</v>
      </c>
      <c r="SJ118" t="s">
        <v>1767</v>
      </c>
      <c r="SK118" t="s">
        <v>1767</v>
      </c>
      <c r="SL118" t="s">
        <v>1767</v>
      </c>
      <c r="SM118" t="s">
        <v>1767</v>
      </c>
      <c r="SN118" t="s">
        <v>1767</v>
      </c>
      <c r="SO118" t="s">
        <v>1767</v>
      </c>
      <c r="SP118" t="s">
        <v>1767</v>
      </c>
      <c r="SQ118" t="s">
        <v>1767</v>
      </c>
      <c r="SR118" t="s">
        <v>1763</v>
      </c>
      <c r="SS118" t="s">
        <v>1767</v>
      </c>
      <c r="ST118" t="s">
        <v>1767</v>
      </c>
      <c r="SU118" t="s">
        <v>1767</v>
      </c>
      <c r="SV118" t="s">
        <v>1767</v>
      </c>
      <c r="SW118" t="s">
        <v>1767</v>
      </c>
      <c r="SX118" t="s">
        <v>1767</v>
      </c>
      <c r="SY118" t="s">
        <v>1767</v>
      </c>
      <c r="SZ118" t="s">
        <v>1767</v>
      </c>
      <c r="TA118" t="s">
        <v>1767</v>
      </c>
      <c r="TB118" t="s">
        <v>1767</v>
      </c>
      <c r="TC118" t="s">
        <v>1767</v>
      </c>
      <c r="TD118" t="s">
        <v>1767</v>
      </c>
      <c r="TE118" t="s">
        <v>1767</v>
      </c>
      <c r="TF118" t="s">
        <v>1767</v>
      </c>
      <c r="TG118" t="s">
        <v>1767</v>
      </c>
      <c r="TH118" t="s">
        <v>1767</v>
      </c>
      <c r="TI118" t="s">
        <v>1767</v>
      </c>
      <c r="TU118" t="s">
        <v>1767</v>
      </c>
      <c r="TY118" t="s">
        <v>1767</v>
      </c>
      <c r="TZ118" t="s">
        <v>1767</v>
      </c>
      <c r="UA118" t="s">
        <v>1767</v>
      </c>
      <c r="UB118" t="s">
        <v>1767</v>
      </c>
      <c r="UC118" t="s">
        <v>1767</v>
      </c>
      <c r="UD118" t="s">
        <v>1767</v>
      </c>
      <c r="UE118" t="s">
        <v>1767</v>
      </c>
      <c r="UF118" t="s">
        <v>1767</v>
      </c>
      <c r="UG118" t="s">
        <v>1767</v>
      </c>
      <c r="UH118" t="s">
        <v>1763</v>
      </c>
      <c r="UI118" t="s">
        <v>1767</v>
      </c>
      <c r="UJ118" t="s">
        <v>1767</v>
      </c>
      <c r="UK118" t="s">
        <v>1767</v>
      </c>
      <c r="UL118" t="s">
        <v>1763</v>
      </c>
      <c r="UM118" t="s">
        <v>1763</v>
      </c>
      <c r="UN118" t="s">
        <v>1767</v>
      </c>
      <c r="UO118" t="s">
        <v>1763</v>
      </c>
      <c r="UP118" t="s">
        <v>1767</v>
      </c>
      <c r="UQ118" t="s">
        <v>1767</v>
      </c>
      <c r="UR118" t="s">
        <v>1767</v>
      </c>
      <c r="US118" t="s">
        <v>1767</v>
      </c>
      <c r="UT118" t="s">
        <v>1767</v>
      </c>
      <c r="UU118" t="s">
        <v>1767</v>
      </c>
      <c r="UV118" t="s">
        <v>1767</v>
      </c>
      <c r="UW118" t="s">
        <v>1767</v>
      </c>
      <c r="UX118" t="s">
        <v>1767</v>
      </c>
      <c r="UY118" t="s">
        <v>1767</v>
      </c>
      <c r="UZ118" t="s">
        <v>1767</v>
      </c>
      <c r="VB118" t="s">
        <v>1822</v>
      </c>
      <c r="VC118" t="s">
        <v>1846</v>
      </c>
      <c r="VD118" t="s">
        <v>1767</v>
      </c>
      <c r="VE118" t="s">
        <v>1763</v>
      </c>
      <c r="VF118" t="s">
        <v>1763</v>
      </c>
      <c r="VG118" t="s">
        <v>1763</v>
      </c>
      <c r="VH118" t="s">
        <v>1767</v>
      </c>
      <c r="VI118" t="s">
        <v>1767</v>
      </c>
      <c r="VJ118" t="s">
        <v>1767</v>
      </c>
      <c r="VK118" t="s">
        <v>1767</v>
      </c>
      <c r="VL118" t="s">
        <v>1767</v>
      </c>
      <c r="VM118" t="s">
        <v>1767</v>
      </c>
      <c r="VN118" t="s">
        <v>1767</v>
      </c>
      <c r="VO118" t="s">
        <v>1767</v>
      </c>
      <c r="VP118" t="s">
        <v>1767</v>
      </c>
      <c r="VQ118" t="s">
        <v>1767</v>
      </c>
      <c r="VY118" t="s">
        <v>1763</v>
      </c>
      <c r="VZ118" t="s">
        <v>1767</v>
      </c>
      <c r="WA118" t="s">
        <v>1767</v>
      </c>
      <c r="WJ118" t="s">
        <v>1763</v>
      </c>
      <c r="WK118" t="s">
        <v>1763</v>
      </c>
      <c r="WL118" t="s">
        <v>1767</v>
      </c>
      <c r="WM118" t="s">
        <v>1767</v>
      </c>
      <c r="WN118" t="s">
        <v>1767</v>
      </c>
      <c r="WO118" t="s">
        <v>1767</v>
      </c>
      <c r="WP118" t="s">
        <v>1767</v>
      </c>
      <c r="WQ118" t="s">
        <v>1767</v>
      </c>
      <c r="WR118" t="s">
        <v>1767</v>
      </c>
      <c r="WS118" t="s">
        <v>908</v>
      </c>
      <c r="WU118" t="s">
        <v>1767</v>
      </c>
      <c r="WV118" t="s">
        <v>1763</v>
      </c>
      <c r="WW118" t="s">
        <v>1763</v>
      </c>
      <c r="WX118" t="s">
        <v>1767</v>
      </c>
      <c r="WY118" t="s">
        <v>1767</v>
      </c>
      <c r="WZ118" t="s">
        <v>1767</v>
      </c>
      <c r="XA118" t="s">
        <v>1767</v>
      </c>
      <c r="XB118" t="s">
        <v>1767</v>
      </c>
      <c r="XC118" t="s">
        <v>1789</v>
      </c>
      <c r="XD118" t="s">
        <v>1763</v>
      </c>
      <c r="XE118" t="s">
        <v>1767</v>
      </c>
      <c r="XF118" t="s">
        <v>1767</v>
      </c>
      <c r="XG118" t="s">
        <v>1767</v>
      </c>
      <c r="XH118" t="s">
        <v>1767</v>
      </c>
      <c r="XI118" t="s">
        <v>1767</v>
      </c>
      <c r="XJ118" t="s">
        <v>1767</v>
      </c>
      <c r="XK118" t="s">
        <v>1767</v>
      </c>
      <c r="XL118" t="s">
        <v>1767</v>
      </c>
      <c r="XM118" t="s">
        <v>1767</v>
      </c>
      <c r="XN118" t="s">
        <v>1767</v>
      </c>
      <c r="XO118" t="s">
        <v>1767</v>
      </c>
      <c r="XP118" t="s">
        <v>1767</v>
      </c>
      <c r="XQ118" t="s">
        <v>1767</v>
      </c>
      <c r="XR118" t="s">
        <v>1763</v>
      </c>
      <c r="XS118" t="s">
        <v>1767</v>
      </c>
      <c r="XT118" t="s">
        <v>1763</v>
      </c>
      <c r="XU118" t="s">
        <v>1763</v>
      </c>
      <c r="XV118" t="s">
        <v>1767</v>
      </c>
      <c r="XW118" t="s">
        <v>1767</v>
      </c>
      <c r="XX118" t="s">
        <v>1767</v>
      </c>
      <c r="XY118" t="s">
        <v>1767</v>
      </c>
      <c r="XZ118" t="s">
        <v>1767</v>
      </c>
      <c r="ZM118" t="s">
        <v>1767</v>
      </c>
      <c r="ZN118" t="s">
        <v>1767</v>
      </c>
      <c r="ZO118" t="s">
        <v>1767</v>
      </c>
      <c r="ZP118" t="s">
        <v>1767</v>
      </c>
      <c r="ZQ118" t="s">
        <v>1767</v>
      </c>
      <c r="ZR118" t="s">
        <v>1763</v>
      </c>
      <c r="ZS118" t="s">
        <v>1763</v>
      </c>
      <c r="ZT118" t="s">
        <v>1767</v>
      </c>
      <c r="ZU118" t="s">
        <v>1767</v>
      </c>
      <c r="ZV118" t="s">
        <v>1767</v>
      </c>
      <c r="ZW118" t="s">
        <v>1767</v>
      </c>
      <c r="ZX118" t="s">
        <v>1767</v>
      </c>
      <c r="ZY118" t="s">
        <v>1767</v>
      </c>
      <c r="ZZ118" t="s">
        <v>1767</v>
      </c>
      <c r="AAA118" t="s">
        <v>1767</v>
      </c>
      <c r="AAB118" t="s">
        <v>1767</v>
      </c>
      <c r="AAC118" t="s">
        <v>1767</v>
      </c>
      <c r="AAD118" t="s">
        <v>1767</v>
      </c>
      <c r="AAE118" t="s">
        <v>1767</v>
      </c>
      <c r="AAF118" t="s">
        <v>1767</v>
      </c>
      <c r="AAH118" t="s">
        <v>1763</v>
      </c>
      <c r="AAI118" t="s">
        <v>1767</v>
      </c>
      <c r="AAJ118" t="s">
        <v>1767</v>
      </c>
      <c r="AAK118" t="s">
        <v>1767</v>
      </c>
      <c r="AAL118" t="s">
        <v>1763</v>
      </c>
      <c r="AAM118" t="s">
        <v>1767</v>
      </c>
      <c r="AAN118" t="s">
        <v>1767</v>
      </c>
      <c r="AAO118" t="s">
        <v>1767</v>
      </c>
      <c r="AAP118" t="s">
        <v>1767</v>
      </c>
      <c r="AAQ118" t="s">
        <v>1767</v>
      </c>
      <c r="AAR118" t="s">
        <v>1767</v>
      </c>
      <c r="AAS118" t="s">
        <v>1767</v>
      </c>
      <c r="AAT118" t="s">
        <v>1767</v>
      </c>
      <c r="AAV118" t="s">
        <v>1763</v>
      </c>
      <c r="AAW118" t="s">
        <v>1767</v>
      </c>
      <c r="AAX118" t="s">
        <v>1767</v>
      </c>
      <c r="AAY118" t="s">
        <v>1767</v>
      </c>
      <c r="AAZ118" t="s">
        <v>1767</v>
      </c>
      <c r="ABA118" t="s">
        <v>1767</v>
      </c>
      <c r="ABB118" t="s">
        <v>1767</v>
      </c>
      <c r="ABC118" t="s">
        <v>1767</v>
      </c>
      <c r="ABD118" t="s">
        <v>1767</v>
      </c>
      <c r="ABE118" t="s">
        <v>1767</v>
      </c>
      <c r="ABF118" t="s">
        <v>1767</v>
      </c>
      <c r="ABG118" t="s">
        <v>1767</v>
      </c>
      <c r="ABH118" t="s">
        <v>1767</v>
      </c>
      <c r="ABI118" t="s">
        <v>1767</v>
      </c>
      <c r="ABJ118" t="s">
        <v>1767</v>
      </c>
      <c r="ABK118" t="s">
        <v>1767</v>
      </c>
      <c r="ABL118" t="s">
        <v>1767</v>
      </c>
      <c r="ABM118" t="s">
        <v>1767</v>
      </c>
      <c r="ABN118" t="s">
        <v>1767</v>
      </c>
      <c r="ABO118" t="s">
        <v>1767</v>
      </c>
      <c r="ABP118" t="s">
        <v>1767</v>
      </c>
      <c r="ABQ118" t="s">
        <v>1763</v>
      </c>
      <c r="ABR118" t="s">
        <v>1767</v>
      </c>
      <c r="ABS118" t="s">
        <v>1767</v>
      </c>
      <c r="ABT118" t="s">
        <v>1767</v>
      </c>
      <c r="ABU118" t="s">
        <v>1767</v>
      </c>
      <c r="ABV118" t="s">
        <v>1763</v>
      </c>
      <c r="ABW118" t="s">
        <v>1763</v>
      </c>
      <c r="ABX118" t="s">
        <v>1767</v>
      </c>
      <c r="ABY118" t="s">
        <v>1767</v>
      </c>
      <c r="ABZ118" t="s">
        <v>1767</v>
      </c>
      <c r="ACA118" t="s">
        <v>1767</v>
      </c>
      <c r="ACB118" t="s">
        <v>1767</v>
      </c>
      <c r="ACC118" t="s">
        <v>1767</v>
      </c>
      <c r="ACD118" t="s">
        <v>1767</v>
      </c>
      <c r="ACE118" t="s">
        <v>1767</v>
      </c>
      <c r="ACF118" t="s">
        <v>1767</v>
      </c>
      <c r="ACG118" t="s">
        <v>1767</v>
      </c>
      <c r="ACH118" t="s">
        <v>1767</v>
      </c>
      <c r="ACI118" t="s">
        <v>1767</v>
      </c>
    </row>
    <row r="119" spans="1:763">
      <c r="A119" t="s">
        <v>1380</v>
      </c>
      <c r="B119" t="s">
        <v>1381</v>
      </c>
      <c r="C119" t="s">
        <v>1382</v>
      </c>
      <c r="D119" t="s">
        <v>873</v>
      </c>
      <c r="E119" t="s">
        <v>873</v>
      </c>
      <c r="P119" t="s">
        <v>874</v>
      </c>
      <c r="T119" t="s">
        <v>1908</v>
      </c>
      <c r="V119" t="s">
        <v>1763</v>
      </c>
      <c r="X119" t="s">
        <v>1763</v>
      </c>
      <c r="Y119" t="s">
        <v>1764</v>
      </c>
      <c r="AA119" t="s">
        <v>1828</v>
      </c>
      <c r="AB119" t="s">
        <v>1817</v>
      </c>
      <c r="AC119" t="s">
        <v>879</v>
      </c>
      <c r="AD119" t="s">
        <v>1767</v>
      </c>
      <c r="AE119" t="s">
        <v>818</v>
      </c>
      <c r="AF119" t="s">
        <v>879</v>
      </c>
      <c r="AG119" t="s">
        <v>818</v>
      </c>
      <c r="KF119" t="s">
        <v>879</v>
      </c>
      <c r="KH119" t="s">
        <v>818</v>
      </c>
      <c r="KI119" t="s">
        <v>818</v>
      </c>
      <c r="KJ119" t="s">
        <v>818</v>
      </c>
      <c r="KK119" t="s">
        <v>818</v>
      </c>
      <c r="KL119" t="s">
        <v>818</v>
      </c>
      <c r="KM119" t="s">
        <v>818</v>
      </c>
      <c r="KN119" t="s">
        <v>845</v>
      </c>
      <c r="KO119" t="s">
        <v>845</v>
      </c>
      <c r="KP119" t="s">
        <v>818</v>
      </c>
      <c r="KQ119" t="s">
        <v>837</v>
      </c>
      <c r="KR119" t="s">
        <v>818</v>
      </c>
      <c r="KS119" t="s">
        <v>818</v>
      </c>
      <c r="KT119" t="s">
        <v>818</v>
      </c>
      <c r="KU119" t="s">
        <v>818</v>
      </c>
      <c r="KV119" t="s">
        <v>818</v>
      </c>
      <c r="KW119" t="s">
        <v>818</v>
      </c>
      <c r="KX119" t="s">
        <v>818</v>
      </c>
      <c r="KY119" t="s">
        <v>845</v>
      </c>
      <c r="KZ119" t="s">
        <v>818</v>
      </c>
      <c r="LA119" t="s">
        <v>845</v>
      </c>
      <c r="LB119" t="s">
        <v>818</v>
      </c>
      <c r="LC119" t="s">
        <v>818</v>
      </c>
      <c r="LD119" t="s">
        <v>879</v>
      </c>
      <c r="LE119" t="s">
        <v>818</v>
      </c>
      <c r="LF119" t="s">
        <v>845</v>
      </c>
      <c r="LH119" t="s">
        <v>1767</v>
      </c>
      <c r="LI119" t="s">
        <v>1767</v>
      </c>
      <c r="LJ119" t="s">
        <v>1767</v>
      </c>
      <c r="LK119" t="s">
        <v>1767</v>
      </c>
      <c r="LL119" t="s">
        <v>1767</v>
      </c>
      <c r="LM119" t="s">
        <v>1767</v>
      </c>
      <c r="LO119" t="s">
        <v>1763</v>
      </c>
      <c r="LP119" t="s">
        <v>1763</v>
      </c>
      <c r="LQ119" t="s">
        <v>1767</v>
      </c>
      <c r="LR119" t="s">
        <v>818</v>
      </c>
      <c r="LV119" t="s">
        <v>818</v>
      </c>
      <c r="LX119" t="s">
        <v>1767</v>
      </c>
      <c r="MU119" t="s">
        <v>1763</v>
      </c>
      <c r="NC119" t="s">
        <v>1763</v>
      </c>
      <c r="ND119" t="s">
        <v>1767</v>
      </c>
      <c r="NE119" t="s">
        <v>1763</v>
      </c>
      <c r="NR119" t="s">
        <v>1763</v>
      </c>
      <c r="NS119" t="s">
        <v>1763</v>
      </c>
      <c r="NT119" t="s">
        <v>1846</v>
      </c>
      <c r="NU119" t="s">
        <v>1795</v>
      </c>
      <c r="NV119" t="s">
        <v>1767</v>
      </c>
      <c r="OP119" t="s">
        <v>1763</v>
      </c>
      <c r="OQ119" t="s">
        <v>1774</v>
      </c>
      <c r="OR119" t="s">
        <v>1775</v>
      </c>
      <c r="OS119" t="s">
        <v>1776</v>
      </c>
      <c r="OT119" t="s">
        <v>1763</v>
      </c>
      <c r="OU119" t="s">
        <v>1763</v>
      </c>
      <c r="OV119" t="s">
        <v>1867</v>
      </c>
      <c r="PA119" t="s">
        <v>1763</v>
      </c>
      <c r="PB119" t="s">
        <v>1767</v>
      </c>
      <c r="PC119" t="s">
        <v>1767</v>
      </c>
      <c r="PD119" t="s">
        <v>1767</v>
      </c>
      <c r="PE119" t="s">
        <v>1763</v>
      </c>
      <c r="PF119" t="s">
        <v>1767</v>
      </c>
      <c r="PG119" t="s">
        <v>1767</v>
      </c>
      <c r="PH119" t="s">
        <v>1767</v>
      </c>
      <c r="PI119" t="s">
        <v>1767</v>
      </c>
      <c r="PJ119" t="s">
        <v>1767</v>
      </c>
      <c r="PM119" t="s">
        <v>1057</v>
      </c>
      <c r="PN119" t="s">
        <v>879</v>
      </c>
      <c r="PO119" t="s">
        <v>1812</v>
      </c>
      <c r="PP119" t="s">
        <v>1782</v>
      </c>
      <c r="PQ119" t="s">
        <v>1763</v>
      </c>
      <c r="PR119" t="s">
        <v>1763</v>
      </c>
      <c r="PS119" t="s">
        <v>1767</v>
      </c>
      <c r="PT119" t="s">
        <v>1767</v>
      </c>
      <c r="PU119" t="s">
        <v>1767</v>
      </c>
      <c r="PV119" t="s">
        <v>1767</v>
      </c>
      <c r="PW119" t="s">
        <v>1767</v>
      </c>
      <c r="PX119" t="s">
        <v>1767</v>
      </c>
      <c r="PY119" t="s">
        <v>1767</v>
      </c>
      <c r="PZ119" t="s">
        <v>1783</v>
      </c>
      <c r="QA119" t="s">
        <v>1896</v>
      </c>
      <c r="QB119" t="s">
        <v>1850</v>
      </c>
      <c r="QC119" t="s">
        <v>1858</v>
      </c>
      <c r="QD119" t="s">
        <v>1786</v>
      </c>
      <c r="QE119" t="s">
        <v>845</v>
      </c>
      <c r="QF119" t="s">
        <v>1763</v>
      </c>
      <c r="QG119" t="s">
        <v>1763</v>
      </c>
      <c r="QH119" t="s">
        <v>1763</v>
      </c>
      <c r="QI119" t="s">
        <v>1763</v>
      </c>
      <c r="QJ119" t="s">
        <v>1763</v>
      </c>
      <c r="QK119" t="s">
        <v>1763</v>
      </c>
      <c r="QL119" t="s">
        <v>1767</v>
      </c>
      <c r="QM119" t="s">
        <v>1767</v>
      </c>
      <c r="QN119" t="s">
        <v>1767</v>
      </c>
      <c r="QO119" t="s">
        <v>1767</v>
      </c>
      <c r="QP119" t="s">
        <v>1767</v>
      </c>
      <c r="QQ119" t="s">
        <v>1767</v>
      </c>
      <c r="QR119" t="s">
        <v>1763</v>
      </c>
      <c r="QS119" t="s">
        <v>1767</v>
      </c>
      <c r="QT119" t="s">
        <v>1767</v>
      </c>
      <c r="QU119" t="s">
        <v>1767</v>
      </c>
      <c r="QV119" t="s">
        <v>1767</v>
      </c>
      <c r="QW119" t="s">
        <v>1767</v>
      </c>
      <c r="QX119" t="s">
        <v>1767</v>
      </c>
      <c r="QY119" t="s">
        <v>1767</v>
      </c>
      <c r="QZ119" t="s">
        <v>1767</v>
      </c>
      <c r="RA119" t="s">
        <v>1763</v>
      </c>
      <c r="RB119" t="s">
        <v>1767</v>
      </c>
      <c r="RC119" t="s">
        <v>1767</v>
      </c>
      <c r="RD119" t="s">
        <v>1767</v>
      </c>
      <c r="RE119" t="s">
        <v>1763</v>
      </c>
      <c r="RF119" t="s">
        <v>1763</v>
      </c>
      <c r="RG119" t="s">
        <v>1767</v>
      </c>
      <c r="RH119" t="s">
        <v>1767</v>
      </c>
      <c r="RI119" t="s">
        <v>1767</v>
      </c>
      <c r="RJ119" t="s">
        <v>1767</v>
      </c>
      <c r="RK119" t="s">
        <v>1767</v>
      </c>
      <c r="RZ119" t="s">
        <v>1767</v>
      </c>
      <c r="SB119" t="s">
        <v>1767</v>
      </c>
      <c r="SC119" t="s">
        <v>1767</v>
      </c>
      <c r="SD119" t="s">
        <v>1767</v>
      </c>
      <c r="SE119" t="s">
        <v>1767</v>
      </c>
      <c r="SF119" t="s">
        <v>1767</v>
      </c>
      <c r="SG119" t="s">
        <v>1767</v>
      </c>
      <c r="SH119" t="s">
        <v>1767</v>
      </c>
      <c r="SI119" t="s">
        <v>1767</v>
      </c>
      <c r="SJ119" t="s">
        <v>1763</v>
      </c>
      <c r="SK119" t="s">
        <v>1767</v>
      </c>
      <c r="SL119" t="s">
        <v>1767</v>
      </c>
      <c r="SM119" t="s">
        <v>1767</v>
      </c>
      <c r="SN119" t="s">
        <v>1767</v>
      </c>
      <c r="SO119" t="s">
        <v>1767</v>
      </c>
      <c r="SP119" t="s">
        <v>1767</v>
      </c>
      <c r="SQ119" t="s">
        <v>1767</v>
      </c>
      <c r="SR119" t="s">
        <v>1767</v>
      </c>
      <c r="SS119" t="s">
        <v>1767</v>
      </c>
      <c r="ST119" t="s">
        <v>1767</v>
      </c>
      <c r="SU119" t="s">
        <v>1767</v>
      </c>
      <c r="SV119" t="s">
        <v>1767</v>
      </c>
      <c r="SW119" t="s">
        <v>1767</v>
      </c>
      <c r="SX119" t="s">
        <v>1767</v>
      </c>
      <c r="SY119" t="s">
        <v>1767</v>
      </c>
      <c r="SZ119" t="s">
        <v>1767</v>
      </c>
      <c r="TA119" t="s">
        <v>1767</v>
      </c>
      <c r="TB119" t="s">
        <v>1767</v>
      </c>
      <c r="TC119" t="s">
        <v>1767</v>
      </c>
      <c r="TD119" t="s">
        <v>1767</v>
      </c>
      <c r="TE119" t="s">
        <v>1767</v>
      </c>
      <c r="TF119" t="s">
        <v>1763</v>
      </c>
      <c r="TG119" t="s">
        <v>1767</v>
      </c>
      <c r="TH119" t="s">
        <v>1767</v>
      </c>
      <c r="TI119" t="s">
        <v>1767</v>
      </c>
      <c r="TU119" t="s">
        <v>1767</v>
      </c>
      <c r="TY119" t="s">
        <v>1763</v>
      </c>
      <c r="TZ119" t="s">
        <v>1763</v>
      </c>
      <c r="UA119" t="s">
        <v>1767</v>
      </c>
      <c r="UB119" t="s">
        <v>1763</v>
      </c>
      <c r="UC119" t="s">
        <v>1767</v>
      </c>
      <c r="UD119" t="s">
        <v>1767</v>
      </c>
      <c r="UE119" t="s">
        <v>1767</v>
      </c>
      <c r="UF119" t="s">
        <v>1767</v>
      </c>
      <c r="UG119" t="s">
        <v>1767</v>
      </c>
      <c r="UH119" t="s">
        <v>1767</v>
      </c>
      <c r="UI119" t="s">
        <v>1767</v>
      </c>
      <c r="UJ119" t="s">
        <v>1767</v>
      </c>
      <c r="UK119" t="s">
        <v>1767</v>
      </c>
      <c r="UL119" t="s">
        <v>1763</v>
      </c>
      <c r="UM119" t="s">
        <v>1763</v>
      </c>
      <c r="UN119" t="s">
        <v>1763</v>
      </c>
      <c r="UO119" t="s">
        <v>1763</v>
      </c>
      <c r="UP119" t="s">
        <v>1763</v>
      </c>
      <c r="UQ119" t="s">
        <v>1767</v>
      </c>
      <c r="UR119" t="s">
        <v>1767</v>
      </c>
      <c r="US119" t="s">
        <v>1767</v>
      </c>
      <c r="UT119" t="s">
        <v>1767</v>
      </c>
      <c r="UU119" t="s">
        <v>1767</v>
      </c>
      <c r="UV119" t="s">
        <v>1767</v>
      </c>
      <c r="UW119" t="s">
        <v>1767</v>
      </c>
      <c r="UX119" t="s">
        <v>1767</v>
      </c>
      <c r="UY119" t="s">
        <v>1767</v>
      </c>
      <c r="UZ119" t="s">
        <v>1767</v>
      </c>
      <c r="VB119" t="s">
        <v>1787</v>
      </c>
      <c r="VC119" t="s">
        <v>1860</v>
      </c>
      <c r="VD119" t="s">
        <v>1767</v>
      </c>
      <c r="VE119" t="s">
        <v>1767</v>
      </c>
      <c r="VF119" t="s">
        <v>1763</v>
      </c>
      <c r="VG119" t="s">
        <v>1763</v>
      </c>
      <c r="VH119" t="s">
        <v>1763</v>
      </c>
      <c r="VI119" t="s">
        <v>1767</v>
      </c>
      <c r="VJ119" t="s">
        <v>1767</v>
      </c>
      <c r="VK119" t="s">
        <v>1767</v>
      </c>
      <c r="VL119" t="s">
        <v>1767</v>
      </c>
      <c r="VM119" t="s">
        <v>1767</v>
      </c>
      <c r="VN119" t="s">
        <v>1767</v>
      </c>
      <c r="VO119" t="s">
        <v>1767</v>
      </c>
      <c r="VP119" t="s">
        <v>1767</v>
      </c>
      <c r="VQ119" t="s">
        <v>1767</v>
      </c>
      <c r="VY119" t="s">
        <v>1767</v>
      </c>
      <c r="VZ119" t="s">
        <v>1763</v>
      </c>
      <c r="WA119" t="s">
        <v>1767</v>
      </c>
      <c r="WJ119" t="s">
        <v>1763</v>
      </c>
      <c r="WK119" t="s">
        <v>1763</v>
      </c>
      <c r="WL119" t="s">
        <v>1763</v>
      </c>
      <c r="WM119" t="s">
        <v>1767</v>
      </c>
      <c r="WN119" t="s">
        <v>1767</v>
      </c>
      <c r="WO119" t="s">
        <v>1767</v>
      </c>
      <c r="WP119" t="s">
        <v>1767</v>
      </c>
      <c r="WQ119" t="s">
        <v>1767</v>
      </c>
      <c r="WR119" t="s">
        <v>1767</v>
      </c>
      <c r="WS119" t="s">
        <v>908</v>
      </c>
      <c r="WU119" t="s">
        <v>1767</v>
      </c>
      <c r="WV119" t="s">
        <v>1763</v>
      </c>
      <c r="WW119" t="s">
        <v>1767</v>
      </c>
      <c r="WX119" t="s">
        <v>1767</v>
      </c>
      <c r="WY119" t="s">
        <v>1767</v>
      </c>
      <c r="WZ119" t="s">
        <v>1767</v>
      </c>
      <c r="XA119" t="s">
        <v>1767</v>
      </c>
      <c r="XB119" t="s">
        <v>1767</v>
      </c>
      <c r="XC119" t="s">
        <v>1789</v>
      </c>
      <c r="XD119" t="s">
        <v>1767</v>
      </c>
      <c r="XE119" t="s">
        <v>1767</v>
      </c>
      <c r="XF119" t="s">
        <v>1767</v>
      </c>
      <c r="XG119" t="s">
        <v>1767</v>
      </c>
      <c r="XH119" t="s">
        <v>1767</v>
      </c>
      <c r="XI119" t="s">
        <v>1767</v>
      </c>
      <c r="XJ119" t="s">
        <v>1763</v>
      </c>
      <c r="XK119" t="s">
        <v>1767</v>
      </c>
      <c r="XL119" t="s">
        <v>1767</v>
      </c>
      <c r="XM119" t="s">
        <v>1763</v>
      </c>
      <c r="XN119" t="s">
        <v>1767</v>
      </c>
      <c r="XO119" t="s">
        <v>1767</v>
      </c>
      <c r="XP119" t="s">
        <v>1767</v>
      </c>
      <c r="XQ119" t="s">
        <v>1767</v>
      </c>
      <c r="XR119" t="s">
        <v>1763</v>
      </c>
      <c r="XS119" t="s">
        <v>1763</v>
      </c>
      <c r="XT119" t="s">
        <v>1767</v>
      </c>
      <c r="XU119" t="s">
        <v>1767</v>
      </c>
      <c r="XV119" t="s">
        <v>1767</v>
      </c>
      <c r="XW119" t="s">
        <v>1767</v>
      </c>
      <c r="XX119" t="s">
        <v>1767</v>
      </c>
      <c r="XY119" t="s">
        <v>1767</v>
      </c>
      <c r="XZ119" t="s">
        <v>1767</v>
      </c>
      <c r="ZM119" t="s">
        <v>1767</v>
      </c>
      <c r="ZN119" t="s">
        <v>1767</v>
      </c>
      <c r="ZO119" t="s">
        <v>1767</v>
      </c>
      <c r="ZP119" t="s">
        <v>1767</v>
      </c>
      <c r="ZQ119" t="s">
        <v>1767</v>
      </c>
      <c r="ZR119" t="s">
        <v>1763</v>
      </c>
      <c r="ZS119" t="s">
        <v>1763</v>
      </c>
      <c r="ZT119" t="s">
        <v>1767</v>
      </c>
      <c r="ZU119" t="s">
        <v>1767</v>
      </c>
      <c r="ZV119" t="s">
        <v>1767</v>
      </c>
      <c r="ZW119" t="s">
        <v>1767</v>
      </c>
      <c r="ZX119" t="s">
        <v>1767</v>
      </c>
      <c r="ZY119" t="s">
        <v>1767</v>
      </c>
      <c r="ZZ119" t="s">
        <v>1767</v>
      </c>
      <c r="AAA119" t="s">
        <v>1763</v>
      </c>
      <c r="AAB119" t="s">
        <v>1767</v>
      </c>
      <c r="AAC119" t="s">
        <v>1767</v>
      </c>
      <c r="AAD119" t="s">
        <v>1767</v>
      </c>
      <c r="AAE119" t="s">
        <v>1767</v>
      </c>
      <c r="AAF119" t="s">
        <v>1767</v>
      </c>
      <c r="AAH119" t="s">
        <v>1763</v>
      </c>
      <c r="AAI119" t="s">
        <v>1767</v>
      </c>
      <c r="AAJ119" t="s">
        <v>1763</v>
      </c>
      <c r="AAK119" t="s">
        <v>1767</v>
      </c>
      <c r="AAL119" t="s">
        <v>1763</v>
      </c>
      <c r="AAM119" t="s">
        <v>1767</v>
      </c>
      <c r="AAN119" t="s">
        <v>1767</v>
      </c>
      <c r="AAO119" t="s">
        <v>1767</v>
      </c>
      <c r="AAP119" t="s">
        <v>1767</v>
      </c>
      <c r="AAQ119" t="s">
        <v>1767</v>
      </c>
      <c r="AAR119" t="s">
        <v>1767</v>
      </c>
      <c r="AAS119" t="s">
        <v>1767</v>
      </c>
      <c r="AAT119" t="s">
        <v>1767</v>
      </c>
      <c r="AAV119" t="s">
        <v>1763</v>
      </c>
      <c r="AAW119" t="s">
        <v>1763</v>
      </c>
      <c r="AAX119" t="s">
        <v>1767</v>
      </c>
      <c r="AAY119" t="s">
        <v>1767</v>
      </c>
      <c r="AAZ119" t="s">
        <v>1767</v>
      </c>
      <c r="ABA119" t="s">
        <v>1767</v>
      </c>
      <c r="ABB119" t="s">
        <v>1763</v>
      </c>
      <c r="ABC119" t="s">
        <v>1767</v>
      </c>
      <c r="ABD119" t="s">
        <v>1767</v>
      </c>
      <c r="ABE119" t="s">
        <v>1767</v>
      </c>
      <c r="ABF119" t="s">
        <v>1767</v>
      </c>
      <c r="ABG119" t="s">
        <v>1767</v>
      </c>
      <c r="ABH119" t="s">
        <v>1767</v>
      </c>
      <c r="ABI119" t="s">
        <v>1767</v>
      </c>
      <c r="ABJ119" t="s">
        <v>1767</v>
      </c>
      <c r="ABK119" t="s">
        <v>1767</v>
      </c>
      <c r="ABL119" t="s">
        <v>1767</v>
      </c>
      <c r="ABM119" t="s">
        <v>1767</v>
      </c>
      <c r="ABN119" t="s">
        <v>1767</v>
      </c>
      <c r="ABO119" t="s">
        <v>1767</v>
      </c>
      <c r="ABP119" t="s">
        <v>1767</v>
      </c>
      <c r="ABQ119" t="s">
        <v>1767</v>
      </c>
      <c r="ABR119" t="s">
        <v>1767</v>
      </c>
      <c r="ABS119" t="s">
        <v>1767</v>
      </c>
      <c r="ABT119" t="s">
        <v>1763</v>
      </c>
      <c r="ABU119" t="s">
        <v>1767</v>
      </c>
      <c r="ABV119" t="s">
        <v>1767</v>
      </c>
      <c r="ABW119" t="s">
        <v>1763</v>
      </c>
      <c r="ABX119" t="s">
        <v>1767</v>
      </c>
      <c r="ABY119" t="s">
        <v>1767</v>
      </c>
      <c r="ABZ119" t="s">
        <v>1767</v>
      </c>
      <c r="ACA119" t="s">
        <v>1763</v>
      </c>
      <c r="ACB119" t="s">
        <v>1767</v>
      </c>
      <c r="ACC119" t="s">
        <v>1767</v>
      </c>
      <c r="ACD119" t="s">
        <v>1767</v>
      </c>
      <c r="ACE119" t="s">
        <v>1767</v>
      </c>
      <c r="ACF119" t="s">
        <v>1767</v>
      </c>
      <c r="ACG119" t="s">
        <v>1767</v>
      </c>
      <c r="ACH119" t="s">
        <v>1767</v>
      </c>
      <c r="ACI119" t="s">
        <v>1767</v>
      </c>
    </row>
    <row r="120" spans="1:763">
      <c r="A120" t="s">
        <v>1383</v>
      </c>
      <c r="B120" t="s">
        <v>1384</v>
      </c>
      <c r="C120" t="s">
        <v>1385</v>
      </c>
      <c r="D120" t="s">
        <v>854</v>
      </c>
      <c r="E120" t="s">
        <v>854</v>
      </c>
      <c r="P120" t="s">
        <v>855</v>
      </c>
      <c r="Q120">
        <v>1.2198080885670051</v>
      </c>
      <c r="T120" t="s">
        <v>1837</v>
      </c>
      <c r="V120" t="s">
        <v>1763</v>
      </c>
      <c r="X120" t="s">
        <v>1767</v>
      </c>
      <c r="Y120" t="s">
        <v>1764</v>
      </c>
      <c r="Z120" t="s">
        <v>1764</v>
      </c>
      <c r="AA120" t="s">
        <v>1792</v>
      </c>
      <c r="AB120" t="s">
        <v>1766</v>
      </c>
      <c r="AC120" t="s">
        <v>1057</v>
      </c>
      <c r="AD120" t="s">
        <v>1763</v>
      </c>
      <c r="AE120" t="s">
        <v>1057</v>
      </c>
      <c r="AF120" t="s">
        <v>818</v>
      </c>
      <c r="AG120" t="s">
        <v>818</v>
      </c>
      <c r="KF120" t="s">
        <v>1057</v>
      </c>
      <c r="KH120" t="s">
        <v>818</v>
      </c>
      <c r="KI120" t="s">
        <v>818</v>
      </c>
      <c r="KJ120" t="s">
        <v>818</v>
      </c>
      <c r="KK120" t="s">
        <v>818</v>
      </c>
      <c r="KL120" t="s">
        <v>818</v>
      </c>
      <c r="KM120" t="s">
        <v>818</v>
      </c>
      <c r="KN120" t="s">
        <v>879</v>
      </c>
      <c r="KO120" t="s">
        <v>818</v>
      </c>
      <c r="KP120" t="s">
        <v>818</v>
      </c>
      <c r="KQ120" t="s">
        <v>879</v>
      </c>
      <c r="KR120" t="s">
        <v>818</v>
      </c>
      <c r="KS120" t="s">
        <v>845</v>
      </c>
      <c r="KT120" t="s">
        <v>818</v>
      </c>
      <c r="KU120" t="s">
        <v>845</v>
      </c>
      <c r="KV120" t="s">
        <v>818</v>
      </c>
      <c r="KW120" t="s">
        <v>818</v>
      </c>
      <c r="KX120" t="s">
        <v>818</v>
      </c>
      <c r="KY120" t="s">
        <v>818</v>
      </c>
      <c r="KZ120" t="s">
        <v>837</v>
      </c>
      <c r="LA120" t="s">
        <v>818</v>
      </c>
      <c r="LB120" t="s">
        <v>845</v>
      </c>
      <c r="LC120" t="s">
        <v>837</v>
      </c>
      <c r="LD120" t="s">
        <v>1057</v>
      </c>
      <c r="LE120" t="s">
        <v>845</v>
      </c>
      <c r="LF120" t="s">
        <v>879</v>
      </c>
      <c r="LH120" t="s">
        <v>1763</v>
      </c>
      <c r="LI120" t="s">
        <v>1767</v>
      </c>
      <c r="LJ120" t="s">
        <v>1767</v>
      </c>
      <c r="LK120" t="s">
        <v>1767</v>
      </c>
      <c r="LL120" t="s">
        <v>1767</v>
      </c>
      <c r="LM120" t="s">
        <v>1767</v>
      </c>
      <c r="LN120" t="s">
        <v>1767</v>
      </c>
      <c r="LO120" t="s">
        <v>1767</v>
      </c>
      <c r="LQ120" t="s">
        <v>1767</v>
      </c>
      <c r="LR120" t="s">
        <v>818</v>
      </c>
      <c r="LV120" t="s">
        <v>818</v>
      </c>
      <c r="LX120" t="s">
        <v>1767</v>
      </c>
      <c r="MA120" t="s">
        <v>1829</v>
      </c>
      <c r="MB120" t="s">
        <v>922</v>
      </c>
      <c r="MC120" t="s">
        <v>1804</v>
      </c>
      <c r="MD120" t="s">
        <v>1763</v>
      </c>
      <c r="MF120" t="s">
        <v>1833</v>
      </c>
      <c r="MH120" t="s">
        <v>1834</v>
      </c>
      <c r="MI120" t="s">
        <v>1818</v>
      </c>
      <c r="MJ120" t="s">
        <v>1794</v>
      </c>
      <c r="MU120" t="s">
        <v>1818</v>
      </c>
      <c r="NR120" t="s">
        <v>1818</v>
      </c>
      <c r="NU120" t="s">
        <v>1772</v>
      </c>
      <c r="NX120" t="s">
        <v>1773</v>
      </c>
      <c r="NY120" t="s">
        <v>845</v>
      </c>
      <c r="NZ120" t="s">
        <v>903</v>
      </c>
      <c r="OP120" t="s">
        <v>1818</v>
      </c>
      <c r="OQ120" t="s">
        <v>1774</v>
      </c>
      <c r="OR120" t="s">
        <v>1775</v>
      </c>
      <c r="OS120" t="s">
        <v>1819</v>
      </c>
      <c r="OT120" t="s">
        <v>1763</v>
      </c>
      <c r="OU120" t="s">
        <v>1763</v>
      </c>
      <c r="OV120" t="s">
        <v>1777</v>
      </c>
      <c r="OW120" t="s">
        <v>1820</v>
      </c>
      <c r="OX120" t="s">
        <v>1818</v>
      </c>
      <c r="OY120" t="s">
        <v>1779</v>
      </c>
      <c r="OZ120" t="s">
        <v>865</v>
      </c>
      <c r="PA120" t="s">
        <v>1767</v>
      </c>
      <c r="PB120" t="s">
        <v>1767</v>
      </c>
      <c r="PC120" t="s">
        <v>1767</v>
      </c>
      <c r="PD120" t="s">
        <v>1767</v>
      </c>
      <c r="PE120" t="s">
        <v>1767</v>
      </c>
      <c r="PF120" t="s">
        <v>1767</v>
      </c>
      <c r="PG120" t="s">
        <v>1763</v>
      </c>
      <c r="PH120" t="s">
        <v>1767</v>
      </c>
      <c r="PI120" t="s">
        <v>1767</v>
      </c>
      <c r="PJ120" t="s">
        <v>1767</v>
      </c>
      <c r="PK120" t="s">
        <v>1767</v>
      </c>
      <c r="PL120" t="s">
        <v>1780</v>
      </c>
      <c r="PM120" t="s">
        <v>837</v>
      </c>
      <c r="PN120" t="s">
        <v>845</v>
      </c>
      <c r="PO120" t="s">
        <v>1812</v>
      </c>
      <c r="PP120" t="s">
        <v>1800</v>
      </c>
      <c r="PQ120" t="s">
        <v>1763</v>
      </c>
      <c r="PR120" t="s">
        <v>1763</v>
      </c>
      <c r="PS120" t="s">
        <v>1767</v>
      </c>
      <c r="PT120" t="s">
        <v>1767</v>
      </c>
      <c r="PU120" t="s">
        <v>1767</v>
      </c>
      <c r="PV120" t="s">
        <v>1767</v>
      </c>
      <c r="PW120" t="s">
        <v>1767</v>
      </c>
      <c r="PX120" t="s">
        <v>1767</v>
      </c>
      <c r="PY120" t="s">
        <v>1767</v>
      </c>
      <c r="PZ120" t="s">
        <v>1783</v>
      </c>
      <c r="QD120" t="s">
        <v>1786</v>
      </c>
      <c r="QE120" t="s">
        <v>845</v>
      </c>
      <c r="QF120" t="s">
        <v>1763</v>
      </c>
      <c r="QG120" t="s">
        <v>1763</v>
      </c>
      <c r="QH120" t="s">
        <v>1763</v>
      </c>
      <c r="QI120" t="s">
        <v>1767</v>
      </c>
      <c r="QJ120" t="s">
        <v>1763</v>
      </c>
      <c r="QK120" t="s">
        <v>1767</v>
      </c>
      <c r="QL120" t="s">
        <v>1767</v>
      </c>
      <c r="QM120" t="s">
        <v>1767</v>
      </c>
      <c r="QN120" t="s">
        <v>1767</v>
      </c>
      <c r="QO120" t="s">
        <v>1767</v>
      </c>
      <c r="QP120" t="s">
        <v>1767</v>
      </c>
      <c r="QQ120" t="s">
        <v>1767</v>
      </c>
      <c r="QR120" t="s">
        <v>1763</v>
      </c>
      <c r="QS120" t="s">
        <v>1763</v>
      </c>
      <c r="QT120" t="s">
        <v>1767</v>
      </c>
      <c r="QU120" t="s">
        <v>1767</v>
      </c>
      <c r="QV120" t="s">
        <v>1767</v>
      </c>
      <c r="QW120" t="s">
        <v>1767</v>
      </c>
      <c r="QX120" t="s">
        <v>1767</v>
      </c>
      <c r="QY120" t="s">
        <v>1767</v>
      </c>
      <c r="QZ120" t="s">
        <v>1767</v>
      </c>
      <c r="RA120" t="s">
        <v>1767</v>
      </c>
      <c r="RB120" t="s">
        <v>1767</v>
      </c>
      <c r="RC120" t="s">
        <v>1767</v>
      </c>
      <c r="RD120" t="s">
        <v>1767</v>
      </c>
      <c r="RE120" t="s">
        <v>1767</v>
      </c>
      <c r="RF120" t="s">
        <v>1767</v>
      </c>
      <c r="RG120" t="s">
        <v>1767</v>
      </c>
      <c r="RH120" t="s">
        <v>1767</v>
      </c>
      <c r="RI120" t="s">
        <v>1767</v>
      </c>
      <c r="RJ120" t="s">
        <v>1767</v>
      </c>
      <c r="RK120" t="s">
        <v>1763</v>
      </c>
      <c r="RL120" t="s">
        <v>1763</v>
      </c>
      <c r="RM120" t="s">
        <v>1767</v>
      </c>
      <c r="RN120" t="s">
        <v>1767</v>
      </c>
      <c r="RO120" t="s">
        <v>1767</v>
      </c>
      <c r="RP120" t="s">
        <v>1767</v>
      </c>
      <c r="RQ120" t="s">
        <v>1767</v>
      </c>
      <c r="RR120" t="s">
        <v>1767</v>
      </c>
      <c r="RS120" t="s">
        <v>1767</v>
      </c>
      <c r="RT120" t="s">
        <v>1767</v>
      </c>
      <c r="RU120" t="s">
        <v>1767</v>
      </c>
      <c r="RV120" t="s">
        <v>1767</v>
      </c>
      <c r="RW120" t="s">
        <v>1767</v>
      </c>
      <c r="RX120" t="s">
        <v>845</v>
      </c>
      <c r="RY120" t="s">
        <v>849</v>
      </c>
      <c r="RZ120" t="s">
        <v>1763</v>
      </c>
      <c r="SA120" t="s">
        <v>1818</v>
      </c>
      <c r="SB120" t="s">
        <v>1763</v>
      </c>
      <c r="SC120" t="s">
        <v>1767</v>
      </c>
      <c r="SD120" t="s">
        <v>1763</v>
      </c>
      <c r="SE120" t="s">
        <v>1767</v>
      </c>
      <c r="SF120" t="s">
        <v>1767</v>
      </c>
      <c r="SG120" t="s">
        <v>1767</v>
      </c>
      <c r="SH120" t="s">
        <v>1767</v>
      </c>
      <c r="SI120" t="s">
        <v>1767</v>
      </c>
      <c r="SJ120" t="s">
        <v>1767</v>
      </c>
      <c r="SK120" t="s">
        <v>1767</v>
      </c>
      <c r="SL120" t="s">
        <v>1767</v>
      </c>
      <c r="SM120" t="s">
        <v>1767</v>
      </c>
      <c r="SN120" t="s">
        <v>1767</v>
      </c>
      <c r="SO120" t="s">
        <v>1767</v>
      </c>
      <c r="SP120" t="s">
        <v>1767</v>
      </c>
      <c r="SQ120" t="s">
        <v>1767</v>
      </c>
      <c r="SR120" t="s">
        <v>1767</v>
      </c>
      <c r="SS120" t="s">
        <v>1767</v>
      </c>
      <c r="ST120" t="s">
        <v>1767</v>
      </c>
      <c r="SU120" t="s">
        <v>1767</v>
      </c>
      <c r="SV120" t="s">
        <v>1767</v>
      </c>
      <c r="SW120" t="s">
        <v>1767</v>
      </c>
      <c r="SX120" t="s">
        <v>1767</v>
      </c>
      <c r="SY120" t="s">
        <v>1767</v>
      </c>
      <c r="SZ120" t="s">
        <v>1767</v>
      </c>
      <c r="TA120" t="s">
        <v>1767</v>
      </c>
      <c r="TB120" t="s">
        <v>1767</v>
      </c>
      <c r="TC120" t="s">
        <v>1767</v>
      </c>
      <c r="TD120" t="s">
        <v>1767</v>
      </c>
      <c r="TE120" t="s">
        <v>1767</v>
      </c>
      <c r="TF120" t="s">
        <v>1763</v>
      </c>
      <c r="TG120" t="s">
        <v>1767</v>
      </c>
      <c r="TH120" t="s">
        <v>1767</v>
      </c>
      <c r="TI120" t="s">
        <v>1767</v>
      </c>
      <c r="TJ120" t="s">
        <v>1767</v>
      </c>
      <c r="TU120" t="s">
        <v>1767</v>
      </c>
      <c r="TY120" t="s">
        <v>1767</v>
      </c>
      <c r="TZ120" t="s">
        <v>1767</v>
      </c>
      <c r="UA120" t="s">
        <v>1767</v>
      </c>
      <c r="UB120" t="s">
        <v>1767</v>
      </c>
      <c r="UC120" t="s">
        <v>1767</v>
      </c>
      <c r="UD120" t="s">
        <v>1767</v>
      </c>
      <c r="UE120" t="s">
        <v>1767</v>
      </c>
      <c r="UF120" t="s">
        <v>1767</v>
      </c>
      <c r="UG120" t="s">
        <v>1767</v>
      </c>
      <c r="UH120" t="s">
        <v>1763</v>
      </c>
      <c r="UI120" t="s">
        <v>1767</v>
      </c>
      <c r="UJ120" t="s">
        <v>1767</v>
      </c>
      <c r="UK120" t="s">
        <v>1767</v>
      </c>
      <c r="UL120" t="s">
        <v>1818</v>
      </c>
      <c r="UM120" t="s">
        <v>1818</v>
      </c>
      <c r="UN120" t="s">
        <v>1767</v>
      </c>
      <c r="UO120" t="s">
        <v>1767</v>
      </c>
      <c r="UP120" t="s">
        <v>1767</v>
      </c>
      <c r="UQ120" t="s">
        <v>1767</v>
      </c>
      <c r="UR120" t="s">
        <v>1767</v>
      </c>
      <c r="US120" t="s">
        <v>1767</v>
      </c>
      <c r="UT120" t="s">
        <v>1767</v>
      </c>
      <c r="UU120" t="s">
        <v>1767</v>
      </c>
      <c r="UV120" t="s">
        <v>1767</v>
      </c>
      <c r="UW120" t="s">
        <v>1763</v>
      </c>
      <c r="UX120" t="s">
        <v>1767</v>
      </c>
      <c r="UY120" t="s">
        <v>1767</v>
      </c>
      <c r="UZ120" t="s">
        <v>1767</v>
      </c>
      <c r="VD120" t="s">
        <v>1763</v>
      </c>
      <c r="VE120" t="s">
        <v>1767</v>
      </c>
      <c r="VF120" t="s">
        <v>1767</v>
      </c>
      <c r="VG120" t="s">
        <v>1767</v>
      </c>
      <c r="VH120" t="s">
        <v>1767</v>
      </c>
      <c r="VI120" t="s">
        <v>1767</v>
      </c>
      <c r="VJ120" t="s">
        <v>1767</v>
      </c>
      <c r="VK120" t="s">
        <v>1767</v>
      </c>
      <c r="VL120" t="s">
        <v>1767</v>
      </c>
      <c r="VM120" t="s">
        <v>1767</v>
      </c>
      <c r="VN120" t="s">
        <v>1767</v>
      </c>
      <c r="VO120" t="s">
        <v>1767</v>
      </c>
      <c r="VP120" t="s">
        <v>1767</v>
      </c>
      <c r="VQ120" t="s">
        <v>1767</v>
      </c>
      <c r="VY120" t="s">
        <v>1763</v>
      </c>
      <c r="VZ120" t="s">
        <v>1763</v>
      </c>
      <c r="WA120" t="s">
        <v>1818</v>
      </c>
      <c r="WJ120" t="s">
        <v>1767</v>
      </c>
      <c r="WK120" t="s">
        <v>1763</v>
      </c>
      <c r="WL120" t="s">
        <v>1767</v>
      </c>
      <c r="WM120" t="s">
        <v>1767</v>
      </c>
      <c r="WN120" t="s">
        <v>1767</v>
      </c>
      <c r="WO120" t="s">
        <v>1767</v>
      </c>
      <c r="WP120" t="s">
        <v>1767</v>
      </c>
      <c r="WQ120" t="s">
        <v>1767</v>
      </c>
      <c r="WR120" t="s">
        <v>1767</v>
      </c>
      <c r="WS120" t="s">
        <v>1818</v>
      </c>
      <c r="WU120" t="s">
        <v>1767</v>
      </c>
      <c r="WV120" t="s">
        <v>1767</v>
      </c>
      <c r="WW120" t="s">
        <v>1767</v>
      </c>
      <c r="WX120" t="s">
        <v>1767</v>
      </c>
      <c r="WY120" t="s">
        <v>1767</v>
      </c>
      <c r="WZ120" t="s">
        <v>1763</v>
      </c>
      <c r="XA120" t="s">
        <v>1767</v>
      </c>
      <c r="XB120" t="s">
        <v>1767</v>
      </c>
      <c r="XC120" t="s">
        <v>1789</v>
      </c>
      <c r="XD120" t="s">
        <v>1767</v>
      </c>
      <c r="XE120" t="s">
        <v>1767</v>
      </c>
      <c r="XF120" t="s">
        <v>1767</v>
      </c>
      <c r="XG120" t="s">
        <v>1767</v>
      </c>
      <c r="XH120" t="s">
        <v>1767</v>
      </c>
      <c r="XI120" t="s">
        <v>1767</v>
      </c>
      <c r="XJ120" t="s">
        <v>1767</v>
      </c>
      <c r="XK120" t="s">
        <v>1767</v>
      </c>
      <c r="XL120" t="s">
        <v>1767</v>
      </c>
      <c r="XM120" t="s">
        <v>1767</v>
      </c>
      <c r="XN120" t="s">
        <v>1763</v>
      </c>
      <c r="XO120" t="s">
        <v>1767</v>
      </c>
      <c r="XP120" t="s">
        <v>1767</v>
      </c>
      <c r="XQ120" t="s">
        <v>1767</v>
      </c>
      <c r="XR120" t="s">
        <v>1763</v>
      </c>
      <c r="XS120" t="s">
        <v>1767</v>
      </c>
      <c r="XT120" t="s">
        <v>1767</v>
      </c>
      <c r="XU120" t="s">
        <v>1767</v>
      </c>
      <c r="XV120" t="s">
        <v>1767</v>
      </c>
      <c r="XW120" t="s">
        <v>1767</v>
      </c>
      <c r="XX120" t="s">
        <v>1767</v>
      </c>
      <c r="XY120" t="s">
        <v>1767</v>
      </c>
      <c r="XZ120" t="s">
        <v>1763</v>
      </c>
      <c r="YA120" t="s">
        <v>1767</v>
      </c>
      <c r="YB120" t="s">
        <v>1767</v>
      </c>
      <c r="YC120" t="s">
        <v>1767</v>
      </c>
      <c r="YD120" t="s">
        <v>1767</v>
      </c>
      <c r="YE120" t="s">
        <v>1767</v>
      </c>
      <c r="YF120" t="s">
        <v>1767</v>
      </c>
      <c r="YG120" t="s">
        <v>1767</v>
      </c>
      <c r="YH120" t="s">
        <v>1763</v>
      </c>
      <c r="YI120" t="s">
        <v>1767</v>
      </c>
      <c r="YJ120" t="s">
        <v>1767</v>
      </c>
      <c r="YK120" t="s">
        <v>1767</v>
      </c>
      <c r="YL120" t="s">
        <v>1767</v>
      </c>
      <c r="YM120" t="s">
        <v>1767</v>
      </c>
      <c r="YN120" t="s">
        <v>1763</v>
      </c>
      <c r="YO120" t="s">
        <v>1767</v>
      </c>
      <c r="YP120" t="s">
        <v>1767</v>
      </c>
      <c r="YQ120" t="s">
        <v>1767</v>
      </c>
      <c r="YR120" t="s">
        <v>1767</v>
      </c>
      <c r="YS120" t="s">
        <v>1767</v>
      </c>
      <c r="YT120" t="s">
        <v>1767</v>
      </c>
      <c r="YU120" t="s">
        <v>1763</v>
      </c>
      <c r="YW120" t="s">
        <v>1767</v>
      </c>
      <c r="ZM120" t="s">
        <v>1767</v>
      </c>
      <c r="ZN120" t="s">
        <v>1767</v>
      </c>
      <c r="ZO120" t="s">
        <v>1767</v>
      </c>
      <c r="ZP120" t="s">
        <v>1767</v>
      </c>
      <c r="ZQ120" t="s">
        <v>1763</v>
      </c>
      <c r="ZR120" t="s">
        <v>1767</v>
      </c>
      <c r="ZS120" t="s">
        <v>1767</v>
      </c>
      <c r="ZT120" t="s">
        <v>1767</v>
      </c>
      <c r="ZU120" t="s">
        <v>1767</v>
      </c>
      <c r="ZV120" t="s">
        <v>1763</v>
      </c>
      <c r="ZW120" t="s">
        <v>1767</v>
      </c>
      <c r="ZX120" t="s">
        <v>1767</v>
      </c>
      <c r="ZY120" t="s">
        <v>1767</v>
      </c>
      <c r="ZZ120" t="s">
        <v>1767</v>
      </c>
      <c r="AAA120" t="s">
        <v>1767</v>
      </c>
      <c r="AAB120" t="s">
        <v>1767</v>
      </c>
      <c r="AAC120" t="s">
        <v>1767</v>
      </c>
      <c r="AAD120" t="s">
        <v>1767</v>
      </c>
      <c r="AAE120" t="s">
        <v>1767</v>
      </c>
      <c r="AAF120" t="s">
        <v>1767</v>
      </c>
      <c r="AAH120" t="s">
        <v>1767</v>
      </c>
      <c r="AAI120" t="s">
        <v>1767</v>
      </c>
      <c r="AAJ120" t="s">
        <v>1767</v>
      </c>
      <c r="AAK120" t="s">
        <v>1767</v>
      </c>
      <c r="AAL120" t="s">
        <v>1767</v>
      </c>
      <c r="AAM120" t="s">
        <v>1767</v>
      </c>
      <c r="AAN120" t="s">
        <v>1767</v>
      </c>
      <c r="AAO120" t="s">
        <v>1763</v>
      </c>
      <c r="AAP120" t="s">
        <v>1767</v>
      </c>
      <c r="AAQ120" t="s">
        <v>1767</v>
      </c>
      <c r="AAR120" t="s">
        <v>1767</v>
      </c>
      <c r="AAS120" t="s">
        <v>1767</v>
      </c>
      <c r="AAT120" t="s">
        <v>1767</v>
      </c>
      <c r="AAV120" t="s">
        <v>1767</v>
      </c>
      <c r="AAW120" t="s">
        <v>1767</v>
      </c>
      <c r="AAX120" t="s">
        <v>1767</v>
      </c>
      <c r="AAY120" t="s">
        <v>1767</v>
      </c>
      <c r="AAZ120" t="s">
        <v>1767</v>
      </c>
      <c r="ABA120" t="s">
        <v>1767</v>
      </c>
      <c r="ABB120" t="s">
        <v>1767</v>
      </c>
      <c r="ABC120" t="s">
        <v>1767</v>
      </c>
      <c r="ABD120" t="s">
        <v>1767</v>
      </c>
      <c r="ABE120" t="s">
        <v>1767</v>
      </c>
      <c r="ABF120" t="s">
        <v>1767</v>
      </c>
      <c r="ABG120" t="s">
        <v>1767</v>
      </c>
      <c r="ABH120" t="s">
        <v>1767</v>
      </c>
      <c r="ABI120" t="s">
        <v>1767</v>
      </c>
      <c r="ABJ120" t="s">
        <v>1767</v>
      </c>
      <c r="ABK120" t="s">
        <v>1767</v>
      </c>
      <c r="ABL120" t="s">
        <v>1767</v>
      </c>
      <c r="ABM120" t="s">
        <v>1767</v>
      </c>
      <c r="ABN120" t="s">
        <v>1767</v>
      </c>
      <c r="ABO120" t="s">
        <v>1767</v>
      </c>
      <c r="ABP120" t="s">
        <v>1767</v>
      </c>
      <c r="ABQ120" t="s">
        <v>1763</v>
      </c>
      <c r="ABR120" t="s">
        <v>1767</v>
      </c>
      <c r="ABS120" t="s">
        <v>1767</v>
      </c>
      <c r="ABT120" t="s">
        <v>1767</v>
      </c>
      <c r="ABU120" t="s">
        <v>1767</v>
      </c>
      <c r="ABV120" t="s">
        <v>1767</v>
      </c>
      <c r="ABW120" t="s">
        <v>1767</v>
      </c>
      <c r="ABX120" t="s">
        <v>1767</v>
      </c>
      <c r="ABY120" t="s">
        <v>1767</v>
      </c>
      <c r="ABZ120" t="s">
        <v>1767</v>
      </c>
      <c r="ACA120" t="s">
        <v>1767</v>
      </c>
      <c r="ACB120" t="s">
        <v>1767</v>
      </c>
      <c r="ACC120" t="s">
        <v>1767</v>
      </c>
      <c r="ACD120" t="s">
        <v>1767</v>
      </c>
      <c r="ACE120" t="s">
        <v>1767</v>
      </c>
      <c r="ACF120" t="s">
        <v>1767</v>
      </c>
      <c r="ACG120" t="s">
        <v>1763</v>
      </c>
      <c r="ACH120" t="s">
        <v>1767</v>
      </c>
      <c r="ACI120" t="s">
        <v>1767</v>
      </c>
    </row>
    <row r="121" spans="1:763">
      <c r="A121" t="s">
        <v>1386</v>
      </c>
      <c r="B121" t="s">
        <v>1387</v>
      </c>
      <c r="C121" t="s">
        <v>1388</v>
      </c>
      <c r="D121" t="s">
        <v>1389</v>
      </c>
      <c r="E121" t="s">
        <v>1389</v>
      </c>
      <c r="P121" t="s">
        <v>855</v>
      </c>
      <c r="Q121">
        <v>1.2198080885670051</v>
      </c>
      <c r="T121" t="s">
        <v>1938</v>
      </c>
      <c r="V121" t="s">
        <v>1763</v>
      </c>
      <c r="X121" t="s">
        <v>1763</v>
      </c>
      <c r="Y121" t="s">
        <v>1764</v>
      </c>
      <c r="AA121" t="s">
        <v>1765</v>
      </c>
      <c r="AB121" t="s">
        <v>1766</v>
      </c>
      <c r="AC121" t="s">
        <v>1057</v>
      </c>
      <c r="AD121" t="s">
        <v>1767</v>
      </c>
      <c r="AE121" t="s">
        <v>1057</v>
      </c>
      <c r="AF121" t="s">
        <v>818</v>
      </c>
      <c r="AG121" t="s">
        <v>818</v>
      </c>
      <c r="KF121" t="s">
        <v>1057</v>
      </c>
      <c r="KH121" t="s">
        <v>818</v>
      </c>
      <c r="KI121" t="s">
        <v>818</v>
      </c>
      <c r="KJ121" t="s">
        <v>818</v>
      </c>
      <c r="KK121" t="s">
        <v>845</v>
      </c>
      <c r="KL121" t="s">
        <v>845</v>
      </c>
      <c r="KM121" t="s">
        <v>818</v>
      </c>
      <c r="KN121" t="s">
        <v>845</v>
      </c>
      <c r="KO121" t="s">
        <v>818</v>
      </c>
      <c r="KP121" t="s">
        <v>837</v>
      </c>
      <c r="KQ121" t="s">
        <v>845</v>
      </c>
      <c r="KR121" t="s">
        <v>818</v>
      </c>
      <c r="KS121" t="s">
        <v>818</v>
      </c>
      <c r="KT121" t="s">
        <v>818</v>
      </c>
      <c r="KU121" t="s">
        <v>845</v>
      </c>
      <c r="KV121" t="s">
        <v>818</v>
      </c>
      <c r="KW121" t="s">
        <v>818</v>
      </c>
      <c r="KX121" t="s">
        <v>845</v>
      </c>
      <c r="KY121" t="s">
        <v>818</v>
      </c>
      <c r="KZ121" t="s">
        <v>845</v>
      </c>
      <c r="LA121" t="s">
        <v>845</v>
      </c>
      <c r="LB121" t="s">
        <v>818</v>
      </c>
      <c r="LC121" t="s">
        <v>879</v>
      </c>
      <c r="LD121" t="s">
        <v>1057</v>
      </c>
      <c r="LE121" t="s">
        <v>879</v>
      </c>
      <c r="LF121" t="s">
        <v>837</v>
      </c>
      <c r="LH121" t="s">
        <v>1763</v>
      </c>
      <c r="LI121" t="s">
        <v>1763</v>
      </c>
      <c r="LJ121" t="s">
        <v>1767</v>
      </c>
      <c r="LK121" t="s">
        <v>1767</v>
      </c>
      <c r="LL121" t="s">
        <v>1767</v>
      </c>
      <c r="LM121" t="s">
        <v>1767</v>
      </c>
      <c r="LN121" t="s">
        <v>1763</v>
      </c>
      <c r="LO121" t="s">
        <v>1763</v>
      </c>
      <c r="LP121" t="s">
        <v>1763</v>
      </c>
      <c r="LQ121" t="s">
        <v>1767</v>
      </c>
      <c r="LR121" t="s">
        <v>818</v>
      </c>
      <c r="LS121" t="s">
        <v>818</v>
      </c>
      <c r="LT121" t="s">
        <v>818</v>
      </c>
      <c r="LU121" t="s">
        <v>818</v>
      </c>
      <c r="LV121" t="s">
        <v>818</v>
      </c>
      <c r="LW121" t="s">
        <v>818</v>
      </c>
      <c r="LX121" t="s">
        <v>1767</v>
      </c>
      <c r="MA121" t="s">
        <v>1864</v>
      </c>
      <c r="MB121" t="s">
        <v>887</v>
      </c>
      <c r="MC121" t="s">
        <v>1838</v>
      </c>
      <c r="MD121" t="s">
        <v>1763</v>
      </c>
      <c r="MF121" t="s">
        <v>1770</v>
      </c>
      <c r="MI121" t="s">
        <v>1763</v>
      </c>
      <c r="MJ121" t="s">
        <v>1771</v>
      </c>
      <c r="MK121" t="s">
        <v>1763</v>
      </c>
      <c r="ML121" t="s">
        <v>1763</v>
      </c>
      <c r="MM121" t="s">
        <v>1767</v>
      </c>
      <c r="MN121" t="s">
        <v>1767</v>
      </c>
      <c r="MO121" t="s">
        <v>1767</v>
      </c>
      <c r="MP121" t="s">
        <v>1767</v>
      </c>
      <c r="MQ121" t="s">
        <v>1767</v>
      </c>
      <c r="MR121" t="s">
        <v>1767</v>
      </c>
      <c r="MS121" t="s">
        <v>1767</v>
      </c>
      <c r="MT121" t="s">
        <v>1767</v>
      </c>
      <c r="MU121" t="s">
        <v>1763</v>
      </c>
      <c r="NC121" t="s">
        <v>1767</v>
      </c>
      <c r="ND121" t="s">
        <v>1767</v>
      </c>
      <c r="NE121" t="s">
        <v>1763</v>
      </c>
      <c r="NF121" t="s">
        <v>1767</v>
      </c>
      <c r="NG121" t="s">
        <v>1767</v>
      </c>
      <c r="NH121" t="s">
        <v>1767</v>
      </c>
      <c r="NI121" t="s">
        <v>1767</v>
      </c>
      <c r="NJ121" t="s">
        <v>1767</v>
      </c>
      <c r="NK121" t="s">
        <v>1767</v>
      </c>
      <c r="NL121" t="s">
        <v>1763</v>
      </c>
      <c r="NM121" t="s">
        <v>1767</v>
      </c>
      <c r="NN121" t="s">
        <v>1767</v>
      </c>
      <c r="NO121" t="s">
        <v>1767</v>
      </c>
      <c r="NP121" t="s">
        <v>1767</v>
      </c>
      <c r="NQ121" t="s">
        <v>1767</v>
      </c>
      <c r="NR121" t="s">
        <v>1763</v>
      </c>
      <c r="NS121" t="s">
        <v>1767</v>
      </c>
      <c r="NU121" t="s">
        <v>1882</v>
      </c>
      <c r="NY121" t="s">
        <v>837</v>
      </c>
      <c r="NZ121" t="s">
        <v>889</v>
      </c>
      <c r="OP121" t="s">
        <v>1767</v>
      </c>
      <c r="OQ121" t="s">
        <v>1774</v>
      </c>
      <c r="OR121" t="s">
        <v>1775</v>
      </c>
      <c r="OS121" t="s">
        <v>1806</v>
      </c>
      <c r="OT121" t="s">
        <v>1763</v>
      </c>
      <c r="OU121" t="s">
        <v>1763</v>
      </c>
      <c r="OV121" t="s">
        <v>1777</v>
      </c>
      <c r="OW121" t="s">
        <v>1798</v>
      </c>
      <c r="OX121" t="s">
        <v>832</v>
      </c>
      <c r="OY121" t="s">
        <v>1779</v>
      </c>
      <c r="OZ121" t="s">
        <v>849</v>
      </c>
      <c r="PA121" t="s">
        <v>1763</v>
      </c>
      <c r="PB121" t="s">
        <v>1767</v>
      </c>
      <c r="PC121" t="s">
        <v>1767</v>
      </c>
      <c r="PD121" t="s">
        <v>1767</v>
      </c>
      <c r="PE121" t="s">
        <v>1767</v>
      </c>
      <c r="PF121" t="s">
        <v>1763</v>
      </c>
      <c r="PG121" t="s">
        <v>1767</v>
      </c>
      <c r="PH121" t="s">
        <v>1767</v>
      </c>
      <c r="PI121" t="s">
        <v>1767</v>
      </c>
      <c r="PJ121" t="s">
        <v>1767</v>
      </c>
      <c r="PK121" t="s">
        <v>1767</v>
      </c>
      <c r="PL121" t="s">
        <v>1780</v>
      </c>
      <c r="PM121" t="s">
        <v>837</v>
      </c>
      <c r="PN121" t="s">
        <v>845</v>
      </c>
      <c r="PO121" t="s">
        <v>1812</v>
      </c>
      <c r="PP121" t="s">
        <v>1782</v>
      </c>
      <c r="PQ121" t="s">
        <v>1763</v>
      </c>
      <c r="PR121" t="s">
        <v>1763</v>
      </c>
      <c r="PS121" t="s">
        <v>1767</v>
      </c>
      <c r="PT121" t="s">
        <v>1767</v>
      </c>
      <c r="PU121" t="s">
        <v>1767</v>
      </c>
      <c r="PV121" t="s">
        <v>1767</v>
      </c>
      <c r="PW121" t="s">
        <v>1767</v>
      </c>
      <c r="PX121" t="s">
        <v>1767</v>
      </c>
      <c r="PY121" t="s">
        <v>1767</v>
      </c>
      <c r="PZ121" t="s">
        <v>1783</v>
      </c>
      <c r="QA121" t="s">
        <v>841</v>
      </c>
      <c r="QB121" t="s">
        <v>1814</v>
      </c>
      <c r="QC121" t="s">
        <v>1785</v>
      </c>
      <c r="QD121" t="s">
        <v>1815</v>
      </c>
      <c r="QE121" t="s">
        <v>845</v>
      </c>
      <c r="QF121" t="s">
        <v>1763</v>
      </c>
      <c r="QG121" t="s">
        <v>1763</v>
      </c>
      <c r="QH121" t="s">
        <v>1763</v>
      </c>
      <c r="QI121" t="s">
        <v>1763</v>
      </c>
      <c r="QJ121" t="s">
        <v>1763</v>
      </c>
      <c r="QK121" t="s">
        <v>1763</v>
      </c>
      <c r="QL121" t="s">
        <v>1763</v>
      </c>
      <c r="QM121" t="s">
        <v>1767</v>
      </c>
      <c r="QN121" t="s">
        <v>1767</v>
      </c>
      <c r="QO121" t="s">
        <v>1767</v>
      </c>
      <c r="QP121" t="s">
        <v>1767</v>
      </c>
      <c r="QQ121" t="s">
        <v>1767</v>
      </c>
      <c r="QR121" t="s">
        <v>1763</v>
      </c>
      <c r="QS121" t="s">
        <v>1767</v>
      </c>
      <c r="QT121" t="s">
        <v>1767</v>
      </c>
      <c r="QU121" t="s">
        <v>1767</v>
      </c>
      <c r="QV121" t="s">
        <v>1767</v>
      </c>
      <c r="QW121" t="s">
        <v>1767</v>
      </c>
      <c r="QX121" t="s">
        <v>1763</v>
      </c>
      <c r="QY121" t="s">
        <v>1767</v>
      </c>
      <c r="QZ121" t="s">
        <v>1767</v>
      </c>
      <c r="RA121" t="s">
        <v>1763</v>
      </c>
      <c r="RB121" t="s">
        <v>1767</v>
      </c>
      <c r="RC121" t="s">
        <v>1767</v>
      </c>
      <c r="RD121" t="s">
        <v>1767</v>
      </c>
      <c r="RE121" t="s">
        <v>1767</v>
      </c>
      <c r="RF121" t="s">
        <v>1767</v>
      </c>
      <c r="RG121" t="s">
        <v>1767</v>
      </c>
      <c r="RH121" t="s">
        <v>1767</v>
      </c>
      <c r="RI121" t="s">
        <v>1767</v>
      </c>
      <c r="RJ121" t="s">
        <v>1767</v>
      </c>
      <c r="RK121" t="s">
        <v>1767</v>
      </c>
      <c r="RZ121" t="s">
        <v>1763</v>
      </c>
      <c r="SA121" t="s">
        <v>1767</v>
      </c>
      <c r="SB121" t="s">
        <v>1767</v>
      </c>
      <c r="SC121" t="s">
        <v>1767</v>
      </c>
      <c r="SD121" t="s">
        <v>1767</v>
      </c>
      <c r="SE121" t="s">
        <v>1767</v>
      </c>
      <c r="SF121" t="s">
        <v>1767</v>
      </c>
      <c r="SG121" t="s">
        <v>1763</v>
      </c>
      <c r="SH121" t="s">
        <v>1767</v>
      </c>
      <c r="SI121" t="s">
        <v>1763</v>
      </c>
      <c r="SJ121" t="s">
        <v>1767</v>
      </c>
      <c r="SK121" t="s">
        <v>1767</v>
      </c>
      <c r="SL121" t="s">
        <v>1767</v>
      </c>
      <c r="SM121" t="s">
        <v>1763</v>
      </c>
      <c r="SN121" t="s">
        <v>1767</v>
      </c>
      <c r="SO121" t="s">
        <v>1767</v>
      </c>
      <c r="SP121" t="s">
        <v>1767</v>
      </c>
      <c r="SQ121" t="s">
        <v>1767</v>
      </c>
      <c r="SR121" t="s">
        <v>1767</v>
      </c>
      <c r="SS121" t="s">
        <v>1763</v>
      </c>
      <c r="ST121" t="s">
        <v>1767</v>
      </c>
      <c r="SU121" t="s">
        <v>1767</v>
      </c>
      <c r="SV121" t="s">
        <v>1767</v>
      </c>
      <c r="SW121" t="s">
        <v>1767</v>
      </c>
      <c r="SX121" t="s">
        <v>1767</v>
      </c>
      <c r="SY121" t="s">
        <v>1767</v>
      </c>
      <c r="SZ121" t="s">
        <v>1767</v>
      </c>
      <c r="TA121" t="s">
        <v>1767</v>
      </c>
      <c r="TB121" t="s">
        <v>1767</v>
      </c>
      <c r="TC121" t="s">
        <v>1767</v>
      </c>
      <c r="TD121" t="s">
        <v>1767</v>
      </c>
      <c r="TE121" t="s">
        <v>1767</v>
      </c>
      <c r="TF121" t="s">
        <v>1767</v>
      </c>
      <c r="TG121" t="s">
        <v>1767</v>
      </c>
      <c r="TH121" t="s">
        <v>1767</v>
      </c>
      <c r="TI121" t="s">
        <v>1767</v>
      </c>
      <c r="TJ121" t="s">
        <v>1763</v>
      </c>
      <c r="TK121" t="s">
        <v>1763</v>
      </c>
      <c r="TL121" t="s">
        <v>1767</v>
      </c>
      <c r="TM121" t="s">
        <v>1767</v>
      </c>
      <c r="TN121" t="s">
        <v>1767</v>
      </c>
      <c r="TO121" t="s">
        <v>1763</v>
      </c>
      <c r="TP121" t="s">
        <v>1767</v>
      </c>
      <c r="TQ121" t="s">
        <v>1767</v>
      </c>
      <c r="TR121" t="s">
        <v>1767</v>
      </c>
      <c r="TS121" t="s">
        <v>1763</v>
      </c>
      <c r="TT121" t="s">
        <v>1767</v>
      </c>
      <c r="TU121" t="s">
        <v>1767</v>
      </c>
      <c r="TV121" t="s">
        <v>1767</v>
      </c>
      <c r="TW121" t="s">
        <v>1767</v>
      </c>
      <c r="TY121" t="s">
        <v>1763</v>
      </c>
      <c r="TZ121" t="s">
        <v>1763</v>
      </c>
      <c r="UA121" t="s">
        <v>1763</v>
      </c>
      <c r="UB121" t="s">
        <v>1767</v>
      </c>
      <c r="UC121" t="s">
        <v>1767</v>
      </c>
      <c r="UD121" t="s">
        <v>1767</v>
      </c>
      <c r="UE121" t="s">
        <v>1767</v>
      </c>
      <c r="UF121" t="s">
        <v>1767</v>
      </c>
      <c r="UG121" t="s">
        <v>1767</v>
      </c>
      <c r="UH121" t="s">
        <v>1767</v>
      </c>
      <c r="UI121" t="s">
        <v>1767</v>
      </c>
      <c r="UJ121" t="s">
        <v>1767</v>
      </c>
      <c r="UK121" t="s">
        <v>1767</v>
      </c>
      <c r="UL121" t="s">
        <v>1763</v>
      </c>
      <c r="UM121" t="s">
        <v>1763</v>
      </c>
      <c r="UN121" t="s">
        <v>1763</v>
      </c>
      <c r="UO121" t="s">
        <v>1767</v>
      </c>
      <c r="UP121" t="s">
        <v>1767</v>
      </c>
      <c r="UQ121" t="s">
        <v>1767</v>
      </c>
      <c r="UR121" t="s">
        <v>1767</v>
      </c>
      <c r="US121" t="s">
        <v>1767</v>
      </c>
      <c r="UT121" t="s">
        <v>1767</v>
      </c>
      <c r="UU121" t="s">
        <v>1767</v>
      </c>
      <c r="UV121" t="s">
        <v>1767</v>
      </c>
      <c r="UW121" t="s">
        <v>1767</v>
      </c>
      <c r="UX121" t="s">
        <v>1767</v>
      </c>
      <c r="UY121" t="s">
        <v>1767</v>
      </c>
      <c r="UZ121" t="s">
        <v>1767</v>
      </c>
      <c r="VB121" t="s">
        <v>1822</v>
      </c>
      <c r="VC121" t="s">
        <v>1860</v>
      </c>
      <c r="VD121" t="s">
        <v>1767</v>
      </c>
      <c r="VE121" t="s">
        <v>1767</v>
      </c>
      <c r="VF121" t="s">
        <v>1763</v>
      </c>
      <c r="VG121" t="s">
        <v>1763</v>
      </c>
      <c r="VH121" t="s">
        <v>1767</v>
      </c>
      <c r="VI121" t="s">
        <v>1767</v>
      </c>
      <c r="VJ121" t="s">
        <v>1767</v>
      </c>
      <c r="VK121" t="s">
        <v>1767</v>
      </c>
      <c r="VL121" t="s">
        <v>1767</v>
      </c>
      <c r="VM121" t="s">
        <v>1767</v>
      </c>
      <c r="VN121" t="s">
        <v>1767</v>
      </c>
      <c r="VO121" t="s">
        <v>1767</v>
      </c>
      <c r="VP121" t="s">
        <v>1767</v>
      </c>
      <c r="VQ121" t="s">
        <v>1767</v>
      </c>
      <c r="VY121" t="s">
        <v>1763</v>
      </c>
      <c r="VZ121" t="s">
        <v>1767</v>
      </c>
      <c r="WA121" t="s">
        <v>1767</v>
      </c>
      <c r="WJ121" t="s">
        <v>1763</v>
      </c>
      <c r="WK121" t="s">
        <v>1763</v>
      </c>
      <c r="WL121" t="s">
        <v>1767</v>
      </c>
      <c r="WM121" t="s">
        <v>1763</v>
      </c>
      <c r="WN121" t="s">
        <v>1767</v>
      </c>
      <c r="WO121" t="s">
        <v>1767</v>
      </c>
      <c r="WP121" t="s">
        <v>1767</v>
      </c>
      <c r="WQ121" t="s">
        <v>1767</v>
      </c>
      <c r="WR121" t="s">
        <v>1767</v>
      </c>
      <c r="WS121" t="s">
        <v>846</v>
      </c>
      <c r="WU121" t="s">
        <v>1767</v>
      </c>
      <c r="WV121" t="s">
        <v>1767</v>
      </c>
      <c r="WW121" t="s">
        <v>1767</v>
      </c>
      <c r="WX121" t="s">
        <v>1767</v>
      </c>
      <c r="WY121" t="s">
        <v>1767</v>
      </c>
      <c r="WZ121" t="s">
        <v>1763</v>
      </c>
      <c r="XA121" t="s">
        <v>1767</v>
      </c>
      <c r="XB121" t="s">
        <v>1767</v>
      </c>
      <c r="XC121" t="s">
        <v>1802</v>
      </c>
      <c r="XD121" t="s">
        <v>1763</v>
      </c>
      <c r="XE121" t="s">
        <v>1767</v>
      </c>
      <c r="XF121" t="s">
        <v>1767</v>
      </c>
      <c r="XG121" t="s">
        <v>1767</v>
      </c>
      <c r="XH121" t="s">
        <v>1767</v>
      </c>
      <c r="XI121" t="s">
        <v>1767</v>
      </c>
      <c r="XJ121" t="s">
        <v>1767</v>
      </c>
      <c r="XK121" t="s">
        <v>1767</v>
      </c>
      <c r="XL121" t="s">
        <v>1767</v>
      </c>
      <c r="XM121" t="s">
        <v>1767</v>
      </c>
      <c r="XN121" t="s">
        <v>1767</v>
      </c>
      <c r="XO121" t="s">
        <v>1767</v>
      </c>
      <c r="XP121" t="s">
        <v>1767</v>
      </c>
      <c r="XQ121" t="s">
        <v>1767</v>
      </c>
      <c r="XR121" t="s">
        <v>1767</v>
      </c>
      <c r="XS121" t="s">
        <v>1767</v>
      </c>
      <c r="XT121" t="s">
        <v>1767</v>
      </c>
      <c r="XU121" t="s">
        <v>1767</v>
      </c>
      <c r="XV121" t="s">
        <v>1767</v>
      </c>
      <c r="XW121" t="s">
        <v>1763</v>
      </c>
      <c r="XX121" t="s">
        <v>1767</v>
      </c>
      <c r="XY121" t="s">
        <v>1767</v>
      </c>
      <c r="XZ121" t="s">
        <v>1767</v>
      </c>
      <c r="ZM121" t="s">
        <v>1767</v>
      </c>
      <c r="ZN121" t="s">
        <v>1763</v>
      </c>
      <c r="ZO121" t="s">
        <v>1767</v>
      </c>
      <c r="ZP121" t="s">
        <v>1767</v>
      </c>
      <c r="ZQ121" t="s">
        <v>1763</v>
      </c>
      <c r="ZR121" t="s">
        <v>1767</v>
      </c>
      <c r="ZS121" t="s">
        <v>1763</v>
      </c>
      <c r="ZT121" t="s">
        <v>1767</v>
      </c>
      <c r="ZU121" t="s">
        <v>1767</v>
      </c>
      <c r="ZV121" t="s">
        <v>1767</v>
      </c>
      <c r="ZW121" t="s">
        <v>1767</v>
      </c>
      <c r="ZX121" t="s">
        <v>1767</v>
      </c>
      <c r="ZY121" t="s">
        <v>1767</v>
      </c>
      <c r="ZZ121" t="s">
        <v>1767</v>
      </c>
      <c r="AAA121" t="s">
        <v>1767</v>
      </c>
      <c r="AAB121" t="s">
        <v>1767</v>
      </c>
      <c r="AAC121" t="s">
        <v>1767</v>
      </c>
      <c r="AAD121" t="s">
        <v>1767</v>
      </c>
      <c r="AAE121" t="s">
        <v>1767</v>
      </c>
      <c r="AAF121" t="s">
        <v>1767</v>
      </c>
      <c r="AAH121" t="s">
        <v>1767</v>
      </c>
      <c r="AAI121" t="s">
        <v>1767</v>
      </c>
      <c r="AAJ121" t="s">
        <v>1763</v>
      </c>
      <c r="AAK121" t="s">
        <v>1767</v>
      </c>
      <c r="AAL121" t="s">
        <v>1767</v>
      </c>
      <c r="AAM121" t="s">
        <v>1767</v>
      </c>
      <c r="AAN121" t="s">
        <v>1763</v>
      </c>
      <c r="AAO121" t="s">
        <v>1767</v>
      </c>
      <c r="AAP121" t="s">
        <v>1767</v>
      </c>
      <c r="AAQ121" t="s">
        <v>1767</v>
      </c>
      <c r="AAR121" t="s">
        <v>1767</v>
      </c>
      <c r="AAS121" t="s">
        <v>1767</v>
      </c>
      <c r="AAT121" t="s">
        <v>1767</v>
      </c>
      <c r="AAV121" t="s">
        <v>1763</v>
      </c>
      <c r="AAW121" t="s">
        <v>1767</v>
      </c>
      <c r="AAX121" t="s">
        <v>1767</v>
      </c>
      <c r="AAY121" t="s">
        <v>1767</v>
      </c>
      <c r="AAZ121" t="s">
        <v>1767</v>
      </c>
      <c r="ABA121" t="s">
        <v>1767</v>
      </c>
      <c r="ABB121" t="s">
        <v>1763</v>
      </c>
      <c r="ABC121" t="s">
        <v>1767</v>
      </c>
      <c r="ABD121" t="s">
        <v>1767</v>
      </c>
      <c r="ABE121" t="s">
        <v>1767</v>
      </c>
      <c r="ABF121" t="s">
        <v>1767</v>
      </c>
      <c r="ABG121" t="s">
        <v>1767</v>
      </c>
      <c r="ABH121" t="s">
        <v>1767</v>
      </c>
      <c r="ABI121" t="s">
        <v>1767</v>
      </c>
      <c r="ABJ121" t="s">
        <v>1767</v>
      </c>
      <c r="ABK121" t="s">
        <v>1767</v>
      </c>
      <c r="ABL121" t="s">
        <v>1767</v>
      </c>
      <c r="ABM121" t="s">
        <v>1767</v>
      </c>
      <c r="ABN121" t="s">
        <v>1767</v>
      </c>
      <c r="ABO121" t="s">
        <v>1767</v>
      </c>
      <c r="ABP121" t="s">
        <v>1767</v>
      </c>
      <c r="ABQ121" t="s">
        <v>1767</v>
      </c>
      <c r="ABR121" t="s">
        <v>1767</v>
      </c>
      <c r="ABS121" t="s">
        <v>1767</v>
      </c>
      <c r="ABT121" t="s">
        <v>1767</v>
      </c>
      <c r="ABU121" t="s">
        <v>1767</v>
      </c>
      <c r="ABV121" t="s">
        <v>1767</v>
      </c>
      <c r="ABW121" t="s">
        <v>1763</v>
      </c>
      <c r="ABX121" t="s">
        <v>1767</v>
      </c>
      <c r="ABY121" t="s">
        <v>1763</v>
      </c>
      <c r="ABZ121" t="s">
        <v>1767</v>
      </c>
      <c r="ACA121" t="s">
        <v>1767</v>
      </c>
      <c r="ACB121" t="s">
        <v>1767</v>
      </c>
      <c r="ACC121" t="s">
        <v>1767</v>
      </c>
      <c r="ACD121" t="s">
        <v>1767</v>
      </c>
      <c r="ACE121" t="s">
        <v>1767</v>
      </c>
      <c r="ACF121" t="s">
        <v>1767</v>
      </c>
      <c r="ACG121" t="s">
        <v>1767</v>
      </c>
      <c r="ACH121" t="s">
        <v>1767</v>
      </c>
      <c r="ACI121" t="s">
        <v>1767</v>
      </c>
    </row>
    <row r="122" spans="1:763">
      <c r="A122" t="s">
        <v>1390</v>
      </c>
      <c r="B122" t="s">
        <v>1391</v>
      </c>
      <c r="C122" t="s">
        <v>1392</v>
      </c>
      <c r="D122" t="s">
        <v>967</v>
      </c>
      <c r="E122" t="s">
        <v>967</v>
      </c>
      <c r="P122" t="s">
        <v>886</v>
      </c>
      <c r="Q122">
        <v>0.64514064157430773</v>
      </c>
      <c r="T122" t="s">
        <v>1852</v>
      </c>
      <c r="V122" t="s">
        <v>1763</v>
      </c>
      <c r="X122" t="s">
        <v>1763</v>
      </c>
      <c r="Y122" t="s">
        <v>1764</v>
      </c>
      <c r="AA122" t="s">
        <v>1765</v>
      </c>
      <c r="AB122" t="s">
        <v>1766</v>
      </c>
      <c r="AC122" t="s">
        <v>879</v>
      </c>
      <c r="AD122" t="s">
        <v>1767</v>
      </c>
      <c r="AE122" t="s">
        <v>879</v>
      </c>
      <c r="AF122" t="s">
        <v>818</v>
      </c>
      <c r="AG122" t="s">
        <v>818</v>
      </c>
      <c r="KF122" t="s">
        <v>879</v>
      </c>
      <c r="KH122" t="s">
        <v>818</v>
      </c>
      <c r="KI122" t="s">
        <v>845</v>
      </c>
      <c r="KJ122" t="s">
        <v>818</v>
      </c>
      <c r="KK122" t="s">
        <v>818</v>
      </c>
      <c r="KL122" t="s">
        <v>818</v>
      </c>
      <c r="KM122" t="s">
        <v>818</v>
      </c>
      <c r="KN122" t="s">
        <v>845</v>
      </c>
      <c r="KO122" t="s">
        <v>818</v>
      </c>
      <c r="KP122" t="s">
        <v>845</v>
      </c>
      <c r="KQ122" t="s">
        <v>845</v>
      </c>
      <c r="KR122" t="s">
        <v>818</v>
      </c>
      <c r="KS122" t="s">
        <v>818</v>
      </c>
      <c r="KT122" t="s">
        <v>818</v>
      </c>
      <c r="KU122" t="s">
        <v>818</v>
      </c>
      <c r="KV122" t="s">
        <v>818</v>
      </c>
      <c r="KW122" t="s">
        <v>845</v>
      </c>
      <c r="KX122" t="s">
        <v>818</v>
      </c>
      <c r="KY122" t="s">
        <v>818</v>
      </c>
      <c r="KZ122" t="s">
        <v>818</v>
      </c>
      <c r="LA122" t="s">
        <v>845</v>
      </c>
      <c r="LB122" t="s">
        <v>845</v>
      </c>
      <c r="LC122" t="s">
        <v>845</v>
      </c>
      <c r="LD122" t="s">
        <v>879</v>
      </c>
      <c r="LE122" t="s">
        <v>818</v>
      </c>
      <c r="LF122" t="s">
        <v>837</v>
      </c>
      <c r="LH122" t="s">
        <v>1767</v>
      </c>
      <c r="LI122" t="s">
        <v>1767</v>
      </c>
      <c r="LJ122" t="s">
        <v>1767</v>
      </c>
      <c r="LK122" t="s">
        <v>1767</v>
      </c>
      <c r="LL122" t="s">
        <v>1767</v>
      </c>
      <c r="LM122" t="s">
        <v>1767</v>
      </c>
      <c r="LO122" t="s">
        <v>1767</v>
      </c>
      <c r="LQ122" t="s">
        <v>1767</v>
      </c>
      <c r="LR122" t="s">
        <v>818</v>
      </c>
      <c r="LS122" t="s">
        <v>818</v>
      </c>
      <c r="LT122" t="s">
        <v>818</v>
      </c>
      <c r="LU122" t="s">
        <v>818</v>
      </c>
      <c r="LV122" t="s">
        <v>818</v>
      </c>
      <c r="LW122" t="s">
        <v>818</v>
      </c>
      <c r="LX122" t="s">
        <v>1767</v>
      </c>
      <c r="MA122" t="s">
        <v>1829</v>
      </c>
      <c r="MB122" t="s">
        <v>913</v>
      </c>
      <c r="MC122" t="s">
        <v>1804</v>
      </c>
      <c r="MD122" t="s">
        <v>1763</v>
      </c>
      <c r="MF122" t="s">
        <v>1770</v>
      </c>
      <c r="MI122" t="s">
        <v>1767</v>
      </c>
      <c r="MJ122" t="s">
        <v>1771</v>
      </c>
      <c r="MK122" t="s">
        <v>1763</v>
      </c>
      <c r="ML122" t="s">
        <v>1767</v>
      </c>
      <c r="MM122" t="s">
        <v>1763</v>
      </c>
      <c r="MN122" t="s">
        <v>1767</v>
      </c>
      <c r="MO122" t="s">
        <v>1767</v>
      </c>
      <c r="MP122" t="s">
        <v>1767</v>
      </c>
      <c r="MQ122" t="s">
        <v>1767</v>
      </c>
      <c r="MR122" t="s">
        <v>1767</v>
      </c>
      <c r="MS122" t="s">
        <v>1767</v>
      </c>
      <c r="MT122" t="s">
        <v>1767</v>
      </c>
      <c r="MU122" t="s">
        <v>1767</v>
      </c>
      <c r="MV122" t="s">
        <v>1767</v>
      </c>
      <c r="MW122" t="s">
        <v>1763</v>
      </c>
      <c r="MX122" t="s">
        <v>1767</v>
      </c>
      <c r="MY122" t="s">
        <v>1767</v>
      </c>
      <c r="MZ122" t="s">
        <v>1767</v>
      </c>
      <c r="NA122" t="s">
        <v>1767</v>
      </c>
      <c r="NB122" t="s">
        <v>1767</v>
      </c>
      <c r="NR122" t="s">
        <v>1767</v>
      </c>
      <c r="NU122" t="s">
        <v>1848</v>
      </c>
      <c r="NX122" t="s">
        <v>1773</v>
      </c>
      <c r="OP122" t="s">
        <v>1818</v>
      </c>
      <c r="OQ122" t="s">
        <v>1774</v>
      </c>
      <c r="OR122" t="s">
        <v>1775</v>
      </c>
      <c r="OS122" t="s">
        <v>1819</v>
      </c>
      <c r="OT122" t="s">
        <v>1763</v>
      </c>
      <c r="OU122" t="s">
        <v>1763</v>
      </c>
      <c r="OV122" t="s">
        <v>1777</v>
      </c>
      <c r="OW122" t="s">
        <v>1778</v>
      </c>
      <c r="OX122" t="s">
        <v>832</v>
      </c>
      <c r="OY122" t="s">
        <v>1779</v>
      </c>
      <c r="OZ122" t="s">
        <v>928</v>
      </c>
      <c r="PA122" t="s">
        <v>1767</v>
      </c>
      <c r="PB122" t="s">
        <v>1767</v>
      </c>
      <c r="PC122" t="s">
        <v>1767</v>
      </c>
      <c r="PD122" t="s">
        <v>1767</v>
      </c>
      <c r="PE122" t="s">
        <v>1767</v>
      </c>
      <c r="PF122" t="s">
        <v>1767</v>
      </c>
      <c r="PG122" t="s">
        <v>1763</v>
      </c>
      <c r="PH122" t="s">
        <v>1767</v>
      </c>
      <c r="PI122" t="s">
        <v>1767</v>
      </c>
      <c r="PJ122" t="s">
        <v>1767</v>
      </c>
      <c r="PK122" t="s">
        <v>1767</v>
      </c>
      <c r="PL122" t="s">
        <v>1780</v>
      </c>
      <c r="PM122" t="s">
        <v>837</v>
      </c>
      <c r="PN122" t="s">
        <v>845</v>
      </c>
      <c r="PO122" t="s">
        <v>1812</v>
      </c>
      <c r="PP122" t="s">
        <v>1813</v>
      </c>
      <c r="PQ122" t="s">
        <v>1763</v>
      </c>
      <c r="PR122" t="s">
        <v>1763</v>
      </c>
      <c r="PS122" t="s">
        <v>1767</v>
      </c>
      <c r="PT122" t="s">
        <v>1767</v>
      </c>
      <c r="PU122" t="s">
        <v>1767</v>
      </c>
      <c r="PV122" t="s">
        <v>1767</v>
      </c>
      <c r="PW122" t="s">
        <v>1767</v>
      </c>
      <c r="PX122" t="s">
        <v>1767</v>
      </c>
      <c r="PY122" t="s">
        <v>1767</v>
      </c>
      <c r="PZ122" t="s">
        <v>1783</v>
      </c>
      <c r="QA122" t="s">
        <v>841</v>
      </c>
      <c r="QB122" t="s">
        <v>1814</v>
      </c>
      <c r="QC122" t="s">
        <v>1851</v>
      </c>
      <c r="QD122" t="s">
        <v>1786</v>
      </c>
      <c r="QE122" t="s">
        <v>845</v>
      </c>
      <c r="QF122" t="s">
        <v>1763</v>
      </c>
      <c r="QG122" t="s">
        <v>1763</v>
      </c>
      <c r="QH122" t="s">
        <v>1763</v>
      </c>
      <c r="QI122" t="s">
        <v>1767</v>
      </c>
      <c r="QJ122" t="s">
        <v>1763</v>
      </c>
      <c r="QK122" t="s">
        <v>1763</v>
      </c>
      <c r="QL122" t="s">
        <v>1767</v>
      </c>
      <c r="QM122" t="s">
        <v>1763</v>
      </c>
      <c r="QN122" t="s">
        <v>1767</v>
      </c>
      <c r="QO122" t="s">
        <v>1767</v>
      </c>
      <c r="QP122" t="s">
        <v>1767</v>
      </c>
      <c r="QQ122" t="s">
        <v>1767</v>
      </c>
      <c r="QR122" t="s">
        <v>1767</v>
      </c>
      <c r="QS122" t="s">
        <v>1763</v>
      </c>
      <c r="QT122" t="s">
        <v>1767</v>
      </c>
      <c r="QU122" t="s">
        <v>1767</v>
      </c>
      <c r="QV122" t="s">
        <v>1767</v>
      </c>
      <c r="QW122" t="s">
        <v>1767</v>
      </c>
      <c r="QX122" t="s">
        <v>1767</v>
      </c>
      <c r="QY122" t="s">
        <v>1767</v>
      </c>
      <c r="QZ122" t="s">
        <v>1767</v>
      </c>
      <c r="RA122" t="s">
        <v>1767</v>
      </c>
      <c r="RB122" t="s">
        <v>1767</v>
      </c>
      <c r="RC122" t="s">
        <v>1767</v>
      </c>
      <c r="RD122" t="s">
        <v>1767</v>
      </c>
      <c r="RE122" t="s">
        <v>1767</v>
      </c>
      <c r="RF122" t="s">
        <v>1767</v>
      </c>
      <c r="RG122" t="s">
        <v>1767</v>
      </c>
      <c r="RH122" t="s">
        <v>1767</v>
      </c>
      <c r="RI122" t="s">
        <v>1767</v>
      </c>
      <c r="RJ122" t="s">
        <v>1767</v>
      </c>
      <c r="RK122" t="s">
        <v>1763</v>
      </c>
      <c r="RL122" t="s">
        <v>1767</v>
      </c>
      <c r="RM122" t="s">
        <v>1763</v>
      </c>
      <c r="RN122" t="s">
        <v>1767</v>
      </c>
      <c r="RO122" t="s">
        <v>1767</v>
      </c>
      <c r="RP122" t="s">
        <v>1767</v>
      </c>
      <c r="RQ122" t="s">
        <v>1767</v>
      </c>
      <c r="RR122" t="s">
        <v>1767</v>
      </c>
      <c r="RS122" t="s">
        <v>1767</v>
      </c>
      <c r="RT122" t="s">
        <v>1767</v>
      </c>
      <c r="RU122" t="s">
        <v>1767</v>
      </c>
      <c r="RV122" t="s">
        <v>1767</v>
      </c>
      <c r="RW122" t="s">
        <v>1767</v>
      </c>
      <c r="RX122" t="s">
        <v>845</v>
      </c>
      <c r="RY122" t="s">
        <v>1088</v>
      </c>
      <c r="RZ122" t="s">
        <v>1767</v>
      </c>
      <c r="SB122" t="s">
        <v>1767</v>
      </c>
      <c r="SC122" t="s">
        <v>1767</v>
      </c>
      <c r="SD122" t="s">
        <v>1767</v>
      </c>
      <c r="SE122" t="s">
        <v>1767</v>
      </c>
      <c r="SF122" t="s">
        <v>1767</v>
      </c>
      <c r="SG122" t="s">
        <v>1767</v>
      </c>
      <c r="SH122" t="s">
        <v>1767</v>
      </c>
      <c r="SI122" t="s">
        <v>1767</v>
      </c>
      <c r="SJ122" t="s">
        <v>1763</v>
      </c>
      <c r="SK122" t="s">
        <v>1767</v>
      </c>
      <c r="SL122" t="s">
        <v>1767</v>
      </c>
      <c r="SM122" t="s">
        <v>1767</v>
      </c>
      <c r="SN122" t="s">
        <v>1767</v>
      </c>
      <c r="SO122" t="s">
        <v>1767</v>
      </c>
      <c r="SP122" t="s">
        <v>1767</v>
      </c>
      <c r="SQ122" t="s">
        <v>1767</v>
      </c>
      <c r="SR122" t="s">
        <v>1767</v>
      </c>
      <c r="SS122" t="s">
        <v>1767</v>
      </c>
      <c r="ST122" t="s">
        <v>1767</v>
      </c>
      <c r="SU122" t="s">
        <v>1767</v>
      </c>
      <c r="SV122" t="s">
        <v>1767</v>
      </c>
      <c r="SW122" t="s">
        <v>1767</v>
      </c>
      <c r="SX122" t="s">
        <v>1767</v>
      </c>
      <c r="SY122" t="s">
        <v>1767</v>
      </c>
      <c r="SZ122" t="s">
        <v>1763</v>
      </c>
      <c r="TA122" t="s">
        <v>1767</v>
      </c>
      <c r="TB122" t="s">
        <v>1767</v>
      </c>
      <c r="TC122" t="s">
        <v>1767</v>
      </c>
      <c r="TD122" t="s">
        <v>1767</v>
      </c>
      <c r="TE122" t="s">
        <v>1767</v>
      </c>
      <c r="TF122" t="s">
        <v>1767</v>
      </c>
      <c r="TG122" t="s">
        <v>1767</v>
      </c>
      <c r="TH122" t="s">
        <v>1767</v>
      </c>
      <c r="TI122" t="s">
        <v>1767</v>
      </c>
      <c r="TJ122" t="s">
        <v>1767</v>
      </c>
      <c r="TU122" t="s">
        <v>1767</v>
      </c>
      <c r="TY122" t="s">
        <v>1763</v>
      </c>
      <c r="TZ122" t="s">
        <v>1767</v>
      </c>
      <c r="UA122" t="s">
        <v>1767</v>
      </c>
      <c r="UB122" t="s">
        <v>1763</v>
      </c>
      <c r="UC122" t="s">
        <v>1767</v>
      </c>
      <c r="UD122" t="s">
        <v>1763</v>
      </c>
      <c r="UE122" t="s">
        <v>1767</v>
      </c>
      <c r="UF122" t="s">
        <v>1767</v>
      </c>
      <c r="UG122" t="s">
        <v>1767</v>
      </c>
      <c r="UH122" t="s">
        <v>1767</v>
      </c>
      <c r="UI122" t="s">
        <v>1767</v>
      </c>
      <c r="UJ122" t="s">
        <v>1767</v>
      </c>
      <c r="UK122" t="s">
        <v>1767</v>
      </c>
      <c r="UL122" t="s">
        <v>1763</v>
      </c>
      <c r="UM122" t="s">
        <v>1763</v>
      </c>
      <c r="UN122" t="s">
        <v>1767</v>
      </c>
      <c r="UO122" t="s">
        <v>1767</v>
      </c>
      <c r="UP122" t="s">
        <v>1767</v>
      </c>
      <c r="UQ122" t="s">
        <v>1767</v>
      </c>
      <c r="UR122" t="s">
        <v>1767</v>
      </c>
      <c r="US122" t="s">
        <v>1767</v>
      </c>
      <c r="UT122" t="s">
        <v>1767</v>
      </c>
      <c r="UU122" t="s">
        <v>1767</v>
      </c>
      <c r="UV122" t="s">
        <v>1767</v>
      </c>
      <c r="UW122" t="s">
        <v>1767</v>
      </c>
      <c r="UX122" t="s">
        <v>1763</v>
      </c>
      <c r="UY122" t="s">
        <v>1767</v>
      </c>
      <c r="UZ122" t="s">
        <v>1767</v>
      </c>
      <c r="VB122" t="s">
        <v>1822</v>
      </c>
      <c r="VC122" t="s">
        <v>1846</v>
      </c>
      <c r="VD122" t="s">
        <v>1763</v>
      </c>
      <c r="VE122" t="s">
        <v>1767</v>
      </c>
      <c r="VF122" t="s">
        <v>1767</v>
      </c>
      <c r="VG122" t="s">
        <v>1767</v>
      </c>
      <c r="VH122" t="s">
        <v>1767</v>
      </c>
      <c r="VI122" t="s">
        <v>1767</v>
      </c>
      <c r="VJ122" t="s">
        <v>1767</v>
      </c>
      <c r="VK122" t="s">
        <v>1767</v>
      </c>
      <c r="VL122" t="s">
        <v>1767</v>
      </c>
      <c r="VM122" t="s">
        <v>1767</v>
      </c>
      <c r="VN122" t="s">
        <v>1767</v>
      </c>
      <c r="VO122" t="s">
        <v>1767</v>
      </c>
      <c r="VP122" t="s">
        <v>1767</v>
      </c>
      <c r="VQ122" t="s">
        <v>1767</v>
      </c>
      <c r="VY122" t="s">
        <v>1763</v>
      </c>
      <c r="VZ122" t="s">
        <v>1763</v>
      </c>
      <c r="WA122" t="s">
        <v>1763</v>
      </c>
      <c r="WB122" t="s">
        <v>1767</v>
      </c>
      <c r="WJ122" t="s">
        <v>1767</v>
      </c>
      <c r="WK122" t="s">
        <v>1763</v>
      </c>
      <c r="WL122" t="s">
        <v>1763</v>
      </c>
      <c r="WM122" t="s">
        <v>1767</v>
      </c>
      <c r="WN122" t="s">
        <v>1767</v>
      </c>
      <c r="WO122" t="s">
        <v>1767</v>
      </c>
      <c r="WP122" t="s">
        <v>1767</v>
      </c>
      <c r="WQ122" t="s">
        <v>1767</v>
      </c>
      <c r="WR122" t="s">
        <v>1767</v>
      </c>
      <c r="WS122" t="s">
        <v>846</v>
      </c>
      <c r="WU122" t="s">
        <v>1767</v>
      </c>
      <c r="WV122" t="s">
        <v>1767</v>
      </c>
      <c r="WW122" t="s">
        <v>1763</v>
      </c>
      <c r="WX122" t="s">
        <v>1767</v>
      </c>
      <c r="WY122" t="s">
        <v>1767</v>
      </c>
      <c r="WZ122" t="s">
        <v>1767</v>
      </c>
      <c r="XA122" t="s">
        <v>1767</v>
      </c>
      <c r="XB122" t="s">
        <v>1767</v>
      </c>
      <c r="XC122" t="s">
        <v>1789</v>
      </c>
      <c r="XD122" t="s">
        <v>1763</v>
      </c>
      <c r="XE122" t="s">
        <v>1763</v>
      </c>
      <c r="XF122" t="s">
        <v>1767</v>
      </c>
      <c r="XG122" t="s">
        <v>1767</v>
      </c>
      <c r="XH122" t="s">
        <v>1767</v>
      </c>
      <c r="XI122" t="s">
        <v>1767</v>
      </c>
      <c r="XJ122" t="s">
        <v>1767</v>
      </c>
      <c r="XK122" t="s">
        <v>1767</v>
      </c>
      <c r="XL122" t="s">
        <v>1767</v>
      </c>
      <c r="XM122" t="s">
        <v>1767</v>
      </c>
      <c r="XN122" t="s">
        <v>1767</v>
      </c>
      <c r="XO122" t="s">
        <v>1767</v>
      </c>
      <c r="XP122" t="s">
        <v>1767</v>
      </c>
      <c r="XQ122" t="s">
        <v>1767</v>
      </c>
      <c r="XR122" t="s">
        <v>1767</v>
      </c>
      <c r="XS122" t="s">
        <v>1767</v>
      </c>
      <c r="XT122" t="s">
        <v>1767</v>
      </c>
      <c r="XU122" t="s">
        <v>1767</v>
      </c>
      <c r="XV122" t="s">
        <v>1767</v>
      </c>
      <c r="XW122" t="s">
        <v>1763</v>
      </c>
      <c r="XX122" t="s">
        <v>1767</v>
      </c>
      <c r="XY122" t="s">
        <v>1767</v>
      </c>
      <c r="XZ122" t="s">
        <v>1767</v>
      </c>
      <c r="ZM122" t="s">
        <v>1767</v>
      </c>
      <c r="ZN122" t="s">
        <v>1763</v>
      </c>
      <c r="ZO122" t="s">
        <v>1767</v>
      </c>
      <c r="ZP122" t="s">
        <v>1767</v>
      </c>
      <c r="ZQ122" t="s">
        <v>1767</v>
      </c>
      <c r="ZR122" t="s">
        <v>1763</v>
      </c>
      <c r="ZS122" t="s">
        <v>1763</v>
      </c>
      <c r="ZT122" t="s">
        <v>1767</v>
      </c>
      <c r="ZU122" t="s">
        <v>1767</v>
      </c>
      <c r="ZV122" t="s">
        <v>1767</v>
      </c>
      <c r="ZW122" t="s">
        <v>1767</v>
      </c>
      <c r="ZX122" t="s">
        <v>1767</v>
      </c>
      <c r="ZY122" t="s">
        <v>1767</v>
      </c>
      <c r="ZZ122" t="s">
        <v>1767</v>
      </c>
      <c r="AAA122" t="s">
        <v>1767</v>
      </c>
      <c r="AAB122" t="s">
        <v>1767</v>
      </c>
      <c r="AAC122" t="s">
        <v>1767</v>
      </c>
      <c r="AAD122" t="s">
        <v>1767</v>
      </c>
      <c r="AAE122" t="s">
        <v>1767</v>
      </c>
      <c r="AAF122" t="s">
        <v>1767</v>
      </c>
      <c r="AAH122" t="s">
        <v>1763</v>
      </c>
      <c r="AAI122" t="s">
        <v>1767</v>
      </c>
      <c r="AAJ122" t="s">
        <v>1767</v>
      </c>
      <c r="AAK122" t="s">
        <v>1767</v>
      </c>
      <c r="AAL122" t="s">
        <v>1767</v>
      </c>
      <c r="AAM122" t="s">
        <v>1767</v>
      </c>
      <c r="AAN122" t="s">
        <v>1763</v>
      </c>
      <c r="AAO122" t="s">
        <v>1767</v>
      </c>
      <c r="AAP122" t="s">
        <v>1767</v>
      </c>
      <c r="AAQ122" t="s">
        <v>1767</v>
      </c>
      <c r="AAR122" t="s">
        <v>1767</v>
      </c>
      <c r="AAS122" t="s">
        <v>1767</v>
      </c>
      <c r="AAT122" t="s">
        <v>1767</v>
      </c>
      <c r="AAV122" t="s">
        <v>1767</v>
      </c>
      <c r="AAW122" t="s">
        <v>1767</v>
      </c>
      <c r="AAX122" t="s">
        <v>1767</v>
      </c>
      <c r="AAY122" t="s">
        <v>1767</v>
      </c>
      <c r="AAZ122" t="s">
        <v>1767</v>
      </c>
      <c r="ABA122" t="s">
        <v>1767</v>
      </c>
      <c r="ABB122" t="s">
        <v>1767</v>
      </c>
      <c r="ABC122" t="s">
        <v>1767</v>
      </c>
      <c r="ABD122" t="s">
        <v>1767</v>
      </c>
      <c r="ABE122" t="s">
        <v>1767</v>
      </c>
      <c r="ABF122" t="s">
        <v>1767</v>
      </c>
      <c r="ABG122" t="s">
        <v>1767</v>
      </c>
      <c r="ABH122" t="s">
        <v>1767</v>
      </c>
      <c r="ABI122" t="s">
        <v>1767</v>
      </c>
      <c r="ABJ122" t="s">
        <v>1767</v>
      </c>
      <c r="ABK122" t="s">
        <v>1763</v>
      </c>
      <c r="ABL122" t="s">
        <v>1763</v>
      </c>
      <c r="ABM122" t="s">
        <v>1763</v>
      </c>
      <c r="ABN122" t="s">
        <v>1763</v>
      </c>
      <c r="ABO122" t="s">
        <v>1767</v>
      </c>
      <c r="ABP122" t="s">
        <v>1767</v>
      </c>
      <c r="ABQ122" t="s">
        <v>1767</v>
      </c>
      <c r="ABR122" t="s">
        <v>1767</v>
      </c>
      <c r="ABS122" t="s">
        <v>1767</v>
      </c>
      <c r="ABT122" t="s">
        <v>1767</v>
      </c>
      <c r="ABU122" t="s">
        <v>1767</v>
      </c>
      <c r="ABV122" t="s">
        <v>1767</v>
      </c>
      <c r="ABW122" t="s">
        <v>1763</v>
      </c>
      <c r="ABX122" t="s">
        <v>1767</v>
      </c>
      <c r="ABY122" t="s">
        <v>1767</v>
      </c>
      <c r="ABZ122" t="s">
        <v>1767</v>
      </c>
      <c r="ACA122" t="s">
        <v>1767</v>
      </c>
      <c r="ACB122" t="s">
        <v>1763</v>
      </c>
      <c r="ACC122" t="s">
        <v>1767</v>
      </c>
      <c r="ACD122" t="s">
        <v>1767</v>
      </c>
      <c r="ACE122" t="s">
        <v>1767</v>
      </c>
      <c r="ACF122" t="s">
        <v>1767</v>
      </c>
      <c r="ACG122" t="s">
        <v>1767</v>
      </c>
      <c r="ACH122" t="s">
        <v>1767</v>
      </c>
      <c r="ACI122" t="s">
        <v>1767</v>
      </c>
    </row>
    <row r="123" spans="1:763">
      <c r="A123" t="s">
        <v>1393</v>
      </c>
      <c r="B123" t="s">
        <v>1394</v>
      </c>
      <c r="C123" t="s">
        <v>1395</v>
      </c>
      <c r="D123" t="s">
        <v>941</v>
      </c>
      <c r="E123" t="s">
        <v>941</v>
      </c>
      <c r="P123" t="s">
        <v>812</v>
      </c>
      <c r="Q123">
        <v>0.874863865752458</v>
      </c>
      <c r="T123" t="s">
        <v>1899</v>
      </c>
      <c r="V123" t="s">
        <v>1763</v>
      </c>
      <c r="X123" t="s">
        <v>1767</v>
      </c>
      <c r="Y123" t="s">
        <v>1791</v>
      </c>
      <c r="Z123" t="s">
        <v>1791</v>
      </c>
      <c r="AA123" t="s">
        <v>1792</v>
      </c>
      <c r="AB123" t="s">
        <v>1766</v>
      </c>
      <c r="AC123" t="s">
        <v>837</v>
      </c>
      <c r="AD123" t="s">
        <v>1763</v>
      </c>
      <c r="AE123" t="s">
        <v>837</v>
      </c>
      <c r="AF123" t="s">
        <v>818</v>
      </c>
      <c r="AG123" t="s">
        <v>818</v>
      </c>
      <c r="KF123" t="s">
        <v>837</v>
      </c>
      <c r="KH123" t="s">
        <v>818</v>
      </c>
      <c r="KI123" t="s">
        <v>818</v>
      </c>
      <c r="KJ123" t="s">
        <v>818</v>
      </c>
      <c r="KK123" t="s">
        <v>818</v>
      </c>
      <c r="KL123" t="s">
        <v>818</v>
      </c>
      <c r="KM123" t="s">
        <v>818</v>
      </c>
      <c r="KN123" t="s">
        <v>818</v>
      </c>
      <c r="KO123" t="s">
        <v>818</v>
      </c>
      <c r="KP123" t="s">
        <v>818</v>
      </c>
      <c r="KQ123" t="s">
        <v>818</v>
      </c>
      <c r="KR123" t="s">
        <v>818</v>
      </c>
      <c r="KS123" t="s">
        <v>818</v>
      </c>
      <c r="KT123" t="s">
        <v>818</v>
      </c>
      <c r="KU123" t="s">
        <v>818</v>
      </c>
      <c r="KV123" t="s">
        <v>818</v>
      </c>
      <c r="KW123" t="s">
        <v>845</v>
      </c>
      <c r="KX123" t="s">
        <v>845</v>
      </c>
      <c r="KY123" t="s">
        <v>818</v>
      </c>
      <c r="KZ123" t="s">
        <v>818</v>
      </c>
      <c r="LA123" t="s">
        <v>837</v>
      </c>
      <c r="LB123" t="s">
        <v>818</v>
      </c>
      <c r="LC123" t="s">
        <v>818</v>
      </c>
      <c r="LD123" t="s">
        <v>837</v>
      </c>
      <c r="LE123" t="s">
        <v>818</v>
      </c>
      <c r="LF123" t="s">
        <v>837</v>
      </c>
      <c r="LH123" t="s">
        <v>1767</v>
      </c>
      <c r="LI123" t="s">
        <v>1767</v>
      </c>
      <c r="LJ123" t="s">
        <v>1767</v>
      </c>
      <c r="LK123" t="s">
        <v>1767</v>
      </c>
      <c r="LL123" t="s">
        <v>1767</v>
      </c>
      <c r="LM123" t="s">
        <v>1767</v>
      </c>
      <c r="LO123" t="s">
        <v>1767</v>
      </c>
      <c r="LQ123" t="s">
        <v>1767</v>
      </c>
      <c r="LV123" t="s">
        <v>818</v>
      </c>
      <c r="LX123" t="s">
        <v>1767</v>
      </c>
      <c r="MA123" t="s">
        <v>1768</v>
      </c>
      <c r="MB123" t="s">
        <v>913</v>
      </c>
      <c r="MC123" t="s">
        <v>1804</v>
      </c>
      <c r="MD123" t="s">
        <v>1763</v>
      </c>
      <c r="MF123" t="s">
        <v>1818</v>
      </c>
      <c r="MI123" t="s">
        <v>1763</v>
      </c>
      <c r="MJ123" t="s">
        <v>1818</v>
      </c>
      <c r="MU123" t="s">
        <v>1767</v>
      </c>
      <c r="MV123" t="s">
        <v>1763</v>
      </c>
      <c r="MW123" t="s">
        <v>1767</v>
      </c>
      <c r="MX123" t="s">
        <v>1767</v>
      </c>
      <c r="MY123" t="s">
        <v>1767</v>
      </c>
      <c r="MZ123" t="s">
        <v>1767</v>
      </c>
      <c r="NA123" t="s">
        <v>1767</v>
      </c>
      <c r="NB123" t="s">
        <v>1767</v>
      </c>
      <c r="NR123" t="s">
        <v>1767</v>
      </c>
      <c r="NU123" t="s">
        <v>1902</v>
      </c>
      <c r="NV123" t="s">
        <v>1763</v>
      </c>
      <c r="NW123" t="s">
        <v>1796</v>
      </c>
      <c r="OP123" t="s">
        <v>1767</v>
      </c>
      <c r="OQ123" t="s">
        <v>1774</v>
      </c>
      <c r="OR123" t="s">
        <v>1797</v>
      </c>
      <c r="OS123" t="s">
        <v>1776</v>
      </c>
      <c r="OT123" t="s">
        <v>1763</v>
      </c>
      <c r="OU123" t="s">
        <v>1763</v>
      </c>
      <c r="OV123" t="s">
        <v>1777</v>
      </c>
      <c r="OW123" t="s">
        <v>1798</v>
      </c>
      <c r="OX123" t="s">
        <v>832</v>
      </c>
      <c r="OY123" t="s">
        <v>1779</v>
      </c>
      <c r="OZ123" t="s">
        <v>908</v>
      </c>
      <c r="PA123" t="s">
        <v>1767</v>
      </c>
      <c r="PB123" t="s">
        <v>1767</v>
      </c>
      <c r="PC123" t="s">
        <v>1767</v>
      </c>
      <c r="PD123" t="s">
        <v>1767</v>
      </c>
      <c r="PE123" t="s">
        <v>1767</v>
      </c>
      <c r="PF123" t="s">
        <v>1763</v>
      </c>
      <c r="PG123" t="s">
        <v>1767</v>
      </c>
      <c r="PH123" t="s">
        <v>1767</v>
      </c>
      <c r="PI123" t="s">
        <v>1767</v>
      </c>
      <c r="PJ123" t="s">
        <v>1767</v>
      </c>
      <c r="PK123" t="s">
        <v>1767</v>
      </c>
      <c r="PL123" t="s">
        <v>1780</v>
      </c>
      <c r="PM123" t="s">
        <v>837</v>
      </c>
      <c r="PN123" t="s">
        <v>845</v>
      </c>
      <c r="PO123" t="s">
        <v>1807</v>
      </c>
      <c r="PP123" t="s">
        <v>1782</v>
      </c>
      <c r="PQ123" t="s">
        <v>1763</v>
      </c>
      <c r="PR123" t="s">
        <v>1767</v>
      </c>
      <c r="PS123" t="s">
        <v>1763</v>
      </c>
      <c r="PT123" t="s">
        <v>1767</v>
      </c>
      <c r="PU123" t="s">
        <v>1767</v>
      </c>
      <c r="PV123" t="s">
        <v>1767</v>
      </c>
      <c r="PW123" t="s">
        <v>1767</v>
      </c>
      <c r="PX123" t="s">
        <v>1767</v>
      </c>
      <c r="PY123" t="s">
        <v>1767</v>
      </c>
      <c r="PZ123" t="s">
        <v>1783</v>
      </c>
      <c r="QA123" t="s">
        <v>841</v>
      </c>
      <c r="QB123" t="s">
        <v>1814</v>
      </c>
      <c r="QC123" t="s">
        <v>1785</v>
      </c>
      <c r="QD123" t="s">
        <v>1815</v>
      </c>
      <c r="QE123" t="s">
        <v>845</v>
      </c>
      <c r="QF123" t="s">
        <v>1767</v>
      </c>
      <c r="QG123" t="s">
        <v>1767</v>
      </c>
      <c r="QH123" t="s">
        <v>1763</v>
      </c>
      <c r="QI123" t="s">
        <v>1767</v>
      </c>
      <c r="QJ123" t="s">
        <v>1767</v>
      </c>
      <c r="QK123" t="s">
        <v>1763</v>
      </c>
      <c r="QL123" t="s">
        <v>1767</v>
      </c>
      <c r="QM123" t="s">
        <v>1767</v>
      </c>
      <c r="QN123" t="s">
        <v>1767</v>
      </c>
      <c r="QO123" t="s">
        <v>1767</v>
      </c>
      <c r="QP123" t="s">
        <v>1767</v>
      </c>
      <c r="QQ123" t="s">
        <v>1767</v>
      </c>
      <c r="QR123" t="s">
        <v>1801</v>
      </c>
      <c r="QS123" t="s">
        <v>1763</v>
      </c>
      <c r="QT123" t="s">
        <v>1767</v>
      </c>
      <c r="QU123" t="s">
        <v>1767</v>
      </c>
      <c r="QV123" t="s">
        <v>1767</v>
      </c>
      <c r="QW123" t="s">
        <v>1767</v>
      </c>
      <c r="QX123" t="s">
        <v>1767</v>
      </c>
      <c r="QY123" t="s">
        <v>1767</v>
      </c>
      <c r="QZ123" t="s">
        <v>1767</v>
      </c>
      <c r="RA123" t="s">
        <v>1767</v>
      </c>
      <c r="RB123" t="s">
        <v>1767</v>
      </c>
      <c r="RC123" t="s">
        <v>1767</v>
      </c>
      <c r="RD123" t="s">
        <v>1767</v>
      </c>
      <c r="RE123" t="s">
        <v>1767</v>
      </c>
      <c r="RF123" t="s">
        <v>1767</v>
      </c>
      <c r="RG123" t="s">
        <v>1767</v>
      </c>
      <c r="RH123" t="s">
        <v>1767</v>
      </c>
      <c r="RI123" t="s">
        <v>1767</v>
      </c>
      <c r="RJ123" t="s">
        <v>1767</v>
      </c>
      <c r="RK123" t="s">
        <v>1763</v>
      </c>
      <c r="RL123" t="s">
        <v>1763</v>
      </c>
      <c r="RM123" t="s">
        <v>1767</v>
      </c>
      <c r="RN123" t="s">
        <v>1767</v>
      </c>
      <c r="RO123" t="s">
        <v>1767</v>
      </c>
      <c r="RP123" t="s">
        <v>1767</v>
      </c>
      <c r="RQ123" t="s">
        <v>1767</v>
      </c>
      <c r="RR123" t="s">
        <v>1767</v>
      </c>
      <c r="RS123" t="s">
        <v>1767</v>
      </c>
      <c r="RT123" t="s">
        <v>1767</v>
      </c>
      <c r="RU123" t="s">
        <v>1767</v>
      </c>
      <c r="RV123" t="s">
        <v>1767</v>
      </c>
      <c r="RW123" t="s">
        <v>1767</v>
      </c>
      <c r="RX123" t="s">
        <v>837</v>
      </c>
      <c r="RY123" t="s">
        <v>1029</v>
      </c>
      <c r="RZ123" t="s">
        <v>1763</v>
      </c>
      <c r="SA123" t="s">
        <v>1767</v>
      </c>
      <c r="SB123" t="s">
        <v>1767</v>
      </c>
      <c r="SC123" t="s">
        <v>1767</v>
      </c>
      <c r="SD123" t="s">
        <v>1767</v>
      </c>
      <c r="SE123" t="s">
        <v>1767</v>
      </c>
      <c r="SF123" t="s">
        <v>1767</v>
      </c>
      <c r="SG123" t="s">
        <v>1767</v>
      </c>
      <c r="SH123" t="s">
        <v>1767</v>
      </c>
      <c r="SI123" t="s">
        <v>1767</v>
      </c>
      <c r="SJ123" t="s">
        <v>1763</v>
      </c>
      <c r="SK123" t="s">
        <v>1767</v>
      </c>
      <c r="SL123" t="s">
        <v>1767</v>
      </c>
      <c r="SM123" t="s">
        <v>1767</v>
      </c>
      <c r="SN123" t="s">
        <v>1767</v>
      </c>
      <c r="SO123" t="s">
        <v>1767</v>
      </c>
      <c r="SP123" t="s">
        <v>1763</v>
      </c>
      <c r="SQ123" t="s">
        <v>1763</v>
      </c>
      <c r="SR123" t="s">
        <v>1767</v>
      </c>
      <c r="SS123" t="s">
        <v>1767</v>
      </c>
      <c r="ST123" t="s">
        <v>1767</v>
      </c>
      <c r="SU123" t="s">
        <v>1767</v>
      </c>
      <c r="SV123" t="s">
        <v>1767</v>
      </c>
      <c r="SW123" t="s">
        <v>1767</v>
      </c>
      <c r="SX123" t="s">
        <v>1767</v>
      </c>
      <c r="SY123" t="s">
        <v>1767</v>
      </c>
      <c r="SZ123" t="s">
        <v>1767</v>
      </c>
      <c r="TA123" t="s">
        <v>1767</v>
      </c>
      <c r="TB123" t="s">
        <v>1767</v>
      </c>
      <c r="TC123" t="s">
        <v>1767</v>
      </c>
      <c r="TD123" t="s">
        <v>1767</v>
      </c>
      <c r="TE123" t="s">
        <v>1767</v>
      </c>
      <c r="TF123" t="s">
        <v>1767</v>
      </c>
      <c r="TG123" t="s">
        <v>1767</v>
      </c>
      <c r="TH123" t="s">
        <v>1767</v>
      </c>
      <c r="TI123" t="s">
        <v>1767</v>
      </c>
      <c r="TJ123" t="s">
        <v>1763</v>
      </c>
      <c r="TK123" t="s">
        <v>1767</v>
      </c>
      <c r="TL123" t="s">
        <v>1767</v>
      </c>
      <c r="TM123" t="s">
        <v>1767</v>
      </c>
      <c r="TN123" t="s">
        <v>1767</v>
      </c>
      <c r="TO123" t="s">
        <v>1763</v>
      </c>
      <c r="TP123" t="s">
        <v>1767</v>
      </c>
      <c r="TQ123" t="s">
        <v>1767</v>
      </c>
      <c r="TR123" t="s">
        <v>1767</v>
      </c>
      <c r="TS123" t="s">
        <v>1767</v>
      </c>
      <c r="TT123" t="s">
        <v>1767</v>
      </c>
      <c r="TU123" t="s">
        <v>1763</v>
      </c>
      <c r="TV123" t="s">
        <v>1767</v>
      </c>
      <c r="TW123" t="s">
        <v>1767</v>
      </c>
      <c r="TY123" t="s">
        <v>1767</v>
      </c>
      <c r="TZ123" t="s">
        <v>1767</v>
      </c>
      <c r="UA123" t="s">
        <v>1767</v>
      </c>
      <c r="UB123" t="s">
        <v>1767</v>
      </c>
      <c r="UC123" t="s">
        <v>1767</v>
      </c>
      <c r="UD123" t="s">
        <v>1767</v>
      </c>
      <c r="UE123" t="s">
        <v>1767</v>
      </c>
      <c r="UF123" t="s">
        <v>1767</v>
      </c>
      <c r="UG123" t="s">
        <v>1767</v>
      </c>
      <c r="UH123" t="s">
        <v>1763</v>
      </c>
      <c r="UI123" t="s">
        <v>1767</v>
      </c>
      <c r="UJ123" t="s">
        <v>1767</v>
      </c>
      <c r="UK123" t="s">
        <v>1767</v>
      </c>
      <c r="UL123" t="s">
        <v>1767</v>
      </c>
      <c r="UM123" t="s">
        <v>1767</v>
      </c>
      <c r="UN123" t="s">
        <v>1767</v>
      </c>
      <c r="UO123" t="s">
        <v>1767</v>
      </c>
      <c r="UP123" t="s">
        <v>1767</v>
      </c>
      <c r="UQ123" t="s">
        <v>1767</v>
      </c>
      <c r="UR123" t="s">
        <v>1767</v>
      </c>
      <c r="US123" t="s">
        <v>1767</v>
      </c>
      <c r="UT123" t="s">
        <v>1767</v>
      </c>
      <c r="UU123" t="s">
        <v>1767</v>
      </c>
      <c r="UV123" t="s">
        <v>1767</v>
      </c>
      <c r="UW123" t="s">
        <v>1763</v>
      </c>
      <c r="UX123" t="s">
        <v>1767</v>
      </c>
      <c r="UY123" t="s">
        <v>1767</v>
      </c>
      <c r="UZ123" t="s">
        <v>1767</v>
      </c>
      <c r="VD123" t="s">
        <v>1763</v>
      </c>
      <c r="VE123" t="s">
        <v>1767</v>
      </c>
      <c r="VF123" t="s">
        <v>1767</v>
      </c>
      <c r="VG123" t="s">
        <v>1767</v>
      </c>
      <c r="VH123" t="s">
        <v>1767</v>
      </c>
      <c r="VI123" t="s">
        <v>1767</v>
      </c>
      <c r="VJ123" t="s">
        <v>1767</v>
      </c>
      <c r="VK123" t="s">
        <v>1767</v>
      </c>
      <c r="VL123" t="s">
        <v>1767</v>
      </c>
      <c r="VM123" t="s">
        <v>1767</v>
      </c>
      <c r="VN123" t="s">
        <v>1767</v>
      </c>
      <c r="VO123" t="s">
        <v>1767</v>
      </c>
      <c r="VP123" t="s">
        <v>1767</v>
      </c>
      <c r="VQ123" t="s">
        <v>1767</v>
      </c>
      <c r="VY123" t="s">
        <v>1767</v>
      </c>
      <c r="VZ123" t="s">
        <v>1767</v>
      </c>
      <c r="WA123" t="s">
        <v>1767</v>
      </c>
      <c r="WJ123" t="s">
        <v>1763</v>
      </c>
      <c r="WK123" t="s">
        <v>1763</v>
      </c>
      <c r="WL123" t="s">
        <v>1767</v>
      </c>
      <c r="WM123" t="s">
        <v>1767</v>
      </c>
      <c r="WN123" t="s">
        <v>1767</v>
      </c>
      <c r="WO123" t="s">
        <v>1767</v>
      </c>
      <c r="WP123" t="s">
        <v>1767</v>
      </c>
      <c r="WQ123" t="s">
        <v>1767</v>
      </c>
      <c r="WR123" t="s">
        <v>1767</v>
      </c>
      <c r="WS123" t="s">
        <v>956</v>
      </c>
      <c r="WU123" t="s">
        <v>1767</v>
      </c>
      <c r="WV123" t="s">
        <v>1767</v>
      </c>
      <c r="WW123" t="s">
        <v>1767</v>
      </c>
      <c r="WX123" t="s">
        <v>1767</v>
      </c>
      <c r="WY123" t="s">
        <v>1767</v>
      </c>
      <c r="WZ123" t="s">
        <v>1763</v>
      </c>
      <c r="XA123" t="s">
        <v>1767</v>
      </c>
      <c r="XB123" t="s">
        <v>1767</v>
      </c>
      <c r="XC123" t="s">
        <v>1802</v>
      </c>
      <c r="XD123" t="s">
        <v>1763</v>
      </c>
      <c r="XE123" t="s">
        <v>1767</v>
      </c>
      <c r="XF123" t="s">
        <v>1767</v>
      </c>
      <c r="XG123" t="s">
        <v>1767</v>
      </c>
      <c r="XH123" t="s">
        <v>1767</v>
      </c>
      <c r="XI123" t="s">
        <v>1767</v>
      </c>
      <c r="XJ123" t="s">
        <v>1767</v>
      </c>
      <c r="XK123" t="s">
        <v>1767</v>
      </c>
      <c r="XL123" t="s">
        <v>1767</v>
      </c>
      <c r="XM123" t="s">
        <v>1767</v>
      </c>
      <c r="XN123" t="s">
        <v>1767</v>
      </c>
      <c r="XO123" t="s">
        <v>1767</v>
      </c>
      <c r="XP123" t="s">
        <v>1767</v>
      </c>
      <c r="XQ123" t="s">
        <v>1767</v>
      </c>
      <c r="XR123" t="s">
        <v>1767</v>
      </c>
      <c r="XS123" t="s">
        <v>1767</v>
      </c>
      <c r="XT123" t="s">
        <v>1763</v>
      </c>
      <c r="XU123" t="s">
        <v>1763</v>
      </c>
      <c r="XV123" t="s">
        <v>1767</v>
      </c>
      <c r="XW123" t="s">
        <v>1767</v>
      </c>
      <c r="XX123" t="s">
        <v>1767</v>
      </c>
      <c r="XY123" t="s">
        <v>1767</v>
      </c>
      <c r="XZ123" t="s">
        <v>1767</v>
      </c>
      <c r="ZM123" t="s">
        <v>1767</v>
      </c>
      <c r="ZN123" t="s">
        <v>1767</v>
      </c>
      <c r="ZO123" t="s">
        <v>1767</v>
      </c>
      <c r="ZP123" t="s">
        <v>1767</v>
      </c>
      <c r="ZQ123" t="s">
        <v>1767</v>
      </c>
      <c r="ZR123" t="s">
        <v>1767</v>
      </c>
      <c r="ZS123" t="s">
        <v>1767</v>
      </c>
      <c r="ZT123" t="s">
        <v>1767</v>
      </c>
      <c r="ZU123" t="s">
        <v>1767</v>
      </c>
      <c r="ZV123" t="s">
        <v>1767</v>
      </c>
      <c r="ZW123" t="s">
        <v>1763</v>
      </c>
      <c r="ZX123" t="s">
        <v>1767</v>
      </c>
      <c r="ZY123" t="s">
        <v>1767</v>
      </c>
      <c r="ZZ123" t="s">
        <v>1767</v>
      </c>
      <c r="AAA123" t="s">
        <v>1767</v>
      </c>
      <c r="AAB123" t="s">
        <v>1767</v>
      </c>
      <c r="AAC123" t="s">
        <v>1767</v>
      </c>
      <c r="AAD123" t="s">
        <v>1767</v>
      </c>
      <c r="AAE123" t="s">
        <v>1767</v>
      </c>
      <c r="AAF123" t="s">
        <v>1767</v>
      </c>
      <c r="AAH123" t="s">
        <v>1763</v>
      </c>
      <c r="AAI123" t="s">
        <v>1763</v>
      </c>
      <c r="AAJ123" t="s">
        <v>1767</v>
      </c>
      <c r="AAK123" t="s">
        <v>1767</v>
      </c>
      <c r="AAL123" t="s">
        <v>1767</v>
      </c>
      <c r="AAM123" t="s">
        <v>1767</v>
      </c>
      <c r="AAN123" t="s">
        <v>1763</v>
      </c>
      <c r="AAO123" t="s">
        <v>1767</v>
      </c>
      <c r="AAP123" t="s">
        <v>1767</v>
      </c>
      <c r="AAQ123" t="s">
        <v>1767</v>
      </c>
      <c r="AAR123" t="s">
        <v>1767</v>
      </c>
      <c r="AAS123" t="s">
        <v>1767</v>
      </c>
      <c r="AAT123" t="s">
        <v>1767</v>
      </c>
      <c r="AAV123" t="s">
        <v>1763</v>
      </c>
      <c r="AAW123" t="s">
        <v>1767</v>
      </c>
      <c r="AAX123" t="s">
        <v>1767</v>
      </c>
      <c r="AAY123" t="s">
        <v>1767</v>
      </c>
      <c r="AAZ123" t="s">
        <v>1767</v>
      </c>
      <c r="ABA123" t="s">
        <v>1767</v>
      </c>
      <c r="ABB123" t="s">
        <v>1763</v>
      </c>
      <c r="ABC123" t="s">
        <v>1767</v>
      </c>
      <c r="ABD123" t="s">
        <v>1767</v>
      </c>
      <c r="ABE123" t="s">
        <v>1767</v>
      </c>
      <c r="ABF123" t="s">
        <v>1767</v>
      </c>
      <c r="ABG123" t="s">
        <v>1767</v>
      </c>
      <c r="ABH123" t="s">
        <v>1767</v>
      </c>
      <c r="ABI123" t="s">
        <v>1767</v>
      </c>
      <c r="ABJ123" t="s">
        <v>1767</v>
      </c>
      <c r="ABK123" t="s">
        <v>1767</v>
      </c>
      <c r="ABL123" t="s">
        <v>1767</v>
      </c>
      <c r="ABM123" t="s">
        <v>1767</v>
      </c>
      <c r="ABN123" t="s">
        <v>1767</v>
      </c>
      <c r="ABO123" t="s">
        <v>1767</v>
      </c>
      <c r="ABP123" t="s">
        <v>1767</v>
      </c>
      <c r="ABQ123" t="s">
        <v>1767</v>
      </c>
      <c r="ABR123" t="s">
        <v>1767</v>
      </c>
      <c r="ABS123" t="s">
        <v>1767</v>
      </c>
      <c r="ABT123" t="s">
        <v>1763</v>
      </c>
      <c r="ABU123" t="s">
        <v>1767</v>
      </c>
      <c r="ABV123" t="s">
        <v>1767</v>
      </c>
      <c r="ABW123" t="s">
        <v>1763</v>
      </c>
      <c r="ABX123" t="s">
        <v>1767</v>
      </c>
      <c r="ABY123" t="s">
        <v>1767</v>
      </c>
      <c r="ABZ123" t="s">
        <v>1767</v>
      </c>
      <c r="ACA123" t="s">
        <v>1767</v>
      </c>
      <c r="ACB123" t="s">
        <v>1767</v>
      </c>
      <c r="ACC123" t="s">
        <v>1767</v>
      </c>
      <c r="ACD123" t="s">
        <v>1767</v>
      </c>
      <c r="ACE123" t="s">
        <v>1767</v>
      </c>
      <c r="ACF123" t="s">
        <v>1767</v>
      </c>
      <c r="ACG123" t="s">
        <v>1767</v>
      </c>
      <c r="ACH123" t="s">
        <v>1767</v>
      </c>
      <c r="ACI123" t="s">
        <v>1767</v>
      </c>
    </row>
    <row r="124" spans="1:763">
      <c r="A124" t="s">
        <v>1396</v>
      </c>
      <c r="B124" t="s">
        <v>1397</v>
      </c>
      <c r="C124" t="s">
        <v>1398</v>
      </c>
      <c r="D124" t="s">
        <v>854</v>
      </c>
      <c r="E124" t="s">
        <v>854</v>
      </c>
      <c r="P124" t="s">
        <v>855</v>
      </c>
      <c r="Q124">
        <v>1.2198080885670051</v>
      </c>
      <c r="T124" t="s">
        <v>1935</v>
      </c>
      <c r="V124" t="s">
        <v>1763</v>
      </c>
      <c r="X124" t="s">
        <v>1763</v>
      </c>
      <c r="Y124" t="s">
        <v>1764</v>
      </c>
      <c r="AA124" t="s">
        <v>1792</v>
      </c>
      <c r="AB124" t="s">
        <v>1766</v>
      </c>
      <c r="AC124" t="s">
        <v>892</v>
      </c>
      <c r="AD124" t="s">
        <v>1767</v>
      </c>
      <c r="AE124" t="s">
        <v>892</v>
      </c>
      <c r="AF124" t="s">
        <v>818</v>
      </c>
      <c r="AG124" t="s">
        <v>818</v>
      </c>
      <c r="KF124" t="s">
        <v>892</v>
      </c>
      <c r="KH124" t="s">
        <v>818</v>
      </c>
      <c r="KI124" t="s">
        <v>818</v>
      </c>
      <c r="KJ124" t="s">
        <v>818</v>
      </c>
      <c r="KK124" t="s">
        <v>818</v>
      </c>
      <c r="KL124" t="s">
        <v>818</v>
      </c>
      <c r="KM124" t="s">
        <v>818</v>
      </c>
      <c r="KN124" t="s">
        <v>845</v>
      </c>
      <c r="KO124" t="s">
        <v>845</v>
      </c>
      <c r="KP124" t="s">
        <v>818</v>
      </c>
      <c r="KQ124" t="s">
        <v>837</v>
      </c>
      <c r="KR124" t="s">
        <v>818</v>
      </c>
      <c r="KS124" t="s">
        <v>818</v>
      </c>
      <c r="KT124" t="s">
        <v>818</v>
      </c>
      <c r="KU124" t="s">
        <v>845</v>
      </c>
      <c r="KV124" t="s">
        <v>837</v>
      </c>
      <c r="KW124" t="s">
        <v>818</v>
      </c>
      <c r="KX124" t="s">
        <v>845</v>
      </c>
      <c r="KY124" t="s">
        <v>818</v>
      </c>
      <c r="KZ124" t="s">
        <v>879</v>
      </c>
      <c r="LA124" t="s">
        <v>845</v>
      </c>
      <c r="LB124" t="s">
        <v>818</v>
      </c>
      <c r="LC124" t="s">
        <v>879</v>
      </c>
      <c r="LD124" t="s">
        <v>892</v>
      </c>
      <c r="LE124" t="s">
        <v>879</v>
      </c>
      <c r="LF124" t="s">
        <v>837</v>
      </c>
      <c r="LH124" t="s">
        <v>1767</v>
      </c>
      <c r="LI124" t="s">
        <v>1767</v>
      </c>
      <c r="LJ124" t="s">
        <v>1763</v>
      </c>
      <c r="LK124" t="s">
        <v>1767</v>
      </c>
      <c r="LL124" t="s">
        <v>1763</v>
      </c>
      <c r="LM124" t="s">
        <v>1763</v>
      </c>
      <c r="LN124" t="s">
        <v>1763</v>
      </c>
      <c r="LO124" t="s">
        <v>1763</v>
      </c>
      <c r="LP124" t="s">
        <v>1767</v>
      </c>
      <c r="LQ124" t="s">
        <v>1767</v>
      </c>
      <c r="LR124" t="s">
        <v>818</v>
      </c>
      <c r="LV124" t="s">
        <v>818</v>
      </c>
      <c r="LX124" t="s">
        <v>1767</v>
      </c>
      <c r="MA124" t="s">
        <v>1793</v>
      </c>
      <c r="MB124" t="s">
        <v>933</v>
      </c>
      <c r="MC124" t="s">
        <v>1804</v>
      </c>
      <c r="MD124" t="s">
        <v>1763</v>
      </c>
      <c r="MF124" t="s">
        <v>1770</v>
      </c>
      <c r="MI124" t="s">
        <v>1763</v>
      </c>
      <c r="MJ124" t="s">
        <v>1771</v>
      </c>
      <c r="MK124" t="s">
        <v>1763</v>
      </c>
      <c r="ML124" t="s">
        <v>1763</v>
      </c>
      <c r="MM124" t="s">
        <v>1767</v>
      </c>
      <c r="MN124" t="s">
        <v>1767</v>
      </c>
      <c r="MO124" t="s">
        <v>1767</v>
      </c>
      <c r="MP124" t="s">
        <v>1767</v>
      </c>
      <c r="MQ124" t="s">
        <v>1767</v>
      </c>
      <c r="MR124" t="s">
        <v>1767</v>
      </c>
      <c r="MS124" t="s">
        <v>1767</v>
      </c>
      <c r="MT124" t="s">
        <v>1767</v>
      </c>
      <c r="MU124" t="s">
        <v>1767</v>
      </c>
      <c r="MV124" t="s">
        <v>1767</v>
      </c>
      <c r="MW124" t="s">
        <v>1767</v>
      </c>
      <c r="MX124" t="s">
        <v>1767</v>
      </c>
      <c r="MY124" t="s">
        <v>1763</v>
      </c>
      <c r="MZ124" t="s">
        <v>1763</v>
      </c>
      <c r="NA124" t="s">
        <v>1767</v>
      </c>
      <c r="NB124" t="s">
        <v>1767</v>
      </c>
      <c r="NR124" t="s">
        <v>1818</v>
      </c>
      <c r="NU124" t="s">
        <v>1905</v>
      </c>
      <c r="NY124" t="s">
        <v>837</v>
      </c>
      <c r="NZ124" t="s">
        <v>903</v>
      </c>
      <c r="OP124" t="s">
        <v>1767</v>
      </c>
      <c r="OQ124" t="s">
        <v>890</v>
      </c>
      <c r="OR124" t="s">
        <v>1775</v>
      </c>
      <c r="OS124" t="s">
        <v>1871</v>
      </c>
      <c r="OT124" t="s">
        <v>1763</v>
      </c>
      <c r="OU124" t="s">
        <v>1767</v>
      </c>
      <c r="OV124" t="s">
        <v>1777</v>
      </c>
      <c r="OW124" t="s">
        <v>1820</v>
      </c>
      <c r="OX124" t="s">
        <v>1821</v>
      </c>
      <c r="OY124" t="s">
        <v>1779</v>
      </c>
      <c r="OZ124" t="s">
        <v>907</v>
      </c>
      <c r="PA124" t="s">
        <v>1767</v>
      </c>
      <c r="PB124" t="s">
        <v>1767</v>
      </c>
      <c r="PC124" t="s">
        <v>1767</v>
      </c>
      <c r="PD124" t="s">
        <v>1763</v>
      </c>
      <c r="PE124" t="s">
        <v>1767</v>
      </c>
      <c r="PF124" t="s">
        <v>1767</v>
      </c>
      <c r="PG124" t="s">
        <v>1767</v>
      </c>
      <c r="PH124" t="s">
        <v>1767</v>
      </c>
      <c r="PI124" t="s">
        <v>1767</v>
      </c>
      <c r="PJ124" t="s">
        <v>1767</v>
      </c>
      <c r="PK124" t="s">
        <v>1767</v>
      </c>
      <c r="PL124" t="s">
        <v>1780</v>
      </c>
      <c r="PM124" t="s">
        <v>837</v>
      </c>
      <c r="PO124" t="s">
        <v>1812</v>
      </c>
      <c r="PP124" t="s">
        <v>1782</v>
      </c>
      <c r="PQ124" t="s">
        <v>1763</v>
      </c>
      <c r="PR124" t="s">
        <v>1763</v>
      </c>
      <c r="PS124" t="s">
        <v>1763</v>
      </c>
      <c r="PT124" t="s">
        <v>1763</v>
      </c>
      <c r="PU124" t="s">
        <v>1767</v>
      </c>
      <c r="PV124" t="s">
        <v>1767</v>
      </c>
      <c r="PW124" t="s">
        <v>1767</v>
      </c>
      <c r="PX124" t="s">
        <v>1767</v>
      </c>
      <c r="PY124" t="s">
        <v>1767</v>
      </c>
      <c r="PZ124" t="s">
        <v>1783</v>
      </c>
      <c r="QD124" t="s">
        <v>1786</v>
      </c>
      <c r="QE124" t="s">
        <v>845</v>
      </c>
      <c r="QF124" t="s">
        <v>1763</v>
      </c>
      <c r="QG124" t="s">
        <v>1763</v>
      </c>
      <c r="QH124" t="s">
        <v>1763</v>
      </c>
      <c r="QI124" t="s">
        <v>1767</v>
      </c>
      <c r="QJ124" t="s">
        <v>1763</v>
      </c>
      <c r="QK124" t="s">
        <v>1763</v>
      </c>
      <c r="QL124" t="s">
        <v>1763</v>
      </c>
      <c r="QM124" t="s">
        <v>1767</v>
      </c>
      <c r="QN124" t="s">
        <v>1763</v>
      </c>
      <c r="QO124" t="s">
        <v>1767</v>
      </c>
      <c r="QP124" t="s">
        <v>1767</v>
      </c>
      <c r="QQ124" t="s">
        <v>1767</v>
      </c>
      <c r="QR124" t="s">
        <v>1767</v>
      </c>
      <c r="QS124" t="s">
        <v>1763</v>
      </c>
      <c r="QT124" t="s">
        <v>1767</v>
      </c>
      <c r="QU124" t="s">
        <v>1767</v>
      </c>
      <c r="QV124" t="s">
        <v>1767</v>
      </c>
      <c r="QW124" t="s">
        <v>1767</v>
      </c>
      <c r="QX124" t="s">
        <v>1767</v>
      </c>
      <c r="QY124" t="s">
        <v>1767</v>
      </c>
      <c r="QZ124" t="s">
        <v>1767</v>
      </c>
      <c r="RA124" t="s">
        <v>1767</v>
      </c>
      <c r="RB124" t="s">
        <v>1767</v>
      </c>
      <c r="RC124" t="s">
        <v>1767</v>
      </c>
      <c r="RD124" t="s">
        <v>1767</v>
      </c>
      <c r="RE124" t="s">
        <v>1767</v>
      </c>
      <c r="RF124" t="s">
        <v>1767</v>
      </c>
      <c r="RG124" t="s">
        <v>1767</v>
      </c>
      <c r="RH124" t="s">
        <v>1767</v>
      </c>
      <c r="RI124" t="s">
        <v>1767</v>
      </c>
      <c r="RJ124" t="s">
        <v>1767</v>
      </c>
      <c r="RK124" t="s">
        <v>1763</v>
      </c>
      <c r="RL124" t="s">
        <v>1763</v>
      </c>
      <c r="RM124" t="s">
        <v>1767</v>
      </c>
      <c r="RN124" t="s">
        <v>1767</v>
      </c>
      <c r="RO124" t="s">
        <v>1767</v>
      </c>
      <c r="RP124" t="s">
        <v>1767</v>
      </c>
      <c r="RQ124" t="s">
        <v>1767</v>
      </c>
      <c r="RR124" t="s">
        <v>1767</v>
      </c>
      <c r="RS124" t="s">
        <v>1767</v>
      </c>
      <c r="RT124" t="s">
        <v>1767</v>
      </c>
      <c r="RU124" t="s">
        <v>1767</v>
      </c>
      <c r="RV124" t="s">
        <v>1767</v>
      </c>
      <c r="RW124" t="s">
        <v>1767</v>
      </c>
      <c r="RX124" t="s">
        <v>837</v>
      </c>
      <c r="RY124" t="s">
        <v>908</v>
      </c>
      <c r="RZ124" t="s">
        <v>1763</v>
      </c>
      <c r="SA124" t="s">
        <v>1767</v>
      </c>
      <c r="SB124" t="s">
        <v>1763</v>
      </c>
      <c r="SC124" t="s">
        <v>1763</v>
      </c>
      <c r="SD124" t="s">
        <v>1763</v>
      </c>
      <c r="SE124" t="s">
        <v>1763</v>
      </c>
      <c r="SF124" t="s">
        <v>1767</v>
      </c>
      <c r="SG124" t="s">
        <v>1767</v>
      </c>
      <c r="SH124" t="s">
        <v>1767</v>
      </c>
      <c r="SI124" t="s">
        <v>1767</v>
      </c>
      <c r="SJ124" t="s">
        <v>1767</v>
      </c>
      <c r="SK124" t="s">
        <v>1767</v>
      </c>
      <c r="SL124" t="s">
        <v>1767</v>
      </c>
      <c r="SM124" t="s">
        <v>1767</v>
      </c>
      <c r="SN124" t="s">
        <v>1767</v>
      </c>
      <c r="SO124" t="s">
        <v>1767</v>
      </c>
      <c r="SP124" t="s">
        <v>1767</v>
      </c>
      <c r="SQ124" t="s">
        <v>1767</v>
      </c>
      <c r="SR124" t="s">
        <v>1767</v>
      </c>
      <c r="SS124" t="s">
        <v>1767</v>
      </c>
      <c r="ST124" t="s">
        <v>1767</v>
      </c>
      <c r="SU124" t="s">
        <v>1767</v>
      </c>
      <c r="SV124" t="s">
        <v>1763</v>
      </c>
      <c r="SW124" t="s">
        <v>1763</v>
      </c>
      <c r="SX124" t="s">
        <v>1767</v>
      </c>
      <c r="SY124" t="s">
        <v>1763</v>
      </c>
      <c r="SZ124" t="s">
        <v>1767</v>
      </c>
      <c r="TA124" t="s">
        <v>1767</v>
      </c>
      <c r="TB124" t="s">
        <v>1767</v>
      </c>
      <c r="TC124" t="s">
        <v>1767</v>
      </c>
      <c r="TD124" t="s">
        <v>1767</v>
      </c>
      <c r="TE124" t="s">
        <v>1767</v>
      </c>
      <c r="TF124" t="s">
        <v>1767</v>
      </c>
      <c r="TG124" t="s">
        <v>1767</v>
      </c>
      <c r="TH124" t="s">
        <v>1767</v>
      </c>
      <c r="TI124" t="s">
        <v>1767</v>
      </c>
      <c r="TJ124" t="s">
        <v>1767</v>
      </c>
      <c r="TU124" t="s">
        <v>1767</v>
      </c>
      <c r="TY124" t="s">
        <v>1763</v>
      </c>
      <c r="TZ124" t="s">
        <v>1767</v>
      </c>
      <c r="UA124" t="s">
        <v>1767</v>
      </c>
      <c r="UB124" t="s">
        <v>1763</v>
      </c>
      <c r="UC124" t="s">
        <v>1763</v>
      </c>
      <c r="UD124" t="s">
        <v>1763</v>
      </c>
      <c r="UE124" t="s">
        <v>1763</v>
      </c>
      <c r="UF124" t="s">
        <v>1767</v>
      </c>
      <c r="UG124" t="s">
        <v>1767</v>
      </c>
      <c r="UH124" t="s">
        <v>1767</v>
      </c>
      <c r="UI124" t="s">
        <v>1767</v>
      </c>
      <c r="UJ124" t="s">
        <v>1767</v>
      </c>
      <c r="UK124" t="s">
        <v>1767</v>
      </c>
      <c r="UL124" t="s">
        <v>1763</v>
      </c>
      <c r="UM124" t="s">
        <v>1767</v>
      </c>
      <c r="UN124" t="s">
        <v>1763</v>
      </c>
      <c r="UO124" t="s">
        <v>1763</v>
      </c>
      <c r="UP124" t="s">
        <v>1767</v>
      </c>
      <c r="UQ124" t="s">
        <v>1767</v>
      </c>
      <c r="UR124" t="s">
        <v>1767</v>
      </c>
      <c r="US124" t="s">
        <v>1767</v>
      </c>
      <c r="UT124" t="s">
        <v>1767</v>
      </c>
      <c r="UU124" t="s">
        <v>1767</v>
      </c>
      <c r="UV124" t="s">
        <v>1767</v>
      </c>
      <c r="UW124" t="s">
        <v>1767</v>
      </c>
      <c r="UX124" t="s">
        <v>1767</v>
      </c>
      <c r="UY124" t="s">
        <v>1767</v>
      </c>
      <c r="UZ124" t="s">
        <v>1767</v>
      </c>
      <c r="VD124" t="s">
        <v>1767</v>
      </c>
      <c r="VE124" t="s">
        <v>1767</v>
      </c>
      <c r="VF124" t="s">
        <v>1763</v>
      </c>
      <c r="VG124" t="s">
        <v>1767</v>
      </c>
      <c r="VH124" t="s">
        <v>1767</v>
      </c>
      <c r="VI124" t="s">
        <v>1767</v>
      </c>
      <c r="VJ124" t="s">
        <v>1763</v>
      </c>
      <c r="VK124" t="s">
        <v>1767</v>
      </c>
      <c r="VL124" t="s">
        <v>1767</v>
      </c>
      <c r="VM124" t="s">
        <v>1763</v>
      </c>
      <c r="VN124" t="s">
        <v>1767</v>
      </c>
      <c r="VO124" t="s">
        <v>1767</v>
      </c>
      <c r="VP124" t="s">
        <v>1767</v>
      </c>
      <c r="VQ124" t="s">
        <v>1767</v>
      </c>
      <c r="VY124" t="s">
        <v>1763</v>
      </c>
      <c r="VZ124" t="s">
        <v>1767</v>
      </c>
      <c r="WA124" t="s">
        <v>1763</v>
      </c>
      <c r="WB124" t="s">
        <v>1763</v>
      </c>
      <c r="WC124" t="s">
        <v>1763</v>
      </c>
      <c r="WD124" t="s">
        <v>1763</v>
      </c>
      <c r="WE124" t="s">
        <v>1767</v>
      </c>
      <c r="WF124" t="s">
        <v>1763</v>
      </c>
      <c r="WG124" t="s">
        <v>1767</v>
      </c>
      <c r="WH124" t="s">
        <v>1767</v>
      </c>
      <c r="WI124" t="s">
        <v>1767</v>
      </c>
      <c r="WJ124" t="s">
        <v>1763</v>
      </c>
      <c r="WK124" t="s">
        <v>1763</v>
      </c>
      <c r="WL124" t="s">
        <v>1767</v>
      </c>
      <c r="WM124" t="s">
        <v>1767</v>
      </c>
      <c r="WN124" t="s">
        <v>1767</v>
      </c>
      <c r="WO124" t="s">
        <v>1767</v>
      </c>
      <c r="WP124" t="s">
        <v>1767</v>
      </c>
      <c r="WQ124" t="s">
        <v>1767</v>
      </c>
      <c r="WR124" t="s">
        <v>1767</v>
      </c>
      <c r="WS124" t="s">
        <v>908</v>
      </c>
      <c r="WU124" t="s">
        <v>1767</v>
      </c>
      <c r="WV124" t="s">
        <v>1767</v>
      </c>
      <c r="WW124" t="s">
        <v>1767</v>
      </c>
      <c r="WX124" t="s">
        <v>1767</v>
      </c>
      <c r="WY124" t="s">
        <v>1767</v>
      </c>
      <c r="WZ124" t="s">
        <v>1763</v>
      </c>
      <c r="XA124" t="s">
        <v>1767</v>
      </c>
      <c r="XB124" t="s">
        <v>1767</v>
      </c>
      <c r="XC124" t="s">
        <v>1789</v>
      </c>
      <c r="XD124" t="s">
        <v>1763</v>
      </c>
      <c r="XE124" t="s">
        <v>1767</v>
      </c>
      <c r="XF124" t="s">
        <v>1767</v>
      </c>
      <c r="XG124" t="s">
        <v>1767</v>
      </c>
      <c r="XH124" t="s">
        <v>1767</v>
      </c>
      <c r="XI124" t="s">
        <v>1767</v>
      </c>
      <c r="XJ124" t="s">
        <v>1763</v>
      </c>
      <c r="XK124" t="s">
        <v>1767</v>
      </c>
      <c r="XL124" t="s">
        <v>1767</v>
      </c>
      <c r="XM124" t="s">
        <v>1767</v>
      </c>
      <c r="XN124" t="s">
        <v>1767</v>
      </c>
      <c r="XO124" t="s">
        <v>1767</v>
      </c>
      <c r="XP124" t="s">
        <v>1767</v>
      </c>
      <c r="XQ124" t="s">
        <v>1767</v>
      </c>
      <c r="XR124" t="s">
        <v>1763</v>
      </c>
      <c r="XS124" t="s">
        <v>1767</v>
      </c>
      <c r="XT124" t="s">
        <v>1767</v>
      </c>
      <c r="XU124" t="s">
        <v>1767</v>
      </c>
      <c r="XV124" t="s">
        <v>1767</v>
      </c>
      <c r="XW124" t="s">
        <v>1767</v>
      </c>
      <c r="XX124" t="s">
        <v>1767</v>
      </c>
      <c r="XY124" t="s">
        <v>1767</v>
      </c>
      <c r="XZ124" t="s">
        <v>1767</v>
      </c>
      <c r="ZM124" t="s">
        <v>1767</v>
      </c>
      <c r="ZN124" t="s">
        <v>1767</v>
      </c>
      <c r="ZO124" t="s">
        <v>1767</v>
      </c>
      <c r="ZP124" t="s">
        <v>1767</v>
      </c>
      <c r="ZQ124" t="s">
        <v>1767</v>
      </c>
      <c r="ZR124" t="s">
        <v>1763</v>
      </c>
      <c r="ZS124" t="s">
        <v>1767</v>
      </c>
      <c r="ZT124" t="s">
        <v>1767</v>
      </c>
      <c r="ZU124" t="s">
        <v>1763</v>
      </c>
      <c r="ZV124" t="s">
        <v>1767</v>
      </c>
      <c r="ZW124" t="s">
        <v>1767</v>
      </c>
      <c r="ZX124" t="s">
        <v>1767</v>
      </c>
      <c r="ZY124" t="s">
        <v>1767</v>
      </c>
      <c r="ZZ124" t="s">
        <v>1763</v>
      </c>
      <c r="AAA124" t="s">
        <v>1767</v>
      </c>
      <c r="AAB124" t="s">
        <v>1767</v>
      </c>
      <c r="AAC124" t="s">
        <v>1767</v>
      </c>
      <c r="AAD124" t="s">
        <v>1767</v>
      </c>
      <c r="AAE124" t="s">
        <v>1767</v>
      </c>
      <c r="AAF124" t="s">
        <v>1767</v>
      </c>
      <c r="AAH124" t="s">
        <v>1763</v>
      </c>
      <c r="AAI124" t="s">
        <v>1767</v>
      </c>
      <c r="AAJ124" t="s">
        <v>1763</v>
      </c>
      <c r="AAK124" t="s">
        <v>1767</v>
      </c>
      <c r="AAL124" t="s">
        <v>1767</v>
      </c>
      <c r="AAM124" t="s">
        <v>1767</v>
      </c>
      <c r="AAN124" t="s">
        <v>1767</v>
      </c>
      <c r="AAO124" t="s">
        <v>1767</v>
      </c>
      <c r="AAP124" t="s">
        <v>1767</v>
      </c>
      <c r="AAQ124" t="s">
        <v>1767</v>
      </c>
      <c r="AAR124" t="s">
        <v>1767</v>
      </c>
      <c r="AAS124" t="s">
        <v>1767</v>
      </c>
      <c r="AAT124" t="s">
        <v>1767</v>
      </c>
      <c r="AAV124" t="s">
        <v>1763</v>
      </c>
      <c r="AAW124" t="s">
        <v>1767</v>
      </c>
      <c r="AAX124" t="s">
        <v>1767</v>
      </c>
      <c r="AAY124" t="s">
        <v>1767</v>
      </c>
      <c r="AAZ124" t="s">
        <v>1767</v>
      </c>
      <c r="ABA124" t="s">
        <v>1763</v>
      </c>
      <c r="ABB124" t="s">
        <v>1763</v>
      </c>
      <c r="ABC124" t="s">
        <v>1767</v>
      </c>
      <c r="ABD124" t="s">
        <v>1767</v>
      </c>
      <c r="ABE124" t="s">
        <v>1767</v>
      </c>
      <c r="ABF124" t="s">
        <v>1767</v>
      </c>
      <c r="ABG124" t="s">
        <v>1767</v>
      </c>
      <c r="ABH124" t="s">
        <v>1767</v>
      </c>
      <c r="ABI124" t="s">
        <v>1767</v>
      </c>
      <c r="ABJ124" t="s">
        <v>1767</v>
      </c>
      <c r="ABK124" t="s">
        <v>1767</v>
      </c>
      <c r="ABL124" t="s">
        <v>1767</v>
      </c>
      <c r="ABM124" t="s">
        <v>1767</v>
      </c>
      <c r="ABN124" t="s">
        <v>1767</v>
      </c>
      <c r="ABO124" t="s">
        <v>1767</v>
      </c>
      <c r="ABP124" t="s">
        <v>1767</v>
      </c>
      <c r="ABQ124" t="s">
        <v>1767</v>
      </c>
      <c r="ABR124" t="s">
        <v>1767</v>
      </c>
      <c r="ABS124" t="s">
        <v>1767</v>
      </c>
      <c r="ABT124" t="s">
        <v>1767</v>
      </c>
      <c r="ABU124" t="s">
        <v>1767</v>
      </c>
      <c r="ABV124" t="s">
        <v>1763</v>
      </c>
      <c r="ABW124" t="s">
        <v>1763</v>
      </c>
      <c r="ABX124" t="s">
        <v>1763</v>
      </c>
      <c r="ABY124" t="s">
        <v>1767</v>
      </c>
      <c r="ABZ124" t="s">
        <v>1767</v>
      </c>
      <c r="ACA124" t="s">
        <v>1767</v>
      </c>
      <c r="ACB124" t="s">
        <v>1767</v>
      </c>
      <c r="ACC124" t="s">
        <v>1767</v>
      </c>
      <c r="ACD124" t="s">
        <v>1767</v>
      </c>
      <c r="ACE124" t="s">
        <v>1767</v>
      </c>
      <c r="ACF124" t="s">
        <v>1767</v>
      </c>
      <c r="ACG124" t="s">
        <v>1767</v>
      </c>
      <c r="ACH124" t="s">
        <v>1767</v>
      </c>
      <c r="ACI124" t="s">
        <v>1767</v>
      </c>
    </row>
    <row r="125" spans="1:763">
      <c r="A125" t="s">
        <v>1399</v>
      </c>
      <c r="B125" t="s">
        <v>1400</v>
      </c>
      <c r="C125" t="s">
        <v>1401</v>
      </c>
      <c r="D125" t="s">
        <v>941</v>
      </c>
      <c r="E125" t="s">
        <v>941</v>
      </c>
      <c r="P125" t="s">
        <v>812</v>
      </c>
      <c r="Q125">
        <v>0.874863865752458</v>
      </c>
      <c r="T125" t="s">
        <v>1842</v>
      </c>
      <c r="V125" t="s">
        <v>1763</v>
      </c>
      <c r="X125" t="s">
        <v>1763</v>
      </c>
      <c r="Y125" t="s">
        <v>1764</v>
      </c>
      <c r="AA125" t="s">
        <v>1931</v>
      </c>
      <c r="AB125" t="s">
        <v>1766</v>
      </c>
      <c r="AC125" t="s">
        <v>1810</v>
      </c>
      <c r="AD125" t="s">
        <v>1763</v>
      </c>
      <c r="AE125" t="s">
        <v>1810</v>
      </c>
      <c r="AF125" t="s">
        <v>818</v>
      </c>
      <c r="AG125" t="s">
        <v>818</v>
      </c>
      <c r="KF125" t="s">
        <v>1810</v>
      </c>
      <c r="KH125" t="s">
        <v>818</v>
      </c>
      <c r="KI125" t="s">
        <v>818</v>
      </c>
      <c r="KJ125" t="s">
        <v>845</v>
      </c>
      <c r="KK125" t="s">
        <v>818</v>
      </c>
      <c r="KL125" t="s">
        <v>818</v>
      </c>
      <c r="KM125" t="s">
        <v>845</v>
      </c>
      <c r="KN125" t="s">
        <v>837</v>
      </c>
      <c r="KO125" t="s">
        <v>818</v>
      </c>
      <c r="KP125" t="s">
        <v>845</v>
      </c>
      <c r="KQ125" t="s">
        <v>879</v>
      </c>
      <c r="KR125" t="s">
        <v>818</v>
      </c>
      <c r="KS125" t="s">
        <v>818</v>
      </c>
      <c r="KT125" t="s">
        <v>818</v>
      </c>
      <c r="KU125" t="s">
        <v>837</v>
      </c>
      <c r="KV125" t="s">
        <v>845</v>
      </c>
      <c r="KW125" t="s">
        <v>845</v>
      </c>
      <c r="KX125" t="s">
        <v>818</v>
      </c>
      <c r="KY125" t="s">
        <v>818</v>
      </c>
      <c r="KZ125" t="s">
        <v>879</v>
      </c>
      <c r="LA125" t="s">
        <v>845</v>
      </c>
      <c r="LB125" t="s">
        <v>845</v>
      </c>
      <c r="LC125" t="s">
        <v>836</v>
      </c>
      <c r="LD125" t="s">
        <v>1810</v>
      </c>
      <c r="LE125" t="s">
        <v>879</v>
      </c>
      <c r="LF125" t="s">
        <v>836</v>
      </c>
      <c r="LH125" t="s">
        <v>1767</v>
      </c>
      <c r="LI125" t="s">
        <v>1767</v>
      </c>
      <c r="LJ125" t="s">
        <v>1767</v>
      </c>
      <c r="LK125" t="s">
        <v>1767</v>
      </c>
      <c r="LL125" t="s">
        <v>1767</v>
      </c>
      <c r="LM125" t="s">
        <v>1767</v>
      </c>
      <c r="LO125" t="s">
        <v>1767</v>
      </c>
      <c r="LQ125" t="s">
        <v>1767</v>
      </c>
      <c r="LR125" t="s">
        <v>845</v>
      </c>
      <c r="LV125" t="s">
        <v>845</v>
      </c>
      <c r="LX125" t="s">
        <v>1767</v>
      </c>
      <c r="MA125" t="s">
        <v>1829</v>
      </c>
      <c r="MB125" t="s">
        <v>821</v>
      </c>
      <c r="MC125" t="s">
        <v>1804</v>
      </c>
      <c r="MD125" t="s">
        <v>1763</v>
      </c>
      <c r="MF125" t="s">
        <v>1770</v>
      </c>
      <c r="MI125" t="s">
        <v>1763</v>
      </c>
      <c r="MJ125" t="s">
        <v>1904</v>
      </c>
      <c r="MU125" t="s">
        <v>1767</v>
      </c>
      <c r="MV125" t="s">
        <v>1763</v>
      </c>
      <c r="MW125" t="s">
        <v>1763</v>
      </c>
      <c r="MX125" t="s">
        <v>1767</v>
      </c>
      <c r="MY125" t="s">
        <v>1767</v>
      </c>
      <c r="MZ125" t="s">
        <v>1767</v>
      </c>
      <c r="NA125" t="s">
        <v>1767</v>
      </c>
      <c r="NB125" t="s">
        <v>1767</v>
      </c>
      <c r="NR125" t="s">
        <v>1818</v>
      </c>
      <c r="NU125" t="s">
        <v>1905</v>
      </c>
      <c r="NX125" t="s">
        <v>1928</v>
      </c>
      <c r="NY125" t="s">
        <v>837</v>
      </c>
      <c r="NZ125" t="s">
        <v>889</v>
      </c>
      <c r="OP125" t="s">
        <v>1767</v>
      </c>
      <c r="OQ125" t="s">
        <v>1774</v>
      </c>
      <c r="OR125" t="s">
        <v>1797</v>
      </c>
      <c r="OS125" t="s">
        <v>1776</v>
      </c>
      <c r="OT125" t="s">
        <v>1763</v>
      </c>
      <c r="OU125" t="s">
        <v>1767</v>
      </c>
      <c r="OV125" t="s">
        <v>1777</v>
      </c>
      <c r="OW125" t="s">
        <v>1820</v>
      </c>
      <c r="OX125" t="s">
        <v>1830</v>
      </c>
      <c r="OY125" t="s">
        <v>1779</v>
      </c>
      <c r="OZ125" t="s">
        <v>891</v>
      </c>
      <c r="PA125" t="s">
        <v>1763</v>
      </c>
      <c r="PB125" t="s">
        <v>1767</v>
      </c>
      <c r="PC125" t="s">
        <v>1763</v>
      </c>
      <c r="PD125" t="s">
        <v>1767</v>
      </c>
      <c r="PE125" t="s">
        <v>1767</v>
      </c>
      <c r="PF125" t="s">
        <v>1767</v>
      </c>
      <c r="PG125" t="s">
        <v>1767</v>
      </c>
      <c r="PH125" t="s">
        <v>1767</v>
      </c>
      <c r="PI125" t="s">
        <v>1767</v>
      </c>
      <c r="PJ125" t="s">
        <v>1767</v>
      </c>
      <c r="PK125" t="s">
        <v>1767</v>
      </c>
      <c r="PL125" t="s">
        <v>1780</v>
      </c>
      <c r="PM125" t="s">
        <v>1057</v>
      </c>
      <c r="PN125" t="s">
        <v>837</v>
      </c>
      <c r="PO125" t="s">
        <v>1799</v>
      </c>
      <c r="PP125" t="s">
        <v>1813</v>
      </c>
      <c r="PQ125" t="s">
        <v>1763</v>
      </c>
      <c r="PR125" t="s">
        <v>1763</v>
      </c>
      <c r="PS125" t="s">
        <v>1767</v>
      </c>
      <c r="PT125" t="s">
        <v>1767</v>
      </c>
      <c r="PU125" t="s">
        <v>1767</v>
      </c>
      <c r="PV125" t="s">
        <v>1767</v>
      </c>
      <c r="PW125" t="s">
        <v>1767</v>
      </c>
      <c r="PX125" t="s">
        <v>1767</v>
      </c>
      <c r="PY125" t="s">
        <v>1767</v>
      </c>
      <c r="PZ125" t="s">
        <v>1783</v>
      </c>
      <c r="QA125" t="s">
        <v>841</v>
      </c>
      <c r="QB125" t="s">
        <v>1814</v>
      </c>
      <c r="QC125" t="s">
        <v>1851</v>
      </c>
      <c r="QD125" t="s">
        <v>1878</v>
      </c>
      <c r="QE125" t="s">
        <v>845</v>
      </c>
      <c r="QF125" t="s">
        <v>1763</v>
      </c>
      <c r="QG125" t="s">
        <v>1763</v>
      </c>
      <c r="QH125" t="s">
        <v>1763</v>
      </c>
      <c r="QI125" t="s">
        <v>1767</v>
      </c>
      <c r="QJ125" t="s">
        <v>1763</v>
      </c>
      <c r="QK125" t="s">
        <v>1763</v>
      </c>
      <c r="QL125" t="s">
        <v>1767</v>
      </c>
      <c r="QM125" t="s">
        <v>1767</v>
      </c>
      <c r="QN125" t="s">
        <v>1767</v>
      </c>
      <c r="QO125" t="s">
        <v>1767</v>
      </c>
      <c r="QP125" t="s">
        <v>1767</v>
      </c>
      <c r="QQ125" t="s">
        <v>1767</v>
      </c>
      <c r="QR125" t="s">
        <v>1763</v>
      </c>
      <c r="QS125" t="s">
        <v>1763</v>
      </c>
      <c r="QT125" t="s">
        <v>1767</v>
      </c>
      <c r="QU125" t="s">
        <v>1767</v>
      </c>
      <c r="QV125" t="s">
        <v>1767</v>
      </c>
      <c r="QW125" t="s">
        <v>1767</v>
      </c>
      <c r="QX125" t="s">
        <v>1767</v>
      </c>
      <c r="QY125" t="s">
        <v>1767</v>
      </c>
      <c r="QZ125" t="s">
        <v>1767</v>
      </c>
      <c r="RA125" t="s">
        <v>1767</v>
      </c>
      <c r="RB125" t="s">
        <v>1767</v>
      </c>
      <c r="RC125" t="s">
        <v>1767</v>
      </c>
      <c r="RD125" t="s">
        <v>1767</v>
      </c>
      <c r="RE125" t="s">
        <v>1767</v>
      </c>
      <c r="RF125" t="s">
        <v>1767</v>
      </c>
      <c r="RG125" t="s">
        <v>1767</v>
      </c>
      <c r="RH125" t="s">
        <v>1767</v>
      </c>
      <c r="RI125" t="s">
        <v>1767</v>
      </c>
      <c r="RJ125" t="s">
        <v>1767</v>
      </c>
      <c r="RK125" t="s">
        <v>1767</v>
      </c>
      <c r="RZ125" t="s">
        <v>1763</v>
      </c>
      <c r="SA125" t="s">
        <v>1767</v>
      </c>
      <c r="SB125" t="s">
        <v>1767</v>
      </c>
      <c r="SC125" t="s">
        <v>1763</v>
      </c>
      <c r="SD125" t="s">
        <v>1763</v>
      </c>
      <c r="SE125" t="s">
        <v>1767</v>
      </c>
      <c r="SF125" t="s">
        <v>1763</v>
      </c>
      <c r="SG125" t="s">
        <v>1763</v>
      </c>
      <c r="SH125" t="s">
        <v>1767</v>
      </c>
      <c r="SI125" t="s">
        <v>1767</v>
      </c>
      <c r="SJ125" t="s">
        <v>1767</v>
      </c>
      <c r="SK125" t="s">
        <v>1767</v>
      </c>
      <c r="SL125" t="s">
        <v>1767</v>
      </c>
      <c r="SM125" t="s">
        <v>1767</v>
      </c>
      <c r="SN125" t="s">
        <v>1767</v>
      </c>
      <c r="SO125" t="s">
        <v>1767</v>
      </c>
      <c r="SP125" t="s">
        <v>1767</v>
      </c>
      <c r="SQ125" t="s">
        <v>1767</v>
      </c>
      <c r="SR125" t="s">
        <v>1767</v>
      </c>
      <c r="SS125" t="s">
        <v>1767</v>
      </c>
      <c r="ST125" t="s">
        <v>1767</v>
      </c>
      <c r="SU125" t="s">
        <v>1767</v>
      </c>
      <c r="SV125" t="s">
        <v>1767</v>
      </c>
      <c r="SW125" t="s">
        <v>1763</v>
      </c>
      <c r="SX125" t="s">
        <v>1767</v>
      </c>
      <c r="SY125" t="s">
        <v>1763</v>
      </c>
      <c r="SZ125" t="s">
        <v>1763</v>
      </c>
      <c r="TA125" t="s">
        <v>1767</v>
      </c>
      <c r="TB125" t="s">
        <v>1767</v>
      </c>
      <c r="TC125" t="s">
        <v>1767</v>
      </c>
      <c r="TD125" t="s">
        <v>1767</v>
      </c>
      <c r="TE125" t="s">
        <v>1767</v>
      </c>
      <c r="TF125" t="s">
        <v>1767</v>
      </c>
      <c r="TG125" t="s">
        <v>1763</v>
      </c>
      <c r="TH125" t="s">
        <v>1767</v>
      </c>
      <c r="TI125" t="s">
        <v>1767</v>
      </c>
      <c r="TJ125" t="s">
        <v>1767</v>
      </c>
      <c r="TU125" t="s">
        <v>1767</v>
      </c>
      <c r="TY125" t="s">
        <v>1763</v>
      </c>
      <c r="TZ125" t="s">
        <v>1767</v>
      </c>
      <c r="UA125" t="s">
        <v>1767</v>
      </c>
      <c r="UB125" t="s">
        <v>1763</v>
      </c>
      <c r="UC125" t="s">
        <v>1763</v>
      </c>
      <c r="UD125" t="s">
        <v>1763</v>
      </c>
      <c r="UE125" t="s">
        <v>1767</v>
      </c>
      <c r="UF125" t="s">
        <v>1767</v>
      </c>
      <c r="UG125" t="s">
        <v>1767</v>
      </c>
      <c r="UH125" t="s">
        <v>1767</v>
      </c>
      <c r="UI125" t="s">
        <v>1767</v>
      </c>
      <c r="UJ125" t="s">
        <v>1767</v>
      </c>
      <c r="UK125" t="s">
        <v>1767</v>
      </c>
      <c r="UL125" t="s">
        <v>1763</v>
      </c>
      <c r="UM125" t="s">
        <v>1767</v>
      </c>
      <c r="UN125" t="s">
        <v>1763</v>
      </c>
      <c r="UO125" t="s">
        <v>1767</v>
      </c>
      <c r="UP125" t="s">
        <v>1763</v>
      </c>
      <c r="UQ125" t="s">
        <v>1767</v>
      </c>
      <c r="UR125" t="s">
        <v>1767</v>
      </c>
      <c r="US125" t="s">
        <v>1767</v>
      </c>
      <c r="UT125" t="s">
        <v>1767</v>
      </c>
      <c r="UU125" t="s">
        <v>1767</v>
      </c>
      <c r="UV125" t="s">
        <v>1767</v>
      </c>
      <c r="UW125" t="s">
        <v>1767</v>
      </c>
      <c r="UX125" t="s">
        <v>1767</v>
      </c>
      <c r="UY125" t="s">
        <v>1767</v>
      </c>
      <c r="UZ125" t="s">
        <v>1767</v>
      </c>
      <c r="VB125" t="s">
        <v>1787</v>
      </c>
      <c r="VC125" t="s">
        <v>1846</v>
      </c>
      <c r="VD125" t="s">
        <v>1767</v>
      </c>
      <c r="VE125" t="s">
        <v>1767</v>
      </c>
      <c r="VF125" t="s">
        <v>1763</v>
      </c>
      <c r="VG125" t="s">
        <v>1767</v>
      </c>
      <c r="VH125" t="s">
        <v>1763</v>
      </c>
      <c r="VI125" t="s">
        <v>1763</v>
      </c>
      <c r="VJ125" t="s">
        <v>1763</v>
      </c>
      <c r="VK125" t="s">
        <v>1767</v>
      </c>
      <c r="VL125" t="s">
        <v>1767</v>
      </c>
      <c r="VM125" t="s">
        <v>1767</v>
      </c>
      <c r="VN125" t="s">
        <v>1767</v>
      </c>
      <c r="VO125" t="s">
        <v>1767</v>
      </c>
      <c r="VP125" t="s">
        <v>1767</v>
      </c>
      <c r="VQ125" t="s">
        <v>1767</v>
      </c>
      <c r="VR125" t="s">
        <v>1763</v>
      </c>
      <c r="VS125" t="s">
        <v>1763</v>
      </c>
      <c r="VT125" t="s">
        <v>1767</v>
      </c>
      <c r="VU125" t="s">
        <v>1767</v>
      </c>
      <c r="VV125" t="s">
        <v>1763</v>
      </c>
      <c r="VW125" t="s">
        <v>1767</v>
      </c>
      <c r="VX125" t="s">
        <v>1767</v>
      </c>
      <c r="VY125" t="s">
        <v>1763</v>
      </c>
      <c r="VZ125" t="s">
        <v>1763</v>
      </c>
      <c r="WA125" t="s">
        <v>1767</v>
      </c>
      <c r="WJ125" t="s">
        <v>1767</v>
      </c>
      <c r="WK125" t="s">
        <v>1767</v>
      </c>
      <c r="WL125" t="s">
        <v>1767</v>
      </c>
      <c r="WM125" t="s">
        <v>1767</v>
      </c>
      <c r="WN125" t="s">
        <v>1767</v>
      </c>
      <c r="WO125" t="s">
        <v>1763</v>
      </c>
      <c r="WP125" t="s">
        <v>1767</v>
      </c>
      <c r="WQ125" t="s">
        <v>1767</v>
      </c>
      <c r="WR125" t="s">
        <v>1767</v>
      </c>
      <c r="WS125" t="s">
        <v>834</v>
      </c>
      <c r="WU125" t="s">
        <v>1763</v>
      </c>
      <c r="WV125" t="s">
        <v>1767</v>
      </c>
      <c r="WW125" t="s">
        <v>1763</v>
      </c>
      <c r="WX125" t="s">
        <v>1767</v>
      </c>
      <c r="WY125" t="s">
        <v>1767</v>
      </c>
      <c r="WZ125" t="s">
        <v>1767</v>
      </c>
      <c r="XA125" t="s">
        <v>1767</v>
      </c>
      <c r="XB125" t="s">
        <v>1767</v>
      </c>
      <c r="XC125" t="s">
        <v>1802</v>
      </c>
      <c r="XD125" t="s">
        <v>1763</v>
      </c>
      <c r="XE125" t="s">
        <v>1767</v>
      </c>
      <c r="XF125" t="s">
        <v>1767</v>
      </c>
      <c r="XG125" t="s">
        <v>1767</v>
      </c>
      <c r="XH125" t="s">
        <v>1767</v>
      </c>
      <c r="XI125" t="s">
        <v>1763</v>
      </c>
      <c r="XJ125" t="s">
        <v>1767</v>
      </c>
      <c r="XK125" t="s">
        <v>1763</v>
      </c>
      <c r="XL125" t="s">
        <v>1767</v>
      </c>
      <c r="XM125" t="s">
        <v>1767</v>
      </c>
      <c r="XN125" t="s">
        <v>1767</v>
      </c>
      <c r="XO125" t="s">
        <v>1767</v>
      </c>
      <c r="XP125" t="s">
        <v>1767</v>
      </c>
      <c r="XQ125" t="s">
        <v>1767</v>
      </c>
      <c r="XR125" t="s">
        <v>1763</v>
      </c>
      <c r="XS125" t="s">
        <v>1767</v>
      </c>
      <c r="XT125" t="s">
        <v>1763</v>
      </c>
      <c r="XU125" t="s">
        <v>1767</v>
      </c>
      <c r="XV125" t="s">
        <v>1767</v>
      </c>
      <c r="XW125" t="s">
        <v>1767</v>
      </c>
      <c r="XX125" t="s">
        <v>1767</v>
      </c>
      <c r="XY125" t="s">
        <v>1767</v>
      </c>
      <c r="XZ125" t="s">
        <v>1763</v>
      </c>
      <c r="YA125" t="s">
        <v>1767</v>
      </c>
      <c r="YB125" t="s">
        <v>1767</v>
      </c>
      <c r="YC125" t="s">
        <v>1767</v>
      </c>
      <c r="YD125" t="s">
        <v>1763</v>
      </c>
      <c r="YE125" t="s">
        <v>1767</v>
      </c>
      <c r="YF125" t="s">
        <v>1767</v>
      </c>
      <c r="YG125" t="s">
        <v>1767</v>
      </c>
      <c r="YH125" t="s">
        <v>1767</v>
      </c>
      <c r="YI125" t="s">
        <v>1767</v>
      </c>
      <c r="YJ125" t="s">
        <v>1767</v>
      </c>
      <c r="YK125" t="s">
        <v>1767</v>
      </c>
      <c r="YL125" t="s">
        <v>1767</v>
      </c>
      <c r="YM125" t="s">
        <v>1767</v>
      </c>
      <c r="YN125" t="s">
        <v>1767</v>
      </c>
      <c r="YO125" t="s">
        <v>1767</v>
      </c>
      <c r="YP125" t="s">
        <v>1767</v>
      </c>
      <c r="YQ125" t="s">
        <v>1767</v>
      </c>
      <c r="YR125" t="s">
        <v>1763</v>
      </c>
      <c r="YS125" t="s">
        <v>1767</v>
      </c>
      <c r="YT125" t="s">
        <v>1767</v>
      </c>
      <c r="YU125" t="s">
        <v>1763</v>
      </c>
      <c r="YW125" t="s">
        <v>1763</v>
      </c>
      <c r="YX125" t="s">
        <v>1767</v>
      </c>
      <c r="YY125" t="s">
        <v>1767</v>
      </c>
      <c r="YZ125" t="s">
        <v>1767</v>
      </c>
      <c r="ZA125" t="s">
        <v>1767</v>
      </c>
      <c r="ZB125" t="s">
        <v>1767</v>
      </c>
      <c r="ZC125" t="s">
        <v>1763</v>
      </c>
      <c r="ZD125" t="s">
        <v>1767</v>
      </c>
      <c r="ZE125" t="s">
        <v>1767</v>
      </c>
      <c r="ZF125" t="s">
        <v>1767</v>
      </c>
      <c r="ZG125" t="s">
        <v>1767</v>
      </c>
      <c r="ZH125" t="s">
        <v>1763</v>
      </c>
      <c r="ZI125" t="s">
        <v>1767</v>
      </c>
      <c r="ZJ125" t="s">
        <v>1767</v>
      </c>
      <c r="ZK125" t="s">
        <v>1767</v>
      </c>
      <c r="ZL125" t="s">
        <v>1767</v>
      </c>
      <c r="ZM125" t="s">
        <v>1767</v>
      </c>
      <c r="ZN125" t="s">
        <v>1763</v>
      </c>
      <c r="ZO125" t="s">
        <v>1767</v>
      </c>
      <c r="ZP125" t="s">
        <v>1767</v>
      </c>
      <c r="ZQ125" t="s">
        <v>1767</v>
      </c>
      <c r="ZR125" t="s">
        <v>1763</v>
      </c>
      <c r="ZS125" t="s">
        <v>1763</v>
      </c>
      <c r="ZT125" t="s">
        <v>1767</v>
      </c>
      <c r="ZU125" t="s">
        <v>1767</v>
      </c>
      <c r="ZV125" t="s">
        <v>1767</v>
      </c>
      <c r="ZW125" t="s">
        <v>1767</v>
      </c>
      <c r="ZX125" t="s">
        <v>1767</v>
      </c>
      <c r="ZY125" t="s">
        <v>1767</v>
      </c>
      <c r="ZZ125" t="s">
        <v>1767</v>
      </c>
      <c r="AAA125" t="s">
        <v>1767</v>
      </c>
      <c r="AAB125" t="s">
        <v>1767</v>
      </c>
      <c r="AAC125" t="s">
        <v>1767</v>
      </c>
      <c r="AAD125" t="s">
        <v>1767</v>
      </c>
      <c r="AAE125" t="s">
        <v>1767</v>
      </c>
      <c r="AAF125" t="s">
        <v>1767</v>
      </c>
      <c r="AAH125" t="s">
        <v>1763</v>
      </c>
      <c r="AAI125" t="s">
        <v>1767</v>
      </c>
      <c r="AAJ125" t="s">
        <v>1763</v>
      </c>
      <c r="AAK125" t="s">
        <v>1767</v>
      </c>
      <c r="AAL125" t="s">
        <v>1763</v>
      </c>
      <c r="AAM125" t="s">
        <v>1767</v>
      </c>
      <c r="AAN125" t="s">
        <v>1767</v>
      </c>
      <c r="AAO125" t="s">
        <v>1767</v>
      </c>
      <c r="AAP125" t="s">
        <v>1767</v>
      </c>
      <c r="AAQ125" t="s">
        <v>1767</v>
      </c>
      <c r="AAR125" t="s">
        <v>1767</v>
      </c>
      <c r="AAS125" t="s">
        <v>1767</v>
      </c>
      <c r="AAT125" t="s">
        <v>1767</v>
      </c>
      <c r="AAV125" t="s">
        <v>1767</v>
      </c>
      <c r="AAW125" t="s">
        <v>1767</v>
      </c>
      <c r="AAX125" t="s">
        <v>1767</v>
      </c>
      <c r="AAY125" t="s">
        <v>1767</v>
      </c>
      <c r="AAZ125" t="s">
        <v>1767</v>
      </c>
      <c r="ABA125" t="s">
        <v>1763</v>
      </c>
      <c r="ABB125" t="s">
        <v>1763</v>
      </c>
      <c r="ABC125" t="s">
        <v>1767</v>
      </c>
      <c r="ABD125" t="s">
        <v>1767</v>
      </c>
      <c r="ABE125" t="s">
        <v>1767</v>
      </c>
      <c r="ABF125" t="s">
        <v>1767</v>
      </c>
      <c r="ABG125" t="s">
        <v>1767</v>
      </c>
      <c r="ABH125" t="s">
        <v>1767</v>
      </c>
      <c r="ABI125" t="s">
        <v>1767</v>
      </c>
      <c r="ABJ125" t="s">
        <v>1767</v>
      </c>
      <c r="ABK125" t="s">
        <v>1767</v>
      </c>
      <c r="ABL125" t="s">
        <v>1767</v>
      </c>
      <c r="ABM125" t="s">
        <v>1767</v>
      </c>
      <c r="ABN125" t="s">
        <v>1767</v>
      </c>
      <c r="ABO125" t="s">
        <v>1767</v>
      </c>
      <c r="ABP125" t="s">
        <v>1763</v>
      </c>
      <c r="ABQ125" t="s">
        <v>1767</v>
      </c>
      <c r="ABR125" t="s">
        <v>1767</v>
      </c>
      <c r="ABS125" t="s">
        <v>1767</v>
      </c>
      <c r="ABT125" t="s">
        <v>1767</v>
      </c>
      <c r="ABU125" t="s">
        <v>1767</v>
      </c>
      <c r="ABV125" t="s">
        <v>1763</v>
      </c>
      <c r="ABW125" t="s">
        <v>1763</v>
      </c>
      <c r="ABX125" t="s">
        <v>1767</v>
      </c>
      <c r="ABY125" t="s">
        <v>1767</v>
      </c>
      <c r="ABZ125" t="s">
        <v>1767</v>
      </c>
      <c r="ACA125" t="s">
        <v>1763</v>
      </c>
      <c r="ACB125" t="s">
        <v>1767</v>
      </c>
      <c r="ACC125" t="s">
        <v>1767</v>
      </c>
      <c r="ACD125" t="s">
        <v>1767</v>
      </c>
      <c r="ACE125" t="s">
        <v>1767</v>
      </c>
      <c r="ACF125" t="s">
        <v>1767</v>
      </c>
      <c r="ACG125" t="s">
        <v>1767</v>
      </c>
      <c r="ACH125" t="s">
        <v>1767</v>
      </c>
      <c r="ACI125" t="s">
        <v>1767</v>
      </c>
    </row>
    <row r="126" spans="1:763">
      <c r="A126" t="s">
        <v>1402</v>
      </c>
      <c r="B126" t="s">
        <v>1403</v>
      </c>
      <c r="C126" t="s">
        <v>1404</v>
      </c>
      <c r="D126" t="s">
        <v>932</v>
      </c>
      <c r="E126" t="s">
        <v>932</v>
      </c>
      <c r="P126" t="s">
        <v>812</v>
      </c>
      <c r="Q126">
        <v>0.874863865752458</v>
      </c>
      <c r="T126" t="s">
        <v>1803</v>
      </c>
      <c r="V126" t="s">
        <v>1763</v>
      </c>
      <c r="X126" t="s">
        <v>1767</v>
      </c>
      <c r="Y126" t="s">
        <v>1764</v>
      </c>
      <c r="Z126" t="s">
        <v>1764</v>
      </c>
      <c r="AA126" t="s">
        <v>1792</v>
      </c>
      <c r="AB126" t="s">
        <v>1766</v>
      </c>
      <c r="AC126" t="s">
        <v>879</v>
      </c>
      <c r="AD126" t="s">
        <v>1767</v>
      </c>
      <c r="AE126" t="s">
        <v>837</v>
      </c>
      <c r="AF126" t="s">
        <v>845</v>
      </c>
      <c r="AG126" t="s">
        <v>818</v>
      </c>
      <c r="KF126" t="s">
        <v>879</v>
      </c>
      <c r="KH126" t="s">
        <v>818</v>
      </c>
      <c r="KI126" t="s">
        <v>818</v>
      </c>
      <c r="KJ126" t="s">
        <v>818</v>
      </c>
      <c r="KK126" t="s">
        <v>818</v>
      </c>
      <c r="KL126" t="s">
        <v>818</v>
      </c>
      <c r="KM126" t="s">
        <v>845</v>
      </c>
      <c r="KN126" t="s">
        <v>845</v>
      </c>
      <c r="KO126" t="s">
        <v>818</v>
      </c>
      <c r="KP126" t="s">
        <v>818</v>
      </c>
      <c r="KQ126" t="s">
        <v>837</v>
      </c>
      <c r="KR126" t="s">
        <v>818</v>
      </c>
      <c r="KS126" t="s">
        <v>845</v>
      </c>
      <c r="KT126" t="s">
        <v>818</v>
      </c>
      <c r="KU126" t="s">
        <v>818</v>
      </c>
      <c r="KV126" t="s">
        <v>818</v>
      </c>
      <c r="KW126" t="s">
        <v>818</v>
      </c>
      <c r="KX126" t="s">
        <v>818</v>
      </c>
      <c r="KY126" t="s">
        <v>818</v>
      </c>
      <c r="KZ126" t="s">
        <v>845</v>
      </c>
      <c r="LA126" t="s">
        <v>818</v>
      </c>
      <c r="LB126" t="s">
        <v>845</v>
      </c>
      <c r="LC126" t="s">
        <v>845</v>
      </c>
      <c r="LD126" t="s">
        <v>879</v>
      </c>
      <c r="LE126" t="s">
        <v>818</v>
      </c>
      <c r="LF126" t="s">
        <v>837</v>
      </c>
      <c r="LH126" t="s">
        <v>1763</v>
      </c>
      <c r="LI126" t="s">
        <v>1767</v>
      </c>
      <c r="LJ126" t="s">
        <v>1763</v>
      </c>
      <c r="LK126" t="s">
        <v>1767</v>
      </c>
      <c r="LL126" t="s">
        <v>1767</v>
      </c>
      <c r="LM126" t="s">
        <v>1767</v>
      </c>
      <c r="LN126" t="s">
        <v>1763</v>
      </c>
      <c r="LO126" t="s">
        <v>1767</v>
      </c>
      <c r="LQ126" t="s">
        <v>1767</v>
      </c>
      <c r="LR126" t="s">
        <v>818</v>
      </c>
      <c r="LS126" t="s">
        <v>818</v>
      </c>
      <c r="LT126" t="s">
        <v>818</v>
      </c>
      <c r="LU126" t="s">
        <v>818</v>
      </c>
      <c r="LV126" t="s">
        <v>818</v>
      </c>
      <c r="LW126" t="s">
        <v>818</v>
      </c>
      <c r="LX126" t="s">
        <v>1767</v>
      </c>
      <c r="MA126" t="s">
        <v>1862</v>
      </c>
      <c r="MB126" t="s">
        <v>913</v>
      </c>
      <c r="MC126" t="s">
        <v>1804</v>
      </c>
      <c r="MD126" t="s">
        <v>1763</v>
      </c>
      <c r="MF126" t="s">
        <v>1770</v>
      </c>
      <c r="MI126" t="s">
        <v>1763</v>
      </c>
      <c r="MJ126" t="s">
        <v>1771</v>
      </c>
      <c r="MK126" t="s">
        <v>1763</v>
      </c>
      <c r="ML126" t="s">
        <v>1767</v>
      </c>
      <c r="MM126" t="s">
        <v>1767</v>
      </c>
      <c r="MN126" t="s">
        <v>1767</v>
      </c>
      <c r="MO126" t="s">
        <v>1767</v>
      </c>
      <c r="MP126" t="s">
        <v>1767</v>
      </c>
      <c r="MQ126" t="s">
        <v>1767</v>
      </c>
      <c r="MR126" t="s">
        <v>1767</v>
      </c>
      <c r="MS126" t="s">
        <v>1767</v>
      </c>
      <c r="MT126" t="s">
        <v>1767</v>
      </c>
      <c r="MU126" t="s">
        <v>1763</v>
      </c>
      <c r="NC126" t="s">
        <v>1767</v>
      </c>
      <c r="ND126" t="s">
        <v>1767</v>
      </c>
      <c r="NE126" t="s">
        <v>1763</v>
      </c>
      <c r="NF126" t="s">
        <v>1767</v>
      </c>
      <c r="NG126" t="s">
        <v>1767</v>
      </c>
      <c r="NH126" t="s">
        <v>1767</v>
      </c>
      <c r="NI126" t="s">
        <v>1767</v>
      </c>
      <c r="NJ126" t="s">
        <v>1767</v>
      </c>
      <c r="NK126" t="s">
        <v>1767</v>
      </c>
      <c r="NL126" t="s">
        <v>1763</v>
      </c>
      <c r="NM126" t="s">
        <v>1767</v>
      </c>
      <c r="NN126" t="s">
        <v>1767</v>
      </c>
      <c r="NO126" t="s">
        <v>1767</v>
      </c>
      <c r="NP126" t="s">
        <v>1767</v>
      </c>
      <c r="NQ126" t="s">
        <v>1767</v>
      </c>
      <c r="NR126" t="s">
        <v>1763</v>
      </c>
      <c r="NS126" t="s">
        <v>1767</v>
      </c>
      <c r="NU126" t="s">
        <v>1772</v>
      </c>
      <c r="NX126" t="s">
        <v>1773</v>
      </c>
      <c r="OP126" t="s">
        <v>1763</v>
      </c>
      <c r="OQ126" t="s">
        <v>1774</v>
      </c>
      <c r="OR126" t="s">
        <v>1775</v>
      </c>
      <c r="OS126" t="s">
        <v>1819</v>
      </c>
      <c r="OT126" t="s">
        <v>1763</v>
      </c>
      <c r="OU126" t="s">
        <v>1763</v>
      </c>
      <c r="OV126" t="s">
        <v>1777</v>
      </c>
      <c r="OW126" t="s">
        <v>1778</v>
      </c>
      <c r="OX126" t="s">
        <v>832</v>
      </c>
      <c r="OY126" t="s">
        <v>1779</v>
      </c>
      <c r="OZ126" t="s">
        <v>849</v>
      </c>
      <c r="PA126" t="s">
        <v>1763</v>
      </c>
      <c r="PB126" t="s">
        <v>1763</v>
      </c>
      <c r="PC126" t="s">
        <v>1767</v>
      </c>
      <c r="PD126" t="s">
        <v>1767</v>
      </c>
      <c r="PE126" t="s">
        <v>1763</v>
      </c>
      <c r="PF126" t="s">
        <v>1767</v>
      </c>
      <c r="PG126" t="s">
        <v>1767</v>
      </c>
      <c r="PH126" t="s">
        <v>1767</v>
      </c>
      <c r="PI126" t="s">
        <v>1767</v>
      </c>
      <c r="PJ126" t="s">
        <v>1767</v>
      </c>
      <c r="PK126" t="s">
        <v>1767</v>
      </c>
      <c r="PL126" t="s">
        <v>1832</v>
      </c>
      <c r="PM126" t="s">
        <v>845</v>
      </c>
      <c r="PN126" t="s">
        <v>845</v>
      </c>
      <c r="PO126" t="s">
        <v>1807</v>
      </c>
      <c r="PP126" t="s">
        <v>1813</v>
      </c>
      <c r="PQ126" t="s">
        <v>1763</v>
      </c>
      <c r="PR126" t="s">
        <v>1763</v>
      </c>
      <c r="PS126" t="s">
        <v>1767</v>
      </c>
      <c r="PT126" t="s">
        <v>1767</v>
      </c>
      <c r="PU126" t="s">
        <v>1767</v>
      </c>
      <c r="PV126" t="s">
        <v>1767</v>
      </c>
      <c r="PW126" t="s">
        <v>1767</v>
      </c>
      <c r="PX126" t="s">
        <v>1767</v>
      </c>
      <c r="PY126" t="s">
        <v>1767</v>
      </c>
      <c r="PZ126" t="s">
        <v>1783</v>
      </c>
      <c r="QA126" t="s">
        <v>841</v>
      </c>
      <c r="QB126" t="s">
        <v>1784</v>
      </c>
      <c r="QC126" t="s">
        <v>1858</v>
      </c>
      <c r="QD126" t="s">
        <v>1869</v>
      </c>
      <c r="QE126" t="s">
        <v>845</v>
      </c>
      <c r="QF126" t="s">
        <v>1763</v>
      </c>
      <c r="QG126" t="s">
        <v>1763</v>
      </c>
      <c r="QH126" t="s">
        <v>1763</v>
      </c>
      <c r="QI126" t="s">
        <v>1767</v>
      </c>
      <c r="QJ126" t="s">
        <v>1763</v>
      </c>
      <c r="QK126" t="s">
        <v>1763</v>
      </c>
      <c r="QL126" t="s">
        <v>1767</v>
      </c>
      <c r="QM126" t="s">
        <v>1763</v>
      </c>
      <c r="QN126" t="s">
        <v>1767</v>
      </c>
      <c r="QO126" t="s">
        <v>1767</v>
      </c>
      <c r="QP126" t="s">
        <v>1767</v>
      </c>
      <c r="QQ126" t="s">
        <v>1767</v>
      </c>
      <c r="QR126" t="s">
        <v>1767</v>
      </c>
      <c r="QS126" t="s">
        <v>1763</v>
      </c>
      <c r="QT126" t="s">
        <v>1767</v>
      </c>
      <c r="QU126" t="s">
        <v>1767</v>
      </c>
      <c r="QV126" t="s">
        <v>1767</v>
      </c>
      <c r="QW126" t="s">
        <v>1767</v>
      </c>
      <c r="QX126" t="s">
        <v>1767</v>
      </c>
      <c r="QY126" t="s">
        <v>1767</v>
      </c>
      <c r="QZ126" t="s">
        <v>1767</v>
      </c>
      <c r="RA126" t="s">
        <v>1767</v>
      </c>
      <c r="RB126" t="s">
        <v>1767</v>
      </c>
      <c r="RC126" t="s">
        <v>1767</v>
      </c>
      <c r="RD126" t="s">
        <v>1767</v>
      </c>
      <c r="RE126" t="s">
        <v>1767</v>
      </c>
      <c r="RF126" t="s">
        <v>1767</v>
      </c>
      <c r="RG126" t="s">
        <v>1767</v>
      </c>
      <c r="RH126" t="s">
        <v>1767</v>
      </c>
      <c r="RI126" t="s">
        <v>1767</v>
      </c>
      <c r="RJ126" t="s">
        <v>1767</v>
      </c>
      <c r="RK126" t="s">
        <v>1763</v>
      </c>
      <c r="RL126" t="s">
        <v>1763</v>
      </c>
      <c r="RM126" t="s">
        <v>1767</v>
      </c>
      <c r="RN126" t="s">
        <v>1767</v>
      </c>
      <c r="RO126" t="s">
        <v>1767</v>
      </c>
      <c r="RP126" t="s">
        <v>1767</v>
      </c>
      <c r="RQ126" t="s">
        <v>1767</v>
      </c>
      <c r="RR126" t="s">
        <v>1767</v>
      </c>
      <c r="RS126" t="s">
        <v>1767</v>
      </c>
      <c r="RT126" t="s">
        <v>1767</v>
      </c>
      <c r="RU126" t="s">
        <v>1767</v>
      </c>
      <c r="RV126" t="s">
        <v>1767</v>
      </c>
      <c r="RW126" t="s">
        <v>1767</v>
      </c>
      <c r="RX126" t="s">
        <v>845</v>
      </c>
      <c r="RY126" t="s">
        <v>891</v>
      </c>
      <c r="RZ126" t="s">
        <v>1763</v>
      </c>
      <c r="SA126" t="s">
        <v>1767</v>
      </c>
      <c r="SB126" t="s">
        <v>1767</v>
      </c>
      <c r="SC126" t="s">
        <v>1767</v>
      </c>
      <c r="SD126" t="s">
        <v>1763</v>
      </c>
      <c r="SE126" t="s">
        <v>1767</v>
      </c>
      <c r="SF126" t="s">
        <v>1763</v>
      </c>
      <c r="SG126" t="s">
        <v>1767</v>
      </c>
      <c r="SH126" t="s">
        <v>1767</v>
      </c>
      <c r="SI126" t="s">
        <v>1767</v>
      </c>
      <c r="SJ126" t="s">
        <v>1767</v>
      </c>
      <c r="SK126" t="s">
        <v>1767</v>
      </c>
      <c r="SL126" t="s">
        <v>1767</v>
      </c>
      <c r="SM126" t="s">
        <v>1767</v>
      </c>
      <c r="SN126" t="s">
        <v>1767</v>
      </c>
      <c r="SO126" t="s">
        <v>1767</v>
      </c>
      <c r="SP126" t="s">
        <v>1767</v>
      </c>
      <c r="SQ126" t="s">
        <v>1767</v>
      </c>
      <c r="SR126" t="s">
        <v>1767</v>
      </c>
      <c r="SS126" t="s">
        <v>1767</v>
      </c>
      <c r="ST126" t="s">
        <v>1767</v>
      </c>
      <c r="SU126" t="s">
        <v>1767</v>
      </c>
      <c r="SV126" t="s">
        <v>1767</v>
      </c>
      <c r="SW126" t="s">
        <v>1763</v>
      </c>
      <c r="SX126" t="s">
        <v>1767</v>
      </c>
      <c r="SY126" t="s">
        <v>1763</v>
      </c>
      <c r="SZ126" t="s">
        <v>1763</v>
      </c>
      <c r="TA126" t="s">
        <v>1767</v>
      </c>
      <c r="TB126" t="s">
        <v>1767</v>
      </c>
      <c r="TC126" t="s">
        <v>1767</v>
      </c>
      <c r="TD126" t="s">
        <v>1767</v>
      </c>
      <c r="TE126" t="s">
        <v>1767</v>
      </c>
      <c r="TF126" t="s">
        <v>1767</v>
      </c>
      <c r="TG126" t="s">
        <v>1767</v>
      </c>
      <c r="TH126" t="s">
        <v>1767</v>
      </c>
      <c r="TI126" t="s">
        <v>1767</v>
      </c>
      <c r="TJ126" t="s">
        <v>1767</v>
      </c>
      <c r="TU126" t="s">
        <v>1767</v>
      </c>
      <c r="TY126" t="s">
        <v>1763</v>
      </c>
      <c r="TZ126" t="s">
        <v>1767</v>
      </c>
      <c r="UA126" t="s">
        <v>1767</v>
      </c>
      <c r="UB126" t="s">
        <v>1767</v>
      </c>
      <c r="UC126" t="s">
        <v>1767</v>
      </c>
      <c r="UD126" t="s">
        <v>1767</v>
      </c>
      <c r="UE126" t="s">
        <v>1767</v>
      </c>
      <c r="UF126" t="s">
        <v>1767</v>
      </c>
      <c r="UG126" t="s">
        <v>1767</v>
      </c>
      <c r="UH126" t="s">
        <v>1767</v>
      </c>
      <c r="UI126" t="s">
        <v>1767</v>
      </c>
      <c r="UJ126" t="s">
        <v>1767</v>
      </c>
      <c r="UK126" t="s">
        <v>1767</v>
      </c>
      <c r="UL126" t="s">
        <v>1763</v>
      </c>
      <c r="UM126" t="s">
        <v>1763</v>
      </c>
      <c r="UN126" t="s">
        <v>1763</v>
      </c>
      <c r="UO126" t="s">
        <v>1767</v>
      </c>
      <c r="UP126" t="s">
        <v>1767</v>
      </c>
      <c r="UQ126" t="s">
        <v>1767</v>
      </c>
      <c r="UR126" t="s">
        <v>1763</v>
      </c>
      <c r="US126" t="s">
        <v>1767</v>
      </c>
      <c r="UT126" t="s">
        <v>1767</v>
      </c>
      <c r="UU126" t="s">
        <v>1767</v>
      </c>
      <c r="UV126" t="s">
        <v>1767</v>
      </c>
      <c r="UW126" t="s">
        <v>1767</v>
      </c>
      <c r="UX126" t="s">
        <v>1767</v>
      </c>
      <c r="UY126" t="s">
        <v>1767</v>
      </c>
      <c r="UZ126" t="s">
        <v>1767</v>
      </c>
      <c r="VB126" t="s">
        <v>1822</v>
      </c>
      <c r="VC126" t="s">
        <v>1846</v>
      </c>
      <c r="VD126" t="s">
        <v>1767</v>
      </c>
      <c r="VE126" t="s">
        <v>1767</v>
      </c>
      <c r="VF126" t="s">
        <v>1763</v>
      </c>
      <c r="VG126" t="s">
        <v>1767</v>
      </c>
      <c r="VH126" t="s">
        <v>1767</v>
      </c>
      <c r="VI126" t="s">
        <v>1767</v>
      </c>
      <c r="VJ126" t="s">
        <v>1767</v>
      </c>
      <c r="VK126" t="s">
        <v>1767</v>
      </c>
      <c r="VL126" t="s">
        <v>1767</v>
      </c>
      <c r="VM126" t="s">
        <v>1767</v>
      </c>
      <c r="VN126" t="s">
        <v>1767</v>
      </c>
      <c r="VO126" t="s">
        <v>1767</v>
      </c>
      <c r="VP126" t="s">
        <v>1767</v>
      </c>
      <c r="VQ126" t="s">
        <v>1767</v>
      </c>
      <c r="VY126" t="s">
        <v>1763</v>
      </c>
      <c r="VZ126" t="s">
        <v>1763</v>
      </c>
      <c r="WA126" t="s">
        <v>1767</v>
      </c>
      <c r="WJ126" t="s">
        <v>1763</v>
      </c>
      <c r="WK126" t="s">
        <v>1767</v>
      </c>
      <c r="WL126" t="s">
        <v>1767</v>
      </c>
      <c r="WM126" t="s">
        <v>1767</v>
      </c>
      <c r="WN126" t="s">
        <v>1767</v>
      </c>
      <c r="WO126" t="s">
        <v>1767</v>
      </c>
      <c r="WP126" t="s">
        <v>1767</v>
      </c>
      <c r="WQ126" t="s">
        <v>1767</v>
      </c>
      <c r="WR126" t="s">
        <v>1767</v>
      </c>
      <c r="WS126" t="s">
        <v>849</v>
      </c>
      <c r="WU126" t="s">
        <v>1767</v>
      </c>
      <c r="WV126" t="s">
        <v>1767</v>
      </c>
      <c r="WW126" t="s">
        <v>1767</v>
      </c>
      <c r="WX126" t="s">
        <v>1767</v>
      </c>
      <c r="WY126" t="s">
        <v>1767</v>
      </c>
      <c r="WZ126" t="s">
        <v>1763</v>
      </c>
      <c r="XA126" t="s">
        <v>1767</v>
      </c>
      <c r="XB126" t="s">
        <v>1767</v>
      </c>
      <c r="XC126" t="s">
        <v>1802</v>
      </c>
      <c r="XD126" t="s">
        <v>1763</v>
      </c>
      <c r="XE126" t="s">
        <v>1767</v>
      </c>
      <c r="XF126" t="s">
        <v>1767</v>
      </c>
      <c r="XG126" t="s">
        <v>1767</v>
      </c>
      <c r="XH126" t="s">
        <v>1767</v>
      </c>
      <c r="XI126" t="s">
        <v>1767</v>
      </c>
      <c r="XJ126" t="s">
        <v>1767</v>
      </c>
      <c r="XK126" t="s">
        <v>1767</v>
      </c>
      <c r="XL126" t="s">
        <v>1767</v>
      </c>
      <c r="XM126" t="s">
        <v>1767</v>
      </c>
      <c r="XN126" t="s">
        <v>1767</v>
      </c>
      <c r="XO126" t="s">
        <v>1767</v>
      </c>
      <c r="XP126" t="s">
        <v>1767</v>
      </c>
      <c r="XQ126" t="s">
        <v>1767</v>
      </c>
      <c r="XR126" t="s">
        <v>1763</v>
      </c>
      <c r="XS126" t="s">
        <v>1763</v>
      </c>
      <c r="XT126" t="s">
        <v>1763</v>
      </c>
      <c r="XU126" t="s">
        <v>1767</v>
      </c>
      <c r="XV126" t="s">
        <v>1767</v>
      </c>
      <c r="XW126" t="s">
        <v>1767</v>
      </c>
      <c r="XX126" t="s">
        <v>1767</v>
      </c>
      <c r="XY126" t="s">
        <v>1767</v>
      </c>
      <c r="XZ126" t="s">
        <v>1767</v>
      </c>
      <c r="ZM126" t="s">
        <v>1767</v>
      </c>
      <c r="ZN126" t="s">
        <v>1767</v>
      </c>
      <c r="ZO126" t="s">
        <v>1767</v>
      </c>
      <c r="ZP126" t="s">
        <v>1767</v>
      </c>
      <c r="ZQ126" t="s">
        <v>1763</v>
      </c>
      <c r="ZR126" t="s">
        <v>1763</v>
      </c>
      <c r="ZS126" t="s">
        <v>1767</v>
      </c>
      <c r="ZT126" t="s">
        <v>1767</v>
      </c>
      <c r="ZU126" t="s">
        <v>1767</v>
      </c>
      <c r="ZV126" t="s">
        <v>1767</v>
      </c>
      <c r="ZW126" t="s">
        <v>1767</v>
      </c>
      <c r="ZX126" t="s">
        <v>1767</v>
      </c>
      <c r="ZY126" t="s">
        <v>1767</v>
      </c>
      <c r="ZZ126" t="s">
        <v>1767</v>
      </c>
      <c r="AAA126" t="s">
        <v>1763</v>
      </c>
      <c r="AAB126" t="s">
        <v>1767</v>
      </c>
      <c r="AAC126" t="s">
        <v>1767</v>
      </c>
      <c r="AAD126" t="s">
        <v>1767</v>
      </c>
      <c r="AAE126" t="s">
        <v>1767</v>
      </c>
      <c r="AAF126" t="s">
        <v>1767</v>
      </c>
      <c r="AAH126" t="s">
        <v>1763</v>
      </c>
      <c r="AAI126" t="s">
        <v>1767</v>
      </c>
      <c r="AAJ126" t="s">
        <v>1767</v>
      </c>
      <c r="AAK126" t="s">
        <v>1767</v>
      </c>
      <c r="AAL126" t="s">
        <v>1767</v>
      </c>
      <c r="AAM126" t="s">
        <v>1767</v>
      </c>
      <c r="AAN126" t="s">
        <v>1763</v>
      </c>
      <c r="AAO126" t="s">
        <v>1767</v>
      </c>
      <c r="AAP126" t="s">
        <v>1767</v>
      </c>
      <c r="AAQ126" t="s">
        <v>1767</v>
      </c>
      <c r="AAR126" t="s">
        <v>1767</v>
      </c>
      <c r="AAS126" t="s">
        <v>1767</v>
      </c>
      <c r="AAT126" t="s">
        <v>1767</v>
      </c>
      <c r="AAV126" t="s">
        <v>1767</v>
      </c>
      <c r="AAW126" t="s">
        <v>1767</v>
      </c>
      <c r="AAX126" t="s">
        <v>1767</v>
      </c>
      <c r="AAY126" t="s">
        <v>1767</v>
      </c>
      <c r="AAZ126" t="s">
        <v>1767</v>
      </c>
      <c r="ABA126" t="s">
        <v>1767</v>
      </c>
      <c r="ABB126" t="s">
        <v>1767</v>
      </c>
      <c r="ABC126" t="s">
        <v>1767</v>
      </c>
      <c r="ABD126" t="s">
        <v>1767</v>
      </c>
      <c r="ABE126" t="s">
        <v>1767</v>
      </c>
      <c r="ABF126" t="s">
        <v>1767</v>
      </c>
      <c r="ABG126" t="s">
        <v>1767</v>
      </c>
      <c r="ABH126" t="s">
        <v>1767</v>
      </c>
      <c r="ABI126" t="s">
        <v>1767</v>
      </c>
      <c r="ABJ126" t="s">
        <v>1767</v>
      </c>
      <c r="ABK126" t="s">
        <v>1763</v>
      </c>
      <c r="ABL126" t="s">
        <v>1767</v>
      </c>
      <c r="ABM126" t="s">
        <v>1767</v>
      </c>
      <c r="ABN126" t="s">
        <v>1767</v>
      </c>
      <c r="ABO126" t="s">
        <v>1767</v>
      </c>
      <c r="ABP126" t="s">
        <v>1767</v>
      </c>
      <c r="ABQ126" t="s">
        <v>1767</v>
      </c>
      <c r="ABR126" t="s">
        <v>1767</v>
      </c>
      <c r="ABS126" t="s">
        <v>1767</v>
      </c>
      <c r="ABT126" t="s">
        <v>1767</v>
      </c>
      <c r="ABU126" t="s">
        <v>1767</v>
      </c>
      <c r="ABV126" t="s">
        <v>1767</v>
      </c>
      <c r="ABW126" t="s">
        <v>1763</v>
      </c>
      <c r="ABX126" t="s">
        <v>1767</v>
      </c>
      <c r="ABY126" t="s">
        <v>1767</v>
      </c>
      <c r="ABZ126" t="s">
        <v>1767</v>
      </c>
      <c r="ACA126" t="s">
        <v>1767</v>
      </c>
      <c r="ACB126" t="s">
        <v>1763</v>
      </c>
      <c r="ACC126" t="s">
        <v>1767</v>
      </c>
      <c r="ACD126" t="s">
        <v>1767</v>
      </c>
      <c r="ACE126" t="s">
        <v>1767</v>
      </c>
      <c r="ACF126" t="s">
        <v>1767</v>
      </c>
      <c r="ACG126" t="s">
        <v>1767</v>
      </c>
      <c r="ACH126" t="s">
        <v>1767</v>
      </c>
      <c r="ACI126" t="s">
        <v>1767</v>
      </c>
    </row>
    <row r="127" spans="1:763">
      <c r="A127" t="s">
        <v>1405</v>
      </c>
      <c r="B127" t="s">
        <v>1406</v>
      </c>
      <c r="C127" t="s">
        <v>1407</v>
      </c>
      <c r="D127" t="s">
        <v>967</v>
      </c>
      <c r="E127" t="s">
        <v>967</v>
      </c>
      <c r="P127" t="s">
        <v>1110</v>
      </c>
      <c r="Q127">
        <v>1.39</v>
      </c>
      <c r="T127" t="s">
        <v>1945</v>
      </c>
      <c r="V127" t="s">
        <v>1763</v>
      </c>
      <c r="X127" t="s">
        <v>1763</v>
      </c>
      <c r="Y127" t="s">
        <v>1764</v>
      </c>
      <c r="AA127" t="s">
        <v>1792</v>
      </c>
      <c r="AB127" t="s">
        <v>1766</v>
      </c>
      <c r="AC127" t="s">
        <v>1057</v>
      </c>
      <c r="AD127" t="s">
        <v>1767</v>
      </c>
      <c r="AE127" t="s">
        <v>1057</v>
      </c>
      <c r="AF127" t="s">
        <v>818</v>
      </c>
      <c r="AG127" t="s">
        <v>818</v>
      </c>
      <c r="KF127" t="s">
        <v>1057</v>
      </c>
      <c r="KH127" t="s">
        <v>818</v>
      </c>
      <c r="KI127" t="s">
        <v>818</v>
      </c>
      <c r="KJ127" t="s">
        <v>845</v>
      </c>
      <c r="KK127" t="s">
        <v>818</v>
      </c>
      <c r="KL127" t="s">
        <v>818</v>
      </c>
      <c r="KM127" t="s">
        <v>845</v>
      </c>
      <c r="KN127" t="s">
        <v>818</v>
      </c>
      <c r="KO127" t="s">
        <v>845</v>
      </c>
      <c r="KP127" t="s">
        <v>845</v>
      </c>
      <c r="KQ127" t="s">
        <v>837</v>
      </c>
      <c r="KR127" t="s">
        <v>818</v>
      </c>
      <c r="KS127" t="s">
        <v>845</v>
      </c>
      <c r="KT127" t="s">
        <v>818</v>
      </c>
      <c r="KU127" t="s">
        <v>818</v>
      </c>
      <c r="KV127" t="s">
        <v>818</v>
      </c>
      <c r="KW127" t="s">
        <v>845</v>
      </c>
      <c r="KX127" t="s">
        <v>818</v>
      </c>
      <c r="KY127" t="s">
        <v>818</v>
      </c>
      <c r="KZ127" t="s">
        <v>845</v>
      </c>
      <c r="LA127" t="s">
        <v>845</v>
      </c>
      <c r="LB127" t="s">
        <v>837</v>
      </c>
      <c r="LC127" t="s">
        <v>837</v>
      </c>
      <c r="LD127" t="s">
        <v>1057</v>
      </c>
      <c r="LE127" t="s">
        <v>818</v>
      </c>
      <c r="LF127" t="s">
        <v>837</v>
      </c>
      <c r="LH127" t="s">
        <v>1767</v>
      </c>
      <c r="LI127" t="s">
        <v>1767</v>
      </c>
      <c r="LJ127" t="s">
        <v>1763</v>
      </c>
      <c r="LK127" t="s">
        <v>1767</v>
      </c>
      <c r="LL127" t="s">
        <v>1767</v>
      </c>
      <c r="LM127" t="s">
        <v>1767</v>
      </c>
      <c r="LN127" t="s">
        <v>1763</v>
      </c>
      <c r="LO127" t="s">
        <v>1767</v>
      </c>
      <c r="LQ127" t="s">
        <v>1767</v>
      </c>
      <c r="LR127" t="s">
        <v>818</v>
      </c>
      <c r="LS127" t="s">
        <v>818</v>
      </c>
      <c r="LT127" t="s">
        <v>818</v>
      </c>
      <c r="LU127" t="s">
        <v>818</v>
      </c>
      <c r="LV127" t="s">
        <v>818</v>
      </c>
      <c r="LW127" t="s">
        <v>818</v>
      </c>
      <c r="LX127" t="s">
        <v>1767</v>
      </c>
      <c r="MA127" t="s">
        <v>1862</v>
      </c>
      <c r="MB127" t="s">
        <v>821</v>
      </c>
      <c r="MC127" t="s">
        <v>1804</v>
      </c>
      <c r="MD127" t="s">
        <v>1763</v>
      </c>
      <c r="MF127" t="s">
        <v>1770</v>
      </c>
      <c r="MI127" t="s">
        <v>1763</v>
      </c>
      <c r="MJ127" t="s">
        <v>1771</v>
      </c>
      <c r="MK127" t="s">
        <v>1763</v>
      </c>
      <c r="ML127" t="s">
        <v>1767</v>
      </c>
      <c r="MM127" t="s">
        <v>1767</v>
      </c>
      <c r="MN127" t="s">
        <v>1767</v>
      </c>
      <c r="MO127" t="s">
        <v>1767</v>
      </c>
      <c r="MP127" t="s">
        <v>1767</v>
      </c>
      <c r="MQ127" t="s">
        <v>1767</v>
      </c>
      <c r="MR127" t="s">
        <v>1767</v>
      </c>
      <c r="MS127" t="s">
        <v>1767</v>
      </c>
      <c r="MT127" t="s">
        <v>1767</v>
      </c>
      <c r="MU127" t="s">
        <v>1763</v>
      </c>
      <c r="NC127" t="s">
        <v>1763</v>
      </c>
      <c r="ND127" t="s">
        <v>1767</v>
      </c>
      <c r="NE127" t="s">
        <v>1763</v>
      </c>
      <c r="NF127" t="s">
        <v>1767</v>
      </c>
      <c r="NG127" t="s">
        <v>1767</v>
      </c>
      <c r="NH127" t="s">
        <v>1767</v>
      </c>
      <c r="NI127" t="s">
        <v>1767</v>
      </c>
      <c r="NJ127" t="s">
        <v>1763</v>
      </c>
      <c r="NK127" t="s">
        <v>1767</v>
      </c>
      <c r="NL127" t="s">
        <v>1763</v>
      </c>
      <c r="NM127" t="s">
        <v>1767</v>
      </c>
      <c r="NN127" t="s">
        <v>1767</v>
      </c>
      <c r="NO127" t="s">
        <v>1767</v>
      </c>
      <c r="NP127" t="s">
        <v>1767</v>
      </c>
      <c r="NQ127" t="s">
        <v>1767</v>
      </c>
      <c r="NR127" t="s">
        <v>1763</v>
      </c>
      <c r="NS127" t="s">
        <v>1767</v>
      </c>
      <c r="NU127" t="s">
        <v>1882</v>
      </c>
      <c r="NX127" t="s">
        <v>1773</v>
      </c>
      <c r="OP127" t="s">
        <v>1767</v>
      </c>
      <c r="OQ127" t="s">
        <v>1774</v>
      </c>
      <c r="OR127" t="s">
        <v>1797</v>
      </c>
      <c r="OS127" t="s">
        <v>1776</v>
      </c>
      <c r="OT127" t="s">
        <v>1763</v>
      </c>
      <c r="OU127" t="s">
        <v>1767</v>
      </c>
      <c r="OV127" t="s">
        <v>1777</v>
      </c>
      <c r="OW127" t="s">
        <v>1798</v>
      </c>
      <c r="OX127" t="s">
        <v>832</v>
      </c>
      <c r="OY127" t="s">
        <v>1779</v>
      </c>
      <c r="OZ127" t="s">
        <v>928</v>
      </c>
      <c r="PA127" t="s">
        <v>1763</v>
      </c>
      <c r="PB127" t="s">
        <v>1767</v>
      </c>
      <c r="PC127" t="s">
        <v>1767</v>
      </c>
      <c r="PD127" t="s">
        <v>1767</v>
      </c>
      <c r="PE127" t="s">
        <v>1763</v>
      </c>
      <c r="PF127" t="s">
        <v>1767</v>
      </c>
      <c r="PG127" t="s">
        <v>1767</v>
      </c>
      <c r="PH127" t="s">
        <v>1767</v>
      </c>
      <c r="PI127" t="s">
        <v>1767</v>
      </c>
      <c r="PJ127" t="s">
        <v>1767</v>
      </c>
      <c r="PK127" t="s">
        <v>1767</v>
      </c>
      <c r="PL127" t="s">
        <v>1780</v>
      </c>
      <c r="PM127" t="s">
        <v>837</v>
      </c>
      <c r="PN127" t="s">
        <v>845</v>
      </c>
      <c r="PO127" t="s">
        <v>1812</v>
      </c>
      <c r="PP127" t="s">
        <v>1800</v>
      </c>
      <c r="PQ127" t="s">
        <v>1763</v>
      </c>
      <c r="PR127" t="s">
        <v>1763</v>
      </c>
      <c r="PS127" t="s">
        <v>1767</v>
      </c>
      <c r="PT127" t="s">
        <v>1763</v>
      </c>
      <c r="PU127" t="s">
        <v>1767</v>
      </c>
      <c r="PV127" t="s">
        <v>1767</v>
      </c>
      <c r="PW127" t="s">
        <v>1767</v>
      </c>
      <c r="PX127" t="s">
        <v>1767</v>
      </c>
      <c r="PY127" t="s">
        <v>1767</v>
      </c>
      <c r="PZ127" t="s">
        <v>1783</v>
      </c>
      <c r="QA127" t="s">
        <v>841</v>
      </c>
      <c r="QB127" t="s">
        <v>1814</v>
      </c>
      <c r="QC127" t="s">
        <v>1785</v>
      </c>
      <c r="QD127" t="s">
        <v>1786</v>
      </c>
      <c r="QE127" t="s">
        <v>845</v>
      </c>
      <c r="QF127" t="s">
        <v>1763</v>
      </c>
      <c r="QG127" t="s">
        <v>1767</v>
      </c>
      <c r="QH127" t="s">
        <v>1763</v>
      </c>
      <c r="QI127" t="s">
        <v>1763</v>
      </c>
      <c r="QJ127" t="s">
        <v>1763</v>
      </c>
      <c r="QK127" t="s">
        <v>1763</v>
      </c>
      <c r="QL127" t="s">
        <v>1767</v>
      </c>
      <c r="QM127" t="s">
        <v>1767</v>
      </c>
      <c r="QN127" t="s">
        <v>1767</v>
      </c>
      <c r="QO127" t="s">
        <v>1763</v>
      </c>
      <c r="QP127" t="s">
        <v>1767</v>
      </c>
      <c r="QQ127" t="s">
        <v>1767</v>
      </c>
      <c r="QR127" t="s">
        <v>1763</v>
      </c>
      <c r="QS127" t="s">
        <v>1763</v>
      </c>
      <c r="QT127" t="s">
        <v>1767</v>
      </c>
      <c r="QU127" t="s">
        <v>1767</v>
      </c>
      <c r="QV127" t="s">
        <v>1767</v>
      </c>
      <c r="QW127" t="s">
        <v>1767</v>
      </c>
      <c r="QX127" t="s">
        <v>1767</v>
      </c>
      <c r="QY127" t="s">
        <v>1767</v>
      </c>
      <c r="QZ127" t="s">
        <v>1767</v>
      </c>
      <c r="RA127" t="s">
        <v>1767</v>
      </c>
      <c r="RB127" t="s">
        <v>1767</v>
      </c>
      <c r="RC127" t="s">
        <v>1767</v>
      </c>
      <c r="RD127" t="s">
        <v>1767</v>
      </c>
      <c r="RE127" t="s">
        <v>1767</v>
      </c>
      <c r="RF127" t="s">
        <v>1767</v>
      </c>
      <c r="RG127" t="s">
        <v>1767</v>
      </c>
      <c r="RH127" t="s">
        <v>1767</v>
      </c>
      <c r="RI127" t="s">
        <v>1767</v>
      </c>
      <c r="RJ127" t="s">
        <v>1767</v>
      </c>
      <c r="RK127" t="s">
        <v>1763</v>
      </c>
      <c r="RL127" t="s">
        <v>1763</v>
      </c>
      <c r="RM127" t="s">
        <v>1767</v>
      </c>
      <c r="RN127" t="s">
        <v>1763</v>
      </c>
      <c r="RO127" t="s">
        <v>1767</v>
      </c>
      <c r="RP127" t="s">
        <v>1767</v>
      </c>
      <c r="RQ127" t="s">
        <v>1767</v>
      </c>
      <c r="RR127" t="s">
        <v>1767</v>
      </c>
      <c r="RS127" t="s">
        <v>1767</v>
      </c>
      <c r="RT127" t="s">
        <v>1767</v>
      </c>
      <c r="RU127" t="s">
        <v>1767</v>
      </c>
      <c r="RV127" t="s">
        <v>1767</v>
      </c>
      <c r="RW127" t="s">
        <v>1767</v>
      </c>
      <c r="RX127" t="s">
        <v>837</v>
      </c>
      <c r="RY127" t="s">
        <v>834</v>
      </c>
      <c r="RZ127" t="s">
        <v>1763</v>
      </c>
      <c r="SA127" t="s">
        <v>1767</v>
      </c>
      <c r="SB127" t="s">
        <v>1763</v>
      </c>
      <c r="SC127" t="s">
        <v>1767</v>
      </c>
      <c r="SD127" t="s">
        <v>1767</v>
      </c>
      <c r="SE127" t="s">
        <v>1767</v>
      </c>
      <c r="SF127" t="s">
        <v>1767</v>
      </c>
      <c r="SG127" t="s">
        <v>1763</v>
      </c>
      <c r="SH127" t="s">
        <v>1767</v>
      </c>
      <c r="SI127" t="s">
        <v>1767</v>
      </c>
      <c r="SJ127" t="s">
        <v>1767</v>
      </c>
      <c r="SK127" t="s">
        <v>1767</v>
      </c>
      <c r="SL127" t="s">
        <v>1767</v>
      </c>
      <c r="SM127" t="s">
        <v>1767</v>
      </c>
      <c r="SN127" t="s">
        <v>1767</v>
      </c>
      <c r="SO127" t="s">
        <v>1767</v>
      </c>
      <c r="SP127" t="s">
        <v>1767</v>
      </c>
      <c r="SQ127" t="s">
        <v>1767</v>
      </c>
      <c r="SR127" t="s">
        <v>1763</v>
      </c>
      <c r="SS127" t="s">
        <v>1763</v>
      </c>
      <c r="ST127" t="s">
        <v>1767</v>
      </c>
      <c r="SU127" t="s">
        <v>1767</v>
      </c>
      <c r="SV127" t="s">
        <v>1767</v>
      </c>
      <c r="SW127" t="s">
        <v>1767</v>
      </c>
      <c r="SX127" t="s">
        <v>1767</v>
      </c>
      <c r="SY127" t="s">
        <v>1763</v>
      </c>
      <c r="SZ127" t="s">
        <v>1763</v>
      </c>
      <c r="TA127" t="s">
        <v>1767</v>
      </c>
      <c r="TB127" t="s">
        <v>1767</v>
      </c>
      <c r="TC127" t="s">
        <v>1763</v>
      </c>
      <c r="TD127" t="s">
        <v>1767</v>
      </c>
      <c r="TE127" t="s">
        <v>1767</v>
      </c>
      <c r="TF127" t="s">
        <v>1767</v>
      </c>
      <c r="TG127" t="s">
        <v>1767</v>
      </c>
      <c r="TH127" t="s">
        <v>1767</v>
      </c>
      <c r="TI127" t="s">
        <v>1767</v>
      </c>
      <c r="TJ127" t="s">
        <v>1763</v>
      </c>
      <c r="TK127" t="s">
        <v>1767</v>
      </c>
      <c r="TL127" t="s">
        <v>1767</v>
      </c>
      <c r="TM127" t="s">
        <v>1767</v>
      </c>
      <c r="TN127" t="s">
        <v>1767</v>
      </c>
      <c r="TO127" t="s">
        <v>1767</v>
      </c>
      <c r="TP127" t="s">
        <v>1767</v>
      </c>
      <c r="TQ127" t="s">
        <v>1763</v>
      </c>
      <c r="TR127" t="s">
        <v>1767</v>
      </c>
      <c r="TS127" t="s">
        <v>1767</v>
      </c>
      <c r="TT127" t="s">
        <v>1767</v>
      </c>
      <c r="TU127" t="s">
        <v>1767</v>
      </c>
      <c r="TV127" t="s">
        <v>1767</v>
      </c>
      <c r="TW127" t="s">
        <v>1767</v>
      </c>
      <c r="TY127" t="s">
        <v>1767</v>
      </c>
      <c r="TZ127" t="s">
        <v>1767</v>
      </c>
      <c r="UA127" t="s">
        <v>1767</v>
      </c>
      <c r="UB127" t="s">
        <v>1767</v>
      </c>
      <c r="UC127" t="s">
        <v>1767</v>
      </c>
      <c r="UD127" t="s">
        <v>1767</v>
      </c>
      <c r="UE127" t="s">
        <v>1767</v>
      </c>
      <c r="UF127" t="s">
        <v>1767</v>
      </c>
      <c r="UG127" t="s">
        <v>1767</v>
      </c>
      <c r="UH127" t="s">
        <v>1763</v>
      </c>
      <c r="UI127" t="s">
        <v>1767</v>
      </c>
      <c r="UJ127" t="s">
        <v>1767</v>
      </c>
      <c r="UK127" t="s">
        <v>1767</v>
      </c>
      <c r="UL127" t="s">
        <v>1767</v>
      </c>
      <c r="UM127" t="s">
        <v>1767</v>
      </c>
      <c r="UN127" t="s">
        <v>1763</v>
      </c>
      <c r="UO127" t="s">
        <v>1767</v>
      </c>
      <c r="UP127" t="s">
        <v>1767</v>
      </c>
      <c r="UQ127" t="s">
        <v>1767</v>
      </c>
      <c r="UR127" t="s">
        <v>1763</v>
      </c>
      <c r="US127" t="s">
        <v>1767</v>
      </c>
      <c r="UT127" t="s">
        <v>1767</v>
      </c>
      <c r="UU127" t="s">
        <v>1767</v>
      </c>
      <c r="UV127" t="s">
        <v>1767</v>
      </c>
      <c r="UW127" t="s">
        <v>1767</v>
      </c>
      <c r="UX127" t="s">
        <v>1767</v>
      </c>
      <c r="UY127" t="s">
        <v>1767</v>
      </c>
      <c r="UZ127" t="s">
        <v>1767</v>
      </c>
      <c r="VB127" t="s">
        <v>1822</v>
      </c>
      <c r="VC127" t="s">
        <v>1788</v>
      </c>
      <c r="VD127" t="s">
        <v>1767</v>
      </c>
      <c r="VE127" t="s">
        <v>1767</v>
      </c>
      <c r="VF127" t="s">
        <v>1763</v>
      </c>
      <c r="VG127" t="s">
        <v>1767</v>
      </c>
      <c r="VH127" t="s">
        <v>1767</v>
      </c>
      <c r="VI127" t="s">
        <v>1767</v>
      </c>
      <c r="VJ127" t="s">
        <v>1767</v>
      </c>
      <c r="VK127" t="s">
        <v>1767</v>
      </c>
      <c r="VL127" t="s">
        <v>1767</v>
      </c>
      <c r="VM127" t="s">
        <v>1763</v>
      </c>
      <c r="VN127" t="s">
        <v>1767</v>
      </c>
      <c r="VO127" t="s">
        <v>1767</v>
      </c>
      <c r="VP127" t="s">
        <v>1767</v>
      </c>
      <c r="VQ127" t="s">
        <v>1767</v>
      </c>
      <c r="VY127" t="s">
        <v>1767</v>
      </c>
      <c r="VZ127" t="s">
        <v>1767</v>
      </c>
      <c r="WA127" t="s">
        <v>1767</v>
      </c>
      <c r="WJ127" t="s">
        <v>1763</v>
      </c>
      <c r="WK127" t="s">
        <v>1763</v>
      </c>
      <c r="WL127" t="s">
        <v>1767</v>
      </c>
      <c r="WM127" t="s">
        <v>1767</v>
      </c>
      <c r="WN127" t="s">
        <v>1767</v>
      </c>
      <c r="WO127" t="s">
        <v>1767</v>
      </c>
      <c r="WP127" t="s">
        <v>1767</v>
      </c>
      <c r="WQ127" t="s">
        <v>1767</v>
      </c>
      <c r="WR127" t="s">
        <v>1767</v>
      </c>
      <c r="WS127" t="s">
        <v>1011</v>
      </c>
      <c r="WU127" t="s">
        <v>1767</v>
      </c>
      <c r="WV127" t="s">
        <v>1767</v>
      </c>
      <c r="WW127" t="s">
        <v>1767</v>
      </c>
      <c r="WX127" t="s">
        <v>1767</v>
      </c>
      <c r="WY127" t="s">
        <v>1767</v>
      </c>
      <c r="WZ127" t="s">
        <v>1763</v>
      </c>
      <c r="XA127" t="s">
        <v>1767</v>
      </c>
      <c r="XB127" t="s">
        <v>1767</v>
      </c>
      <c r="XC127" t="s">
        <v>1789</v>
      </c>
      <c r="XD127" t="s">
        <v>1763</v>
      </c>
      <c r="XE127" t="s">
        <v>1767</v>
      </c>
      <c r="XF127" t="s">
        <v>1767</v>
      </c>
      <c r="XG127" t="s">
        <v>1767</v>
      </c>
      <c r="XH127" t="s">
        <v>1767</v>
      </c>
      <c r="XI127" t="s">
        <v>1767</v>
      </c>
      <c r="XJ127" t="s">
        <v>1767</v>
      </c>
      <c r="XK127" t="s">
        <v>1767</v>
      </c>
      <c r="XL127" t="s">
        <v>1767</v>
      </c>
      <c r="XM127" t="s">
        <v>1763</v>
      </c>
      <c r="XN127" t="s">
        <v>1763</v>
      </c>
      <c r="XO127" t="s">
        <v>1767</v>
      </c>
      <c r="XP127" t="s">
        <v>1767</v>
      </c>
      <c r="XQ127" t="s">
        <v>1767</v>
      </c>
      <c r="XR127" t="s">
        <v>1763</v>
      </c>
      <c r="XS127" t="s">
        <v>1763</v>
      </c>
      <c r="XT127" t="s">
        <v>1767</v>
      </c>
      <c r="XU127" t="s">
        <v>1763</v>
      </c>
      <c r="XV127" t="s">
        <v>1767</v>
      </c>
      <c r="XW127" t="s">
        <v>1767</v>
      </c>
      <c r="XX127" t="s">
        <v>1767</v>
      </c>
      <c r="XY127" t="s">
        <v>1767</v>
      </c>
      <c r="XZ127" t="s">
        <v>1767</v>
      </c>
      <c r="ZM127" t="s">
        <v>1767</v>
      </c>
      <c r="ZN127" t="s">
        <v>1767</v>
      </c>
      <c r="ZO127" t="s">
        <v>1767</v>
      </c>
      <c r="ZP127" t="s">
        <v>1767</v>
      </c>
      <c r="ZQ127" t="s">
        <v>1767</v>
      </c>
      <c r="ZR127" t="s">
        <v>1763</v>
      </c>
      <c r="ZS127" t="s">
        <v>1763</v>
      </c>
      <c r="ZT127" t="s">
        <v>1767</v>
      </c>
      <c r="ZU127" t="s">
        <v>1767</v>
      </c>
      <c r="ZV127" t="s">
        <v>1767</v>
      </c>
      <c r="ZW127" t="s">
        <v>1767</v>
      </c>
      <c r="ZX127" t="s">
        <v>1767</v>
      </c>
      <c r="ZY127" t="s">
        <v>1767</v>
      </c>
      <c r="ZZ127" t="s">
        <v>1767</v>
      </c>
      <c r="AAA127" t="s">
        <v>1763</v>
      </c>
      <c r="AAB127" t="s">
        <v>1767</v>
      </c>
      <c r="AAC127" t="s">
        <v>1767</v>
      </c>
      <c r="AAD127" t="s">
        <v>1767</v>
      </c>
      <c r="AAE127" t="s">
        <v>1767</v>
      </c>
      <c r="AAF127" t="s">
        <v>1767</v>
      </c>
      <c r="AAH127" t="s">
        <v>1763</v>
      </c>
      <c r="AAI127" t="s">
        <v>1767</v>
      </c>
      <c r="AAJ127" t="s">
        <v>1763</v>
      </c>
      <c r="AAK127" t="s">
        <v>1767</v>
      </c>
      <c r="AAL127" t="s">
        <v>1763</v>
      </c>
      <c r="AAM127" t="s">
        <v>1767</v>
      </c>
      <c r="AAN127" t="s">
        <v>1767</v>
      </c>
      <c r="AAO127" t="s">
        <v>1767</v>
      </c>
      <c r="AAP127" t="s">
        <v>1767</v>
      </c>
      <c r="AAQ127" t="s">
        <v>1767</v>
      </c>
      <c r="AAR127" t="s">
        <v>1767</v>
      </c>
      <c r="AAS127" t="s">
        <v>1767</v>
      </c>
      <c r="AAT127" t="s">
        <v>1767</v>
      </c>
      <c r="AAV127" t="s">
        <v>1767</v>
      </c>
      <c r="AAW127" t="s">
        <v>1767</v>
      </c>
      <c r="AAX127" t="s">
        <v>1767</v>
      </c>
      <c r="AAY127" t="s">
        <v>1767</v>
      </c>
      <c r="AAZ127" t="s">
        <v>1767</v>
      </c>
      <c r="ABA127" t="s">
        <v>1767</v>
      </c>
      <c r="ABB127" t="s">
        <v>1767</v>
      </c>
      <c r="ABC127" t="s">
        <v>1767</v>
      </c>
      <c r="ABD127" t="s">
        <v>1767</v>
      </c>
      <c r="ABE127" t="s">
        <v>1767</v>
      </c>
      <c r="ABF127" t="s">
        <v>1767</v>
      </c>
      <c r="ABG127" t="s">
        <v>1767</v>
      </c>
      <c r="ABH127" t="s">
        <v>1767</v>
      </c>
      <c r="ABI127" t="s">
        <v>1767</v>
      </c>
      <c r="ABJ127" t="s">
        <v>1767</v>
      </c>
      <c r="ABK127" t="s">
        <v>1763</v>
      </c>
      <c r="ABL127" t="s">
        <v>1767</v>
      </c>
      <c r="ABM127" t="s">
        <v>1767</v>
      </c>
      <c r="ABN127" t="s">
        <v>1767</v>
      </c>
      <c r="ABO127" t="s">
        <v>1767</v>
      </c>
      <c r="ABP127" t="s">
        <v>1767</v>
      </c>
      <c r="ABQ127" t="s">
        <v>1767</v>
      </c>
      <c r="ABR127" t="s">
        <v>1767</v>
      </c>
      <c r="ABS127" t="s">
        <v>1767</v>
      </c>
      <c r="ABT127" t="s">
        <v>1767</v>
      </c>
      <c r="ABU127" t="s">
        <v>1767</v>
      </c>
      <c r="ABV127" t="s">
        <v>1767</v>
      </c>
      <c r="ABW127" t="s">
        <v>1767</v>
      </c>
      <c r="ABX127" t="s">
        <v>1767</v>
      </c>
      <c r="ABY127" t="s">
        <v>1763</v>
      </c>
      <c r="ABZ127" t="s">
        <v>1767</v>
      </c>
      <c r="ACA127" t="s">
        <v>1767</v>
      </c>
      <c r="ACB127" t="s">
        <v>1763</v>
      </c>
      <c r="ACC127" t="s">
        <v>1767</v>
      </c>
      <c r="ACD127" t="s">
        <v>1767</v>
      </c>
      <c r="ACE127" t="s">
        <v>1767</v>
      </c>
      <c r="ACF127" t="s">
        <v>1767</v>
      </c>
      <c r="ACG127" t="s">
        <v>1767</v>
      </c>
      <c r="ACH127" t="s">
        <v>1767</v>
      </c>
      <c r="ACI127" t="s">
        <v>1767</v>
      </c>
    </row>
    <row r="128" spans="1:763">
      <c r="A128" t="s">
        <v>1408</v>
      </c>
      <c r="B128" t="s">
        <v>1409</v>
      </c>
      <c r="C128" t="s">
        <v>1410</v>
      </c>
      <c r="D128" t="s">
        <v>885</v>
      </c>
      <c r="E128" t="s">
        <v>885</v>
      </c>
      <c r="P128" t="s">
        <v>886</v>
      </c>
      <c r="T128" t="s">
        <v>1883</v>
      </c>
      <c r="V128" t="s">
        <v>1763</v>
      </c>
      <c r="X128" t="s">
        <v>1763</v>
      </c>
      <c r="Y128" t="s">
        <v>1764</v>
      </c>
      <c r="AA128" t="s">
        <v>1765</v>
      </c>
      <c r="AB128" t="s">
        <v>1817</v>
      </c>
      <c r="AC128" t="s">
        <v>879</v>
      </c>
      <c r="AD128" t="s">
        <v>1767</v>
      </c>
      <c r="AE128" t="s">
        <v>818</v>
      </c>
      <c r="AF128" t="s">
        <v>879</v>
      </c>
      <c r="AG128" t="s">
        <v>818</v>
      </c>
      <c r="KF128" t="s">
        <v>879</v>
      </c>
      <c r="KH128" t="s">
        <v>818</v>
      </c>
      <c r="KI128" t="s">
        <v>845</v>
      </c>
      <c r="KJ128" t="s">
        <v>818</v>
      </c>
      <c r="KK128" t="s">
        <v>818</v>
      </c>
      <c r="KL128" t="s">
        <v>818</v>
      </c>
      <c r="KM128" t="s">
        <v>845</v>
      </c>
      <c r="KN128" t="s">
        <v>818</v>
      </c>
      <c r="KO128" t="s">
        <v>818</v>
      </c>
      <c r="KP128" t="s">
        <v>845</v>
      </c>
      <c r="KQ128" t="s">
        <v>845</v>
      </c>
      <c r="KR128" t="s">
        <v>818</v>
      </c>
      <c r="KS128" t="s">
        <v>818</v>
      </c>
      <c r="KT128" t="s">
        <v>818</v>
      </c>
      <c r="KU128" t="s">
        <v>818</v>
      </c>
      <c r="KV128" t="s">
        <v>818</v>
      </c>
      <c r="KW128" t="s">
        <v>818</v>
      </c>
      <c r="KX128" t="s">
        <v>845</v>
      </c>
      <c r="KY128" t="s">
        <v>818</v>
      </c>
      <c r="KZ128" t="s">
        <v>818</v>
      </c>
      <c r="LA128" t="s">
        <v>845</v>
      </c>
      <c r="LB128" t="s">
        <v>845</v>
      </c>
      <c r="LC128" t="s">
        <v>845</v>
      </c>
      <c r="LD128" t="s">
        <v>879</v>
      </c>
      <c r="LE128" t="s">
        <v>818</v>
      </c>
      <c r="LF128" t="s">
        <v>837</v>
      </c>
      <c r="LH128" t="s">
        <v>1767</v>
      </c>
      <c r="LI128" t="s">
        <v>1767</v>
      </c>
      <c r="LJ128" t="s">
        <v>1767</v>
      </c>
      <c r="LK128" t="s">
        <v>1767</v>
      </c>
      <c r="LL128" t="s">
        <v>1767</v>
      </c>
      <c r="LM128" t="s">
        <v>1767</v>
      </c>
      <c r="LO128" t="s">
        <v>1767</v>
      </c>
      <c r="LQ128" t="s">
        <v>1767</v>
      </c>
      <c r="LR128" t="s">
        <v>818</v>
      </c>
      <c r="LV128" t="s">
        <v>818</v>
      </c>
      <c r="LX128" t="s">
        <v>1767</v>
      </c>
      <c r="MU128" t="s">
        <v>1767</v>
      </c>
      <c r="MV128" t="s">
        <v>1767</v>
      </c>
      <c r="MW128" t="s">
        <v>1767</v>
      </c>
      <c r="MX128" t="s">
        <v>1763</v>
      </c>
      <c r="MY128" t="s">
        <v>1767</v>
      </c>
      <c r="MZ128" t="s">
        <v>1767</v>
      </c>
      <c r="NA128" t="s">
        <v>1767</v>
      </c>
      <c r="NB128" t="s">
        <v>1767</v>
      </c>
      <c r="NR128" t="s">
        <v>1767</v>
      </c>
      <c r="NU128" t="s">
        <v>1902</v>
      </c>
      <c r="NV128" t="s">
        <v>1767</v>
      </c>
      <c r="NX128" t="s">
        <v>1773</v>
      </c>
      <c r="OP128" t="s">
        <v>1763</v>
      </c>
      <c r="OQ128" t="s">
        <v>1774</v>
      </c>
      <c r="OR128" t="s">
        <v>1775</v>
      </c>
      <c r="OS128" t="s">
        <v>1819</v>
      </c>
      <c r="OT128" t="s">
        <v>1763</v>
      </c>
      <c r="OU128" t="s">
        <v>1763</v>
      </c>
      <c r="OV128" t="s">
        <v>1867</v>
      </c>
      <c r="PA128" t="s">
        <v>1767</v>
      </c>
      <c r="PB128" t="s">
        <v>1767</v>
      </c>
      <c r="PC128" t="s">
        <v>1767</v>
      </c>
      <c r="PD128" t="s">
        <v>1767</v>
      </c>
      <c r="PE128" t="s">
        <v>1767</v>
      </c>
      <c r="PF128" t="s">
        <v>1763</v>
      </c>
      <c r="PG128" t="s">
        <v>1767</v>
      </c>
      <c r="PH128" t="s">
        <v>1767</v>
      </c>
      <c r="PI128" t="s">
        <v>1767</v>
      </c>
      <c r="PJ128" t="s">
        <v>1767</v>
      </c>
      <c r="PM128" t="s">
        <v>1057</v>
      </c>
      <c r="PN128" t="s">
        <v>837</v>
      </c>
      <c r="PO128" t="s">
        <v>1807</v>
      </c>
      <c r="PP128" t="s">
        <v>1782</v>
      </c>
      <c r="PQ128" t="s">
        <v>1763</v>
      </c>
      <c r="PR128" t="s">
        <v>1763</v>
      </c>
      <c r="PS128" t="s">
        <v>1767</v>
      </c>
      <c r="PT128" t="s">
        <v>1767</v>
      </c>
      <c r="PU128" t="s">
        <v>1767</v>
      </c>
      <c r="PV128" t="s">
        <v>1767</v>
      </c>
      <c r="PW128" t="s">
        <v>1767</v>
      </c>
      <c r="PX128" t="s">
        <v>1767</v>
      </c>
      <c r="PY128" t="s">
        <v>1767</v>
      </c>
      <c r="PZ128" t="s">
        <v>1885</v>
      </c>
      <c r="QA128" t="s">
        <v>841</v>
      </c>
      <c r="QB128" t="s">
        <v>1814</v>
      </c>
      <c r="QC128" t="s">
        <v>1851</v>
      </c>
      <c r="QD128" t="s">
        <v>1869</v>
      </c>
      <c r="QE128" t="s">
        <v>845</v>
      </c>
      <c r="QF128" t="s">
        <v>1763</v>
      </c>
      <c r="QG128" t="s">
        <v>1763</v>
      </c>
      <c r="QH128" t="s">
        <v>1763</v>
      </c>
      <c r="QI128" t="s">
        <v>1763</v>
      </c>
      <c r="QJ128" t="s">
        <v>1763</v>
      </c>
      <c r="QK128" t="s">
        <v>1763</v>
      </c>
      <c r="QL128" t="s">
        <v>1767</v>
      </c>
      <c r="QM128" t="s">
        <v>1763</v>
      </c>
      <c r="QN128" t="s">
        <v>1767</v>
      </c>
      <c r="QO128" t="s">
        <v>1767</v>
      </c>
      <c r="QP128" t="s">
        <v>1767</v>
      </c>
      <c r="QQ128" t="s">
        <v>1767</v>
      </c>
      <c r="QR128" t="s">
        <v>1763</v>
      </c>
      <c r="QS128" t="s">
        <v>1767</v>
      </c>
      <c r="QT128" t="s">
        <v>1767</v>
      </c>
      <c r="QU128" t="s">
        <v>1767</v>
      </c>
      <c r="QV128" t="s">
        <v>1767</v>
      </c>
      <c r="QW128" t="s">
        <v>1767</v>
      </c>
      <c r="QX128" t="s">
        <v>1767</v>
      </c>
      <c r="QY128" t="s">
        <v>1763</v>
      </c>
      <c r="QZ128" t="s">
        <v>1767</v>
      </c>
      <c r="RA128" t="s">
        <v>1763</v>
      </c>
      <c r="RB128" t="s">
        <v>1767</v>
      </c>
      <c r="RC128" t="s">
        <v>1767</v>
      </c>
      <c r="RD128" t="s">
        <v>1767</v>
      </c>
      <c r="RE128" t="s">
        <v>1767</v>
      </c>
      <c r="RF128" t="s">
        <v>1763</v>
      </c>
      <c r="RG128" t="s">
        <v>1767</v>
      </c>
      <c r="RH128" t="s">
        <v>1767</v>
      </c>
      <c r="RI128" t="s">
        <v>1767</v>
      </c>
      <c r="RJ128" t="s">
        <v>1767</v>
      </c>
      <c r="RK128" t="s">
        <v>1763</v>
      </c>
      <c r="RL128" t="s">
        <v>1767</v>
      </c>
      <c r="RM128" t="s">
        <v>1763</v>
      </c>
      <c r="RN128" t="s">
        <v>1763</v>
      </c>
      <c r="RO128" t="s">
        <v>1767</v>
      </c>
      <c r="RP128" t="s">
        <v>1767</v>
      </c>
      <c r="RQ128" t="s">
        <v>1767</v>
      </c>
      <c r="RR128" t="s">
        <v>1767</v>
      </c>
      <c r="RS128" t="s">
        <v>1767</v>
      </c>
      <c r="RT128" t="s">
        <v>1767</v>
      </c>
      <c r="RU128" t="s">
        <v>1767</v>
      </c>
      <c r="RV128" t="s">
        <v>1767</v>
      </c>
      <c r="RW128" t="s">
        <v>1767</v>
      </c>
      <c r="RX128" t="s">
        <v>837</v>
      </c>
      <c r="RY128" t="s">
        <v>1411</v>
      </c>
      <c r="RZ128" t="s">
        <v>1767</v>
      </c>
      <c r="SB128" t="s">
        <v>1767</v>
      </c>
      <c r="SC128" t="s">
        <v>1767</v>
      </c>
      <c r="SD128" t="s">
        <v>1763</v>
      </c>
      <c r="SE128" t="s">
        <v>1767</v>
      </c>
      <c r="SF128" t="s">
        <v>1767</v>
      </c>
      <c r="SG128" t="s">
        <v>1767</v>
      </c>
      <c r="SH128" t="s">
        <v>1763</v>
      </c>
      <c r="SI128" t="s">
        <v>1767</v>
      </c>
      <c r="SJ128" t="s">
        <v>1767</v>
      </c>
      <c r="SK128" t="s">
        <v>1767</v>
      </c>
      <c r="SL128" t="s">
        <v>1767</v>
      </c>
      <c r="SM128" t="s">
        <v>1767</v>
      </c>
      <c r="SN128" t="s">
        <v>1767</v>
      </c>
      <c r="SO128" t="s">
        <v>1767</v>
      </c>
      <c r="SP128" t="s">
        <v>1767</v>
      </c>
      <c r="SQ128" t="s">
        <v>1767</v>
      </c>
      <c r="SR128" t="s">
        <v>1767</v>
      </c>
      <c r="SS128" t="s">
        <v>1767</v>
      </c>
      <c r="ST128" t="s">
        <v>1767</v>
      </c>
      <c r="SU128" t="s">
        <v>1767</v>
      </c>
      <c r="SV128" t="s">
        <v>1767</v>
      </c>
      <c r="SW128" t="s">
        <v>1767</v>
      </c>
      <c r="SX128" t="s">
        <v>1767</v>
      </c>
      <c r="SY128" t="s">
        <v>1767</v>
      </c>
      <c r="SZ128" t="s">
        <v>1767</v>
      </c>
      <c r="TA128" t="s">
        <v>1767</v>
      </c>
      <c r="TB128" t="s">
        <v>1767</v>
      </c>
      <c r="TC128" t="s">
        <v>1767</v>
      </c>
      <c r="TD128" t="s">
        <v>1767</v>
      </c>
      <c r="TE128" t="s">
        <v>1767</v>
      </c>
      <c r="TF128" t="s">
        <v>1763</v>
      </c>
      <c r="TG128" t="s">
        <v>1767</v>
      </c>
      <c r="TH128" t="s">
        <v>1767</v>
      </c>
      <c r="TI128" t="s">
        <v>1767</v>
      </c>
      <c r="TU128" t="s">
        <v>1767</v>
      </c>
      <c r="TY128" t="s">
        <v>1763</v>
      </c>
      <c r="TZ128" t="s">
        <v>1767</v>
      </c>
      <c r="UA128" t="s">
        <v>1767</v>
      </c>
      <c r="UB128" t="s">
        <v>1763</v>
      </c>
      <c r="UC128" t="s">
        <v>1767</v>
      </c>
      <c r="UD128" t="s">
        <v>1767</v>
      </c>
      <c r="UE128" t="s">
        <v>1767</v>
      </c>
      <c r="UF128" t="s">
        <v>1763</v>
      </c>
      <c r="UG128" t="s">
        <v>1767</v>
      </c>
      <c r="UH128" t="s">
        <v>1767</v>
      </c>
      <c r="UI128" t="s">
        <v>1767</v>
      </c>
      <c r="UJ128" t="s">
        <v>1767</v>
      </c>
      <c r="UK128" t="s">
        <v>1767</v>
      </c>
      <c r="UL128" t="s">
        <v>1767</v>
      </c>
      <c r="UM128" t="s">
        <v>1767</v>
      </c>
      <c r="UN128" t="s">
        <v>1763</v>
      </c>
      <c r="UO128" t="s">
        <v>1767</v>
      </c>
      <c r="UP128" t="s">
        <v>1767</v>
      </c>
      <c r="UQ128" t="s">
        <v>1767</v>
      </c>
      <c r="UR128" t="s">
        <v>1763</v>
      </c>
      <c r="US128" t="s">
        <v>1767</v>
      </c>
      <c r="UT128" t="s">
        <v>1767</v>
      </c>
      <c r="UU128" t="s">
        <v>1767</v>
      </c>
      <c r="UV128" t="s">
        <v>1767</v>
      </c>
      <c r="UW128" t="s">
        <v>1767</v>
      </c>
      <c r="UX128" t="s">
        <v>1767</v>
      </c>
      <c r="UY128" t="s">
        <v>1767</v>
      </c>
      <c r="UZ128" t="s">
        <v>1767</v>
      </c>
      <c r="VD128" t="s">
        <v>1767</v>
      </c>
      <c r="VE128" t="s">
        <v>1767</v>
      </c>
      <c r="VF128" t="s">
        <v>1763</v>
      </c>
      <c r="VG128" t="s">
        <v>1763</v>
      </c>
      <c r="VH128" t="s">
        <v>1767</v>
      </c>
      <c r="VI128" t="s">
        <v>1767</v>
      </c>
      <c r="VJ128" t="s">
        <v>1767</v>
      </c>
      <c r="VK128" t="s">
        <v>1767</v>
      </c>
      <c r="VL128" t="s">
        <v>1767</v>
      </c>
      <c r="VM128" t="s">
        <v>1767</v>
      </c>
      <c r="VN128" t="s">
        <v>1767</v>
      </c>
      <c r="VO128" t="s">
        <v>1767</v>
      </c>
      <c r="VP128" t="s">
        <v>1767</v>
      </c>
      <c r="VQ128" t="s">
        <v>1767</v>
      </c>
      <c r="VY128" t="s">
        <v>1767</v>
      </c>
      <c r="VZ128" t="s">
        <v>1763</v>
      </c>
      <c r="WA128" t="s">
        <v>1767</v>
      </c>
      <c r="WJ128" t="s">
        <v>1763</v>
      </c>
      <c r="WK128" t="s">
        <v>1763</v>
      </c>
      <c r="WL128" t="s">
        <v>1767</v>
      </c>
      <c r="WM128" t="s">
        <v>1767</v>
      </c>
      <c r="WN128" t="s">
        <v>1763</v>
      </c>
      <c r="WO128" t="s">
        <v>1767</v>
      </c>
      <c r="WP128" t="s">
        <v>1767</v>
      </c>
      <c r="WQ128" t="s">
        <v>1767</v>
      </c>
      <c r="WR128" t="s">
        <v>1767</v>
      </c>
      <c r="WS128" t="s">
        <v>999</v>
      </c>
      <c r="WU128" t="s">
        <v>1763</v>
      </c>
      <c r="WV128" t="s">
        <v>1763</v>
      </c>
      <c r="WW128" t="s">
        <v>1763</v>
      </c>
      <c r="WX128" t="s">
        <v>1767</v>
      </c>
      <c r="WY128" t="s">
        <v>1767</v>
      </c>
      <c r="WZ128" t="s">
        <v>1767</v>
      </c>
      <c r="XA128" t="s">
        <v>1767</v>
      </c>
      <c r="XB128" t="s">
        <v>1767</v>
      </c>
      <c r="XC128" t="s">
        <v>1789</v>
      </c>
      <c r="XD128" t="s">
        <v>1763</v>
      </c>
      <c r="XE128" t="s">
        <v>1763</v>
      </c>
      <c r="XF128" t="s">
        <v>1767</v>
      </c>
      <c r="XG128" t="s">
        <v>1767</v>
      </c>
      <c r="XH128" t="s">
        <v>1767</v>
      </c>
      <c r="XI128" t="s">
        <v>1767</v>
      </c>
      <c r="XJ128" t="s">
        <v>1767</v>
      </c>
      <c r="XK128" t="s">
        <v>1767</v>
      </c>
      <c r="XL128" t="s">
        <v>1767</v>
      </c>
      <c r="XM128" t="s">
        <v>1767</v>
      </c>
      <c r="XN128" t="s">
        <v>1767</v>
      </c>
      <c r="XO128" t="s">
        <v>1767</v>
      </c>
      <c r="XP128" t="s">
        <v>1767</v>
      </c>
      <c r="XQ128" t="s">
        <v>1767</v>
      </c>
      <c r="XR128" t="s">
        <v>1767</v>
      </c>
      <c r="XS128" t="s">
        <v>1767</v>
      </c>
      <c r="XT128" t="s">
        <v>1767</v>
      </c>
      <c r="XU128" t="s">
        <v>1767</v>
      </c>
      <c r="XV128" t="s">
        <v>1767</v>
      </c>
      <c r="XW128" t="s">
        <v>1763</v>
      </c>
      <c r="XX128" t="s">
        <v>1767</v>
      </c>
      <c r="XY128" t="s">
        <v>1767</v>
      </c>
      <c r="XZ128" t="s">
        <v>1767</v>
      </c>
      <c r="ZM128" t="s">
        <v>1767</v>
      </c>
      <c r="ZN128" t="s">
        <v>1767</v>
      </c>
      <c r="ZO128" t="s">
        <v>1767</v>
      </c>
      <c r="ZP128" t="s">
        <v>1767</v>
      </c>
      <c r="ZQ128" t="s">
        <v>1767</v>
      </c>
      <c r="ZR128" t="s">
        <v>1767</v>
      </c>
      <c r="ZS128" t="s">
        <v>1767</v>
      </c>
      <c r="ZT128" t="s">
        <v>1767</v>
      </c>
      <c r="ZU128" t="s">
        <v>1767</v>
      </c>
      <c r="ZV128" t="s">
        <v>1767</v>
      </c>
      <c r="ZW128" t="s">
        <v>1767</v>
      </c>
      <c r="ZX128" t="s">
        <v>1767</v>
      </c>
      <c r="ZY128" t="s">
        <v>1767</v>
      </c>
      <c r="ZZ128" t="s">
        <v>1767</v>
      </c>
      <c r="AAA128" t="s">
        <v>1767</v>
      </c>
      <c r="AAB128" t="s">
        <v>1767</v>
      </c>
      <c r="AAC128" t="s">
        <v>1767</v>
      </c>
      <c r="AAD128" t="s">
        <v>1763</v>
      </c>
      <c r="AAE128" t="s">
        <v>1767</v>
      </c>
      <c r="AAF128" t="s">
        <v>1767</v>
      </c>
      <c r="AAH128" t="s">
        <v>1767</v>
      </c>
      <c r="AAI128" t="s">
        <v>1767</v>
      </c>
      <c r="AAJ128" t="s">
        <v>1767</v>
      </c>
      <c r="AAK128" t="s">
        <v>1767</v>
      </c>
      <c r="AAL128" t="s">
        <v>1767</v>
      </c>
      <c r="AAM128" t="s">
        <v>1763</v>
      </c>
      <c r="AAN128" t="s">
        <v>1767</v>
      </c>
      <c r="AAO128" t="s">
        <v>1767</v>
      </c>
      <c r="AAP128" t="s">
        <v>1767</v>
      </c>
      <c r="AAQ128" t="s">
        <v>1767</v>
      </c>
      <c r="AAR128" t="s">
        <v>1767</v>
      </c>
      <c r="AAS128" t="s">
        <v>1767</v>
      </c>
      <c r="AAT128" t="s">
        <v>1767</v>
      </c>
      <c r="AAV128" t="s">
        <v>1763</v>
      </c>
      <c r="AAW128" t="s">
        <v>1767</v>
      </c>
      <c r="AAX128" t="s">
        <v>1767</v>
      </c>
      <c r="AAY128" t="s">
        <v>1767</v>
      </c>
      <c r="AAZ128" t="s">
        <v>1767</v>
      </c>
      <c r="ABA128" t="s">
        <v>1763</v>
      </c>
      <c r="ABB128" t="s">
        <v>1763</v>
      </c>
      <c r="ABC128" t="s">
        <v>1767</v>
      </c>
      <c r="ABD128" t="s">
        <v>1767</v>
      </c>
      <c r="ABE128" t="s">
        <v>1767</v>
      </c>
      <c r="ABF128" t="s">
        <v>1767</v>
      </c>
      <c r="ABG128" t="s">
        <v>1767</v>
      </c>
      <c r="ABH128" t="s">
        <v>1767</v>
      </c>
      <c r="ABI128" t="s">
        <v>1767</v>
      </c>
      <c r="ABJ128" t="s">
        <v>1767</v>
      </c>
      <c r="ABK128" t="s">
        <v>1767</v>
      </c>
      <c r="ABL128" t="s">
        <v>1767</v>
      </c>
      <c r="ABM128" t="s">
        <v>1767</v>
      </c>
      <c r="ABN128" t="s">
        <v>1767</v>
      </c>
      <c r="ABO128" t="s">
        <v>1767</v>
      </c>
      <c r="ABP128" t="s">
        <v>1767</v>
      </c>
      <c r="ABQ128" t="s">
        <v>1767</v>
      </c>
      <c r="ABR128" t="s">
        <v>1767</v>
      </c>
      <c r="ABS128" t="s">
        <v>1767</v>
      </c>
      <c r="ABT128" t="s">
        <v>1763</v>
      </c>
      <c r="ABU128" t="s">
        <v>1767</v>
      </c>
      <c r="ABV128" t="s">
        <v>1767</v>
      </c>
      <c r="ABW128" t="s">
        <v>1763</v>
      </c>
      <c r="ABX128" t="s">
        <v>1767</v>
      </c>
      <c r="ABY128" t="s">
        <v>1767</v>
      </c>
      <c r="ABZ128" t="s">
        <v>1767</v>
      </c>
      <c r="ACA128" t="s">
        <v>1763</v>
      </c>
      <c r="ACB128" t="s">
        <v>1767</v>
      </c>
      <c r="ACC128" t="s">
        <v>1767</v>
      </c>
      <c r="ACD128" t="s">
        <v>1767</v>
      </c>
      <c r="ACE128" t="s">
        <v>1767</v>
      </c>
      <c r="ACF128" t="s">
        <v>1767</v>
      </c>
      <c r="ACG128" t="s">
        <v>1767</v>
      </c>
      <c r="ACH128" t="s">
        <v>1767</v>
      </c>
      <c r="ACI128" t="s">
        <v>1767</v>
      </c>
    </row>
    <row r="129" spans="1:763">
      <c r="A129" t="s">
        <v>1412</v>
      </c>
      <c r="B129" t="s">
        <v>1413</v>
      </c>
      <c r="C129" t="s">
        <v>1414</v>
      </c>
      <c r="D129" t="s">
        <v>977</v>
      </c>
      <c r="E129" t="s">
        <v>977</v>
      </c>
      <c r="P129" t="s">
        <v>812</v>
      </c>
      <c r="Q129">
        <v>0.874863865752458</v>
      </c>
      <c r="T129" t="s">
        <v>1809</v>
      </c>
      <c r="V129" t="s">
        <v>1763</v>
      </c>
      <c r="X129" t="s">
        <v>1767</v>
      </c>
      <c r="Y129" t="s">
        <v>1764</v>
      </c>
      <c r="Z129" t="s">
        <v>1791</v>
      </c>
      <c r="AA129" t="s">
        <v>1765</v>
      </c>
      <c r="AB129" t="s">
        <v>1766</v>
      </c>
      <c r="AC129" t="s">
        <v>1361</v>
      </c>
      <c r="AD129" t="s">
        <v>1767</v>
      </c>
      <c r="AE129" t="s">
        <v>1361</v>
      </c>
      <c r="AF129" t="s">
        <v>818</v>
      </c>
      <c r="AG129" t="s">
        <v>818</v>
      </c>
      <c r="KF129" t="s">
        <v>1361</v>
      </c>
      <c r="KH129" t="s">
        <v>818</v>
      </c>
      <c r="KI129" t="s">
        <v>818</v>
      </c>
      <c r="KJ129" t="s">
        <v>818</v>
      </c>
      <c r="KK129" t="s">
        <v>845</v>
      </c>
      <c r="KL129" t="s">
        <v>845</v>
      </c>
      <c r="KM129" t="s">
        <v>818</v>
      </c>
      <c r="KN129" t="s">
        <v>879</v>
      </c>
      <c r="KO129" t="s">
        <v>818</v>
      </c>
      <c r="KP129" t="s">
        <v>837</v>
      </c>
      <c r="KQ129" t="s">
        <v>879</v>
      </c>
      <c r="KR129" t="s">
        <v>818</v>
      </c>
      <c r="KS129" t="s">
        <v>818</v>
      </c>
      <c r="KT129" t="s">
        <v>845</v>
      </c>
      <c r="KU129" t="s">
        <v>818</v>
      </c>
      <c r="KV129" t="s">
        <v>818</v>
      </c>
      <c r="KW129" t="s">
        <v>818</v>
      </c>
      <c r="KX129" t="s">
        <v>845</v>
      </c>
      <c r="KY129" t="s">
        <v>818</v>
      </c>
      <c r="KZ129" t="s">
        <v>845</v>
      </c>
      <c r="LA129" t="s">
        <v>845</v>
      </c>
      <c r="LB129" t="s">
        <v>845</v>
      </c>
      <c r="LC129" t="s">
        <v>879</v>
      </c>
      <c r="LD129" t="s">
        <v>1361</v>
      </c>
      <c r="LE129" t="s">
        <v>837</v>
      </c>
      <c r="LF129" t="s">
        <v>836</v>
      </c>
      <c r="LH129" t="s">
        <v>1767</v>
      </c>
      <c r="LI129" t="s">
        <v>1767</v>
      </c>
      <c r="LJ129" t="s">
        <v>1767</v>
      </c>
      <c r="LK129" t="s">
        <v>1763</v>
      </c>
      <c r="LL129" t="s">
        <v>1767</v>
      </c>
      <c r="LM129" t="s">
        <v>1763</v>
      </c>
      <c r="LN129" t="s">
        <v>1767</v>
      </c>
      <c r="LO129" t="s">
        <v>1763</v>
      </c>
      <c r="LP129" t="s">
        <v>1767</v>
      </c>
      <c r="LQ129" t="s">
        <v>1767</v>
      </c>
      <c r="LR129" t="s">
        <v>818</v>
      </c>
      <c r="LS129" t="s">
        <v>818</v>
      </c>
      <c r="LV129" t="s">
        <v>818</v>
      </c>
      <c r="LX129" t="s">
        <v>1767</v>
      </c>
      <c r="MA129" t="s">
        <v>1768</v>
      </c>
      <c r="MB129" t="s">
        <v>913</v>
      </c>
      <c r="MC129" t="s">
        <v>1804</v>
      </c>
      <c r="MD129" t="s">
        <v>1763</v>
      </c>
      <c r="MF129" t="s">
        <v>1770</v>
      </c>
      <c r="MI129" t="s">
        <v>1763</v>
      </c>
      <c r="MJ129" t="s">
        <v>1771</v>
      </c>
      <c r="MK129" t="s">
        <v>1763</v>
      </c>
      <c r="ML129" t="s">
        <v>1763</v>
      </c>
      <c r="MM129" t="s">
        <v>1767</v>
      </c>
      <c r="MN129" t="s">
        <v>1767</v>
      </c>
      <c r="MO129" t="s">
        <v>1767</v>
      </c>
      <c r="MP129" t="s">
        <v>1767</v>
      </c>
      <c r="MQ129" t="s">
        <v>1767</v>
      </c>
      <c r="MR129" t="s">
        <v>1767</v>
      </c>
      <c r="MS129" t="s">
        <v>1767</v>
      </c>
      <c r="MT129" t="s">
        <v>1767</v>
      </c>
      <c r="MU129" t="s">
        <v>1763</v>
      </c>
      <c r="NC129" t="s">
        <v>1767</v>
      </c>
      <c r="ND129" t="s">
        <v>1767</v>
      </c>
      <c r="NE129" t="s">
        <v>1767</v>
      </c>
      <c r="NR129" t="s">
        <v>1763</v>
      </c>
      <c r="NS129" t="s">
        <v>1767</v>
      </c>
      <c r="NU129" t="s">
        <v>1882</v>
      </c>
      <c r="NX129" t="s">
        <v>1773</v>
      </c>
      <c r="NY129" t="s">
        <v>845</v>
      </c>
      <c r="NZ129" t="s">
        <v>903</v>
      </c>
      <c r="OP129" t="s">
        <v>1763</v>
      </c>
      <c r="OQ129" t="s">
        <v>890</v>
      </c>
      <c r="OR129" t="s">
        <v>1775</v>
      </c>
      <c r="OS129" t="s">
        <v>1806</v>
      </c>
      <c r="OT129" t="s">
        <v>1763</v>
      </c>
      <c r="OU129" t="s">
        <v>1767</v>
      </c>
      <c r="OV129" t="s">
        <v>1777</v>
      </c>
      <c r="OW129" t="s">
        <v>1798</v>
      </c>
      <c r="OX129" t="s">
        <v>832</v>
      </c>
      <c r="OY129" t="s">
        <v>1779</v>
      </c>
      <c r="OZ129" t="s">
        <v>865</v>
      </c>
      <c r="PA129" t="s">
        <v>1767</v>
      </c>
      <c r="PB129" t="s">
        <v>1767</v>
      </c>
      <c r="PC129" t="s">
        <v>1767</v>
      </c>
      <c r="PD129" t="s">
        <v>1767</v>
      </c>
      <c r="PE129" t="s">
        <v>1767</v>
      </c>
      <c r="PF129" t="s">
        <v>1767</v>
      </c>
      <c r="PG129" t="s">
        <v>1763</v>
      </c>
      <c r="PH129" t="s">
        <v>1767</v>
      </c>
      <c r="PI129" t="s">
        <v>1767</v>
      </c>
      <c r="PJ129" t="s">
        <v>1767</v>
      </c>
      <c r="PK129" t="s">
        <v>1767</v>
      </c>
      <c r="PL129" t="s">
        <v>1832</v>
      </c>
      <c r="PM129" t="s">
        <v>837</v>
      </c>
      <c r="PO129" t="s">
        <v>1807</v>
      </c>
      <c r="PP129" t="s">
        <v>1813</v>
      </c>
      <c r="PQ129" t="s">
        <v>1767</v>
      </c>
      <c r="PR129" t="s">
        <v>1763</v>
      </c>
      <c r="PS129" t="s">
        <v>1767</v>
      </c>
      <c r="PT129" t="s">
        <v>1767</v>
      </c>
      <c r="PU129" t="s">
        <v>1767</v>
      </c>
      <c r="PV129" t="s">
        <v>1767</v>
      </c>
      <c r="PW129" t="s">
        <v>1767</v>
      </c>
      <c r="PX129" t="s">
        <v>1767</v>
      </c>
      <c r="PY129" t="s">
        <v>1767</v>
      </c>
      <c r="PZ129" t="s">
        <v>1783</v>
      </c>
      <c r="QD129" t="s">
        <v>1786</v>
      </c>
      <c r="QE129" t="s">
        <v>845</v>
      </c>
      <c r="QF129" t="s">
        <v>1763</v>
      </c>
      <c r="QG129" t="s">
        <v>1763</v>
      </c>
      <c r="QH129" t="s">
        <v>1763</v>
      </c>
      <c r="QI129" t="s">
        <v>1767</v>
      </c>
      <c r="QJ129" t="s">
        <v>1763</v>
      </c>
      <c r="QK129" t="s">
        <v>1763</v>
      </c>
      <c r="QL129" t="s">
        <v>1767</v>
      </c>
      <c r="QM129" t="s">
        <v>1767</v>
      </c>
      <c r="QN129" t="s">
        <v>1767</v>
      </c>
      <c r="QO129" t="s">
        <v>1767</v>
      </c>
      <c r="QP129" t="s">
        <v>1767</v>
      </c>
      <c r="QQ129" t="s">
        <v>1767</v>
      </c>
      <c r="QR129" t="s">
        <v>1763</v>
      </c>
      <c r="QS129" t="s">
        <v>1763</v>
      </c>
      <c r="QT129" t="s">
        <v>1767</v>
      </c>
      <c r="QU129" t="s">
        <v>1767</v>
      </c>
      <c r="QV129" t="s">
        <v>1767</v>
      </c>
      <c r="QW129" t="s">
        <v>1767</v>
      </c>
      <c r="QX129" t="s">
        <v>1767</v>
      </c>
      <c r="QY129" t="s">
        <v>1767</v>
      </c>
      <c r="QZ129" t="s">
        <v>1767</v>
      </c>
      <c r="RA129" t="s">
        <v>1767</v>
      </c>
      <c r="RB129" t="s">
        <v>1767</v>
      </c>
      <c r="RC129" t="s">
        <v>1767</v>
      </c>
      <c r="RD129" t="s">
        <v>1767</v>
      </c>
      <c r="RE129" t="s">
        <v>1767</v>
      </c>
      <c r="RF129" t="s">
        <v>1767</v>
      </c>
      <c r="RG129" t="s">
        <v>1767</v>
      </c>
      <c r="RH129" t="s">
        <v>1767</v>
      </c>
      <c r="RI129" t="s">
        <v>1767</v>
      </c>
      <c r="RJ129" t="s">
        <v>1767</v>
      </c>
      <c r="RK129" t="s">
        <v>1767</v>
      </c>
      <c r="RZ129" t="s">
        <v>1763</v>
      </c>
      <c r="SA129" t="s">
        <v>1767</v>
      </c>
      <c r="SB129" t="s">
        <v>1767</v>
      </c>
      <c r="SC129" t="s">
        <v>1767</v>
      </c>
      <c r="SD129" t="s">
        <v>1767</v>
      </c>
      <c r="SE129" t="s">
        <v>1767</v>
      </c>
      <c r="SF129" t="s">
        <v>1767</v>
      </c>
      <c r="SG129" t="s">
        <v>1767</v>
      </c>
      <c r="SH129" t="s">
        <v>1767</v>
      </c>
      <c r="SI129" t="s">
        <v>1763</v>
      </c>
      <c r="SJ129" t="s">
        <v>1767</v>
      </c>
      <c r="SK129" t="s">
        <v>1767</v>
      </c>
      <c r="SL129" t="s">
        <v>1767</v>
      </c>
      <c r="SM129" t="s">
        <v>1767</v>
      </c>
      <c r="SN129" t="s">
        <v>1767</v>
      </c>
      <c r="SO129" t="s">
        <v>1767</v>
      </c>
      <c r="SP129" t="s">
        <v>1767</v>
      </c>
      <c r="SQ129" t="s">
        <v>1767</v>
      </c>
      <c r="SR129" t="s">
        <v>1767</v>
      </c>
      <c r="SS129" t="s">
        <v>1767</v>
      </c>
      <c r="ST129" t="s">
        <v>1767</v>
      </c>
      <c r="SU129" t="s">
        <v>1767</v>
      </c>
      <c r="SV129" t="s">
        <v>1767</v>
      </c>
      <c r="SW129" t="s">
        <v>1763</v>
      </c>
      <c r="SX129" t="s">
        <v>1767</v>
      </c>
      <c r="SY129" t="s">
        <v>1767</v>
      </c>
      <c r="SZ129" t="s">
        <v>1763</v>
      </c>
      <c r="TA129" t="s">
        <v>1767</v>
      </c>
      <c r="TB129" t="s">
        <v>1767</v>
      </c>
      <c r="TC129" t="s">
        <v>1767</v>
      </c>
      <c r="TD129" t="s">
        <v>1767</v>
      </c>
      <c r="TE129" t="s">
        <v>1767</v>
      </c>
      <c r="TF129" t="s">
        <v>1767</v>
      </c>
      <c r="TG129" t="s">
        <v>1767</v>
      </c>
      <c r="TH129" t="s">
        <v>1767</v>
      </c>
      <c r="TI129" t="s">
        <v>1767</v>
      </c>
      <c r="TJ129" t="s">
        <v>1763</v>
      </c>
      <c r="TK129" t="s">
        <v>1767</v>
      </c>
      <c r="TL129" t="s">
        <v>1767</v>
      </c>
      <c r="TM129" t="s">
        <v>1763</v>
      </c>
      <c r="TN129" t="s">
        <v>1763</v>
      </c>
      <c r="TO129" t="s">
        <v>1767</v>
      </c>
      <c r="TP129" t="s">
        <v>1767</v>
      </c>
      <c r="TQ129" t="s">
        <v>1767</v>
      </c>
      <c r="TR129" t="s">
        <v>1767</v>
      </c>
      <c r="TS129" t="s">
        <v>1767</v>
      </c>
      <c r="TT129" t="s">
        <v>1767</v>
      </c>
      <c r="TU129" t="s">
        <v>1767</v>
      </c>
      <c r="TV129" t="s">
        <v>1767</v>
      </c>
      <c r="TW129" t="s">
        <v>1767</v>
      </c>
      <c r="TY129" t="s">
        <v>1767</v>
      </c>
      <c r="TZ129" t="s">
        <v>1767</v>
      </c>
      <c r="UA129" t="s">
        <v>1767</v>
      </c>
      <c r="UB129" t="s">
        <v>1767</v>
      </c>
      <c r="UC129" t="s">
        <v>1767</v>
      </c>
      <c r="UD129" t="s">
        <v>1767</v>
      </c>
      <c r="UE129" t="s">
        <v>1767</v>
      </c>
      <c r="UF129" t="s">
        <v>1767</v>
      </c>
      <c r="UG129" t="s">
        <v>1767</v>
      </c>
      <c r="UH129" t="s">
        <v>1763</v>
      </c>
      <c r="UI129" t="s">
        <v>1767</v>
      </c>
      <c r="UJ129" t="s">
        <v>1767</v>
      </c>
      <c r="UK129" t="s">
        <v>1767</v>
      </c>
      <c r="UL129" t="s">
        <v>1763</v>
      </c>
      <c r="UM129" t="s">
        <v>1767</v>
      </c>
      <c r="UN129" t="s">
        <v>1763</v>
      </c>
      <c r="UO129" t="s">
        <v>1767</v>
      </c>
      <c r="UP129" t="s">
        <v>1767</v>
      </c>
      <c r="UQ129" t="s">
        <v>1767</v>
      </c>
      <c r="UR129" t="s">
        <v>1763</v>
      </c>
      <c r="US129" t="s">
        <v>1767</v>
      </c>
      <c r="UT129" t="s">
        <v>1767</v>
      </c>
      <c r="UU129" t="s">
        <v>1767</v>
      </c>
      <c r="UV129" t="s">
        <v>1767</v>
      </c>
      <c r="UW129" t="s">
        <v>1767</v>
      </c>
      <c r="UX129" t="s">
        <v>1767</v>
      </c>
      <c r="UY129" t="s">
        <v>1767</v>
      </c>
      <c r="UZ129" t="s">
        <v>1767</v>
      </c>
      <c r="VD129" t="s">
        <v>1763</v>
      </c>
      <c r="VE129" t="s">
        <v>1767</v>
      </c>
      <c r="VF129" t="s">
        <v>1767</v>
      </c>
      <c r="VG129" t="s">
        <v>1767</v>
      </c>
      <c r="VH129" t="s">
        <v>1767</v>
      </c>
      <c r="VI129" t="s">
        <v>1767</v>
      </c>
      <c r="VJ129" t="s">
        <v>1767</v>
      </c>
      <c r="VK129" t="s">
        <v>1767</v>
      </c>
      <c r="VL129" t="s">
        <v>1767</v>
      </c>
      <c r="VM129" t="s">
        <v>1767</v>
      </c>
      <c r="VN129" t="s">
        <v>1767</v>
      </c>
      <c r="VO129" t="s">
        <v>1767</v>
      </c>
      <c r="VP129" t="s">
        <v>1767</v>
      </c>
      <c r="VQ129" t="s">
        <v>1767</v>
      </c>
      <c r="VY129" t="s">
        <v>1763</v>
      </c>
      <c r="VZ129" t="s">
        <v>1763</v>
      </c>
      <c r="WA129" t="s">
        <v>1767</v>
      </c>
      <c r="WJ129" t="s">
        <v>1763</v>
      </c>
      <c r="WK129" t="s">
        <v>1767</v>
      </c>
      <c r="WL129" t="s">
        <v>1767</v>
      </c>
      <c r="WM129" t="s">
        <v>1767</v>
      </c>
      <c r="WN129" t="s">
        <v>1767</v>
      </c>
      <c r="WO129" t="s">
        <v>1767</v>
      </c>
      <c r="WP129" t="s">
        <v>1767</v>
      </c>
      <c r="WQ129" t="s">
        <v>1767</v>
      </c>
      <c r="WR129" t="s">
        <v>1767</v>
      </c>
      <c r="WS129" t="s">
        <v>834</v>
      </c>
      <c r="WU129" t="s">
        <v>1767</v>
      </c>
      <c r="WV129" t="s">
        <v>1767</v>
      </c>
      <c r="WW129" t="s">
        <v>1767</v>
      </c>
      <c r="WX129" t="s">
        <v>1767</v>
      </c>
      <c r="WY129" t="s">
        <v>1767</v>
      </c>
      <c r="WZ129" t="s">
        <v>1763</v>
      </c>
      <c r="XA129" t="s">
        <v>1767</v>
      </c>
      <c r="XB129" t="s">
        <v>1767</v>
      </c>
      <c r="XC129" t="s">
        <v>1789</v>
      </c>
      <c r="XD129" t="s">
        <v>1763</v>
      </c>
      <c r="XE129" t="s">
        <v>1763</v>
      </c>
      <c r="XF129" t="s">
        <v>1767</v>
      </c>
      <c r="XG129" t="s">
        <v>1767</v>
      </c>
      <c r="XH129" t="s">
        <v>1767</v>
      </c>
      <c r="XI129" t="s">
        <v>1767</v>
      </c>
      <c r="XJ129" t="s">
        <v>1763</v>
      </c>
      <c r="XK129" t="s">
        <v>1767</v>
      </c>
      <c r="XL129" t="s">
        <v>1767</v>
      </c>
      <c r="XM129" t="s">
        <v>1767</v>
      </c>
      <c r="XN129" t="s">
        <v>1767</v>
      </c>
      <c r="XO129" t="s">
        <v>1767</v>
      </c>
      <c r="XP129" t="s">
        <v>1767</v>
      </c>
      <c r="XQ129" t="s">
        <v>1767</v>
      </c>
      <c r="XR129" t="s">
        <v>1767</v>
      </c>
      <c r="XS129" t="s">
        <v>1763</v>
      </c>
      <c r="XT129" t="s">
        <v>1767</v>
      </c>
      <c r="XU129" t="s">
        <v>1767</v>
      </c>
      <c r="XV129" t="s">
        <v>1767</v>
      </c>
      <c r="XW129" t="s">
        <v>1767</v>
      </c>
      <c r="XX129" t="s">
        <v>1767</v>
      </c>
      <c r="XY129" t="s">
        <v>1767</v>
      </c>
      <c r="XZ129" t="s">
        <v>1763</v>
      </c>
      <c r="YA129" t="s">
        <v>1767</v>
      </c>
      <c r="YB129" t="s">
        <v>1767</v>
      </c>
      <c r="YC129" t="s">
        <v>1767</v>
      </c>
      <c r="YD129" t="s">
        <v>1763</v>
      </c>
      <c r="YE129" t="s">
        <v>1767</v>
      </c>
      <c r="YF129" t="s">
        <v>1767</v>
      </c>
      <c r="YG129" t="s">
        <v>1767</v>
      </c>
      <c r="YH129" t="s">
        <v>1767</v>
      </c>
      <c r="YI129" t="s">
        <v>1767</v>
      </c>
      <c r="YJ129" t="s">
        <v>1767</v>
      </c>
      <c r="YK129" t="s">
        <v>1767</v>
      </c>
      <c r="YL129" t="s">
        <v>1767</v>
      </c>
      <c r="YM129" t="s">
        <v>1767</v>
      </c>
      <c r="YN129" t="s">
        <v>1763</v>
      </c>
      <c r="YO129" t="s">
        <v>1767</v>
      </c>
      <c r="YP129" t="s">
        <v>1767</v>
      </c>
      <c r="YQ129" t="s">
        <v>1767</v>
      </c>
      <c r="YR129" t="s">
        <v>1767</v>
      </c>
      <c r="YS129" t="s">
        <v>1767</v>
      </c>
      <c r="YT129" t="s">
        <v>1767</v>
      </c>
      <c r="YU129" t="s">
        <v>1763</v>
      </c>
      <c r="YW129" t="s">
        <v>1763</v>
      </c>
      <c r="YX129" t="s">
        <v>1767</v>
      </c>
      <c r="YY129" t="s">
        <v>1767</v>
      </c>
      <c r="YZ129" t="s">
        <v>1767</v>
      </c>
      <c r="ZA129" t="s">
        <v>1767</v>
      </c>
      <c r="ZB129" t="s">
        <v>1767</v>
      </c>
      <c r="ZC129" t="s">
        <v>1763</v>
      </c>
      <c r="ZD129" t="s">
        <v>1767</v>
      </c>
      <c r="ZE129" t="s">
        <v>1767</v>
      </c>
      <c r="ZF129" t="s">
        <v>1767</v>
      </c>
      <c r="ZG129" t="s">
        <v>1767</v>
      </c>
      <c r="ZH129" t="s">
        <v>1767</v>
      </c>
      <c r="ZI129" t="s">
        <v>1767</v>
      </c>
      <c r="ZJ129" t="s">
        <v>1767</v>
      </c>
      <c r="ZK129" t="s">
        <v>1767</v>
      </c>
      <c r="ZL129" t="s">
        <v>1767</v>
      </c>
      <c r="ZM129" t="s">
        <v>1763</v>
      </c>
      <c r="ZN129" t="s">
        <v>1767</v>
      </c>
      <c r="ZO129" t="s">
        <v>1763</v>
      </c>
      <c r="ZP129" t="s">
        <v>1767</v>
      </c>
      <c r="ZQ129" t="s">
        <v>1767</v>
      </c>
      <c r="ZR129" t="s">
        <v>1763</v>
      </c>
      <c r="ZS129" t="s">
        <v>1767</v>
      </c>
      <c r="ZT129" t="s">
        <v>1767</v>
      </c>
      <c r="ZU129" t="s">
        <v>1767</v>
      </c>
      <c r="ZV129" t="s">
        <v>1767</v>
      </c>
      <c r="ZW129" t="s">
        <v>1767</v>
      </c>
      <c r="ZX129" t="s">
        <v>1767</v>
      </c>
      <c r="ZY129" t="s">
        <v>1767</v>
      </c>
      <c r="ZZ129" t="s">
        <v>1767</v>
      </c>
      <c r="AAA129" t="s">
        <v>1767</v>
      </c>
      <c r="AAB129" t="s">
        <v>1767</v>
      </c>
      <c r="AAC129" t="s">
        <v>1767</v>
      </c>
      <c r="AAD129" t="s">
        <v>1767</v>
      </c>
      <c r="AAE129" t="s">
        <v>1767</v>
      </c>
      <c r="AAF129" t="s">
        <v>1767</v>
      </c>
      <c r="AAH129" t="s">
        <v>1763</v>
      </c>
      <c r="AAI129" t="s">
        <v>1767</v>
      </c>
      <c r="AAJ129" t="s">
        <v>1763</v>
      </c>
      <c r="AAK129" t="s">
        <v>1767</v>
      </c>
      <c r="AAL129" t="s">
        <v>1767</v>
      </c>
      <c r="AAM129" t="s">
        <v>1767</v>
      </c>
      <c r="AAN129" t="s">
        <v>1767</v>
      </c>
      <c r="AAO129" t="s">
        <v>1767</v>
      </c>
      <c r="AAP129" t="s">
        <v>1767</v>
      </c>
      <c r="AAQ129" t="s">
        <v>1767</v>
      </c>
      <c r="AAR129" t="s">
        <v>1767</v>
      </c>
      <c r="AAS129" t="s">
        <v>1767</v>
      </c>
      <c r="AAT129" t="s">
        <v>1767</v>
      </c>
      <c r="AAV129" t="s">
        <v>1767</v>
      </c>
      <c r="AAW129" t="s">
        <v>1767</v>
      </c>
      <c r="AAX129" t="s">
        <v>1767</v>
      </c>
      <c r="AAY129" t="s">
        <v>1767</v>
      </c>
      <c r="AAZ129" t="s">
        <v>1767</v>
      </c>
      <c r="ABA129" t="s">
        <v>1767</v>
      </c>
      <c r="ABB129" t="s">
        <v>1763</v>
      </c>
      <c r="ABC129" t="s">
        <v>1767</v>
      </c>
      <c r="ABD129" t="s">
        <v>1767</v>
      </c>
      <c r="ABE129" t="s">
        <v>1767</v>
      </c>
      <c r="ABF129" t="s">
        <v>1767</v>
      </c>
      <c r="ABG129" t="s">
        <v>1767</v>
      </c>
      <c r="ABH129" t="s">
        <v>1767</v>
      </c>
      <c r="ABI129" t="s">
        <v>1767</v>
      </c>
      <c r="ABJ129" t="s">
        <v>1767</v>
      </c>
      <c r="ABK129" t="s">
        <v>1767</v>
      </c>
      <c r="ABL129" t="s">
        <v>1767</v>
      </c>
      <c r="ABM129" t="s">
        <v>1767</v>
      </c>
      <c r="ABN129" t="s">
        <v>1767</v>
      </c>
      <c r="ABO129" t="s">
        <v>1767</v>
      </c>
      <c r="ABP129" t="s">
        <v>1767</v>
      </c>
      <c r="ABQ129" t="s">
        <v>1767</v>
      </c>
      <c r="ABR129" t="s">
        <v>1767</v>
      </c>
      <c r="ABS129" t="s">
        <v>1767</v>
      </c>
      <c r="ABT129" t="s">
        <v>1767</v>
      </c>
      <c r="ABU129" t="s">
        <v>1767</v>
      </c>
      <c r="ABV129" t="s">
        <v>1767</v>
      </c>
      <c r="ABW129" t="s">
        <v>1763</v>
      </c>
      <c r="ABX129" t="s">
        <v>1767</v>
      </c>
      <c r="ABY129" t="s">
        <v>1767</v>
      </c>
      <c r="ABZ129" t="s">
        <v>1767</v>
      </c>
      <c r="ACA129" t="s">
        <v>1767</v>
      </c>
      <c r="ACB129" t="s">
        <v>1767</v>
      </c>
      <c r="ACC129" t="s">
        <v>1767</v>
      </c>
      <c r="ACD129" t="s">
        <v>1767</v>
      </c>
      <c r="ACE129" t="s">
        <v>1767</v>
      </c>
      <c r="ACF129" t="s">
        <v>1767</v>
      </c>
      <c r="ACG129" t="s">
        <v>1767</v>
      </c>
      <c r="ACH129" t="s">
        <v>1767</v>
      </c>
      <c r="ACI129" t="s">
        <v>1767</v>
      </c>
    </row>
    <row r="130" spans="1:763">
      <c r="A130" t="s">
        <v>1415</v>
      </c>
      <c r="B130" t="s">
        <v>1416</v>
      </c>
      <c r="C130" t="s">
        <v>1417</v>
      </c>
      <c r="D130" t="s">
        <v>932</v>
      </c>
      <c r="E130" t="s">
        <v>932</v>
      </c>
      <c r="P130" t="s">
        <v>812</v>
      </c>
      <c r="Q130">
        <v>0.874863865752458</v>
      </c>
      <c r="T130" t="s">
        <v>1934</v>
      </c>
      <c r="V130" t="s">
        <v>1763</v>
      </c>
      <c r="X130" t="s">
        <v>1767</v>
      </c>
      <c r="Y130" t="s">
        <v>1764</v>
      </c>
      <c r="Z130" t="s">
        <v>1791</v>
      </c>
      <c r="AA130" t="s">
        <v>1792</v>
      </c>
      <c r="AB130" t="s">
        <v>1766</v>
      </c>
      <c r="AC130" t="s">
        <v>892</v>
      </c>
      <c r="AD130" t="s">
        <v>1763</v>
      </c>
      <c r="AE130" t="s">
        <v>892</v>
      </c>
      <c r="AF130" t="s">
        <v>818</v>
      </c>
      <c r="AG130" t="s">
        <v>818</v>
      </c>
      <c r="KF130" t="s">
        <v>892</v>
      </c>
      <c r="KH130" t="s">
        <v>818</v>
      </c>
      <c r="KI130" t="s">
        <v>845</v>
      </c>
      <c r="KJ130" t="s">
        <v>818</v>
      </c>
      <c r="KK130" t="s">
        <v>818</v>
      </c>
      <c r="KL130" t="s">
        <v>837</v>
      </c>
      <c r="KM130" t="s">
        <v>818</v>
      </c>
      <c r="KN130" t="s">
        <v>845</v>
      </c>
      <c r="KO130" t="s">
        <v>818</v>
      </c>
      <c r="KP130" t="s">
        <v>879</v>
      </c>
      <c r="KQ130" t="s">
        <v>845</v>
      </c>
      <c r="KR130" t="s">
        <v>818</v>
      </c>
      <c r="KS130" t="s">
        <v>818</v>
      </c>
      <c r="KT130" t="s">
        <v>818</v>
      </c>
      <c r="KU130" t="s">
        <v>818</v>
      </c>
      <c r="KV130" t="s">
        <v>818</v>
      </c>
      <c r="KW130" t="s">
        <v>845</v>
      </c>
      <c r="KX130" t="s">
        <v>845</v>
      </c>
      <c r="KY130" t="s">
        <v>818</v>
      </c>
      <c r="KZ130" t="s">
        <v>818</v>
      </c>
      <c r="LA130" t="s">
        <v>837</v>
      </c>
      <c r="LB130" t="s">
        <v>845</v>
      </c>
      <c r="LC130" t="s">
        <v>879</v>
      </c>
      <c r="LD130" t="s">
        <v>892</v>
      </c>
      <c r="LE130" t="s">
        <v>837</v>
      </c>
      <c r="LF130" t="s">
        <v>879</v>
      </c>
      <c r="LH130" t="s">
        <v>1763</v>
      </c>
      <c r="LI130" t="s">
        <v>1767</v>
      </c>
      <c r="LJ130" t="s">
        <v>1767</v>
      </c>
      <c r="LK130" t="s">
        <v>1767</v>
      </c>
      <c r="LL130" t="s">
        <v>1767</v>
      </c>
      <c r="LM130" t="s">
        <v>1767</v>
      </c>
      <c r="LN130" t="s">
        <v>1767</v>
      </c>
      <c r="LO130" t="s">
        <v>1767</v>
      </c>
      <c r="LQ130" t="s">
        <v>1767</v>
      </c>
      <c r="LR130" t="s">
        <v>818</v>
      </c>
      <c r="LS130" t="s">
        <v>818</v>
      </c>
      <c r="LT130" t="s">
        <v>818</v>
      </c>
      <c r="LU130" t="s">
        <v>845</v>
      </c>
      <c r="LV130" t="s">
        <v>818</v>
      </c>
      <c r="LW130" t="s">
        <v>845</v>
      </c>
      <c r="LX130" t="s">
        <v>1767</v>
      </c>
      <c r="MA130" t="s">
        <v>1768</v>
      </c>
      <c r="MB130" t="s">
        <v>887</v>
      </c>
      <c r="MC130" t="s">
        <v>1769</v>
      </c>
      <c r="MD130" t="s">
        <v>1763</v>
      </c>
      <c r="MF130" t="s">
        <v>1833</v>
      </c>
      <c r="MH130" t="s">
        <v>1834</v>
      </c>
      <c r="MI130" t="s">
        <v>1763</v>
      </c>
      <c r="MJ130" t="s">
        <v>1835</v>
      </c>
      <c r="MU130" t="s">
        <v>1767</v>
      </c>
      <c r="MV130" t="s">
        <v>1767</v>
      </c>
      <c r="MW130" t="s">
        <v>1767</v>
      </c>
      <c r="MX130" t="s">
        <v>1767</v>
      </c>
      <c r="MY130" t="s">
        <v>1767</v>
      </c>
      <c r="MZ130" t="s">
        <v>1763</v>
      </c>
      <c r="NA130" t="s">
        <v>1767</v>
      </c>
      <c r="NB130" t="s">
        <v>1767</v>
      </c>
      <c r="NR130" t="s">
        <v>1763</v>
      </c>
      <c r="NS130" t="s">
        <v>1767</v>
      </c>
      <c r="NU130" t="s">
        <v>1882</v>
      </c>
      <c r="NX130" t="s">
        <v>1773</v>
      </c>
      <c r="NY130" t="s">
        <v>818</v>
      </c>
      <c r="OA130" t="s">
        <v>1763</v>
      </c>
      <c r="OB130" t="s">
        <v>1767</v>
      </c>
      <c r="OC130" t="s">
        <v>1767</v>
      </c>
      <c r="OD130" t="s">
        <v>1767</v>
      </c>
      <c r="OE130" t="s">
        <v>1767</v>
      </c>
      <c r="OF130" t="s">
        <v>1767</v>
      </c>
      <c r="OG130" t="s">
        <v>1767</v>
      </c>
      <c r="OH130" t="s">
        <v>1767</v>
      </c>
      <c r="OI130" t="s">
        <v>1767</v>
      </c>
      <c r="OJ130" t="s">
        <v>1767</v>
      </c>
      <c r="OK130" t="s">
        <v>1767</v>
      </c>
      <c r="OL130" t="s">
        <v>1767</v>
      </c>
      <c r="OM130" t="s">
        <v>1767</v>
      </c>
      <c r="ON130" t="s">
        <v>1767</v>
      </c>
      <c r="OP130" t="s">
        <v>1767</v>
      </c>
      <c r="OQ130" t="s">
        <v>1774</v>
      </c>
      <c r="OR130" t="s">
        <v>1775</v>
      </c>
      <c r="OS130" t="s">
        <v>1776</v>
      </c>
      <c r="OT130" t="s">
        <v>1763</v>
      </c>
      <c r="OU130" t="s">
        <v>1763</v>
      </c>
      <c r="OV130" t="s">
        <v>1777</v>
      </c>
      <c r="OW130" t="s">
        <v>1820</v>
      </c>
      <c r="OX130" t="s">
        <v>832</v>
      </c>
      <c r="OY130" t="s">
        <v>1779</v>
      </c>
      <c r="OZ130" t="s">
        <v>928</v>
      </c>
      <c r="PA130" t="s">
        <v>1763</v>
      </c>
      <c r="PB130" t="s">
        <v>1767</v>
      </c>
      <c r="PC130" t="s">
        <v>1767</v>
      </c>
      <c r="PD130" t="s">
        <v>1767</v>
      </c>
      <c r="PE130" t="s">
        <v>1767</v>
      </c>
      <c r="PF130" t="s">
        <v>1767</v>
      </c>
      <c r="PG130" t="s">
        <v>1767</v>
      </c>
      <c r="PH130" t="s">
        <v>1767</v>
      </c>
      <c r="PI130" t="s">
        <v>1767</v>
      </c>
      <c r="PJ130" t="s">
        <v>1767</v>
      </c>
      <c r="PK130" t="s">
        <v>1767</v>
      </c>
      <c r="PL130" t="s">
        <v>1780</v>
      </c>
      <c r="PM130" t="s">
        <v>837</v>
      </c>
      <c r="PN130" t="s">
        <v>837</v>
      </c>
      <c r="PO130" t="s">
        <v>1812</v>
      </c>
      <c r="PP130" t="s">
        <v>1800</v>
      </c>
      <c r="PQ130" t="s">
        <v>1763</v>
      </c>
      <c r="PR130" t="s">
        <v>1763</v>
      </c>
      <c r="PS130" t="s">
        <v>1767</v>
      </c>
      <c r="PT130" t="s">
        <v>1767</v>
      </c>
      <c r="PU130" t="s">
        <v>1767</v>
      </c>
      <c r="PV130" t="s">
        <v>1767</v>
      </c>
      <c r="PW130" t="s">
        <v>1767</v>
      </c>
      <c r="PX130" t="s">
        <v>1767</v>
      </c>
      <c r="PY130" t="s">
        <v>1767</v>
      </c>
      <c r="PZ130" t="s">
        <v>1783</v>
      </c>
      <c r="QA130" t="s">
        <v>841</v>
      </c>
      <c r="QB130" t="s">
        <v>1814</v>
      </c>
      <c r="QC130" t="s">
        <v>1785</v>
      </c>
      <c r="QD130" t="s">
        <v>1786</v>
      </c>
      <c r="QE130" t="s">
        <v>845</v>
      </c>
      <c r="QF130" t="s">
        <v>1763</v>
      </c>
      <c r="QG130" t="s">
        <v>1763</v>
      </c>
      <c r="QH130" t="s">
        <v>1763</v>
      </c>
      <c r="QI130" t="s">
        <v>1763</v>
      </c>
      <c r="QJ130" t="s">
        <v>1763</v>
      </c>
      <c r="QK130" t="s">
        <v>1763</v>
      </c>
      <c r="QL130" t="s">
        <v>1763</v>
      </c>
      <c r="QM130" t="s">
        <v>1767</v>
      </c>
      <c r="QN130" t="s">
        <v>1767</v>
      </c>
      <c r="QO130" t="s">
        <v>1767</v>
      </c>
      <c r="QP130" t="s">
        <v>1767</v>
      </c>
      <c r="QQ130" t="s">
        <v>1767</v>
      </c>
      <c r="QR130" t="s">
        <v>1763</v>
      </c>
      <c r="QS130" t="s">
        <v>1763</v>
      </c>
      <c r="QT130" t="s">
        <v>1767</v>
      </c>
      <c r="QU130" t="s">
        <v>1767</v>
      </c>
      <c r="QV130" t="s">
        <v>1767</v>
      </c>
      <c r="QW130" t="s">
        <v>1767</v>
      </c>
      <c r="QX130" t="s">
        <v>1767</v>
      </c>
      <c r="QY130" t="s">
        <v>1767</v>
      </c>
      <c r="QZ130" t="s">
        <v>1767</v>
      </c>
      <c r="RA130" t="s">
        <v>1767</v>
      </c>
      <c r="RB130" t="s">
        <v>1767</v>
      </c>
      <c r="RC130" t="s">
        <v>1767</v>
      </c>
      <c r="RD130" t="s">
        <v>1767</v>
      </c>
      <c r="RE130" t="s">
        <v>1767</v>
      </c>
      <c r="RF130" t="s">
        <v>1767</v>
      </c>
      <c r="RG130" t="s">
        <v>1767</v>
      </c>
      <c r="RH130" t="s">
        <v>1767</v>
      </c>
      <c r="RI130" t="s">
        <v>1767</v>
      </c>
      <c r="RJ130" t="s">
        <v>1767</v>
      </c>
      <c r="RK130" t="s">
        <v>1763</v>
      </c>
      <c r="RL130" t="s">
        <v>1763</v>
      </c>
      <c r="RM130" t="s">
        <v>1767</v>
      </c>
      <c r="RN130" t="s">
        <v>1767</v>
      </c>
      <c r="RO130" t="s">
        <v>1767</v>
      </c>
      <c r="RP130" t="s">
        <v>1767</v>
      </c>
      <c r="RQ130" t="s">
        <v>1767</v>
      </c>
      <c r="RR130" t="s">
        <v>1767</v>
      </c>
      <c r="RS130" t="s">
        <v>1767</v>
      </c>
      <c r="RT130" t="s">
        <v>1767</v>
      </c>
      <c r="RU130" t="s">
        <v>1767</v>
      </c>
      <c r="RV130" t="s">
        <v>1767</v>
      </c>
      <c r="RW130" t="s">
        <v>1767</v>
      </c>
      <c r="RX130" t="s">
        <v>837</v>
      </c>
      <c r="RY130" t="s">
        <v>937</v>
      </c>
      <c r="RZ130" t="s">
        <v>1763</v>
      </c>
      <c r="SA130" t="s">
        <v>1767</v>
      </c>
      <c r="SB130" t="s">
        <v>1763</v>
      </c>
      <c r="SC130" t="s">
        <v>1767</v>
      </c>
      <c r="SD130" t="s">
        <v>1767</v>
      </c>
      <c r="SE130" t="s">
        <v>1767</v>
      </c>
      <c r="SF130" t="s">
        <v>1767</v>
      </c>
      <c r="SG130" t="s">
        <v>1767</v>
      </c>
      <c r="SH130" t="s">
        <v>1763</v>
      </c>
      <c r="SI130" t="s">
        <v>1767</v>
      </c>
      <c r="SJ130" t="s">
        <v>1767</v>
      </c>
      <c r="SK130" t="s">
        <v>1767</v>
      </c>
      <c r="SL130" t="s">
        <v>1767</v>
      </c>
      <c r="SM130" t="s">
        <v>1767</v>
      </c>
      <c r="SN130" t="s">
        <v>1767</v>
      </c>
      <c r="SO130" t="s">
        <v>1767</v>
      </c>
      <c r="SP130" t="s">
        <v>1763</v>
      </c>
      <c r="SQ130" t="s">
        <v>1763</v>
      </c>
      <c r="SR130" t="s">
        <v>1767</v>
      </c>
      <c r="SS130" t="s">
        <v>1767</v>
      </c>
      <c r="ST130" t="s">
        <v>1767</v>
      </c>
      <c r="SU130" t="s">
        <v>1767</v>
      </c>
      <c r="SV130" t="s">
        <v>1767</v>
      </c>
      <c r="SW130" t="s">
        <v>1767</v>
      </c>
      <c r="SX130" t="s">
        <v>1767</v>
      </c>
      <c r="SY130" t="s">
        <v>1767</v>
      </c>
      <c r="SZ130" t="s">
        <v>1767</v>
      </c>
      <c r="TA130" t="s">
        <v>1767</v>
      </c>
      <c r="TB130" t="s">
        <v>1767</v>
      </c>
      <c r="TC130" t="s">
        <v>1763</v>
      </c>
      <c r="TD130" t="s">
        <v>1767</v>
      </c>
      <c r="TE130" t="s">
        <v>1767</v>
      </c>
      <c r="TF130" t="s">
        <v>1767</v>
      </c>
      <c r="TG130" t="s">
        <v>1767</v>
      </c>
      <c r="TH130" t="s">
        <v>1767</v>
      </c>
      <c r="TI130" t="s">
        <v>1767</v>
      </c>
      <c r="TJ130" t="s">
        <v>1767</v>
      </c>
      <c r="TU130" t="s">
        <v>1767</v>
      </c>
      <c r="TY130" t="s">
        <v>1767</v>
      </c>
      <c r="TZ130" t="s">
        <v>1767</v>
      </c>
      <c r="UA130" t="s">
        <v>1767</v>
      </c>
      <c r="UB130" t="s">
        <v>1767</v>
      </c>
      <c r="UC130" t="s">
        <v>1767</v>
      </c>
      <c r="UD130" t="s">
        <v>1767</v>
      </c>
      <c r="UE130" t="s">
        <v>1767</v>
      </c>
      <c r="UF130" t="s">
        <v>1767</v>
      </c>
      <c r="UG130" t="s">
        <v>1767</v>
      </c>
      <c r="UH130" t="s">
        <v>1763</v>
      </c>
      <c r="UI130" t="s">
        <v>1767</v>
      </c>
      <c r="UJ130" t="s">
        <v>1767</v>
      </c>
      <c r="UK130" t="s">
        <v>1767</v>
      </c>
      <c r="UL130" t="s">
        <v>1767</v>
      </c>
      <c r="UM130" t="s">
        <v>1767</v>
      </c>
      <c r="UN130" t="s">
        <v>1767</v>
      </c>
      <c r="UO130" t="s">
        <v>1767</v>
      </c>
      <c r="UP130" t="s">
        <v>1767</v>
      </c>
      <c r="UQ130" t="s">
        <v>1767</v>
      </c>
      <c r="UR130" t="s">
        <v>1767</v>
      </c>
      <c r="US130" t="s">
        <v>1767</v>
      </c>
      <c r="UT130" t="s">
        <v>1767</v>
      </c>
      <c r="UU130" t="s">
        <v>1767</v>
      </c>
      <c r="UV130" t="s">
        <v>1767</v>
      </c>
      <c r="UW130" t="s">
        <v>1763</v>
      </c>
      <c r="UX130" t="s">
        <v>1767</v>
      </c>
      <c r="UY130" t="s">
        <v>1767</v>
      </c>
      <c r="UZ130" t="s">
        <v>1767</v>
      </c>
      <c r="VD130" t="s">
        <v>1763</v>
      </c>
      <c r="VE130" t="s">
        <v>1767</v>
      </c>
      <c r="VF130" t="s">
        <v>1767</v>
      </c>
      <c r="VG130" t="s">
        <v>1767</v>
      </c>
      <c r="VH130" t="s">
        <v>1767</v>
      </c>
      <c r="VI130" t="s">
        <v>1767</v>
      </c>
      <c r="VJ130" t="s">
        <v>1767</v>
      </c>
      <c r="VK130" t="s">
        <v>1767</v>
      </c>
      <c r="VL130" t="s">
        <v>1767</v>
      </c>
      <c r="VM130" t="s">
        <v>1767</v>
      </c>
      <c r="VN130" t="s">
        <v>1767</v>
      </c>
      <c r="VO130" t="s">
        <v>1767</v>
      </c>
      <c r="VP130" t="s">
        <v>1767</v>
      </c>
      <c r="VQ130" t="s">
        <v>1767</v>
      </c>
      <c r="VY130" t="s">
        <v>1767</v>
      </c>
      <c r="VZ130" t="s">
        <v>1767</v>
      </c>
      <c r="WA130" t="s">
        <v>1767</v>
      </c>
      <c r="WJ130" t="s">
        <v>1767</v>
      </c>
      <c r="WK130" t="s">
        <v>1763</v>
      </c>
      <c r="WL130" t="s">
        <v>1767</v>
      </c>
      <c r="WM130" t="s">
        <v>1767</v>
      </c>
      <c r="WN130" t="s">
        <v>1767</v>
      </c>
      <c r="WO130" t="s">
        <v>1767</v>
      </c>
      <c r="WP130" t="s">
        <v>1767</v>
      </c>
      <c r="WQ130" t="s">
        <v>1767</v>
      </c>
      <c r="WR130" t="s">
        <v>1767</v>
      </c>
      <c r="WS130" t="s">
        <v>973</v>
      </c>
      <c r="WU130" t="s">
        <v>1767</v>
      </c>
      <c r="WV130" t="s">
        <v>1767</v>
      </c>
      <c r="WW130" t="s">
        <v>1767</v>
      </c>
      <c r="WX130" t="s">
        <v>1767</v>
      </c>
      <c r="WY130" t="s">
        <v>1767</v>
      </c>
      <c r="WZ130" t="s">
        <v>1763</v>
      </c>
      <c r="XA130" t="s">
        <v>1767</v>
      </c>
      <c r="XB130" t="s">
        <v>1767</v>
      </c>
      <c r="XC130" t="s">
        <v>1789</v>
      </c>
      <c r="XD130" t="s">
        <v>1763</v>
      </c>
      <c r="XE130" t="s">
        <v>1767</v>
      </c>
      <c r="XF130" t="s">
        <v>1767</v>
      </c>
      <c r="XG130" t="s">
        <v>1767</v>
      </c>
      <c r="XH130" t="s">
        <v>1767</v>
      </c>
      <c r="XI130" t="s">
        <v>1767</v>
      </c>
      <c r="XJ130" t="s">
        <v>1767</v>
      </c>
      <c r="XK130" t="s">
        <v>1767</v>
      </c>
      <c r="XL130" t="s">
        <v>1767</v>
      </c>
      <c r="XM130" t="s">
        <v>1767</v>
      </c>
      <c r="XN130" t="s">
        <v>1767</v>
      </c>
      <c r="XO130" t="s">
        <v>1767</v>
      </c>
      <c r="XP130" t="s">
        <v>1767</v>
      </c>
      <c r="XQ130" t="s">
        <v>1767</v>
      </c>
      <c r="XR130" t="s">
        <v>1763</v>
      </c>
      <c r="XS130" t="s">
        <v>1767</v>
      </c>
      <c r="XT130" t="s">
        <v>1767</v>
      </c>
      <c r="XU130" t="s">
        <v>1767</v>
      </c>
      <c r="XV130" t="s">
        <v>1767</v>
      </c>
      <c r="XW130" t="s">
        <v>1767</v>
      </c>
      <c r="XX130" t="s">
        <v>1767</v>
      </c>
      <c r="XY130" t="s">
        <v>1767</v>
      </c>
      <c r="XZ130" t="s">
        <v>1767</v>
      </c>
      <c r="ZM130" t="s">
        <v>1767</v>
      </c>
      <c r="ZN130" t="s">
        <v>1767</v>
      </c>
      <c r="ZO130" t="s">
        <v>1767</v>
      </c>
      <c r="ZP130" t="s">
        <v>1767</v>
      </c>
      <c r="ZQ130" t="s">
        <v>1763</v>
      </c>
      <c r="ZR130" t="s">
        <v>1767</v>
      </c>
      <c r="ZS130" t="s">
        <v>1767</v>
      </c>
      <c r="ZT130" t="s">
        <v>1767</v>
      </c>
      <c r="ZU130" t="s">
        <v>1767</v>
      </c>
      <c r="ZV130" t="s">
        <v>1767</v>
      </c>
      <c r="ZW130" t="s">
        <v>1767</v>
      </c>
      <c r="ZX130" t="s">
        <v>1767</v>
      </c>
      <c r="ZY130" t="s">
        <v>1767</v>
      </c>
      <c r="ZZ130" t="s">
        <v>1767</v>
      </c>
      <c r="AAA130" t="s">
        <v>1767</v>
      </c>
      <c r="AAB130" t="s">
        <v>1767</v>
      </c>
      <c r="AAC130" t="s">
        <v>1767</v>
      </c>
      <c r="AAD130" t="s">
        <v>1767</v>
      </c>
      <c r="AAE130" t="s">
        <v>1767</v>
      </c>
      <c r="AAF130" t="s">
        <v>1767</v>
      </c>
      <c r="AAH130" t="s">
        <v>1763</v>
      </c>
      <c r="AAI130" t="s">
        <v>1767</v>
      </c>
      <c r="AAJ130" t="s">
        <v>1763</v>
      </c>
      <c r="AAK130" t="s">
        <v>1767</v>
      </c>
      <c r="AAL130" t="s">
        <v>1767</v>
      </c>
      <c r="AAM130" t="s">
        <v>1767</v>
      </c>
      <c r="AAN130" t="s">
        <v>1767</v>
      </c>
      <c r="AAO130" t="s">
        <v>1767</v>
      </c>
      <c r="AAP130" t="s">
        <v>1767</v>
      </c>
      <c r="AAQ130" t="s">
        <v>1767</v>
      </c>
      <c r="AAR130" t="s">
        <v>1767</v>
      </c>
      <c r="AAS130" t="s">
        <v>1767</v>
      </c>
      <c r="AAT130" t="s">
        <v>1767</v>
      </c>
      <c r="AAV130" t="s">
        <v>1767</v>
      </c>
      <c r="AAW130" t="s">
        <v>1767</v>
      </c>
      <c r="AAX130" t="s">
        <v>1767</v>
      </c>
      <c r="AAY130" t="s">
        <v>1767</v>
      </c>
      <c r="AAZ130" t="s">
        <v>1767</v>
      </c>
      <c r="ABA130" t="s">
        <v>1763</v>
      </c>
      <c r="ABB130" t="s">
        <v>1763</v>
      </c>
      <c r="ABC130" t="s">
        <v>1767</v>
      </c>
      <c r="ABD130" t="s">
        <v>1767</v>
      </c>
      <c r="ABE130" t="s">
        <v>1763</v>
      </c>
      <c r="ABF130" t="s">
        <v>1767</v>
      </c>
      <c r="ABG130" t="s">
        <v>1767</v>
      </c>
      <c r="ABH130" t="s">
        <v>1767</v>
      </c>
      <c r="ABI130" t="s">
        <v>1767</v>
      </c>
      <c r="ABJ130" t="s">
        <v>1767</v>
      </c>
      <c r="ABK130" t="s">
        <v>1763</v>
      </c>
      <c r="ABL130" t="s">
        <v>1767</v>
      </c>
      <c r="ABM130" t="s">
        <v>1767</v>
      </c>
      <c r="ABN130" t="s">
        <v>1767</v>
      </c>
      <c r="ABO130" t="s">
        <v>1767</v>
      </c>
      <c r="ABP130" t="s">
        <v>1767</v>
      </c>
      <c r="ABQ130" t="s">
        <v>1767</v>
      </c>
      <c r="ABR130" t="s">
        <v>1767</v>
      </c>
      <c r="ABS130" t="s">
        <v>1767</v>
      </c>
      <c r="ABT130" t="s">
        <v>1763</v>
      </c>
      <c r="ABU130" t="s">
        <v>1767</v>
      </c>
      <c r="ABV130" t="s">
        <v>1767</v>
      </c>
      <c r="ABW130" t="s">
        <v>1763</v>
      </c>
      <c r="ABX130" t="s">
        <v>1767</v>
      </c>
      <c r="ABY130" t="s">
        <v>1767</v>
      </c>
      <c r="ABZ130" t="s">
        <v>1767</v>
      </c>
      <c r="ACA130" t="s">
        <v>1767</v>
      </c>
      <c r="ACB130" t="s">
        <v>1767</v>
      </c>
      <c r="ACC130" t="s">
        <v>1767</v>
      </c>
      <c r="ACD130" t="s">
        <v>1767</v>
      </c>
      <c r="ACE130" t="s">
        <v>1767</v>
      </c>
      <c r="ACF130" t="s">
        <v>1767</v>
      </c>
      <c r="ACG130" t="s">
        <v>1767</v>
      </c>
      <c r="ACH130" t="s">
        <v>1767</v>
      </c>
      <c r="ACI130" t="s">
        <v>1767</v>
      </c>
    </row>
    <row r="131" spans="1:763">
      <c r="A131" t="s">
        <v>1418</v>
      </c>
      <c r="B131" t="s">
        <v>1419</v>
      </c>
      <c r="C131" t="s">
        <v>1420</v>
      </c>
      <c r="D131" t="s">
        <v>885</v>
      </c>
      <c r="E131" t="s">
        <v>885</v>
      </c>
      <c r="P131" t="s">
        <v>886</v>
      </c>
      <c r="Q131">
        <v>0.64514064157430773</v>
      </c>
      <c r="T131" t="s">
        <v>1892</v>
      </c>
      <c r="V131" t="s">
        <v>1763</v>
      </c>
      <c r="X131" t="s">
        <v>1763</v>
      </c>
      <c r="Y131" t="s">
        <v>1764</v>
      </c>
      <c r="AA131" t="s">
        <v>1765</v>
      </c>
      <c r="AB131" t="s">
        <v>1766</v>
      </c>
      <c r="AC131" t="s">
        <v>879</v>
      </c>
      <c r="AD131" t="s">
        <v>1767</v>
      </c>
      <c r="AE131" t="s">
        <v>879</v>
      </c>
      <c r="AF131" t="s">
        <v>818</v>
      </c>
      <c r="AG131" t="s">
        <v>818</v>
      </c>
      <c r="KF131" t="s">
        <v>879</v>
      </c>
      <c r="KH131" t="s">
        <v>818</v>
      </c>
      <c r="KI131" t="s">
        <v>818</v>
      </c>
      <c r="KJ131" t="s">
        <v>818</v>
      </c>
      <c r="KK131" t="s">
        <v>818</v>
      </c>
      <c r="KL131" t="s">
        <v>845</v>
      </c>
      <c r="KM131" t="s">
        <v>818</v>
      </c>
      <c r="KN131" t="s">
        <v>845</v>
      </c>
      <c r="KO131" t="s">
        <v>818</v>
      </c>
      <c r="KP131" t="s">
        <v>845</v>
      </c>
      <c r="KQ131" t="s">
        <v>845</v>
      </c>
      <c r="KR131" t="s">
        <v>818</v>
      </c>
      <c r="KS131" t="s">
        <v>818</v>
      </c>
      <c r="KT131" t="s">
        <v>818</v>
      </c>
      <c r="KU131" t="s">
        <v>818</v>
      </c>
      <c r="KV131" t="s">
        <v>818</v>
      </c>
      <c r="KW131" t="s">
        <v>818</v>
      </c>
      <c r="KX131" t="s">
        <v>845</v>
      </c>
      <c r="KY131" t="s">
        <v>818</v>
      </c>
      <c r="KZ131" t="s">
        <v>818</v>
      </c>
      <c r="LA131" t="s">
        <v>845</v>
      </c>
      <c r="LB131" t="s">
        <v>818</v>
      </c>
      <c r="LC131" t="s">
        <v>845</v>
      </c>
      <c r="LD131" t="s">
        <v>879</v>
      </c>
      <c r="LE131" t="s">
        <v>845</v>
      </c>
      <c r="LF131" t="s">
        <v>837</v>
      </c>
      <c r="LH131" t="s">
        <v>1767</v>
      </c>
      <c r="LI131" t="s">
        <v>1767</v>
      </c>
      <c r="LJ131" t="s">
        <v>1767</v>
      </c>
      <c r="LK131" t="s">
        <v>1767</v>
      </c>
      <c r="LL131" t="s">
        <v>1767</v>
      </c>
      <c r="LM131" t="s">
        <v>1767</v>
      </c>
      <c r="LO131" t="s">
        <v>1767</v>
      </c>
      <c r="LQ131" t="s">
        <v>1767</v>
      </c>
      <c r="LR131" t="s">
        <v>818</v>
      </c>
      <c r="LS131" t="s">
        <v>818</v>
      </c>
      <c r="LV131" t="s">
        <v>818</v>
      </c>
      <c r="LX131" t="s">
        <v>1767</v>
      </c>
      <c r="MA131" t="s">
        <v>1829</v>
      </c>
      <c r="MB131" t="s">
        <v>887</v>
      </c>
      <c r="MC131" t="s">
        <v>1859</v>
      </c>
      <c r="MD131" t="s">
        <v>1763</v>
      </c>
      <c r="MF131" t="s">
        <v>1818</v>
      </c>
      <c r="MI131" t="s">
        <v>1767</v>
      </c>
      <c r="MJ131" t="s">
        <v>1771</v>
      </c>
      <c r="MK131" t="s">
        <v>1763</v>
      </c>
      <c r="ML131" t="s">
        <v>1767</v>
      </c>
      <c r="MM131" t="s">
        <v>1767</v>
      </c>
      <c r="MN131" t="s">
        <v>1763</v>
      </c>
      <c r="MO131" t="s">
        <v>1763</v>
      </c>
      <c r="MP131" t="s">
        <v>1767</v>
      </c>
      <c r="MQ131" t="s">
        <v>1767</v>
      </c>
      <c r="MR131" t="s">
        <v>1767</v>
      </c>
      <c r="MS131" t="s">
        <v>1767</v>
      </c>
      <c r="MT131" t="s">
        <v>1767</v>
      </c>
      <c r="MU131" t="s">
        <v>1767</v>
      </c>
      <c r="MV131" t="s">
        <v>1763</v>
      </c>
      <c r="MW131" t="s">
        <v>1767</v>
      </c>
      <c r="MX131" t="s">
        <v>1767</v>
      </c>
      <c r="MY131" t="s">
        <v>1767</v>
      </c>
      <c r="MZ131" t="s">
        <v>1767</v>
      </c>
      <c r="NA131" t="s">
        <v>1767</v>
      </c>
      <c r="NB131" t="s">
        <v>1767</v>
      </c>
      <c r="NR131" t="s">
        <v>1767</v>
      </c>
      <c r="NU131" t="s">
        <v>1772</v>
      </c>
      <c r="NY131" t="s">
        <v>818</v>
      </c>
      <c r="OA131" t="s">
        <v>1767</v>
      </c>
      <c r="OB131" t="s">
        <v>1767</v>
      </c>
      <c r="OC131" t="s">
        <v>1767</v>
      </c>
      <c r="OD131" t="s">
        <v>1767</v>
      </c>
      <c r="OE131" t="s">
        <v>1767</v>
      </c>
      <c r="OF131" t="s">
        <v>1767</v>
      </c>
      <c r="OG131" t="s">
        <v>1767</v>
      </c>
      <c r="OH131" t="s">
        <v>1767</v>
      </c>
      <c r="OI131" t="s">
        <v>1767</v>
      </c>
      <c r="OJ131" t="s">
        <v>1767</v>
      </c>
      <c r="OK131" t="s">
        <v>1767</v>
      </c>
      <c r="OL131" t="s">
        <v>1767</v>
      </c>
      <c r="OM131" t="s">
        <v>1767</v>
      </c>
      <c r="ON131" t="s">
        <v>1767</v>
      </c>
      <c r="OP131" t="s">
        <v>1767</v>
      </c>
      <c r="OQ131" t="s">
        <v>1774</v>
      </c>
      <c r="OR131" t="s">
        <v>1775</v>
      </c>
      <c r="OS131" t="s">
        <v>1819</v>
      </c>
      <c r="OT131" t="s">
        <v>1763</v>
      </c>
      <c r="OU131" t="s">
        <v>1767</v>
      </c>
      <c r="OV131" t="s">
        <v>1877</v>
      </c>
      <c r="PA131" t="s">
        <v>1763</v>
      </c>
      <c r="PB131" t="s">
        <v>1767</v>
      </c>
      <c r="PC131" t="s">
        <v>1767</v>
      </c>
      <c r="PD131" t="s">
        <v>1767</v>
      </c>
      <c r="PE131" t="s">
        <v>1767</v>
      </c>
      <c r="PF131" t="s">
        <v>1763</v>
      </c>
      <c r="PG131" t="s">
        <v>1767</v>
      </c>
      <c r="PH131" t="s">
        <v>1767</v>
      </c>
      <c r="PI131" t="s">
        <v>1767</v>
      </c>
      <c r="PJ131" t="s">
        <v>1767</v>
      </c>
      <c r="PL131" t="s">
        <v>1780</v>
      </c>
      <c r="PM131" t="s">
        <v>1057</v>
      </c>
      <c r="PN131" t="s">
        <v>879</v>
      </c>
      <c r="PO131" t="s">
        <v>1812</v>
      </c>
      <c r="PP131" t="s">
        <v>1782</v>
      </c>
      <c r="PQ131" t="s">
        <v>1763</v>
      </c>
      <c r="PR131" t="s">
        <v>1763</v>
      </c>
      <c r="PS131" t="s">
        <v>1767</v>
      </c>
      <c r="PT131" t="s">
        <v>1763</v>
      </c>
      <c r="PU131" t="s">
        <v>1767</v>
      </c>
      <c r="PV131" t="s">
        <v>1767</v>
      </c>
      <c r="PW131" t="s">
        <v>1767</v>
      </c>
      <c r="PX131" t="s">
        <v>1767</v>
      </c>
      <c r="PY131" t="s">
        <v>1767</v>
      </c>
      <c r="PZ131" t="s">
        <v>1783</v>
      </c>
      <c r="QA131" t="s">
        <v>841</v>
      </c>
      <c r="QB131" t="s">
        <v>1808</v>
      </c>
      <c r="QC131" t="s">
        <v>1785</v>
      </c>
      <c r="QD131" t="s">
        <v>1786</v>
      </c>
      <c r="QE131" t="s">
        <v>837</v>
      </c>
      <c r="QF131" t="s">
        <v>1763</v>
      </c>
      <c r="QG131" t="s">
        <v>1763</v>
      </c>
      <c r="QH131" t="s">
        <v>1763</v>
      </c>
      <c r="QI131" t="s">
        <v>1763</v>
      </c>
      <c r="QJ131" t="s">
        <v>1763</v>
      </c>
      <c r="QK131" t="s">
        <v>1763</v>
      </c>
      <c r="QL131" t="s">
        <v>1767</v>
      </c>
      <c r="QM131" t="s">
        <v>1763</v>
      </c>
      <c r="QN131" t="s">
        <v>1767</v>
      </c>
      <c r="QO131" t="s">
        <v>1767</v>
      </c>
      <c r="QP131" t="s">
        <v>1767</v>
      </c>
      <c r="QQ131" t="s">
        <v>1767</v>
      </c>
      <c r="QR131" t="s">
        <v>1763</v>
      </c>
      <c r="QS131" t="s">
        <v>1767</v>
      </c>
      <c r="QT131" t="s">
        <v>1767</v>
      </c>
      <c r="QU131" t="s">
        <v>1763</v>
      </c>
      <c r="QV131" t="s">
        <v>1763</v>
      </c>
      <c r="QW131" t="s">
        <v>1767</v>
      </c>
      <c r="QX131" t="s">
        <v>1763</v>
      </c>
      <c r="QY131" t="s">
        <v>1767</v>
      </c>
      <c r="QZ131" t="s">
        <v>1767</v>
      </c>
      <c r="RA131" t="s">
        <v>1767</v>
      </c>
      <c r="RB131" t="s">
        <v>1767</v>
      </c>
      <c r="RC131" t="s">
        <v>1767</v>
      </c>
      <c r="RD131" t="s">
        <v>1767</v>
      </c>
      <c r="RE131" t="s">
        <v>1767</v>
      </c>
      <c r="RF131" t="s">
        <v>1763</v>
      </c>
      <c r="RG131" t="s">
        <v>1767</v>
      </c>
      <c r="RH131" t="s">
        <v>1767</v>
      </c>
      <c r="RI131" t="s">
        <v>1767</v>
      </c>
      <c r="RJ131" t="s">
        <v>1767</v>
      </c>
      <c r="RK131" t="s">
        <v>1767</v>
      </c>
      <c r="RZ131" t="s">
        <v>1763</v>
      </c>
      <c r="SA131" t="s">
        <v>1767</v>
      </c>
      <c r="SB131" t="s">
        <v>1763</v>
      </c>
      <c r="SC131" t="s">
        <v>1763</v>
      </c>
      <c r="SD131" t="s">
        <v>1767</v>
      </c>
      <c r="SE131" t="s">
        <v>1767</v>
      </c>
      <c r="SF131" t="s">
        <v>1767</v>
      </c>
      <c r="SG131" t="s">
        <v>1767</v>
      </c>
      <c r="SH131" t="s">
        <v>1767</v>
      </c>
      <c r="SI131" t="s">
        <v>1763</v>
      </c>
      <c r="SJ131" t="s">
        <v>1767</v>
      </c>
      <c r="SK131" t="s">
        <v>1767</v>
      </c>
      <c r="SL131" t="s">
        <v>1767</v>
      </c>
      <c r="SM131" t="s">
        <v>1767</v>
      </c>
      <c r="SN131" t="s">
        <v>1767</v>
      </c>
      <c r="SO131" t="s">
        <v>1767</v>
      </c>
      <c r="SP131" t="s">
        <v>1767</v>
      </c>
      <c r="SQ131" t="s">
        <v>1767</v>
      </c>
      <c r="SR131" t="s">
        <v>1767</v>
      </c>
      <c r="SS131" t="s">
        <v>1763</v>
      </c>
      <c r="ST131" t="s">
        <v>1767</v>
      </c>
      <c r="SU131" t="s">
        <v>1763</v>
      </c>
      <c r="SV131" t="s">
        <v>1767</v>
      </c>
      <c r="SW131" t="s">
        <v>1763</v>
      </c>
      <c r="SX131" t="s">
        <v>1767</v>
      </c>
      <c r="SY131" t="s">
        <v>1767</v>
      </c>
      <c r="SZ131" t="s">
        <v>1767</v>
      </c>
      <c r="TA131" t="s">
        <v>1767</v>
      </c>
      <c r="TB131" t="s">
        <v>1767</v>
      </c>
      <c r="TC131" t="s">
        <v>1767</v>
      </c>
      <c r="TD131" t="s">
        <v>1767</v>
      </c>
      <c r="TE131" t="s">
        <v>1767</v>
      </c>
      <c r="TF131" t="s">
        <v>1767</v>
      </c>
      <c r="TG131" t="s">
        <v>1767</v>
      </c>
      <c r="TH131" t="s">
        <v>1767</v>
      </c>
      <c r="TI131" t="s">
        <v>1767</v>
      </c>
      <c r="TJ131" t="s">
        <v>1763</v>
      </c>
      <c r="TK131" t="s">
        <v>1767</v>
      </c>
      <c r="TL131" t="s">
        <v>1763</v>
      </c>
      <c r="TM131" t="s">
        <v>1767</v>
      </c>
      <c r="TN131" t="s">
        <v>1763</v>
      </c>
      <c r="TO131" t="s">
        <v>1767</v>
      </c>
      <c r="TP131" t="s">
        <v>1767</v>
      </c>
      <c r="TQ131" t="s">
        <v>1763</v>
      </c>
      <c r="TR131" t="s">
        <v>1767</v>
      </c>
      <c r="TS131" t="s">
        <v>1763</v>
      </c>
      <c r="TT131" t="s">
        <v>1767</v>
      </c>
      <c r="TU131" t="s">
        <v>1767</v>
      </c>
      <c r="TV131" t="s">
        <v>1767</v>
      </c>
      <c r="TW131" t="s">
        <v>1767</v>
      </c>
      <c r="TY131" t="s">
        <v>1767</v>
      </c>
      <c r="TZ131" t="s">
        <v>1767</v>
      </c>
      <c r="UA131" t="s">
        <v>1767</v>
      </c>
      <c r="UB131" t="s">
        <v>1767</v>
      </c>
      <c r="UC131" t="s">
        <v>1767</v>
      </c>
      <c r="UD131" t="s">
        <v>1767</v>
      </c>
      <c r="UE131" t="s">
        <v>1767</v>
      </c>
      <c r="UF131" t="s">
        <v>1767</v>
      </c>
      <c r="UG131" t="s">
        <v>1767</v>
      </c>
      <c r="UH131" t="s">
        <v>1767</v>
      </c>
      <c r="UI131" t="s">
        <v>1767</v>
      </c>
      <c r="UJ131" t="s">
        <v>1763</v>
      </c>
      <c r="UK131" t="s">
        <v>1767</v>
      </c>
      <c r="UL131" t="s">
        <v>1767</v>
      </c>
      <c r="UM131" t="s">
        <v>1767</v>
      </c>
      <c r="UN131" t="s">
        <v>1763</v>
      </c>
      <c r="UO131" t="s">
        <v>1767</v>
      </c>
      <c r="UP131" t="s">
        <v>1767</v>
      </c>
      <c r="UQ131" t="s">
        <v>1767</v>
      </c>
      <c r="UR131" t="s">
        <v>1767</v>
      </c>
      <c r="US131" t="s">
        <v>1767</v>
      </c>
      <c r="UT131" t="s">
        <v>1763</v>
      </c>
      <c r="UU131" t="s">
        <v>1767</v>
      </c>
      <c r="UV131" t="s">
        <v>1767</v>
      </c>
      <c r="UW131" t="s">
        <v>1767</v>
      </c>
      <c r="UX131" t="s">
        <v>1767</v>
      </c>
      <c r="UY131" t="s">
        <v>1767</v>
      </c>
      <c r="UZ131" t="s">
        <v>1767</v>
      </c>
      <c r="VD131" t="s">
        <v>1767</v>
      </c>
      <c r="VE131" t="s">
        <v>1767</v>
      </c>
      <c r="VF131" t="s">
        <v>1763</v>
      </c>
      <c r="VG131" t="s">
        <v>1763</v>
      </c>
      <c r="VH131" t="s">
        <v>1767</v>
      </c>
      <c r="VI131" t="s">
        <v>1767</v>
      </c>
      <c r="VJ131" t="s">
        <v>1767</v>
      </c>
      <c r="VK131" t="s">
        <v>1767</v>
      </c>
      <c r="VL131" t="s">
        <v>1763</v>
      </c>
      <c r="VM131" t="s">
        <v>1763</v>
      </c>
      <c r="VN131" t="s">
        <v>1767</v>
      </c>
      <c r="VO131" t="s">
        <v>1767</v>
      </c>
      <c r="VP131" t="s">
        <v>1767</v>
      </c>
      <c r="VQ131" t="s">
        <v>1767</v>
      </c>
      <c r="VY131" t="s">
        <v>1763</v>
      </c>
      <c r="VZ131" t="s">
        <v>1763</v>
      </c>
      <c r="WA131" t="s">
        <v>1767</v>
      </c>
      <c r="WJ131" t="s">
        <v>1763</v>
      </c>
      <c r="WK131" t="s">
        <v>1763</v>
      </c>
      <c r="WL131" t="s">
        <v>1767</v>
      </c>
      <c r="WM131" t="s">
        <v>1767</v>
      </c>
      <c r="WN131" t="s">
        <v>1763</v>
      </c>
      <c r="WO131" t="s">
        <v>1767</v>
      </c>
      <c r="WP131" t="s">
        <v>1767</v>
      </c>
      <c r="WQ131" t="s">
        <v>1767</v>
      </c>
      <c r="WR131" t="s">
        <v>1767</v>
      </c>
      <c r="WS131" t="s">
        <v>849</v>
      </c>
      <c r="WU131" t="s">
        <v>1767</v>
      </c>
      <c r="WV131" t="s">
        <v>1767</v>
      </c>
      <c r="WW131" t="s">
        <v>1767</v>
      </c>
      <c r="WX131" t="s">
        <v>1767</v>
      </c>
      <c r="WY131" t="s">
        <v>1767</v>
      </c>
      <c r="WZ131" t="s">
        <v>1763</v>
      </c>
      <c r="XA131" t="s">
        <v>1767</v>
      </c>
      <c r="XB131" t="s">
        <v>1767</v>
      </c>
      <c r="XC131" t="s">
        <v>1789</v>
      </c>
      <c r="XD131" t="s">
        <v>1763</v>
      </c>
      <c r="XE131" t="s">
        <v>1767</v>
      </c>
      <c r="XF131" t="s">
        <v>1767</v>
      </c>
      <c r="XG131" t="s">
        <v>1767</v>
      </c>
      <c r="XH131" t="s">
        <v>1767</v>
      </c>
      <c r="XI131" t="s">
        <v>1763</v>
      </c>
      <c r="XJ131" t="s">
        <v>1763</v>
      </c>
      <c r="XK131" t="s">
        <v>1767</v>
      </c>
      <c r="XL131" t="s">
        <v>1767</v>
      </c>
      <c r="XM131" t="s">
        <v>1767</v>
      </c>
      <c r="XN131" t="s">
        <v>1767</v>
      </c>
      <c r="XO131" t="s">
        <v>1767</v>
      </c>
      <c r="XP131" t="s">
        <v>1767</v>
      </c>
      <c r="XQ131" t="s">
        <v>1767</v>
      </c>
      <c r="XR131" t="s">
        <v>1763</v>
      </c>
      <c r="XS131" t="s">
        <v>1767</v>
      </c>
      <c r="XT131" t="s">
        <v>1767</v>
      </c>
      <c r="XU131" t="s">
        <v>1763</v>
      </c>
      <c r="XV131" t="s">
        <v>1767</v>
      </c>
      <c r="XW131" t="s">
        <v>1767</v>
      </c>
      <c r="XX131" t="s">
        <v>1767</v>
      </c>
      <c r="XY131" t="s">
        <v>1767</v>
      </c>
      <c r="XZ131" t="s">
        <v>1767</v>
      </c>
      <c r="ZM131" t="s">
        <v>1767</v>
      </c>
      <c r="ZN131" t="s">
        <v>1767</v>
      </c>
      <c r="ZO131" t="s">
        <v>1767</v>
      </c>
      <c r="ZP131" t="s">
        <v>1767</v>
      </c>
      <c r="ZQ131" t="s">
        <v>1763</v>
      </c>
      <c r="ZR131" t="s">
        <v>1763</v>
      </c>
      <c r="ZS131" t="s">
        <v>1767</v>
      </c>
      <c r="ZT131" t="s">
        <v>1767</v>
      </c>
      <c r="ZU131" t="s">
        <v>1767</v>
      </c>
      <c r="ZV131" t="s">
        <v>1767</v>
      </c>
      <c r="ZW131" t="s">
        <v>1767</v>
      </c>
      <c r="ZX131" t="s">
        <v>1763</v>
      </c>
      <c r="ZY131" t="s">
        <v>1767</v>
      </c>
      <c r="ZZ131" t="s">
        <v>1767</v>
      </c>
      <c r="AAA131" t="s">
        <v>1767</v>
      </c>
      <c r="AAB131" t="s">
        <v>1767</v>
      </c>
      <c r="AAC131" t="s">
        <v>1767</v>
      </c>
      <c r="AAD131" t="s">
        <v>1767</v>
      </c>
      <c r="AAE131" t="s">
        <v>1767</v>
      </c>
      <c r="AAF131" t="s">
        <v>1767</v>
      </c>
      <c r="AAH131" t="s">
        <v>1763</v>
      </c>
      <c r="AAI131" t="s">
        <v>1763</v>
      </c>
      <c r="AAJ131" t="s">
        <v>1763</v>
      </c>
      <c r="AAK131" t="s">
        <v>1767</v>
      </c>
      <c r="AAL131" t="s">
        <v>1767</v>
      </c>
      <c r="AAM131" t="s">
        <v>1767</v>
      </c>
      <c r="AAN131" t="s">
        <v>1767</v>
      </c>
      <c r="AAO131" t="s">
        <v>1767</v>
      </c>
      <c r="AAP131" t="s">
        <v>1767</v>
      </c>
      <c r="AAQ131" t="s">
        <v>1767</v>
      </c>
      <c r="AAR131" t="s">
        <v>1767</v>
      </c>
      <c r="AAS131" t="s">
        <v>1767</v>
      </c>
      <c r="AAT131" t="s">
        <v>1767</v>
      </c>
      <c r="AAV131" t="s">
        <v>1763</v>
      </c>
      <c r="AAW131" t="s">
        <v>1767</v>
      </c>
      <c r="AAX131" t="s">
        <v>1767</v>
      </c>
      <c r="AAY131" t="s">
        <v>1767</v>
      </c>
      <c r="AAZ131" t="s">
        <v>1767</v>
      </c>
      <c r="ABA131" t="s">
        <v>1763</v>
      </c>
      <c r="ABB131" t="s">
        <v>1763</v>
      </c>
      <c r="ABC131" t="s">
        <v>1767</v>
      </c>
      <c r="ABD131" t="s">
        <v>1767</v>
      </c>
      <c r="ABE131" t="s">
        <v>1767</v>
      </c>
      <c r="ABF131" t="s">
        <v>1767</v>
      </c>
      <c r="ABG131" t="s">
        <v>1767</v>
      </c>
      <c r="ABH131" t="s">
        <v>1767</v>
      </c>
      <c r="ABI131" t="s">
        <v>1767</v>
      </c>
      <c r="ABJ131" t="s">
        <v>1767</v>
      </c>
      <c r="ABK131" t="s">
        <v>1763</v>
      </c>
      <c r="ABL131" t="s">
        <v>1767</v>
      </c>
      <c r="ABM131" t="s">
        <v>1767</v>
      </c>
      <c r="ABN131" t="s">
        <v>1767</v>
      </c>
      <c r="ABO131" t="s">
        <v>1767</v>
      </c>
      <c r="ABP131" t="s">
        <v>1767</v>
      </c>
      <c r="ABQ131" t="s">
        <v>1767</v>
      </c>
      <c r="ABR131" t="s">
        <v>1767</v>
      </c>
      <c r="ABS131" t="s">
        <v>1767</v>
      </c>
      <c r="ABT131" t="s">
        <v>1763</v>
      </c>
      <c r="ABU131" t="s">
        <v>1767</v>
      </c>
      <c r="ABV131" t="s">
        <v>1767</v>
      </c>
      <c r="ABW131" t="s">
        <v>1763</v>
      </c>
      <c r="ABX131" t="s">
        <v>1767</v>
      </c>
      <c r="ABY131" t="s">
        <v>1767</v>
      </c>
      <c r="ABZ131" t="s">
        <v>1767</v>
      </c>
      <c r="ACA131" t="s">
        <v>1763</v>
      </c>
      <c r="ACB131" t="s">
        <v>1767</v>
      </c>
      <c r="ACC131" t="s">
        <v>1767</v>
      </c>
      <c r="ACD131" t="s">
        <v>1767</v>
      </c>
      <c r="ACE131" t="s">
        <v>1767</v>
      </c>
      <c r="ACF131" t="s">
        <v>1767</v>
      </c>
      <c r="ACG131" t="s">
        <v>1767</v>
      </c>
      <c r="ACH131" t="s">
        <v>1767</v>
      </c>
      <c r="ACI131" t="s">
        <v>1767</v>
      </c>
    </row>
    <row r="132" spans="1:763">
      <c r="A132" t="s">
        <v>1421</v>
      </c>
      <c r="B132" t="s">
        <v>1422</v>
      </c>
      <c r="C132" t="s">
        <v>1423</v>
      </c>
      <c r="D132" t="s">
        <v>1028</v>
      </c>
      <c r="E132" t="s">
        <v>1028</v>
      </c>
      <c r="P132" t="s">
        <v>855</v>
      </c>
      <c r="Q132">
        <v>1.2198080885670051</v>
      </c>
      <c r="T132" t="s">
        <v>1809</v>
      </c>
      <c r="V132" t="s">
        <v>1763</v>
      </c>
      <c r="X132" t="s">
        <v>1763</v>
      </c>
      <c r="Y132" t="s">
        <v>1791</v>
      </c>
      <c r="AA132" t="s">
        <v>1792</v>
      </c>
      <c r="AB132" t="s">
        <v>1766</v>
      </c>
      <c r="AC132" t="s">
        <v>892</v>
      </c>
      <c r="AD132" t="s">
        <v>1763</v>
      </c>
      <c r="AE132" t="s">
        <v>892</v>
      </c>
      <c r="AF132" t="s">
        <v>818</v>
      </c>
      <c r="AG132" t="s">
        <v>818</v>
      </c>
      <c r="KF132" t="s">
        <v>892</v>
      </c>
      <c r="KH132" t="s">
        <v>818</v>
      </c>
      <c r="KI132" t="s">
        <v>818</v>
      </c>
      <c r="KJ132" t="s">
        <v>818</v>
      </c>
      <c r="KK132" t="s">
        <v>818</v>
      </c>
      <c r="KL132" t="s">
        <v>818</v>
      </c>
      <c r="KM132" t="s">
        <v>818</v>
      </c>
      <c r="KN132" t="s">
        <v>837</v>
      </c>
      <c r="KO132" t="s">
        <v>818</v>
      </c>
      <c r="KP132" t="s">
        <v>818</v>
      </c>
      <c r="KQ132" t="s">
        <v>837</v>
      </c>
      <c r="KR132" t="s">
        <v>818</v>
      </c>
      <c r="KS132" t="s">
        <v>818</v>
      </c>
      <c r="KT132" t="s">
        <v>845</v>
      </c>
      <c r="KU132" t="s">
        <v>845</v>
      </c>
      <c r="KV132" t="s">
        <v>818</v>
      </c>
      <c r="KW132" t="s">
        <v>818</v>
      </c>
      <c r="KX132" t="s">
        <v>837</v>
      </c>
      <c r="KY132" t="s">
        <v>818</v>
      </c>
      <c r="KZ132" t="s">
        <v>837</v>
      </c>
      <c r="LA132" t="s">
        <v>837</v>
      </c>
      <c r="LB132" t="s">
        <v>845</v>
      </c>
      <c r="LC132" t="s">
        <v>837</v>
      </c>
      <c r="LD132" t="s">
        <v>892</v>
      </c>
      <c r="LE132" t="s">
        <v>845</v>
      </c>
      <c r="LF132" t="s">
        <v>836</v>
      </c>
      <c r="LH132" t="s">
        <v>1767</v>
      </c>
      <c r="LI132" t="s">
        <v>1767</v>
      </c>
      <c r="LJ132" t="s">
        <v>1767</v>
      </c>
      <c r="LK132" t="s">
        <v>1767</v>
      </c>
      <c r="LL132" t="s">
        <v>1767</v>
      </c>
      <c r="LM132" t="s">
        <v>1767</v>
      </c>
      <c r="LO132" t="s">
        <v>1767</v>
      </c>
      <c r="LQ132" t="s">
        <v>1767</v>
      </c>
      <c r="LR132" t="s">
        <v>818</v>
      </c>
      <c r="LV132" t="s">
        <v>818</v>
      </c>
      <c r="LX132" t="s">
        <v>1767</v>
      </c>
      <c r="MA132" t="s">
        <v>1793</v>
      </c>
      <c r="MB132" t="s">
        <v>913</v>
      </c>
      <c r="MC132" t="s">
        <v>1838</v>
      </c>
      <c r="MD132" t="s">
        <v>1763</v>
      </c>
      <c r="MF132" t="s">
        <v>1770</v>
      </c>
      <c r="MI132" t="s">
        <v>1763</v>
      </c>
      <c r="MJ132" t="s">
        <v>1771</v>
      </c>
      <c r="MK132" t="s">
        <v>1767</v>
      </c>
      <c r="ML132" t="s">
        <v>1767</v>
      </c>
      <c r="MM132" t="s">
        <v>1763</v>
      </c>
      <c r="MN132" t="s">
        <v>1767</v>
      </c>
      <c r="MO132" t="s">
        <v>1767</v>
      </c>
      <c r="MP132" t="s">
        <v>1767</v>
      </c>
      <c r="MQ132" t="s">
        <v>1767</v>
      </c>
      <c r="MR132" t="s">
        <v>1767</v>
      </c>
      <c r="MS132" t="s">
        <v>1767</v>
      </c>
      <c r="MT132" t="s">
        <v>1767</v>
      </c>
      <c r="MU132" t="s">
        <v>1767</v>
      </c>
      <c r="MV132" t="s">
        <v>1767</v>
      </c>
      <c r="MW132" t="s">
        <v>1763</v>
      </c>
      <c r="MX132" t="s">
        <v>1767</v>
      </c>
      <c r="MY132" t="s">
        <v>1767</v>
      </c>
      <c r="MZ132" t="s">
        <v>1767</v>
      </c>
      <c r="NA132" t="s">
        <v>1767</v>
      </c>
      <c r="NB132" t="s">
        <v>1767</v>
      </c>
      <c r="NR132" t="s">
        <v>1763</v>
      </c>
      <c r="NS132" t="s">
        <v>1767</v>
      </c>
      <c r="NU132" t="s">
        <v>1795</v>
      </c>
      <c r="NV132" t="s">
        <v>1763</v>
      </c>
      <c r="NW132" t="s">
        <v>1796</v>
      </c>
      <c r="NX132" t="s">
        <v>1773</v>
      </c>
      <c r="NY132" t="s">
        <v>845</v>
      </c>
      <c r="NZ132" t="s">
        <v>889</v>
      </c>
      <c r="OP132" t="s">
        <v>1763</v>
      </c>
      <c r="OQ132" t="s">
        <v>1774</v>
      </c>
      <c r="OR132" t="s">
        <v>1775</v>
      </c>
      <c r="OS132" t="s">
        <v>1776</v>
      </c>
      <c r="OT132" t="s">
        <v>1763</v>
      </c>
      <c r="OU132" t="s">
        <v>1767</v>
      </c>
      <c r="OV132" t="s">
        <v>1777</v>
      </c>
      <c r="OW132" t="s">
        <v>1798</v>
      </c>
      <c r="OX132" t="s">
        <v>832</v>
      </c>
      <c r="OY132" t="s">
        <v>1779</v>
      </c>
      <c r="OZ132" t="s">
        <v>956</v>
      </c>
      <c r="PA132" t="s">
        <v>1763</v>
      </c>
      <c r="PB132" t="s">
        <v>1767</v>
      </c>
      <c r="PC132" t="s">
        <v>1767</v>
      </c>
      <c r="PD132" t="s">
        <v>1767</v>
      </c>
      <c r="PE132" t="s">
        <v>1767</v>
      </c>
      <c r="PF132" t="s">
        <v>1767</v>
      </c>
      <c r="PG132" t="s">
        <v>1767</v>
      </c>
      <c r="PH132" t="s">
        <v>1767</v>
      </c>
      <c r="PI132" t="s">
        <v>1767</v>
      </c>
      <c r="PJ132" t="s">
        <v>1767</v>
      </c>
      <c r="PK132" t="s">
        <v>1767</v>
      </c>
      <c r="PL132" t="s">
        <v>1780</v>
      </c>
      <c r="PM132" t="s">
        <v>879</v>
      </c>
      <c r="PN132" t="s">
        <v>837</v>
      </c>
      <c r="PO132" t="s">
        <v>1812</v>
      </c>
      <c r="PP132" t="s">
        <v>1782</v>
      </c>
      <c r="PQ132" t="s">
        <v>1763</v>
      </c>
      <c r="PR132" t="s">
        <v>1763</v>
      </c>
      <c r="PS132" t="s">
        <v>1767</v>
      </c>
      <c r="PT132" t="s">
        <v>1767</v>
      </c>
      <c r="PU132" t="s">
        <v>1767</v>
      </c>
      <c r="PV132" t="s">
        <v>1767</v>
      </c>
      <c r="PW132" t="s">
        <v>1767</v>
      </c>
      <c r="PX132" t="s">
        <v>1767</v>
      </c>
      <c r="PY132" t="s">
        <v>1767</v>
      </c>
      <c r="PZ132" t="s">
        <v>1783</v>
      </c>
      <c r="QA132" t="s">
        <v>841</v>
      </c>
      <c r="QB132" t="s">
        <v>1814</v>
      </c>
      <c r="QC132" t="s">
        <v>1785</v>
      </c>
      <c r="QD132" t="s">
        <v>1815</v>
      </c>
      <c r="QE132" t="s">
        <v>845</v>
      </c>
      <c r="QF132" t="s">
        <v>1767</v>
      </c>
      <c r="QG132" t="s">
        <v>1763</v>
      </c>
      <c r="QH132" t="s">
        <v>1763</v>
      </c>
      <c r="QI132" t="s">
        <v>1767</v>
      </c>
      <c r="QJ132" t="s">
        <v>1767</v>
      </c>
      <c r="QK132" t="s">
        <v>1763</v>
      </c>
      <c r="QL132" t="s">
        <v>1763</v>
      </c>
      <c r="QM132" t="s">
        <v>1767</v>
      </c>
      <c r="QN132" t="s">
        <v>1767</v>
      </c>
      <c r="QO132" t="s">
        <v>1767</v>
      </c>
      <c r="QP132" t="s">
        <v>1767</v>
      </c>
      <c r="QQ132" t="s">
        <v>1767</v>
      </c>
      <c r="QR132" t="s">
        <v>1763</v>
      </c>
      <c r="QS132" t="s">
        <v>1767</v>
      </c>
      <c r="QT132" t="s">
        <v>1767</v>
      </c>
      <c r="QU132" t="s">
        <v>1763</v>
      </c>
      <c r="QV132" t="s">
        <v>1767</v>
      </c>
      <c r="QW132" t="s">
        <v>1767</v>
      </c>
      <c r="QX132" t="s">
        <v>1767</v>
      </c>
      <c r="QY132" t="s">
        <v>1767</v>
      </c>
      <c r="QZ132" t="s">
        <v>1763</v>
      </c>
      <c r="RA132" t="s">
        <v>1767</v>
      </c>
      <c r="RB132" t="s">
        <v>1767</v>
      </c>
      <c r="RC132" t="s">
        <v>1767</v>
      </c>
      <c r="RD132" t="s">
        <v>1767</v>
      </c>
      <c r="RE132" t="s">
        <v>1767</v>
      </c>
      <c r="RF132" t="s">
        <v>1767</v>
      </c>
      <c r="RG132" t="s">
        <v>1767</v>
      </c>
      <c r="RH132" t="s">
        <v>1767</v>
      </c>
      <c r="RI132" t="s">
        <v>1767</v>
      </c>
      <c r="RJ132" t="s">
        <v>1767</v>
      </c>
      <c r="RK132" t="s">
        <v>1763</v>
      </c>
      <c r="RL132" t="s">
        <v>1763</v>
      </c>
      <c r="RM132" t="s">
        <v>1767</v>
      </c>
      <c r="RN132" t="s">
        <v>1767</v>
      </c>
      <c r="RO132" t="s">
        <v>1767</v>
      </c>
      <c r="RP132" t="s">
        <v>1767</v>
      </c>
      <c r="RQ132" t="s">
        <v>1767</v>
      </c>
      <c r="RR132" t="s">
        <v>1767</v>
      </c>
      <c r="RS132" t="s">
        <v>1767</v>
      </c>
      <c r="RT132" t="s">
        <v>1767</v>
      </c>
      <c r="RU132" t="s">
        <v>1767</v>
      </c>
      <c r="RV132" t="s">
        <v>1767</v>
      </c>
      <c r="RW132" t="s">
        <v>1767</v>
      </c>
      <c r="RX132" t="s">
        <v>836</v>
      </c>
      <c r="RY132" t="s">
        <v>958</v>
      </c>
      <c r="RZ132" t="s">
        <v>1763</v>
      </c>
      <c r="SA132" t="s">
        <v>1763</v>
      </c>
      <c r="SB132" t="s">
        <v>1767</v>
      </c>
      <c r="SC132" t="s">
        <v>1767</v>
      </c>
      <c r="SD132" t="s">
        <v>1767</v>
      </c>
      <c r="SE132" t="s">
        <v>1767</v>
      </c>
      <c r="SF132" t="s">
        <v>1763</v>
      </c>
      <c r="SG132" t="s">
        <v>1767</v>
      </c>
      <c r="SH132" t="s">
        <v>1767</v>
      </c>
      <c r="SI132" t="s">
        <v>1767</v>
      </c>
      <c r="SJ132" t="s">
        <v>1767</v>
      </c>
      <c r="SK132" t="s">
        <v>1767</v>
      </c>
      <c r="SL132" t="s">
        <v>1767</v>
      </c>
      <c r="SM132" t="s">
        <v>1767</v>
      </c>
      <c r="SN132" t="s">
        <v>1767</v>
      </c>
      <c r="SO132" t="s">
        <v>1767</v>
      </c>
      <c r="SP132" t="s">
        <v>1767</v>
      </c>
      <c r="SQ132" t="s">
        <v>1767</v>
      </c>
      <c r="SR132" t="s">
        <v>1767</v>
      </c>
      <c r="SS132" t="s">
        <v>1767</v>
      </c>
      <c r="ST132" t="s">
        <v>1767</v>
      </c>
      <c r="SU132" t="s">
        <v>1767</v>
      </c>
      <c r="SV132" t="s">
        <v>1767</v>
      </c>
      <c r="SW132" t="s">
        <v>1767</v>
      </c>
      <c r="SX132" t="s">
        <v>1767</v>
      </c>
      <c r="SY132" t="s">
        <v>1767</v>
      </c>
      <c r="SZ132" t="s">
        <v>1767</v>
      </c>
      <c r="TA132" t="s">
        <v>1767</v>
      </c>
      <c r="TB132" t="s">
        <v>1767</v>
      </c>
      <c r="TC132" t="s">
        <v>1767</v>
      </c>
      <c r="TD132" t="s">
        <v>1767</v>
      </c>
      <c r="TE132" t="s">
        <v>1767</v>
      </c>
      <c r="TF132" t="s">
        <v>1767</v>
      </c>
      <c r="TG132" t="s">
        <v>1767</v>
      </c>
      <c r="TH132" t="s">
        <v>1763</v>
      </c>
      <c r="TI132" t="s">
        <v>1767</v>
      </c>
      <c r="TJ132" t="s">
        <v>1763</v>
      </c>
      <c r="TK132" t="s">
        <v>1767</v>
      </c>
      <c r="TL132" t="s">
        <v>1767</v>
      </c>
      <c r="TM132" t="s">
        <v>1767</v>
      </c>
      <c r="TN132" t="s">
        <v>1763</v>
      </c>
      <c r="TO132" t="s">
        <v>1767</v>
      </c>
      <c r="TP132" t="s">
        <v>1767</v>
      </c>
      <c r="TQ132" t="s">
        <v>1767</v>
      </c>
      <c r="TR132" t="s">
        <v>1767</v>
      </c>
      <c r="TS132" t="s">
        <v>1767</v>
      </c>
      <c r="TT132" t="s">
        <v>1767</v>
      </c>
      <c r="TU132" t="s">
        <v>1767</v>
      </c>
      <c r="TV132" t="s">
        <v>1767</v>
      </c>
      <c r="TW132" t="s">
        <v>1767</v>
      </c>
      <c r="TY132" t="s">
        <v>1763</v>
      </c>
      <c r="TZ132" t="s">
        <v>1767</v>
      </c>
      <c r="UA132" t="s">
        <v>1767</v>
      </c>
      <c r="UB132" t="s">
        <v>1767</v>
      </c>
      <c r="UC132" t="s">
        <v>1767</v>
      </c>
      <c r="UD132" t="s">
        <v>1767</v>
      </c>
      <c r="UE132" t="s">
        <v>1767</v>
      </c>
      <c r="UF132" t="s">
        <v>1767</v>
      </c>
      <c r="UG132" t="s">
        <v>1767</v>
      </c>
      <c r="UH132" t="s">
        <v>1767</v>
      </c>
      <c r="UI132" t="s">
        <v>1767</v>
      </c>
      <c r="UJ132" t="s">
        <v>1767</v>
      </c>
      <c r="UK132" t="s">
        <v>1767</v>
      </c>
      <c r="UL132" t="s">
        <v>1763</v>
      </c>
      <c r="UM132" t="s">
        <v>1763</v>
      </c>
      <c r="UN132" t="s">
        <v>1767</v>
      </c>
      <c r="UO132" t="s">
        <v>1767</v>
      </c>
      <c r="UP132" t="s">
        <v>1767</v>
      </c>
      <c r="UQ132" t="s">
        <v>1767</v>
      </c>
      <c r="UR132" t="s">
        <v>1767</v>
      </c>
      <c r="US132" t="s">
        <v>1767</v>
      </c>
      <c r="UT132" t="s">
        <v>1767</v>
      </c>
      <c r="UU132" t="s">
        <v>1767</v>
      </c>
      <c r="UV132" t="s">
        <v>1767</v>
      </c>
      <c r="UW132" t="s">
        <v>1763</v>
      </c>
      <c r="UX132" t="s">
        <v>1767</v>
      </c>
      <c r="UY132" t="s">
        <v>1767</v>
      </c>
      <c r="UZ132" t="s">
        <v>1767</v>
      </c>
      <c r="VD132" t="s">
        <v>1763</v>
      </c>
      <c r="VE132" t="s">
        <v>1767</v>
      </c>
      <c r="VF132" t="s">
        <v>1767</v>
      </c>
      <c r="VG132" t="s">
        <v>1767</v>
      </c>
      <c r="VH132" t="s">
        <v>1767</v>
      </c>
      <c r="VI132" t="s">
        <v>1767</v>
      </c>
      <c r="VJ132" t="s">
        <v>1767</v>
      </c>
      <c r="VK132" t="s">
        <v>1767</v>
      </c>
      <c r="VL132" t="s">
        <v>1767</v>
      </c>
      <c r="VM132" t="s">
        <v>1767</v>
      </c>
      <c r="VN132" t="s">
        <v>1767</v>
      </c>
      <c r="VO132" t="s">
        <v>1767</v>
      </c>
      <c r="VP132" t="s">
        <v>1767</v>
      </c>
      <c r="VQ132" t="s">
        <v>1767</v>
      </c>
      <c r="VY132" t="s">
        <v>1763</v>
      </c>
      <c r="VZ132" t="s">
        <v>1767</v>
      </c>
      <c r="WA132" t="s">
        <v>1767</v>
      </c>
      <c r="WJ132" t="s">
        <v>1763</v>
      </c>
      <c r="WK132" t="s">
        <v>1763</v>
      </c>
      <c r="WL132" t="s">
        <v>1767</v>
      </c>
      <c r="WM132" t="s">
        <v>1767</v>
      </c>
      <c r="WN132" t="s">
        <v>1767</v>
      </c>
      <c r="WO132" t="s">
        <v>1767</v>
      </c>
      <c r="WP132" t="s">
        <v>1767</v>
      </c>
      <c r="WQ132" t="s">
        <v>1767</v>
      </c>
      <c r="WR132" t="s">
        <v>1767</v>
      </c>
      <c r="WS132" t="s">
        <v>973</v>
      </c>
      <c r="WU132" t="s">
        <v>1767</v>
      </c>
      <c r="WV132" t="s">
        <v>1767</v>
      </c>
      <c r="WW132" t="s">
        <v>1767</v>
      </c>
      <c r="WX132" t="s">
        <v>1767</v>
      </c>
      <c r="WY132" t="s">
        <v>1767</v>
      </c>
      <c r="WZ132" t="s">
        <v>1763</v>
      </c>
      <c r="XA132" t="s">
        <v>1767</v>
      </c>
      <c r="XB132" t="s">
        <v>1767</v>
      </c>
      <c r="XC132" t="s">
        <v>1789</v>
      </c>
      <c r="XD132" t="s">
        <v>1763</v>
      </c>
      <c r="XE132" t="s">
        <v>1767</v>
      </c>
      <c r="XF132" t="s">
        <v>1767</v>
      </c>
      <c r="XG132" t="s">
        <v>1767</v>
      </c>
      <c r="XH132" t="s">
        <v>1767</v>
      </c>
      <c r="XI132" t="s">
        <v>1767</v>
      </c>
      <c r="XJ132" t="s">
        <v>1767</v>
      </c>
      <c r="XK132" t="s">
        <v>1767</v>
      </c>
      <c r="XL132" t="s">
        <v>1767</v>
      </c>
      <c r="XM132" t="s">
        <v>1767</v>
      </c>
      <c r="XN132" t="s">
        <v>1767</v>
      </c>
      <c r="XO132" t="s">
        <v>1767</v>
      </c>
      <c r="XP132" t="s">
        <v>1767</v>
      </c>
      <c r="XQ132" t="s">
        <v>1767</v>
      </c>
      <c r="XR132" t="s">
        <v>1763</v>
      </c>
      <c r="XS132" t="s">
        <v>1767</v>
      </c>
      <c r="XT132" t="s">
        <v>1767</v>
      </c>
      <c r="XU132" t="s">
        <v>1767</v>
      </c>
      <c r="XV132" t="s">
        <v>1767</v>
      </c>
      <c r="XW132" t="s">
        <v>1767</v>
      </c>
      <c r="XX132" t="s">
        <v>1767</v>
      </c>
      <c r="XY132" t="s">
        <v>1767</v>
      </c>
      <c r="XZ132" t="s">
        <v>1767</v>
      </c>
      <c r="ZM132" t="s">
        <v>1767</v>
      </c>
      <c r="ZN132" t="s">
        <v>1767</v>
      </c>
      <c r="ZO132" t="s">
        <v>1767</v>
      </c>
      <c r="ZP132" t="s">
        <v>1767</v>
      </c>
      <c r="ZQ132" t="s">
        <v>1763</v>
      </c>
      <c r="ZR132" t="s">
        <v>1767</v>
      </c>
      <c r="ZS132" t="s">
        <v>1767</v>
      </c>
      <c r="ZT132" t="s">
        <v>1767</v>
      </c>
      <c r="ZU132" t="s">
        <v>1767</v>
      </c>
      <c r="ZV132" t="s">
        <v>1767</v>
      </c>
      <c r="ZW132" t="s">
        <v>1767</v>
      </c>
      <c r="ZX132" t="s">
        <v>1763</v>
      </c>
      <c r="ZY132" t="s">
        <v>1767</v>
      </c>
      <c r="ZZ132" t="s">
        <v>1767</v>
      </c>
      <c r="AAA132" t="s">
        <v>1767</v>
      </c>
      <c r="AAB132" t="s">
        <v>1767</v>
      </c>
      <c r="AAC132" t="s">
        <v>1767</v>
      </c>
      <c r="AAD132" t="s">
        <v>1767</v>
      </c>
      <c r="AAE132" t="s">
        <v>1767</v>
      </c>
      <c r="AAF132" t="s">
        <v>1767</v>
      </c>
      <c r="AAH132" t="s">
        <v>1767</v>
      </c>
      <c r="AAI132" t="s">
        <v>1767</v>
      </c>
      <c r="AAJ132" t="s">
        <v>1767</v>
      </c>
      <c r="AAK132" t="s">
        <v>1767</v>
      </c>
      <c r="AAL132" t="s">
        <v>1767</v>
      </c>
      <c r="AAM132" t="s">
        <v>1767</v>
      </c>
      <c r="AAN132" t="s">
        <v>1767</v>
      </c>
      <c r="AAO132" t="s">
        <v>1763</v>
      </c>
      <c r="AAP132" t="s">
        <v>1767</v>
      </c>
      <c r="AAQ132" t="s">
        <v>1767</v>
      </c>
      <c r="AAR132" t="s">
        <v>1767</v>
      </c>
      <c r="AAS132" t="s">
        <v>1767</v>
      </c>
      <c r="AAT132" t="s">
        <v>1767</v>
      </c>
      <c r="AAV132" t="s">
        <v>1767</v>
      </c>
      <c r="AAW132" t="s">
        <v>1767</v>
      </c>
      <c r="AAX132" t="s">
        <v>1767</v>
      </c>
      <c r="AAY132" t="s">
        <v>1767</v>
      </c>
      <c r="AAZ132" t="s">
        <v>1767</v>
      </c>
      <c r="ABA132" t="s">
        <v>1763</v>
      </c>
      <c r="ABB132" t="s">
        <v>1763</v>
      </c>
      <c r="ABC132" t="s">
        <v>1767</v>
      </c>
      <c r="ABD132" t="s">
        <v>1767</v>
      </c>
      <c r="ABE132" t="s">
        <v>1767</v>
      </c>
      <c r="ABF132" t="s">
        <v>1767</v>
      </c>
      <c r="ABG132" t="s">
        <v>1767</v>
      </c>
      <c r="ABH132" t="s">
        <v>1767</v>
      </c>
      <c r="ABI132" t="s">
        <v>1767</v>
      </c>
      <c r="ABJ132" t="s">
        <v>1767</v>
      </c>
      <c r="ABK132" t="s">
        <v>1767</v>
      </c>
      <c r="ABL132" t="s">
        <v>1767</v>
      </c>
      <c r="ABM132" t="s">
        <v>1767</v>
      </c>
      <c r="ABN132" t="s">
        <v>1767</v>
      </c>
      <c r="ABO132" t="s">
        <v>1767</v>
      </c>
      <c r="ABP132" t="s">
        <v>1767</v>
      </c>
      <c r="ABQ132" t="s">
        <v>1767</v>
      </c>
      <c r="ABR132" t="s">
        <v>1767</v>
      </c>
      <c r="ABS132" t="s">
        <v>1767</v>
      </c>
      <c r="ABT132" t="s">
        <v>1767</v>
      </c>
      <c r="ABU132" t="s">
        <v>1767</v>
      </c>
      <c r="ABV132" t="s">
        <v>1763</v>
      </c>
      <c r="ABW132" t="s">
        <v>1763</v>
      </c>
      <c r="ABX132" t="s">
        <v>1767</v>
      </c>
      <c r="ABY132" t="s">
        <v>1763</v>
      </c>
      <c r="ABZ132" t="s">
        <v>1767</v>
      </c>
      <c r="ACA132" t="s">
        <v>1767</v>
      </c>
      <c r="ACB132" t="s">
        <v>1767</v>
      </c>
      <c r="ACC132" t="s">
        <v>1767</v>
      </c>
      <c r="ACD132" t="s">
        <v>1767</v>
      </c>
      <c r="ACE132" t="s">
        <v>1767</v>
      </c>
      <c r="ACF132" t="s">
        <v>1767</v>
      </c>
      <c r="ACG132" t="s">
        <v>1767</v>
      </c>
      <c r="ACH132" t="s">
        <v>1767</v>
      </c>
      <c r="ACI132" t="s">
        <v>1767</v>
      </c>
    </row>
    <row r="133" spans="1:763">
      <c r="A133" t="s">
        <v>1424</v>
      </c>
      <c r="B133" t="s">
        <v>1425</v>
      </c>
      <c r="C133" t="s">
        <v>1426</v>
      </c>
      <c r="D133" t="s">
        <v>977</v>
      </c>
      <c r="E133" t="s">
        <v>977</v>
      </c>
      <c r="P133" t="s">
        <v>855</v>
      </c>
      <c r="Q133">
        <v>1.2198080885670051</v>
      </c>
      <c r="T133" t="s">
        <v>1823</v>
      </c>
      <c r="V133" t="s">
        <v>1763</v>
      </c>
      <c r="X133" t="s">
        <v>1763</v>
      </c>
      <c r="Y133" t="s">
        <v>1764</v>
      </c>
      <c r="AA133" t="s">
        <v>1792</v>
      </c>
      <c r="AB133" t="s">
        <v>1766</v>
      </c>
      <c r="AC133" t="s">
        <v>879</v>
      </c>
      <c r="AD133" t="s">
        <v>1767</v>
      </c>
      <c r="AE133" t="s">
        <v>879</v>
      </c>
      <c r="AF133" t="s">
        <v>818</v>
      </c>
      <c r="AG133" t="s">
        <v>818</v>
      </c>
      <c r="KF133" t="s">
        <v>879</v>
      </c>
      <c r="KH133" t="s">
        <v>818</v>
      </c>
      <c r="KI133" t="s">
        <v>818</v>
      </c>
      <c r="KJ133" t="s">
        <v>818</v>
      </c>
      <c r="KK133" t="s">
        <v>818</v>
      </c>
      <c r="KL133" t="s">
        <v>818</v>
      </c>
      <c r="KM133" t="s">
        <v>818</v>
      </c>
      <c r="KN133" t="s">
        <v>845</v>
      </c>
      <c r="KO133" t="s">
        <v>818</v>
      </c>
      <c r="KP133" t="s">
        <v>818</v>
      </c>
      <c r="KQ133" t="s">
        <v>845</v>
      </c>
      <c r="KR133" t="s">
        <v>818</v>
      </c>
      <c r="KS133" t="s">
        <v>818</v>
      </c>
      <c r="KT133" t="s">
        <v>818</v>
      </c>
      <c r="KU133" t="s">
        <v>818</v>
      </c>
      <c r="KV133" t="s">
        <v>837</v>
      </c>
      <c r="KW133" t="s">
        <v>818</v>
      </c>
      <c r="KX133" t="s">
        <v>818</v>
      </c>
      <c r="KY133" t="s">
        <v>818</v>
      </c>
      <c r="KZ133" t="s">
        <v>837</v>
      </c>
      <c r="LA133" t="s">
        <v>818</v>
      </c>
      <c r="LB133" t="s">
        <v>818</v>
      </c>
      <c r="LC133" t="s">
        <v>837</v>
      </c>
      <c r="LD133" t="s">
        <v>879</v>
      </c>
      <c r="LE133" t="s">
        <v>837</v>
      </c>
      <c r="LF133" t="s">
        <v>845</v>
      </c>
      <c r="LH133" t="s">
        <v>1767</v>
      </c>
      <c r="LI133" t="s">
        <v>1767</v>
      </c>
      <c r="LJ133" t="s">
        <v>1767</v>
      </c>
      <c r="LK133" t="s">
        <v>1767</v>
      </c>
      <c r="LL133" t="s">
        <v>1767</v>
      </c>
      <c r="LM133" t="s">
        <v>1767</v>
      </c>
      <c r="LO133" t="s">
        <v>1767</v>
      </c>
      <c r="LQ133" t="s">
        <v>1767</v>
      </c>
      <c r="LR133" t="s">
        <v>818</v>
      </c>
      <c r="LV133" t="s">
        <v>818</v>
      </c>
      <c r="LX133" t="s">
        <v>1767</v>
      </c>
      <c r="MA133" t="s">
        <v>1793</v>
      </c>
      <c r="MB133" t="s">
        <v>887</v>
      </c>
      <c r="MC133" t="s">
        <v>1838</v>
      </c>
      <c r="MD133" t="s">
        <v>1763</v>
      </c>
      <c r="MF133" t="s">
        <v>1770</v>
      </c>
      <c r="MI133" t="s">
        <v>1767</v>
      </c>
      <c r="MJ133" t="s">
        <v>1771</v>
      </c>
      <c r="MK133" t="s">
        <v>1763</v>
      </c>
      <c r="ML133" t="s">
        <v>1767</v>
      </c>
      <c r="MM133" t="s">
        <v>1767</v>
      </c>
      <c r="MN133" t="s">
        <v>1767</v>
      </c>
      <c r="MO133" t="s">
        <v>1767</v>
      </c>
      <c r="MP133" t="s">
        <v>1767</v>
      </c>
      <c r="MQ133" t="s">
        <v>1767</v>
      </c>
      <c r="MR133" t="s">
        <v>1767</v>
      </c>
      <c r="MS133" t="s">
        <v>1767</v>
      </c>
      <c r="MT133" t="s">
        <v>1767</v>
      </c>
      <c r="MU133" t="s">
        <v>1763</v>
      </c>
      <c r="NC133" t="s">
        <v>1767</v>
      </c>
      <c r="ND133" t="s">
        <v>1767</v>
      </c>
      <c r="NE133" t="s">
        <v>1763</v>
      </c>
      <c r="NR133" t="s">
        <v>1818</v>
      </c>
      <c r="NU133" t="s">
        <v>1870</v>
      </c>
      <c r="NY133" t="s">
        <v>837</v>
      </c>
      <c r="NZ133" t="s">
        <v>903</v>
      </c>
      <c r="OP133" t="s">
        <v>1818</v>
      </c>
      <c r="OQ133" t="s">
        <v>1774</v>
      </c>
      <c r="OR133" t="s">
        <v>1775</v>
      </c>
      <c r="OS133" t="s">
        <v>1806</v>
      </c>
      <c r="OT133" t="s">
        <v>1763</v>
      </c>
      <c r="OU133" t="s">
        <v>1767</v>
      </c>
      <c r="OV133" t="s">
        <v>1777</v>
      </c>
      <c r="OW133" t="s">
        <v>1778</v>
      </c>
      <c r="OX133" t="s">
        <v>832</v>
      </c>
      <c r="OY133" t="s">
        <v>1779</v>
      </c>
      <c r="OZ133" t="s">
        <v>907</v>
      </c>
      <c r="PA133" t="s">
        <v>1763</v>
      </c>
      <c r="PB133" t="s">
        <v>1767</v>
      </c>
      <c r="PC133" t="s">
        <v>1767</v>
      </c>
      <c r="PD133" t="s">
        <v>1767</v>
      </c>
      <c r="PE133" t="s">
        <v>1767</v>
      </c>
      <c r="PF133" t="s">
        <v>1767</v>
      </c>
      <c r="PG133" t="s">
        <v>1767</v>
      </c>
      <c r="PH133" t="s">
        <v>1767</v>
      </c>
      <c r="PI133" t="s">
        <v>1767</v>
      </c>
      <c r="PJ133" t="s">
        <v>1767</v>
      </c>
      <c r="PK133" t="s">
        <v>1767</v>
      </c>
      <c r="PL133" t="s">
        <v>1780</v>
      </c>
      <c r="PM133" t="s">
        <v>837</v>
      </c>
      <c r="PO133" t="s">
        <v>1781</v>
      </c>
      <c r="PP133" t="s">
        <v>1782</v>
      </c>
      <c r="PQ133" t="s">
        <v>1763</v>
      </c>
      <c r="PR133" t="s">
        <v>1763</v>
      </c>
      <c r="PS133" t="s">
        <v>1767</v>
      </c>
      <c r="PT133" t="s">
        <v>1767</v>
      </c>
      <c r="PU133" t="s">
        <v>1767</v>
      </c>
      <c r="PV133" t="s">
        <v>1767</v>
      </c>
      <c r="PW133" t="s">
        <v>1767</v>
      </c>
      <c r="PX133" t="s">
        <v>1767</v>
      </c>
      <c r="PY133" t="s">
        <v>1767</v>
      </c>
      <c r="PZ133" t="s">
        <v>1783</v>
      </c>
      <c r="QD133" t="s">
        <v>1818</v>
      </c>
      <c r="QE133" t="s">
        <v>845</v>
      </c>
      <c r="QF133" t="s">
        <v>1763</v>
      </c>
      <c r="QG133" t="s">
        <v>1763</v>
      </c>
      <c r="QH133" t="s">
        <v>1763</v>
      </c>
      <c r="QI133" t="s">
        <v>1767</v>
      </c>
      <c r="QJ133" t="s">
        <v>1767</v>
      </c>
      <c r="QK133" t="s">
        <v>1763</v>
      </c>
      <c r="QL133" t="s">
        <v>1767</v>
      </c>
      <c r="QM133" t="s">
        <v>1767</v>
      </c>
      <c r="QN133" t="s">
        <v>1767</v>
      </c>
      <c r="QO133" t="s">
        <v>1767</v>
      </c>
      <c r="QP133" t="s">
        <v>1767</v>
      </c>
      <c r="QQ133" t="s">
        <v>1767</v>
      </c>
      <c r="QR133" t="s">
        <v>1763</v>
      </c>
      <c r="QS133" t="s">
        <v>1763</v>
      </c>
      <c r="QT133" t="s">
        <v>1767</v>
      </c>
      <c r="QU133" t="s">
        <v>1767</v>
      </c>
      <c r="QV133" t="s">
        <v>1767</v>
      </c>
      <c r="QW133" t="s">
        <v>1767</v>
      </c>
      <c r="QX133" t="s">
        <v>1767</v>
      </c>
      <c r="QY133" t="s">
        <v>1767</v>
      </c>
      <c r="QZ133" t="s">
        <v>1767</v>
      </c>
      <c r="RA133" t="s">
        <v>1767</v>
      </c>
      <c r="RB133" t="s">
        <v>1767</v>
      </c>
      <c r="RC133" t="s">
        <v>1767</v>
      </c>
      <c r="RD133" t="s">
        <v>1767</v>
      </c>
      <c r="RE133" t="s">
        <v>1767</v>
      </c>
      <c r="RF133" t="s">
        <v>1767</v>
      </c>
      <c r="RG133" t="s">
        <v>1767</v>
      </c>
      <c r="RH133" t="s">
        <v>1767</v>
      </c>
      <c r="RI133" t="s">
        <v>1767</v>
      </c>
      <c r="RJ133" t="s">
        <v>1767</v>
      </c>
      <c r="RK133" t="s">
        <v>1763</v>
      </c>
      <c r="RL133" t="s">
        <v>1763</v>
      </c>
      <c r="RM133" t="s">
        <v>1767</v>
      </c>
      <c r="RN133" t="s">
        <v>1767</v>
      </c>
      <c r="RO133" t="s">
        <v>1767</v>
      </c>
      <c r="RP133" t="s">
        <v>1767</v>
      </c>
      <c r="RQ133" t="s">
        <v>1767</v>
      </c>
      <c r="RR133" t="s">
        <v>1767</v>
      </c>
      <c r="RS133" t="s">
        <v>1767</v>
      </c>
      <c r="RT133" t="s">
        <v>1767</v>
      </c>
      <c r="RU133" t="s">
        <v>1767</v>
      </c>
      <c r="RV133" t="s">
        <v>1767</v>
      </c>
      <c r="RW133" t="s">
        <v>1767</v>
      </c>
      <c r="RX133" t="s">
        <v>845</v>
      </c>
      <c r="RY133" t="s">
        <v>1818</v>
      </c>
      <c r="RZ133" t="s">
        <v>1763</v>
      </c>
      <c r="SA133" t="s">
        <v>1818</v>
      </c>
      <c r="SB133" t="s">
        <v>1767</v>
      </c>
      <c r="SC133" t="s">
        <v>1767</v>
      </c>
      <c r="SD133" t="s">
        <v>1767</v>
      </c>
      <c r="SE133" t="s">
        <v>1767</v>
      </c>
      <c r="SF133" t="s">
        <v>1767</v>
      </c>
      <c r="SG133" t="s">
        <v>1767</v>
      </c>
      <c r="SH133" t="s">
        <v>1767</v>
      </c>
      <c r="SI133" t="s">
        <v>1767</v>
      </c>
      <c r="SJ133" t="s">
        <v>1767</v>
      </c>
      <c r="SK133" t="s">
        <v>1767</v>
      </c>
      <c r="SL133" t="s">
        <v>1763</v>
      </c>
      <c r="SM133" t="s">
        <v>1767</v>
      </c>
      <c r="SN133" t="s">
        <v>1767</v>
      </c>
      <c r="SO133" t="s">
        <v>1767</v>
      </c>
      <c r="SP133" t="s">
        <v>1767</v>
      </c>
      <c r="SQ133" t="s">
        <v>1767</v>
      </c>
      <c r="SR133" t="s">
        <v>1763</v>
      </c>
      <c r="SS133" t="s">
        <v>1767</v>
      </c>
      <c r="ST133" t="s">
        <v>1767</v>
      </c>
      <c r="SU133" t="s">
        <v>1767</v>
      </c>
      <c r="SV133" t="s">
        <v>1767</v>
      </c>
      <c r="SW133" t="s">
        <v>1767</v>
      </c>
      <c r="SX133" t="s">
        <v>1767</v>
      </c>
      <c r="SY133" t="s">
        <v>1767</v>
      </c>
      <c r="SZ133" t="s">
        <v>1767</v>
      </c>
      <c r="TA133" t="s">
        <v>1767</v>
      </c>
      <c r="TB133" t="s">
        <v>1767</v>
      </c>
      <c r="TC133" t="s">
        <v>1767</v>
      </c>
      <c r="TD133" t="s">
        <v>1767</v>
      </c>
      <c r="TE133" t="s">
        <v>1767</v>
      </c>
      <c r="TF133" t="s">
        <v>1767</v>
      </c>
      <c r="TG133" t="s">
        <v>1767</v>
      </c>
      <c r="TH133" t="s">
        <v>1767</v>
      </c>
      <c r="TI133" t="s">
        <v>1767</v>
      </c>
      <c r="TJ133" t="s">
        <v>1767</v>
      </c>
      <c r="TU133" t="s">
        <v>1767</v>
      </c>
      <c r="TY133" t="s">
        <v>1767</v>
      </c>
      <c r="TZ133" t="s">
        <v>1767</v>
      </c>
      <c r="UA133" t="s">
        <v>1767</v>
      </c>
      <c r="UB133" t="s">
        <v>1767</v>
      </c>
      <c r="UC133" t="s">
        <v>1767</v>
      </c>
      <c r="UD133" t="s">
        <v>1767</v>
      </c>
      <c r="UE133" t="s">
        <v>1767</v>
      </c>
      <c r="UF133" t="s">
        <v>1767</v>
      </c>
      <c r="UG133" t="s">
        <v>1767</v>
      </c>
      <c r="UH133" t="s">
        <v>1767</v>
      </c>
      <c r="UI133" t="s">
        <v>1767</v>
      </c>
      <c r="UJ133" t="s">
        <v>1763</v>
      </c>
      <c r="UK133" t="s">
        <v>1767</v>
      </c>
      <c r="UL133" t="s">
        <v>1818</v>
      </c>
      <c r="UM133" t="s">
        <v>1818</v>
      </c>
      <c r="UN133" t="s">
        <v>1767</v>
      </c>
      <c r="UO133" t="s">
        <v>1767</v>
      </c>
      <c r="UP133" t="s">
        <v>1767</v>
      </c>
      <c r="UQ133" t="s">
        <v>1767</v>
      </c>
      <c r="UR133" t="s">
        <v>1767</v>
      </c>
      <c r="US133" t="s">
        <v>1767</v>
      </c>
      <c r="UT133" t="s">
        <v>1767</v>
      </c>
      <c r="UU133" t="s">
        <v>1767</v>
      </c>
      <c r="UV133" t="s">
        <v>1767</v>
      </c>
      <c r="UW133" t="s">
        <v>1763</v>
      </c>
      <c r="UX133" t="s">
        <v>1767</v>
      </c>
      <c r="UY133" t="s">
        <v>1767</v>
      </c>
      <c r="UZ133" t="s">
        <v>1767</v>
      </c>
      <c r="VD133" t="s">
        <v>1763</v>
      </c>
      <c r="VE133" t="s">
        <v>1767</v>
      </c>
      <c r="VF133" t="s">
        <v>1767</v>
      </c>
      <c r="VG133" t="s">
        <v>1767</v>
      </c>
      <c r="VH133" t="s">
        <v>1767</v>
      </c>
      <c r="VI133" t="s">
        <v>1767</v>
      </c>
      <c r="VJ133" t="s">
        <v>1767</v>
      </c>
      <c r="VK133" t="s">
        <v>1767</v>
      </c>
      <c r="VL133" t="s">
        <v>1767</v>
      </c>
      <c r="VM133" t="s">
        <v>1767</v>
      </c>
      <c r="VN133" t="s">
        <v>1767</v>
      </c>
      <c r="VO133" t="s">
        <v>1767</v>
      </c>
      <c r="VP133" t="s">
        <v>1767</v>
      </c>
      <c r="VQ133" t="s">
        <v>1767</v>
      </c>
      <c r="VY133" t="s">
        <v>1763</v>
      </c>
      <c r="VZ133" t="s">
        <v>1767</v>
      </c>
      <c r="WA133" t="s">
        <v>1767</v>
      </c>
      <c r="WJ133" t="s">
        <v>1763</v>
      </c>
      <c r="WK133" t="s">
        <v>1767</v>
      </c>
      <c r="WL133" t="s">
        <v>1767</v>
      </c>
      <c r="WM133" t="s">
        <v>1767</v>
      </c>
      <c r="WN133" t="s">
        <v>1767</v>
      </c>
      <c r="WO133" t="s">
        <v>1767</v>
      </c>
      <c r="WP133" t="s">
        <v>1767</v>
      </c>
      <c r="WQ133" t="s">
        <v>1767</v>
      </c>
      <c r="WR133" t="s">
        <v>1767</v>
      </c>
      <c r="WS133" t="s">
        <v>1818</v>
      </c>
      <c r="WU133" t="s">
        <v>1767</v>
      </c>
      <c r="WV133" t="s">
        <v>1767</v>
      </c>
      <c r="WW133" t="s">
        <v>1767</v>
      </c>
      <c r="WX133" t="s">
        <v>1767</v>
      </c>
      <c r="WY133" t="s">
        <v>1767</v>
      </c>
      <c r="WZ133" t="s">
        <v>1763</v>
      </c>
      <c r="XA133" t="s">
        <v>1767</v>
      </c>
      <c r="XB133" t="s">
        <v>1767</v>
      </c>
      <c r="XC133" t="s">
        <v>1789</v>
      </c>
      <c r="XD133" t="s">
        <v>1767</v>
      </c>
      <c r="XE133" t="s">
        <v>1767</v>
      </c>
      <c r="XF133" t="s">
        <v>1767</v>
      </c>
      <c r="XG133" t="s">
        <v>1767</v>
      </c>
      <c r="XH133" t="s">
        <v>1767</v>
      </c>
      <c r="XI133" t="s">
        <v>1767</v>
      </c>
      <c r="XJ133" t="s">
        <v>1767</v>
      </c>
      <c r="XK133" t="s">
        <v>1767</v>
      </c>
      <c r="XL133" t="s">
        <v>1767</v>
      </c>
      <c r="XM133" t="s">
        <v>1767</v>
      </c>
      <c r="XN133" t="s">
        <v>1763</v>
      </c>
      <c r="XO133" t="s">
        <v>1767</v>
      </c>
      <c r="XP133" t="s">
        <v>1767</v>
      </c>
      <c r="XQ133" t="s">
        <v>1767</v>
      </c>
      <c r="XR133" t="s">
        <v>1763</v>
      </c>
      <c r="XS133" t="s">
        <v>1767</v>
      </c>
      <c r="XT133" t="s">
        <v>1767</v>
      </c>
      <c r="XU133" t="s">
        <v>1767</v>
      </c>
      <c r="XV133" t="s">
        <v>1767</v>
      </c>
      <c r="XW133" t="s">
        <v>1767</v>
      </c>
      <c r="XX133" t="s">
        <v>1767</v>
      </c>
      <c r="XY133" t="s">
        <v>1767</v>
      </c>
      <c r="XZ133" t="s">
        <v>1763</v>
      </c>
      <c r="YA133" t="s">
        <v>1767</v>
      </c>
      <c r="YB133" t="s">
        <v>1767</v>
      </c>
      <c r="YC133" t="s">
        <v>1767</v>
      </c>
      <c r="YD133" t="s">
        <v>1767</v>
      </c>
      <c r="YE133" t="s">
        <v>1767</v>
      </c>
      <c r="YF133" t="s">
        <v>1767</v>
      </c>
      <c r="YG133" t="s">
        <v>1767</v>
      </c>
      <c r="YH133" t="s">
        <v>1763</v>
      </c>
      <c r="YI133" t="s">
        <v>1767</v>
      </c>
      <c r="YJ133" t="s">
        <v>1767</v>
      </c>
      <c r="YK133" t="s">
        <v>1767</v>
      </c>
      <c r="YL133" t="s">
        <v>1767</v>
      </c>
      <c r="YM133" t="s">
        <v>1767</v>
      </c>
      <c r="YN133" t="s">
        <v>1763</v>
      </c>
      <c r="YO133" t="s">
        <v>1767</v>
      </c>
      <c r="YP133" t="s">
        <v>1767</v>
      </c>
      <c r="YQ133" t="s">
        <v>1767</v>
      </c>
      <c r="YR133" t="s">
        <v>1767</v>
      </c>
      <c r="YS133" t="s">
        <v>1767</v>
      </c>
      <c r="YT133" t="s">
        <v>1767</v>
      </c>
      <c r="YU133" t="s">
        <v>1763</v>
      </c>
      <c r="YW133" t="s">
        <v>1767</v>
      </c>
      <c r="ZM133" t="s">
        <v>1767</v>
      </c>
      <c r="ZN133" t="s">
        <v>1767</v>
      </c>
      <c r="ZO133" t="s">
        <v>1767</v>
      </c>
      <c r="ZP133" t="s">
        <v>1767</v>
      </c>
      <c r="ZQ133" t="s">
        <v>1767</v>
      </c>
      <c r="ZR133" t="s">
        <v>1767</v>
      </c>
      <c r="ZS133" t="s">
        <v>1767</v>
      </c>
      <c r="ZT133" t="s">
        <v>1767</v>
      </c>
      <c r="ZU133" t="s">
        <v>1767</v>
      </c>
      <c r="ZV133" t="s">
        <v>1767</v>
      </c>
      <c r="ZW133" t="s">
        <v>1767</v>
      </c>
      <c r="ZX133" t="s">
        <v>1767</v>
      </c>
      <c r="ZY133" t="s">
        <v>1767</v>
      </c>
      <c r="ZZ133" t="s">
        <v>1767</v>
      </c>
      <c r="AAA133" t="s">
        <v>1767</v>
      </c>
      <c r="AAB133" t="s">
        <v>1767</v>
      </c>
      <c r="AAC133" t="s">
        <v>1763</v>
      </c>
      <c r="AAD133" t="s">
        <v>1767</v>
      </c>
      <c r="AAE133" t="s">
        <v>1767</v>
      </c>
      <c r="AAF133" t="s">
        <v>1767</v>
      </c>
      <c r="AAH133" t="s">
        <v>1767</v>
      </c>
      <c r="AAI133" t="s">
        <v>1767</v>
      </c>
      <c r="AAJ133" t="s">
        <v>1767</v>
      </c>
      <c r="AAK133" t="s">
        <v>1767</v>
      </c>
      <c r="AAL133" t="s">
        <v>1767</v>
      </c>
      <c r="AAM133" t="s">
        <v>1767</v>
      </c>
      <c r="AAN133" t="s">
        <v>1767</v>
      </c>
      <c r="AAO133" t="s">
        <v>1767</v>
      </c>
      <c r="AAP133" t="s">
        <v>1767</v>
      </c>
      <c r="AAQ133" t="s">
        <v>1767</v>
      </c>
      <c r="AAR133" t="s">
        <v>1767</v>
      </c>
      <c r="AAS133" t="s">
        <v>1763</v>
      </c>
      <c r="AAT133" t="s">
        <v>1767</v>
      </c>
      <c r="AAV133" t="s">
        <v>1767</v>
      </c>
      <c r="AAW133" t="s">
        <v>1767</v>
      </c>
      <c r="AAX133" t="s">
        <v>1767</v>
      </c>
      <c r="AAY133" t="s">
        <v>1767</v>
      </c>
      <c r="AAZ133" t="s">
        <v>1767</v>
      </c>
      <c r="ABA133" t="s">
        <v>1767</v>
      </c>
      <c r="ABB133" t="s">
        <v>1767</v>
      </c>
      <c r="ABC133" t="s">
        <v>1767</v>
      </c>
      <c r="ABD133" t="s">
        <v>1767</v>
      </c>
      <c r="ABE133" t="s">
        <v>1767</v>
      </c>
      <c r="ABF133" t="s">
        <v>1767</v>
      </c>
      <c r="ABG133" t="s">
        <v>1767</v>
      </c>
      <c r="ABH133" t="s">
        <v>1767</v>
      </c>
      <c r="ABI133" t="s">
        <v>1767</v>
      </c>
      <c r="ABJ133" t="s">
        <v>1767</v>
      </c>
      <c r="ABK133" t="s">
        <v>1767</v>
      </c>
      <c r="ABL133" t="s">
        <v>1767</v>
      </c>
      <c r="ABM133" t="s">
        <v>1763</v>
      </c>
      <c r="ABN133" t="s">
        <v>1767</v>
      </c>
      <c r="ABO133" t="s">
        <v>1767</v>
      </c>
      <c r="ABP133" t="s">
        <v>1767</v>
      </c>
      <c r="ABQ133" t="s">
        <v>1767</v>
      </c>
      <c r="ABR133" t="s">
        <v>1767</v>
      </c>
      <c r="ABS133" t="s">
        <v>1767</v>
      </c>
      <c r="ABT133" t="s">
        <v>1767</v>
      </c>
      <c r="ABU133" t="s">
        <v>1767</v>
      </c>
      <c r="ABV133" t="s">
        <v>1767</v>
      </c>
      <c r="ABW133" t="s">
        <v>1767</v>
      </c>
      <c r="ABX133" t="s">
        <v>1767</v>
      </c>
      <c r="ABY133" t="s">
        <v>1767</v>
      </c>
      <c r="ABZ133" t="s">
        <v>1767</v>
      </c>
      <c r="ACA133" t="s">
        <v>1763</v>
      </c>
      <c r="ACB133" t="s">
        <v>1767</v>
      </c>
      <c r="ACC133" t="s">
        <v>1767</v>
      </c>
      <c r="ACD133" t="s">
        <v>1767</v>
      </c>
      <c r="ACE133" t="s">
        <v>1767</v>
      </c>
      <c r="ACF133" t="s">
        <v>1767</v>
      </c>
      <c r="ACG133" t="s">
        <v>1767</v>
      </c>
      <c r="ACH133" t="s">
        <v>1767</v>
      </c>
      <c r="ACI133" t="s">
        <v>1767</v>
      </c>
    </row>
    <row r="134" spans="1:763">
      <c r="A134" t="s">
        <v>1427</v>
      </c>
      <c r="B134" t="s">
        <v>1428</v>
      </c>
      <c r="C134" t="s">
        <v>1429</v>
      </c>
      <c r="D134" t="s">
        <v>1028</v>
      </c>
      <c r="E134" t="s">
        <v>1028</v>
      </c>
      <c r="P134" t="s">
        <v>855</v>
      </c>
      <c r="T134" t="s">
        <v>1946</v>
      </c>
      <c r="V134" t="s">
        <v>1763</v>
      </c>
      <c r="X134" t="s">
        <v>1763</v>
      </c>
      <c r="Y134" t="s">
        <v>1791</v>
      </c>
      <c r="AA134" t="s">
        <v>1931</v>
      </c>
      <c r="AB134" t="s">
        <v>1817</v>
      </c>
      <c r="AC134" t="s">
        <v>1810</v>
      </c>
      <c r="AD134" t="s">
        <v>1763</v>
      </c>
      <c r="AE134" t="s">
        <v>818</v>
      </c>
      <c r="AF134" t="s">
        <v>1810</v>
      </c>
      <c r="AG134" t="s">
        <v>818</v>
      </c>
      <c r="KF134" t="s">
        <v>1810</v>
      </c>
      <c r="KH134" t="s">
        <v>818</v>
      </c>
      <c r="KI134" t="s">
        <v>818</v>
      </c>
      <c r="KJ134" t="s">
        <v>845</v>
      </c>
      <c r="KK134" t="s">
        <v>818</v>
      </c>
      <c r="KL134" t="s">
        <v>879</v>
      </c>
      <c r="KM134" t="s">
        <v>845</v>
      </c>
      <c r="KN134" t="s">
        <v>818</v>
      </c>
      <c r="KO134" t="s">
        <v>818</v>
      </c>
      <c r="KP134" t="s">
        <v>836</v>
      </c>
      <c r="KQ134" t="s">
        <v>845</v>
      </c>
      <c r="KR134" t="s">
        <v>818</v>
      </c>
      <c r="KS134" t="s">
        <v>818</v>
      </c>
      <c r="KT134" t="s">
        <v>818</v>
      </c>
      <c r="KU134" t="s">
        <v>837</v>
      </c>
      <c r="KV134" t="s">
        <v>818</v>
      </c>
      <c r="KW134" t="s">
        <v>818</v>
      </c>
      <c r="KX134" t="s">
        <v>818</v>
      </c>
      <c r="KY134" t="s">
        <v>845</v>
      </c>
      <c r="KZ134" t="s">
        <v>837</v>
      </c>
      <c r="LA134" t="s">
        <v>845</v>
      </c>
      <c r="LB134" t="s">
        <v>845</v>
      </c>
      <c r="LC134" t="s">
        <v>892</v>
      </c>
      <c r="LD134" t="s">
        <v>1810</v>
      </c>
      <c r="LE134" t="s">
        <v>1057</v>
      </c>
      <c r="LF134" t="s">
        <v>845</v>
      </c>
      <c r="LH134" t="s">
        <v>1763</v>
      </c>
      <c r="LI134" t="s">
        <v>1767</v>
      </c>
      <c r="LJ134" t="s">
        <v>1763</v>
      </c>
      <c r="LK134" t="s">
        <v>1767</v>
      </c>
      <c r="LL134" t="s">
        <v>1767</v>
      </c>
      <c r="LM134" t="s">
        <v>1767</v>
      </c>
      <c r="LN134" t="s">
        <v>1763</v>
      </c>
      <c r="LO134" t="s">
        <v>1763</v>
      </c>
      <c r="LP134" t="s">
        <v>1763</v>
      </c>
      <c r="LQ134" t="s">
        <v>1767</v>
      </c>
      <c r="LR134" t="s">
        <v>818</v>
      </c>
      <c r="LS134" t="s">
        <v>818</v>
      </c>
      <c r="LV134" t="s">
        <v>818</v>
      </c>
      <c r="LX134" t="s">
        <v>1763</v>
      </c>
      <c r="LY134" t="s">
        <v>1046</v>
      </c>
      <c r="MU134" t="s">
        <v>1763</v>
      </c>
      <c r="NC134" t="s">
        <v>1763</v>
      </c>
      <c r="ND134" t="s">
        <v>1763</v>
      </c>
      <c r="NE134" t="s">
        <v>1763</v>
      </c>
      <c r="NF134" t="s">
        <v>1767</v>
      </c>
      <c r="NG134" t="s">
        <v>1767</v>
      </c>
      <c r="NH134" t="s">
        <v>1767</v>
      </c>
      <c r="NI134" t="s">
        <v>1767</v>
      </c>
      <c r="NJ134" t="s">
        <v>1767</v>
      </c>
      <c r="NK134" t="s">
        <v>1767</v>
      </c>
      <c r="NL134" t="s">
        <v>1763</v>
      </c>
      <c r="NM134" t="s">
        <v>1767</v>
      </c>
      <c r="NN134" t="s">
        <v>1767</v>
      </c>
      <c r="NO134" t="s">
        <v>1767</v>
      </c>
      <c r="NP134" t="s">
        <v>1767</v>
      </c>
      <c r="NQ134" t="s">
        <v>1767</v>
      </c>
      <c r="NR134" t="s">
        <v>1763</v>
      </c>
      <c r="NS134" t="s">
        <v>1767</v>
      </c>
      <c r="NU134" t="s">
        <v>1795</v>
      </c>
      <c r="NV134" t="s">
        <v>1763</v>
      </c>
      <c r="NW134" t="s">
        <v>1947</v>
      </c>
      <c r="NX134" t="s">
        <v>1773</v>
      </c>
      <c r="NY134" t="s">
        <v>1057</v>
      </c>
      <c r="NZ134" t="s">
        <v>889</v>
      </c>
      <c r="OP134" t="s">
        <v>1763</v>
      </c>
      <c r="OQ134" t="s">
        <v>1774</v>
      </c>
      <c r="OR134" t="s">
        <v>1797</v>
      </c>
      <c r="OS134" t="s">
        <v>1806</v>
      </c>
      <c r="OT134" t="s">
        <v>1763</v>
      </c>
      <c r="OU134" t="s">
        <v>1763</v>
      </c>
      <c r="OV134" t="s">
        <v>1867</v>
      </c>
      <c r="PA134" t="s">
        <v>1767</v>
      </c>
      <c r="PB134" t="s">
        <v>1767</v>
      </c>
      <c r="PC134" t="s">
        <v>1767</v>
      </c>
      <c r="PD134" t="s">
        <v>1767</v>
      </c>
      <c r="PE134" t="s">
        <v>1767</v>
      </c>
      <c r="PF134" t="s">
        <v>1763</v>
      </c>
      <c r="PG134" t="s">
        <v>1767</v>
      </c>
      <c r="PH134" t="s">
        <v>1767</v>
      </c>
      <c r="PI134" t="s">
        <v>1767</v>
      </c>
      <c r="PJ134" t="s">
        <v>1767</v>
      </c>
      <c r="PM134" t="s">
        <v>1057</v>
      </c>
      <c r="PN134" t="s">
        <v>879</v>
      </c>
      <c r="PO134" t="s">
        <v>1781</v>
      </c>
      <c r="PP134" t="s">
        <v>1782</v>
      </c>
      <c r="PQ134" t="s">
        <v>1763</v>
      </c>
      <c r="PR134" t="s">
        <v>1763</v>
      </c>
      <c r="PS134" t="s">
        <v>1767</v>
      </c>
      <c r="PT134" t="s">
        <v>1767</v>
      </c>
      <c r="PU134" t="s">
        <v>1767</v>
      </c>
      <c r="PV134" t="s">
        <v>1767</v>
      </c>
      <c r="PW134" t="s">
        <v>1767</v>
      </c>
      <c r="PX134" t="s">
        <v>1767</v>
      </c>
      <c r="PY134" t="s">
        <v>1767</v>
      </c>
      <c r="PZ134" t="s">
        <v>1783</v>
      </c>
      <c r="QA134" t="s">
        <v>841</v>
      </c>
      <c r="QB134" t="s">
        <v>1814</v>
      </c>
      <c r="QC134" t="s">
        <v>1785</v>
      </c>
      <c r="QD134" t="s">
        <v>1786</v>
      </c>
      <c r="QE134" t="s">
        <v>845</v>
      </c>
      <c r="QF134" t="s">
        <v>1767</v>
      </c>
      <c r="QG134" t="s">
        <v>1767</v>
      </c>
      <c r="QH134" t="s">
        <v>1763</v>
      </c>
      <c r="QI134" t="s">
        <v>1767</v>
      </c>
      <c r="QJ134" t="s">
        <v>1763</v>
      </c>
      <c r="QK134" t="s">
        <v>1763</v>
      </c>
      <c r="QL134" t="s">
        <v>1767</v>
      </c>
      <c r="QM134" t="s">
        <v>1767</v>
      </c>
      <c r="QN134" t="s">
        <v>1767</v>
      </c>
      <c r="QO134" t="s">
        <v>1767</v>
      </c>
      <c r="QP134" t="s">
        <v>1767</v>
      </c>
      <c r="QQ134" t="s">
        <v>1767</v>
      </c>
      <c r="QR134" t="s">
        <v>1767</v>
      </c>
      <c r="QS134" t="s">
        <v>1763</v>
      </c>
      <c r="QT134" t="s">
        <v>1767</v>
      </c>
      <c r="QU134" t="s">
        <v>1767</v>
      </c>
      <c r="QV134" t="s">
        <v>1767</v>
      </c>
      <c r="QW134" t="s">
        <v>1767</v>
      </c>
      <c r="QX134" t="s">
        <v>1767</v>
      </c>
      <c r="QY134" t="s">
        <v>1767</v>
      </c>
      <c r="QZ134" t="s">
        <v>1767</v>
      </c>
      <c r="RA134" t="s">
        <v>1767</v>
      </c>
      <c r="RB134" t="s">
        <v>1767</v>
      </c>
      <c r="RC134" t="s">
        <v>1767</v>
      </c>
      <c r="RD134" t="s">
        <v>1767</v>
      </c>
      <c r="RE134" t="s">
        <v>1767</v>
      </c>
      <c r="RF134" t="s">
        <v>1767</v>
      </c>
      <c r="RG134" t="s">
        <v>1767</v>
      </c>
      <c r="RH134" t="s">
        <v>1767</v>
      </c>
      <c r="RI134" t="s">
        <v>1767</v>
      </c>
      <c r="RJ134" t="s">
        <v>1767</v>
      </c>
      <c r="RK134" t="s">
        <v>1763</v>
      </c>
      <c r="RL134" t="s">
        <v>1767</v>
      </c>
      <c r="RM134" t="s">
        <v>1767</v>
      </c>
      <c r="RN134" t="s">
        <v>1767</v>
      </c>
      <c r="RO134" t="s">
        <v>1763</v>
      </c>
      <c r="RP134" t="s">
        <v>1767</v>
      </c>
      <c r="RQ134" t="s">
        <v>1767</v>
      </c>
      <c r="RR134" t="s">
        <v>1767</v>
      </c>
      <c r="RS134" t="s">
        <v>1767</v>
      </c>
      <c r="RT134" t="s">
        <v>1767</v>
      </c>
      <c r="RU134" t="s">
        <v>1767</v>
      </c>
      <c r="RV134" t="s">
        <v>1767</v>
      </c>
      <c r="RW134" t="s">
        <v>1767</v>
      </c>
      <c r="RX134" t="s">
        <v>845</v>
      </c>
      <c r="RY134" t="s">
        <v>1285</v>
      </c>
      <c r="RZ134" t="s">
        <v>1767</v>
      </c>
      <c r="SB134" t="s">
        <v>1767</v>
      </c>
      <c r="SC134" t="s">
        <v>1767</v>
      </c>
      <c r="SD134" t="s">
        <v>1767</v>
      </c>
      <c r="SE134" t="s">
        <v>1767</v>
      </c>
      <c r="SF134" t="s">
        <v>1767</v>
      </c>
      <c r="SG134" t="s">
        <v>1767</v>
      </c>
      <c r="SH134" t="s">
        <v>1767</v>
      </c>
      <c r="SI134" t="s">
        <v>1767</v>
      </c>
      <c r="SJ134" t="s">
        <v>1767</v>
      </c>
      <c r="SK134" t="s">
        <v>1767</v>
      </c>
      <c r="SL134" t="s">
        <v>1767</v>
      </c>
      <c r="SM134" t="s">
        <v>1767</v>
      </c>
      <c r="SN134" t="s">
        <v>1763</v>
      </c>
      <c r="SO134" t="s">
        <v>1767</v>
      </c>
      <c r="SP134" t="s">
        <v>1767</v>
      </c>
      <c r="SQ134" t="s">
        <v>1767</v>
      </c>
      <c r="SR134" t="s">
        <v>1763</v>
      </c>
      <c r="SS134" t="s">
        <v>1767</v>
      </c>
      <c r="ST134" t="s">
        <v>1767</v>
      </c>
      <c r="SU134" t="s">
        <v>1767</v>
      </c>
      <c r="SV134" t="s">
        <v>1767</v>
      </c>
      <c r="SW134" t="s">
        <v>1763</v>
      </c>
      <c r="SX134" t="s">
        <v>1767</v>
      </c>
      <c r="SY134" t="s">
        <v>1767</v>
      </c>
      <c r="SZ134" t="s">
        <v>1763</v>
      </c>
      <c r="TA134" t="s">
        <v>1767</v>
      </c>
      <c r="TB134" t="s">
        <v>1767</v>
      </c>
      <c r="TC134" t="s">
        <v>1767</v>
      </c>
      <c r="TD134" t="s">
        <v>1767</v>
      </c>
      <c r="TE134" t="s">
        <v>1767</v>
      </c>
      <c r="TF134" t="s">
        <v>1767</v>
      </c>
      <c r="TG134" t="s">
        <v>1767</v>
      </c>
      <c r="TH134" t="s">
        <v>1767</v>
      </c>
      <c r="TI134" t="s">
        <v>1767</v>
      </c>
      <c r="TU134" t="s">
        <v>1767</v>
      </c>
      <c r="TY134" t="s">
        <v>1763</v>
      </c>
      <c r="TZ134" t="s">
        <v>1767</v>
      </c>
      <c r="UA134" t="s">
        <v>1767</v>
      </c>
      <c r="UB134" t="s">
        <v>1767</v>
      </c>
      <c r="UC134" t="s">
        <v>1767</v>
      </c>
      <c r="UD134" t="s">
        <v>1767</v>
      </c>
      <c r="UE134" t="s">
        <v>1767</v>
      </c>
      <c r="UF134" t="s">
        <v>1767</v>
      </c>
      <c r="UG134" t="s">
        <v>1767</v>
      </c>
      <c r="UH134" t="s">
        <v>1767</v>
      </c>
      <c r="UI134" t="s">
        <v>1767</v>
      </c>
      <c r="UJ134" t="s">
        <v>1767</v>
      </c>
      <c r="UK134" t="s">
        <v>1767</v>
      </c>
      <c r="UL134" t="s">
        <v>1767</v>
      </c>
      <c r="UM134" t="s">
        <v>1767</v>
      </c>
      <c r="UN134" t="s">
        <v>1767</v>
      </c>
      <c r="UO134" t="s">
        <v>1763</v>
      </c>
      <c r="UP134" t="s">
        <v>1767</v>
      </c>
      <c r="UQ134" t="s">
        <v>1767</v>
      </c>
      <c r="UR134" t="s">
        <v>1767</v>
      </c>
      <c r="US134" t="s">
        <v>1767</v>
      </c>
      <c r="UT134" t="s">
        <v>1767</v>
      </c>
      <c r="UU134" t="s">
        <v>1767</v>
      </c>
      <c r="UV134" t="s">
        <v>1767</v>
      </c>
      <c r="UW134" t="s">
        <v>1767</v>
      </c>
      <c r="UX134" t="s">
        <v>1767</v>
      </c>
      <c r="UY134" t="s">
        <v>1767</v>
      </c>
      <c r="UZ134" t="s">
        <v>1767</v>
      </c>
      <c r="VB134" t="s">
        <v>1822</v>
      </c>
      <c r="VC134" t="s">
        <v>1788</v>
      </c>
      <c r="VD134" t="s">
        <v>1767</v>
      </c>
      <c r="VE134" t="s">
        <v>1763</v>
      </c>
      <c r="VF134" t="s">
        <v>1763</v>
      </c>
      <c r="VG134" t="s">
        <v>1767</v>
      </c>
      <c r="VH134" t="s">
        <v>1767</v>
      </c>
      <c r="VI134" t="s">
        <v>1767</v>
      </c>
      <c r="VJ134" t="s">
        <v>1763</v>
      </c>
      <c r="VK134" t="s">
        <v>1767</v>
      </c>
      <c r="VL134" t="s">
        <v>1767</v>
      </c>
      <c r="VM134" t="s">
        <v>1767</v>
      </c>
      <c r="VN134" t="s">
        <v>1767</v>
      </c>
      <c r="VO134" t="s">
        <v>1767</v>
      </c>
      <c r="VP134" t="s">
        <v>1767</v>
      </c>
      <c r="VQ134" t="s">
        <v>1767</v>
      </c>
      <c r="VY134" t="s">
        <v>1767</v>
      </c>
      <c r="VZ134" t="s">
        <v>1763</v>
      </c>
      <c r="WA134" t="s">
        <v>1767</v>
      </c>
      <c r="WJ134" t="s">
        <v>1763</v>
      </c>
      <c r="WK134" t="s">
        <v>1767</v>
      </c>
      <c r="WL134" t="s">
        <v>1767</v>
      </c>
      <c r="WM134" t="s">
        <v>1767</v>
      </c>
      <c r="WN134" t="s">
        <v>1767</v>
      </c>
      <c r="WO134" t="s">
        <v>1767</v>
      </c>
      <c r="WP134" t="s">
        <v>1767</v>
      </c>
      <c r="WQ134" t="s">
        <v>1767</v>
      </c>
      <c r="WR134" t="s">
        <v>1767</v>
      </c>
      <c r="WS134" t="s">
        <v>846</v>
      </c>
      <c r="WU134" t="s">
        <v>1763</v>
      </c>
      <c r="WV134" t="s">
        <v>1767</v>
      </c>
      <c r="WW134" t="s">
        <v>1763</v>
      </c>
      <c r="WX134" t="s">
        <v>1767</v>
      </c>
      <c r="WY134" t="s">
        <v>1767</v>
      </c>
      <c r="WZ134" t="s">
        <v>1767</v>
      </c>
      <c r="XA134" t="s">
        <v>1767</v>
      </c>
      <c r="XB134" t="s">
        <v>1767</v>
      </c>
      <c r="XC134" t="s">
        <v>1802</v>
      </c>
      <c r="XD134" t="s">
        <v>1763</v>
      </c>
      <c r="XE134" t="s">
        <v>1767</v>
      </c>
      <c r="XF134" t="s">
        <v>1767</v>
      </c>
      <c r="XG134" t="s">
        <v>1767</v>
      </c>
      <c r="XH134" t="s">
        <v>1767</v>
      </c>
      <c r="XI134" t="s">
        <v>1767</v>
      </c>
      <c r="XJ134" t="s">
        <v>1767</v>
      </c>
      <c r="XK134" t="s">
        <v>1767</v>
      </c>
      <c r="XL134" t="s">
        <v>1767</v>
      </c>
      <c r="XM134" t="s">
        <v>1767</v>
      </c>
      <c r="XN134" t="s">
        <v>1767</v>
      </c>
      <c r="XO134" t="s">
        <v>1767</v>
      </c>
      <c r="XP134" t="s">
        <v>1767</v>
      </c>
      <c r="XQ134" t="s">
        <v>1767</v>
      </c>
      <c r="XR134" t="s">
        <v>1763</v>
      </c>
      <c r="XS134" t="s">
        <v>1767</v>
      </c>
      <c r="XT134" t="s">
        <v>1763</v>
      </c>
      <c r="XU134" t="s">
        <v>1767</v>
      </c>
      <c r="XV134" t="s">
        <v>1767</v>
      </c>
      <c r="XW134" t="s">
        <v>1767</v>
      </c>
      <c r="XX134" t="s">
        <v>1767</v>
      </c>
      <c r="XY134" t="s">
        <v>1767</v>
      </c>
      <c r="XZ134" t="s">
        <v>1767</v>
      </c>
      <c r="ZM134" t="s">
        <v>1767</v>
      </c>
      <c r="ZN134" t="s">
        <v>1767</v>
      </c>
      <c r="ZO134" t="s">
        <v>1767</v>
      </c>
      <c r="ZP134" t="s">
        <v>1767</v>
      </c>
      <c r="ZQ134" t="s">
        <v>1767</v>
      </c>
      <c r="ZR134" t="s">
        <v>1767</v>
      </c>
      <c r="ZS134" t="s">
        <v>1763</v>
      </c>
      <c r="ZT134" t="s">
        <v>1767</v>
      </c>
      <c r="ZU134" t="s">
        <v>1767</v>
      </c>
      <c r="ZV134" t="s">
        <v>1767</v>
      </c>
      <c r="ZW134" t="s">
        <v>1767</v>
      </c>
      <c r="ZX134" t="s">
        <v>1767</v>
      </c>
      <c r="ZY134" t="s">
        <v>1767</v>
      </c>
      <c r="ZZ134" t="s">
        <v>1767</v>
      </c>
      <c r="AAA134" t="s">
        <v>1767</v>
      </c>
      <c r="AAB134" t="s">
        <v>1767</v>
      </c>
      <c r="AAC134" t="s">
        <v>1767</v>
      </c>
      <c r="AAD134" t="s">
        <v>1767</v>
      </c>
      <c r="AAE134" t="s">
        <v>1767</v>
      </c>
      <c r="AAF134" t="s">
        <v>1767</v>
      </c>
      <c r="AAH134" t="s">
        <v>1763</v>
      </c>
      <c r="AAI134" t="s">
        <v>1763</v>
      </c>
      <c r="AAJ134" t="s">
        <v>1767</v>
      </c>
      <c r="AAK134" t="s">
        <v>1767</v>
      </c>
      <c r="AAL134" t="s">
        <v>1763</v>
      </c>
      <c r="AAM134" t="s">
        <v>1767</v>
      </c>
      <c r="AAN134" t="s">
        <v>1767</v>
      </c>
      <c r="AAO134" t="s">
        <v>1767</v>
      </c>
      <c r="AAP134" t="s">
        <v>1767</v>
      </c>
      <c r="AAQ134" t="s">
        <v>1767</v>
      </c>
      <c r="AAR134" t="s">
        <v>1767</v>
      </c>
      <c r="AAS134" t="s">
        <v>1767</v>
      </c>
      <c r="AAT134" t="s">
        <v>1767</v>
      </c>
      <c r="AAV134" t="s">
        <v>1763</v>
      </c>
      <c r="AAW134" t="s">
        <v>1767</v>
      </c>
      <c r="AAX134" t="s">
        <v>1767</v>
      </c>
      <c r="AAY134" t="s">
        <v>1767</v>
      </c>
      <c r="AAZ134" t="s">
        <v>1767</v>
      </c>
      <c r="ABA134" t="s">
        <v>1767</v>
      </c>
      <c r="ABB134" t="s">
        <v>1767</v>
      </c>
      <c r="ABC134" t="s">
        <v>1767</v>
      </c>
      <c r="ABD134" t="s">
        <v>1767</v>
      </c>
      <c r="ABE134" t="s">
        <v>1767</v>
      </c>
      <c r="ABF134" t="s">
        <v>1767</v>
      </c>
      <c r="ABG134" t="s">
        <v>1767</v>
      </c>
      <c r="ABH134" t="s">
        <v>1767</v>
      </c>
      <c r="ABI134" t="s">
        <v>1767</v>
      </c>
      <c r="ABJ134" t="s">
        <v>1767</v>
      </c>
      <c r="ABK134" t="s">
        <v>1767</v>
      </c>
      <c r="ABL134" t="s">
        <v>1767</v>
      </c>
      <c r="ABM134" t="s">
        <v>1767</v>
      </c>
      <c r="ABN134" t="s">
        <v>1767</v>
      </c>
      <c r="ABO134" t="s">
        <v>1767</v>
      </c>
      <c r="ABP134" t="s">
        <v>1767</v>
      </c>
      <c r="ABQ134" t="s">
        <v>1767</v>
      </c>
      <c r="ABR134" t="s">
        <v>1767</v>
      </c>
      <c r="ABS134" t="s">
        <v>1767</v>
      </c>
      <c r="ABT134" t="s">
        <v>1763</v>
      </c>
      <c r="ABU134" t="s">
        <v>1767</v>
      </c>
      <c r="ABV134" t="s">
        <v>1767</v>
      </c>
      <c r="ABW134" t="s">
        <v>1763</v>
      </c>
      <c r="ABX134" t="s">
        <v>1767</v>
      </c>
      <c r="ABY134" t="s">
        <v>1767</v>
      </c>
      <c r="ABZ134" t="s">
        <v>1767</v>
      </c>
      <c r="ACA134" t="s">
        <v>1767</v>
      </c>
      <c r="ACB134" t="s">
        <v>1767</v>
      </c>
      <c r="ACC134" t="s">
        <v>1767</v>
      </c>
      <c r="ACD134" t="s">
        <v>1767</v>
      </c>
      <c r="ACE134" t="s">
        <v>1767</v>
      </c>
      <c r="ACF134" t="s">
        <v>1767</v>
      </c>
      <c r="ACG134" t="s">
        <v>1767</v>
      </c>
      <c r="ACH134" t="s">
        <v>1767</v>
      </c>
      <c r="ACI134" t="s">
        <v>1767</v>
      </c>
    </row>
    <row r="135" spans="1:763">
      <c r="A135" t="s">
        <v>1431</v>
      </c>
      <c r="B135" t="s">
        <v>1432</v>
      </c>
      <c r="C135" t="s">
        <v>1433</v>
      </c>
      <c r="D135" t="s">
        <v>1028</v>
      </c>
      <c r="E135" t="s">
        <v>1028</v>
      </c>
      <c r="P135" t="s">
        <v>886</v>
      </c>
      <c r="Q135">
        <v>0.64514064157430773</v>
      </c>
      <c r="T135" t="s">
        <v>1863</v>
      </c>
      <c r="V135" t="s">
        <v>1763</v>
      </c>
      <c r="X135" t="s">
        <v>1763</v>
      </c>
      <c r="Y135" t="s">
        <v>1764</v>
      </c>
      <c r="AA135" t="s">
        <v>1765</v>
      </c>
      <c r="AB135" t="s">
        <v>1766</v>
      </c>
      <c r="AC135" t="s">
        <v>836</v>
      </c>
      <c r="AD135" t="s">
        <v>1763</v>
      </c>
      <c r="AE135" t="s">
        <v>836</v>
      </c>
      <c r="AF135" t="s">
        <v>818</v>
      </c>
      <c r="AG135" t="s">
        <v>818</v>
      </c>
      <c r="KF135" t="s">
        <v>836</v>
      </c>
      <c r="KH135" t="s">
        <v>818</v>
      </c>
      <c r="KI135" t="s">
        <v>818</v>
      </c>
      <c r="KJ135" t="s">
        <v>845</v>
      </c>
      <c r="KK135" t="s">
        <v>818</v>
      </c>
      <c r="KL135" t="s">
        <v>818</v>
      </c>
      <c r="KM135" t="s">
        <v>818</v>
      </c>
      <c r="KN135" t="s">
        <v>845</v>
      </c>
      <c r="KO135" t="s">
        <v>818</v>
      </c>
      <c r="KP135" t="s">
        <v>845</v>
      </c>
      <c r="KQ135" t="s">
        <v>845</v>
      </c>
      <c r="KR135" t="s">
        <v>845</v>
      </c>
      <c r="KS135" t="s">
        <v>818</v>
      </c>
      <c r="KT135" t="s">
        <v>818</v>
      </c>
      <c r="KU135" t="s">
        <v>818</v>
      </c>
      <c r="KV135" t="s">
        <v>818</v>
      </c>
      <c r="KW135" t="s">
        <v>845</v>
      </c>
      <c r="KX135" t="s">
        <v>818</v>
      </c>
      <c r="KY135" t="s">
        <v>818</v>
      </c>
      <c r="KZ135" t="s">
        <v>845</v>
      </c>
      <c r="LA135" t="s">
        <v>845</v>
      </c>
      <c r="LB135" t="s">
        <v>837</v>
      </c>
      <c r="LC135" t="s">
        <v>837</v>
      </c>
      <c r="LD135" t="s">
        <v>836</v>
      </c>
      <c r="LE135" t="s">
        <v>818</v>
      </c>
      <c r="LF135" t="s">
        <v>837</v>
      </c>
      <c r="LH135" t="s">
        <v>1767</v>
      </c>
      <c r="LI135" t="s">
        <v>1767</v>
      </c>
      <c r="LJ135" t="s">
        <v>1767</v>
      </c>
      <c r="LK135" t="s">
        <v>1767</v>
      </c>
      <c r="LL135" t="s">
        <v>1767</v>
      </c>
      <c r="LM135" t="s">
        <v>1767</v>
      </c>
      <c r="LO135" t="s">
        <v>1767</v>
      </c>
      <c r="LQ135" t="s">
        <v>1767</v>
      </c>
      <c r="LR135" t="s">
        <v>818</v>
      </c>
      <c r="LV135" t="s">
        <v>818</v>
      </c>
      <c r="LX135" t="s">
        <v>1767</v>
      </c>
      <c r="MA135" t="s">
        <v>1793</v>
      </c>
      <c r="MB135" t="s">
        <v>1434</v>
      </c>
      <c r="MC135" t="s">
        <v>1804</v>
      </c>
      <c r="MD135" t="s">
        <v>1763</v>
      </c>
      <c r="MF135" t="s">
        <v>1770</v>
      </c>
      <c r="MI135" t="s">
        <v>1763</v>
      </c>
      <c r="MJ135" t="s">
        <v>1771</v>
      </c>
      <c r="MK135" t="s">
        <v>1763</v>
      </c>
      <c r="ML135" t="s">
        <v>1767</v>
      </c>
      <c r="MM135" t="s">
        <v>1767</v>
      </c>
      <c r="MN135" t="s">
        <v>1767</v>
      </c>
      <c r="MO135" t="s">
        <v>1767</v>
      </c>
      <c r="MP135" t="s">
        <v>1767</v>
      </c>
      <c r="MQ135" t="s">
        <v>1767</v>
      </c>
      <c r="MR135" t="s">
        <v>1767</v>
      </c>
      <c r="MS135" t="s">
        <v>1767</v>
      </c>
      <c r="MT135" t="s">
        <v>1767</v>
      </c>
      <c r="MU135" t="s">
        <v>1763</v>
      </c>
      <c r="NC135" t="s">
        <v>1763</v>
      </c>
      <c r="ND135" t="s">
        <v>1767</v>
      </c>
      <c r="NE135" t="s">
        <v>1763</v>
      </c>
      <c r="NF135" t="s">
        <v>1767</v>
      </c>
      <c r="NG135" t="s">
        <v>1767</v>
      </c>
      <c r="NH135" t="s">
        <v>1767</v>
      </c>
      <c r="NI135" t="s">
        <v>1767</v>
      </c>
      <c r="NJ135" t="s">
        <v>1767</v>
      </c>
      <c r="NK135" t="s">
        <v>1767</v>
      </c>
      <c r="NL135" t="s">
        <v>1763</v>
      </c>
      <c r="NM135" t="s">
        <v>1767</v>
      </c>
      <c r="NN135" t="s">
        <v>1767</v>
      </c>
      <c r="NO135" t="s">
        <v>1767</v>
      </c>
      <c r="NP135" t="s">
        <v>1767</v>
      </c>
      <c r="NQ135" t="s">
        <v>1767</v>
      </c>
      <c r="NR135" t="s">
        <v>1763</v>
      </c>
      <c r="NS135" t="s">
        <v>1767</v>
      </c>
      <c r="NU135" t="s">
        <v>1772</v>
      </c>
      <c r="NX135" t="s">
        <v>1773</v>
      </c>
      <c r="OP135" t="s">
        <v>1767</v>
      </c>
      <c r="OQ135" t="s">
        <v>1774</v>
      </c>
      <c r="OR135" t="s">
        <v>1797</v>
      </c>
      <c r="OS135" t="s">
        <v>1776</v>
      </c>
      <c r="OT135" t="s">
        <v>1763</v>
      </c>
      <c r="OU135" t="s">
        <v>1767</v>
      </c>
      <c r="OV135" t="s">
        <v>1777</v>
      </c>
      <c r="OW135" t="s">
        <v>1798</v>
      </c>
      <c r="OX135" t="s">
        <v>832</v>
      </c>
      <c r="OY135" t="s">
        <v>1779</v>
      </c>
      <c r="OZ135" t="s">
        <v>849</v>
      </c>
      <c r="PA135" t="s">
        <v>1763</v>
      </c>
      <c r="PB135" t="s">
        <v>1767</v>
      </c>
      <c r="PC135" t="s">
        <v>1763</v>
      </c>
      <c r="PD135" t="s">
        <v>1767</v>
      </c>
      <c r="PE135" t="s">
        <v>1767</v>
      </c>
      <c r="PF135" t="s">
        <v>1767</v>
      </c>
      <c r="PG135" t="s">
        <v>1767</v>
      </c>
      <c r="PH135" t="s">
        <v>1767</v>
      </c>
      <c r="PI135" t="s">
        <v>1767</v>
      </c>
      <c r="PJ135" t="s">
        <v>1767</v>
      </c>
      <c r="PK135" t="s">
        <v>1763</v>
      </c>
      <c r="PL135" t="s">
        <v>1780</v>
      </c>
      <c r="PM135" t="s">
        <v>1057</v>
      </c>
      <c r="PN135" t="s">
        <v>837</v>
      </c>
      <c r="PO135" t="s">
        <v>1812</v>
      </c>
      <c r="PP135" t="s">
        <v>1800</v>
      </c>
      <c r="PQ135" t="s">
        <v>1763</v>
      </c>
      <c r="PR135" t="s">
        <v>1763</v>
      </c>
      <c r="PS135" t="s">
        <v>1767</v>
      </c>
      <c r="PT135" t="s">
        <v>1767</v>
      </c>
      <c r="PU135" t="s">
        <v>1767</v>
      </c>
      <c r="PV135" t="s">
        <v>1767</v>
      </c>
      <c r="PW135" t="s">
        <v>1767</v>
      </c>
      <c r="PX135" t="s">
        <v>1767</v>
      </c>
      <c r="PY135" t="s">
        <v>1767</v>
      </c>
      <c r="PZ135" t="s">
        <v>1783</v>
      </c>
      <c r="QA135" t="s">
        <v>841</v>
      </c>
      <c r="QB135" t="s">
        <v>1814</v>
      </c>
      <c r="QC135" t="s">
        <v>1858</v>
      </c>
      <c r="QD135" t="s">
        <v>1786</v>
      </c>
      <c r="QE135" t="s">
        <v>837</v>
      </c>
      <c r="QF135" t="s">
        <v>1763</v>
      </c>
      <c r="QG135" t="s">
        <v>1767</v>
      </c>
      <c r="QH135" t="s">
        <v>1763</v>
      </c>
      <c r="QI135" t="s">
        <v>1763</v>
      </c>
      <c r="QJ135" t="s">
        <v>1763</v>
      </c>
      <c r="QK135" t="s">
        <v>1763</v>
      </c>
      <c r="QL135" t="s">
        <v>1767</v>
      </c>
      <c r="QM135" t="s">
        <v>1767</v>
      </c>
      <c r="QN135" t="s">
        <v>1767</v>
      </c>
      <c r="QO135" t="s">
        <v>1767</v>
      </c>
      <c r="QP135" t="s">
        <v>1767</v>
      </c>
      <c r="QQ135" t="s">
        <v>1767</v>
      </c>
      <c r="QR135" t="s">
        <v>1763</v>
      </c>
      <c r="QS135" t="s">
        <v>1763</v>
      </c>
      <c r="QT135" t="s">
        <v>1767</v>
      </c>
      <c r="QU135" t="s">
        <v>1767</v>
      </c>
      <c r="QV135" t="s">
        <v>1767</v>
      </c>
      <c r="QW135" t="s">
        <v>1767</v>
      </c>
      <c r="QX135" t="s">
        <v>1767</v>
      </c>
      <c r="QY135" t="s">
        <v>1767</v>
      </c>
      <c r="QZ135" t="s">
        <v>1767</v>
      </c>
      <c r="RA135" t="s">
        <v>1767</v>
      </c>
      <c r="RB135" t="s">
        <v>1767</v>
      </c>
      <c r="RC135" t="s">
        <v>1767</v>
      </c>
      <c r="RD135" t="s">
        <v>1767</v>
      </c>
      <c r="RE135" t="s">
        <v>1767</v>
      </c>
      <c r="RF135" t="s">
        <v>1767</v>
      </c>
      <c r="RG135" t="s">
        <v>1767</v>
      </c>
      <c r="RH135" t="s">
        <v>1767</v>
      </c>
      <c r="RI135" t="s">
        <v>1767</v>
      </c>
      <c r="RJ135" t="s">
        <v>1767</v>
      </c>
      <c r="RK135" t="s">
        <v>1767</v>
      </c>
      <c r="RZ135" t="s">
        <v>1763</v>
      </c>
      <c r="SA135" t="s">
        <v>1767</v>
      </c>
      <c r="SB135" t="s">
        <v>1767</v>
      </c>
      <c r="SC135" t="s">
        <v>1767</v>
      </c>
      <c r="SD135" t="s">
        <v>1767</v>
      </c>
      <c r="SE135" t="s">
        <v>1767</v>
      </c>
      <c r="SF135" t="s">
        <v>1767</v>
      </c>
      <c r="SG135" t="s">
        <v>1763</v>
      </c>
      <c r="SH135" t="s">
        <v>1767</v>
      </c>
      <c r="SI135" t="s">
        <v>1763</v>
      </c>
      <c r="SJ135" t="s">
        <v>1767</v>
      </c>
      <c r="SK135" t="s">
        <v>1767</v>
      </c>
      <c r="SL135" t="s">
        <v>1767</v>
      </c>
      <c r="SM135" t="s">
        <v>1767</v>
      </c>
      <c r="SN135" t="s">
        <v>1767</v>
      </c>
      <c r="SO135" t="s">
        <v>1767</v>
      </c>
      <c r="SP135" t="s">
        <v>1767</v>
      </c>
      <c r="SQ135" t="s">
        <v>1767</v>
      </c>
      <c r="SR135" t="s">
        <v>1763</v>
      </c>
      <c r="SS135" t="s">
        <v>1767</v>
      </c>
      <c r="ST135" t="s">
        <v>1767</v>
      </c>
      <c r="SU135" t="s">
        <v>1767</v>
      </c>
      <c r="SV135" t="s">
        <v>1767</v>
      </c>
      <c r="SW135" t="s">
        <v>1763</v>
      </c>
      <c r="SX135" t="s">
        <v>1767</v>
      </c>
      <c r="SY135" t="s">
        <v>1767</v>
      </c>
      <c r="SZ135" t="s">
        <v>1763</v>
      </c>
      <c r="TA135" t="s">
        <v>1767</v>
      </c>
      <c r="TB135" t="s">
        <v>1767</v>
      </c>
      <c r="TC135" t="s">
        <v>1767</v>
      </c>
      <c r="TD135" t="s">
        <v>1767</v>
      </c>
      <c r="TE135" t="s">
        <v>1767</v>
      </c>
      <c r="TF135" t="s">
        <v>1767</v>
      </c>
      <c r="TG135" t="s">
        <v>1767</v>
      </c>
      <c r="TH135" t="s">
        <v>1767</v>
      </c>
      <c r="TI135" t="s">
        <v>1767</v>
      </c>
      <c r="TJ135" t="s">
        <v>1763</v>
      </c>
      <c r="TK135" t="s">
        <v>1767</v>
      </c>
      <c r="TL135" t="s">
        <v>1767</v>
      </c>
      <c r="TM135" t="s">
        <v>1767</v>
      </c>
      <c r="TN135" t="s">
        <v>1763</v>
      </c>
      <c r="TO135" t="s">
        <v>1767</v>
      </c>
      <c r="TP135" t="s">
        <v>1767</v>
      </c>
      <c r="TQ135" t="s">
        <v>1763</v>
      </c>
      <c r="TR135" t="s">
        <v>1763</v>
      </c>
      <c r="TS135" t="s">
        <v>1767</v>
      </c>
      <c r="TT135" t="s">
        <v>1767</v>
      </c>
      <c r="TU135" t="s">
        <v>1767</v>
      </c>
      <c r="TV135" t="s">
        <v>1767</v>
      </c>
      <c r="TW135" t="s">
        <v>1767</v>
      </c>
      <c r="TY135" t="s">
        <v>1767</v>
      </c>
      <c r="TZ135" t="s">
        <v>1767</v>
      </c>
      <c r="UA135" t="s">
        <v>1767</v>
      </c>
      <c r="UB135" t="s">
        <v>1767</v>
      </c>
      <c r="UC135" t="s">
        <v>1767</v>
      </c>
      <c r="UD135" t="s">
        <v>1767</v>
      </c>
      <c r="UE135" t="s">
        <v>1767</v>
      </c>
      <c r="UF135" t="s">
        <v>1767</v>
      </c>
      <c r="UG135" t="s">
        <v>1767</v>
      </c>
      <c r="UH135" t="s">
        <v>1763</v>
      </c>
      <c r="UI135" t="s">
        <v>1767</v>
      </c>
      <c r="UJ135" t="s">
        <v>1767</v>
      </c>
      <c r="UK135" t="s">
        <v>1767</v>
      </c>
      <c r="UL135" t="s">
        <v>1767</v>
      </c>
      <c r="UM135" t="s">
        <v>1767</v>
      </c>
      <c r="UN135" t="s">
        <v>1763</v>
      </c>
      <c r="UO135" t="s">
        <v>1767</v>
      </c>
      <c r="UP135" t="s">
        <v>1767</v>
      </c>
      <c r="UQ135" t="s">
        <v>1763</v>
      </c>
      <c r="UR135" t="s">
        <v>1767</v>
      </c>
      <c r="US135" t="s">
        <v>1767</v>
      </c>
      <c r="UT135" t="s">
        <v>1767</v>
      </c>
      <c r="UU135" t="s">
        <v>1767</v>
      </c>
      <c r="UV135" t="s">
        <v>1767</v>
      </c>
      <c r="UW135" t="s">
        <v>1767</v>
      </c>
      <c r="UX135" t="s">
        <v>1767</v>
      </c>
      <c r="UY135" t="s">
        <v>1767</v>
      </c>
      <c r="UZ135" t="s">
        <v>1767</v>
      </c>
      <c r="VB135" t="s">
        <v>1822</v>
      </c>
      <c r="VC135" t="s">
        <v>1846</v>
      </c>
      <c r="VD135" t="s">
        <v>1767</v>
      </c>
      <c r="VE135" t="s">
        <v>1767</v>
      </c>
      <c r="VF135" t="s">
        <v>1763</v>
      </c>
      <c r="VG135" t="s">
        <v>1767</v>
      </c>
      <c r="VH135" t="s">
        <v>1767</v>
      </c>
      <c r="VI135" t="s">
        <v>1763</v>
      </c>
      <c r="VJ135" t="s">
        <v>1767</v>
      </c>
      <c r="VK135" t="s">
        <v>1767</v>
      </c>
      <c r="VL135" t="s">
        <v>1767</v>
      </c>
      <c r="VM135" t="s">
        <v>1763</v>
      </c>
      <c r="VN135" t="s">
        <v>1767</v>
      </c>
      <c r="VO135" t="s">
        <v>1767</v>
      </c>
      <c r="VP135" t="s">
        <v>1767</v>
      </c>
      <c r="VQ135" t="s">
        <v>1767</v>
      </c>
      <c r="VY135" t="s">
        <v>1763</v>
      </c>
      <c r="VZ135" t="s">
        <v>1767</v>
      </c>
      <c r="WA135" t="s">
        <v>1767</v>
      </c>
      <c r="WJ135" t="s">
        <v>1763</v>
      </c>
      <c r="WK135" t="s">
        <v>1763</v>
      </c>
      <c r="WL135" t="s">
        <v>1767</v>
      </c>
      <c r="WM135" t="s">
        <v>1763</v>
      </c>
      <c r="WN135" t="s">
        <v>1767</v>
      </c>
      <c r="WO135" t="s">
        <v>1767</v>
      </c>
      <c r="WP135" t="s">
        <v>1767</v>
      </c>
      <c r="WQ135" t="s">
        <v>1767</v>
      </c>
      <c r="WR135" t="s">
        <v>1767</v>
      </c>
      <c r="WS135" t="s">
        <v>1011</v>
      </c>
      <c r="WT135" t="s">
        <v>1897</v>
      </c>
      <c r="WU135" t="s">
        <v>1763</v>
      </c>
      <c r="WV135" t="s">
        <v>1767</v>
      </c>
      <c r="WW135" t="s">
        <v>1767</v>
      </c>
      <c r="WX135" t="s">
        <v>1767</v>
      </c>
      <c r="WY135" t="s">
        <v>1767</v>
      </c>
      <c r="WZ135" t="s">
        <v>1767</v>
      </c>
      <c r="XA135" t="s">
        <v>1767</v>
      </c>
      <c r="XB135" t="s">
        <v>1767</v>
      </c>
      <c r="XC135" t="s">
        <v>1802</v>
      </c>
      <c r="XD135" t="s">
        <v>1763</v>
      </c>
      <c r="XE135" t="s">
        <v>1767</v>
      </c>
      <c r="XF135" t="s">
        <v>1767</v>
      </c>
      <c r="XG135" t="s">
        <v>1767</v>
      </c>
      <c r="XH135" t="s">
        <v>1767</v>
      </c>
      <c r="XI135" t="s">
        <v>1767</v>
      </c>
      <c r="XJ135" t="s">
        <v>1767</v>
      </c>
      <c r="XK135" t="s">
        <v>1767</v>
      </c>
      <c r="XL135" t="s">
        <v>1767</v>
      </c>
      <c r="XM135" t="s">
        <v>1763</v>
      </c>
      <c r="XN135" t="s">
        <v>1767</v>
      </c>
      <c r="XO135" t="s">
        <v>1767</v>
      </c>
      <c r="XP135" t="s">
        <v>1767</v>
      </c>
      <c r="XQ135" t="s">
        <v>1767</v>
      </c>
      <c r="XR135" t="s">
        <v>1763</v>
      </c>
      <c r="XS135" t="s">
        <v>1763</v>
      </c>
      <c r="XT135" t="s">
        <v>1763</v>
      </c>
      <c r="XU135" t="s">
        <v>1767</v>
      </c>
      <c r="XV135" t="s">
        <v>1767</v>
      </c>
      <c r="XW135" t="s">
        <v>1767</v>
      </c>
      <c r="XX135" t="s">
        <v>1767</v>
      </c>
      <c r="XY135" t="s">
        <v>1767</v>
      </c>
      <c r="XZ135" t="s">
        <v>1767</v>
      </c>
      <c r="ZM135" t="s">
        <v>1767</v>
      </c>
      <c r="ZN135" t="s">
        <v>1767</v>
      </c>
      <c r="ZO135" t="s">
        <v>1767</v>
      </c>
      <c r="ZP135" t="s">
        <v>1767</v>
      </c>
      <c r="ZQ135" t="s">
        <v>1763</v>
      </c>
      <c r="ZR135" t="s">
        <v>1763</v>
      </c>
      <c r="ZS135" t="s">
        <v>1767</v>
      </c>
      <c r="ZT135" t="s">
        <v>1767</v>
      </c>
      <c r="ZU135" t="s">
        <v>1767</v>
      </c>
      <c r="ZV135" t="s">
        <v>1767</v>
      </c>
      <c r="ZW135" t="s">
        <v>1767</v>
      </c>
      <c r="ZX135" t="s">
        <v>1767</v>
      </c>
      <c r="ZY135" t="s">
        <v>1767</v>
      </c>
      <c r="ZZ135" t="s">
        <v>1767</v>
      </c>
      <c r="AAA135" t="s">
        <v>1763</v>
      </c>
      <c r="AAB135" t="s">
        <v>1767</v>
      </c>
      <c r="AAC135" t="s">
        <v>1767</v>
      </c>
      <c r="AAD135" t="s">
        <v>1767</v>
      </c>
      <c r="AAE135" t="s">
        <v>1767</v>
      </c>
      <c r="AAF135" t="s">
        <v>1767</v>
      </c>
      <c r="AAH135" t="s">
        <v>1763</v>
      </c>
      <c r="AAI135" t="s">
        <v>1767</v>
      </c>
      <c r="AAJ135" t="s">
        <v>1763</v>
      </c>
      <c r="AAK135" t="s">
        <v>1767</v>
      </c>
      <c r="AAL135" t="s">
        <v>1767</v>
      </c>
      <c r="AAM135" t="s">
        <v>1767</v>
      </c>
      <c r="AAN135" t="s">
        <v>1767</v>
      </c>
      <c r="AAO135" t="s">
        <v>1767</v>
      </c>
      <c r="AAP135" t="s">
        <v>1767</v>
      </c>
      <c r="AAQ135" t="s">
        <v>1767</v>
      </c>
      <c r="AAR135" t="s">
        <v>1767</v>
      </c>
      <c r="AAS135" t="s">
        <v>1767</v>
      </c>
      <c r="AAT135" t="s">
        <v>1767</v>
      </c>
      <c r="AAV135" t="s">
        <v>1767</v>
      </c>
      <c r="AAW135" t="s">
        <v>1767</v>
      </c>
      <c r="AAX135" t="s">
        <v>1767</v>
      </c>
      <c r="AAY135" t="s">
        <v>1767</v>
      </c>
      <c r="AAZ135" t="s">
        <v>1767</v>
      </c>
      <c r="ABA135" t="s">
        <v>1763</v>
      </c>
      <c r="ABB135" t="s">
        <v>1767</v>
      </c>
      <c r="ABC135" t="s">
        <v>1767</v>
      </c>
      <c r="ABD135" t="s">
        <v>1767</v>
      </c>
      <c r="ABE135" t="s">
        <v>1767</v>
      </c>
      <c r="ABF135" t="s">
        <v>1767</v>
      </c>
      <c r="ABG135" t="s">
        <v>1767</v>
      </c>
      <c r="ABH135" t="s">
        <v>1767</v>
      </c>
      <c r="ABI135" t="s">
        <v>1767</v>
      </c>
      <c r="ABJ135" t="s">
        <v>1767</v>
      </c>
      <c r="ABK135" t="s">
        <v>1763</v>
      </c>
      <c r="ABL135" t="s">
        <v>1767</v>
      </c>
      <c r="ABM135" t="s">
        <v>1767</v>
      </c>
      <c r="ABN135" t="s">
        <v>1767</v>
      </c>
      <c r="ABO135" t="s">
        <v>1767</v>
      </c>
      <c r="ABP135" t="s">
        <v>1767</v>
      </c>
      <c r="ABQ135" t="s">
        <v>1767</v>
      </c>
      <c r="ABR135" t="s">
        <v>1767</v>
      </c>
      <c r="ABS135" t="s">
        <v>1767</v>
      </c>
      <c r="ABT135" t="s">
        <v>1767</v>
      </c>
      <c r="ABU135" t="s">
        <v>1767</v>
      </c>
      <c r="ABV135" t="s">
        <v>1763</v>
      </c>
      <c r="ABW135" t="s">
        <v>1763</v>
      </c>
      <c r="ABX135" t="s">
        <v>1767</v>
      </c>
      <c r="ABY135" t="s">
        <v>1767</v>
      </c>
      <c r="ABZ135" t="s">
        <v>1763</v>
      </c>
      <c r="ACA135" t="s">
        <v>1767</v>
      </c>
      <c r="ACB135" t="s">
        <v>1767</v>
      </c>
      <c r="ACC135" t="s">
        <v>1767</v>
      </c>
      <c r="ACD135" t="s">
        <v>1767</v>
      </c>
      <c r="ACE135" t="s">
        <v>1767</v>
      </c>
      <c r="ACF135" t="s">
        <v>1767</v>
      </c>
      <c r="ACG135" t="s">
        <v>1767</v>
      </c>
      <c r="ACH135" t="s">
        <v>1767</v>
      </c>
      <c r="ACI135" t="s">
        <v>1767</v>
      </c>
    </row>
    <row r="136" spans="1:763">
      <c r="A136" t="s">
        <v>1435</v>
      </c>
      <c r="B136" t="s">
        <v>1436</v>
      </c>
      <c r="C136" t="s">
        <v>1437</v>
      </c>
      <c r="D136" t="s">
        <v>854</v>
      </c>
      <c r="E136" t="s">
        <v>854</v>
      </c>
      <c r="P136" t="s">
        <v>855</v>
      </c>
      <c r="T136" t="s">
        <v>1883</v>
      </c>
      <c r="V136" t="s">
        <v>1763</v>
      </c>
      <c r="X136" t="s">
        <v>1763</v>
      </c>
      <c r="Y136" t="s">
        <v>1764</v>
      </c>
      <c r="AA136" t="s">
        <v>1765</v>
      </c>
      <c r="AB136" t="s">
        <v>1817</v>
      </c>
      <c r="AC136" t="s">
        <v>879</v>
      </c>
      <c r="AD136" t="s">
        <v>1767</v>
      </c>
      <c r="AE136" t="s">
        <v>818</v>
      </c>
      <c r="AF136" t="s">
        <v>879</v>
      </c>
      <c r="AG136" t="s">
        <v>818</v>
      </c>
      <c r="KF136" t="s">
        <v>879</v>
      </c>
      <c r="KH136" t="s">
        <v>818</v>
      </c>
      <c r="KI136" t="s">
        <v>818</v>
      </c>
      <c r="KJ136" t="s">
        <v>818</v>
      </c>
      <c r="KK136" t="s">
        <v>818</v>
      </c>
      <c r="KL136" t="s">
        <v>818</v>
      </c>
      <c r="KM136" t="s">
        <v>845</v>
      </c>
      <c r="KN136" t="s">
        <v>818</v>
      </c>
      <c r="KO136" t="s">
        <v>818</v>
      </c>
      <c r="KP136" t="s">
        <v>818</v>
      </c>
      <c r="KQ136" t="s">
        <v>845</v>
      </c>
      <c r="KR136" t="s">
        <v>845</v>
      </c>
      <c r="KS136" t="s">
        <v>818</v>
      </c>
      <c r="KT136" t="s">
        <v>818</v>
      </c>
      <c r="KU136" t="s">
        <v>818</v>
      </c>
      <c r="KV136" t="s">
        <v>818</v>
      </c>
      <c r="KW136" t="s">
        <v>818</v>
      </c>
      <c r="KX136" t="s">
        <v>845</v>
      </c>
      <c r="KY136" t="s">
        <v>818</v>
      </c>
      <c r="KZ136" t="s">
        <v>845</v>
      </c>
      <c r="LA136" t="s">
        <v>845</v>
      </c>
      <c r="LB136" t="s">
        <v>845</v>
      </c>
      <c r="LC136" t="s">
        <v>845</v>
      </c>
      <c r="LD136" t="s">
        <v>879</v>
      </c>
      <c r="LE136" t="s">
        <v>818</v>
      </c>
      <c r="LF136" t="s">
        <v>837</v>
      </c>
      <c r="LH136" t="s">
        <v>1767</v>
      </c>
      <c r="LI136" t="s">
        <v>1767</v>
      </c>
      <c r="LJ136" t="s">
        <v>1767</v>
      </c>
      <c r="LK136" t="s">
        <v>1763</v>
      </c>
      <c r="LL136" t="s">
        <v>1767</v>
      </c>
      <c r="LM136" t="s">
        <v>1767</v>
      </c>
      <c r="LN136" t="s">
        <v>1763</v>
      </c>
      <c r="LO136" t="s">
        <v>1767</v>
      </c>
      <c r="LQ136" t="s">
        <v>1767</v>
      </c>
      <c r="LR136" t="s">
        <v>845</v>
      </c>
      <c r="LV136" t="s">
        <v>845</v>
      </c>
      <c r="LX136" t="s">
        <v>1767</v>
      </c>
      <c r="MU136" t="s">
        <v>1763</v>
      </c>
      <c r="NC136" t="s">
        <v>1767</v>
      </c>
      <c r="ND136" t="s">
        <v>1767</v>
      </c>
      <c r="NE136" t="s">
        <v>1763</v>
      </c>
      <c r="NR136" t="s">
        <v>1767</v>
      </c>
      <c r="NU136" t="s">
        <v>1772</v>
      </c>
      <c r="NX136" t="s">
        <v>1773</v>
      </c>
      <c r="OP136" t="s">
        <v>1767</v>
      </c>
      <c r="OQ136" t="s">
        <v>1774</v>
      </c>
      <c r="OR136" t="s">
        <v>1775</v>
      </c>
      <c r="OS136" t="s">
        <v>1806</v>
      </c>
      <c r="OT136" t="s">
        <v>1763</v>
      </c>
      <c r="OU136" t="s">
        <v>1763</v>
      </c>
      <c r="OV136" t="s">
        <v>1777</v>
      </c>
      <c r="OW136" t="s">
        <v>1798</v>
      </c>
      <c r="OX136" t="s">
        <v>832</v>
      </c>
      <c r="OY136" t="s">
        <v>1779</v>
      </c>
      <c r="OZ136" t="s">
        <v>865</v>
      </c>
      <c r="PA136" t="s">
        <v>1763</v>
      </c>
      <c r="PB136" t="s">
        <v>1767</v>
      </c>
      <c r="PC136" t="s">
        <v>1767</v>
      </c>
      <c r="PD136" t="s">
        <v>1763</v>
      </c>
      <c r="PE136" t="s">
        <v>1767</v>
      </c>
      <c r="PF136" t="s">
        <v>1767</v>
      </c>
      <c r="PG136" t="s">
        <v>1767</v>
      </c>
      <c r="PH136" t="s">
        <v>1767</v>
      </c>
      <c r="PI136" t="s">
        <v>1767</v>
      </c>
      <c r="PJ136" t="s">
        <v>1767</v>
      </c>
      <c r="PK136" t="s">
        <v>1767</v>
      </c>
      <c r="PL136" t="s">
        <v>1780</v>
      </c>
      <c r="PM136" t="s">
        <v>837</v>
      </c>
      <c r="PO136" t="s">
        <v>1781</v>
      </c>
      <c r="PP136" t="s">
        <v>1800</v>
      </c>
      <c r="PQ136" t="s">
        <v>1763</v>
      </c>
      <c r="PR136" t="s">
        <v>1763</v>
      </c>
      <c r="PS136" t="s">
        <v>1767</v>
      </c>
      <c r="PT136" t="s">
        <v>1767</v>
      </c>
      <c r="PU136" t="s">
        <v>1767</v>
      </c>
      <c r="PV136" t="s">
        <v>1767</v>
      </c>
      <c r="PW136" t="s">
        <v>1767</v>
      </c>
      <c r="PX136" t="s">
        <v>1767</v>
      </c>
      <c r="PY136" t="s">
        <v>1767</v>
      </c>
      <c r="PZ136" t="s">
        <v>1783</v>
      </c>
      <c r="QD136" t="s">
        <v>1786</v>
      </c>
      <c r="QE136" t="s">
        <v>845</v>
      </c>
      <c r="QF136" t="s">
        <v>1763</v>
      </c>
      <c r="QG136" t="s">
        <v>1767</v>
      </c>
      <c r="QH136" t="s">
        <v>1763</v>
      </c>
      <c r="QI136" t="s">
        <v>1767</v>
      </c>
      <c r="QJ136" t="s">
        <v>1767</v>
      </c>
      <c r="QK136" t="s">
        <v>1763</v>
      </c>
      <c r="QL136" t="s">
        <v>1763</v>
      </c>
      <c r="QM136" t="s">
        <v>1767</v>
      </c>
      <c r="QN136" t="s">
        <v>1767</v>
      </c>
      <c r="QO136" t="s">
        <v>1763</v>
      </c>
      <c r="QP136" t="s">
        <v>1767</v>
      </c>
      <c r="QQ136" t="s">
        <v>1767</v>
      </c>
      <c r="QR136" t="s">
        <v>1763</v>
      </c>
      <c r="QS136" t="s">
        <v>1763</v>
      </c>
      <c r="QT136" t="s">
        <v>1767</v>
      </c>
      <c r="QU136" t="s">
        <v>1767</v>
      </c>
      <c r="QV136" t="s">
        <v>1767</v>
      </c>
      <c r="QW136" t="s">
        <v>1767</v>
      </c>
      <c r="QX136" t="s">
        <v>1767</v>
      </c>
      <c r="QY136" t="s">
        <v>1767</v>
      </c>
      <c r="QZ136" t="s">
        <v>1767</v>
      </c>
      <c r="RA136" t="s">
        <v>1767</v>
      </c>
      <c r="RB136" t="s">
        <v>1767</v>
      </c>
      <c r="RC136" t="s">
        <v>1767</v>
      </c>
      <c r="RD136" t="s">
        <v>1767</v>
      </c>
      <c r="RE136" t="s">
        <v>1767</v>
      </c>
      <c r="RF136" t="s">
        <v>1767</v>
      </c>
      <c r="RG136" t="s">
        <v>1767</v>
      </c>
      <c r="RH136" t="s">
        <v>1767</v>
      </c>
      <c r="RI136" t="s">
        <v>1767</v>
      </c>
      <c r="RJ136" t="s">
        <v>1767</v>
      </c>
      <c r="RK136" t="s">
        <v>1763</v>
      </c>
      <c r="RL136" t="s">
        <v>1763</v>
      </c>
      <c r="RM136" t="s">
        <v>1767</v>
      </c>
      <c r="RN136" t="s">
        <v>1767</v>
      </c>
      <c r="RO136" t="s">
        <v>1767</v>
      </c>
      <c r="RP136" t="s">
        <v>1767</v>
      </c>
      <c r="RQ136" t="s">
        <v>1767</v>
      </c>
      <c r="RR136" t="s">
        <v>1767</v>
      </c>
      <c r="RS136" t="s">
        <v>1767</v>
      </c>
      <c r="RT136" t="s">
        <v>1767</v>
      </c>
      <c r="RU136" t="s">
        <v>1767</v>
      </c>
      <c r="RV136" t="s">
        <v>1767</v>
      </c>
      <c r="RW136" t="s">
        <v>1767</v>
      </c>
      <c r="RX136" t="s">
        <v>845</v>
      </c>
      <c r="RY136" t="s">
        <v>897</v>
      </c>
      <c r="RZ136" t="s">
        <v>1763</v>
      </c>
      <c r="SA136" t="s">
        <v>1767</v>
      </c>
      <c r="SB136" t="s">
        <v>1767</v>
      </c>
      <c r="SC136" t="s">
        <v>1767</v>
      </c>
      <c r="SD136" t="s">
        <v>1767</v>
      </c>
      <c r="SE136" t="s">
        <v>1767</v>
      </c>
      <c r="SF136" t="s">
        <v>1767</v>
      </c>
      <c r="SG136" t="s">
        <v>1767</v>
      </c>
      <c r="SH136" t="s">
        <v>1767</v>
      </c>
      <c r="SI136" t="s">
        <v>1767</v>
      </c>
      <c r="SJ136" t="s">
        <v>1767</v>
      </c>
      <c r="SK136" t="s">
        <v>1767</v>
      </c>
      <c r="SL136" t="s">
        <v>1763</v>
      </c>
      <c r="SM136" t="s">
        <v>1767</v>
      </c>
      <c r="SN136" t="s">
        <v>1767</v>
      </c>
      <c r="SO136" t="s">
        <v>1767</v>
      </c>
      <c r="SP136" t="s">
        <v>1767</v>
      </c>
      <c r="SQ136" t="s">
        <v>1767</v>
      </c>
      <c r="SR136" t="s">
        <v>1767</v>
      </c>
      <c r="SS136" t="s">
        <v>1767</v>
      </c>
      <c r="ST136" t="s">
        <v>1767</v>
      </c>
      <c r="SU136" t="s">
        <v>1763</v>
      </c>
      <c r="SV136" t="s">
        <v>1767</v>
      </c>
      <c r="SW136" t="s">
        <v>1767</v>
      </c>
      <c r="SX136" t="s">
        <v>1767</v>
      </c>
      <c r="SY136" t="s">
        <v>1767</v>
      </c>
      <c r="SZ136" t="s">
        <v>1763</v>
      </c>
      <c r="TA136" t="s">
        <v>1767</v>
      </c>
      <c r="TB136" t="s">
        <v>1767</v>
      </c>
      <c r="TC136" t="s">
        <v>1767</v>
      </c>
      <c r="TD136" t="s">
        <v>1767</v>
      </c>
      <c r="TE136" t="s">
        <v>1767</v>
      </c>
      <c r="TF136" t="s">
        <v>1767</v>
      </c>
      <c r="TG136" t="s">
        <v>1767</v>
      </c>
      <c r="TH136" t="s">
        <v>1767</v>
      </c>
      <c r="TI136" t="s">
        <v>1767</v>
      </c>
      <c r="TU136" t="s">
        <v>1767</v>
      </c>
      <c r="TY136" t="s">
        <v>1767</v>
      </c>
      <c r="TZ136" t="s">
        <v>1767</v>
      </c>
      <c r="UA136" t="s">
        <v>1767</v>
      </c>
      <c r="UB136" t="s">
        <v>1767</v>
      </c>
      <c r="UC136" t="s">
        <v>1767</v>
      </c>
      <c r="UD136" t="s">
        <v>1767</v>
      </c>
      <c r="UE136" t="s">
        <v>1767</v>
      </c>
      <c r="UF136" t="s">
        <v>1763</v>
      </c>
      <c r="UG136" t="s">
        <v>1767</v>
      </c>
      <c r="UH136" t="s">
        <v>1767</v>
      </c>
      <c r="UI136" t="s">
        <v>1767</v>
      </c>
      <c r="UJ136" t="s">
        <v>1767</v>
      </c>
      <c r="UK136" t="s">
        <v>1767</v>
      </c>
      <c r="UL136" t="s">
        <v>1763</v>
      </c>
      <c r="UM136" t="s">
        <v>1763</v>
      </c>
      <c r="UN136" t="s">
        <v>1763</v>
      </c>
      <c r="UO136" t="s">
        <v>1767</v>
      </c>
      <c r="UP136" t="s">
        <v>1767</v>
      </c>
      <c r="UQ136" t="s">
        <v>1767</v>
      </c>
      <c r="UR136" t="s">
        <v>1763</v>
      </c>
      <c r="US136" t="s">
        <v>1767</v>
      </c>
      <c r="UT136" t="s">
        <v>1767</v>
      </c>
      <c r="UU136" t="s">
        <v>1767</v>
      </c>
      <c r="UV136" t="s">
        <v>1767</v>
      </c>
      <c r="UW136" t="s">
        <v>1767</v>
      </c>
      <c r="UX136" t="s">
        <v>1767</v>
      </c>
      <c r="UY136" t="s">
        <v>1767</v>
      </c>
      <c r="UZ136" t="s">
        <v>1767</v>
      </c>
      <c r="VD136" t="s">
        <v>1767</v>
      </c>
      <c r="VE136" t="s">
        <v>1767</v>
      </c>
      <c r="VF136" t="s">
        <v>1763</v>
      </c>
      <c r="VG136" t="s">
        <v>1763</v>
      </c>
      <c r="VH136" t="s">
        <v>1763</v>
      </c>
      <c r="VI136" t="s">
        <v>1767</v>
      </c>
      <c r="VJ136" t="s">
        <v>1767</v>
      </c>
      <c r="VK136" t="s">
        <v>1767</v>
      </c>
      <c r="VL136" t="s">
        <v>1767</v>
      </c>
      <c r="VM136" t="s">
        <v>1767</v>
      </c>
      <c r="VN136" t="s">
        <v>1767</v>
      </c>
      <c r="VO136" t="s">
        <v>1767</v>
      </c>
      <c r="VP136" t="s">
        <v>1767</v>
      </c>
      <c r="VQ136" t="s">
        <v>1767</v>
      </c>
      <c r="VR136" t="s">
        <v>1767</v>
      </c>
      <c r="VY136" t="s">
        <v>1763</v>
      </c>
      <c r="VZ136" t="s">
        <v>1763</v>
      </c>
      <c r="WA136" t="s">
        <v>1767</v>
      </c>
      <c r="WJ136" t="s">
        <v>1767</v>
      </c>
      <c r="WK136" t="s">
        <v>1767</v>
      </c>
      <c r="WL136" t="s">
        <v>1767</v>
      </c>
      <c r="WM136" t="s">
        <v>1767</v>
      </c>
      <c r="WN136" t="s">
        <v>1767</v>
      </c>
      <c r="WO136" t="s">
        <v>1763</v>
      </c>
      <c r="WP136" t="s">
        <v>1767</v>
      </c>
      <c r="WQ136" t="s">
        <v>1767</v>
      </c>
      <c r="WR136" t="s">
        <v>1767</v>
      </c>
      <c r="WS136" t="s">
        <v>834</v>
      </c>
      <c r="WT136" t="s">
        <v>1897</v>
      </c>
      <c r="WU136" t="s">
        <v>1763</v>
      </c>
      <c r="WV136" t="s">
        <v>1767</v>
      </c>
      <c r="WW136" t="s">
        <v>1763</v>
      </c>
      <c r="WX136" t="s">
        <v>1767</v>
      </c>
      <c r="WY136" t="s">
        <v>1763</v>
      </c>
      <c r="WZ136" t="s">
        <v>1767</v>
      </c>
      <c r="XA136" t="s">
        <v>1767</v>
      </c>
      <c r="XB136" t="s">
        <v>1767</v>
      </c>
      <c r="XC136" t="s">
        <v>1789</v>
      </c>
      <c r="XD136" t="s">
        <v>1763</v>
      </c>
      <c r="XE136" t="s">
        <v>1767</v>
      </c>
      <c r="XF136" t="s">
        <v>1767</v>
      </c>
      <c r="XG136" t="s">
        <v>1767</v>
      </c>
      <c r="XH136" t="s">
        <v>1767</v>
      </c>
      <c r="XI136" t="s">
        <v>1767</v>
      </c>
      <c r="XJ136" t="s">
        <v>1767</v>
      </c>
      <c r="XK136" t="s">
        <v>1767</v>
      </c>
      <c r="XL136" t="s">
        <v>1767</v>
      </c>
      <c r="XM136" t="s">
        <v>1767</v>
      </c>
      <c r="XN136" t="s">
        <v>1767</v>
      </c>
      <c r="XO136" t="s">
        <v>1767</v>
      </c>
      <c r="XP136" t="s">
        <v>1767</v>
      </c>
      <c r="XQ136" t="s">
        <v>1767</v>
      </c>
      <c r="XR136" t="s">
        <v>1763</v>
      </c>
      <c r="XS136" t="s">
        <v>1767</v>
      </c>
      <c r="XT136" t="s">
        <v>1767</v>
      </c>
      <c r="XU136" t="s">
        <v>1767</v>
      </c>
      <c r="XV136" t="s">
        <v>1767</v>
      </c>
      <c r="XW136" t="s">
        <v>1767</v>
      </c>
      <c r="XX136" t="s">
        <v>1767</v>
      </c>
      <c r="XY136" t="s">
        <v>1767</v>
      </c>
      <c r="XZ136" t="s">
        <v>1767</v>
      </c>
      <c r="ZM136" t="s">
        <v>1767</v>
      </c>
      <c r="ZN136" t="s">
        <v>1767</v>
      </c>
      <c r="ZO136" t="s">
        <v>1767</v>
      </c>
      <c r="ZP136" t="s">
        <v>1767</v>
      </c>
      <c r="ZQ136" t="s">
        <v>1767</v>
      </c>
      <c r="ZR136" t="s">
        <v>1767</v>
      </c>
      <c r="ZS136" t="s">
        <v>1763</v>
      </c>
      <c r="ZT136" t="s">
        <v>1767</v>
      </c>
      <c r="ZU136" t="s">
        <v>1767</v>
      </c>
      <c r="ZV136" t="s">
        <v>1767</v>
      </c>
      <c r="ZW136" t="s">
        <v>1767</v>
      </c>
      <c r="ZX136" t="s">
        <v>1767</v>
      </c>
      <c r="ZY136" t="s">
        <v>1763</v>
      </c>
      <c r="ZZ136" t="s">
        <v>1767</v>
      </c>
      <c r="AAA136" t="s">
        <v>1763</v>
      </c>
      <c r="AAB136" t="s">
        <v>1767</v>
      </c>
      <c r="AAC136" t="s">
        <v>1767</v>
      </c>
      <c r="AAD136" t="s">
        <v>1767</v>
      </c>
      <c r="AAE136" t="s">
        <v>1767</v>
      </c>
      <c r="AAF136" t="s">
        <v>1767</v>
      </c>
      <c r="AAH136" t="s">
        <v>1767</v>
      </c>
      <c r="AAI136" t="s">
        <v>1767</v>
      </c>
      <c r="AAJ136" t="s">
        <v>1767</v>
      </c>
      <c r="AAK136" t="s">
        <v>1767</v>
      </c>
      <c r="AAL136" t="s">
        <v>1763</v>
      </c>
      <c r="AAM136" t="s">
        <v>1767</v>
      </c>
      <c r="AAN136" t="s">
        <v>1767</v>
      </c>
      <c r="AAO136" t="s">
        <v>1767</v>
      </c>
      <c r="AAP136" t="s">
        <v>1767</v>
      </c>
      <c r="AAQ136" t="s">
        <v>1767</v>
      </c>
      <c r="AAR136" t="s">
        <v>1767</v>
      </c>
      <c r="AAS136" t="s">
        <v>1767</v>
      </c>
      <c r="AAT136" t="s">
        <v>1767</v>
      </c>
      <c r="AAV136" t="s">
        <v>1763</v>
      </c>
      <c r="AAW136" t="s">
        <v>1767</v>
      </c>
      <c r="AAX136" t="s">
        <v>1767</v>
      </c>
      <c r="AAY136" t="s">
        <v>1767</v>
      </c>
      <c r="AAZ136" t="s">
        <v>1767</v>
      </c>
      <c r="ABA136" t="s">
        <v>1763</v>
      </c>
      <c r="ABB136" t="s">
        <v>1763</v>
      </c>
      <c r="ABC136" t="s">
        <v>1767</v>
      </c>
      <c r="ABD136" t="s">
        <v>1767</v>
      </c>
      <c r="ABE136" t="s">
        <v>1767</v>
      </c>
      <c r="ABF136" t="s">
        <v>1767</v>
      </c>
      <c r="ABG136" t="s">
        <v>1767</v>
      </c>
      <c r="ABH136" t="s">
        <v>1767</v>
      </c>
      <c r="ABI136" t="s">
        <v>1767</v>
      </c>
      <c r="ABJ136" t="s">
        <v>1767</v>
      </c>
      <c r="ABK136" t="s">
        <v>1767</v>
      </c>
      <c r="ABL136" t="s">
        <v>1767</v>
      </c>
      <c r="ABM136" t="s">
        <v>1767</v>
      </c>
      <c r="ABN136" t="s">
        <v>1767</v>
      </c>
      <c r="ABO136" t="s">
        <v>1767</v>
      </c>
      <c r="ABP136" t="s">
        <v>1767</v>
      </c>
      <c r="ABQ136" t="s">
        <v>1767</v>
      </c>
      <c r="ABR136" t="s">
        <v>1767</v>
      </c>
      <c r="ABS136" t="s">
        <v>1767</v>
      </c>
      <c r="ABT136" t="s">
        <v>1763</v>
      </c>
      <c r="ABU136" t="s">
        <v>1767</v>
      </c>
      <c r="ABV136" t="s">
        <v>1767</v>
      </c>
      <c r="ABW136" t="s">
        <v>1763</v>
      </c>
      <c r="ABX136" t="s">
        <v>1767</v>
      </c>
      <c r="ABY136" t="s">
        <v>1767</v>
      </c>
      <c r="ABZ136" t="s">
        <v>1767</v>
      </c>
      <c r="ACA136" t="s">
        <v>1763</v>
      </c>
      <c r="ACB136" t="s">
        <v>1767</v>
      </c>
      <c r="ACC136" t="s">
        <v>1767</v>
      </c>
      <c r="ACD136" t="s">
        <v>1767</v>
      </c>
      <c r="ACE136" t="s">
        <v>1767</v>
      </c>
      <c r="ACF136" t="s">
        <v>1767</v>
      </c>
      <c r="ACG136" t="s">
        <v>1767</v>
      </c>
      <c r="ACH136" t="s">
        <v>1767</v>
      </c>
      <c r="ACI136" t="s">
        <v>1767</v>
      </c>
    </row>
    <row r="137" spans="1:763">
      <c r="A137" t="s">
        <v>1438</v>
      </c>
      <c r="B137" t="s">
        <v>1439</v>
      </c>
      <c r="C137" t="s">
        <v>1440</v>
      </c>
      <c r="D137" t="s">
        <v>811</v>
      </c>
      <c r="E137" t="s">
        <v>811</v>
      </c>
      <c r="P137" t="s">
        <v>812</v>
      </c>
      <c r="Q137">
        <v>0.874863865752458</v>
      </c>
      <c r="T137" t="s">
        <v>1921</v>
      </c>
      <c r="V137" t="s">
        <v>1763</v>
      </c>
      <c r="X137" t="s">
        <v>1763</v>
      </c>
      <c r="Y137" t="s">
        <v>1764</v>
      </c>
      <c r="AA137" t="s">
        <v>1792</v>
      </c>
      <c r="AB137" t="s">
        <v>1766</v>
      </c>
      <c r="AC137" t="s">
        <v>1057</v>
      </c>
      <c r="AD137" t="s">
        <v>1767</v>
      </c>
      <c r="AE137" t="s">
        <v>1057</v>
      </c>
      <c r="AF137" t="s">
        <v>818</v>
      </c>
      <c r="AG137" t="s">
        <v>818</v>
      </c>
      <c r="KF137" t="s">
        <v>1057</v>
      </c>
      <c r="KH137" t="s">
        <v>818</v>
      </c>
      <c r="KI137" t="s">
        <v>818</v>
      </c>
      <c r="KJ137" t="s">
        <v>818</v>
      </c>
      <c r="KK137" t="s">
        <v>818</v>
      </c>
      <c r="KL137" t="s">
        <v>845</v>
      </c>
      <c r="KM137" t="s">
        <v>845</v>
      </c>
      <c r="KN137" t="s">
        <v>845</v>
      </c>
      <c r="KO137" t="s">
        <v>818</v>
      </c>
      <c r="KP137" t="s">
        <v>845</v>
      </c>
      <c r="KQ137" t="s">
        <v>837</v>
      </c>
      <c r="KR137" t="s">
        <v>818</v>
      </c>
      <c r="KS137" t="s">
        <v>818</v>
      </c>
      <c r="KT137" t="s">
        <v>818</v>
      </c>
      <c r="KU137" t="s">
        <v>845</v>
      </c>
      <c r="KV137" t="s">
        <v>845</v>
      </c>
      <c r="KW137" t="s">
        <v>818</v>
      </c>
      <c r="KX137" t="s">
        <v>818</v>
      </c>
      <c r="KY137" t="s">
        <v>818</v>
      </c>
      <c r="KZ137" t="s">
        <v>837</v>
      </c>
      <c r="LA137" t="s">
        <v>818</v>
      </c>
      <c r="LB137" t="s">
        <v>818</v>
      </c>
      <c r="LC137" t="s">
        <v>879</v>
      </c>
      <c r="LD137" t="s">
        <v>1057</v>
      </c>
      <c r="LE137" t="s">
        <v>879</v>
      </c>
      <c r="LF137" t="s">
        <v>837</v>
      </c>
      <c r="LH137" t="s">
        <v>1767</v>
      </c>
      <c r="LI137" t="s">
        <v>1767</v>
      </c>
      <c r="LJ137" t="s">
        <v>1767</v>
      </c>
      <c r="LK137" t="s">
        <v>1767</v>
      </c>
      <c r="LL137" t="s">
        <v>1767</v>
      </c>
      <c r="LM137" t="s">
        <v>1767</v>
      </c>
      <c r="LO137" t="s">
        <v>1767</v>
      </c>
      <c r="LQ137" t="s">
        <v>1767</v>
      </c>
      <c r="LR137" t="s">
        <v>818</v>
      </c>
      <c r="LS137" t="s">
        <v>818</v>
      </c>
      <c r="LT137" t="s">
        <v>818</v>
      </c>
      <c r="LU137" t="s">
        <v>818</v>
      </c>
      <c r="LV137" t="s">
        <v>818</v>
      </c>
      <c r="LW137" t="s">
        <v>818</v>
      </c>
      <c r="LX137" t="s">
        <v>1767</v>
      </c>
      <c r="MA137" t="s">
        <v>1793</v>
      </c>
      <c r="MB137" t="s">
        <v>913</v>
      </c>
      <c r="MC137" t="s">
        <v>1804</v>
      </c>
      <c r="MD137" t="s">
        <v>1763</v>
      </c>
      <c r="MF137" t="s">
        <v>1770</v>
      </c>
      <c r="MI137" t="s">
        <v>1767</v>
      </c>
      <c r="MJ137" t="s">
        <v>1771</v>
      </c>
      <c r="MK137" t="s">
        <v>1763</v>
      </c>
      <c r="ML137" t="s">
        <v>1767</v>
      </c>
      <c r="MM137" t="s">
        <v>1767</v>
      </c>
      <c r="MN137" t="s">
        <v>1767</v>
      </c>
      <c r="MO137" t="s">
        <v>1767</v>
      </c>
      <c r="MP137" t="s">
        <v>1767</v>
      </c>
      <c r="MQ137" t="s">
        <v>1767</v>
      </c>
      <c r="MR137" t="s">
        <v>1767</v>
      </c>
      <c r="MS137" t="s">
        <v>1767</v>
      </c>
      <c r="MT137" t="s">
        <v>1767</v>
      </c>
      <c r="MU137" t="s">
        <v>1767</v>
      </c>
      <c r="MV137" t="s">
        <v>1767</v>
      </c>
      <c r="MW137" t="s">
        <v>1763</v>
      </c>
      <c r="MX137" t="s">
        <v>1767</v>
      </c>
      <c r="MY137" t="s">
        <v>1767</v>
      </c>
      <c r="MZ137" t="s">
        <v>1767</v>
      </c>
      <c r="NA137" t="s">
        <v>1767</v>
      </c>
      <c r="NB137" t="s">
        <v>1767</v>
      </c>
      <c r="NR137" t="s">
        <v>1763</v>
      </c>
      <c r="NS137" t="s">
        <v>1767</v>
      </c>
      <c r="NU137" t="s">
        <v>1882</v>
      </c>
      <c r="NY137" t="s">
        <v>818</v>
      </c>
      <c r="OA137" t="s">
        <v>1767</v>
      </c>
      <c r="OB137" t="s">
        <v>1763</v>
      </c>
      <c r="OC137" t="s">
        <v>1767</v>
      </c>
      <c r="OD137" t="s">
        <v>1767</v>
      </c>
      <c r="OE137" t="s">
        <v>1767</v>
      </c>
      <c r="OF137" t="s">
        <v>1767</v>
      </c>
      <c r="OG137" t="s">
        <v>1767</v>
      </c>
      <c r="OH137" t="s">
        <v>1767</v>
      </c>
      <c r="OI137" t="s">
        <v>1767</v>
      </c>
      <c r="OJ137" t="s">
        <v>1767</v>
      </c>
      <c r="OK137" t="s">
        <v>1767</v>
      </c>
      <c r="OL137" t="s">
        <v>1767</v>
      </c>
      <c r="OM137" t="s">
        <v>1767</v>
      </c>
      <c r="ON137" t="s">
        <v>1767</v>
      </c>
      <c r="OP137" t="s">
        <v>1767</v>
      </c>
      <c r="OQ137" t="s">
        <v>1774</v>
      </c>
      <c r="OR137" t="s">
        <v>1797</v>
      </c>
      <c r="OS137" t="s">
        <v>1776</v>
      </c>
      <c r="OT137" t="s">
        <v>1767</v>
      </c>
      <c r="OU137" t="s">
        <v>1767</v>
      </c>
      <c r="OV137" t="s">
        <v>1777</v>
      </c>
      <c r="OW137" t="s">
        <v>1798</v>
      </c>
      <c r="OX137" t="s">
        <v>832</v>
      </c>
      <c r="OY137" t="s">
        <v>1779</v>
      </c>
      <c r="OZ137" t="s">
        <v>849</v>
      </c>
      <c r="PA137" t="s">
        <v>1767</v>
      </c>
      <c r="PB137" t="s">
        <v>1767</v>
      </c>
      <c r="PC137" t="s">
        <v>1767</v>
      </c>
      <c r="PD137" t="s">
        <v>1767</v>
      </c>
      <c r="PE137" t="s">
        <v>1767</v>
      </c>
      <c r="PF137" t="s">
        <v>1763</v>
      </c>
      <c r="PG137" t="s">
        <v>1767</v>
      </c>
      <c r="PH137" t="s">
        <v>1767</v>
      </c>
      <c r="PI137" t="s">
        <v>1767</v>
      </c>
      <c r="PJ137" t="s">
        <v>1767</v>
      </c>
      <c r="PK137" t="s">
        <v>1767</v>
      </c>
      <c r="PL137" t="s">
        <v>1780</v>
      </c>
      <c r="PM137" t="s">
        <v>837</v>
      </c>
      <c r="PN137" t="s">
        <v>845</v>
      </c>
      <c r="PO137" t="s">
        <v>1807</v>
      </c>
      <c r="PP137" t="s">
        <v>1782</v>
      </c>
      <c r="PQ137" t="s">
        <v>1763</v>
      </c>
      <c r="PR137" t="s">
        <v>1763</v>
      </c>
      <c r="PS137" t="s">
        <v>1767</v>
      </c>
      <c r="PT137" t="s">
        <v>1767</v>
      </c>
      <c r="PU137" t="s">
        <v>1767</v>
      </c>
      <c r="PV137" t="s">
        <v>1767</v>
      </c>
      <c r="PW137" t="s">
        <v>1767</v>
      </c>
      <c r="PX137" t="s">
        <v>1767</v>
      </c>
      <c r="PY137" t="s">
        <v>1767</v>
      </c>
      <c r="PZ137" t="s">
        <v>1783</v>
      </c>
      <c r="QA137" t="s">
        <v>841</v>
      </c>
      <c r="QB137" t="s">
        <v>1814</v>
      </c>
      <c r="QC137" t="s">
        <v>1785</v>
      </c>
      <c r="QD137" t="s">
        <v>1815</v>
      </c>
      <c r="QE137" t="s">
        <v>845</v>
      </c>
      <c r="QF137" t="s">
        <v>1763</v>
      </c>
      <c r="QG137" t="s">
        <v>1763</v>
      </c>
      <c r="QH137" t="s">
        <v>1763</v>
      </c>
      <c r="QI137" t="s">
        <v>1763</v>
      </c>
      <c r="QJ137" t="s">
        <v>1763</v>
      </c>
      <c r="QK137" t="s">
        <v>1763</v>
      </c>
      <c r="QL137" t="s">
        <v>1767</v>
      </c>
      <c r="QM137" t="s">
        <v>1767</v>
      </c>
      <c r="QN137" t="s">
        <v>1767</v>
      </c>
      <c r="QO137" t="s">
        <v>1767</v>
      </c>
      <c r="QP137" t="s">
        <v>1767</v>
      </c>
      <c r="QQ137" t="s">
        <v>1767</v>
      </c>
      <c r="QR137" t="s">
        <v>1763</v>
      </c>
      <c r="QS137" t="s">
        <v>1763</v>
      </c>
      <c r="QT137" t="s">
        <v>1767</v>
      </c>
      <c r="QU137" t="s">
        <v>1767</v>
      </c>
      <c r="QV137" t="s">
        <v>1767</v>
      </c>
      <c r="QW137" t="s">
        <v>1767</v>
      </c>
      <c r="QX137" t="s">
        <v>1767</v>
      </c>
      <c r="QY137" t="s">
        <v>1767</v>
      </c>
      <c r="QZ137" t="s">
        <v>1767</v>
      </c>
      <c r="RA137" t="s">
        <v>1767</v>
      </c>
      <c r="RB137" t="s">
        <v>1767</v>
      </c>
      <c r="RC137" t="s">
        <v>1767</v>
      </c>
      <c r="RD137" t="s">
        <v>1767</v>
      </c>
      <c r="RE137" t="s">
        <v>1767</v>
      </c>
      <c r="RF137" t="s">
        <v>1767</v>
      </c>
      <c r="RG137" t="s">
        <v>1767</v>
      </c>
      <c r="RH137" t="s">
        <v>1767</v>
      </c>
      <c r="RI137" t="s">
        <v>1767</v>
      </c>
      <c r="RJ137" t="s">
        <v>1767</v>
      </c>
      <c r="RK137" t="s">
        <v>1763</v>
      </c>
      <c r="RL137" t="s">
        <v>1763</v>
      </c>
      <c r="RM137" t="s">
        <v>1767</v>
      </c>
      <c r="RN137" t="s">
        <v>1763</v>
      </c>
      <c r="RO137" t="s">
        <v>1767</v>
      </c>
      <c r="RP137" t="s">
        <v>1767</v>
      </c>
      <c r="RQ137" t="s">
        <v>1767</v>
      </c>
      <c r="RR137" t="s">
        <v>1767</v>
      </c>
      <c r="RS137" t="s">
        <v>1767</v>
      </c>
      <c r="RT137" t="s">
        <v>1767</v>
      </c>
      <c r="RU137" t="s">
        <v>1767</v>
      </c>
      <c r="RV137" t="s">
        <v>1767</v>
      </c>
      <c r="RW137" t="s">
        <v>1767</v>
      </c>
      <c r="RX137" t="s">
        <v>845</v>
      </c>
      <c r="RY137" t="s">
        <v>1088</v>
      </c>
      <c r="RZ137" t="s">
        <v>1763</v>
      </c>
      <c r="SA137" t="s">
        <v>1767</v>
      </c>
      <c r="SB137" t="s">
        <v>1767</v>
      </c>
      <c r="SC137" t="s">
        <v>1767</v>
      </c>
      <c r="SD137" t="s">
        <v>1763</v>
      </c>
      <c r="SE137" t="s">
        <v>1767</v>
      </c>
      <c r="SF137" t="s">
        <v>1767</v>
      </c>
      <c r="SG137" t="s">
        <v>1767</v>
      </c>
      <c r="SH137" t="s">
        <v>1767</v>
      </c>
      <c r="SI137" t="s">
        <v>1767</v>
      </c>
      <c r="SJ137" t="s">
        <v>1767</v>
      </c>
      <c r="SK137" t="s">
        <v>1767</v>
      </c>
      <c r="SL137" t="s">
        <v>1767</v>
      </c>
      <c r="SM137" t="s">
        <v>1767</v>
      </c>
      <c r="SN137" t="s">
        <v>1767</v>
      </c>
      <c r="SO137" t="s">
        <v>1767</v>
      </c>
      <c r="SP137" t="s">
        <v>1767</v>
      </c>
      <c r="SQ137" t="s">
        <v>1767</v>
      </c>
      <c r="SR137" t="s">
        <v>1767</v>
      </c>
      <c r="SS137" t="s">
        <v>1767</v>
      </c>
      <c r="ST137" t="s">
        <v>1767</v>
      </c>
      <c r="SU137" t="s">
        <v>1767</v>
      </c>
      <c r="SV137" t="s">
        <v>1767</v>
      </c>
      <c r="SW137" t="s">
        <v>1763</v>
      </c>
      <c r="SX137" t="s">
        <v>1763</v>
      </c>
      <c r="SY137" t="s">
        <v>1763</v>
      </c>
      <c r="SZ137" t="s">
        <v>1763</v>
      </c>
      <c r="TA137" t="s">
        <v>1767</v>
      </c>
      <c r="TB137" t="s">
        <v>1767</v>
      </c>
      <c r="TC137" t="s">
        <v>1767</v>
      </c>
      <c r="TD137" t="s">
        <v>1767</v>
      </c>
      <c r="TE137" t="s">
        <v>1767</v>
      </c>
      <c r="TF137" t="s">
        <v>1767</v>
      </c>
      <c r="TG137" t="s">
        <v>1767</v>
      </c>
      <c r="TH137" t="s">
        <v>1767</v>
      </c>
      <c r="TI137" t="s">
        <v>1767</v>
      </c>
      <c r="TJ137" t="s">
        <v>1763</v>
      </c>
      <c r="TK137" t="s">
        <v>1767</v>
      </c>
      <c r="TL137" t="s">
        <v>1767</v>
      </c>
      <c r="TM137" t="s">
        <v>1763</v>
      </c>
      <c r="TN137" t="s">
        <v>1767</v>
      </c>
      <c r="TO137" t="s">
        <v>1767</v>
      </c>
      <c r="TP137" t="s">
        <v>1767</v>
      </c>
      <c r="TQ137" t="s">
        <v>1767</v>
      </c>
      <c r="TR137" t="s">
        <v>1767</v>
      </c>
      <c r="TS137" t="s">
        <v>1767</v>
      </c>
      <c r="TT137" t="s">
        <v>1767</v>
      </c>
      <c r="TU137" t="s">
        <v>1767</v>
      </c>
      <c r="TV137" t="s">
        <v>1767</v>
      </c>
      <c r="TW137" t="s">
        <v>1767</v>
      </c>
      <c r="TY137" t="s">
        <v>1767</v>
      </c>
      <c r="TZ137" t="s">
        <v>1767</v>
      </c>
      <c r="UA137" t="s">
        <v>1767</v>
      </c>
      <c r="UB137" t="s">
        <v>1767</v>
      </c>
      <c r="UC137" t="s">
        <v>1767</v>
      </c>
      <c r="UD137" t="s">
        <v>1767</v>
      </c>
      <c r="UE137" t="s">
        <v>1767</v>
      </c>
      <c r="UF137" t="s">
        <v>1767</v>
      </c>
      <c r="UG137" t="s">
        <v>1767</v>
      </c>
      <c r="UH137" t="s">
        <v>1763</v>
      </c>
      <c r="UI137" t="s">
        <v>1767</v>
      </c>
      <c r="UJ137" t="s">
        <v>1767</v>
      </c>
      <c r="UK137" t="s">
        <v>1767</v>
      </c>
      <c r="UL137" t="s">
        <v>1767</v>
      </c>
      <c r="UM137" t="s">
        <v>1767</v>
      </c>
      <c r="UN137" t="s">
        <v>1767</v>
      </c>
      <c r="UO137" t="s">
        <v>1767</v>
      </c>
      <c r="UP137" t="s">
        <v>1767</v>
      </c>
      <c r="UQ137" t="s">
        <v>1767</v>
      </c>
      <c r="UR137" t="s">
        <v>1767</v>
      </c>
      <c r="US137" t="s">
        <v>1767</v>
      </c>
      <c r="UT137" t="s">
        <v>1767</v>
      </c>
      <c r="UU137" t="s">
        <v>1767</v>
      </c>
      <c r="UV137" t="s">
        <v>1767</v>
      </c>
      <c r="UW137" t="s">
        <v>1763</v>
      </c>
      <c r="UX137" t="s">
        <v>1767</v>
      </c>
      <c r="UY137" t="s">
        <v>1767</v>
      </c>
      <c r="UZ137" t="s">
        <v>1767</v>
      </c>
      <c r="VD137" t="s">
        <v>1763</v>
      </c>
      <c r="VE137" t="s">
        <v>1767</v>
      </c>
      <c r="VF137" t="s">
        <v>1767</v>
      </c>
      <c r="VG137" t="s">
        <v>1767</v>
      </c>
      <c r="VH137" t="s">
        <v>1767</v>
      </c>
      <c r="VI137" t="s">
        <v>1767</v>
      </c>
      <c r="VJ137" t="s">
        <v>1767</v>
      </c>
      <c r="VK137" t="s">
        <v>1767</v>
      </c>
      <c r="VL137" t="s">
        <v>1767</v>
      </c>
      <c r="VM137" t="s">
        <v>1767</v>
      </c>
      <c r="VN137" t="s">
        <v>1767</v>
      </c>
      <c r="VO137" t="s">
        <v>1767</v>
      </c>
      <c r="VP137" t="s">
        <v>1767</v>
      </c>
      <c r="VQ137" t="s">
        <v>1767</v>
      </c>
      <c r="VY137" t="s">
        <v>1767</v>
      </c>
      <c r="VZ137" t="s">
        <v>1767</v>
      </c>
      <c r="WA137" t="s">
        <v>1767</v>
      </c>
      <c r="WJ137" t="s">
        <v>1767</v>
      </c>
      <c r="WK137" t="s">
        <v>1763</v>
      </c>
      <c r="WL137" t="s">
        <v>1767</v>
      </c>
      <c r="WM137" t="s">
        <v>1767</v>
      </c>
      <c r="WN137" t="s">
        <v>1767</v>
      </c>
      <c r="WO137" t="s">
        <v>1767</v>
      </c>
      <c r="WP137" t="s">
        <v>1767</v>
      </c>
      <c r="WQ137" t="s">
        <v>1767</v>
      </c>
      <c r="WR137" t="s">
        <v>1767</v>
      </c>
      <c r="WS137" t="s">
        <v>908</v>
      </c>
      <c r="WU137" t="s">
        <v>1767</v>
      </c>
      <c r="WV137" t="s">
        <v>1767</v>
      </c>
      <c r="WW137" t="s">
        <v>1767</v>
      </c>
      <c r="WX137" t="s">
        <v>1767</v>
      </c>
      <c r="WY137" t="s">
        <v>1767</v>
      </c>
      <c r="WZ137" t="s">
        <v>1763</v>
      </c>
      <c r="XA137" t="s">
        <v>1767</v>
      </c>
      <c r="XB137" t="s">
        <v>1767</v>
      </c>
      <c r="XC137" t="s">
        <v>1802</v>
      </c>
      <c r="XD137" t="s">
        <v>1763</v>
      </c>
      <c r="XE137" t="s">
        <v>1767</v>
      </c>
      <c r="XF137" t="s">
        <v>1767</v>
      </c>
      <c r="XG137" t="s">
        <v>1767</v>
      </c>
      <c r="XH137" t="s">
        <v>1767</v>
      </c>
      <c r="XI137" t="s">
        <v>1763</v>
      </c>
      <c r="XJ137" t="s">
        <v>1763</v>
      </c>
      <c r="XK137" t="s">
        <v>1767</v>
      </c>
      <c r="XL137" t="s">
        <v>1767</v>
      </c>
      <c r="XM137" t="s">
        <v>1767</v>
      </c>
      <c r="XN137" t="s">
        <v>1767</v>
      </c>
      <c r="XO137" t="s">
        <v>1767</v>
      </c>
      <c r="XP137" t="s">
        <v>1767</v>
      </c>
      <c r="XQ137" t="s">
        <v>1767</v>
      </c>
      <c r="XR137" t="s">
        <v>1763</v>
      </c>
      <c r="XS137" t="s">
        <v>1763</v>
      </c>
      <c r="XT137" t="s">
        <v>1763</v>
      </c>
      <c r="XU137" t="s">
        <v>1763</v>
      </c>
      <c r="XV137" t="s">
        <v>1767</v>
      </c>
      <c r="XW137" t="s">
        <v>1767</v>
      </c>
      <c r="XX137" t="s">
        <v>1767</v>
      </c>
      <c r="XY137" t="s">
        <v>1767</v>
      </c>
      <c r="XZ137" t="s">
        <v>1767</v>
      </c>
      <c r="ZM137" t="s">
        <v>1767</v>
      </c>
      <c r="ZN137" t="s">
        <v>1767</v>
      </c>
      <c r="ZO137" t="s">
        <v>1767</v>
      </c>
      <c r="ZP137" t="s">
        <v>1767</v>
      </c>
      <c r="ZQ137" t="s">
        <v>1763</v>
      </c>
      <c r="ZR137" t="s">
        <v>1763</v>
      </c>
      <c r="ZS137" t="s">
        <v>1767</v>
      </c>
      <c r="ZT137" t="s">
        <v>1767</v>
      </c>
      <c r="ZU137" t="s">
        <v>1767</v>
      </c>
      <c r="ZV137" t="s">
        <v>1767</v>
      </c>
      <c r="ZW137" t="s">
        <v>1767</v>
      </c>
      <c r="ZX137" t="s">
        <v>1767</v>
      </c>
      <c r="ZY137" t="s">
        <v>1767</v>
      </c>
      <c r="ZZ137" t="s">
        <v>1767</v>
      </c>
      <c r="AAA137" t="s">
        <v>1763</v>
      </c>
      <c r="AAB137" t="s">
        <v>1767</v>
      </c>
      <c r="AAC137" t="s">
        <v>1767</v>
      </c>
      <c r="AAD137" t="s">
        <v>1767</v>
      </c>
      <c r="AAE137" t="s">
        <v>1767</v>
      </c>
      <c r="AAF137" t="s">
        <v>1767</v>
      </c>
      <c r="AAH137" t="s">
        <v>1763</v>
      </c>
      <c r="AAI137" t="s">
        <v>1767</v>
      </c>
      <c r="AAJ137" t="s">
        <v>1763</v>
      </c>
      <c r="AAK137" t="s">
        <v>1767</v>
      </c>
      <c r="AAL137" t="s">
        <v>1767</v>
      </c>
      <c r="AAM137" t="s">
        <v>1767</v>
      </c>
      <c r="AAN137" t="s">
        <v>1767</v>
      </c>
      <c r="AAO137" t="s">
        <v>1767</v>
      </c>
      <c r="AAP137" t="s">
        <v>1767</v>
      </c>
      <c r="AAQ137" t="s">
        <v>1767</v>
      </c>
      <c r="AAR137" t="s">
        <v>1767</v>
      </c>
      <c r="AAS137" t="s">
        <v>1767</v>
      </c>
      <c r="AAT137" t="s">
        <v>1767</v>
      </c>
      <c r="AAV137" t="s">
        <v>1767</v>
      </c>
      <c r="AAW137" t="s">
        <v>1767</v>
      </c>
      <c r="AAX137" t="s">
        <v>1767</v>
      </c>
      <c r="AAY137" t="s">
        <v>1767</v>
      </c>
      <c r="AAZ137" t="s">
        <v>1767</v>
      </c>
      <c r="ABA137" t="s">
        <v>1763</v>
      </c>
      <c r="ABB137" t="s">
        <v>1763</v>
      </c>
      <c r="ABC137" t="s">
        <v>1767</v>
      </c>
      <c r="ABD137" t="s">
        <v>1767</v>
      </c>
      <c r="ABE137" t="s">
        <v>1767</v>
      </c>
      <c r="ABF137" t="s">
        <v>1767</v>
      </c>
      <c r="ABG137" t="s">
        <v>1767</v>
      </c>
      <c r="ABH137" t="s">
        <v>1767</v>
      </c>
      <c r="ABI137" t="s">
        <v>1767</v>
      </c>
      <c r="ABJ137" t="s">
        <v>1767</v>
      </c>
      <c r="ABK137" t="s">
        <v>1763</v>
      </c>
      <c r="ABL137" t="s">
        <v>1767</v>
      </c>
      <c r="ABM137" t="s">
        <v>1767</v>
      </c>
      <c r="ABN137" t="s">
        <v>1767</v>
      </c>
      <c r="ABO137" t="s">
        <v>1767</v>
      </c>
      <c r="ABP137" t="s">
        <v>1767</v>
      </c>
      <c r="ABQ137" t="s">
        <v>1767</v>
      </c>
      <c r="ABR137" t="s">
        <v>1767</v>
      </c>
      <c r="ABS137" t="s">
        <v>1767</v>
      </c>
      <c r="ABT137" t="s">
        <v>1763</v>
      </c>
      <c r="ABU137" t="s">
        <v>1767</v>
      </c>
      <c r="ABV137" t="s">
        <v>1767</v>
      </c>
      <c r="ABW137" t="s">
        <v>1763</v>
      </c>
      <c r="ABX137" t="s">
        <v>1767</v>
      </c>
      <c r="ABY137" t="s">
        <v>1767</v>
      </c>
      <c r="ABZ137" t="s">
        <v>1767</v>
      </c>
      <c r="ACA137" t="s">
        <v>1767</v>
      </c>
      <c r="ACB137" t="s">
        <v>1767</v>
      </c>
      <c r="ACC137" t="s">
        <v>1767</v>
      </c>
      <c r="ACD137" t="s">
        <v>1767</v>
      </c>
      <c r="ACE137" t="s">
        <v>1767</v>
      </c>
      <c r="ACF137" t="s">
        <v>1767</v>
      </c>
      <c r="ACG137" t="s">
        <v>1767</v>
      </c>
      <c r="ACH137" t="s">
        <v>1767</v>
      </c>
      <c r="ACI137" t="s">
        <v>1767</v>
      </c>
    </row>
    <row r="138" spans="1:763">
      <c r="A138" t="s">
        <v>1441</v>
      </c>
      <c r="B138" t="s">
        <v>1442</v>
      </c>
      <c r="C138" t="s">
        <v>1443</v>
      </c>
      <c r="D138" t="s">
        <v>811</v>
      </c>
      <c r="E138" t="s">
        <v>811</v>
      </c>
      <c r="P138" t="s">
        <v>886</v>
      </c>
      <c r="Q138">
        <v>0.64514064157430773</v>
      </c>
      <c r="T138" t="s">
        <v>1803</v>
      </c>
      <c r="V138" t="s">
        <v>1763</v>
      </c>
      <c r="X138" t="s">
        <v>1763</v>
      </c>
      <c r="Y138" t="s">
        <v>1791</v>
      </c>
      <c r="AA138" t="s">
        <v>1765</v>
      </c>
      <c r="AB138" t="s">
        <v>1766</v>
      </c>
      <c r="AC138" t="s">
        <v>879</v>
      </c>
      <c r="AD138" t="s">
        <v>1767</v>
      </c>
      <c r="AE138" t="s">
        <v>879</v>
      </c>
      <c r="AF138" t="s">
        <v>818</v>
      </c>
      <c r="AG138" t="s">
        <v>818</v>
      </c>
      <c r="KF138" t="s">
        <v>879</v>
      </c>
      <c r="KH138" t="s">
        <v>818</v>
      </c>
      <c r="KI138" t="s">
        <v>818</v>
      </c>
      <c r="KJ138" t="s">
        <v>818</v>
      </c>
      <c r="KK138" t="s">
        <v>818</v>
      </c>
      <c r="KL138" t="s">
        <v>818</v>
      </c>
      <c r="KM138" t="s">
        <v>845</v>
      </c>
      <c r="KN138" t="s">
        <v>818</v>
      </c>
      <c r="KO138" t="s">
        <v>818</v>
      </c>
      <c r="KP138" t="s">
        <v>818</v>
      </c>
      <c r="KQ138" t="s">
        <v>845</v>
      </c>
      <c r="KR138" t="s">
        <v>818</v>
      </c>
      <c r="KS138" t="s">
        <v>818</v>
      </c>
      <c r="KT138" t="s">
        <v>845</v>
      </c>
      <c r="KU138" t="s">
        <v>818</v>
      </c>
      <c r="KV138" t="s">
        <v>818</v>
      </c>
      <c r="KW138" t="s">
        <v>818</v>
      </c>
      <c r="KX138" t="s">
        <v>845</v>
      </c>
      <c r="KY138" t="s">
        <v>818</v>
      </c>
      <c r="KZ138" t="s">
        <v>845</v>
      </c>
      <c r="LA138" t="s">
        <v>845</v>
      </c>
      <c r="LB138" t="s">
        <v>845</v>
      </c>
      <c r="LC138" t="s">
        <v>845</v>
      </c>
      <c r="LD138" t="s">
        <v>879</v>
      </c>
      <c r="LE138" t="s">
        <v>818</v>
      </c>
      <c r="LF138" t="s">
        <v>837</v>
      </c>
      <c r="LH138" t="s">
        <v>1767</v>
      </c>
      <c r="LI138" t="s">
        <v>1767</v>
      </c>
      <c r="LJ138" t="s">
        <v>1767</v>
      </c>
      <c r="LK138" t="s">
        <v>1767</v>
      </c>
      <c r="LL138" t="s">
        <v>1767</v>
      </c>
      <c r="LM138" t="s">
        <v>1767</v>
      </c>
      <c r="LO138" t="s">
        <v>1767</v>
      </c>
      <c r="LQ138" t="s">
        <v>1767</v>
      </c>
      <c r="LR138" t="s">
        <v>818</v>
      </c>
      <c r="LS138" t="s">
        <v>818</v>
      </c>
      <c r="LT138" t="s">
        <v>818</v>
      </c>
      <c r="LU138" t="s">
        <v>818</v>
      </c>
      <c r="LV138" t="s">
        <v>818</v>
      </c>
      <c r="LW138" t="s">
        <v>818</v>
      </c>
      <c r="LX138" t="s">
        <v>1767</v>
      </c>
      <c r="MA138" t="s">
        <v>1793</v>
      </c>
      <c r="MB138" t="s">
        <v>1434</v>
      </c>
      <c r="MC138" t="s">
        <v>1804</v>
      </c>
      <c r="MD138" t="s">
        <v>1763</v>
      </c>
      <c r="MF138" t="s">
        <v>1770</v>
      </c>
      <c r="MI138" t="s">
        <v>1763</v>
      </c>
      <c r="MJ138" t="s">
        <v>1771</v>
      </c>
      <c r="MK138" t="s">
        <v>1763</v>
      </c>
      <c r="ML138" t="s">
        <v>1767</v>
      </c>
      <c r="MM138" t="s">
        <v>1763</v>
      </c>
      <c r="MN138" t="s">
        <v>1767</v>
      </c>
      <c r="MO138" t="s">
        <v>1767</v>
      </c>
      <c r="MP138" t="s">
        <v>1767</v>
      </c>
      <c r="MQ138" t="s">
        <v>1767</v>
      </c>
      <c r="MR138" t="s">
        <v>1767</v>
      </c>
      <c r="MS138" t="s">
        <v>1767</v>
      </c>
      <c r="MT138" t="s">
        <v>1767</v>
      </c>
      <c r="MU138" t="s">
        <v>1767</v>
      </c>
      <c r="MV138" t="s">
        <v>1763</v>
      </c>
      <c r="MW138" t="s">
        <v>1763</v>
      </c>
      <c r="MX138" t="s">
        <v>1767</v>
      </c>
      <c r="MY138" t="s">
        <v>1767</v>
      </c>
      <c r="MZ138" t="s">
        <v>1767</v>
      </c>
      <c r="NA138" t="s">
        <v>1767</v>
      </c>
      <c r="NB138" t="s">
        <v>1767</v>
      </c>
      <c r="NR138" t="s">
        <v>1763</v>
      </c>
      <c r="NS138" t="s">
        <v>1767</v>
      </c>
      <c r="NU138" t="s">
        <v>1848</v>
      </c>
      <c r="NX138" t="s">
        <v>1773</v>
      </c>
      <c r="OP138" t="s">
        <v>1767</v>
      </c>
      <c r="OQ138" t="s">
        <v>1774</v>
      </c>
      <c r="OR138" t="s">
        <v>1937</v>
      </c>
      <c r="OS138" t="s">
        <v>1776</v>
      </c>
      <c r="OT138" t="s">
        <v>1763</v>
      </c>
      <c r="OU138" t="s">
        <v>1767</v>
      </c>
      <c r="OV138" t="s">
        <v>1777</v>
      </c>
      <c r="OW138" t="s">
        <v>1778</v>
      </c>
      <c r="OX138" t="s">
        <v>832</v>
      </c>
      <c r="OY138" t="s">
        <v>1779</v>
      </c>
      <c r="OZ138" t="s">
        <v>891</v>
      </c>
      <c r="PA138" t="s">
        <v>1767</v>
      </c>
      <c r="PB138" t="s">
        <v>1767</v>
      </c>
      <c r="PC138" t="s">
        <v>1767</v>
      </c>
      <c r="PD138" t="s">
        <v>1767</v>
      </c>
      <c r="PE138" t="s">
        <v>1767</v>
      </c>
      <c r="PF138" t="s">
        <v>1763</v>
      </c>
      <c r="PG138" t="s">
        <v>1767</v>
      </c>
      <c r="PH138" t="s">
        <v>1767</v>
      </c>
      <c r="PI138" t="s">
        <v>1767</v>
      </c>
      <c r="PJ138" t="s">
        <v>1767</v>
      </c>
      <c r="PK138" t="s">
        <v>1767</v>
      </c>
      <c r="PL138" t="s">
        <v>1780</v>
      </c>
      <c r="PM138" t="s">
        <v>879</v>
      </c>
      <c r="PN138" t="s">
        <v>845</v>
      </c>
      <c r="PO138" t="s">
        <v>1812</v>
      </c>
      <c r="PP138" t="s">
        <v>1782</v>
      </c>
      <c r="PQ138" t="s">
        <v>1763</v>
      </c>
      <c r="PR138" t="s">
        <v>1763</v>
      </c>
      <c r="PS138" t="s">
        <v>1767</v>
      </c>
      <c r="PT138" t="s">
        <v>1767</v>
      </c>
      <c r="PU138" t="s">
        <v>1767</v>
      </c>
      <c r="PV138" t="s">
        <v>1767</v>
      </c>
      <c r="PW138" t="s">
        <v>1767</v>
      </c>
      <c r="PX138" t="s">
        <v>1767</v>
      </c>
      <c r="PY138" t="s">
        <v>1767</v>
      </c>
      <c r="PZ138" t="s">
        <v>1783</v>
      </c>
      <c r="QA138" t="s">
        <v>841</v>
      </c>
      <c r="QB138" t="s">
        <v>1850</v>
      </c>
      <c r="QC138" t="s">
        <v>1785</v>
      </c>
      <c r="QD138" t="s">
        <v>1815</v>
      </c>
      <c r="QE138" t="s">
        <v>845</v>
      </c>
      <c r="QF138" t="s">
        <v>1763</v>
      </c>
      <c r="QG138" t="s">
        <v>1763</v>
      </c>
      <c r="QH138" t="s">
        <v>1763</v>
      </c>
      <c r="QI138" t="s">
        <v>1767</v>
      </c>
      <c r="QJ138" t="s">
        <v>1763</v>
      </c>
      <c r="QK138" t="s">
        <v>1763</v>
      </c>
      <c r="QL138" t="s">
        <v>1767</v>
      </c>
      <c r="QM138" t="s">
        <v>1763</v>
      </c>
      <c r="QN138" t="s">
        <v>1767</v>
      </c>
      <c r="QO138" t="s">
        <v>1767</v>
      </c>
      <c r="QP138" t="s">
        <v>1767</v>
      </c>
      <c r="QQ138" t="s">
        <v>1767</v>
      </c>
      <c r="QR138" t="s">
        <v>1767</v>
      </c>
      <c r="QS138" t="s">
        <v>1763</v>
      </c>
      <c r="QT138" t="s">
        <v>1767</v>
      </c>
      <c r="QU138" t="s">
        <v>1767</v>
      </c>
      <c r="QV138" t="s">
        <v>1767</v>
      </c>
      <c r="QW138" t="s">
        <v>1767</v>
      </c>
      <c r="QX138" t="s">
        <v>1767</v>
      </c>
      <c r="QY138" t="s">
        <v>1767</v>
      </c>
      <c r="QZ138" t="s">
        <v>1767</v>
      </c>
      <c r="RA138" t="s">
        <v>1767</v>
      </c>
      <c r="RB138" t="s">
        <v>1767</v>
      </c>
      <c r="RC138" t="s">
        <v>1767</v>
      </c>
      <c r="RD138" t="s">
        <v>1767</v>
      </c>
      <c r="RE138" t="s">
        <v>1767</v>
      </c>
      <c r="RF138" t="s">
        <v>1767</v>
      </c>
      <c r="RG138" t="s">
        <v>1767</v>
      </c>
      <c r="RH138" t="s">
        <v>1767</v>
      </c>
      <c r="RI138" t="s">
        <v>1767</v>
      </c>
      <c r="RJ138" t="s">
        <v>1767</v>
      </c>
      <c r="RK138" t="s">
        <v>1763</v>
      </c>
      <c r="RL138" t="s">
        <v>1767</v>
      </c>
      <c r="RM138" t="s">
        <v>1763</v>
      </c>
      <c r="RN138" t="s">
        <v>1767</v>
      </c>
      <c r="RO138" t="s">
        <v>1767</v>
      </c>
      <c r="RP138" t="s">
        <v>1767</v>
      </c>
      <c r="RQ138" t="s">
        <v>1767</v>
      </c>
      <c r="RR138" t="s">
        <v>1767</v>
      </c>
      <c r="RS138" t="s">
        <v>1767</v>
      </c>
      <c r="RT138" t="s">
        <v>1767</v>
      </c>
      <c r="RU138" t="s">
        <v>1767</v>
      </c>
      <c r="RV138" t="s">
        <v>1767</v>
      </c>
      <c r="RW138" t="s">
        <v>1767</v>
      </c>
      <c r="RX138" t="s">
        <v>845</v>
      </c>
      <c r="RY138" t="s">
        <v>949</v>
      </c>
      <c r="RZ138" t="s">
        <v>1763</v>
      </c>
      <c r="SA138" t="s">
        <v>1763</v>
      </c>
      <c r="SB138" t="s">
        <v>1767</v>
      </c>
      <c r="SC138" t="s">
        <v>1767</v>
      </c>
      <c r="SD138" t="s">
        <v>1763</v>
      </c>
      <c r="SE138" t="s">
        <v>1767</v>
      </c>
      <c r="SF138" t="s">
        <v>1767</v>
      </c>
      <c r="SG138" t="s">
        <v>1767</v>
      </c>
      <c r="SH138" t="s">
        <v>1767</v>
      </c>
      <c r="SI138" t="s">
        <v>1767</v>
      </c>
      <c r="SJ138" t="s">
        <v>1767</v>
      </c>
      <c r="SK138" t="s">
        <v>1767</v>
      </c>
      <c r="SL138" t="s">
        <v>1767</v>
      </c>
      <c r="SM138" t="s">
        <v>1767</v>
      </c>
      <c r="SN138" t="s">
        <v>1767</v>
      </c>
      <c r="SO138" t="s">
        <v>1767</v>
      </c>
      <c r="SP138" t="s">
        <v>1767</v>
      </c>
      <c r="SQ138" t="s">
        <v>1767</v>
      </c>
      <c r="SR138" t="s">
        <v>1767</v>
      </c>
      <c r="SS138" t="s">
        <v>1767</v>
      </c>
      <c r="ST138" t="s">
        <v>1767</v>
      </c>
      <c r="SU138" t="s">
        <v>1767</v>
      </c>
      <c r="SV138" t="s">
        <v>1767</v>
      </c>
      <c r="SW138" t="s">
        <v>1767</v>
      </c>
      <c r="SX138" t="s">
        <v>1767</v>
      </c>
      <c r="SY138" t="s">
        <v>1767</v>
      </c>
      <c r="SZ138" t="s">
        <v>1767</v>
      </c>
      <c r="TA138" t="s">
        <v>1767</v>
      </c>
      <c r="TB138" t="s">
        <v>1767</v>
      </c>
      <c r="TC138" t="s">
        <v>1767</v>
      </c>
      <c r="TD138" t="s">
        <v>1767</v>
      </c>
      <c r="TE138" t="s">
        <v>1767</v>
      </c>
      <c r="TF138" t="s">
        <v>1763</v>
      </c>
      <c r="TG138" t="s">
        <v>1767</v>
      </c>
      <c r="TH138" t="s">
        <v>1767</v>
      </c>
      <c r="TI138" t="s">
        <v>1767</v>
      </c>
      <c r="TJ138" t="s">
        <v>1767</v>
      </c>
      <c r="TU138" t="s">
        <v>1767</v>
      </c>
      <c r="TY138" t="s">
        <v>1763</v>
      </c>
      <c r="TZ138" t="s">
        <v>1767</v>
      </c>
      <c r="UA138" t="s">
        <v>1767</v>
      </c>
      <c r="UB138" t="s">
        <v>1767</v>
      </c>
      <c r="UC138" t="s">
        <v>1763</v>
      </c>
      <c r="UD138" t="s">
        <v>1767</v>
      </c>
      <c r="UE138" t="s">
        <v>1767</v>
      </c>
      <c r="UF138" t="s">
        <v>1767</v>
      </c>
      <c r="UG138" t="s">
        <v>1763</v>
      </c>
      <c r="UH138" t="s">
        <v>1767</v>
      </c>
      <c r="UI138" t="s">
        <v>1767</v>
      </c>
      <c r="UJ138" t="s">
        <v>1767</v>
      </c>
      <c r="UK138" t="s">
        <v>1767</v>
      </c>
      <c r="UL138" t="s">
        <v>1767</v>
      </c>
      <c r="UM138" t="s">
        <v>1767</v>
      </c>
      <c r="UN138" t="s">
        <v>1767</v>
      </c>
      <c r="UO138" t="s">
        <v>1767</v>
      </c>
      <c r="UP138" t="s">
        <v>1763</v>
      </c>
      <c r="UQ138" t="s">
        <v>1767</v>
      </c>
      <c r="UR138" t="s">
        <v>1767</v>
      </c>
      <c r="US138" t="s">
        <v>1767</v>
      </c>
      <c r="UT138" t="s">
        <v>1767</v>
      </c>
      <c r="UU138" t="s">
        <v>1767</v>
      </c>
      <c r="UV138" t="s">
        <v>1767</v>
      </c>
      <c r="UW138" t="s">
        <v>1767</v>
      </c>
      <c r="UX138" t="s">
        <v>1767</v>
      </c>
      <c r="UY138" t="s">
        <v>1767</v>
      </c>
      <c r="UZ138" t="s">
        <v>1767</v>
      </c>
      <c r="VB138" t="s">
        <v>1787</v>
      </c>
      <c r="VC138" t="s">
        <v>1788</v>
      </c>
      <c r="VD138" t="s">
        <v>1763</v>
      </c>
      <c r="VE138" t="s">
        <v>1767</v>
      </c>
      <c r="VF138" t="s">
        <v>1767</v>
      </c>
      <c r="VG138" t="s">
        <v>1767</v>
      </c>
      <c r="VH138" t="s">
        <v>1767</v>
      </c>
      <c r="VI138" t="s">
        <v>1767</v>
      </c>
      <c r="VJ138" t="s">
        <v>1767</v>
      </c>
      <c r="VK138" t="s">
        <v>1767</v>
      </c>
      <c r="VL138" t="s">
        <v>1767</v>
      </c>
      <c r="VM138" t="s">
        <v>1767</v>
      </c>
      <c r="VN138" t="s">
        <v>1767</v>
      </c>
      <c r="VO138" t="s">
        <v>1767</v>
      </c>
      <c r="VP138" t="s">
        <v>1767</v>
      </c>
      <c r="VQ138" t="s">
        <v>1767</v>
      </c>
      <c r="VY138" t="s">
        <v>1763</v>
      </c>
      <c r="VZ138" t="s">
        <v>1763</v>
      </c>
      <c r="WA138" t="s">
        <v>1763</v>
      </c>
      <c r="WB138" t="s">
        <v>1767</v>
      </c>
      <c r="WJ138" t="s">
        <v>1767</v>
      </c>
      <c r="WK138" t="s">
        <v>1763</v>
      </c>
      <c r="WL138" t="s">
        <v>1763</v>
      </c>
      <c r="WM138" t="s">
        <v>1767</v>
      </c>
      <c r="WN138" t="s">
        <v>1767</v>
      </c>
      <c r="WO138" t="s">
        <v>1767</v>
      </c>
      <c r="WP138" t="s">
        <v>1767</v>
      </c>
      <c r="WQ138" t="s">
        <v>1767</v>
      </c>
      <c r="WR138" t="s">
        <v>1767</v>
      </c>
      <c r="WS138" t="s">
        <v>846</v>
      </c>
      <c r="WU138" t="s">
        <v>1767</v>
      </c>
      <c r="WV138" t="s">
        <v>1767</v>
      </c>
      <c r="WW138" t="s">
        <v>1767</v>
      </c>
      <c r="WX138" t="s">
        <v>1767</v>
      </c>
      <c r="WY138" t="s">
        <v>1767</v>
      </c>
      <c r="WZ138" t="s">
        <v>1763</v>
      </c>
      <c r="XA138" t="s">
        <v>1767</v>
      </c>
      <c r="XB138" t="s">
        <v>1767</v>
      </c>
      <c r="XC138" t="s">
        <v>1789</v>
      </c>
      <c r="XD138" t="s">
        <v>1763</v>
      </c>
      <c r="XE138" t="s">
        <v>1763</v>
      </c>
      <c r="XF138" t="s">
        <v>1767</v>
      </c>
      <c r="XG138" t="s">
        <v>1767</v>
      </c>
      <c r="XH138" t="s">
        <v>1767</v>
      </c>
      <c r="XI138" t="s">
        <v>1767</v>
      </c>
      <c r="XJ138" t="s">
        <v>1767</v>
      </c>
      <c r="XK138" t="s">
        <v>1767</v>
      </c>
      <c r="XL138" t="s">
        <v>1767</v>
      </c>
      <c r="XM138" t="s">
        <v>1767</v>
      </c>
      <c r="XN138" t="s">
        <v>1767</v>
      </c>
      <c r="XO138" t="s">
        <v>1767</v>
      </c>
      <c r="XP138" t="s">
        <v>1767</v>
      </c>
      <c r="XQ138" t="s">
        <v>1767</v>
      </c>
      <c r="XR138" t="s">
        <v>1767</v>
      </c>
      <c r="XS138" t="s">
        <v>1767</v>
      </c>
      <c r="XT138" t="s">
        <v>1767</v>
      </c>
      <c r="XU138" t="s">
        <v>1767</v>
      </c>
      <c r="XV138" t="s">
        <v>1767</v>
      </c>
      <c r="XW138" t="s">
        <v>1763</v>
      </c>
      <c r="XX138" t="s">
        <v>1767</v>
      </c>
      <c r="XY138" t="s">
        <v>1767</v>
      </c>
      <c r="XZ138" t="s">
        <v>1767</v>
      </c>
      <c r="ZM138" t="s">
        <v>1767</v>
      </c>
      <c r="ZN138" t="s">
        <v>1767</v>
      </c>
      <c r="ZO138" t="s">
        <v>1767</v>
      </c>
      <c r="ZP138" t="s">
        <v>1763</v>
      </c>
      <c r="ZQ138" t="s">
        <v>1767</v>
      </c>
      <c r="ZR138" t="s">
        <v>1763</v>
      </c>
      <c r="ZS138" t="s">
        <v>1767</v>
      </c>
      <c r="ZT138" t="s">
        <v>1767</v>
      </c>
      <c r="ZU138" t="s">
        <v>1767</v>
      </c>
      <c r="ZV138" t="s">
        <v>1767</v>
      </c>
      <c r="ZW138" t="s">
        <v>1763</v>
      </c>
      <c r="ZX138" t="s">
        <v>1767</v>
      </c>
      <c r="ZY138" t="s">
        <v>1767</v>
      </c>
      <c r="ZZ138" t="s">
        <v>1767</v>
      </c>
      <c r="AAA138" t="s">
        <v>1767</v>
      </c>
      <c r="AAB138" t="s">
        <v>1767</v>
      </c>
      <c r="AAC138" t="s">
        <v>1767</v>
      </c>
      <c r="AAD138" t="s">
        <v>1767</v>
      </c>
      <c r="AAE138" t="s">
        <v>1767</v>
      </c>
      <c r="AAF138" t="s">
        <v>1767</v>
      </c>
      <c r="AAH138" t="s">
        <v>1763</v>
      </c>
      <c r="AAI138" t="s">
        <v>1767</v>
      </c>
      <c r="AAJ138" t="s">
        <v>1763</v>
      </c>
      <c r="AAK138" t="s">
        <v>1767</v>
      </c>
      <c r="AAL138" t="s">
        <v>1767</v>
      </c>
      <c r="AAM138" t="s">
        <v>1767</v>
      </c>
      <c r="AAN138" t="s">
        <v>1767</v>
      </c>
      <c r="AAO138" t="s">
        <v>1767</v>
      </c>
      <c r="AAP138" t="s">
        <v>1767</v>
      </c>
      <c r="AAQ138" t="s">
        <v>1767</v>
      </c>
      <c r="AAR138" t="s">
        <v>1767</v>
      </c>
      <c r="AAS138" t="s">
        <v>1763</v>
      </c>
      <c r="AAT138" t="s">
        <v>1767</v>
      </c>
      <c r="AAV138" t="s">
        <v>1767</v>
      </c>
      <c r="AAW138" t="s">
        <v>1767</v>
      </c>
      <c r="AAX138" t="s">
        <v>1767</v>
      </c>
      <c r="AAY138" t="s">
        <v>1767</v>
      </c>
      <c r="AAZ138" t="s">
        <v>1767</v>
      </c>
      <c r="ABA138" t="s">
        <v>1767</v>
      </c>
      <c r="ABB138" t="s">
        <v>1767</v>
      </c>
      <c r="ABC138" t="s">
        <v>1767</v>
      </c>
      <c r="ABD138" t="s">
        <v>1767</v>
      </c>
      <c r="ABE138" t="s">
        <v>1767</v>
      </c>
      <c r="ABF138" t="s">
        <v>1767</v>
      </c>
      <c r="ABG138" t="s">
        <v>1767</v>
      </c>
      <c r="ABH138" t="s">
        <v>1767</v>
      </c>
      <c r="ABI138" t="s">
        <v>1767</v>
      </c>
      <c r="ABJ138" t="s">
        <v>1767</v>
      </c>
      <c r="ABK138" t="s">
        <v>1763</v>
      </c>
      <c r="ABL138" t="s">
        <v>1763</v>
      </c>
      <c r="ABM138" t="s">
        <v>1767</v>
      </c>
      <c r="ABN138" t="s">
        <v>1767</v>
      </c>
      <c r="ABO138" t="s">
        <v>1767</v>
      </c>
      <c r="ABP138" t="s">
        <v>1767</v>
      </c>
      <c r="ABQ138" t="s">
        <v>1767</v>
      </c>
      <c r="ABR138" t="s">
        <v>1767</v>
      </c>
      <c r="ABS138" t="s">
        <v>1767</v>
      </c>
      <c r="ABT138" t="s">
        <v>1763</v>
      </c>
      <c r="ABU138" t="s">
        <v>1767</v>
      </c>
      <c r="ABV138" t="s">
        <v>1767</v>
      </c>
      <c r="ABW138" t="s">
        <v>1763</v>
      </c>
      <c r="ABX138" t="s">
        <v>1767</v>
      </c>
      <c r="ABY138" t="s">
        <v>1767</v>
      </c>
      <c r="ABZ138" t="s">
        <v>1767</v>
      </c>
      <c r="ACA138" t="s">
        <v>1767</v>
      </c>
      <c r="ACB138" t="s">
        <v>1767</v>
      </c>
      <c r="ACC138" t="s">
        <v>1763</v>
      </c>
      <c r="ACD138" t="s">
        <v>1767</v>
      </c>
      <c r="ACE138" t="s">
        <v>1767</v>
      </c>
      <c r="ACF138" t="s">
        <v>1767</v>
      </c>
      <c r="ACG138" t="s">
        <v>1767</v>
      </c>
      <c r="ACH138" t="s">
        <v>1767</v>
      </c>
      <c r="ACI138" t="s">
        <v>1767</v>
      </c>
    </row>
    <row r="139" spans="1:763">
      <c r="A139" t="s">
        <v>1444</v>
      </c>
      <c r="B139" t="s">
        <v>1445</v>
      </c>
      <c r="C139" t="s">
        <v>1446</v>
      </c>
      <c r="D139" t="s">
        <v>885</v>
      </c>
      <c r="E139" t="s">
        <v>885</v>
      </c>
      <c r="P139" t="s">
        <v>1015</v>
      </c>
      <c r="Q139">
        <v>1.5359010936757009</v>
      </c>
      <c r="T139" t="s">
        <v>1916</v>
      </c>
      <c r="V139" t="s">
        <v>1763</v>
      </c>
      <c r="X139" t="s">
        <v>1763</v>
      </c>
      <c r="Y139" t="s">
        <v>1764</v>
      </c>
      <c r="AA139" t="s">
        <v>1765</v>
      </c>
      <c r="AB139" t="s">
        <v>1766</v>
      </c>
      <c r="AC139" t="s">
        <v>879</v>
      </c>
      <c r="AD139" t="s">
        <v>1767</v>
      </c>
      <c r="AE139" t="s">
        <v>845</v>
      </c>
      <c r="AF139" t="s">
        <v>837</v>
      </c>
      <c r="AG139" t="s">
        <v>818</v>
      </c>
      <c r="KF139" t="s">
        <v>879</v>
      </c>
      <c r="KH139" t="s">
        <v>818</v>
      </c>
      <c r="KI139" t="s">
        <v>818</v>
      </c>
      <c r="KJ139" t="s">
        <v>818</v>
      </c>
      <c r="KK139" t="s">
        <v>818</v>
      </c>
      <c r="KL139" t="s">
        <v>818</v>
      </c>
      <c r="KM139" t="s">
        <v>845</v>
      </c>
      <c r="KN139" t="s">
        <v>818</v>
      </c>
      <c r="KO139" t="s">
        <v>818</v>
      </c>
      <c r="KP139" t="s">
        <v>818</v>
      </c>
      <c r="KQ139" t="s">
        <v>845</v>
      </c>
      <c r="KR139" t="s">
        <v>818</v>
      </c>
      <c r="KS139" t="s">
        <v>845</v>
      </c>
      <c r="KT139" t="s">
        <v>818</v>
      </c>
      <c r="KU139" t="s">
        <v>818</v>
      </c>
      <c r="KV139" t="s">
        <v>818</v>
      </c>
      <c r="KW139" t="s">
        <v>845</v>
      </c>
      <c r="KX139" t="s">
        <v>818</v>
      </c>
      <c r="KY139" t="s">
        <v>818</v>
      </c>
      <c r="KZ139" t="s">
        <v>845</v>
      </c>
      <c r="LA139" t="s">
        <v>845</v>
      </c>
      <c r="LB139" t="s">
        <v>845</v>
      </c>
      <c r="LC139" t="s">
        <v>845</v>
      </c>
      <c r="LD139" t="s">
        <v>879</v>
      </c>
      <c r="LE139" t="s">
        <v>818</v>
      </c>
      <c r="LF139" t="s">
        <v>837</v>
      </c>
      <c r="LH139" t="s">
        <v>1767</v>
      </c>
      <c r="LI139" t="s">
        <v>1767</v>
      </c>
      <c r="LJ139" t="s">
        <v>1767</v>
      </c>
      <c r="LK139" t="s">
        <v>1767</v>
      </c>
      <c r="LL139" t="s">
        <v>1767</v>
      </c>
      <c r="LM139" t="s">
        <v>1767</v>
      </c>
      <c r="LO139" t="s">
        <v>1767</v>
      </c>
      <c r="LQ139" t="s">
        <v>1767</v>
      </c>
      <c r="LR139" t="s">
        <v>845</v>
      </c>
      <c r="LV139" t="s">
        <v>845</v>
      </c>
      <c r="LX139" t="s">
        <v>1767</v>
      </c>
      <c r="MU139" t="s">
        <v>1763</v>
      </c>
      <c r="NC139" t="s">
        <v>1767</v>
      </c>
      <c r="ND139" t="s">
        <v>1767</v>
      </c>
      <c r="NE139" t="s">
        <v>1767</v>
      </c>
      <c r="NR139" t="s">
        <v>1763</v>
      </c>
      <c r="NS139" t="s">
        <v>1763</v>
      </c>
      <c r="NT139" t="s">
        <v>1846</v>
      </c>
      <c r="NU139" t="s">
        <v>1839</v>
      </c>
      <c r="NX139" t="s">
        <v>1773</v>
      </c>
      <c r="OP139" t="s">
        <v>1763</v>
      </c>
      <c r="OQ139" t="s">
        <v>1774</v>
      </c>
      <c r="OR139" t="s">
        <v>1775</v>
      </c>
      <c r="OS139" t="s">
        <v>1819</v>
      </c>
      <c r="OT139" t="s">
        <v>1767</v>
      </c>
      <c r="OU139" t="s">
        <v>1763</v>
      </c>
      <c r="OV139" t="s">
        <v>1777</v>
      </c>
      <c r="OW139" t="s">
        <v>1778</v>
      </c>
      <c r="OX139" t="s">
        <v>832</v>
      </c>
      <c r="OY139" t="s">
        <v>1779</v>
      </c>
      <c r="OZ139" t="s">
        <v>849</v>
      </c>
      <c r="PA139" t="s">
        <v>1763</v>
      </c>
      <c r="PB139" t="s">
        <v>1763</v>
      </c>
      <c r="PC139" t="s">
        <v>1763</v>
      </c>
      <c r="PD139" t="s">
        <v>1767</v>
      </c>
      <c r="PE139" t="s">
        <v>1767</v>
      </c>
      <c r="PF139" t="s">
        <v>1767</v>
      </c>
      <c r="PG139" t="s">
        <v>1767</v>
      </c>
      <c r="PH139" t="s">
        <v>1767</v>
      </c>
      <c r="PI139" t="s">
        <v>1767</v>
      </c>
      <c r="PJ139" t="s">
        <v>1767</v>
      </c>
      <c r="PK139" t="s">
        <v>1767</v>
      </c>
      <c r="PL139" t="s">
        <v>1780</v>
      </c>
      <c r="PM139" t="s">
        <v>879</v>
      </c>
      <c r="PN139" t="s">
        <v>845</v>
      </c>
      <c r="PO139" t="s">
        <v>1799</v>
      </c>
      <c r="PP139" t="s">
        <v>1800</v>
      </c>
      <c r="PQ139" t="s">
        <v>1763</v>
      </c>
      <c r="PR139" t="s">
        <v>1763</v>
      </c>
      <c r="PS139" t="s">
        <v>1763</v>
      </c>
      <c r="PT139" t="s">
        <v>1763</v>
      </c>
      <c r="PU139" t="s">
        <v>1767</v>
      </c>
      <c r="PV139" t="s">
        <v>1767</v>
      </c>
      <c r="PW139" t="s">
        <v>1767</v>
      </c>
      <c r="PX139" t="s">
        <v>1767</v>
      </c>
      <c r="PY139" t="s">
        <v>1767</v>
      </c>
      <c r="PZ139" t="s">
        <v>1783</v>
      </c>
      <c r="QA139" t="s">
        <v>1896</v>
      </c>
      <c r="QB139" t="s">
        <v>1814</v>
      </c>
      <c r="QC139" t="s">
        <v>1785</v>
      </c>
      <c r="QD139" t="s">
        <v>1815</v>
      </c>
      <c r="QE139" t="s">
        <v>845</v>
      </c>
      <c r="QF139" t="s">
        <v>1763</v>
      </c>
      <c r="QG139" t="s">
        <v>1763</v>
      </c>
      <c r="QH139" t="s">
        <v>1763</v>
      </c>
      <c r="QI139" t="s">
        <v>1767</v>
      </c>
      <c r="QJ139" t="s">
        <v>1763</v>
      </c>
      <c r="QK139" t="s">
        <v>1763</v>
      </c>
      <c r="QL139" t="s">
        <v>1767</v>
      </c>
      <c r="QM139" t="s">
        <v>1767</v>
      </c>
      <c r="QN139" t="s">
        <v>1767</v>
      </c>
      <c r="QO139" t="s">
        <v>1763</v>
      </c>
      <c r="QP139" t="s">
        <v>1767</v>
      </c>
      <c r="QQ139" t="s">
        <v>1767</v>
      </c>
      <c r="QR139" t="s">
        <v>1763</v>
      </c>
      <c r="QS139" t="s">
        <v>1767</v>
      </c>
      <c r="QT139" t="s">
        <v>1767</v>
      </c>
      <c r="QU139" t="s">
        <v>1767</v>
      </c>
      <c r="QV139" t="s">
        <v>1767</v>
      </c>
      <c r="QW139" t="s">
        <v>1767</v>
      </c>
      <c r="QX139" t="s">
        <v>1767</v>
      </c>
      <c r="QY139" t="s">
        <v>1767</v>
      </c>
      <c r="QZ139" t="s">
        <v>1767</v>
      </c>
      <c r="RA139" t="s">
        <v>1767</v>
      </c>
      <c r="RB139" t="s">
        <v>1767</v>
      </c>
      <c r="RC139" t="s">
        <v>1767</v>
      </c>
      <c r="RD139" t="s">
        <v>1767</v>
      </c>
      <c r="RE139" t="s">
        <v>1767</v>
      </c>
      <c r="RF139" t="s">
        <v>1767</v>
      </c>
      <c r="RG139" t="s">
        <v>1767</v>
      </c>
      <c r="RH139" t="s">
        <v>1763</v>
      </c>
      <c r="RI139" t="s">
        <v>1767</v>
      </c>
      <c r="RJ139" t="s">
        <v>1767</v>
      </c>
      <c r="RK139" t="s">
        <v>1767</v>
      </c>
      <c r="RZ139" t="s">
        <v>1767</v>
      </c>
      <c r="SB139" t="s">
        <v>1767</v>
      </c>
      <c r="SC139" t="s">
        <v>1767</v>
      </c>
      <c r="SD139" t="s">
        <v>1767</v>
      </c>
      <c r="SE139" t="s">
        <v>1767</v>
      </c>
      <c r="SF139" t="s">
        <v>1767</v>
      </c>
      <c r="SG139" t="s">
        <v>1767</v>
      </c>
      <c r="SH139" t="s">
        <v>1763</v>
      </c>
      <c r="SI139" t="s">
        <v>1763</v>
      </c>
      <c r="SJ139" t="s">
        <v>1767</v>
      </c>
      <c r="SK139" t="s">
        <v>1767</v>
      </c>
      <c r="SL139" t="s">
        <v>1763</v>
      </c>
      <c r="SM139" t="s">
        <v>1767</v>
      </c>
      <c r="SN139" t="s">
        <v>1767</v>
      </c>
      <c r="SO139" t="s">
        <v>1767</v>
      </c>
      <c r="SP139" t="s">
        <v>1767</v>
      </c>
      <c r="SQ139" t="s">
        <v>1767</v>
      </c>
      <c r="SR139" t="s">
        <v>1763</v>
      </c>
      <c r="SS139" t="s">
        <v>1767</v>
      </c>
      <c r="ST139" t="s">
        <v>1767</v>
      </c>
      <c r="SU139" t="s">
        <v>1767</v>
      </c>
      <c r="SV139" t="s">
        <v>1767</v>
      </c>
      <c r="SW139" t="s">
        <v>1767</v>
      </c>
      <c r="SX139" t="s">
        <v>1767</v>
      </c>
      <c r="SY139" t="s">
        <v>1767</v>
      </c>
      <c r="SZ139" t="s">
        <v>1767</v>
      </c>
      <c r="TA139" t="s">
        <v>1767</v>
      </c>
      <c r="TB139" t="s">
        <v>1767</v>
      </c>
      <c r="TC139" t="s">
        <v>1767</v>
      </c>
      <c r="TD139" t="s">
        <v>1763</v>
      </c>
      <c r="TE139" t="s">
        <v>1767</v>
      </c>
      <c r="TF139" t="s">
        <v>1767</v>
      </c>
      <c r="TG139" t="s">
        <v>1767</v>
      </c>
      <c r="TH139" t="s">
        <v>1767</v>
      </c>
      <c r="TI139" t="s">
        <v>1767</v>
      </c>
      <c r="TU139" t="s">
        <v>1767</v>
      </c>
      <c r="TY139" t="s">
        <v>1763</v>
      </c>
      <c r="TZ139" t="s">
        <v>1767</v>
      </c>
      <c r="UA139" t="s">
        <v>1767</v>
      </c>
      <c r="UB139" t="s">
        <v>1767</v>
      </c>
      <c r="UC139" t="s">
        <v>1767</v>
      </c>
      <c r="UD139" t="s">
        <v>1767</v>
      </c>
      <c r="UE139" t="s">
        <v>1763</v>
      </c>
      <c r="UF139" t="s">
        <v>1767</v>
      </c>
      <c r="UG139" t="s">
        <v>1763</v>
      </c>
      <c r="UH139" t="s">
        <v>1767</v>
      </c>
      <c r="UI139" t="s">
        <v>1767</v>
      </c>
      <c r="UJ139" t="s">
        <v>1767</v>
      </c>
      <c r="UK139" t="s">
        <v>1767</v>
      </c>
      <c r="UL139" t="s">
        <v>1763</v>
      </c>
      <c r="UM139" t="s">
        <v>1767</v>
      </c>
      <c r="UN139" t="s">
        <v>1767</v>
      </c>
      <c r="UO139" t="s">
        <v>1763</v>
      </c>
      <c r="UP139" t="s">
        <v>1767</v>
      </c>
      <c r="UQ139" t="s">
        <v>1767</v>
      </c>
      <c r="UR139" t="s">
        <v>1763</v>
      </c>
      <c r="US139" t="s">
        <v>1767</v>
      </c>
      <c r="UT139" t="s">
        <v>1767</v>
      </c>
      <c r="UU139" t="s">
        <v>1767</v>
      </c>
      <c r="UV139" t="s">
        <v>1767</v>
      </c>
      <c r="UW139" t="s">
        <v>1767</v>
      </c>
      <c r="UX139" t="s">
        <v>1767</v>
      </c>
      <c r="UY139" t="s">
        <v>1767</v>
      </c>
      <c r="UZ139" t="s">
        <v>1763</v>
      </c>
      <c r="VA139" t="s">
        <v>1948</v>
      </c>
      <c r="VD139" t="s">
        <v>1767</v>
      </c>
      <c r="VE139" t="s">
        <v>1767</v>
      </c>
      <c r="VF139" t="s">
        <v>1763</v>
      </c>
      <c r="VG139" t="s">
        <v>1767</v>
      </c>
      <c r="VH139" t="s">
        <v>1763</v>
      </c>
      <c r="VI139" t="s">
        <v>1767</v>
      </c>
      <c r="VJ139" t="s">
        <v>1763</v>
      </c>
      <c r="VK139" t="s">
        <v>1767</v>
      </c>
      <c r="VL139" t="s">
        <v>1767</v>
      </c>
      <c r="VM139" t="s">
        <v>1767</v>
      </c>
      <c r="VN139" t="s">
        <v>1767</v>
      </c>
      <c r="VO139" t="s">
        <v>1767</v>
      </c>
      <c r="VP139" t="s">
        <v>1767</v>
      </c>
      <c r="VQ139" t="s">
        <v>1767</v>
      </c>
      <c r="VR139" t="s">
        <v>1767</v>
      </c>
      <c r="VY139" t="s">
        <v>1763</v>
      </c>
      <c r="VZ139" t="s">
        <v>1763</v>
      </c>
      <c r="WA139" t="s">
        <v>1767</v>
      </c>
      <c r="WJ139" t="s">
        <v>1763</v>
      </c>
      <c r="WK139" t="s">
        <v>1763</v>
      </c>
      <c r="WL139" t="s">
        <v>1767</v>
      </c>
      <c r="WM139" t="s">
        <v>1767</v>
      </c>
      <c r="WN139" t="s">
        <v>1767</v>
      </c>
      <c r="WO139" t="s">
        <v>1767</v>
      </c>
      <c r="WP139" t="s">
        <v>1767</v>
      </c>
      <c r="WQ139" t="s">
        <v>1767</v>
      </c>
      <c r="WR139" t="s">
        <v>1767</v>
      </c>
      <c r="WS139" t="s">
        <v>846</v>
      </c>
      <c r="WU139" t="s">
        <v>1763</v>
      </c>
      <c r="WV139" t="s">
        <v>1763</v>
      </c>
      <c r="WW139" t="s">
        <v>1763</v>
      </c>
      <c r="WX139" t="s">
        <v>1767</v>
      </c>
      <c r="WY139" t="s">
        <v>1767</v>
      </c>
      <c r="WZ139" t="s">
        <v>1767</v>
      </c>
      <c r="XA139" t="s">
        <v>1767</v>
      </c>
      <c r="XB139" t="s">
        <v>1767</v>
      </c>
      <c r="XC139" t="s">
        <v>1789</v>
      </c>
      <c r="XD139" t="s">
        <v>1763</v>
      </c>
      <c r="XE139" t="s">
        <v>1767</v>
      </c>
      <c r="XF139" t="s">
        <v>1767</v>
      </c>
      <c r="XG139" t="s">
        <v>1767</v>
      </c>
      <c r="XH139" t="s">
        <v>1767</v>
      </c>
      <c r="XI139" t="s">
        <v>1767</v>
      </c>
      <c r="XJ139" t="s">
        <v>1767</v>
      </c>
      <c r="XK139" t="s">
        <v>1767</v>
      </c>
      <c r="XL139" t="s">
        <v>1767</v>
      </c>
      <c r="XM139" t="s">
        <v>1767</v>
      </c>
      <c r="XN139" t="s">
        <v>1763</v>
      </c>
      <c r="XO139" t="s">
        <v>1767</v>
      </c>
      <c r="XP139" t="s">
        <v>1767</v>
      </c>
      <c r="XQ139" t="s">
        <v>1767</v>
      </c>
      <c r="XR139" t="s">
        <v>1763</v>
      </c>
      <c r="XS139" t="s">
        <v>1767</v>
      </c>
      <c r="XT139" t="s">
        <v>1767</v>
      </c>
      <c r="XU139" t="s">
        <v>1767</v>
      </c>
      <c r="XV139" t="s">
        <v>1763</v>
      </c>
      <c r="XW139" t="s">
        <v>1767</v>
      </c>
      <c r="XX139" t="s">
        <v>1767</v>
      </c>
      <c r="XY139" t="s">
        <v>1767</v>
      </c>
      <c r="XZ139" t="s">
        <v>1763</v>
      </c>
      <c r="YA139" t="s">
        <v>1767</v>
      </c>
      <c r="YB139" t="s">
        <v>1767</v>
      </c>
      <c r="YC139" t="s">
        <v>1767</v>
      </c>
      <c r="YD139" t="s">
        <v>1763</v>
      </c>
      <c r="YE139" t="s">
        <v>1767</v>
      </c>
      <c r="YF139" t="s">
        <v>1767</v>
      </c>
      <c r="YG139" t="s">
        <v>1767</v>
      </c>
      <c r="YH139" t="s">
        <v>1767</v>
      </c>
      <c r="YI139" t="s">
        <v>1767</v>
      </c>
      <c r="YJ139" t="s">
        <v>1767</v>
      </c>
      <c r="YK139" t="s">
        <v>1767</v>
      </c>
      <c r="YL139" t="s">
        <v>1767</v>
      </c>
      <c r="YM139" t="s">
        <v>1767</v>
      </c>
      <c r="YN139" t="s">
        <v>1763</v>
      </c>
      <c r="YO139" t="s">
        <v>1767</v>
      </c>
      <c r="YP139" t="s">
        <v>1767</v>
      </c>
      <c r="YQ139" t="s">
        <v>1767</v>
      </c>
      <c r="YR139" t="s">
        <v>1767</v>
      </c>
      <c r="YS139" t="s">
        <v>1767</v>
      </c>
      <c r="YT139" t="s">
        <v>1767</v>
      </c>
      <c r="YU139" t="s">
        <v>1767</v>
      </c>
      <c r="YV139" t="s">
        <v>1949</v>
      </c>
      <c r="YW139" t="s">
        <v>1767</v>
      </c>
      <c r="ZM139" t="s">
        <v>1767</v>
      </c>
      <c r="ZN139" t="s">
        <v>1767</v>
      </c>
      <c r="ZO139" t="s">
        <v>1767</v>
      </c>
      <c r="ZP139" t="s">
        <v>1767</v>
      </c>
      <c r="ZQ139" t="s">
        <v>1767</v>
      </c>
      <c r="ZR139" t="s">
        <v>1763</v>
      </c>
      <c r="ZS139" t="s">
        <v>1763</v>
      </c>
      <c r="ZT139" t="s">
        <v>1767</v>
      </c>
      <c r="ZU139" t="s">
        <v>1767</v>
      </c>
      <c r="ZV139" t="s">
        <v>1767</v>
      </c>
      <c r="ZW139" t="s">
        <v>1767</v>
      </c>
      <c r="ZX139" t="s">
        <v>1767</v>
      </c>
      <c r="ZY139" t="s">
        <v>1767</v>
      </c>
      <c r="ZZ139" t="s">
        <v>1767</v>
      </c>
      <c r="AAA139" t="s">
        <v>1763</v>
      </c>
      <c r="AAB139" t="s">
        <v>1767</v>
      </c>
      <c r="AAC139" t="s">
        <v>1767</v>
      </c>
      <c r="AAD139" t="s">
        <v>1767</v>
      </c>
      <c r="AAE139" t="s">
        <v>1767</v>
      </c>
      <c r="AAF139" t="s">
        <v>1767</v>
      </c>
      <c r="AAH139" t="s">
        <v>1767</v>
      </c>
      <c r="AAI139" t="s">
        <v>1767</v>
      </c>
      <c r="AAJ139" t="s">
        <v>1767</v>
      </c>
      <c r="AAK139" t="s">
        <v>1767</v>
      </c>
      <c r="AAL139" t="s">
        <v>1767</v>
      </c>
      <c r="AAM139" t="s">
        <v>1763</v>
      </c>
      <c r="AAN139" t="s">
        <v>1767</v>
      </c>
      <c r="AAO139" t="s">
        <v>1767</v>
      </c>
      <c r="AAP139" t="s">
        <v>1767</v>
      </c>
      <c r="AAQ139" t="s">
        <v>1767</v>
      </c>
      <c r="AAR139" t="s">
        <v>1767</v>
      </c>
      <c r="AAS139" t="s">
        <v>1767</v>
      </c>
      <c r="AAT139" t="s">
        <v>1767</v>
      </c>
      <c r="AAV139" t="s">
        <v>1767</v>
      </c>
      <c r="AAW139" t="s">
        <v>1767</v>
      </c>
      <c r="AAX139" t="s">
        <v>1767</v>
      </c>
      <c r="AAY139" t="s">
        <v>1767</v>
      </c>
      <c r="AAZ139" t="s">
        <v>1767</v>
      </c>
      <c r="ABA139" t="s">
        <v>1763</v>
      </c>
      <c r="ABB139" t="s">
        <v>1767</v>
      </c>
      <c r="ABC139" t="s">
        <v>1767</v>
      </c>
      <c r="ABD139" t="s">
        <v>1767</v>
      </c>
      <c r="ABE139" t="s">
        <v>1767</v>
      </c>
      <c r="ABF139" t="s">
        <v>1767</v>
      </c>
      <c r="ABG139" t="s">
        <v>1767</v>
      </c>
      <c r="ABH139" t="s">
        <v>1767</v>
      </c>
      <c r="ABI139" t="s">
        <v>1767</v>
      </c>
      <c r="ABJ139" t="s">
        <v>1763</v>
      </c>
      <c r="ABK139" t="s">
        <v>1763</v>
      </c>
      <c r="ABL139" t="s">
        <v>1767</v>
      </c>
      <c r="ABM139" t="s">
        <v>1767</v>
      </c>
      <c r="ABN139" t="s">
        <v>1767</v>
      </c>
      <c r="ABO139" t="s">
        <v>1767</v>
      </c>
      <c r="ABP139" t="s">
        <v>1763</v>
      </c>
      <c r="ABQ139" t="s">
        <v>1767</v>
      </c>
      <c r="ABR139" t="s">
        <v>1767</v>
      </c>
      <c r="ABS139" t="s">
        <v>1767</v>
      </c>
      <c r="ABT139" t="s">
        <v>1767</v>
      </c>
      <c r="ABU139" t="s">
        <v>1767</v>
      </c>
      <c r="ABV139" t="s">
        <v>1763</v>
      </c>
      <c r="ABW139" t="s">
        <v>1763</v>
      </c>
      <c r="ABX139" t="s">
        <v>1763</v>
      </c>
      <c r="ABY139" t="s">
        <v>1767</v>
      </c>
      <c r="ABZ139" t="s">
        <v>1767</v>
      </c>
      <c r="ACA139" t="s">
        <v>1767</v>
      </c>
      <c r="ACB139" t="s">
        <v>1767</v>
      </c>
      <c r="ACC139" t="s">
        <v>1767</v>
      </c>
      <c r="ACD139" t="s">
        <v>1767</v>
      </c>
      <c r="ACE139" t="s">
        <v>1767</v>
      </c>
      <c r="ACF139" t="s">
        <v>1767</v>
      </c>
      <c r="ACG139" t="s">
        <v>1767</v>
      </c>
      <c r="ACH139" t="s">
        <v>1767</v>
      </c>
      <c r="ACI139" t="s">
        <v>1767</v>
      </c>
    </row>
    <row r="140" spans="1:763">
      <c r="A140" t="s">
        <v>1449</v>
      </c>
      <c r="B140" t="s">
        <v>1450</v>
      </c>
      <c r="C140" t="s">
        <v>1451</v>
      </c>
      <c r="D140" t="s">
        <v>811</v>
      </c>
      <c r="E140" t="s">
        <v>811</v>
      </c>
      <c r="P140" t="s">
        <v>812</v>
      </c>
      <c r="Q140">
        <v>0.874863865752458</v>
      </c>
      <c r="T140" t="s">
        <v>1935</v>
      </c>
      <c r="V140" t="s">
        <v>1763</v>
      </c>
      <c r="X140" t="s">
        <v>1763</v>
      </c>
      <c r="Y140" t="s">
        <v>1791</v>
      </c>
      <c r="AA140" t="s">
        <v>1765</v>
      </c>
      <c r="AB140" t="s">
        <v>1766</v>
      </c>
      <c r="AC140" t="s">
        <v>836</v>
      </c>
      <c r="AD140" t="s">
        <v>1767</v>
      </c>
      <c r="AE140" t="s">
        <v>836</v>
      </c>
      <c r="AF140" t="s">
        <v>818</v>
      </c>
      <c r="AG140" t="s">
        <v>818</v>
      </c>
      <c r="KF140" t="s">
        <v>836</v>
      </c>
      <c r="KH140" t="s">
        <v>818</v>
      </c>
      <c r="KI140" t="s">
        <v>818</v>
      </c>
      <c r="KJ140" t="s">
        <v>818</v>
      </c>
      <c r="KK140" t="s">
        <v>818</v>
      </c>
      <c r="KL140" t="s">
        <v>818</v>
      </c>
      <c r="KM140" t="s">
        <v>818</v>
      </c>
      <c r="KN140" t="s">
        <v>845</v>
      </c>
      <c r="KO140" t="s">
        <v>818</v>
      </c>
      <c r="KP140" t="s">
        <v>818</v>
      </c>
      <c r="KQ140" t="s">
        <v>845</v>
      </c>
      <c r="KR140" t="s">
        <v>818</v>
      </c>
      <c r="KS140" t="s">
        <v>818</v>
      </c>
      <c r="KT140" t="s">
        <v>818</v>
      </c>
      <c r="KU140" t="s">
        <v>845</v>
      </c>
      <c r="KV140" t="s">
        <v>845</v>
      </c>
      <c r="KW140" t="s">
        <v>818</v>
      </c>
      <c r="KX140" t="s">
        <v>845</v>
      </c>
      <c r="KY140" t="s">
        <v>818</v>
      </c>
      <c r="KZ140" t="s">
        <v>837</v>
      </c>
      <c r="LA140" t="s">
        <v>845</v>
      </c>
      <c r="LB140" t="s">
        <v>818</v>
      </c>
      <c r="LC140" t="s">
        <v>837</v>
      </c>
      <c r="LD140" t="s">
        <v>836</v>
      </c>
      <c r="LE140" t="s">
        <v>837</v>
      </c>
      <c r="LF140" t="s">
        <v>837</v>
      </c>
      <c r="LH140" t="s">
        <v>1767</v>
      </c>
      <c r="LI140" t="s">
        <v>1767</v>
      </c>
      <c r="LJ140" t="s">
        <v>1767</v>
      </c>
      <c r="LK140" t="s">
        <v>1767</v>
      </c>
      <c r="LL140" t="s">
        <v>1767</v>
      </c>
      <c r="LM140" t="s">
        <v>1767</v>
      </c>
      <c r="LO140" t="s">
        <v>1767</v>
      </c>
      <c r="LQ140" t="s">
        <v>1767</v>
      </c>
      <c r="LR140" t="s">
        <v>818</v>
      </c>
      <c r="LS140" t="s">
        <v>818</v>
      </c>
      <c r="LT140" t="s">
        <v>818</v>
      </c>
      <c r="LU140" t="s">
        <v>818</v>
      </c>
      <c r="LV140" t="s">
        <v>818</v>
      </c>
      <c r="LW140" t="s">
        <v>818</v>
      </c>
      <c r="LX140" t="s">
        <v>1767</v>
      </c>
      <c r="MA140" t="s">
        <v>1793</v>
      </c>
      <c r="MB140" t="s">
        <v>942</v>
      </c>
      <c r="MC140" t="s">
        <v>1804</v>
      </c>
      <c r="MD140" t="s">
        <v>1763</v>
      </c>
      <c r="MF140" t="s">
        <v>1770</v>
      </c>
      <c r="MI140" t="s">
        <v>1763</v>
      </c>
      <c r="MJ140" t="s">
        <v>1771</v>
      </c>
      <c r="MK140" t="s">
        <v>1763</v>
      </c>
      <c r="ML140" t="s">
        <v>1767</v>
      </c>
      <c r="MM140" t="s">
        <v>1767</v>
      </c>
      <c r="MN140" t="s">
        <v>1767</v>
      </c>
      <c r="MO140" t="s">
        <v>1767</v>
      </c>
      <c r="MP140" t="s">
        <v>1767</v>
      </c>
      <c r="MQ140" t="s">
        <v>1767</v>
      </c>
      <c r="MR140" t="s">
        <v>1767</v>
      </c>
      <c r="MS140" t="s">
        <v>1767</v>
      </c>
      <c r="MT140" t="s">
        <v>1767</v>
      </c>
      <c r="MU140" t="s">
        <v>1763</v>
      </c>
      <c r="NC140" t="s">
        <v>1763</v>
      </c>
      <c r="ND140" t="s">
        <v>1767</v>
      </c>
      <c r="NE140" t="s">
        <v>1763</v>
      </c>
      <c r="NF140" t="s">
        <v>1767</v>
      </c>
      <c r="NG140" t="s">
        <v>1767</v>
      </c>
      <c r="NH140" t="s">
        <v>1767</v>
      </c>
      <c r="NI140" t="s">
        <v>1767</v>
      </c>
      <c r="NJ140" t="s">
        <v>1767</v>
      </c>
      <c r="NK140" t="s">
        <v>1767</v>
      </c>
      <c r="NL140" t="s">
        <v>1767</v>
      </c>
      <c r="NM140" t="s">
        <v>1763</v>
      </c>
      <c r="NN140" t="s">
        <v>1767</v>
      </c>
      <c r="NO140" t="s">
        <v>1767</v>
      </c>
      <c r="NP140" t="s">
        <v>1767</v>
      </c>
      <c r="NQ140" t="s">
        <v>1767</v>
      </c>
      <c r="NR140" t="s">
        <v>1767</v>
      </c>
      <c r="NU140" t="s">
        <v>1882</v>
      </c>
      <c r="NY140" t="s">
        <v>837</v>
      </c>
      <c r="NZ140" t="s">
        <v>889</v>
      </c>
      <c r="OP140" t="s">
        <v>1767</v>
      </c>
      <c r="OQ140" t="s">
        <v>1774</v>
      </c>
      <c r="OR140" t="s">
        <v>1797</v>
      </c>
      <c r="OS140" t="s">
        <v>1806</v>
      </c>
      <c r="OT140" t="s">
        <v>1767</v>
      </c>
      <c r="OU140" t="s">
        <v>1767</v>
      </c>
      <c r="OV140" t="s">
        <v>1777</v>
      </c>
      <c r="OW140" t="s">
        <v>1778</v>
      </c>
      <c r="OX140" t="s">
        <v>832</v>
      </c>
      <c r="OY140" t="s">
        <v>1779</v>
      </c>
      <c r="OZ140" t="s">
        <v>849</v>
      </c>
      <c r="PA140" t="s">
        <v>1763</v>
      </c>
      <c r="PB140" t="s">
        <v>1767</v>
      </c>
      <c r="PC140" t="s">
        <v>1763</v>
      </c>
      <c r="PD140" t="s">
        <v>1767</v>
      </c>
      <c r="PE140" t="s">
        <v>1767</v>
      </c>
      <c r="PF140" t="s">
        <v>1767</v>
      </c>
      <c r="PG140" t="s">
        <v>1767</v>
      </c>
      <c r="PH140" t="s">
        <v>1767</v>
      </c>
      <c r="PI140" t="s">
        <v>1767</v>
      </c>
      <c r="PJ140" t="s">
        <v>1763</v>
      </c>
      <c r="PK140" t="s">
        <v>1763</v>
      </c>
      <c r="PL140" t="s">
        <v>1832</v>
      </c>
      <c r="PM140" t="s">
        <v>836</v>
      </c>
      <c r="PN140" t="s">
        <v>837</v>
      </c>
      <c r="PO140" t="s">
        <v>1807</v>
      </c>
      <c r="PP140" t="s">
        <v>1782</v>
      </c>
      <c r="PQ140" t="s">
        <v>1763</v>
      </c>
      <c r="PR140" t="s">
        <v>1763</v>
      </c>
      <c r="PS140" t="s">
        <v>1767</v>
      </c>
      <c r="PT140" t="s">
        <v>1763</v>
      </c>
      <c r="PU140" t="s">
        <v>1767</v>
      </c>
      <c r="PV140" t="s">
        <v>1767</v>
      </c>
      <c r="PW140" t="s">
        <v>1767</v>
      </c>
      <c r="PX140" t="s">
        <v>1767</v>
      </c>
      <c r="PY140" t="s">
        <v>1767</v>
      </c>
      <c r="PZ140" t="s">
        <v>1783</v>
      </c>
      <c r="QA140" t="s">
        <v>841</v>
      </c>
      <c r="QB140" t="s">
        <v>1814</v>
      </c>
      <c r="QC140" t="s">
        <v>1785</v>
      </c>
      <c r="QD140" t="s">
        <v>1815</v>
      </c>
      <c r="QE140" t="s">
        <v>837</v>
      </c>
      <c r="QF140" t="s">
        <v>1763</v>
      </c>
      <c r="QG140" t="s">
        <v>1763</v>
      </c>
      <c r="QH140" t="s">
        <v>1763</v>
      </c>
      <c r="QI140" t="s">
        <v>1767</v>
      </c>
      <c r="QJ140" t="s">
        <v>1767</v>
      </c>
      <c r="QK140" t="s">
        <v>1763</v>
      </c>
      <c r="QL140" t="s">
        <v>1767</v>
      </c>
      <c r="QM140" t="s">
        <v>1767</v>
      </c>
      <c r="QN140" t="s">
        <v>1767</v>
      </c>
      <c r="QO140" t="s">
        <v>1767</v>
      </c>
      <c r="QP140" t="s">
        <v>1767</v>
      </c>
      <c r="QQ140" t="s">
        <v>1767</v>
      </c>
      <c r="QR140" t="s">
        <v>1763</v>
      </c>
      <c r="QS140" t="s">
        <v>1767</v>
      </c>
      <c r="QT140" t="s">
        <v>1763</v>
      </c>
      <c r="QU140" t="s">
        <v>1763</v>
      </c>
      <c r="QV140" t="s">
        <v>1767</v>
      </c>
      <c r="QW140" t="s">
        <v>1767</v>
      </c>
      <c r="QX140" t="s">
        <v>1763</v>
      </c>
      <c r="QY140" t="s">
        <v>1763</v>
      </c>
      <c r="QZ140" t="s">
        <v>1767</v>
      </c>
      <c r="RA140" t="s">
        <v>1767</v>
      </c>
      <c r="RB140" t="s">
        <v>1767</v>
      </c>
      <c r="RC140" t="s">
        <v>1767</v>
      </c>
      <c r="RD140" t="s">
        <v>1767</v>
      </c>
      <c r="RE140" t="s">
        <v>1767</v>
      </c>
      <c r="RF140" t="s">
        <v>1767</v>
      </c>
      <c r="RG140" t="s">
        <v>1767</v>
      </c>
      <c r="RH140" t="s">
        <v>1767</v>
      </c>
      <c r="RI140" t="s">
        <v>1767</v>
      </c>
      <c r="RJ140" t="s">
        <v>1767</v>
      </c>
      <c r="RK140" t="s">
        <v>1763</v>
      </c>
      <c r="RL140" t="s">
        <v>1763</v>
      </c>
      <c r="RM140" t="s">
        <v>1767</v>
      </c>
      <c r="RN140" t="s">
        <v>1767</v>
      </c>
      <c r="RO140" t="s">
        <v>1767</v>
      </c>
      <c r="RP140" t="s">
        <v>1767</v>
      </c>
      <c r="RQ140" t="s">
        <v>1767</v>
      </c>
      <c r="RR140" t="s">
        <v>1767</v>
      </c>
      <c r="RS140" t="s">
        <v>1767</v>
      </c>
      <c r="RT140" t="s">
        <v>1767</v>
      </c>
      <c r="RU140" t="s">
        <v>1767</v>
      </c>
      <c r="RV140" t="s">
        <v>1767</v>
      </c>
      <c r="RW140" t="s">
        <v>1767</v>
      </c>
      <c r="RX140" t="s">
        <v>837</v>
      </c>
      <c r="RY140" t="s">
        <v>949</v>
      </c>
      <c r="RZ140" t="s">
        <v>1763</v>
      </c>
      <c r="SA140" t="s">
        <v>1767</v>
      </c>
      <c r="SB140" t="s">
        <v>1767</v>
      </c>
      <c r="SC140" t="s">
        <v>1767</v>
      </c>
      <c r="SD140" t="s">
        <v>1767</v>
      </c>
      <c r="SE140" t="s">
        <v>1767</v>
      </c>
      <c r="SF140" t="s">
        <v>1763</v>
      </c>
      <c r="SG140" t="s">
        <v>1767</v>
      </c>
      <c r="SH140" t="s">
        <v>1767</v>
      </c>
      <c r="SI140" t="s">
        <v>1767</v>
      </c>
      <c r="SJ140" t="s">
        <v>1767</v>
      </c>
      <c r="SK140" t="s">
        <v>1767</v>
      </c>
      <c r="SL140" t="s">
        <v>1767</v>
      </c>
      <c r="SM140" t="s">
        <v>1767</v>
      </c>
      <c r="SN140" t="s">
        <v>1767</v>
      </c>
      <c r="SO140" t="s">
        <v>1767</v>
      </c>
      <c r="SP140" t="s">
        <v>1767</v>
      </c>
      <c r="SQ140" t="s">
        <v>1767</v>
      </c>
      <c r="SR140" t="s">
        <v>1767</v>
      </c>
      <c r="SS140" t="s">
        <v>1767</v>
      </c>
      <c r="ST140" t="s">
        <v>1767</v>
      </c>
      <c r="SU140" t="s">
        <v>1763</v>
      </c>
      <c r="SV140" t="s">
        <v>1767</v>
      </c>
      <c r="SW140" t="s">
        <v>1763</v>
      </c>
      <c r="SX140" t="s">
        <v>1767</v>
      </c>
      <c r="SY140" t="s">
        <v>1767</v>
      </c>
      <c r="SZ140" t="s">
        <v>1763</v>
      </c>
      <c r="TA140" t="s">
        <v>1767</v>
      </c>
      <c r="TB140" t="s">
        <v>1767</v>
      </c>
      <c r="TC140" t="s">
        <v>1767</v>
      </c>
      <c r="TD140" t="s">
        <v>1767</v>
      </c>
      <c r="TE140" t="s">
        <v>1767</v>
      </c>
      <c r="TF140" t="s">
        <v>1767</v>
      </c>
      <c r="TG140" t="s">
        <v>1767</v>
      </c>
      <c r="TH140" t="s">
        <v>1767</v>
      </c>
      <c r="TI140" t="s">
        <v>1767</v>
      </c>
      <c r="TJ140" t="s">
        <v>1763</v>
      </c>
      <c r="TK140" t="s">
        <v>1767</v>
      </c>
      <c r="TL140" t="s">
        <v>1767</v>
      </c>
      <c r="TM140" t="s">
        <v>1767</v>
      </c>
      <c r="TN140" t="s">
        <v>1763</v>
      </c>
      <c r="TO140" t="s">
        <v>1767</v>
      </c>
      <c r="TP140" t="s">
        <v>1767</v>
      </c>
      <c r="TQ140" t="s">
        <v>1767</v>
      </c>
      <c r="TR140" t="s">
        <v>1767</v>
      </c>
      <c r="TS140" t="s">
        <v>1767</v>
      </c>
      <c r="TT140" t="s">
        <v>1767</v>
      </c>
      <c r="TU140" t="s">
        <v>1767</v>
      </c>
      <c r="TV140" t="s">
        <v>1767</v>
      </c>
      <c r="TW140" t="s">
        <v>1767</v>
      </c>
      <c r="TY140" t="s">
        <v>1763</v>
      </c>
      <c r="TZ140" t="s">
        <v>1767</v>
      </c>
      <c r="UA140" t="s">
        <v>1767</v>
      </c>
      <c r="UB140" t="s">
        <v>1767</v>
      </c>
      <c r="UC140" t="s">
        <v>1767</v>
      </c>
      <c r="UD140" t="s">
        <v>1767</v>
      </c>
      <c r="UE140" t="s">
        <v>1767</v>
      </c>
      <c r="UF140" t="s">
        <v>1767</v>
      </c>
      <c r="UG140" t="s">
        <v>1767</v>
      </c>
      <c r="UH140" t="s">
        <v>1767</v>
      </c>
      <c r="UI140" t="s">
        <v>1767</v>
      </c>
      <c r="UJ140" t="s">
        <v>1767</v>
      </c>
      <c r="UK140" t="s">
        <v>1767</v>
      </c>
      <c r="UL140" t="s">
        <v>1767</v>
      </c>
      <c r="UM140" t="s">
        <v>1767</v>
      </c>
      <c r="UN140" t="s">
        <v>1767</v>
      </c>
      <c r="UO140" t="s">
        <v>1767</v>
      </c>
      <c r="UP140" t="s">
        <v>1767</v>
      </c>
      <c r="UQ140" t="s">
        <v>1767</v>
      </c>
      <c r="UR140" t="s">
        <v>1767</v>
      </c>
      <c r="US140" t="s">
        <v>1767</v>
      </c>
      <c r="UT140" t="s">
        <v>1767</v>
      </c>
      <c r="UU140" t="s">
        <v>1767</v>
      </c>
      <c r="UV140" t="s">
        <v>1767</v>
      </c>
      <c r="UW140" t="s">
        <v>1763</v>
      </c>
      <c r="UX140" t="s">
        <v>1767</v>
      </c>
      <c r="UY140" t="s">
        <v>1767</v>
      </c>
      <c r="UZ140" t="s">
        <v>1767</v>
      </c>
      <c r="VB140" t="s">
        <v>1818</v>
      </c>
      <c r="VD140" t="s">
        <v>1763</v>
      </c>
      <c r="VE140" t="s">
        <v>1767</v>
      </c>
      <c r="VF140" t="s">
        <v>1767</v>
      </c>
      <c r="VG140" t="s">
        <v>1767</v>
      </c>
      <c r="VH140" t="s">
        <v>1767</v>
      </c>
      <c r="VI140" t="s">
        <v>1767</v>
      </c>
      <c r="VJ140" t="s">
        <v>1767</v>
      </c>
      <c r="VK140" t="s">
        <v>1767</v>
      </c>
      <c r="VL140" t="s">
        <v>1767</v>
      </c>
      <c r="VM140" t="s">
        <v>1767</v>
      </c>
      <c r="VN140" t="s">
        <v>1767</v>
      </c>
      <c r="VO140" t="s">
        <v>1767</v>
      </c>
      <c r="VP140" t="s">
        <v>1767</v>
      </c>
      <c r="VQ140" t="s">
        <v>1767</v>
      </c>
      <c r="VY140" t="s">
        <v>1767</v>
      </c>
      <c r="VZ140" t="s">
        <v>1767</v>
      </c>
      <c r="WA140" t="s">
        <v>1767</v>
      </c>
      <c r="WJ140" t="s">
        <v>1767</v>
      </c>
      <c r="WK140" t="s">
        <v>1767</v>
      </c>
      <c r="WL140" t="s">
        <v>1767</v>
      </c>
      <c r="WM140" t="s">
        <v>1767</v>
      </c>
      <c r="WN140" t="s">
        <v>1767</v>
      </c>
      <c r="WO140" t="s">
        <v>1763</v>
      </c>
      <c r="WP140" t="s">
        <v>1767</v>
      </c>
      <c r="WQ140" t="s">
        <v>1767</v>
      </c>
      <c r="WR140" t="s">
        <v>1767</v>
      </c>
      <c r="WS140" t="s">
        <v>834</v>
      </c>
      <c r="WU140" t="s">
        <v>1767</v>
      </c>
      <c r="WV140" t="s">
        <v>1767</v>
      </c>
      <c r="WW140" t="s">
        <v>1767</v>
      </c>
      <c r="WX140" t="s">
        <v>1767</v>
      </c>
      <c r="WY140" t="s">
        <v>1767</v>
      </c>
      <c r="WZ140" t="s">
        <v>1763</v>
      </c>
      <c r="XA140" t="s">
        <v>1767</v>
      </c>
      <c r="XB140" t="s">
        <v>1767</v>
      </c>
      <c r="XC140" t="s">
        <v>1789</v>
      </c>
      <c r="XD140" t="s">
        <v>1763</v>
      </c>
      <c r="XE140" t="s">
        <v>1763</v>
      </c>
      <c r="XF140" t="s">
        <v>1767</v>
      </c>
      <c r="XG140" t="s">
        <v>1767</v>
      </c>
      <c r="XH140" t="s">
        <v>1767</v>
      </c>
      <c r="XI140" t="s">
        <v>1767</v>
      </c>
      <c r="XJ140" t="s">
        <v>1767</v>
      </c>
      <c r="XK140" t="s">
        <v>1767</v>
      </c>
      <c r="XL140" t="s">
        <v>1767</v>
      </c>
      <c r="XM140" t="s">
        <v>1767</v>
      </c>
      <c r="XN140" t="s">
        <v>1767</v>
      </c>
      <c r="XO140" t="s">
        <v>1767</v>
      </c>
      <c r="XP140" t="s">
        <v>1767</v>
      </c>
      <c r="XQ140" t="s">
        <v>1767</v>
      </c>
      <c r="XR140" t="s">
        <v>1763</v>
      </c>
      <c r="XS140" t="s">
        <v>1767</v>
      </c>
      <c r="XT140" t="s">
        <v>1763</v>
      </c>
      <c r="XU140" t="s">
        <v>1767</v>
      </c>
      <c r="XV140" t="s">
        <v>1763</v>
      </c>
      <c r="XW140" t="s">
        <v>1767</v>
      </c>
      <c r="XX140" t="s">
        <v>1767</v>
      </c>
      <c r="XY140" t="s">
        <v>1767</v>
      </c>
      <c r="XZ140" t="s">
        <v>1767</v>
      </c>
      <c r="ZM140" t="s">
        <v>1767</v>
      </c>
      <c r="ZN140" t="s">
        <v>1767</v>
      </c>
      <c r="ZO140" t="s">
        <v>1767</v>
      </c>
      <c r="ZP140" t="s">
        <v>1767</v>
      </c>
      <c r="ZQ140" t="s">
        <v>1767</v>
      </c>
      <c r="ZR140" t="s">
        <v>1763</v>
      </c>
      <c r="ZS140" t="s">
        <v>1767</v>
      </c>
      <c r="ZT140" t="s">
        <v>1767</v>
      </c>
      <c r="ZU140" t="s">
        <v>1767</v>
      </c>
      <c r="ZV140" t="s">
        <v>1767</v>
      </c>
      <c r="ZW140" t="s">
        <v>1767</v>
      </c>
      <c r="ZX140" t="s">
        <v>1767</v>
      </c>
      <c r="ZY140" t="s">
        <v>1767</v>
      </c>
      <c r="ZZ140" t="s">
        <v>1767</v>
      </c>
      <c r="AAA140" t="s">
        <v>1767</v>
      </c>
      <c r="AAB140" t="s">
        <v>1767</v>
      </c>
      <c r="AAC140" t="s">
        <v>1767</v>
      </c>
      <c r="AAD140" t="s">
        <v>1767</v>
      </c>
      <c r="AAE140" t="s">
        <v>1767</v>
      </c>
      <c r="AAF140" t="s">
        <v>1767</v>
      </c>
      <c r="AAH140" t="s">
        <v>1763</v>
      </c>
      <c r="AAI140" t="s">
        <v>1767</v>
      </c>
      <c r="AAJ140" t="s">
        <v>1763</v>
      </c>
      <c r="AAK140" t="s">
        <v>1767</v>
      </c>
      <c r="AAL140" t="s">
        <v>1767</v>
      </c>
      <c r="AAM140" t="s">
        <v>1767</v>
      </c>
      <c r="AAN140" t="s">
        <v>1767</v>
      </c>
      <c r="AAO140" t="s">
        <v>1767</v>
      </c>
      <c r="AAP140" t="s">
        <v>1767</v>
      </c>
      <c r="AAQ140" t="s">
        <v>1763</v>
      </c>
      <c r="AAR140" t="s">
        <v>1767</v>
      </c>
      <c r="AAS140" t="s">
        <v>1767</v>
      </c>
      <c r="AAT140" t="s">
        <v>1767</v>
      </c>
      <c r="AAV140" t="s">
        <v>1763</v>
      </c>
      <c r="AAW140" t="s">
        <v>1767</v>
      </c>
      <c r="AAX140" t="s">
        <v>1767</v>
      </c>
      <c r="AAY140" t="s">
        <v>1767</v>
      </c>
      <c r="AAZ140" t="s">
        <v>1767</v>
      </c>
      <c r="ABA140" t="s">
        <v>1763</v>
      </c>
      <c r="ABB140" t="s">
        <v>1767</v>
      </c>
      <c r="ABC140" t="s">
        <v>1767</v>
      </c>
      <c r="ABD140" t="s">
        <v>1767</v>
      </c>
      <c r="ABE140" t="s">
        <v>1767</v>
      </c>
      <c r="ABF140" t="s">
        <v>1767</v>
      </c>
      <c r="ABG140" t="s">
        <v>1767</v>
      </c>
      <c r="ABH140" t="s">
        <v>1767</v>
      </c>
      <c r="ABI140" t="s">
        <v>1767</v>
      </c>
      <c r="ABJ140" t="s">
        <v>1767</v>
      </c>
      <c r="ABK140" t="s">
        <v>1767</v>
      </c>
      <c r="ABL140" t="s">
        <v>1767</v>
      </c>
      <c r="ABM140" t="s">
        <v>1767</v>
      </c>
      <c r="ABN140" t="s">
        <v>1767</v>
      </c>
      <c r="ABO140" t="s">
        <v>1767</v>
      </c>
      <c r="ABP140" t="s">
        <v>1767</v>
      </c>
      <c r="ABQ140" t="s">
        <v>1767</v>
      </c>
      <c r="ABR140" t="s">
        <v>1767</v>
      </c>
      <c r="ABS140" t="s">
        <v>1767</v>
      </c>
      <c r="ABT140" t="s">
        <v>1767</v>
      </c>
      <c r="ABU140" t="s">
        <v>1767</v>
      </c>
      <c r="ABV140" t="s">
        <v>1767</v>
      </c>
      <c r="ABW140" t="s">
        <v>1763</v>
      </c>
      <c r="ABX140" t="s">
        <v>1767</v>
      </c>
      <c r="ABY140" t="s">
        <v>1763</v>
      </c>
      <c r="ABZ140" t="s">
        <v>1767</v>
      </c>
      <c r="ACA140" t="s">
        <v>1767</v>
      </c>
      <c r="ACB140" t="s">
        <v>1767</v>
      </c>
      <c r="ACC140" t="s">
        <v>1767</v>
      </c>
      <c r="ACD140" t="s">
        <v>1767</v>
      </c>
      <c r="ACE140" t="s">
        <v>1767</v>
      </c>
      <c r="ACF140" t="s">
        <v>1767</v>
      </c>
      <c r="ACG140" t="s">
        <v>1767</v>
      </c>
      <c r="ACH140" t="s">
        <v>1767</v>
      </c>
      <c r="ACI140" t="s">
        <v>1767</v>
      </c>
    </row>
    <row r="141" spans="1:763">
      <c r="A141" t="s">
        <v>1452</v>
      </c>
      <c r="B141" t="s">
        <v>1453</v>
      </c>
      <c r="C141" t="s">
        <v>1454</v>
      </c>
      <c r="D141" t="s">
        <v>967</v>
      </c>
      <c r="E141" t="s">
        <v>967</v>
      </c>
      <c r="P141" t="s">
        <v>874</v>
      </c>
      <c r="Q141">
        <v>1.2475828181962281</v>
      </c>
      <c r="T141" t="s">
        <v>1888</v>
      </c>
      <c r="V141" t="s">
        <v>1763</v>
      </c>
      <c r="X141" t="s">
        <v>1763</v>
      </c>
      <c r="Y141" t="s">
        <v>1791</v>
      </c>
      <c r="AA141" t="s">
        <v>1792</v>
      </c>
      <c r="AB141" t="s">
        <v>1766</v>
      </c>
      <c r="AC141" t="s">
        <v>1057</v>
      </c>
      <c r="AD141" t="s">
        <v>1763</v>
      </c>
      <c r="AE141" t="s">
        <v>1057</v>
      </c>
      <c r="AF141" t="s">
        <v>818</v>
      </c>
      <c r="AG141" t="s">
        <v>818</v>
      </c>
      <c r="KF141" t="s">
        <v>1057</v>
      </c>
      <c r="KH141" t="s">
        <v>818</v>
      </c>
      <c r="KI141" t="s">
        <v>818</v>
      </c>
      <c r="KJ141" t="s">
        <v>818</v>
      </c>
      <c r="KK141" t="s">
        <v>818</v>
      </c>
      <c r="KL141" t="s">
        <v>818</v>
      </c>
      <c r="KM141" t="s">
        <v>818</v>
      </c>
      <c r="KN141" t="s">
        <v>818</v>
      </c>
      <c r="KO141" t="s">
        <v>818</v>
      </c>
      <c r="KP141" t="s">
        <v>818</v>
      </c>
      <c r="KQ141" t="s">
        <v>818</v>
      </c>
      <c r="KR141" t="s">
        <v>818</v>
      </c>
      <c r="KS141" t="s">
        <v>818</v>
      </c>
      <c r="KT141" t="s">
        <v>818</v>
      </c>
      <c r="KU141" t="s">
        <v>818</v>
      </c>
      <c r="KV141" t="s">
        <v>818</v>
      </c>
      <c r="KW141" t="s">
        <v>837</v>
      </c>
      <c r="KX141" t="s">
        <v>879</v>
      </c>
      <c r="KY141" t="s">
        <v>818</v>
      </c>
      <c r="KZ141" t="s">
        <v>818</v>
      </c>
      <c r="LA141" t="s">
        <v>1057</v>
      </c>
      <c r="LB141" t="s">
        <v>818</v>
      </c>
      <c r="LC141" t="s">
        <v>818</v>
      </c>
      <c r="LD141" t="s">
        <v>1057</v>
      </c>
      <c r="LE141" t="s">
        <v>818</v>
      </c>
      <c r="LF141" t="s">
        <v>1057</v>
      </c>
      <c r="LH141" t="s">
        <v>1767</v>
      </c>
      <c r="LI141" t="s">
        <v>1818</v>
      </c>
      <c r="LJ141" t="s">
        <v>1767</v>
      </c>
      <c r="LK141" t="s">
        <v>1767</v>
      </c>
      <c r="LL141" t="s">
        <v>1767</v>
      </c>
      <c r="LM141" t="s">
        <v>1767</v>
      </c>
      <c r="LO141" t="s">
        <v>1763</v>
      </c>
      <c r="LP141" t="s">
        <v>1763</v>
      </c>
      <c r="LQ141" t="s">
        <v>1763</v>
      </c>
      <c r="LX141" t="s">
        <v>1763</v>
      </c>
      <c r="LY141" t="s">
        <v>1455</v>
      </c>
      <c r="MA141" t="s">
        <v>1862</v>
      </c>
      <c r="MB141" t="s">
        <v>1950</v>
      </c>
      <c r="MC141" t="s">
        <v>1838</v>
      </c>
      <c r="MD141" t="s">
        <v>1763</v>
      </c>
      <c r="MF141" t="s">
        <v>1770</v>
      </c>
      <c r="MI141" t="s">
        <v>1767</v>
      </c>
      <c r="MJ141" t="s">
        <v>1771</v>
      </c>
      <c r="MK141" t="s">
        <v>1763</v>
      </c>
      <c r="ML141" t="s">
        <v>1767</v>
      </c>
      <c r="MM141" t="s">
        <v>1763</v>
      </c>
      <c r="MN141" t="s">
        <v>1767</v>
      </c>
      <c r="MO141" t="s">
        <v>1767</v>
      </c>
      <c r="MP141" t="s">
        <v>1767</v>
      </c>
      <c r="MQ141" t="s">
        <v>1767</v>
      </c>
      <c r="MR141" t="s">
        <v>1767</v>
      </c>
      <c r="MS141" t="s">
        <v>1767</v>
      </c>
      <c r="MT141" t="s">
        <v>1767</v>
      </c>
      <c r="MU141" t="s">
        <v>1767</v>
      </c>
      <c r="MV141" t="s">
        <v>1767</v>
      </c>
      <c r="MW141" t="s">
        <v>1763</v>
      </c>
      <c r="MX141" t="s">
        <v>1767</v>
      </c>
      <c r="MY141" t="s">
        <v>1767</v>
      </c>
      <c r="MZ141" t="s">
        <v>1767</v>
      </c>
      <c r="NA141" t="s">
        <v>1767</v>
      </c>
      <c r="NB141" t="s">
        <v>1767</v>
      </c>
      <c r="NR141" t="s">
        <v>1767</v>
      </c>
      <c r="NU141" t="s">
        <v>1839</v>
      </c>
      <c r="OP141" t="s">
        <v>1767</v>
      </c>
      <c r="OQ141" t="s">
        <v>1774</v>
      </c>
      <c r="OR141" t="s">
        <v>1775</v>
      </c>
      <c r="OS141" t="s">
        <v>1806</v>
      </c>
      <c r="OT141" t="s">
        <v>1763</v>
      </c>
      <c r="OU141" t="s">
        <v>1763</v>
      </c>
      <c r="OV141" t="s">
        <v>1777</v>
      </c>
      <c r="OW141" t="s">
        <v>1778</v>
      </c>
      <c r="OX141" t="s">
        <v>832</v>
      </c>
      <c r="OY141" t="s">
        <v>1779</v>
      </c>
      <c r="OZ141" t="s">
        <v>956</v>
      </c>
      <c r="PA141" t="s">
        <v>1767</v>
      </c>
      <c r="PB141" t="s">
        <v>1767</v>
      </c>
      <c r="PC141" t="s">
        <v>1767</v>
      </c>
      <c r="PD141" t="s">
        <v>1767</v>
      </c>
      <c r="PE141" t="s">
        <v>1767</v>
      </c>
      <c r="PF141" t="s">
        <v>1767</v>
      </c>
      <c r="PG141" t="s">
        <v>1763</v>
      </c>
      <c r="PH141" t="s">
        <v>1767</v>
      </c>
      <c r="PI141" t="s">
        <v>1767</v>
      </c>
      <c r="PJ141" t="s">
        <v>1767</v>
      </c>
      <c r="PK141" t="s">
        <v>1767</v>
      </c>
      <c r="PL141" t="s">
        <v>1780</v>
      </c>
      <c r="PM141" t="s">
        <v>1057</v>
      </c>
      <c r="PN141" t="s">
        <v>836</v>
      </c>
      <c r="PO141" t="s">
        <v>1799</v>
      </c>
      <c r="PP141" t="s">
        <v>1782</v>
      </c>
      <c r="PQ141" t="s">
        <v>1763</v>
      </c>
      <c r="PR141" t="s">
        <v>1763</v>
      </c>
      <c r="PS141" t="s">
        <v>1763</v>
      </c>
      <c r="PT141" t="s">
        <v>1767</v>
      </c>
      <c r="PU141" t="s">
        <v>1767</v>
      </c>
      <c r="PV141" t="s">
        <v>1767</v>
      </c>
      <c r="PW141" t="s">
        <v>1767</v>
      </c>
      <c r="PX141" t="s">
        <v>1767</v>
      </c>
      <c r="PY141" t="s">
        <v>1767</v>
      </c>
      <c r="PZ141" t="s">
        <v>1783</v>
      </c>
      <c r="QA141" t="s">
        <v>841</v>
      </c>
      <c r="QB141" t="s">
        <v>1814</v>
      </c>
      <c r="QC141" t="s">
        <v>1785</v>
      </c>
      <c r="QD141" t="s">
        <v>1786</v>
      </c>
      <c r="QE141" t="s">
        <v>845</v>
      </c>
      <c r="QF141" t="s">
        <v>1763</v>
      </c>
      <c r="QG141" t="s">
        <v>1767</v>
      </c>
      <c r="QH141" t="s">
        <v>1763</v>
      </c>
      <c r="QI141" t="s">
        <v>1767</v>
      </c>
      <c r="QJ141" t="s">
        <v>1763</v>
      </c>
      <c r="QK141" t="s">
        <v>1763</v>
      </c>
      <c r="QL141" t="s">
        <v>1767</v>
      </c>
      <c r="QM141" t="s">
        <v>1763</v>
      </c>
      <c r="QN141" t="s">
        <v>1767</v>
      </c>
      <c r="QO141" t="s">
        <v>1767</v>
      </c>
      <c r="QP141" t="s">
        <v>1767</v>
      </c>
      <c r="QQ141" t="s">
        <v>1767</v>
      </c>
      <c r="QR141" t="s">
        <v>1801</v>
      </c>
      <c r="QS141" t="s">
        <v>1763</v>
      </c>
      <c r="QT141" t="s">
        <v>1767</v>
      </c>
      <c r="QU141" t="s">
        <v>1767</v>
      </c>
      <c r="QV141" t="s">
        <v>1767</v>
      </c>
      <c r="QW141" t="s">
        <v>1767</v>
      </c>
      <c r="QX141" t="s">
        <v>1767</v>
      </c>
      <c r="QY141" t="s">
        <v>1767</v>
      </c>
      <c r="QZ141" t="s">
        <v>1767</v>
      </c>
      <c r="RA141" t="s">
        <v>1767</v>
      </c>
      <c r="RB141" t="s">
        <v>1767</v>
      </c>
      <c r="RC141" t="s">
        <v>1767</v>
      </c>
      <c r="RD141" t="s">
        <v>1767</v>
      </c>
      <c r="RE141" t="s">
        <v>1767</v>
      </c>
      <c r="RF141" t="s">
        <v>1767</v>
      </c>
      <c r="RG141" t="s">
        <v>1767</v>
      </c>
      <c r="RH141" t="s">
        <v>1767</v>
      </c>
      <c r="RI141" t="s">
        <v>1767</v>
      </c>
      <c r="RJ141" t="s">
        <v>1767</v>
      </c>
      <c r="RK141" t="s">
        <v>1763</v>
      </c>
      <c r="RL141" t="s">
        <v>1767</v>
      </c>
      <c r="RM141" t="s">
        <v>1763</v>
      </c>
      <c r="RN141" t="s">
        <v>1767</v>
      </c>
      <c r="RO141" t="s">
        <v>1767</v>
      </c>
      <c r="RP141" t="s">
        <v>1767</v>
      </c>
      <c r="RQ141" t="s">
        <v>1767</v>
      </c>
      <c r="RR141" t="s">
        <v>1767</v>
      </c>
      <c r="RS141" t="s">
        <v>1767</v>
      </c>
      <c r="RT141" t="s">
        <v>1767</v>
      </c>
      <c r="RU141" t="s">
        <v>1767</v>
      </c>
      <c r="RV141" t="s">
        <v>1767</v>
      </c>
      <c r="RW141" t="s">
        <v>1767</v>
      </c>
      <c r="RX141" t="s">
        <v>1057</v>
      </c>
      <c r="RY141" t="s">
        <v>1037</v>
      </c>
      <c r="RZ141" t="s">
        <v>1763</v>
      </c>
      <c r="SA141" t="s">
        <v>1763</v>
      </c>
      <c r="SB141" t="s">
        <v>1767</v>
      </c>
      <c r="SC141" t="s">
        <v>1767</v>
      </c>
      <c r="SD141" t="s">
        <v>1767</v>
      </c>
      <c r="SE141" t="s">
        <v>1767</v>
      </c>
      <c r="SF141" t="s">
        <v>1767</v>
      </c>
      <c r="SG141" t="s">
        <v>1767</v>
      </c>
      <c r="SH141" t="s">
        <v>1767</v>
      </c>
      <c r="SI141" t="s">
        <v>1767</v>
      </c>
      <c r="SJ141" t="s">
        <v>1763</v>
      </c>
      <c r="SK141" t="s">
        <v>1767</v>
      </c>
      <c r="SL141" t="s">
        <v>1767</v>
      </c>
      <c r="SM141" t="s">
        <v>1767</v>
      </c>
      <c r="SN141" t="s">
        <v>1767</v>
      </c>
      <c r="SO141" t="s">
        <v>1767</v>
      </c>
      <c r="SP141" t="s">
        <v>1767</v>
      </c>
      <c r="SQ141" t="s">
        <v>1767</v>
      </c>
      <c r="SR141" t="s">
        <v>1767</v>
      </c>
      <c r="SS141" t="s">
        <v>1767</v>
      </c>
      <c r="ST141" t="s">
        <v>1767</v>
      </c>
      <c r="SU141" t="s">
        <v>1767</v>
      </c>
      <c r="SV141" t="s">
        <v>1767</v>
      </c>
      <c r="SW141" t="s">
        <v>1767</v>
      </c>
      <c r="SX141" t="s">
        <v>1767</v>
      </c>
      <c r="SY141" t="s">
        <v>1767</v>
      </c>
      <c r="SZ141" t="s">
        <v>1767</v>
      </c>
      <c r="TA141" t="s">
        <v>1767</v>
      </c>
      <c r="TB141" t="s">
        <v>1767</v>
      </c>
      <c r="TC141" t="s">
        <v>1767</v>
      </c>
      <c r="TD141" t="s">
        <v>1767</v>
      </c>
      <c r="TE141" t="s">
        <v>1767</v>
      </c>
      <c r="TF141" t="s">
        <v>1763</v>
      </c>
      <c r="TG141" t="s">
        <v>1767</v>
      </c>
      <c r="TH141" t="s">
        <v>1767</v>
      </c>
      <c r="TI141" t="s">
        <v>1767</v>
      </c>
      <c r="TJ141" t="s">
        <v>1763</v>
      </c>
      <c r="TK141" t="s">
        <v>1763</v>
      </c>
      <c r="TL141" t="s">
        <v>1767</v>
      </c>
      <c r="TM141" t="s">
        <v>1767</v>
      </c>
      <c r="TN141" t="s">
        <v>1763</v>
      </c>
      <c r="TO141" t="s">
        <v>1763</v>
      </c>
      <c r="TP141" t="s">
        <v>1767</v>
      </c>
      <c r="TQ141" t="s">
        <v>1767</v>
      </c>
      <c r="TR141" t="s">
        <v>1763</v>
      </c>
      <c r="TS141" t="s">
        <v>1767</v>
      </c>
      <c r="TT141" t="s">
        <v>1767</v>
      </c>
      <c r="TU141" t="s">
        <v>1767</v>
      </c>
      <c r="TV141" t="s">
        <v>1767</v>
      </c>
      <c r="TW141" t="s">
        <v>1767</v>
      </c>
      <c r="TY141" t="s">
        <v>1763</v>
      </c>
      <c r="TZ141" t="s">
        <v>1767</v>
      </c>
      <c r="UA141" t="s">
        <v>1763</v>
      </c>
      <c r="UB141" t="s">
        <v>1767</v>
      </c>
      <c r="UC141" t="s">
        <v>1767</v>
      </c>
      <c r="UD141" t="s">
        <v>1767</v>
      </c>
      <c r="UE141" t="s">
        <v>1767</v>
      </c>
      <c r="UF141" t="s">
        <v>1767</v>
      </c>
      <c r="UG141" t="s">
        <v>1767</v>
      </c>
      <c r="UH141" t="s">
        <v>1767</v>
      </c>
      <c r="UI141" t="s">
        <v>1767</v>
      </c>
      <c r="UJ141" t="s">
        <v>1767</v>
      </c>
      <c r="UK141" t="s">
        <v>1767</v>
      </c>
      <c r="UL141" t="s">
        <v>1763</v>
      </c>
      <c r="UM141" t="s">
        <v>1763</v>
      </c>
      <c r="UN141" t="s">
        <v>1763</v>
      </c>
      <c r="UO141" t="s">
        <v>1763</v>
      </c>
      <c r="UP141" t="s">
        <v>1767</v>
      </c>
      <c r="UQ141" t="s">
        <v>1767</v>
      </c>
      <c r="UR141" t="s">
        <v>1767</v>
      </c>
      <c r="US141" t="s">
        <v>1767</v>
      </c>
      <c r="UT141" t="s">
        <v>1763</v>
      </c>
      <c r="UU141" t="s">
        <v>1767</v>
      </c>
      <c r="UV141" t="s">
        <v>1767</v>
      </c>
      <c r="UW141" t="s">
        <v>1767</v>
      </c>
      <c r="UX141" t="s">
        <v>1767</v>
      </c>
      <c r="UY141" t="s">
        <v>1767</v>
      </c>
      <c r="UZ141" t="s">
        <v>1767</v>
      </c>
      <c r="VB141" t="s">
        <v>1822</v>
      </c>
      <c r="VC141" t="s">
        <v>1788</v>
      </c>
      <c r="VD141" t="s">
        <v>1763</v>
      </c>
      <c r="VE141" t="s">
        <v>1767</v>
      </c>
      <c r="VF141" t="s">
        <v>1767</v>
      </c>
      <c r="VG141" t="s">
        <v>1767</v>
      </c>
      <c r="VH141" t="s">
        <v>1767</v>
      </c>
      <c r="VI141" t="s">
        <v>1767</v>
      </c>
      <c r="VJ141" t="s">
        <v>1767</v>
      </c>
      <c r="VK141" t="s">
        <v>1767</v>
      </c>
      <c r="VL141" t="s">
        <v>1767</v>
      </c>
      <c r="VM141" t="s">
        <v>1767</v>
      </c>
      <c r="VN141" t="s">
        <v>1767</v>
      </c>
      <c r="VO141" t="s">
        <v>1767</v>
      </c>
      <c r="VP141" t="s">
        <v>1767</v>
      </c>
      <c r="VQ141" t="s">
        <v>1767</v>
      </c>
      <c r="VY141" t="s">
        <v>1763</v>
      </c>
      <c r="VZ141" t="s">
        <v>1763</v>
      </c>
      <c r="WA141" t="s">
        <v>1763</v>
      </c>
      <c r="WB141" t="s">
        <v>1763</v>
      </c>
      <c r="WC141" t="s">
        <v>1763</v>
      </c>
      <c r="WD141" t="s">
        <v>1763</v>
      </c>
      <c r="WE141" t="s">
        <v>1767</v>
      </c>
      <c r="WF141" t="s">
        <v>1767</v>
      </c>
      <c r="WG141" t="s">
        <v>1767</v>
      </c>
      <c r="WH141" t="s">
        <v>1767</v>
      </c>
      <c r="WI141" t="s">
        <v>1767</v>
      </c>
      <c r="WJ141" t="s">
        <v>1763</v>
      </c>
      <c r="WK141" t="s">
        <v>1763</v>
      </c>
      <c r="WL141" t="s">
        <v>1763</v>
      </c>
      <c r="WM141" t="s">
        <v>1767</v>
      </c>
      <c r="WN141" t="s">
        <v>1763</v>
      </c>
      <c r="WO141" t="s">
        <v>1767</v>
      </c>
      <c r="WP141" t="s">
        <v>1767</v>
      </c>
      <c r="WQ141" t="s">
        <v>1767</v>
      </c>
      <c r="WR141" t="s">
        <v>1767</v>
      </c>
      <c r="WS141" t="s">
        <v>973</v>
      </c>
      <c r="WU141" t="s">
        <v>1767</v>
      </c>
      <c r="WV141" t="s">
        <v>1767</v>
      </c>
      <c r="WW141" t="s">
        <v>1763</v>
      </c>
      <c r="WX141" t="s">
        <v>1767</v>
      </c>
      <c r="WY141" t="s">
        <v>1767</v>
      </c>
      <c r="WZ141" t="s">
        <v>1767</v>
      </c>
      <c r="XA141" t="s">
        <v>1767</v>
      </c>
      <c r="XB141" t="s">
        <v>1767</v>
      </c>
      <c r="XC141" t="s">
        <v>1789</v>
      </c>
      <c r="XD141" t="s">
        <v>1763</v>
      </c>
      <c r="XE141" t="s">
        <v>1763</v>
      </c>
      <c r="XF141" t="s">
        <v>1767</v>
      </c>
      <c r="XG141" t="s">
        <v>1767</v>
      </c>
      <c r="XH141" t="s">
        <v>1767</v>
      </c>
      <c r="XI141" t="s">
        <v>1767</v>
      </c>
      <c r="XJ141" t="s">
        <v>1767</v>
      </c>
      <c r="XK141" t="s">
        <v>1767</v>
      </c>
      <c r="XL141" t="s">
        <v>1767</v>
      </c>
      <c r="XM141" t="s">
        <v>1767</v>
      </c>
      <c r="XN141" t="s">
        <v>1767</v>
      </c>
      <c r="XO141" t="s">
        <v>1767</v>
      </c>
      <c r="XP141" t="s">
        <v>1767</v>
      </c>
      <c r="XQ141" t="s">
        <v>1767</v>
      </c>
      <c r="XR141" t="s">
        <v>1767</v>
      </c>
      <c r="XS141" t="s">
        <v>1767</v>
      </c>
      <c r="XT141" t="s">
        <v>1767</v>
      </c>
      <c r="XU141" t="s">
        <v>1767</v>
      </c>
      <c r="XV141" t="s">
        <v>1767</v>
      </c>
      <c r="XW141" t="s">
        <v>1763</v>
      </c>
      <c r="XX141" t="s">
        <v>1767</v>
      </c>
      <c r="XY141" t="s">
        <v>1767</v>
      </c>
      <c r="XZ141" t="s">
        <v>1767</v>
      </c>
      <c r="ZM141" t="s">
        <v>1767</v>
      </c>
      <c r="ZN141" t="s">
        <v>1767</v>
      </c>
      <c r="ZO141" t="s">
        <v>1767</v>
      </c>
      <c r="ZP141" t="s">
        <v>1767</v>
      </c>
      <c r="ZQ141" t="s">
        <v>1767</v>
      </c>
      <c r="ZR141" t="s">
        <v>1763</v>
      </c>
      <c r="ZS141" t="s">
        <v>1767</v>
      </c>
      <c r="ZT141" t="s">
        <v>1767</v>
      </c>
      <c r="ZU141" t="s">
        <v>1767</v>
      </c>
      <c r="ZV141" t="s">
        <v>1763</v>
      </c>
      <c r="ZW141" t="s">
        <v>1767</v>
      </c>
      <c r="ZX141" t="s">
        <v>1767</v>
      </c>
      <c r="ZY141" t="s">
        <v>1767</v>
      </c>
      <c r="ZZ141" t="s">
        <v>1763</v>
      </c>
      <c r="AAA141" t="s">
        <v>1767</v>
      </c>
      <c r="AAB141" t="s">
        <v>1767</v>
      </c>
      <c r="AAC141" t="s">
        <v>1767</v>
      </c>
      <c r="AAD141" t="s">
        <v>1767</v>
      </c>
      <c r="AAE141" t="s">
        <v>1767</v>
      </c>
      <c r="AAF141" t="s">
        <v>1767</v>
      </c>
      <c r="AAH141" t="s">
        <v>1763</v>
      </c>
      <c r="AAI141" t="s">
        <v>1767</v>
      </c>
      <c r="AAJ141" t="s">
        <v>1767</v>
      </c>
      <c r="AAK141" t="s">
        <v>1767</v>
      </c>
      <c r="AAL141" t="s">
        <v>1767</v>
      </c>
      <c r="AAM141" t="s">
        <v>1767</v>
      </c>
      <c r="AAN141" t="s">
        <v>1763</v>
      </c>
      <c r="AAO141" t="s">
        <v>1767</v>
      </c>
      <c r="AAP141" t="s">
        <v>1767</v>
      </c>
      <c r="AAQ141" t="s">
        <v>1767</v>
      </c>
      <c r="AAR141" t="s">
        <v>1767</v>
      </c>
      <c r="AAS141" t="s">
        <v>1767</v>
      </c>
      <c r="AAT141" t="s">
        <v>1767</v>
      </c>
      <c r="AAV141" t="s">
        <v>1763</v>
      </c>
      <c r="AAW141" t="s">
        <v>1767</v>
      </c>
      <c r="AAX141" t="s">
        <v>1767</v>
      </c>
      <c r="AAY141" t="s">
        <v>1767</v>
      </c>
      <c r="AAZ141" t="s">
        <v>1767</v>
      </c>
      <c r="ABA141" t="s">
        <v>1767</v>
      </c>
      <c r="ABB141" t="s">
        <v>1767</v>
      </c>
      <c r="ABC141" t="s">
        <v>1767</v>
      </c>
      <c r="ABD141" t="s">
        <v>1763</v>
      </c>
      <c r="ABE141" t="s">
        <v>1767</v>
      </c>
      <c r="ABF141" t="s">
        <v>1767</v>
      </c>
      <c r="ABG141" t="s">
        <v>1767</v>
      </c>
      <c r="ABH141" t="s">
        <v>1767</v>
      </c>
      <c r="ABI141" t="s">
        <v>1767</v>
      </c>
      <c r="ABJ141" t="s">
        <v>1767</v>
      </c>
      <c r="ABK141" t="s">
        <v>1763</v>
      </c>
      <c r="ABL141" t="s">
        <v>1767</v>
      </c>
      <c r="ABM141" t="s">
        <v>1767</v>
      </c>
      <c r="ABN141" t="s">
        <v>1767</v>
      </c>
      <c r="ABO141" t="s">
        <v>1767</v>
      </c>
      <c r="ABP141" t="s">
        <v>1767</v>
      </c>
      <c r="ABQ141" t="s">
        <v>1767</v>
      </c>
      <c r="ABR141" t="s">
        <v>1767</v>
      </c>
      <c r="ABS141" t="s">
        <v>1767</v>
      </c>
      <c r="ABT141" t="s">
        <v>1763</v>
      </c>
      <c r="ABU141" t="s">
        <v>1767</v>
      </c>
      <c r="ABV141" t="s">
        <v>1767</v>
      </c>
      <c r="ABW141" t="s">
        <v>1763</v>
      </c>
      <c r="ABX141" t="s">
        <v>1767</v>
      </c>
      <c r="ABY141" t="s">
        <v>1767</v>
      </c>
      <c r="ABZ141" t="s">
        <v>1767</v>
      </c>
      <c r="ACA141" t="s">
        <v>1767</v>
      </c>
      <c r="ACB141" t="s">
        <v>1763</v>
      </c>
      <c r="ACC141" t="s">
        <v>1767</v>
      </c>
      <c r="ACD141" t="s">
        <v>1767</v>
      </c>
      <c r="ACE141" t="s">
        <v>1767</v>
      </c>
      <c r="ACF141" t="s">
        <v>1767</v>
      </c>
      <c r="ACG141" t="s">
        <v>1767</v>
      </c>
      <c r="ACH141" t="s">
        <v>1767</v>
      </c>
      <c r="ACI141" t="s">
        <v>1767</v>
      </c>
    </row>
    <row r="142" spans="1:763">
      <c r="A142" t="s">
        <v>1457</v>
      </c>
      <c r="B142" t="s">
        <v>1458</v>
      </c>
      <c r="C142" t="s">
        <v>1459</v>
      </c>
      <c r="D142" t="s">
        <v>811</v>
      </c>
      <c r="E142" t="s">
        <v>811</v>
      </c>
      <c r="P142" t="s">
        <v>812</v>
      </c>
      <c r="Q142">
        <v>0.874863865752458</v>
      </c>
      <c r="T142" t="s">
        <v>1883</v>
      </c>
      <c r="V142" t="s">
        <v>1763</v>
      </c>
      <c r="X142" t="s">
        <v>1763</v>
      </c>
      <c r="Y142" t="s">
        <v>1764</v>
      </c>
      <c r="AA142" t="s">
        <v>1765</v>
      </c>
      <c r="AB142" t="s">
        <v>1766</v>
      </c>
      <c r="AC142" t="s">
        <v>1057</v>
      </c>
      <c r="AD142" t="s">
        <v>1763</v>
      </c>
      <c r="AE142" t="s">
        <v>1057</v>
      </c>
      <c r="AF142" t="s">
        <v>818</v>
      </c>
      <c r="AG142" t="s">
        <v>818</v>
      </c>
      <c r="KF142" t="s">
        <v>1057</v>
      </c>
      <c r="KH142" t="s">
        <v>818</v>
      </c>
      <c r="KI142" t="s">
        <v>818</v>
      </c>
      <c r="KJ142" t="s">
        <v>818</v>
      </c>
      <c r="KK142" t="s">
        <v>818</v>
      </c>
      <c r="KL142" t="s">
        <v>818</v>
      </c>
      <c r="KM142" t="s">
        <v>845</v>
      </c>
      <c r="KN142" t="s">
        <v>845</v>
      </c>
      <c r="KO142" t="s">
        <v>818</v>
      </c>
      <c r="KP142" t="s">
        <v>818</v>
      </c>
      <c r="KQ142" t="s">
        <v>837</v>
      </c>
      <c r="KR142" t="s">
        <v>818</v>
      </c>
      <c r="KS142" t="s">
        <v>818</v>
      </c>
      <c r="KT142" t="s">
        <v>818</v>
      </c>
      <c r="KU142" t="s">
        <v>818</v>
      </c>
      <c r="KV142" t="s">
        <v>845</v>
      </c>
      <c r="KW142" t="s">
        <v>818</v>
      </c>
      <c r="KX142" t="s">
        <v>837</v>
      </c>
      <c r="KY142" t="s">
        <v>818</v>
      </c>
      <c r="KZ142" t="s">
        <v>845</v>
      </c>
      <c r="LA142" t="s">
        <v>837</v>
      </c>
      <c r="LB142" t="s">
        <v>818</v>
      </c>
      <c r="LC142" t="s">
        <v>845</v>
      </c>
      <c r="LD142" t="s">
        <v>1057</v>
      </c>
      <c r="LE142" t="s">
        <v>845</v>
      </c>
      <c r="LF142" t="s">
        <v>836</v>
      </c>
      <c r="LH142" t="s">
        <v>1763</v>
      </c>
      <c r="LI142" t="s">
        <v>1767</v>
      </c>
      <c r="LJ142" t="s">
        <v>1767</v>
      </c>
      <c r="LK142" t="s">
        <v>1767</v>
      </c>
      <c r="LL142" t="s">
        <v>1767</v>
      </c>
      <c r="LM142" t="s">
        <v>1767</v>
      </c>
      <c r="LN142" t="s">
        <v>1763</v>
      </c>
      <c r="LO142" t="s">
        <v>1767</v>
      </c>
      <c r="LQ142" t="s">
        <v>1767</v>
      </c>
      <c r="LR142" t="s">
        <v>818</v>
      </c>
      <c r="LS142" t="s">
        <v>818</v>
      </c>
      <c r="LT142" t="s">
        <v>818</v>
      </c>
      <c r="LU142" t="s">
        <v>818</v>
      </c>
      <c r="LV142" t="s">
        <v>818</v>
      </c>
      <c r="LW142" t="s">
        <v>818</v>
      </c>
      <c r="LX142" t="s">
        <v>1767</v>
      </c>
      <c r="MA142" t="s">
        <v>1793</v>
      </c>
      <c r="MB142" t="s">
        <v>887</v>
      </c>
      <c r="MC142" t="s">
        <v>1804</v>
      </c>
      <c r="MD142" t="s">
        <v>1767</v>
      </c>
      <c r="ME142" t="s">
        <v>1805</v>
      </c>
      <c r="MF142" t="s">
        <v>1770</v>
      </c>
      <c r="MI142" t="s">
        <v>1763</v>
      </c>
      <c r="MJ142" t="s">
        <v>1771</v>
      </c>
      <c r="MK142" t="s">
        <v>1763</v>
      </c>
      <c r="ML142" t="s">
        <v>1767</v>
      </c>
      <c r="MM142" t="s">
        <v>1767</v>
      </c>
      <c r="MN142" t="s">
        <v>1767</v>
      </c>
      <c r="MO142" t="s">
        <v>1767</v>
      </c>
      <c r="MP142" t="s">
        <v>1767</v>
      </c>
      <c r="MQ142" t="s">
        <v>1767</v>
      </c>
      <c r="MR142" t="s">
        <v>1767</v>
      </c>
      <c r="MS142" t="s">
        <v>1767</v>
      </c>
      <c r="MT142" t="s">
        <v>1767</v>
      </c>
      <c r="MU142" t="s">
        <v>1763</v>
      </c>
      <c r="NC142" t="s">
        <v>1763</v>
      </c>
      <c r="ND142" t="s">
        <v>1767</v>
      </c>
      <c r="NE142" t="s">
        <v>1763</v>
      </c>
      <c r="NF142" t="s">
        <v>1763</v>
      </c>
      <c r="NG142" t="s">
        <v>1767</v>
      </c>
      <c r="NH142" t="s">
        <v>1767</v>
      </c>
      <c r="NI142" t="s">
        <v>1767</v>
      </c>
      <c r="NJ142" t="s">
        <v>1767</v>
      </c>
      <c r="NK142" t="s">
        <v>1767</v>
      </c>
      <c r="NL142" t="s">
        <v>1767</v>
      </c>
      <c r="NM142" t="s">
        <v>1767</v>
      </c>
      <c r="NN142" t="s">
        <v>1767</v>
      </c>
      <c r="NO142" t="s">
        <v>1767</v>
      </c>
      <c r="NP142" t="s">
        <v>1767</v>
      </c>
      <c r="NQ142" t="s">
        <v>1767</v>
      </c>
      <c r="NR142" t="s">
        <v>1763</v>
      </c>
      <c r="NS142" t="s">
        <v>1767</v>
      </c>
      <c r="NU142" t="s">
        <v>1795</v>
      </c>
      <c r="NV142" t="s">
        <v>1767</v>
      </c>
      <c r="NY142" t="s">
        <v>818</v>
      </c>
      <c r="OA142" t="s">
        <v>1767</v>
      </c>
      <c r="OB142" t="s">
        <v>1763</v>
      </c>
      <c r="OC142" t="s">
        <v>1767</v>
      </c>
      <c r="OD142" t="s">
        <v>1767</v>
      </c>
      <c r="OE142" t="s">
        <v>1767</v>
      </c>
      <c r="OF142" t="s">
        <v>1767</v>
      </c>
      <c r="OG142" t="s">
        <v>1767</v>
      </c>
      <c r="OH142" t="s">
        <v>1767</v>
      </c>
      <c r="OI142" t="s">
        <v>1767</v>
      </c>
      <c r="OJ142" t="s">
        <v>1767</v>
      </c>
      <c r="OK142" t="s">
        <v>1767</v>
      </c>
      <c r="OL142" t="s">
        <v>1767</v>
      </c>
      <c r="OM142" t="s">
        <v>1767</v>
      </c>
      <c r="ON142" t="s">
        <v>1767</v>
      </c>
      <c r="OP142" t="s">
        <v>1763</v>
      </c>
      <c r="OQ142" t="s">
        <v>1774</v>
      </c>
      <c r="OR142" t="s">
        <v>1775</v>
      </c>
      <c r="OS142" t="s">
        <v>1819</v>
      </c>
      <c r="OT142" t="s">
        <v>1763</v>
      </c>
      <c r="OU142" t="s">
        <v>1767</v>
      </c>
      <c r="OV142" t="s">
        <v>1777</v>
      </c>
      <c r="OW142" t="s">
        <v>1820</v>
      </c>
      <c r="OX142" t="s">
        <v>955</v>
      </c>
      <c r="OY142" t="s">
        <v>1779</v>
      </c>
      <c r="OZ142" t="s">
        <v>908</v>
      </c>
      <c r="PA142" t="s">
        <v>1763</v>
      </c>
      <c r="PB142" t="s">
        <v>1767</v>
      </c>
      <c r="PC142" t="s">
        <v>1767</v>
      </c>
      <c r="PD142" t="s">
        <v>1767</v>
      </c>
      <c r="PE142" t="s">
        <v>1767</v>
      </c>
      <c r="PF142" t="s">
        <v>1767</v>
      </c>
      <c r="PG142" t="s">
        <v>1767</v>
      </c>
      <c r="PH142" t="s">
        <v>1767</v>
      </c>
      <c r="PI142" t="s">
        <v>1767</v>
      </c>
      <c r="PJ142" t="s">
        <v>1767</v>
      </c>
      <c r="PK142" t="s">
        <v>1767</v>
      </c>
      <c r="PL142" t="s">
        <v>1780</v>
      </c>
      <c r="PM142" t="s">
        <v>879</v>
      </c>
      <c r="PN142" t="s">
        <v>837</v>
      </c>
      <c r="PO142" t="s">
        <v>1826</v>
      </c>
      <c r="PP142" t="s">
        <v>1782</v>
      </c>
      <c r="PQ142" t="s">
        <v>1763</v>
      </c>
      <c r="PR142" t="s">
        <v>1763</v>
      </c>
      <c r="PS142" t="s">
        <v>1767</v>
      </c>
      <c r="PT142" t="s">
        <v>1767</v>
      </c>
      <c r="PU142" t="s">
        <v>1767</v>
      </c>
      <c r="PV142" t="s">
        <v>1767</v>
      </c>
      <c r="PW142" t="s">
        <v>1767</v>
      </c>
      <c r="PX142" t="s">
        <v>1767</v>
      </c>
      <c r="PY142" t="s">
        <v>1767</v>
      </c>
      <c r="PZ142" t="s">
        <v>1783</v>
      </c>
      <c r="QA142" t="s">
        <v>841</v>
      </c>
      <c r="QB142" t="s">
        <v>1868</v>
      </c>
      <c r="QC142" t="s">
        <v>1785</v>
      </c>
      <c r="QD142" t="s">
        <v>1815</v>
      </c>
      <c r="QE142" t="s">
        <v>845</v>
      </c>
      <c r="QF142" t="s">
        <v>1763</v>
      </c>
      <c r="QG142" t="s">
        <v>1763</v>
      </c>
      <c r="QH142" t="s">
        <v>1763</v>
      </c>
      <c r="QI142" t="s">
        <v>1767</v>
      </c>
      <c r="QJ142" t="s">
        <v>1763</v>
      </c>
      <c r="QK142" t="s">
        <v>1763</v>
      </c>
      <c r="QL142" t="s">
        <v>1767</v>
      </c>
      <c r="QM142" t="s">
        <v>1767</v>
      </c>
      <c r="QN142" t="s">
        <v>1767</v>
      </c>
      <c r="QO142" t="s">
        <v>1767</v>
      </c>
      <c r="QP142" t="s">
        <v>1767</v>
      </c>
      <c r="QQ142" t="s">
        <v>1767</v>
      </c>
      <c r="QR142" t="s">
        <v>1763</v>
      </c>
      <c r="QS142" t="s">
        <v>1767</v>
      </c>
      <c r="QT142" t="s">
        <v>1767</v>
      </c>
      <c r="QU142" t="s">
        <v>1763</v>
      </c>
      <c r="QV142" t="s">
        <v>1767</v>
      </c>
      <c r="QW142" t="s">
        <v>1767</v>
      </c>
      <c r="QX142" t="s">
        <v>1767</v>
      </c>
      <c r="QY142" t="s">
        <v>1767</v>
      </c>
      <c r="QZ142" t="s">
        <v>1767</v>
      </c>
      <c r="RA142" t="s">
        <v>1767</v>
      </c>
      <c r="RB142" t="s">
        <v>1767</v>
      </c>
      <c r="RC142" t="s">
        <v>1767</v>
      </c>
      <c r="RD142" t="s">
        <v>1767</v>
      </c>
      <c r="RE142" t="s">
        <v>1767</v>
      </c>
      <c r="RF142" t="s">
        <v>1767</v>
      </c>
      <c r="RG142" t="s">
        <v>1767</v>
      </c>
      <c r="RH142" t="s">
        <v>1763</v>
      </c>
      <c r="RI142" t="s">
        <v>1767</v>
      </c>
      <c r="RJ142" t="s">
        <v>1767</v>
      </c>
      <c r="RK142" t="s">
        <v>1763</v>
      </c>
      <c r="RL142" t="s">
        <v>1767</v>
      </c>
      <c r="RM142" t="s">
        <v>1763</v>
      </c>
      <c r="RN142" t="s">
        <v>1767</v>
      </c>
      <c r="RO142" t="s">
        <v>1767</v>
      </c>
      <c r="RP142" t="s">
        <v>1767</v>
      </c>
      <c r="RQ142" t="s">
        <v>1767</v>
      </c>
      <c r="RR142" t="s">
        <v>1767</v>
      </c>
      <c r="RS142" t="s">
        <v>1767</v>
      </c>
      <c r="RT142" t="s">
        <v>1767</v>
      </c>
      <c r="RU142" t="s">
        <v>1767</v>
      </c>
      <c r="RV142" t="s">
        <v>1767</v>
      </c>
      <c r="RW142" t="s">
        <v>1767</v>
      </c>
      <c r="RX142" t="s">
        <v>845</v>
      </c>
      <c r="RY142" t="s">
        <v>1088</v>
      </c>
      <c r="RZ142" t="s">
        <v>1763</v>
      </c>
      <c r="SA142" t="s">
        <v>1763</v>
      </c>
      <c r="SB142" t="s">
        <v>1767</v>
      </c>
      <c r="SC142" t="s">
        <v>1767</v>
      </c>
      <c r="SD142" t="s">
        <v>1767</v>
      </c>
      <c r="SE142" t="s">
        <v>1767</v>
      </c>
      <c r="SF142" t="s">
        <v>1767</v>
      </c>
      <c r="SG142" t="s">
        <v>1767</v>
      </c>
      <c r="SH142" t="s">
        <v>1767</v>
      </c>
      <c r="SI142" t="s">
        <v>1767</v>
      </c>
      <c r="SJ142" t="s">
        <v>1767</v>
      </c>
      <c r="SK142" t="s">
        <v>1767</v>
      </c>
      <c r="SL142" t="s">
        <v>1763</v>
      </c>
      <c r="SM142" t="s">
        <v>1767</v>
      </c>
      <c r="SN142" t="s">
        <v>1767</v>
      </c>
      <c r="SO142" t="s">
        <v>1767</v>
      </c>
      <c r="SP142" t="s">
        <v>1767</v>
      </c>
      <c r="SQ142" t="s">
        <v>1763</v>
      </c>
      <c r="SR142" t="s">
        <v>1767</v>
      </c>
      <c r="SS142" t="s">
        <v>1767</v>
      </c>
      <c r="ST142" t="s">
        <v>1767</v>
      </c>
      <c r="SU142" t="s">
        <v>1767</v>
      </c>
      <c r="SV142" t="s">
        <v>1767</v>
      </c>
      <c r="SW142" t="s">
        <v>1767</v>
      </c>
      <c r="SX142" t="s">
        <v>1767</v>
      </c>
      <c r="SY142" t="s">
        <v>1767</v>
      </c>
      <c r="SZ142" t="s">
        <v>1763</v>
      </c>
      <c r="TA142" t="s">
        <v>1767</v>
      </c>
      <c r="TB142" t="s">
        <v>1767</v>
      </c>
      <c r="TC142" t="s">
        <v>1767</v>
      </c>
      <c r="TD142" t="s">
        <v>1767</v>
      </c>
      <c r="TE142" t="s">
        <v>1767</v>
      </c>
      <c r="TF142" t="s">
        <v>1767</v>
      </c>
      <c r="TG142" t="s">
        <v>1767</v>
      </c>
      <c r="TH142" t="s">
        <v>1767</v>
      </c>
      <c r="TI142" t="s">
        <v>1767</v>
      </c>
      <c r="TJ142" t="s">
        <v>1763</v>
      </c>
      <c r="TK142" t="s">
        <v>1767</v>
      </c>
      <c r="TL142" t="s">
        <v>1767</v>
      </c>
      <c r="TM142" t="s">
        <v>1767</v>
      </c>
      <c r="TN142" t="s">
        <v>1767</v>
      </c>
      <c r="TO142" t="s">
        <v>1767</v>
      </c>
      <c r="TP142" t="s">
        <v>1767</v>
      </c>
      <c r="TQ142" t="s">
        <v>1767</v>
      </c>
      <c r="TR142" t="s">
        <v>1767</v>
      </c>
      <c r="TS142" t="s">
        <v>1767</v>
      </c>
      <c r="TT142" t="s">
        <v>1767</v>
      </c>
      <c r="TU142" t="s">
        <v>1763</v>
      </c>
      <c r="TV142" t="s">
        <v>1767</v>
      </c>
      <c r="TW142" t="s">
        <v>1767</v>
      </c>
      <c r="TY142" t="s">
        <v>1763</v>
      </c>
      <c r="TZ142" t="s">
        <v>1767</v>
      </c>
      <c r="UA142" t="s">
        <v>1767</v>
      </c>
      <c r="UB142" t="s">
        <v>1767</v>
      </c>
      <c r="UC142" t="s">
        <v>1767</v>
      </c>
      <c r="UD142" t="s">
        <v>1767</v>
      </c>
      <c r="UE142" t="s">
        <v>1767</v>
      </c>
      <c r="UF142" t="s">
        <v>1767</v>
      </c>
      <c r="UG142" t="s">
        <v>1767</v>
      </c>
      <c r="UH142" t="s">
        <v>1767</v>
      </c>
      <c r="UI142" t="s">
        <v>1767</v>
      </c>
      <c r="UJ142" t="s">
        <v>1767</v>
      </c>
      <c r="UK142" t="s">
        <v>1767</v>
      </c>
      <c r="UL142" t="s">
        <v>1763</v>
      </c>
      <c r="UM142" t="s">
        <v>1767</v>
      </c>
      <c r="UN142" t="s">
        <v>1767</v>
      </c>
      <c r="UO142" t="s">
        <v>1767</v>
      </c>
      <c r="UP142" t="s">
        <v>1763</v>
      </c>
      <c r="UQ142" t="s">
        <v>1767</v>
      </c>
      <c r="UR142" t="s">
        <v>1767</v>
      </c>
      <c r="US142" t="s">
        <v>1767</v>
      </c>
      <c r="UT142" t="s">
        <v>1767</v>
      </c>
      <c r="UU142" t="s">
        <v>1767</v>
      </c>
      <c r="UV142" t="s">
        <v>1767</v>
      </c>
      <c r="UW142" t="s">
        <v>1767</v>
      </c>
      <c r="UX142" t="s">
        <v>1767</v>
      </c>
      <c r="UY142" t="s">
        <v>1767</v>
      </c>
      <c r="UZ142" t="s">
        <v>1767</v>
      </c>
      <c r="VB142" t="s">
        <v>1822</v>
      </c>
      <c r="VC142" t="s">
        <v>1846</v>
      </c>
      <c r="VD142" t="s">
        <v>1767</v>
      </c>
      <c r="VE142" t="s">
        <v>1767</v>
      </c>
      <c r="VF142" t="s">
        <v>1763</v>
      </c>
      <c r="VG142" t="s">
        <v>1763</v>
      </c>
      <c r="VH142" t="s">
        <v>1767</v>
      </c>
      <c r="VI142" t="s">
        <v>1767</v>
      </c>
      <c r="VJ142" t="s">
        <v>1767</v>
      </c>
      <c r="VK142" t="s">
        <v>1767</v>
      </c>
      <c r="VL142" t="s">
        <v>1767</v>
      </c>
      <c r="VM142" t="s">
        <v>1767</v>
      </c>
      <c r="VN142" t="s">
        <v>1767</v>
      </c>
      <c r="VO142" t="s">
        <v>1767</v>
      </c>
      <c r="VP142" t="s">
        <v>1767</v>
      </c>
      <c r="VQ142" t="s">
        <v>1767</v>
      </c>
      <c r="VY142" t="s">
        <v>1767</v>
      </c>
      <c r="VZ142" t="s">
        <v>1763</v>
      </c>
      <c r="WA142" t="s">
        <v>1763</v>
      </c>
      <c r="WB142" t="s">
        <v>1763</v>
      </c>
      <c r="WC142" t="s">
        <v>1763</v>
      </c>
      <c r="WD142" t="s">
        <v>1763</v>
      </c>
      <c r="WE142" t="s">
        <v>1767</v>
      </c>
      <c r="WF142" t="s">
        <v>1767</v>
      </c>
      <c r="WG142" t="s">
        <v>1767</v>
      </c>
      <c r="WH142" t="s">
        <v>1767</v>
      </c>
      <c r="WI142" t="s">
        <v>1767</v>
      </c>
      <c r="WJ142" t="s">
        <v>1767</v>
      </c>
      <c r="WK142" t="s">
        <v>1763</v>
      </c>
      <c r="WL142" t="s">
        <v>1767</v>
      </c>
      <c r="WM142" t="s">
        <v>1767</v>
      </c>
      <c r="WN142" t="s">
        <v>1767</v>
      </c>
      <c r="WO142" t="s">
        <v>1767</v>
      </c>
      <c r="WP142" t="s">
        <v>1767</v>
      </c>
      <c r="WQ142" t="s">
        <v>1767</v>
      </c>
      <c r="WR142" t="s">
        <v>1767</v>
      </c>
      <c r="WS142" t="s">
        <v>891</v>
      </c>
      <c r="WU142" t="s">
        <v>1767</v>
      </c>
      <c r="WV142" t="s">
        <v>1767</v>
      </c>
      <c r="WW142" t="s">
        <v>1767</v>
      </c>
      <c r="WX142" t="s">
        <v>1767</v>
      </c>
      <c r="WY142" t="s">
        <v>1767</v>
      </c>
      <c r="WZ142" t="s">
        <v>1763</v>
      </c>
      <c r="XA142" t="s">
        <v>1767</v>
      </c>
      <c r="XB142" t="s">
        <v>1767</v>
      </c>
      <c r="XC142" t="s">
        <v>1789</v>
      </c>
      <c r="XD142" t="s">
        <v>1763</v>
      </c>
      <c r="XE142" t="s">
        <v>1767</v>
      </c>
      <c r="XF142" t="s">
        <v>1767</v>
      </c>
      <c r="XG142" t="s">
        <v>1767</v>
      </c>
      <c r="XH142" t="s">
        <v>1767</v>
      </c>
      <c r="XI142" t="s">
        <v>1767</v>
      </c>
      <c r="XJ142" t="s">
        <v>1767</v>
      </c>
      <c r="XK142" t="s">
        <v>1767</v>
      </c>
      <c r="XL142" t="s">
        <v>1767</v>
      </c>
      <c r="XM142" t="s">
        <v>1767</v>
      </c>
      <c r="XN142" t="s">
        <v>1767</v>
      </c>
      <c r="XO142" t="s">
        <v>1767</v>
      </c>
      <c r="XP142" t="s">
        <v>1767</v>
      </c>
      <c r="XQ142" t="s">
        <v>1767</v>
      </c>
      <c r="XR142" t="s">
        <v>1763</v>
      </c>
      <c r="XS142" t="s">
        <v>1767</v>
      </c>
      <c r="XT142" t="s">
        <v>1767</v>
      </c>
      <c r="XU142" t="s">
        <v>1767</v>
      </c>
      <c r="XV142" t="s">
        <v>1767</v>
      </c>
      <c r="XW142" t="s">
        <v>1767</v>
      </c>
      <c r="XX142" t="s">
        <v>1767</v>
      </c>
      <c r="XY142" t="s">
        <v>1767</v>
      </c>
      <c r="XZ142" t="s">
        <v>1767</v>
      </c>
      <c r="ZM142" t="s">
        <v>1767</v>
      </c>
      <c r="ZN142" t="s">
        <v>1767</v>
      </c>
      <c r="ZO142" t="s">
        <v>1767</v>
      </c>
      <c r="ZP142" t="s">
        <v>1767</v>
      </c>
      <c r="ZQ142" t="s">
        <v>1763</v>
      </c>
      <c r="ZR142" t="s">
        <v>1763</v>
      </c>
      <c r="ZS142" t="s">
        <v>1767</v>
      </c>
      <c r="ZT142" t="s">
        <v>1767</v>
      </c>
      <c r="ZU142" t="s">
        <v>1767</v>
      </c>
      <c r="ZV142" t="s">
        <v>1767</v>
      </c>
      <c r="ZW142" t="s">
        <v>1767</v>
      </c>
      <c r="ZX142" t="s">
        <v>1767</v>
      </c>
      <c r="ZY142" t="s">
        <v>1767</v>
      </c>
      <c r="ZZ142" t="s">
        <v>1767</v>
      </c>
      <c r="AAA142" t="s">
        <v>1767</v>
      </c>
      <c r="AAB142" t="s">
        <v>1767</v>
      </c>
      <c r="AAC142" t="s">
        <v>1767</v>
      </c>
      <c r="AAD142" t="s">
        <v>1767</v>
      </c>
      <c r="AAE142" t="s">
        <v>1767</v>
      </c>
      <c r="AAF142" t="s">
        <v>1767</v>
      </c>
      <c r="AAH142" t="s">
        <v>1763</v>
      </c>
      <c r="AAI142" t="s">
        <v>1767</v>
      </c>
      <c r="AAJ142" t="s">
        <v>1767</v>
      </c>
      <c r="AAK142" t="s">
        <v>1767</v>
      </c>
      <c r="AAL142" t="s">
        <v>1767</v>
      </c>
      <c r="AAM142" t="s">
        <v>1767</v>
      </c>
      <c r="AAN142" t="s">
        <v>1767</v>
      </c>
      <c r="AAO142" t="s">
        <v>1767</v>
      </c>
      <c r="AAP142" t="s">
        <v>1767</v>
      </c>
      <c r="AAQ142" t="s">
        <v>1767</v>
      </c>
      <c r="AAR142" t="s">
        <v>1767</v>
      </c>
      <c r="AAS142" t="s">
        <v>1763</v>
      </c>
      <c r="AAT142" t="s">
        <v>1767</v>
      </c>
      <c r="AAV142" t="s">
        <v>1763</v>
      </c>
      <c r="AAW142" t="s">
        <v>1767</v>
      </c>
      <c r="AAX142" t="s">
        <v>1767</v>
      </c>
      <c r="AAY142" t="s">
        <v>1767</v>
      </c>
      <c r="AAZ142" t="s">
        <v>1767</v>
      </c>
      <c r="ABA142" t="s">
        <v>1767</v>
      </c>
      <c r="ABB142" t="s">
        <v>1767</v>
      </c>
      <c r="ABC142" t="s">
        <v>1767</v>
      </c>
      <c r="ABD142" t="s">
        <v>1767</v>
      </c>
      <c r="ABE142" t="s">
        <v>1767</v>
      </c>
      <c r="ABF142" t="s">
        <v>1767</v>
      </c>
      <c r="ABG142" t="s">
        <v>1767</v>
      </c>
      <c r="ABH142" t="s">
        <v>1767</v>
      </c>
      <c r="ABI142" t="s">
        <v>1767</v>
      </c>
      <c r="ABJ142" t="s">
        <v>1767</v>
      </c>
      <c r="ABK142" t="s">
        <v>1763</v>
      </c>
      <c r="ABL142" t="s">
        <v>1767</v>
      </c>
      <c r="ABM142" t="s">
        <v>1767</v>
      </c>
      <c r="ABN142" t="s">
        <v>1767</v>
      </c>
      <c r="ABO142" t="s">
        <v>1767</v>
      </c>
      <c r="ABP142" t="s">
        <v>1767</v>
      </c>
      <c r="ABQ142" t="s">
        <v>1767</v>
      </c>
      <c r="ABR142" t="s">
        <v>1767</v>
      </c>
      <c r="ABS142" t="s">
        <v>1767</v>
      </c>
      <c r="ABT142" t="s">
        <v>1767</v>
      </c>
      <c r="ABU142" t="s">
        <v>1767</v>
      </c>
      <c r="ABV142" t="s">
        <v>1767</v>
      </c>
      <c r="ABW142" t="s">
        <v>1767</v>
      </c>
      <c r="ABX142" t="s">
        <v>1767</v>
      </c>
      <c r="ABY142" t="s">
        <v>1767</v>
      </c>
      <c r="ABZ142" t="s">
        <v>1767</v>
      </c>
      <c r="ACA142" t="s">
        <v>1767</v>
      </c>
      <c r="ACB142" t="s">
        <v>1763</v>
      </c>
      <c r="ACC142" t="s">
        <v>1767</v>
      </c>
      <c r="ACD142" t="s">
        <v>1767</v>
      </c>
      <c r="ACE142" t="s">
        <v>1767</v>
      </c>
      <c r="ACF142" t="s">
        <v>1767</v>
      </c>
      <c r="ACG142" t="s">
        <v>1767</v>
      </c>
      <c r="ACH142" t="s">
        <v>1767</v>
      </c>
      <c r="ACI142" t="s">
        <v>1767</v>
      </c>
    </row>
    <row r="143" spans="1:763">
      <c r="A143" t="s">
        <v>1460</v>
      </c>
      <c r="B143" t="s">
        <v>1461</v>
      </c>
      <c r="C143" t="s">
        <v>1462</v>
      </c>
      <c r="D143" t="s">
        <v>873</v>
      </c>
      <c r="E143" t="s">
        <v>873</v>
      </c>
      <c r="P143" t="s">
        <v>874</v>
      </c>
      <c r="T143" t="s">
        <v>1863</v>
      </c>
      <c r="V143" t="s">
        <v>1763</v>
      </c>
      <c r="X143" t="s">
        <v>1763</v>
      </c>
      <c r="Y143" t="s">
        <v>1791</v>
      </c>
      <c r="AA143" t="s">
        <v>1792</v>
      </c>
      <c r="AB143" t="s">
        <v>1817</v>
      </c>
      <c r="AC143" t="s">
        <v>837</v>
      </c>
      <c r="AD143" t="s">
        <v>1767</v>
      </c>
      <c r="AE143" t="s">
        <v>818</v>
      </c>
      <c r="AF143" t="s">
        <v>837</v>
      </c>
      <c r="AG143" t="s">
        <v>818</v>
      </c>
      <c r="KF143" t="s">
        <v>837</v>
      </c>
      <c r="KH143" t="s">
        <v>818</v>
      </c>
      <c r="KI143" t="s">
        <v>818</v>
      </c>
      <c r="KJ143" t="s">
        <v>818</v>
      </c>
      <c r="KK143" t="s">
        <v>818</v>
      </c>
      <c r="KL143" t="s">
        <v>818</v>
      </c>
      <c r="KM143" t="s">
        <v>818</v>
      </c>
      <c r="KN143" t="s">
        <v>845</v>
      </c>
      <c r="KO143" t="s">
        <v>818</v>
      </c>
      <c r="KP143" t="s">
        <v>818</v>
      </c>
      <c r="KQ143" t="s">
        <v>845</v>
      </c>
      <c r="KR143" t="s">
        <v>818</v>
      </c>
      <c r="KS143" t="s">
        <v>818</v>
      </c>
      <c r="KT143" t="s">
        <v>818</v>
      </c>
      <c r="KU143" t="s">
        <v>818</v>
      </c>
      <c r="KV143" t="s">
        <v>818</v>
      </c>
      <c r="KW143" t="s">
        <v>818</v>
      </c>
      <c r="KX143" t="s">
        <v>845</v>
      </c>
      <c r="KY143" t="s">
        <v>818</v>
      </c>
      <c r="KZ143" t="s">
        <v>818</v>
      </c>
      <c r="LA143" t="s">
        <v>845</v>
      </c>
      <c r="LB143" t="s">
        <v>818</v>
      </c>
      <c r="LC143" t="s">
        <v>818</v>
      </c>
      <c r="LD143" t="s">
        <v>837</v>
      </c>
      <c r="LE143" t="s">
        <v>818</v>
      </c>
      <c r="LF143" t="s">
        <v>837</v>
      </c>
      <c r="LH143" t="s">
        <v>1767</v>
      </c>
      <c r="LI143" t="s">
        <v>1767</v>
      </c>
      <c r="LJ143" t="s">
        <v>1767</v>
      </c>
      <c r="LK143" t="s">
        <v>1767</v>
      </c>
      <c r="LL143" t="s">
        <v>1767</v>
      </c>
      <c r="LM143" t="s">
        <v>1767</v>
      </c>
      <c r="LO143" t="s">
        <v>1767</v>
      </c>
      <c r="LQ143" t="s">
        <v>1767</v>
      </c>
      <c r="LR143" t="s">
        <v>818</v>
      </c>
      <c r="LV143" t="s">
        <v>818</v>
      </c>
      <c r="LX143" t="s">
        <v>1767</v>
      </c>
      <c r="MU143" t="s">
        <v>1767</v>
      </c>
      <c r="MV143" t="s">
        <v>1767</v>
      </c>
      <c r="MW143" t="s">
        <v>1763</v>
      </c>
      <c r="MX143" t="s">
        <v>1767</v>
      </c>
      <c r="MY143" t="s">
        <v>1767</v>
      </c>
      <c r="MZ143" t="s">
        <v>1767</v>
      </c>
      <c r="NA143" t="s">
        <v>1767</v>
      </c>
      <c r="NB143" t="s">
        <v>1767</v>
      </c>
      <c r="NR143" t="s">
        <v>1763</v>
      </c>
      <c r="NS143" t="s">
        <v>1763</v>
      </c>
      <c r="NT143" t="s">
        <v>1846</v>
      </c>
      <c r="NU143" t="s">
        <v>1772</v>
      </c>
      <c r="OP143" t="s">
        <v>1763</v>
      </c>
      <c r="OQ143" t="s">
        <v>890</v>
      </c>
      <c r="OR143" t="s">
        <v>1775</v>
      </c>
      <c r="OS143" t="s">
        <v>1819</v>
      </c>
      <c r="OT143" t="s">
        <v>1767</v>
      </c>
      <c r="OU143" t="s">
        <v>1763</v>
      </c>
      <c r="OV143" t="s">
        <v>1867</v>
      </c>
      <c r="PA143" t="s">
        <v>1767</v>
      </c>
      <c r="PB143" t="s">
        <v>1767</v>
      </c>
      <c r="PC143" t="s">
        <v>1767</v>
      </c>
      <c r="PD143" t="s">
        <v>1767</v>
      </c>
      <c r="PE143" t="s">
        <v>1767</v>
      </c>
      <c r="PF143" t="s">
        <v>1763</v>
      </c>
      <c r="PG143" t="s">
        <v>1767</v>
      </c>
      <c r="PH143" t="s">
        <v>1767</v>
      </c>
      <c r="PI143" t="s">
        <v>1767</v>
      </c>
      <c r="PJ143" t="s">
        <v>1767</v>
      </c>
      <c r="PM143" t="s">
        <v>1057</v>
      </c>
      <c r="PN143" t="s">
        <v>837</v>
      </c>
      <c r="PO143" t="s">
        <v>1812</v>
      </c>
      <c r="PP143" t="s">
        <v>1782</v>
      </c>
      <c r="PQ143" t="s">
        <v>1763</v>
      </c>
      <c r="PR143" t="s">
        <v>1763</v>
      </c>
      <c r="PS143" t="s">
        <v>1767</v>
      </c>
      <c r="PT143" t="s">
        <v>1767</v>
      </c>
      <c r="PU143" t="s">
        <v>1767</v>
      </c>
      <c r="PV143" t="s">
        <v>1767</v>
      </c>
      <c r="PW143" t="s">
        <v>1767</v>
      </c>
      <c r="PX143" t="s">
        <v>1767</v>
      </c>
      <c r="PY143" t="s">
        <v>1767</v>
      </c>
      <c r="PZ143" t="s">
        <v>1783</v>
      </c>
      <c r="QA143" t="s">
        <v>841</v>
      </c>
      <c r="QB143" t="s">
        <v>1850</v>
      </c>
      <c r="QC143" t="s">
        <v>1785</v>
      </c>
      <c r="QD143" t="s">
        <v>1786</v>
      </c>
      <c r="QE143" t="s">
        <v>836</v>
      </c>
      <c r="QF143" t="s">
        <v>1763</v>
      </c>
      <c r="QG143" t="s">
        <v>1763</v>
      </c>
      <c r="QH143" t="s">
        <v>1763</v>
      </c>
      <c r="QI143" t="s">
        <v>1767</v>
      </c>
      <c r="QJ143" t="s">
        <v>1763</v>
      </c>
      <c r="QK143" t="s">
        <v>1763</v>
      </c>
      <c r="QL143" t="s">
        <v>1767</v>
      </c>
      <c r="QM143" t="s">
        <v>1763</v>
      </c>
      <c r="QN143" t="s">
        <v>1767</v>
      </c>
      <c r="QO143" t="s">
        <v>1767</v>
      </c>
      <c r="QP143" t="s">
        <v>1767</v>
      </c>
      <c r="QQ143" t="s">
        <v>1767</v>
      </c>
      <c r="QR143" t="s">
        <v>1801</v>
      </c>
      <c r="QS143" t="s">
        <v>1767</v>
      </c>
      <c r="QT143" t="s">
        <v>1767</v>
      </c>
      <c r="QU143" t="s">
        <v>1767</v>
      </c>
      <c r="QV143" t="s">
        <v>1767</v>
      </c>
      <c r="QW143" t="s">
        <v>1767</v>
      </c>
      <c r="QX143" t="s">
        <v>1767</v>
      </c>
      <c r="QY143" t="s">
        <v>1767</v>
      </c>
      <c r="QZ143" t="s">
        <v>1767</v>
      </c>
      <c r="RA143" t="s">
        <v>1763</v>
      </c>
      <c r="RB143" t="s">
        <v>1767</v>
      </c>
      <c r="RC143" t="s">
        <v>1767</v>
      </c>
      <c r="RD143" t="s">
        <v>1767</v>
      </c>
      <c r="RE143" t="s">
        <v>1763</v>
      </c>
      <c r="RF143" t="s">
        <v>1763</v>
      </c>
      <c r="RG143" t="s">
        <v>1767</v>
      </c>
      <c r="RH143" t="s">
        <v>1767</v>
      </c>
      <c r="RI143" t="s">
        <v>1767</v>
      </c>
      <c r="RJ143" t="s">
        <v>1767</v>
      </c>
      <c r="RK143" t="s">
        <v>1763</v>
      </c>
      <c r="RL143" t="s">
        <v>1763</v>
      </c>
      <c r="RM143" t="s">
        <v>1763</v>
      </c>
      <c r="RN143" t="s">
        <v>1767</v>
      </c>
      <c r="RO143" t="s">
        <v>1767</v>
      </c>
      <c r="RP143" t="s">
        <v>1767</v>
      </c>
      <c r="RQ143" t="s">
        <v>1767</v>
      </c>
      <c r="RR143" t="s">
        <v>1767</v>
      </c>
      <c r="RS143" t="s">
        <v>1767</v>
      </c>
      <c r="RT143" t="s">
        <v>1767</v>
      </c>
      <c r="RU143" t="s">
        <v>1767</v>
      </c>
      <c r="RV143" t="s">
        <v>1767</v>
      </c>
      <c r="RW143" t="s">
        <v>1767</v>
      </c>
      <c r="RX143" t="s">
        <v>837</v>
      </c>
      <c r="RY143" t="s">
        <v>958</v>
      </c>
      <c r="RZ143" t="s">
        <v>1767</v>
      </c>
      <c r="SB143" t="s">
        <v>1767</v>
      </c>
      <c r="SC143" t="s">
        <v>1767</v>
      </c>
      <c r="SD143" t="s">
        <v>1767</v>
      </c>
      <c r="SE143" t="s">
        <v>1767</v>
      </c>
      <c r="SF143" t="s">
        <v>1767</v>
      </c>
      <c r="SG143" t="s">
        <v>1767</v>
      </c>
      <c r="SH143" t="s">
        <v>1767</v>
      </c>
      <c r="SI143" t="s">
        <v>1767</v>
      </c>
      <c r="SJ143" t="s">
        <v>1763</v>
      </c>
      <c r="SK143" t="s">
        <v>1767</v>
      </c>
      <c r="SL143" t="s">
        <v>1767</v>
      </c>
      <c r="SM143" t="s">
        <v>1767</v>
      </c>
      <c r="SN143" t="s">
        <v>1767</v>
      </c>
      <c r="SO143" t="s">
        <v>1767</v>
      </c>
      <c r="SP143" t="s">
        <v>1767</v>
      </c>
      <c r="SQ143" t="s">
        <v>1767</v>
      </c>
      <c r="SR143" t="s">
        <v>1767</v>
      </c>
      <c r="SS143" t="s">
        <v>1767</v>
      </c>
      <c r="ST143" t="s">
        <v>1767</v>
      </c>
      <c r="SU143" t="s">
        <v>1767</v>
      </c>
      <c r="SV143" t="s">
        <v>1767</v>
      </c>
      <c r="SW143" t="s">
        <v>1767</v>
      </c>
      <c r="SX143" t="s">
        <v>1767</v>
      </c>
      <c r="SY143" t="s">
        <v>1767</v>
      </c>
      <c r="SZ143" t="s">
        <v>1767</v>
      </c>
      <c r="TA143" t="s">
        <v>1767</v>
      </c>
      <c r="TB143" t="s">
        <v>1767</v>
      </c>
      <c r="TC143" t="s">
        <v>1767</v>
      </c>
      <c r="TD143" t="s">
        <v>1767</v>
      </c>
      <c r="TE143" t="s">
        <v>1767</v>
      </c>
      <c r="TF143" t="s">
        <v>1763</v>
      </c>
      <c r="TG143" t="s">
        <v>1767</v>
      </c>
      <c r="TH143" t="s">
        <v>1767</v>
      </c>
      <c r="TI143" t="s">
        <v>1767</v>
      </c>
      <c r="TU143" t="s">
        <v>1767</v>
      </c>
      <c r="TY143" t="s">
        <v>1763</v>
      </c>
      <c r="TZ143" t="s">
        <v>1763</v>
      </c>
      <c r="UA143" t="s">
        <v>1767</v>
      </c>
      <c r="UB143" t="s">
        <v>1763</v>
      </c>
      <c r="UC143" t="s">
        <v>1767</v>
      </c>
      <c r="UD143" t="s">
        <v>1767</v>
      </c>
      <c r="UE143" t="s">
        <v>1767</v>
      </c>
      <c r="UF143" t="s">
        <v>1767</v>
      </c>
      <c r="UG143" t="s">
        <v>1763</v>
      </c>
      <c r="UH143" t="s">
        <v>1767</v>
      </c>
      <c r="UI143" t="s">
        <v>1767</v>
      </c>
      <c r="UJ143" t="s">
        <v>1767</v>
      </c>
      <c r="UK143" t="s">
        <v>1767</v>
      </c>
      <c r="UL143" t="s">
        <v>1763</v>
      </c>
      <c r="UM143" t="s">
        <v>1763</v>
      </c>
      <c r="UN143" t="s">
        <v>1767</v>
      </c>
      <c r="UO143" t="s">
        <v>1767</v>
      </c>
      <c r="UP143" t="s">
        <v>1767</v>
      </c>
      <c r="UQ143" t="s">
        <v>1767</v>
      </c>
      <c r="UR143" t="s">
        <v>1767</v>
      </c>
      <c r="US143" t="s">
        <v>1767</v>
      </c>
      <c r="UT143" t="s">
        <v>1767</v>
      </c>
      <c r="UU143" t="s">
        <v>1767</v>
      </c>
      <c r="UV143" t="s">
        <v>1767</v>
      </c>
      <c r="UW143" t="s">
        <v>1763</v>
      </c>
      <c r="UX143" t="s">
        <v>1767</v>
      </c>
      <c r="UY143" t="s">
        <v>1767</v>
      </c>
      <c r="UZ143" t="s">
        <v>1767</v>
      </c>
      <c r="VD143" t="s">
        <v>1767</v>
      </c>
      <c r="VE143" t="s">
        <v>1767</v>
      </c>
      <c r="VF143" t="s">
        <v>1763</v>
      </c>
      <c r="VG143" t="s">
        <v>1763</v>
      </c>
      <c r="VH143" t="s">
        <v>1763</v>
      </c>
      <c r="VI143" t="s">
        <v>1767</v>
      </c>
      <c r="VJ143" t="s">
        <v>1767</v>
      </c>
      <c r="VK143" t="s">
        <v>1767</v>
      </c>
      <c r="VL143" t="s">
        <v>1767</v>
      </c>
      <c r="VM143" t="s">
        <v>1767</v>
      </c>
      <c r="VN143" t="s">
        <v>1767</v>
      </c>
      <c r="VO143" t="s">
        <v>1767</v>
      </c>
      <c r="VP143" t="s">
        <v>1767</v>
      </c>
      <c r="VQ143" t="s">
        <v>1767</v>
      </c>
      <c r="VY143" t="s">
        <v>1767</v>
      </c>
      <c r="VZ143" t="s">
        <v>1763</v>
      </c>
      <c r="WA143" t="s">
        <v>1767</v>
      </c>
      <c r="WJ143" t="s">
        <v>1767</v>
      </c>
      <c r="WK143" t="s">
        <v>1763</v>
      </c>
      <c r="WL143" t="s">
        <v>1767</v>
      </c>
      <c r="WM143" t="s">
        <v>1763</v>
      </c>
      <c r="WN143" t="s">
        <v>1767</v>
      </c>
      <c r="WO143" t="s">
        <v>1767</v>
      </c>
      <c r="WP143" t="s">
        <v>1767</v>
      </c>
      <c r="WQ143" t="s">
        <v>1767</v>
      </c>
      <c r="WR143" t="s">
        <v>1767</v>
      </c>
      <c r="WS143" t="s">
        <v>956</v>
      </c>
      <c r="WU143" t="s">
        <v>1767</v>
      </c>
      <c r="WV143" t="s">
        <v>1767</v>
      </c>
      <c r="WW143" t="s">
        <v>1767</v>
      </c>
      <c r="WX143" t="s">
        <v>1767</v>
      </c>
      <c r="WY143" t="s">
        <v>1767</v>
      </c>
      <c r="WZ143" t="s">
        <v>1763</v>
      </c>
      <c r="XA143" t="s">
        <v>1767</v>
      </c>
      <c r="XB143" t="s">
        <v>1767</v>
      </c>
      <c r="XC143" t="s">
        <v>1789</v>
      </c>
      <c r="XD143" t="s">
        <v>1763</v>
      </c>
      <c r="XE143" t="s">
        <v>1763</v>
      </c>
      <c r="XF143" t="s">
        <v>1767</v>
      </c>
      <c r="XG143" t="s">
        <v>1767</v>
      </c>
      <c r="XH143" t="s">
        <v>1767</v>
      </c>
      <c r="XI143" t="s">
        <v>1767</v>
      </c>
      <c r="XJ143" t="s">
        <v>1767</v>
      </c>
      <c r="XK143" t="s">
        <v>1767</v>
      </c>
      <c r="XL143" t="s">
        <v>1767</v>
      </c>
      <c r="XM143" t="s">
        <v>1767</v>
      </c>
      <c r="XN143" t="s">
        <v>1767</v>
      </c>
      <c r="XO143" t="s">
        <v>1767</v>
      </c>
      <c r="XP143" t="s">
        <v>1767</v>
      </c>
      <c r="XQ143" t="s">
        <v>1767</v>
      </c>
      <c r="XR143" t="s">
        <v>1767</v>
      </c>
      <c r="XS143" t="s">
        <v>1767</v>
      </c>
      <c r="XT143" t="s">
        <v>1767</v>
      </c>
      <c r="XU143" t="s">
        <v>1767</v>
      </c>
      <c r="XV143" t="s">
        <v>1767</v>
      </c>
      <c r="XW143" t="s">
        <v>1763</v>
      </c>
      <c r="XX143" t="s">
        <v>1767</v>
      </c>
      <c r="XY143" t="s">
        <v>1767</v>
      </c>
      <c r="XZ143" t="s">
        <v>1767</v>
      </c>
      <c r="ZM143" t="s">
        <v>1767</v>
      </c>
      <c r="ZN143" t="s">
        <v>1767</v>
      </c>
      <c r="ZO143" t="s">
        <v>1767</v>
      </c>
      <c r="ZP143" t="s">
        <v>1767</v>
      </c>
      <c r="ZQ143" t="s">
        <v>1767</v>
      </c>
      <c r="ZR143" t="s">
        <v>1763</v>
      </c>
      <c r="ZS143" t="s">
        <v>1767</v>
      </c>
      <c r="ZT143" t="s">
        <v>1767</v>
      </c>
      <c r="ZU143" t="s">
        <v>1767</v>
      </c>
      <c r="ZV143" t="s">
        <v>1763</v>
      </c>
      <c r="ZW143" t="s">
        <v>1767</v>
      </c>
      <c r="ZX143" t="s">
        <v>1767</v>
      </c>
      <c r="ZY143" t="s">
        <v>1767</v>
      </c>
      <c r="ZZ143" t="s">
        <v>1767</v>
      </c>
      <c r="AAA143" t="s">
        <v>1763</v>
      </c>
      <c r="AAB143" t="s">
        <v>1767</v>
      </c>
      <c r="AAC143" t="s">
        <v>1767</v>
      </c>
      <c r="AAD143" t="s">
        <v>1767</v>
      </c>
      <c r="AAE143" t="s">
        <v>1767</v>
      </c>
      <c r="AAF143" t="s">
        <v>1767</v>
      </c>
      <c r="AAH143" t="s">
        <v>1767</v>
      </c>
      <c r="AAI143" t="s">
        <v>1767</v>
      </c>
      <c r="AAJ143" t="s">
        <v>1767</v>
      </c>
      <c r="AAK143" t="s">
        <v>1767</v>
      </c>
      <c r="AAL143" t="s">
        <v>1767</v>
      </c>
      <c r="AAM143" t="s">
        <v>1763</v>
      </c>
      <c r="AAN143" t="s">
        <v>1767</v>
      </c>
      <c r="AAO143" t="s">
        <v>1767</v>
      </c>
      <c r="AAP143" t="s">
        <v>1767</v>
      </c>
      <c r="AAQ143" t="s">
        <v>1767</v>
      </c>
      <c r="AAR143" t="s">
        <v>1767</v>
      </c>
      <c r="AAS143" t="s">
        <v>1767</v>
      </c>
      <c r="AAT143" t="s">
        <v>1767</v>
      </c>
      <c r="AAV143" t="s">
        <v>1767</v>
      </c>
      <c r="AAW143" t="s">
        <v>1767</v>
      </c>
      <c r="AAX143" t="s">
        <v>1767</v>
      </c>
      <c r="AAY143" t="s">
        <v>1767</v>
      </c>
      <c r="AAZ143" t="s">
        <v>1767</v>
      </c>
      <c r="ABA143" t="s">
        <v>1767</v>
      </c>
      <c r="ABB143" t="s">
        <v>1763</v>
      </c>
      <c r="ABC143" t="s">
        <v>1767</v>
      </c>
      <c r="ABD143" t="s">
        <v>1763</v>
      </c>
      <c r="ABE143" t="s">
        <v>1767</v>
      </c>
      <c r="ABF143" t="s">
        <v>1767</v>
      </c>
      <c r="ABG143" t="s">
        <v>1763</v>
      </c>
      <c r="ABH143" t="s">
        <v>1767</v>
      </c>
      <c r="ABI143" t="s">
        <v>1767</v>
      </c>
      <c r="ABJ143" t="s">
        <v>1767</v>
      </c>
      <c r="ABK143" t="s">
        <v>1767</v>
      </c>
      <c r="ABL143" t="s">
        <v>1767</v>
      </c>
      <c r="ABM143" t="s">
        <v>1767</v>
      </c>
      <c r="ABN143" t="s">
        <v>1767</v>
      </c>
      <c r="ABO143" t="s">
        <v>1767</v>
      </c>
      <c r="ABP143" t="s">
        <v>1767</v>
      </c>
      <c r="ABQ143" t="s">
        <v>1767</v>
      </c>
      <c r="ABR143" t="s">
        <v>1767</v>
      </c>
      <c r="ABS143" t="s">
        <v>1767</v>
      </c>
      <c r="ABT143" t="s">
        <v>1767</v>
      </c>
      <c r="ABU143" t="s">
        <v>1767</v>
      </c>
      <c r="ABV143" t="s">
        <v>1767</v>
      </c>
      <c r="ABW143" t="s">
        <v>1763</v>
      </c>
      <c r="ABX143" t="s">
        <v>1763</v>
      </c>
      <c r="ABY143" t="s">
        <v>1767</v>
      </c>
      <c r="ABZ143" t="s">
        <v>1767</v>
      </c>
      <c r="ACA143" t="s">
        <v>1763</v>
      </c>
      <c r="ACB143" t="s">
        <v>1767</v>
      </c>
      <c r="ACC143" t="s">
        <v>1767</v>
      </c>
      <c r="ACD143" t="s">
        <v>1767</v>
      </c>
      <c r="ACE143" t="s">
        <v>1767</v>
      </c>
      <c r="ACF143" t="s">
        <v>1767</v>
      </c>
      <c r="ACG143" t="s">
        <v>1767</v>
      </c>
      <c r="ACH143" t="s">
        <v>1767</v>
      </c>
      <c r="ACI143" t="s">
        <v>1767</v>
      </c>
    </row>
    <row r="144" spans="1:763">
      <c r="A144" t="s">
        <v>1463</v>
      </c>
      <c r="B144" t="s">
        <v>1464</v>
      </c>
      <c r="C144" t="s">
        <v>1465</v>
      </c>
      <c r="D144" t="s">
        <v>967</v>
      </c>
      <c r="E144" t="s">
        <v>967</v>
      </c>
      <c r="P144" t="s">
        <v>1019</v>
      </c>
      <c r="Q144">
        <v>0.81147810819708099</v>
      </c>
      <c r="T144" t="s">
        <v>1917</v>
      </c>
      <c r="V144" t="s">
        <v>1763</v>
      </c>
      <c r="X144" t="s">
        <v>1763</v>
      </c>
      <c r="Y144" t="s">
        <v>1791</v>
      </c>
      <c r="AA144" t="s">
        <v>1792</v>
      </c>
      <c r="AB144" t="s">
        <v>1766</v>
      </c>
      <c r="AC144" t="s">
        <v>879</v>
      </c>
      <c r="AD144" t="s">
        <v>1767</v>
      </c>
      <c r="AE144" t="s">
        <v>879</v>
      </c>
      <c r="AF144" t="s">
        <v>818</v>
      </c>
      <c r="AG144" t="s">
        <v>818</v>
      </c>
      <c r="KF144" t="s">
        <v>879</v>
      </c>
      <c r="KH144" t="s">
        <v>818</v>
      </c>
      <c r="KI144" t="s">
        <v>818</v>
      </c>
      <c r="KJ144" t="s">
        <v>818</v>
      </c>
      <c r="KK144" t="s">
        <v>818</v>
      </c>
      <c r="KL144" t="s">
        <v>818</v>
      </c>
      <c r="KM144" t="s">
        <v>818</v>
      </c>
      <c r="KN144" t="s">
        <v>845</v>
      </c>
      <c r="KO144" t="s">
        <v>818</v>
      </c>
      <c r="KP144" t="s">
        <v>818</v>
      </c>
      <c r="KQ144" t="s">
        <v>845</v>
      </c>
      <c r="KR144" t="s">
        <v>818</v>
      </c>
      <c r="KS144" t="s">
        <v>818</v>
      </c>
      <c r="KT144" t="s">
        <v>818</v>
      </c>
      <c r="KU144" t="s">
        <v>845</v>
      </c>
      <c r="KV144" t="s">
        <v>818</v>
      </c>
      <c r="KW144" t="s">
        <v>818</v>
      </c>
      <c r="KX144" t="s">
        <v>845</v>
      </c>
      <c r="KY144" t="s">
        <v>818</v>
      </c>
      <c r="KZ144" t="s">
        <v>845</v>
      </c>
      <c r="LA144" t="s">
        <v>845</v>
      </c>
      <c r="LB144" t="s">
        <v>818</v>
      </c>
      <c r="LC144" t="s">
        <v>845</v>
      </c>
      <c r="LD144" t="s">
        <v>879</v>
      </c>
      <c r="LE144" t="s">
        <v>845</v>
      </c>
      <c r="LF144" t="s">
        <v>837</v>
      </c>
      <c r="LH144" t="s">
        <v>1767</v>
      </c>
      <c r="LI144" t="s">
        <v>1763</v>
      </c>
      <c r="LJ144" t="s">
        <v>1767</v>
      </c>
      <c r="LK144" t="s">
        <v>1767</v>
      </c>
      <c r="LL144" t="s">
        <v>1767</v>
      </c>
      <c r="LM144" t="s">
        <v>1767</v>
      </c>
      <c r="LN144" t="s">
        <v>1767</v>
      </c>
      <c r="LO144" t="s">
        <v>1767</v>
      </c>
      <c r="LQ144" t="s">
        <v>1767</v>
      </c>
      <c r="LR144" t="s">
        <v>818</v>
      </c>
      <c r="LS144" t="s">
        <v>818</v>
      </c>
      <c r="LT144" t="s">
        <v>818</v>
      </c>
      <c r="LU144" t="s">
        <v>818</v>
      </c>
      <c r="LV144" t="s">
        <v>818</v>
      </c>
      <c r="LW144" t="s">
        <v>818</v>
      </c>
      <c r="LX144" t="s">
        <v>1767</v>
      </c>
      <c r="MA144" t="s">
        <v>1862</v>
      </c>
      <c r="MB144" t="s">
        <v>821</v>
      </c>
      <c r="MC144" t="s">
        <v>1769</v>
      </c>
      <c r="MD144" t="s">
        <v>1763</v>
      </c>
      <c r="MF144" t="s">
        <v>1770</v>
      </c>
      <c r="MI144" t="s">
        <v>1767</v>
      </c>
      <c r="MJ144" t="s">
        <v>1771</v>
      </c>
      <c r="MK144" t="s">
        <v>1763</v>
      </c>
      <c r="ML144" t="s">
        <v>1767</v>
      </c>
      <c r="MM144" t="s">
        <v>1767</v>
      </c>
      <c r="MN144" t="s">
        <v>1767</v>
      </c>
      <c r="MO144" t="s">
        <v>1767</v>
      </c>
      <c r="MP144" t="s">
        <v>1767</v>
      </c>
      <c r="MQ144" t="s">
        <v>1767</v>
      </c>
      <c r="MR144" t="s">
        <v>1767</v>
      </c>
      <c r="MS144" t="s">
        <v>1767</v>
      </c>
      <c r="MT144" t="s">
        <v>1767</v>
      </c>
      <c r="MU144" t="s">
        <v>1763</v>
      </c>
      <c r="NC144" t="s">
        <v>1767</v>
      </c>
      <c r="ND144" t="s">
        <v>1767</v>
      </c>
      <c r="NE144" t="s">
        <v>1767</v>
      </c>
      <c r="NR144" t="s">
        <v>1763</v>
      </c>
      <c r="NS144" t="s">
        <v>1767</v>
      </c>
      <c r="NU144" t="s">
        <v>1772</v>
      </c>
      <c r="NY144" t="s">
        <v>818</v>
      </c>
      <c r="OA144" t="s">
        <v>1767</v>
      </c>
      <c r="OB144" t="s">
        <v>1763</v>
      </c>
      <c r="OC144" t="s">
        <v>1767</v>
      </c>
      <c r="OD144" t="s">
        <v>1763</v>
      </c>
      <c r="OE144" t="s">
        <v>1767</v>
      </c>
      <c r="OF144" t="s">
        <v>1767</v>
      </c>
      <c r="OG144" t="s">
        <v>1767</v>
      </c>
      <c r="OH144" t="s">
        <v>1767</v>
      </c>
      <c r="OI144" t="s">
        <v>1767</v>
      </c>
      <c r="OJ144" t="s">
        <v>1767</v>
      </c>
      <c r="OK144" t="s">
        <v>1767</v>
      </c>
      <c r="OL144" t="s">
        <v>1767</v>
      </c>
      <c r="OM144" t="s">
        <v>1767</v>
      </c>
      <c r="ON144" t="s">
        <v>1767</v>
      </c>
      <c r="OP144" t="s">
        <v>1767</v>
      </c>
      <c r="OQ144" t="s">
        <v>1774</v>
      </c>
      <c r="OR144" t="s">
        <v>1775</v>
      </c>
      <c r="OS144" t="s">
        <v>1806</v>
      </c>
      <c r="OT144" t="s">
        <v>1763</v>
      </c>
      <c r="OU144" t="s">
        <v>1767</v>
      </c>
      <c r="OV144" t="s">
        <v>1777</v>
      </c>
      <c r="OW144" t="s">
        <v>1778</v>
      </c>
      <c r="OX144" t="s">
        <v>832</v>
      </c>
      <c r="OY144" t="s">
        <v>1779</v>
      </c>
      <c r="OZ144" t="s">
        <v>1011</v>
      </c>
      <c r="PA144" t="s">
        <v>1763</v>
      </c>
      <c r="PB144" t="s">
        <v>1767</v>
      </c>
      <c r="PC144" t="s">
        <v>1767</v>
      </c>
      <c r="PD144" t="s">
        <v>1767</v>
      </c>
      <c r="PE144" t="s">
        <v>1767</v>
      </c>
      <c r="PF144" t="s">
        <v>1767</v>
      </c>
      <c r="PG144" t="s">
        <v>1767</v>
      </c>
      <c r="PH144" t="s">
        <v>1767</v>
      </c>
      <c r="PI144" t="s">
        <v>1767</v>
      </c>
      <c r="PJ144" t="s">
        <v>1767</v>
      </c>
      <c r="PK144" t="s">
        <v>1763</v>
      </c>
      <c r="PL144" t="s">
        <v>1780</v>
      </c>
      <c r="PM144" t="s">
        <v>845</v>
      </c>
      <c r="PN144" t="s">
        <v>845</v>
      </c>
      <c r="PO144" t="s">
        <v>1812</v>
      </c>
      <c r="PP144" t="s">
        <v>1800</v>
      </c>
      <c r="PQ144" t="s">
        <v>1763</v>
      </c>
      <c r="PR144" t="s">
        <v>1763</v>
      </c>
      <c r="PS144" t="s">
        <v>1767</v>
      </c>
      <c r="PT144" t="s">
        <v>1767</v>
      </c>
      <c r="PU144" t="s">
        <v>1767</v>
      </c>
      <c r="PV144" t="s">
        <v>1767</v>
      </c>
      <c r="PW144" t="s">
        <v>1767</v>
      </c>
      <c r="PX144" t="s">
        <v>1767</v>
      </c>
      <c r="PY144" t="s">
        <v>1767</v>
      </c>
      <c r="PZ144" t="s">
        <v>1783</v>
      </c>
      <c r="QA144" t="s">
        <v>841</v>
      </c>
      <c r="QB144" t="s">
        <v>1814</v>
      </c>
      <c r="QC144" t="s">
        <v>1785</v>
      </c>
      <c r="QD144" t="s">
        <v>1815</v>
      </c>
      <c r="QE144" t="s">
        <v>837</v>
      </c>
      <c r="QF144" t="s">
        <v>1767</v>
      </c>
      <c r="QG144" t="s">
        <v>1763</v>
      </c>
      <c r="QH144" t="s">
        <v>1763</v>
      </c>
      <c r="QI144" t="s">
        <v>1767</v>
      </c>
      <c r="QJ144" t="s">
        <v>1763</v>
      </c>
      <c r="QK144" t="s">
        <v>1763</v>
      </c>
      <c r="QL144" t="s">
        <v>1767</v>
      </c>
      <c r="QM144" t="s">
        <v>1767</v>
      </c>
      <c r="QN144" t="s">
        <v>1767</v>
      </c>
      <c r="QO144" t="s">
        <v>1767</v>
      </c>
      <c r="QP144" t="s">
        <v>1767</v>
      </c>
      <c r="QQ144" t="s">
        <v>1767</v>
      </c>
      <c r="QR144" t="s">
        <v>1767</v>
      </c>
      <c r="QS144" t="s">
        <v>1763</v>
      </c>
      <c r="QT144" t="s">
        <v>1767</v>
      </c>
      <c r="QU144" t="s">
        <v>1767</v>
      </c>
      <c r="QV144" t="s">
        <v>1767</v>
      </c>
      <c r="QW144" t="s">
        <v>1767</v>
      </c>
      <c r="QX144" t="s">
        <v>1767</v>
      </c>
      <c r="QY144" t="s">
        <v>1767</v>
      </c>
      <c r="QZ144" t="s">
        <v>1767</v>
      </c>
      <c r="RA144" t="s">
        <v>1767</v>
      </c>
      <c r="RB144" t="s">
        <v>1767</v>
      </c>
      <c r="RC144" t="s">
        <v>1767</v>
      </c>
      <c r="RD144" t="s">
        <v>1767</v>
      </c>
      <c r="RE144" t="s">
        <v>1767</v>
      </c>
      <c r="RF144" t="s">
        <v>1767</v>
      </c>
      <c r="RG144" t="s">
        <v>1767</v>
      </c>
      <c r="RH144" t="s">
        <v>1767</v>
      </c>
      <c r="RI144" t="s">
        <v>1767</v>
      </c>
      <c r="RJ144" t="s">
        <v>1767</v>
      </c>
      <c r="RK144" t="s">
        <v>1763</v>
      </c>
      <c r="RL144" t="s">
        <v>1763</v>
      </c>
      <c r="RM144" t="s">
        <v>1767</v>
      </c>
      <c r="RN144" t="s">
        <v>1767</v>
      </c>
      <c r="RO144" t="s">
        <v>1767</v>
      </c>
      <c r="RP144" t="s">
        <v>1767</v>
      </c>
      <c r="RQ144" t="s">
        <v>1767</v>
      </c>
      <c r="RR144" t="s">
        <v>1767</v>
      </c>
      <c r="RS144" t="s">
        <v>1767</v>
      </c>
      <c r="RT144" t="s">
        <v>1767</v>
      </c>
      <c r="RU144" t="s">
        <v>1767</v>
      </c>
      <c r="RV144" t="s">
        <v>1767</v>
      </c>
      <c r="RW144" t="s">
        <v>1767</v>
      </c>
      <c r="RX144" t="s">
        <v>837</v>
      </c>
      <c r="RY144" t="s">
        <v>834</v>
      </c>
      <c r="RZ144" t="s">
        <v>1763</v>
      </c>
      <c r="SA144" t="s">
        <v>1767</v>
      </c>
      <c r="SB144" t="s">
        <v>1763</v>
      </c>
      <c r="SC144" t="s">
        <v>1763</v>
      </c>
      <c r="SD144" t="s">
        <v>1767</v>
      </c>
      <c r="SE144" t="s">
        <v>1767</v>
      </c>
      <c r="SF144" t="s">
        <v>1763</v>
      </c>
      <c r="SG144" t="s">
        <v>1767</v>
      </c>
      <c r="SH144" t="s">
        <v>1767</v>
      </c>
      <c r="SI144" t="s">
        <v>1767</v>
      </c>
      <c r="SJ144" t="s">
        <v>1767</v>
      </c>
      <c r="SK144" t="s">
        <v>1767</v>
      </c>
      <c r="SL144" t="s">
        <v>1763</v>
      </c>
      <c r="SM144" t="s">
        <v>1767</v>
      </c>
      <c r="SN144" t="s">
        <v>1767</v>
      </c>
      <c r="SO144" t="s">
        <v>1767</v>
      </c>
      <c r="SP144" t="s">
        <v>1767</v>
      </c>
      <c r="SQ144" t="s">
        <v>1767</v>
      </c>
      <c r="SR144" t="s">
        <v>1767</v>
      </c>
      <c r="SS144" t="s">
        <v>1767</v>
      </c>
      <c r="ST144" t="s">
        <v>1767</v>
      </c>
      <c r="SU144" t="s">
        <v>1767</v>
      </c>
      <c r="SV144" t="s">
        <v>1767</v>
      </c>
      <c r="SW144" t="s">
        <v>1767</v>
      </c>
      <c r="SX144" t="s">
        <v>1767</v>
      </c>
      <c r="SY144" t="s">
        <v>1763</v>
      </c>
      <c r="SZ144" t="s">
        <v>1763</v>
      </c>
      <c r="TA144" t="s">
        <v>1767</v>
      </c>
      <c r="TB144" t="s">
        <v>1767</v>
      </c>
      <c r="TC144" t="s">
        <v>1767</v>
      </c>
      <c r="TD144" t="s">
        <v>1767</v>
      </c>
      <c r="TE144" t="s">
        <v>1767</v>
      </c>
      <c r="TF144" t="s">
        <v>1767</v>
      </c>
      <c r="TG144" t="s">
        <v>1767</v>
      </c>
      <c r="TH144" t="s">
        <v>1767</v>
      </c>
      <c r="TI144" t="s">
        <v>1767</v>
      </c>
      <c r="TJ144" t="s">
        <v>1767</v>
      </c>
      <c r="TU144" t="s">
        <v>1767</v>
      </c>
      <c r="TY144" t="s">
        <v>1763</v>
      </c>
      <c r="TZ144" t="s">
        <v>1767</v>
      </c>
      <c r="UA144" t="s">
        <v>1767</v>
      </c>
      <c r="UB144" t="s">
        <v>1767</v>
      </c>
      <c r="UC144" t="s">
        <v>1767</v>
      </c>
      <c r="UD144" t="s">
        <v>1767</v>
      </c>
      <c r="UE144" t="s">
        <v>1767</v>
      </c>
      <c r="UF144" t="s">
        <v>1767</v>
      </c>
      <c r="UG144" t="s">
        <v>1767</v>
      </c>
      <c r="UH144" t="s">
        <v>1767</v>
      </c>
      <c r="UI144" t="s">
        <v>1767</v>
      </c>
      <c r="UJ144" t="s">
        <v>1767</v>
      </c>
      <c r="UK144" t="s">
        <v>1767</v>
      </c>
      <c r="UL144" t="s">
        <v>1763</v>
      </c>
      <c r="UM144" t="s">
        <v>1763</v>
      </c>
      <c r="UN144" t="s">
        <v>1767</v>
      </c>
      <c r="UO144" t="s">
        <v>1767</v>
      </c>
      <c r="UP144" t="s">
        <v>1767</v>
      </c>
      <c r="UQ144" t="s">
        <v>1767</v>
      </c>
      <c r="UR144" t="s">
        <v>1763</v>
      </c>
      <c r="US144" t="s">
        <v>1767</v>
      </c>
      <c r="UT144" t="s">
        <v>1763</v>
      </c>
      <c r="UU144" t="s">
        <v>1767</v>
      </c>
      <c r="UV144" t="s">
        <v>1767</v>
      </c>
      <c r="UW144" t="s">
        <v>1767</v>
      </c>
      <c r="UX144" t="s">
        <v>1767</v>
      </c>
      <c r="UY144" t="s">
        <v>1767</v>
      </c>
      <c r="UZ144" t="s">
        <v>1767</v>
      </c>
      <c r="VB144" t="s">
        <v>1822</v>
      </c>
      <c r="VC144" t="s">
        <v>1788</v>
      </c>
      <c r="VD144" t="s">
        <v>1763</v>
      </c>
      <c r="VE144" t="s">
        <v>1767</v>
      </c>
      <c r="VF144" t="s">
        <v>1767</v>
      </c>
      <c r="VG144" t="s">
        <v>1767</v>
      </c>
      <c r="VH144" t="s">
        <v>1767</v>
      </c>
      <c r="VI144" t="s">
        <v>1767</v>
      </c>
      <c r="VJ144" t="s">
        <v>1767</v>
      </c>
      <c r="VK144" t="s">
        <v>1767</v>
      </c>
      <c r="VL144" t="s">
        <v>1767</v>
      </c>
      <c r="VM144" t="s">
        <v>1767</v>
      </c>
      <c r="VN144" t="s">
        <v>1767</v>
      </c>
      <c r="VO144" t="s">
        <v>1767</v>
      </c>
      <c r="VP144" t="s">
        <v>1767</v>
      </c>
      <c r="VQ144" t="s">
        <v>1767</v>
      </c>
      <c r="VY144" t="s">
        <v>1767</v>
      </c>
      <c r="VZ144" t="s">
        <v>1763</v>
      </c>
      <c r="WA144" t="s">
        <v>1818</v>
      </c>
      <c r="WJ144" t="s">
        <v>1763</v>
      </c>
      <c r="WK144" t="s">
        <v>1763</v>
      </c>
      <c r="WL144" t="s">
        <v>1767</v>
      </c>
      <c r="WM144" t="s">
        <v>1767</v>
      </c>
      <c r="WN144" t="s">
        <v>1767</v>
      </c>
      <c r="WO144" t="s">
        <v>1767</v>
      </c>
      <c r="WP144" t="s">
        <v>1767</v>
      </c>
      <c r="WQ144" t="s">
        <v>1767</v>
      </c>
      <c r="WR144" t="s">
        <v>1767</v>
      </c>
      <c r="WS144" t="s">
        <v>834</v>
      </c>
      <c r="WU144" t="s">
        <v>1763</v>
      </c>
      <c r="WV144" t="s">
        <v>1763</v>
      </c>
      <c r="WW144" t="s">
        <v>1767</v>
      </c>
      <c r="WX144" t="s">
        <v>1767</v>
      </c>
      <c r="WY144" t="s">
        <v>1767</v>
      </c>
      <c r="WZ144" t="s">
        <v>1767</v>
      </c>
      <c r="XA144" t="s">
        <v>1767</v>
      </c>
      <c r="XB144" t="s">
        <v>1767</v>
      </c>
      <c r="XC144" t="s">
        <v>1789</v>
      </c>
      <c r="XD144" t="s">
        <v>1763</v>
      </c>
      <c r="XE144" t="s">
        <v>1767</v>
      </c>
      <c r="XF144" t="s">
        <v>1767</v>
      </c>
      <c r="XG144" t="s">
        <v>1767</v>
      </c>
      <c r="XH144" t="s">
        <v>1767</v>
      </c>
      <c r="XI144" t="s">
        <v>1767</v>
      </c>
      <c r="XJ144" t="s">
        <v>1767</v>
      </c>
      <c r="XK144" t="s">
        <v>1767</v>
      </c>
      <c r="XL144" t="s">
        <v>1767</v>
      </c>
      <c r="XM144" t="s">
        <v>1767</v>
      </c>
      <c r="XN144" t="s">
        <v>1767</v>
      </c>
      <c r="XO144" t="s">
        <v>1767</v>
      </c>
      <c r="XP144" t="s">
        <v>1767</v>
      </c>
      <c r="XQ144" t="s">
        <v>1767</v>
      </c>
      <c r="XR144" t="s">
        <v>1763</v>
      </c>
      <c r="XS144" t="s">
        <v>1767</v>
      </c>
      <c r="XT144" t="s">
        <v>1767</v>
      </c>
      <c r="XU144" t="s">
        <v>1763</v>
      </c>
      <c r="XV144" t="s">
        <v>1767</v>
      </c>
      <c r="XW144" t="s">
        <v>1767</v>
      </c>
      <c r="XX144" t="s">
        <v>1767</v>
      </c>
      <c r="XY144" t="s">
        <v>1767</v>
      </c>
      <c r="XZ144" t="s">
        <v>1767</v>
      </c>
      <c r="ZM144" t="s">
        <v>1763</v>
      </c>
      <c r="ZN144" t="s">
        <v>1767</v>
      </c>
      <c r="ZO144" t="s">
        <v>1763</v>
      </c>
      <c r="ZP144" t="s">
        <v>1767</v>
      </c>
      <c r="ZQ144" t="s">
        <v>1767</v>
      </c>
      <c r="ZR144" t="s">
        <v>1763</v>
      </c>
      <c r="ZS144" t="s">
        <v>1767</v>
      </c>
      <c r="ZT144" t="s">
        <v>1767</v>
      </c>
      <c r="ZU144" t="s">
        <v>1767</v>
      </c>
      <c r="ZV144" t="s">
        <v>1767</v>
      </c>
      <c r="ZW144" t="s">
        <v>1767</v>
      </c>
      <c r="ZX144" t="s">
        <v>1767</v>
      </c>
      <c r="ZY144" t="s">
        <v>1767</v>
      </c>
      <c r="ZZ144" t="s">
        <v>1767</v>
      </c>
      <c r="AAA144" t="s">
        <v>1767</v>
      </c>
      <c r="AAB144" t="s">
        <v>1767</v>
      </c>
      <c r="AAC144" t="s">
        <v>1767</v>
      </c>
      <c r="AAD144" t="s">
        <v>1767</v>
      </c>
      <c r="AAE144" t="s">
        <v>1767</v>
      </c>
      <c r="AAF144" t="s">
        <v>1767</v>
      </c>
      <c r="AAH144" t="s">
        <v>1763</v>
      </c>
      <c r="AAI144" t="s">
        <v>1767</v>
      </c>
      <c r="AAJ144" t="s">
        <v>1767</v>
      </c>
      <c r="AAK144" t="s">
        <v>1767</v>
      </c>
      <c r="AAL144" t="s">
        <v>1767</v>
      </c>
      <c r="AAM144" t="s">
        <v>1767</v>
      </c>
      <c r="AAN144" t="s">
        <v>1763</v>
      </c>
      <c r="AAO144" t="s">
        <v>1767</v>
      </c>
      <c r="AAP144" t="s">
        <v>1767</v>
      </c>
      <c r="AAQ144" t="s">
        <v>1763</v>
      </c>
      <c r="AAR144" t="s">
        <v>1767</v>
      </c>
      <c r="AAS144" t="s">
        <v>1767</v>
      </c>
      <c r="AAT144" t="s">
        <v>1767</v>
      </c>
      <c r="AAV144" t="s">
        <v>1763</v>
      </c>
      <c r="AAW144" t="s">
        <v>1767</v>
      </c>
      <c r="AAX144" t="s">
        <v>1767</v>
      </c>
      <c r="AAY144" t="s">
        <v>1767</v>
      </c>
      <c r="AAZ144" t="s">
        <v>1767</v>
      </c>
      <c r="ABA144" t="s">
        <v>1767</v>
      </c>
      <c r="ABB144" t="s">
        <v>1767</v>
      </c>
      <c r="ABC144" t="s">
        <v>1767</v>
      </c>
      <c r="ABD144" t="s">
        <v>1767</v>
      </c>
      <c r="ABE144" t="s">
        <v>1767</v>
      </c>
      <c r="ABF144" t="s">
        <v>1767</v>
      </c>
      <c r="ABG144" t="s">
        <v>1767</v>
      </c>
      <c r="ABH144" t="s">
        <v>1767</v>
      </c>
      <c r="ABI144" t="s">
        <v>1767</v>
      </c>
      <c r="ABJ144" t="s">
        <v>1767</v>
      </c>
      <c r="ABK144" t="s">
        <v>1767</v>
      </c>
      <c r="ABL144" t="s">
        <v>1767</v>
      </c>
      <c r="ABM144" t="s">
        <v>1767</v>
      </c>
      <c r="ABN144" t="s">
        <v>1767</v>
      </c>
      <c r="ABO144" t="s">
        <v>1767</v>
      </c>
      <c r="ABP144" t="s">
        <v>1767</v>
      </c>
      <c r="ABQ144" t="s">
        <v>1767</v>
      </c>
      <c r="ABR144" t="s">
        <v>1767</v>
      </c>
      <c r="ABS144" t="s">
        <v>1767</v>
      </c>
      <c r="ABT144" t="s">
        <v>1763</v>
      </c>
      <c r="ABU144" t="s">
        <v>1767</v>
      </c>
      <c r="ABV144" t="s">
        <v>1767</v>
      </c>
      <c r="ABW144" t="s">
        <v>1763</v>
      </c>
      <c r="ABX144" t="s">
        <v>1767</v>
      </c>
      <c r="ABY144" t="s">
        <v>1767</v>
      </c>
      <c r="ABZ144" t="s">
        <v>1767</v>
      </c>
      <c r="ACA144" t="s">
        <v>1767</v>
      </c>
      <c r="ACB144" t="s">
        <v>1767</v>
      </c>
      <c r="ACC144" t="s">
        <v>1767</v>
      </c>
      <c r="ACD144" t="s">
        <v>1767</v>
      </c>
      <c r="ACE144" t="s">
        <v>1767</v>
      </c>
      <c r="ACF144" t="s">
        <v>1767</v>
      </c>
      <c r="ACG144" t="s">
        <v>1767</v>
      </c>
      <c r="ACH144" t="s">
        <v>1767</v>
      </c>
      <c r="ACI144" t="s">
        <v>1767</v>
      </c>
    </row>
    <row r="145" spans="1:763">
      <c r="A145" t="s">
        <v>1466</v>
      </c>
      <c r="B145" t="s">
        <v>1467</v>
      </c>
      <c r="C145" t="s">
        <v>1468</v>
      </c>
      <c r="D145" t="s">
        <v>977</v>
      </c>
      <c r="E145" t="s">
        <v>977</v>
      </c>
      <c r="P145" t="s">
        <v>812</v>
      </c>
      <c r="Q145">
        <v>0.874863865752458</v>
      </c>
      <c r="T145" t="s">
        <v>1951</v>
      </c>
      <c r="V145" t="s">
        <v>1763</v>
      </c>
      <c r="X145" t="s">
        <v>1763</v>
      </c>
      <c r="Y145" t="s">
        <v>1791</v>
      </c>
      <c r="AA145" t="s">
        <v>1765</v>
      </c>
      <c r="AB145" t="s">
        <v>1766</v>
      </c>
      <c r="AC145" t="s">
        <v>837</v>
      </c>
      <c r="AD145" t="s">
        <v>1767</v>
      </c>
      <c r="AE145" t="s">
        <v>837</v>
      </c>
      <c r="AF145" t="s">
        <v>818</v>
      </c>
      <c r="AG145" t="s">
        <v>818</v>
      </c>
      <c r="KF145" t="s">
        <v>837</v>
      </c>
      <c r="KH145" t="s">
        <v>818</v>
      </c>
      <c r="KI145" t="s">
        <v>818</v>
      </c>
      <c r="KJ145" t="s">
        <v>818</v>
      </c>
      <c r="KK145" t="s">
        <v>818</v>
      </c>
      <c r="KL145" t="s">
        <v>818</v>
      </c>
      <c r="KM145" t="s">
        <v>818</v>
      </c>
      <c r="KN145" t="s">
        <v>845</v>
      </c>
      <c r="KO145" t="s">
        <v>818</v>
      </c>
      <c r="KP145" t="s">
        <v>818</v>
      </c>
      <c r="KQ145" t="s">
        <v>845</v>
      </c>
      <c r="KR145" t="s">
        <v>818</v>
      </c>
      <c r="KS145" t="s">
        <v>818</v>
      </c>
      <c r="KT145" t="s">
        <v>818</v>
      </c>
      <c r="KU145" t="s">
        <v>818</v>
      </c>
      <c r="KV145" t="s">
        <v>818</v>
      </c>
      <c r="KW145" t="s">
        <v>818</v>
      </c>
      <c r="KX145" t="s">
        <v>845</v>
      </c>
      <c r="KY145" t="s">
        <v>818</v>
      </c>
      <c r="KZ145" t="s">
        <v>818</v>
      </c>
      <c r="LA145" t="s">
        <v>845</v>
      </c>
      <c r="LB145" t="s">
        <v>818</v>
      </c>
      <c r="LC145" t="s">
        <v>818</v>
      </c>
      <c r="LD145" t="s">
        <v>837</v>
      </c>
      <c r="LE145" t="s">
        <v>818</v>
      </c>
      <c r="LF145" t="s">
        <v>837</v>
      </c>
      <c r="LH145" t="s">
        <v>1767</v>
      </c>
      <c r="LI145" t="s">
        <v>1767</v>
      </c>
      <c r="LJ145" t="s">
        <v>1767</v>
      </c>
      <c r="LK145" t="s">
        <v>1767</v>
      </c>
      <c r="LL145" t="s">
        <v>1767</v>
      </c>
      <c r="LM145" t="s">
        <v>1767</v>
      </c>
      <c r="LO145" t="s">
        <v>1763</v>
      </c>
      <c r="LP145" t="s">
        <v>1767</v>
      </c>
      <c r="LQ145" t="s">
        <v>1767</v>
      </c>
      <c r="LR145" t="s">
        <v>818</v>
      </c>
      <c r="LV145" t="s">
        <v>818</v>
      </c>
      <c r="LX145" t="s">
        <v>1767</v>
      </c>
      <c r="MA145" t="s">
        <v>1793</v>
      </c>
      <c r="MB145" t="s">
        <v>821</v>
      </c>
      <c r="MC145" t="s">
        <v>1769</v>
      </c>
      <c r="MD145" t="s">
        <v>1763</v>
      </c>
      <c r="MF145" t="s">
        <v>1770</v>
      </c>
      <c r="MI145" t="s">
        <v>1767</v>
      </c>
      <c r="MJ145" t="s">
        <v>1771</v>
      </c>
      <c r="MK145" t="s">
        <v>1763</v>
      </c>
      <c r="ML145" t="s">
        <v>1767</v>
      </c>
      <c r="MM145" t="s">
        <v>1767</v>
      </c>
      <c r="MN145" t="s">
        <v>1767</v>
      </c>
      <c r="MO145" t="s">
        <v>1767</v>
      </c>
      <c r="MP145" t="s">
        <v>1767</v>
      </c>
      <c r="MQ145" t="s">
        <v>1767</v>
      </c>
      <c r="MR145" t="s">
        <v>1767</v>
      </c>
      <c r="MS145" t="s">
        <v>1767</v>
      </c>
      <c r="MT145" t="s">
        <v>1767</v>
      </c>
      <c r="MU145" t="s">
        <v>1763</v>
      </c>
      <c r="NC145" t="s">
        <v>1767</v>
      </c>
      <c r="ND145" t="s">
        <v>1767</v>
      </c>
      <c r="NE145" t="s">
        <v>1763</v>
      </c>
      <c r="NR145" t="s">
        <v>1763</v>
      </c>
      <c r="NS145" t="s">
        <v>1767</v>
      </c>
      <c r="NU145" t="s">
        <v>1839</v>
      </c>
      <c r="OP145" t="s">
        <v>1767</v>
      </c>
      <c r="OQ145" t="s">
        <v>1774</v>
      </c>
      <c r="OR145" t="s">
        <v>1775</v>
      </c>
      <c r="OS145" t="s">
        <v>1776</v>
      </c>
      <c r="OT145" t="s">
        <v>1767</v>
      </c>
      <c r="OU145" t="s">
        <v>1763</v>
      </c>
      <c r="OV145" t="s">
        <v>1777</v>
      </c>
      <c r="OW145" t="s">
        <v>1798</v>
      </c>
      <c r="OX145" t="s">
        <v>832</v>
      </c>
      <c r="OY145" t="s">
        <v>1779</v>
      </c>
      <c r="OZ145" t="s">
        <v>865</v>
      </c>
      <c r="PA145" t="s">
        <v>1767</v>
      </c>
      <c r="PB145" t="s">
        <v>1767</v>
      </c>
      <c r="PC145" t="s">
        <v>1767</v>
      </c>
      <c r="PD145" t="s">
        <v>1767</v>
      </c>
      <c r="PE145" t="s">
        <v>1767</v>
      </c>
      <c r="PF145" t="s">
        <v>1767</v>
      </c>
      <c r="PG145" t="s">
        <v>1767</v>
      </c>
      <c r="PH145" t="s">
        <v>1767</v>
      </c>
      <c r="PI145" t="s">
        <v>1763</v>
      </c>
      <c r="PJ145" t="s">
        <v>1767</v>
      </c>
      <c r="PK145" t="s">
        <v>1767</v>
      </c>
      <c r="PL145" t="s">
        <v>1780</v>
      </c>
      <c r="PM145" t="s">
        <v>837</v>
      </c>
      <c r="PO145" t="s">
        <v>1807</v>
      </c>
      <c r="PP145" t="s">
        <v>1813</v>
      </c>
      <c r="PQ145" t="s">
        <v>1763</v>
      </c>
      <c r="PR145" t="s">
        <v>1763</v>
      </c>
      <c r="PS145" t="s">
        <v>1767</v>
      </c>
      <c r="PT145" t="s">
        <v>1767</v>
      </c>
      <c r="PU145" t="s">
        <v>1767</v>
      </c>
      <c r="PV145" t="s">
        <v>1767</v>
      </c>
      <c r="PW145" t="s">
        <v>1767</v>
      </c>
      <c r="PX145" t="s">
        <v>1767</v>
      </c>
      <c r="PY145" t="s">
        <v>1767</v>
      </c>
      <c r="PZ145" t="s">
        <v>1783</v>
      </c>
      <c r="QD145" t="s">
        <v>1786</v>
      </c>
      <c r="QE145" t="s">
        <v>845</v>
      </c>
      <c r="QF145" t="s">
        <v>1763</v>
      </c>
      <c r="QG145" t="s">
        <v>1763</v>
      </c>
      <c r="QH145" t="s">
        <v>1763</v>
      </c>
      <c r="QI145" t="s">
        <v>1763</v>
      </c>
      <c r="QJ145" t="s">
        <v>1763</v>
      </c>
      <c r="QK145" t="s">
        <v>1763</v>
      </c>
      <c r="QL145" t="s">
        <v>1767</v>
      </c>
      <c r="QM145" t="s">
        <v>1767</v>
      </c>
      <c r="QN145" t="s">
        <v>1767</v>
      </c>
      <c r="QO145" t="s">
        <v>1767</v>
      </c>
      <c r="QP145" t="s">
        <v>1767</v>
      </c>
      <c r="QQ145" t="s">
        <v>1767</v>
      </c>
      <c r="QR145" t="s">
        <v>1801</v>
      </c>
      <c r="QS145" t="s">
        <v>1763</v>
      </c>
      <c r="QT145" t="s">
        <v>1767</v>
      </c>
      <c r="QU145" t="s">
        <v>1767</v>
      </c>
      <c r="QV145" t="s">
        <v>1767</v>
      </c>
      <c r="QW145" t="s">
        <v>1767</v>
      </c>
      <c r="QX145" t="s">
        <v>1767</v>
      </c>
      <c r="QY145" t="s">
        <v>1767</v>
      </c>
      <c r="QZ145" t="s">
        <v>1767</v>
      </c>
      <c r="RA145" t="s">
        <v>1767</v>
      </c>
      <c r="RB145" t="s">
        <v>1767</v>
      </c>
      <c r="RC145" t="s">
        <v>1767</v>
      </c>
      <c r="RD145" t="s">
        <v>1767</v>
      </c>
      <c r="RE145" t="s">
        <v>1767</v>
      </c>
      <c r="RF145" t="s">
        <v>1767</v>
      </c>
      <c r="RG145" t="s">
        <v>1767</v>
      </c>
      <c r="RH145" t="s">
        <v>1767</v>
      </c>
      <c r="RI145" t="s">
        <v>1767</v>
      </c>
      <c r="RJ145" t="s">
        <v>1767</v>
      </c>
      <c r="RK145" t="s">
        <v>1763</v>
      </c>
      <c r="RL145" t="s">
        <v>1763</v>
      </c>
      <c r="RM145" t="s">
        <v>1767</v>
      </c>
      <c r="RN145" t="s">
        <v>1767</v>
      </c>
      <c r="RO145" t="s">
        <v>1767</v>
      </c>
      <c r="RP145" t="s">
        <v>1767</v>
      </c>
      <c r="RQ145" t="s">
        <v>1767</v>
      </c>
      <c r="RR145" t="s">
        <v>1767</v>
      </c>
      <c r="RS145" t="s">
        <v>1767</v>
      </c>
      <c r="RT145" t="s">
        <v>1767</v>
      </c>
      <c r="RU145" t="s">
        <v>1767</v>
      </c>
      <c r="RV145" t="s">
        <v>1767</v>
      </c>
      <c r="RW145" t="s">
        <v>1767</v>
      </c>
      <c r="RX145" t="s">
        <v>837</v>
      </c>
      <c r="RY145" t="s">
        <v>891</v>
      </c>
      <c r="RZ145" t="s">
        <v>1763</v>
      </c>
      <c r="SA145" t="s">
        <v>1767</v>
      </c>
      <c r="SB145" t="s">
        <v>1763</v>
      </c>
      <c r="SC145" t="s">
        <v>1767</v>
      </c>
      <c r="SD145" t="s">
        <v>1767</v>
      </c>
      <c r="SE145" t="s">
        <v>1767</v>
      </c>
      <c r="SF145" t="s">
        <v>1763</v>
      </c>
      <c r="SG145" t="s">
        <v>1767</v>
      </c>
      <c r="SH145" t="s">
        <v>1767</v>
      </c>
      <c r="SI145" t="s">
        <v>1767</v>
      </c>
      <c r="SJ145" t="s">
        <v>1767</v>
      </c>
      <c r="SK145" t="s">
        <v>1767</v>
      </c>
      <c r="SL145" t="s">
        <v>1767</v>
      </c>
      <c r="SM145" t="s">
        <v>1767</v>
      </c>
      <c r="SN145" t="s">
        <v>1767</v>
      </c>
      <c r="SO145" t="s">
        <v>1767</v>
      </c>
      <c r="SP145" t="s">
        <v>1767</v>
      </c>
      <c r="SQ145" t="s">
        <v>1767</v>
      </c>
      <c r="SR145" t="s">
        <v>1767</v>
      </c>
      <c r="SS145" t="s">
        <v>1767</v>
      </c>
      <c r="ST145" t="s">
        <v>1767</v>
      </c>
      <c r="SU145" t="s">
        <v>1767</v>
      </c>
      <c r="SV145" t="s">
        <v>1767</v>
      </c>
      <c r="SW145" t="s">
        <v>1767</v>
      </c>
      <c r="SX145" t="s">
        <v>1767</v>
      </c>
      <c r="SY145" t="s">
        <v>1767</v>
      </c>
      <c r="SZ145" t="s">
        <v>1767</v>
      </c>
      <c r="TA145" t="s">
        <v>1767</v>
      </c>
      <c r="TB145" t="s">
        <v>1767</v>
      </c>
      <c r="TC145" t="s">
        <v>1767</v>
      </c>
      <c r="TD145" t="s">
        <v>1767</v>
      </c>
      <c r="TE145" t="s">
        <v>1767</v>
      </c>
      <c r="TF145" t="s">
        <v>1763</v>
      </c>
      <c r="TG145" t="s">
        <v>1767</v>
      </c>
      <c r="TH145" t="s">
        <v>1767</v>
      </c>
      <c r="TI145" t="s">
        <v>1767</v>
      </c>
      <c r="TJ145" t="s">
        <v>1763</v>
      </c>
      <c r="TK145" t="s">
        <v>1767</v>
      </c>
      <c r="TL145" t="s">
        <v>1767</v>
      </c>
      <c r="TM145" t="s">
        <v>1767</v>
      </c>
      <c r="TN145" t="s">
        <v>1767</v>
      </c>
      <c r="TO145" t="s">
        <v>1767</v>
      </c>
      <c r="TP145" t="s">
        <v>1767</v>
      </c>
      <c r="TQ145" t="s">
        <v>1763</v>
      </c>
      <c r="TR145" t="s">
        <v>1767</v>
      </c>
      <c r="TS145" t="s">
        <v>1767</v>
      </c>
      <c r="TT145" t="s">
        <v>1767</v>
      </c>
      <c r="TU145" t="s">
        <v>1767</v>
      </c>
      <c r="TV145" t="s">
        <v>1767</v>
      </c>
      <c r="TW145" t="s">
        <v>1767</v>
      </c>
      <c r="TY145" t="s">
        <v>1767</v>
      </c>
      <c r="TZ145" t="s">
        <v>1767</v>
      </c>
      <c r="UA145" t="s">
        <v>1767</v>
      </c>
      <c r="UB145" t="s">
        <v>1767</v>
      </c>
      <c r="UC145" t="s">
        <v>1767</v>
      </c>
      <c r="UD145" t="s">
        <v>1767</v>
      </c>
      <c r="UE145" t="s">
        <v>1767</v>
      </c>
      <c r="UF145" t="s">
        <v>1767</v>
      </c>
      <c r="UG145" t="s">
        <v>1767</v>
      </c>
      <c r="UH145" t="s">
        <v>1763</v>
      </c>
      <c r="UI145" t="s">
        <v>1767</v>
      </c>
      <c r="UJ145" t="s">
        <v>1767</v>
      </c>
      <c r="UK145" t="s">
        <v>1767</v>
      </c>
      <c r="UL145" t="s">
        <v>1767</v>
      </c>
      <c r="UM145" t="s">
        <v>1767</v>
      </c>
      <c r="UN145" t="s">
        <v>1763</v>
      </c>
      <c r="UO145" t="s">
        <v>1767</v>
      </c>
      <c r="UP145" t="s">
        <v>1767</v>
      </c>
      <c r="UQ145" t="s">
        <v>1767</v>
      </c>
      <c r="UR145" t="s">
        <v>1767</v>
      </c>
      <c r="US145" t="s">
        <v>1767</v>
      </c>
      <c r="UT145" t="s">
        <v>1767</v>
      </c>
      <c r="UU145" t="s">
        <v>1767</v>
      </c>
      <c r="UV145" t="s">
        <v>1767</v>
      </c>
      <c r="UW145" t="s">
        <v>1767</v>
      </c>
      <c r="UX145" t="s">
        <v>1767</v>
      </c>
      <c r="UY145" t="s">
        <v>1767</v>
      </c>
      <c r="UZ145" t="s">
        <v>1767</v>
      </c>
      <c r="VB145" t="s">
        <v>1787</v>
      </c>
      <c r="VC145" t="s">
        <v>1860</v>
      </c>
      <c r="VD145" t="s">
        <v>1767</v>
      </c>
      <c r="VE145" t="s">
        <v>1767</v>
      </c>
      <c r="VF145" t="s">
        <v>1763</v>
      </c>
      <c r="VG145" t="s">
        <v>1767</v>
      </c>
      <c r="VH145" t="s">
        <v>1767</v>
      </c>
      <c r="VI145" t="s">
        <v>1767</v>
      </c>
      <c r="VJ145" t="s">
        <v>1767</v>
      </c>
      <c r="VK145" t="s">
        <v>1767</v>
      </c>
      <c r="VL145" t="s">
        <v>1767</v>
      </c>
      <c r="VM145" t="s">
        <v>1763</v>
      </c>
      <c r="VN145" t="s">
        <v>1767</v>
      </c>
      <c r="VO145" t="s">
        <v>1767</v>
      </c>
      <c r="VP145" t="s">
        <v>1767</v>
      </c>
      <c r="VQ145" t="s">
        <v>1767</v>
      </c>
      <c r="VY145" t="s">
        <v>1767</v>
      </c>
      <c r="VZ145" t="s">
        <v>1767</v>
      </c>
      <c r="WA145" t="s">
        <v>1767</v>
      </c>
      <c r="WJ145" t="s">
        <v>1763</v>
      </c>
      <c r="WK145" t="s">
        <v>1767</v>
      </c>
      <c r="WL145" t="s">
        <v>1767</v>
      </c>
      <c r="WM145" t="s">
        <v>1767</v>
      </c>
      <c r="WN145" t="s">
        <v>1767</v>
      </c>
      <c r="WO145" t="s">
        <v>1767</v>
      </c>
      <c r="WP145" t="s">
        <v>1767</v>
      </c>
      <c r="WQ145" t="s">
        <v>1767</v>
      </c>
      <c r="WR145" t="s">
        <v>1767</v>
      </c>
      <c r="WS145" t="s">
        <v>908</v>
      </c>
      <c r="WU145" t="s">
        <v>1763</v>
      </c>
      <c r="WV145" t="s">
        <v>1767</v>
      </c>
      <c r="WW145" t="s">
        <v>1763</v>
      </c>
      <c r="WX145" t="s">
        <v>1767</v>
      </c>
      <c r="WY145" t="s">
        <v>1767</v>
      </c>
      <c r="WZ145" t="s">
        <v>1767</v>
      </c>
      <c r="XA145" t="s">
        <v>1767</v>
      </c>
      <c r="XB145" t="s">
        <v>1767</v>
      </c>
      <c r="XC145" t="s">
        <v>1789</v>
      </c>
      <c r="XD145" t="s">
        <v>1763</v>
      </c>
      <c r="XE145" t="s">
        <v>1767</v>
      </c>
      <c r="XF145" t="s">
        <v>1767</v>
      </c>
      <c r="XG145" t="s">
        <v>1767</v>
      </c>
      <c r="XH145" t="s">
        <v>1767</v>
      </c>
      <c r="XI145" t="s">
        <v>1767</v>
      </c>
      <c r="XJ145" t="s">
        <v>1767</v>
      </c>
      <c r="XK145" t="s">
        <v>1767</v>
      </c>
      <c r="XL145" t="s">
        <v>1767</v>
      </c>
      <c r="XM145" t="s">
        <v>1767</v>
      </c>
      <c r="XN145" t="s">
        <v>1767</v>
      </c>
      <c r="XO145" t="s">
        <v>1767</v>
      </c>
      <c r="XP145" t="s">
        <v>1767</v>
      </c>
      <c r="XQ145" t="s">
        <v>1767</v>
      </c>
      <c r="XR145" t="s">
        <v>1767</v>
      </c>
      <c r="XS145" t="s">
        <v>1767</v>
      </c>
      <c r="XT145" t="s">
        <v>1767</v>
      </c>
      <c r="XU145" t="s">
        <v>1767</v>
      </c>
      <c r="XV145" t="s">
        <v>1767</v>
      </c>
      <c r="XW145" t="s">
        <v>1763</v>
      </c>
      <c r="XX145" t="s">
        <v>1767</v>
      </c>
      <c r="XY145" t="s">
        <v>1767</v>
      </c>
      <c r="XZ145" t="s">
        <v>1767</v>
      </c>
      <c r="ZM145" t="s">
        <v>1767</v>
      </c>
      <c r="ZN145" t="s">
        <v>1767</v>
      </c>
      <c r="ZO145" t="s">
        <v>1767</v>
      </c>
      <c r="ZP145" t="s">
        <v>1767</v>
      </c>
      <c r="ZQ145" t="s">
        <v>1763</v>
      </c>
      <c r="ZR145" t="s">
        <v>1763</v>
      </c>
      <c r="ZS145" t="s">
        <v>1767</v>
      </c>
      <c r="ZT145" t="s">
        <v>1767</v>
      </c>
      <c r="ZU145" t="s">
        <v>1767</v>
      </c>
      <c r="ZV145" t="s">
        <v>1767</v>
      </c>
      <c r="ZW145" t="s">
        <v>1767</v>
      </c>
      <c r="ZX145" t="s">
        <v>1767</v>
      </c>
      <c r="ZY145" t="s">
        <v>1767</v>
      </c>
      <c r="ZZ145" t="s">
        <v>1767</v>
      </c>
      <c r="AAA145" t="s">
        <v>1767</v>
      </c>
      <c r="AAB145" t="s">
        <v>1767</v>
      </c>
      <c r="AAC145" t="s">
        <v>1763</v>
      </c>
      <c r="AAD145" t="s">
        <v>1767</v>
      </c>
      <c r="AAE145" t="s">
        <v>1767</v>
      </c>
      <c r="AAF145" t="s">
        <v>1767</v>
      </c>
      <c r="AAH145" t="s">
        <v>1767</v>
      </c>
      <c r="AAI145" t="s">
        <v>1767</v>
      </c>
      <c r="AAJ145" t="s">
        <v>1763</v>
      </c>
      <c r="AAK145" t="s">
        <v>1767</v>
      </c>
      <c r="AAL145" t="s">
        <v>1767</v>
      </c>
      <c r="AAM145" t="s">
        <v>1767</v>
      </c>
      <c r="AAN145" t="s">
        <v>1767</v>
      </c>
      <c r="AAO145" t="s">
        <v>1767</v>
      </c>
      <c r="AAP145" t="s">
        <v>1767</v>
      </c>
      <c r="AAQ145" t="s">
        <v>1767</v>
      </c>
      <c r="AAR145" t="s">
        <v>1767</v>
      </c>
      <c r="AAS145" t="s">
        <v>1763</v>
      </c>
      <c r="AAT145" t="s">
        <v>1767</v>
      </c>
      <c r="AAV145" t="s">
        <v>1763</v>
      </c>
      <c r="AAW145" t="s">
        <v>1767</v>
      </c>
      <c r="AAX145" t="s">
        <v>1767</v>
      </c>
      <c r="AAY145" t="s">
        <v>1767</v>
      </c>
      <c r="AAZ145" t="s">
        <v>1767</v>
      </c>
      <c r="ABA145" t="s">
        <v>1767</v>
      </c>
      <c r="ABB145" t="s">
        <v>1767</v>
      </c>
      <c r="ABC145" t="s">
        <v>1767</v>
      </c>
      <c r="ABD145" t="s">
        <v>1767</v>
      </c>
      <c r="ABE145" t="s">
        <v>1767</v>
      </c>
      <c r="ABF145" t="s">
        <v>1767</v>
      </c>
      <c r="ABG145" t="s">
        <v>1767</v>
      </c>
      <c r="ABH145" t="s">
        <v>1767</v>
      </c>
      <c r="ABI145" t="s">
        <v>1767</v>
      </c>
      <c r="ABJ145" t="s">
        <v>1767</v>
      </c>
      <c r="ABK145" t="s">
        <v>1763</v>
      </c>
      <c r="ABL145" t="s">
        <v>1767</v>
      </c>
      <c r="ABM145" t="s">
        <v>1763</v>
      </c>
      <c r="ABN145" t="s">
        <v>1767</v>
      </c>
      <c r="ABO145" t="s">
        <v>1767</v>
      </c>
      <c r="ABP145" t="s">
        <v>1767</v>
      </c>
      <c r="ABQ145" t="s">
        <v>1767</v>
      </c>
      <c r="ABR145" t="s">
        <v>1767</v>
      </c>
      <c r="ABS145" t="s">
        <v>1767</v>
      </c>
      <c r="ABT145" t="s">
        <v>1763</v>
      </c>
      <c r="ABU145" t="s">
        <v>1767</v>
      </c>
      <c r="ABV145" t="s">
        <v>1767</v>
      </c>
      <c r="ABW145" t="s">
        <v>1763</v>
      </c>
      <c r="ABX145" t="s">
        <v>1763</v>
      </c>
      <c r="ABY145" t="s">
        <v>1767</v>
      </c>
      <c r="ABZ145" t="s">
        <v>1767</v>
      </c>
      <c r="ACA145" t="s">
        <v>1767</v>
      </c>
      <c r="ACB145" t="s">
        <v>1767</v>
      </c>
      <c r="ACC145" t="s">
        <v>1767</v>
      </c>
      <c r="ACD145" t="s">
        <v>1767</v>
      </c>
      <c r="ACE145" t="s">
        <v>1767</v>
      </c>
      <c r="ACF145" t="s">
        <v>1767</v>
      </c>
      <c r="ACG145" t="s">
        <v>1767</v>
      </c>
      <c r="ACH145" t="s">
        <v>1767</v>
      </c>
      <c r="ACI145" t="s">
        <v>1767</v>
      </c>
    </row>
    <row r="146" spans="1:763">
      <c r="A146" t="s">
        <v>1469</v>
      </c>
      <c r="B146" t="s">
        <v>1470</v>
      </c>
      <c r="C146" t="s">
        <v>1471</v>
      </c>
      <c r="D146" t="s">
        <v>977</v>
      </c>
      <c r="E146" t="s">
        <v>977</v>
      </c>
      <c r="P146" t="s">
        <v>812</v>
      </c>
      <c r="T146" t="s">
        <v>1952</v>
      </c>
      <c r="V146" t="s">
        <v>1763</v>
      </c>
      <c r="X146" t="s">
        <v>1763</v>
      </c>
      <c r="Y146" t="s">
        <v>1791</v>
      </c>
      <c r="AA146" t="s">
        <v>1828</v>
      </c>
      <c r="AB146" t="s">
        <v>1817</v>
      </c>
      <c r="AC146" t="s">
        <v>837</v>
      </c>
      <c r="AD146" t="s">
        <v>1767</v>
      </c>
      <c r="AE146" t="s">
        <v>818</v>
      </c>
      <c r="AF146" t="s">
        <v>837</v>
      </c>
      <c r="AG146" t="s">
        <v>818</v>
      </c>
      <c r="KF146" t="s">
        <v>837</v>
      </c>
      <c r="KH146" t="s">
        <v>818</v>
      </c>
      <c r="KI146" t="s">
        <v>818</v>
      </c>
      <c r="KJ146" t="s">
        <v>818</v>
      </c>
      <c r="KK146" t="s">
        <v>818</v>
      </c>
      <c r="KL146" t="s">
        <v>818</v>
      </c>
      <c r="KM146" t="s">
        <v>818</v>
      </c>
      <c r="KN146" t="s">
        <v>818</v>
      </c>
      <c r="KO146" t="s">
        <v>845</v>
      </c>
      <c r="KP146" t="s">
        <v>818</v>
      </c>
      <c r="KQ146" t="s">
        <v>845</v>
      </c>
      <c r="KR146" t="s">
        <v>818</v>
      </c>
      <c r="KS146" t="s">
        <v>818</v>
      </c>
      <c r="KT146" t="s">
        <v>818</v>
      </c>
      <c r="KU146" t="s">
        <v>818</v>
      </c>
      <c r="KV146" t="s">
        <v>818</v>
      </c>
      <c r="KW146" t="s">
        <v>818</v>
      </c>
      <c r="KX146" t="s">
        <v>818</v>
      </c>
      <c r="KY146" t="s">
        <v>845</v>
      </c>
      <c r="KZ146" t="s">
        <v>818</v>
      </c>
      <c r="LA146" t="s">
        <v>845</v>
      </c>
      <c r="LB146" t="s">
        <v>818</v>
      </c>
      <c r="LC146" t="s">
        <v>818</v>
      </c>
      <c r="LD146" t="s">
        <v>837</v>
      </c>
      <c r="LE146" t="s">
        <v>818</v>
      </c>
      <c r="LF146" t="s">
        <v>818</v>
      </c>
      <c r="LH146" t="s">
        <v>1763</v>
      </c>
      <c r="LI146" t="s">
        <v>1767</v>
      </c>
      <c r="LJ146" t="s">
        <v>1767</v>
      </c>
      <c r="LK146" t="s">
        <v>1767</v>
      </c>
      <c r="LL146" t="s">
        <v>1767</v>
      </c>
      <c r="LM146" t="s">
        <v>1767</v>
      </c>
      <c r="LN146" t="s">
        <v>1767</v>
      </c>
      <c r="LO146" t="s">
        <v>1763</v>
      </c>
      <c r="LP146" t="s">
        <v>1763</v>
      </c>
      <c r="LQ146" t="s">
        <v>1767</v>
      </c>
      <c r="LR146" t="s">
        <v>818</v>
      </c>
      <c r="LV146" t="s">
        <v>818</v>
      </c>
      <c r="LX146" t="s">
        <v>1767</v>
      </c>
      <c r="MU146" t="s">
        <v>1763</v>
      </c>
      <c r="NC146" t="s">
        <v>1767</v>
      </c>
      <c r="ND146" t="s">
        <v>1767</v>
      </c>
      <c r="NE146" t="s">
        <v>1767</v>
      </c>
      <c r="NR146" t="s">
        <v>1763</v>
      </c>
      <c r="NS146" t="s">
        <v>1767</v>
      </c>
      <c r="NU146" t="s">
        <v>1818</v>
      </c>
      <c r="OQ146" t="s">
        <v>1774</v>
      </c>
      <c r="OR146" t="s">
        <v>1775</v>
      </c>
      <c r="OS146" t="s">
        <v>1776</v>
      </c>
      <c r="OT146" t="s">
        <v>1767</v>
      </c>
      <c r="OU146" t="s">
        <v>1763</v>
      </c>
      <c r="OV146" t="s">
        <v>1777</v>
      </c>
      <c r="OW146" t="s">
        <v>1798</v>
      </c>
      <c r="OX146" t="s">
        <v>832</v>
      </c>
      <c r="OY146" t="s">
        <v>1779</v>
      </c>
      <c r="OZ146" t="s">
        <v>865</v>
      </c>
      <c r="PA146" t="s">
        <v>1767</v>
      </c>
      <c r="PB146" t="s">
        <v>1763</v>
      </c>
      <c r="PC146" t="s">
        <v>1767</v>
      </c>
      <c r="PD146" t="s">
        <v>1767</v>
      </c>
      <c r="PE146" t="s">
        <v>1767</v>
      </c>
      <c r="PF146" t="s">
        <v>1767</v>
      </c>
      <c r="PG146" t="s">
        <v>1767</v>
      </c>
      <c r="PH146" t="s">
        <v>1767</v>
      </c>
      <c r="PI146" t="s">
        <v>1767</v>
      </c>
      <c r="PJ146" t="s">
        <v>1767</v>
      </c>
      <c r="PK146" t="s">
        <v>1763</v>
      </c>
      <c r="PL146" t="s">
        <v>1780</v>
      </c>
      <c r="PM146" t="s">
        <v>837</v>
      </c>
      <c r="PO146" t="s">
        <v>1807</v>
      </c>
      <c r="PP146" t="s">
        <v>1800</v>
      </c>
      <c r="PQ146" t="s">
        <v>1763</v>
      </c>
      <c r="PR146" t="s">
        <v>1763</v>
      </c>
      <c r="PS146" t="s">
        <v>1767</v>
      </c>
      <c r="PT146" t="s">
        <v>1767</v>
      </c>
      <c r="PU146" t="s">
        <v>1767</v>
      </c>
      <c r="PV146" t="s">
        <v>1767</v>
      </c>
      <c r="PW146" t="s">
        <v>1767</v>
      </c>
      <c r="PX146" t="s">
        <v>1767</v>
      </c>
      <c r="PY146" t="s">
        <v>1767</v>
      </c>
      <c r="PZ146" t="s">
        <v>1783</v>
      </c>
      <c r="QD146" t="s">
        <v>1786</v>
      </c>
      <c r="QE146" t="s">
        <v>845</v>
      </c>
      <c r="QF146" t="s">
        <v>1763</v>
      </c>
      <c r="QG146" t="s">
        <v>1763</v>
      </c>
      <c r="QH146" t="s">
        <v>1767</v>
      </c>
      <c r="QI146" t="s">
        <v>1767</v>
      </c>
      <c r="QJ146" t="s">
        <v>1767</v>
      </c>
      <c r="QK146" t="s">
        <v>1763</v>
      </c>
      <c r="QL146" t="s">
        <v>1763</v>
      </c>
      <c r="QM146" t="s">
        <v>1767</v>
      </c>
      <c r="QN146" t="s">
        <v>1767</v>
      </c>
      <c r="QO146" t="s">
        <v>1767</v>
      </c>
      <c r="QP146" t="s">
        <v>1767</v>
      </c>
      <c r="QQ146" t="s">
        <v>1767</v>
      </c>
      <c r="QR146" t="s">
        <v>1767</v>
      </c>
      <c r="QS146" t="s">
        <v>1763</v>
      </c>
      <c r="QT146" t="s">
        <v>1767</v>
      </c>
      <c r="QU146" t="s">
        <v>1767</v>
      </c>
      <c r="QV146" t="s">
        <v>1767</v>
      </c>
      <c r="QW146" t="s">
        <v>1767</v>
      </c>
      <c r="QX146" t="s">
        <v>1767</v>
      </c>
      <c r="QY146" t="s">
        <v>1767</v>
      </c>
      <c r="QZ146" t="s">
        <v>1767</v>
      </c>
      <c r="RA146" t="s">
        <v>1767</v>
      </c>
      <c r="RB146" t="s">
        <v>1767</v>
      </c>
      <c r="RC146" t="s">
        <v>1767</v>
      </c>
      <c r="RD146" t="s">
        <v>1767</v>
      </c>
      <c r="RE146" t="s">
        <v>1767</v>
      </c>
      <c r="RF146" t="s">
        <v>1767</v>
      </c>
      <c r="RG146" t="s">
        <v>1767</v>
      </c>
      <c r="RH146" t="s">
        <v>1767</v>
      </c>
      <c r="RI146" t="s">
        <v>1767</v>
      </c>
      <c r="RJ146" t="s">
        <v>1767</v>
      </c>
      <c r="RK146" t="s">
        <v>1763</v>
      </c>
      <c r="RL146" t="s">
        <v>1767</v>
      </c>
      <c r="RM146" t="s">
        <v>1767</v>
      </c>
      <c r="RN146" t="s">
        <v>1767</v>
      </c>
      <c r="RO146" t="s">
        <v>1763</v>
      </c>
      <c r="RP146" t="s">
        <v>1767</v>
      </c>
      <c r="RQ146" t="s">
        <v>1767</v>
      </c>
      <c r="RR146" t="s">
        <v>1767</v>
      </c>
      <c r="RS146" t="s">
        <v>1767</v>
      </c>
      <c r="RT146" t="s">
        <v>1767</v>
      </c>
      <c r="RU146" t="s">
        <v>1767</v>
      </c>
      <c r="RV146" t="s">
        <v>1767</v>
      </c>
      <c r="RW146" t="s">
        <v>1767</v>
      </c>
      <c r="RX146" t="s">
        <v>837</v>
      </c>
      <c r="RY146" t="s">
        <v>956</v>
      </c>
      <c r="RZ146" t="s">
        <v>1767</v>
      </c>
      <c r="SB146" t="s">
        <v>1767</v>
      </c>
      <c r="SC146" t="s">
        <v>1767</v>
      </c>
      <c r="SD146" t="s">
        <v>1767</v>
      </c>
      <c r="SE146" t="s">
        <v>1767</v>
      </c>
      <c r="SF146" t="s">
        <v>1767</v>
      </c>
      <c r="SG146" t="s">
        <v>1767</v>
      </c>
      <c r="SH146" t="s">
        <v>1767</v>
      </c>
      <c r="SI146" t="s">
        <v>1767</v>
      </c>
      <c r="SJ146" t="s">
        <v>1763</v>
      </c>
      <c r="SK146" t="s">
        <v>1767</v>
      </c>
      <c r="SL146" t="s">
        <v>1767</v>
      </c>
      <c r="SM146" t="s">
        <v>1767</v>
      </c>
      <c r="SN146" t="s">
        <v>1767</v>
      </c>
      <c r="SO146" t="s">
        <v>1767</v>
      </c>
      <c r="SP146" t="s">
        <v>1767</v>
      </c>
      <c r="SQ146" t="s">
        <v>1767</v>
      </c>
      <c r="SR146" t="s">
        <v>1767</v>
      </c>
      <c r="SS146" t="s">
        <v>1767</v>
      </c>
      <c r="ST146" t="s">
        <v>1767</v>
      </c>
      <c r="SU146" t="s">
        <v>1767</v>
      </c>
      <c r="SV146" t="s">
        <v>1767</v>
      </c>
      <c r="SW146" t="s">
        <v>1767</v>
      </c>
      <c r="SX146" t="s">
        <v>1763</v>
      </c>
      <c r="SY146" t="s">
        <v>1767</v>
      </c>
      <c r="SZ146" t="s">
        <v>1767</v>
      </c>
      <c r="TA146" t="s">
        <v>1767</v>
      </c>
      <c r="TB146" t="s">
        <v>1767</v>
      </c>
      <c r="TC146" t="s">
        <v>1767</v>
      </c>
      <c r="TD146" t="s">
        <v>1767</v>
      </c>
      <c r="TE146" t="s">
        <v>1767</v>
      </c>
      <c r="TF146" t="s">
        <v>1767</v>
      </c>
      <c r="TG146" t="s">
        <v>1767</v>
      </c>
      <c r="TH146" t="s">
        <v>1767</v>
      </c>
      <c r="TI146" t="s">
        <v>1767</v>
      </c>
      <c r="TU146" t="s">
        <v>1767</v>
      </c>
      <c r="TY146" t="s">
        <v>1767</v>
      </c>
      <c r="TZ146" t="s">
        <v>1767</v>
      </c>
      <c r="UA146" t="s">
        <v>1767</v>
      </c>
      <c r="UB146" t="s">
        <v>1767</v>
      </c>
      <c r="UC146" t="s">
        <v>1767</v>
      </c>
      <c r="UD146" t="s">
        <v>1767</v>
      </c>
      <c r="UE146" t="s">
        <v>1767</v>
      </c>
      <c r="UF146" t="s">
        <v>1767</v>
      </c>
      <c r="UG146" t="s">
        <v>1767</v>
      </c>
      <c r="UH146" t="s">
        <v>1763</v>
      </c>
      <c r="UI146" t="s">
        <v>1767</v>
      </c>
      <c r="UJ146" t="s">
        <v>1767</v>
      </c>
      <c r="UK146" t="s">
        <v>1767</v>
      </c>
      <c r="UL146" t="s">
        <v>1763</v>
      </c>
      <c r="UM146" t="s">
        <v>1767</v>
      </c>
      <c r="UN146" t="s">
        <v>1767</v>
      </c>
      <c r="UO146" t="s">
        <v>1767</v>
      </c>
      <c r="UP146" t="s">
        <v>1767</v>
      </c>
      <c r="UQ146" t="s">
        <v>1767</v>
      </c>
      <c r="UR146" t="s">
        <v>1767</v>
      </c>
      <c r="US146" t="s">
        <v>1767</v>
      </c>
      <c r="UT146" t="s">
        <v>1767</v>
      </c>
      <c r="UU146" t="s">
        <v>1767</v>
      </c>
      <c r="UV146" t="s">
        <v>1767</v>
      </c>
      <c r="UW146" t="s">
        <v>1767</v>
      </c>
      <c r="UX146" t="s">
        <v>1767</v>
      </c>
      <c r="UY146" t="s">
        <v>1767</v>
      </c>
      <c r="UZ146" t="s">
        <v>1763</v>
      </c>
      <c r="VA146" t="s">
        <v>1953</v>
      </c>
      <c r="VD146" t="s">
        <v>1767</v>
      </c>
      <c r="VE146" t="s">
        <v>1767</v>
      </c>
      <c r="VF146" t="s">
        <v>1763</v>
      </c>
      <c r="VG146" t="s">
        <v>1763</v>
      </c>
      <c r="VH146" t="s">
        <v>1767</v>
      </c>
      <c r="VI146" t="s">
        <v>1767</v>
      </c>
      <c r="VJ146" t="s">
        <v>1767</v>
      </c>
      <c r="VK146" t="s">
        <v>1767</v>
      </c>
      <c r="VL146" t="s">
        <v>1767</v>
      </c>
      <c r="VM146" t="s">
        <v>1767</v>
      </c>
      <c r="VN146" t="s">
        <v>1767</v>
      </c>
      <c r="VO146" t="s">
        <v>1767</v>
      </c>
      <c r="VP146" t="s">
        <v>1767</v>
      </c>
      <c r="VQ146" t="s">
        <v>1767</v>
      </c>
      <c r="VY146" t="s">
        <v>1767</v>
      </c>
      <c r="VZ146" t="s">
        <v>1763</v>
      </c>
      <c r="WA146" t="s">
        <v>1763</v>
      </c>
      <c r="WB146" t="s">
        <v>1767</v>
      </c>
      <c r="WJ146" t="s">
        <v>1763</v>
      </c>
      <c r="WK146" t="s">
        <v>1767</v>
      </c>
      <c r="WL146" t="s">
        <v>1767</v>
      </c>
      <c r="WM146" t="s">
        <v>1767</v>
      </c>
      <c r="WN146" t="s">
        <v>1767</v>
      </c>
      <c r="WO146" t="s">
        <v>1767</v>
      </c>
      <c r="WP146" t="s">
        <v>1767</v>
      </c>
      <c r="WQ146" t="s">
        <v>1767</v>
      </c>
      <c r="WR146" t="s">
        <v>1767</v>
      </c>
      <c r="WS146" t="s">
        <v>1818</v>
      </c>
      <c r="WU146" t="s">
        <v>1763</v>
      </c>
      <c r="WV146" t="s">
        <v>1767</v>
      </c>
      <c r="WW146" t="s">
        <v>1763</v>
      </c>
      <c r="WX146" t="s">
        <v>1767</v>
      </c>
      <c r="WY146" t="s">
        <v>1767</v>
      </c>
      <c r="WZ146" t="s">
        <v>1767</v>
      </c>
      <c r="XA146" t="s">
        <v>1767</v>
      </c>
      <c r="XB146" t="s">
        <v>1767</v>
      </c>
      <c r="XC146" t="s">
        <v>1802</v>
      </c>
      <c r="XD146" t="s">
        <v>1763</v>
      </c>
      <c r="XE146" t="s">
        <v>1763</v>
      </c>
      <c r="XF146" t="s">
        <v>1767</v>
      </c>
      <c r="XG146" t="s">
        <v>1767</v>
      </c>
      <c r="XH146" t="s">
        <v>1767</v>
      </c>
      <c r="XI146" t="s">
        <v>1767</v>
      </c>
      <c r="XJ146" t="s">
        <v>1767</v>
      </c>
      <c r="XK146" t="s">
        <v>1767</v>
      </c>
      <c r="XL146" t="s">
        <v>1767</v>
      </c>
      <c r="XM146" t="s">
        <v>1767</v>
      </c>
      <c r="XN146" t="s">
        <v>1767</v>
      </c>
      <c r="XO146" t="s">
        <v>1767</v>
      </c>
      <c r="XP146" t="s">
        <v>1767</v>
      </c>
      <c r="XQ146" t="s">
        <v>1767</v>
      </c>
      <c r="XR146" t="s">
        <v>1767</v>
      </c>
      <c r="XS146" t="s">
        <v>1767</v>
      </c>
      <c r="XT146" t="s">
        <v>1767</v>
      </c>
      <c r="XU146" t="s">
        <v>1767</v>
      </c>
      <c r="XV146" t="s">
        <v>1767</v>
      </c>
      <c r="XW146" t="s">
        <v>1763</v>
      </c>
      <c r="XX146" t="s">
        <v>1767</v>
      </c>
      <c r="XY146" t="s">
        <v>1767</v>
      </c>
      <c r="XZ146" t="s">
        <v>1767</v>
      </c>
      <c r="ZM146" t="s">
        <v>1767</v>
      </c>
      <c r="ZN146" t="s">
        <v>1767</v>
      </c>
      <c r="ZO146" t="s">
        <v>1767</v>
      </c>
      <c r="ZP146" t="s">
        <v>1767</v>
      </c>
      <c r="ZQ146" t="s">
        <v>1767</v>
      </c>
      <c r="ZR146" t="s">
        <v>1767</v>
      </c>
      <c r="ZS146" t="s">
        <v>1763</v>
      </c>
      <c r="ZT146" t="s">
        <v>1767</v>
      </c>
      <c r="ZU146" t="s">
        <v>1767</v>
      </c>
      <c r="ZV146" t="s">
        <v>1767</v>
      </c>
      <c r="ZW146" t="s">
        <v>1767</v>
      </c>
      <c r="ZX146" t="s">
        <v>1767</v>
      </c>
      <c r="ZY146" t="s">
        <v>1767</v>
      </c>
      <c r="ZZ146" t="s">
        <v>1767</v>
      </c>
      <c r="AAA146" t="s">
        <v>1767</v>
      </c>
      <c r="AAB146" t="s">
        <v>1767</v>
      </c>
      <c r="AAC146" t="s">
        <v>1767</v>
      </c>
      <c r="AAD146" t="s">
        <v>1767</v>
      </c>
      <c r="AAE146" t="s">
        <v>1767</v>
      </c>
      <c r="AAF146" t="s">
        <v>1767</v>
      </c>
      <c r="AAH146" t="s">
        <v>1763</v>
      </c>
      <c r="AAI146" t="s">
        <v>1767</v>
      </c>
      <c r="AAJ146" t="s">
        <v>1767</v>
      </c>
      <c r="AAK146" t="s">
        <v>1763</v>
      </c>
      <c r="AAL146" t="s">
        <v>1763</v>
      </c>
      <c r="AAM146" t="s">
        <v>1767</v>
      </c>
      <c r="AAN146" t="s">
        <v>1767</v>
      </c>
      <c r="AAO146" t="s">
        <v>1767</v>
      </c>
      <c r="AAP146" t="s">
        <v>1767</v>
      </c>
      <c r="AAQ146" t="s">
        <v>1767</v>
      </c>
      <c r="AAR146" t="s">
        <v>1767</v>
      </c>
      <c r="AAS146" t="s">
        <v>1767</v>
      </c>
      <c r="AAT146" t="s">
        <v>1767</v>
      </c>
      <c r="AAV146" t="s">
        <v>1763</v>
      </c>
      <c r="AAW146" t="s">
        <v>1767</v>
      </c>
      <c r="AAX146" t="s">
        <v>1767</v>
      </c>
      <c r="AAY146" t="s">
        <v>1767</v>
      </c>
      <c r="AAZ146" t="s">
        <v>1767</v>
      </c>
      <c r="ABA146" t="s">
        <v>1767</v>
      </c>
      <c r="ABB146" t="s">
        <v>1763</v>
      </c>
      <c r="ABC146" t="s">
        <v>1767</v>
      </c>
      <c r="ABD146" t="s">
        <v>1767</v>
      </c>
      <c r="ABE146" t="s">
        <v>1767</v>
      </c>
      <c r="ABF146" t="s">
        <v>1767</v>
      </c>
      <c r="ABG146" t="s">
        <v>1767</v>
      </c>
      <c r="ABH146" t="s">
        <v>1767</v>
      </c>
      <c r="ABI146" t="s">
        <v>1767</v>
      </c>
      <c r="ABJ146" t="s">
        <v>1767</v>
      </c>
      <c r="ABK146" t="s">
        <v>1767</v>
      </c>
      <c r="ABL146" t="s">
        <v>1767</v>
      </c>
      <c r="ABM146" t="s">
        <v>1767</v>
      </c>
      <c r="ABN146" t="s">
        <v>1767</v>
      </c>
      <c r="ABO146" t="s">
        <v>1767</v>
      </c>
      <c r="ABP146" t="s">
        <v>1767</v>
      </c>
      <c r="ABQ146" t="s">
        <v>1767</v>
      </c>
      <c r="ABR146" t="s">
        <v>1767</v>
      </c>
      <c r="ABS146" t="s">
        <v>1767</v>
      </c>
      <c r="ABT146" t="s">
        <v>1767</v>
      </c>
      <c r="ABU146" t="s">
        <v>1767</v>
      </c>
      <c r="ABV146" t="s">
        <v>1767</v>
      </c>
      <c r="ABW146" t="s">
        <v>1767</v>
      </c>
      <c r="ABX146" t="s">
        <v>1763</v>
      </c>
      <c r="ABY146" t="s">
        <v>1767</v>
      </c>
      <c r="ABZ146" t="s">
        <v>1767</v>
      </c>
      <c r="ACA146" t="s">
        <v>1767</v>
      </c>
      <c r="ACB146" t="s">
        <v>1767</v>
      </c>
      <c r="ACC146" t="s">
        <v>1767</v>
      </c>
      <c r="ACD146" t="s">
        <v>1767</v>
      </c>
      <c r="ACE146" t="s">
        <v>1767</v>
      </c>
      <c r="ACF146" t="s">
        <v>1767</v>
      </c>
      <c r="ACG146" t="s">
        <v>1767</v>
      </c>
      <c r="ACH146" t="s">
        <v>1767</v>
      </c>
      <c r="ACI146" t="s">
        <v>1767</v>
      </c>
    </row>
    <row r="147" spans="1:763">
      <c r="A147" t="s">
        <v>1473</v>
      </c>
      <c r="B147" t="s">
        <v>1474</v>
      </c>
      <c r="C147" t="s">
        <v>1475</v>
      </c>
      <c r="D147" t="s">
        <v>941</v>
      </c>
      <c r="E147" t="s">
        <v>941</v>
      </c>
      <c r="P147" t="s">
        <v>812</v>
      </c>
      <c r="Q147">
        <v>0.874863865752458</v>
      </c>
      <c r="T147" t="s">
        <v>1876</v>
      </c>
      <c r="V147" t="s">
        <v>1763</v>
      </c>
      <c r="X147" t="s">
        <v>1763</v>
      </c>
      <c r="Y147" t="s">
        <v>1791</v>
      </c>
      <c r="AA147" t="s">
        <v>1792</v>
      </c>
      <c r="AB147" t="s">
        <v>1766</v>
      </c>
      <c r="AC147" t="s">
        <v>879</v>
      </c>
      <c r="AD147" t="s">
        <v>1767</v>
      </c>
      <c r="AE147" t="s">
        <v>879</v>
      </c>
      <c r="AF147" t="s">
        <v>818</v>
      </c>
      <c r="AG147" t="s">
        <v>818</v>
      </c>
      <c r="KF147" t="s">
        <v>879</v>
      </c>
      <c r="KH147" t="s">
        <v>818</v>
      </c>
      <c r="KI147" t="s">
        <v>818</v>
      </c>
      <c r="KJ147" t="s">
        <v>818</v>
      </c>
      <c r="KK147" t="s">
        <v>818</v>
      </c>
      <c r="KL147" t="s">
        <v>818</v>
      </c>
      <c r="KM147" t="s">
        <v>818</v>
      </c>
      <c r="KN147" t="s">
        <v>845</v>
      </c>
      <c r="KO147" t="s">
        <v>818</v>
      </c>
      <c r="KP147" t="s">
        <v>818</v>
      </c>
      <c r="KQ147" t="s">
        <v>845</v>
      </c>
      <c r="KR147" t="s">
        <v>818</v>
      </c>
      <c r="KS147" t="s">
        <v>818</v>
      </c>
      <c r="KT147" t="s">
        <v>818</v>
      </c>
      <c r="KU147" t="s">
        <v>818</v>
      </c>
      <c r="KV147" t="s">
        <v>845</v>
      </c>
      <c r="KW147" t="s">
        <v>818</v>
      </c>
      <c r="KX147" t="s">
        <v>845</v>
      </c>
      <c r="KY147" t="s">
        <v>818</v>
      </c>
      <c r="KZ147" t="s">
        <v>845</v>
      </c>
      <c r="LA147" t="s">
        <v>845</v>
      </c>
      <c r="LB147" t="s">
        <v>818</v>
      </c>
      <c r="LC147" t="s">
        <v>845</v>
      </c>
      <c r="LD147" t="s">
        <v>879</v>
      </c>
      <c r="LE147" t="s">
        <v>845</v>
      </c>
      <c r="LF147" t="s">
        <v>837</v>
      </c>
      <c r="LH147" t="s">
        <v>1767</v>
      </c>
      <c r="LI147" t="s">
        <v>1767</v>
      </c>
      <c r="LJ147" t="s">
        <v>1767</v>
      </c>
      <c r="LK147" t="s">
        <v>1767</v>
      </c>
      <c r="LL147" t="s">
        <v>1767</v>
      </c>
      <c r="LM147" t="s">
        <v>1767</v>
      </c>
      <c r="LO147" t="s">
        <v>1767</v>
      </c>
      <c r="LQ147" t="s">
        <v>1767</v>
      </c>
      <c r="LR147" t="s">
        <v>818</v>
      </c>
      <c r="LS147" t="s">
        <v>818</v>
      </c>
      <c r="LT147" t="s">
        <v>818</v>
      </c>
      <c r="LU147" t="s">
        <v>818</v>
      </c>
      <c r="LV147" t="s">
        <v>818</v>
      </c>
      <c r="LW147" t="s">
        <v>818</v>
      </c>
      <c r="LX147" t="s">
        <v>1767</v>
      </c>
      <c r="MA147" t="s">
        <v>1768</v>
      </c>
      <c r="MB147" t="s">
        <v>913</v>
      </c>
      <c r="MC147" t="s">
        <v>1804</v>
      </c>
      <c r="MD147" t="s">
        <v>1763</v>
      </c>
      <c r="MF147" t="s">
        <v>1770</v>
      </c>
      <c r="MI147" t="s">
        <v>1763</v>
      </c>
      <c r="MJ147" t="s">
        <v>1904</v>
      </c>
      <c r="MU147" t="s">
        <v>1767</v>
      </c>
      <c r="MV147" t="s">
        <v>1763</v>
      </c>
      <c r="MW147" t="s">
        <v>1763</v>
      </c>
      <c r="MX147" t="s">
        <v>1767</v>
      </c>
      <c r="MY147" t="s">
        <v>1767</v>
      </c>
      <c r="MZ147" t="s">
        <v>1767</v>
      </c>
      <c r="NA147" t="s">
        <v>1767</v>
      </c>
      <c r="NB147" t="s">
        <v>1767</v>
      </c>
      <c r="NR147" t="s">
        <v>1767</v>
      </c>
      <c r="NU147" t="s">
        <v>1909</v>
      </c>
      <c r="NY147" t="s">
        <v>845</v>
      </c>
      <c r="NZ147" t="s">
        <v>877</v>
      </c>
      <c r="OP147" t="s">
        <v>1767</v>
      </c>
      <c r="OQ147" t="s">
        <v>1825</v>
      </c>
      <c r="OR147" t="s">
        <v>1880</v>
      </c>
      <c r="OS147" t="s">
        <v>1954</v>
      </c>
      <c r="OT147" t="s">
        <v>1763</v>
      </c>
      <c r="OU147" t="s">
        <v>1763</v>
      </c>
      <c r="OV147" t="s">
        <v>1777</v>
      </c>
      <c r="OW147" t="s">
        <v>1778</v>
      </c>
      <c r="OX147" t="s">
        <v>832</v>
      </c>
      <c r="OY147" t="s">
        <v>1779</v>
      </c>
      <c r="OZ147" t="s">
        <v>834</v>
      </c>
      <c r="PA147" t="s">
        <v>1763</v>
      </c>
      <c r="PB147" t="s">
        <v>1767</v>
      </c>
      <c r="PC147" t="s">
        <v>1763</v>
      </c>
      <c r="PD147" t="s">
        <v>1763</v>
      </c>
      <c r="PE147" t="s">
        <v>1767</v>
      </c>
      <c r="PF147" t="s">
        <v>1767</v>
      </c>
      <c r="PG147" t="s">
        <v>1767</v>
      </c>
      <c r="PH147" t="s">
        <v>1767</v>
      </c>
      <c r="PI147" t="s">
        <v>1767</v>
      </c>
      <c r="PJ147" t="s">
        <v>1767</v>
      </c>
      <c r="PK147" t="s">
        <v>1763</v>
      </c>
      <c r="PL147" t="s">
        <v>1780</v>
      </c>
      <c r="PM147" t="s">
        <v>836</v>
      </c>
      <c r="PN147" t="s">
        <v>837</v>
      </c>
      <c r="PO147" t="s">
        <v>1812</v>
      </c>
      <c r="PP147" t="s">
        <v>1813</v>
      </c>
      <c r="PQ147" t="s">
        <v>1763</v>
      </c>
      <c r="PR147" t="s">
        <v>1763</v>
      </c>
      <c r="PS147" t="s">
        <v>1763</v>
      </c>
      <c r="PT147" t="s">
        <v>1763</v>
      </c>
      <c r="PU147" t="s">
        <v>1767</v>
      </c>
      <c r="PV147" t="s">
        <v>1767</v>
      </c>
      <c r="PW147" t="s">
        <v>1767</v>
      </c>
      <c r="PX147" t="s">
        <v>1767</v>
      </c>
      <c r="PY147" t="s">
        <v>1767</v>
      </c>
      <c r="PZ147" t="s">
        <v>1783</v>
      </c>
      <c r="QA147" t="s">
        <v>841</v>
      </c>
      <c r="QB147" t="s">
        <v>1814</v>
      </c>
      <c r="QC147" t="s">
        <v>1851</v>
      </c>
      <c r="QD147" t="s">
        <v>1869</v>
      </c>
      <c r="QE147" t="s">
        <v>845</v>
      </c>
      <c r="QF147" t="s">
        <v>1763</v>
      </c>
      <c r="QG147" t="s">
        <v>1767</v>
      </c>
      <c r="QH147" t="s">
        <v>1763</v>
      </c>
      <c r="QI147" t="s">
        <v>1767</v>
      </c>
      <c r="QJ147" t="s">
        <v>1763</v>
      </c>
      <c r="QK147" t="s">
        <v>1763</v>
      </c>
      <c r="QL147" t="s">
        <v>1767</v>
      </c>
      <c r="QM147" t="s">
        <v>1767</v>
      </c>
      <c r="QN147" t="s">
        <v>1767</v>
      </c>
      <c r="QO147" t="s">
        <v>1767</v>
      </c>
      <c r="QP147" t="s">
        <v>1767</v>
      </c>
      <c r="QQ147" t="s">
        <v>1767</v>
      </c>
      <c r="QR147" t="s">
        <v>1801</v>
      </c>
      <c r="QS147" t="s">
        <v>1763</v>
      </c>
      <c r="QT147" t="s">
        <v>1767</v>
      </c>
      <c r="QU147" t="s">
        <v>1767</v>
      </c>
      <c r="QV147" t="s">
        <v>1767</v>
      </c>
      <c r="QW147" t="s">
        <v>1767</v>
      </c>
      <c r="QX147" t="s">
        <v>1767</v>
      </c>
      <c r="QY147" t="s">
        <v>1767</v>
      </c>
      <c r="QZ147" t="s">
        <v>1767</v>
      </c>
      <c r="RA147" t="s">
        <v>1767</v>
      </c>
      <c r="RB147" t="s">
        <v>1767</v>
      </c>
      <c r="RC147" t="s">
        <v>1767</v>
      </c>
      <c r="RD147" t="s">
        <v>1767</v>
      </c>
      <c r="RE147" t="s">
        <v>1767</v>
      </c>
      <c r="RF147" t="s">
        <v>1767</v>
      </c>
      <c r="RG147" t="s">
        <v>1767</v>
      </c>
      <c r="RH147" t="s">
        <v>1767</v>
      </c>
      <c r="RI147" t="s">
        <v>1767</v>
      </c>
      <c r="RJ147" t="s">
        <v>1767</v>
      </c>
      <c r="RK147" t="s">
        <v>1767</v>
      </c>
      <c r="RZ147" t="s">
        <v>1767</v>
      </c>
      <c r="SB147" t="s">
        <v>1763</v>
      </c>
      <c r="SC147" t="s">
        <v>1767</v>
      </c>
      <c r="SD147" t="s">
        <v>1767</v>
      </c>
      <c r="SE147" t="s">
        <v>1767</v>
      </c>
      <c r="SF147" t="s">
        <v>1767</v>
      </c>
      <c r="SG147" t="s">
        <v>1763</v>
      </c>
      <c r="SH147" t="s">
        <v>1767</v>
      </c>
      <c r="SI147" t="s">
        <v>1763</v>
      </c>
      <c r="SJ147" t="s">
        <v>1767</v>
      </c>
      <c r="SK147" t="s">
        <v>1767</v>
      </c>
      <c r="SL147" t="s">
        <v>1767</v>
      </c>
      <c r="SM147" t="s">
        <v>1767</v>
      </c>
      <c r="SN147" t="s">
        <v>1767</v>
      </c>
      <c r="SO147" t="s">
        <v>1767</v>
      </c>
      <c r="SP147" t="s">
        <v>1763</v>
      </c>
      <c r="SQ147" t="s">
        <v>1763</v>
      </c>
      <c r="SR147" t="s">
        <v>1767</v>
      </c>
      <c r="SS147" t="s">
        <v>1767</v>
      </c>
      <c r="ST147" t="s">
        <v>1767</v>
      </c>
      <c r="SU147" t="s">
        <v>1763</v>
      </c>
      <c r="SV147" t="s">
        <v>1767</v>
      </c>
      <c r="SW147" t="s">
        <v>1767</v>
      </c>
      <c r="SX147" t="s">
        <v>1767</v>
      </c>
      <c r="SY147" t="s">
        <v>1767</v>
      </c>
      <c r="SZ147" t="s">
        <v>1767</v>
      </c>
      <c r="TA147" t="s">
        <v>1767</v>
      </c>
      <c r="TB147" t="s">
        <v>1767</v>
      </c>
      <c r="TC147" t="s">
        <v>1767</v>
      </c>
      <c r="TD147" t="s">
        <v>1767</v>
      </c>
      <c r="TE147" t="s">
        <v>1767</v>
      </c>
      <c r="TF147" t="s">
        <v>1767</v>
      </c>
      <c r="TG147" t="s">
        <v>1767</v>
      </c>
      <c r="TH147" t="s">
        <v>1767</v>
      </c>
      <c r="TI147" t="s">
        <v>1767</v>
      </c>
      <c r="TJ147" t="s">
        <v>1763</v>
      </c>
      <c r="TK147" t="s">
        <v>1767</v>
      </c>
      <c r="TL147" t="s">
        <v>1763</v>
      </c>
      <c r="TM147" t="s">
        <v>1767</v>
      </c>
      <c r="TN147" t="s">
        <v>1767</v>
      </c>
      <c r="TO147" t="s">
        <v>1763</v>
      </c>
      <c r="TP147" t="s">
        <v>1763</v>
      </c>
      <c r="TQ147" t="s">
        <v>1767</v>
      </c>
      <c r="TR147" t="s">
        <v>1767</v>
      </c>
      <c r="TS147" t="s">
        <v>1767</v>
      </c>
      <c r="TT147" t="s">
        <v>1767</v>
      </c>
      <c r="TU147" t="s">
        <v>1767</v>
      </c>
      <c r="TV147" t="s">
        <v>1767</v>
      </c>
      <c r="TW147" t="s">
        <v>1767</v>
      </c>
      <c r="TY147" t="s">
        <v>1763</v>
      </c>
      <c r="TZ147" t="s">
        <v>1767</v>
      </c>
      <c r="UA147" t="s">
        <v>1767</v>
      </c>
      <c r="UB147" t="s">
        <v>1763</v>
      </c>
      <c r="UC147" t="s">
        <v>1763</v>
      </c>
      <c r="UD147" t="s">
        <v>1763</v>
      </c>
      <c r="UE147" t="s">
        <v>1767</v>
      </c>
      <c r="UF147" t="s">
        <v>1767</v>
      </c>
      <c r="UG147" t="s">
        <v>1767</v>
      </c>
      <c r="UH147" t="s">
        <v>1767</v>
      </c>
      <c r="UI147" t="s">
        <v>1767</v>
      </c>
      <c r="UJ147" t="s">
        <v>1767</v>
      </c>
      <c r="UK147" t="s">
        <v>1767</v>
      </c>
      <c r="UL147" t="s">
        <v>1763</v>
      </c>
      <c r="UM147" t="s">
        <v>1767</v>
      </c>
      <c r="UN147" t="s">
        <v>1763</v>
      </c>
      <c r="UO147" t="s">
        <v>1767</v>
      </c>
      <c r="UP147" t="s">
        <v>1763</v>
      </c>
      <c r="UQ147" t="s">
        <v>1767</v>
      </c>
      <c r="UR147" t="s">
        <v>1767</v>
      </c>
      <c r="US147" t="s">
        <v>1763</v>
      </c>
      <c r="UT147" t="s">
        <v>1767</v>
      </c>
      <c r="UU147" t="s">
        <v>1767</v>
      </c>
      <c r="UV147" t="s">
        <v>1767</v>
      </c>
      <c r="UW147" t="s">
        <v>1767</v>
      </c>
      <c r="UX147" t="s">
        <v>1767</v>
      </c>
      <c r="UY147" t="s">
        <v>1767</v>
      </c>
      <c r="UZ147" t="s">
        <v>1767</v>
      </c>
      <c r="VB147" t="s">
        <v>1787</v>
      </c>
      <c r="VC147" t="s">
        <v>1846</v>
      </c>
      <c r="VD147" t="s">
        <v>1767</v>
      </c>
      <c r="VE147" t="s">
        <v>1767</v>
      </c>
      <c r="VF147" t="s">
        <v>1767</v>
      </c>
      <c r="VG147" t="s">
        <v>1763</v>
      </c>
      <c r="VH147" t="s">
        <v>1767</v>
      </c>
      <c r="VI147" t="s">
        <v>1763</v>
      </c>
      <c r="VJ147" t="s">
        <v>1767</v>
      </c>
      <c r="VK147" t="s">
        <v>1767</v>
      </c>
      <c r="VL147" t="s">
        <v>1767</v>
      </c>
      <c r="VM147" t="s">
        <v>1767</v>
      </c>
      <c r="VN147" t="s">
        <v>1767</v>
      </c>
      <c r="VO147" t="s">
        <v>1767</v>
      </c>
      <c r="VP147" t="s">
        <v>1767</v>
      </c>
      <c r="VQ147" t="s">
        <v>1767</v>
      </c>
      <c r="VY147" t="s">
        <v>1763</v>
      </c>
      <c r="VZ147" t="s">
        <v>1763</v>
      </c>
      <c r="WA147" t="s">
        <v>1763</v>
      </c>
      <c r="WB147" t="s">
        <v>1763</v>
      </c>
      <c r="WC147" t="s">
        <v>1767</v>
      </c>
      <c r="WD147" t="s">
        <v>1763</v>
      </c>
      <c r="WE147" t="s">
        <v>1767</v>
      </c>
      <c r="WF147" t="s">
        <v>1767</v>
      </c>
      <c r="WG147" t="s">
        <v>1767</v>
      </c>
      <c r="WH147" t="s">
        <v>1767</v>
      </c>
      <c r="WI147" t="s">
        <v>1767</v>
      </c>
      <c r="WJ147" t="s">
        <v>1763</v>
      </c>
      <c r="WK147" t="s">
        <v>1763</v>
      </c>
      <c r="WL147" t="s">
        <v>1763</v>
      </c>
      <c r="WM147" t="s">
        <v>1767</v>
      </c>
      <c r="WN147" t="s">
        <v>1767</v>
      </c>
      <c r="WO147" t="s">
        <v>1767</v>
      </c>
      <c r="WP147" t="s">
        <v>1767</v>
      </c>
      <c r="WQ147" t="s">
        <v>1767</v>
      </c>
      <c r="WR147" t="s">
        <v>1767</v>
      </c>
      <c r="WS147" t="s">
        <v>846</v>
      </c>
      <c r="WU147" t="s">
        <v>1763</v>
      </c>
      <c r="WV147" t="s">
        <v>1767</v>
      </c>
      <c r="WW147" t="s">
        <v>1767</v>
      </c>
      <c r="WX147" t="s">
        <v>1763</v>
      </c>
      <c r="WY147" t="s">
        <v>1767</v>
      </c>
      <c r="WZ147" t="s">
        <v>1767</v>
      </c>
      <c r="XA147" t="s">
        <v>1767</v>
      </c>
      <c r="XB147" t="s">
        <v>1767</v>
      </c>
      <c r="XC147" t="s">
        <v>1789</v>
      </c>
      <c r="XD147" t="s">
        <v>1763</v>
      </c>
      <c r="XE147" t="s">
        <v>1763</v>
      </c>
      <c r="XF147" t="s">
        <v>1767</v>
      </c>
      <c r="XG147" t="s">
        <v>1767</v>
      </c>
      <c r="XH147" t="s">
        <v>1767</v>
      </c>
      <c r="XI147" t="s">
        <v>1767</v>
      </c>
      <c r="XJ147" t="s">
        <v>1763</v>
      </c>
      <c r="XK147" t="s">
        <v>1767</v>
      </c>
      <c r="XL147" t="s">
        <v>1767</v>
      </c>
      <c r="XM147" t="s">
        <v>1767</v>
      </c>
      <c r="XN147" t="s">
        <v>1767</v>
      </c>
      <c r="XO147" t="s">
        <v>1767</v>
      </c>
      <c r="XP147" t="s">
        <v>1767</v>
      </c>
      <c r="XQ147" t="s">
        <v>1767</v>
      </c>
      <c r="XR147" t="s">
        <v>1763</v>
      </c>
      <c r="XS147" t="s">
        <v>1767</v>
      </c>
      <c r="XT147" t="s">
        <v>1767</v>
      </c>
      <c r="XU147" t="s">
        <v>1763</v>
      </c>
      <c r="XV147" t="s">
        <v>1767</v>
      </c>
      <c r="XW147" t="s">
        <v>1767</v>
      </c>
      <c r="XX147" t="s">
        <v>1767</v>
      </c>
      <c r="XY147" t="s">
        <v>1767</v>
      </c>
      <c r="XZ147" t="s">
        <v>1767</v>
      </c>
      <c r="ZM147" t="s">
        <v>1767</v>
      </c>
      <c r="ZN147" t="s">
        <v>1767</v>
      </c>
      <c r="ZO147" t="s">
        <v>1767</v>
      </c>
      <c r="ZP147" t="s">
        <v>1767</v>
      </c>
      <c r="ZQ147" t="s">
        <v>1767</v>
      </c>
      <c r="ZR147" t="s">
        <v>1763</v>
      </c>
      <c r="ZS147" t="s">
        <v>1763</v>
      </c>
      <c r="ZT147" t="s">
        <v>1767</v>
      </c>
      <c r="ZU147" t="s">
        <v>1767</v>
      </c>
      <c r="ZV147" t="s">
        <v>1767</v>
      </c>
      <c r="ZW147" t="s">
        <v>1767</v>
      </c>
      <c r="ZX147" t="s">
        <v>1767</v>
      </c>
      <c r="ZY147" t="s">
        <v>1767</v>
      </c>
      <c r="ZZ147" t="s">
        <v>1767</v>
      </c>
      <c r="AAA147" t="s">
        <v>1763</v>
      </c>
      <c r="AAB147" t="s">
        <v>1767</v>
      </c>
      <c r="AAC147" t="s">
        <v>1767</v>
      </c>
      <c r="AAD147" t="s">
        <v>1767</v>
      </c>
      <c r="AAE147" t="s">
        <v>1767</v>
      </c>
      <c r="AAF147" t="s">
        <v>1767</v>
      </c>
      <c r="AAH147" t="s">
        <v>1763</v>
      </c>
      <c r="AAI147" t="s">
        <v>1767</v>
      </c>
      <c r="AAJ147" t="s">
        <v>1763</v>
      </c>
      <c r="AAK147" t="s">
        <v>1767</v>
      </c>
      <c r="AAL147" t="s">
        <v>1767</v>
      </c>
      <c r="AAM147" t="s">
        <v>1767</v>
      </c>
      <c r="AAN147" t="s">
        <v>1767</v>
      </c>
      <c r="AAO147" t="s">
        <v>1767</v>
      </c>
      <c r="AAP147" t="s">
        <v>1767</v>
      </c>
      <c r="AAQ147" t="s">
        <v>1763</v>
      </c>
      <c r="AAR147" t="s">
        <v>1767</v>
      </c>
      <c r="AAS147" t="s">
        <v>1767</v>
      </c>
      <c r="AAT147" t="s">
        <v>1767</v>
      </c>
      <c r="AAV147" t="s">
        <v>1767</v>
      </c>
      <c r="AAW147" t="s">
        <v>1767</v>
      </c>
      <c r="AAX147" t="s">
        <v>1767</v>
      </c>
      <c r="AAY147" t="s">
        <v>1767</v>
      </c>
      <c r="AAZ147" t="s">
        <v>1767</v>
      </c>
      <c r="ABA147" t="s">
        <v>1763</v>
      </c>
      <c r="ABB147" t="s">
        <v>1763</v>
      </c>
      <c r="ABC147" t="s">
        <v>1767</v>
      </c>
      <c r="ABD147" t="s">
        <v>1767</v>
      </c>
      <c r="ABE147" t="s">
        <v>1767</v>
      </c>
      <c r="ABF147" t="s">
        <v>1767</v>
      </c>
      <c r="ABG147" t="s">
        <v>1767</v>
      </c>
      <c r="ABH147" t="s">
        <v>1767</v>
      </c>
      <c r="ABI147" t="s">
        <v>1767</v>
      </c>
      <c r="ABJ147" t="s">
        <v>1767</v>
      </c>
      <c r="ABK147" t="s">
        <v>1763</v>
      </c>
      <c r="ABL147" t="s">
        <v>1767</v>
      </c>
      <c r="ABM147" t="s">
        <v>1767</v>
      </c>
      <c r="ABN147" t="s">
        <v>1767</v>
      </c>
      <c r="ABO147" t="s">
        <v>1767</v>
      </c>
      <c r="ABP147" t="s">
        <v>1767</v>
      </c>
      <c r="ABQ147" t="s">
        <v>1767</v>
      </c>
      <c r="ABR147" t="s">
        <v>1767</v>
      </c>
      <c r="ABS147" t="s">
        <v>1767</v>
      </c>
      <c r="ABT147" t="s">
        <v>1767</v>
      </c>
      <c r="ABU147" t="s">
        <v>1767</v>
      </c>
      <c r="ABV147" t="s">
        <v>1763</v>
      </c>
      <c r="ABW147" t="s">
        <v>1763</v>
      </c>
      <c r="ABX147" t="s">
        <v>1767</v>
      </c>
      <c r="ABY147" t="s">
        <v>1767</v>
      </c>
      <c r="ABZ147" t="s">
        <v>1767</v>
      </c>
      <c r="ACA147" t="s">
        <v>1767</v>
      </c>
      <c r="ACB147" t="s">
        <v>1763</v>
      </c>
      <c r="ACC147" t="s">
        <v>1767</v>
      </c>
      <c r="ACD147" t="s">
        <v>1767</v>
      </c>
      <c r="ACE147" t="s">
        <v>1767</v>
      </c>
      <c r="ACF147" t="s">
        <v>1767</v>
      </c>
      <c r="ACG147" t="s">
        <v>1767</v>
      </c>
      <c r="ACH147" t="s">
        <v>1767</v>
      </c>
      <c r="ACI147" t="s">
        <v>1767</v>
      </c>
    </row>
    <row r="148" spans="1:763">
      <c r="A148" t="s">
        <v>1477</v>
      </c>
      <c r="B148" t="s">
        <v>1478</v>
      </c>
      <c r="C148" t="s">
        <v>1479</v>
      </c>
      <c r="D148" t="s">
        <v>967</v>
      </c>
      <c r="E148" t="s">
        <v>967</v>
      </c>
      <c r="P148" t="s">
        <v>1019</v>
      </c>
      <c r="Q148">
        <v>0.81147810819708099</v>
      </c>
      <c r="T148" t="s">
        <v>1935</v>
      </c>
      <c r="V148" t="s">
        <v>1763</v>
      </c>
      <c r="X148" t="s">
        <v>1763</v>
      </c>
      <c r="Y148" t="s">
        <v>1791</v>
      </c>
      <c r="AA148" t="s">
        <v>1765</v>
      </c>
      <c r="AB148" t="s">
        <v>1766</v>
      </c>
      <c r="AC148" t="s">
        <v>1057</v>
      </c>
      <c r="AD148" t="s">
        <v>1763</v>
      </c>
      <c r="AE148" t="s">
        <v>1057</v>
      </c>
      <c r="AF148" t="s">
        <v>818</v>
      </c>
      <c r="AG148" t="s">
        <v>818</v>
      </c>
      <c r="KF148" t="s">
        <v>1057</v>
      </c>
      <c r="KH148" t="s">
        <v>818</v>
      </c>
      <c r="KI148" t="s">
        <v>845</v>
      </c>
      <c r="KJ148" t="s">
        <v>845</v>
      </c>
      <c r="KK148" t="s">
        <v>845</v>
      </c>
      <c r="KL148" t="s">
        <v>818</v>
      </c>
      <c r="KM148" t="s">
        <v>818</v>
      </c>
      <c r="KN148" t="s">
        <v>845</v>
      </c>
      <c r="KO148" t="s">
        <v>818</v>
      </c>
      <c r="KP148" t="s">
        <v>879</v>
      </c>
      <c r="KQ148" t="s">
        <v>845</v>
      </c>
      <c r="KR148" t="s">
        <v>818</v>
      </c>
      <c r="KS148" t="s">
        <v>818</v>
      </c>
      <c r="KT148" t="s">
        <v>818</v>
      </c>
      <c r="KU148" t="s">
        <v>818</v>
      </c>
      <c r="KV148" t="s">
        <v>818</v>
      </c>
      <c r="KW148" t="s">
        <v>818</v>
      </c>
      <c r="KX148" t="s">
        <v>845</v>
      </c>
      <c r="KY148" t="s">
        <v>818</v>
      </c>
      <c r="KZ148" t="s">
        <v>818</v>
      </c>
      <c r="LA148" t="s">
        <v>845</v>
      </c>
      <c r="LB148" t="s">
        <v>837</v>
      </c>
      <c r="LC148" t="s">
        <v>879</v>
      </c>
      <c r="LD148" t="s">
        <v>1057</v>
      </c>
      <c r="LE148" t="s">
        <v>845</v>
      </c>
      <c r="LF148" t="s">
        <v>837</v>
      </c>
      <c r="LH148" t="s">
        <v>1767</v>
      </c>
      <c r="LI148" t="s">
        <v>1767</v>
      </c>
      <c r="LJ148" t="s">
        <v>1767</v>
      </c>
      <c r="LK148" t="s">
        <v>1767</v>
      </c>
      <c r="LL148" t="s">
        <v>1767</v>
      </c>
      <c r="LM148" t="s">
        <v>1767</v>
      </c>
      <c r="LO148" t="s">
        <v>1767</v>
      </c>
      <c r="LQ148" t="s">
        <v>1767</v>
      </c>
      <c r="LR148" t="s">
        <v>845</v>
      </c>
      <c r="LS148" t="s">
        <v>818</v>
      </c>
      <c r="LT148" t="s">
        <v>845</v>
      </c>
      <c r="LU148" t="s">
        <v>818</v>
      </c>
      <c r="LV148" t="s">
        <v>845</v>
      </c>
      <c r="LW148" t="s">
        <v>845</v>
      </c>
      <c r="LX148" t="s">
        <v>1767</v>
      </c>
      <c r="MA148" t="s">
        <v>1829</v>
      </c>
      <c r="MB148" t="s">
        <v>913</v>
      </c>
      <c r="MC148" t="s">
        <v>1769</v>
      </c>
      <c r="MD148" t="s">
        <v>1763</v>
      </c>
      <c r="MF148" t="s">
        <v>1833</v>
      </c>
      <c r="MH148" t="s">
        <v>1834</v>
      </c>
      <c r="MI148" t="s">
        <v>1763</v>
      </c>
      <c r="MJ148" t="s">
        <v>1811</v>
      </c>
      <c r="MU148" t="s">
        <v>1763</v>
      </c>
      <c r="NC148" t="s">
        <v>1767</v>
      </c>
      <c r="ND148" t="s">
        <v>1767</v>
      </c>
      <c r="NE148" t="s">
        <v>1763</v>
      </c>
      <c r="NF148" t="s">
        <v>1767</v>
      </c>
      <c r="NG148" t="s">
        <v>1767</v>
      </c>
      <c r="NH148" t="s">
        <v>1767</v>
      </c>
      <c r="NI148" t="s">
        <v>1767</v>
      </c>
      <c r="NJ148" t="s">
        <v>1767</v>
      </c>
      <c r="NK148" t="s">
        <v>1767</v>
      </c>
      <c r="NL148" t="s">
        <v>1763</v>
      </c>
      <c r="NM148" t="s">
        <v>1767</v>
      </c>
      <c r="NN148" t="s">
        <v>1767</v>
      </c>
      <c r="NO148" t="s">
        <v>1767</v>
      </c>
      <c r="NP148" t="s">
        <v>1767</v>
      </c>
      <c r="NQ148" t="s">
        <v>1767</v>
      </c>
      <c r="NR148" t="s">
        <v>1763</v>
      </c>
      <c r="NS148" t="s">
        <v>1767</v>
      </c>
      <c r="NU148" t="s">
        <v>1772</v>
      </c>
      <c r="NX148" t="s">
        <v>1773</v>
      </c>
      <c r="NY148" t="s">
        <v>818</v>
      </c>
      <c r="OA148" t="s">
        <v>1767</v>
      </c>
      <c r="OB148" t="s">
        <v>1767</v>
      </c>
      <c r="OC148" t="s">
        <v>1767</v>
      </c>
      <c r="OD148" t="s">
        <v>1767</v>
      </c>
      <c r="OE148" t="s">
        <v>1767</v>
      </c>
      <c r="OF148" t="s">
        <v>1763</v>
      </c>
      <c r="OG148" t="s">
        <v>1767</v>
      </c>
      <c r="OH148" t="s">
        <v>1767</v>
      </c>
      <c r="OI148" t="s">
        <v>1767</v>
      </c>
      <c r="OJ148" t="s">
        <v>1767</v>
      </c>
      <c r="OK148" t="s">
        <v>1767</v>
      </c>
      <c r="OL148" t="s">
        <v>1767</v>
      </c>
      <c r="OM148" t="s">
        <v>1767</v>
      </c>
      <c r="ON148" t="s">
        <v>1767</v>
      </c>
      <c r="OP148" t="s">
        <v>1767</v>
      </c>
      <c r="OQ148" t="s">
        <v>1774</v>
      </c>
      <c r="OR148" t="s">
        <v>1797</v>
      </c>
      <c r="OS148" t="s">
        <v>1776</v>
      </c>
      <c r="OT148" t="s">
        <v>1763</v>
      </c>
      <c r="OU148" t="s">
        <v>1767</v>
      </c>
      <c r="OV148" t="s">
        <v>1877</v>
      </c>
      <c r="PA148" t="s">
        <v>1763</v>
      </c>
      <c r="PB148" t="s">
        <v>1767</v>
      </c>
      <c r="PC148" t="s">
        <v>1767</v>
      </c>
      <c r="PD148" t="s">
        <v>1767</v>
      </c>
      <c r="PE148" t="s">
        <v>1767</v>
      </c>
      <c r="PF148" t="s">
        <v>1767</v>
      </c>
      <c r="PG148" t="s">
        <v>1767</v>
      </c>
      <c r="PH148" t="s">
        <v>1767</v>
      </c>
      <c r="PI148" t="s">
        <v>1767</v>
      </c>
      <c r="PJ148" t="s">
        <v>1767</v>
      </c>
      <c r="PL148" t="s">
        <v>1780</v>
      </c>
      <c r="PM148" t="s">
        <v>845</v>
      </c>
      <c r="PN148" t="s">
        <v>845</v>
      </c>
      <c r="PO148" t="s">
        <v>1812</v>
      </c>
      <c r="PP148" t="s">
        <v>1782</v>
      </c>
      <c r="PQ148" t="s">
        <v>1763</v>
      </c>
      <c r="PR148" t="s">
        <v>1763</v>
      </c>
      <c r="PS148" t="s">
        <v>1767</v>
      </c>
      <c r="PT148" t="s">
        <v>1767</v>
      </c>
      <c r="PU148" t="s">
        <v>1767</v>
      </c>
      <c r="PV148" t="s">
        <v>1767</v>
      </c>
      <c r="PW148" t="s">
        <v>1767</v>
      </c>
      <c r="PX148" t="s">
        <v>1767</v>
      </c>
      <c r="PY148" t="s">
        <v>1767</v>
      </c>
      <c r="PZ148" t="s">
        <v>1783</v>
      </c>
      <c r="QA148" t="s">
        <v>841</v>
      </c>
      <c r="QB148" t="s">
        <v>1814</v>
      </c>
      <c r="QC148" t="s">
        <v>1785</v>
      </c>
      <c r="QD148" t="s">
        <v>1786</v>
      </c>
      <c r="QE148" t="s">
        <v>845</v>
      </c>
      <c r="QF148" t="s">
        <v>1767</v>
      </c>
      <c r="QG148" t="s">
        <v>1763</v>
      </c>
      <c r="QH148" t="s">
        <v>1763</v>
      </c>
      <c r="QI148" t="s">
        <v>1767</v>
      </c>
      <c r="QJ148" t="s">
        <v>1763</v>
      </c>
      <c r="QK148" t="s">
        <v>1767</v>
      </c>
      <c r="QL148" t="s">
        <v>1767</v>
      </c>
      <c r="QM148" t="s">
        <v>1767</v>
      </c>
      <c r="QN148" t="s">
        <v>1767</v>
      </c>
      <c r="QO148" t="s">
        <v>1767</v>
      </c>
      <c r="QP148" t="s">
        <v>1767</v>
      </c>
      <c r="QQ148" t="s">
        <v>1767</v>
      </c>
      <c r="QR148" t="s">
        <v>1763</v>
      </c>
      <c r="QS148" t="s">
        <v>1767</v>
      </c>
      <c r="QT148" t="s">
        <v>1767</v>
      </c>
      <c r="QU148" t="s">
        <v>1767</v>
      </c>
      <c r="QV148" t="s">
        <v>1767</v>
      </c>
      <c r="QW148" t="s">
        <v>1767</v>
      </c>
      <c r="QX148" t="s">
        <v>1767</v>
      </c>
      <c r="QY148" t="s">
        <v>1767</v>
      </c>
      <c r="QZ148" t="s">
        <v>1767</v>
      </c>
      <c r="RA148" t="s">
        <v>1767</v>
      </c>
      <c r="RB148" t="s">
        <v>1767</v>
      </c>
      <c r="RC148" t="s">
        <v>1767</v>
      </c>
      <c r="RD148" t="s">
        <v>1767</v>
      </c>
      <c r="RE148" t="s">
        <v>1767</v>
      </c>
      <c r="RF148" t="s">
        <v>1767</v>
      </c>
      <c r="RG148" t="s">
        <v>1767</v>
      </c>
      <c r="RH148" t="s">
        <v>1763</v>
      </c>
      <c r="RI148" t="s">
        <v>1767</v>
      </c>
      <c r="RJ148" t="s">
        <v>1767</v>
      </c>
      <c r="RK148" t="s">
        <v>1763</v>
      </c>
      <c r="RL148" t="s">
        <v>1763</v>
      </c>
      <c r="RM148" t="s">
        <v>1767</v>
      </c>
      <c r="RN148" t="s">
        <v>1767</v>
      </c>
      <c r="RO148" t="s">
        <v>1767</v>
      </c>
      <c r="RP148" t="s">
        <v>1767</v>
      </c>
      <c r="RQ148" t="s">
        <v>1767</v>
      </c>
      <c r="RR148" t="s">
        <v>1767</v>
      </c>
      <c r="RS148" t="s">
        <v>1767</v>
      </c>
      <c r="RT148" t="s">
        <v>1767</v>
      </c>
      <c r="RU148" t="s">
        <v>1767</v>
      </c>
      <c r="RV148" t="s">
        <v>1767</v>
      </c>
      <c r="RW148" t="s">
        <v>1767</v>
      </c>
      <c r="RX148" t="s">
        <v>845</v>
      </c>
      <c r="RY148" t="s">
        <v>1011</v>
      </c>
      <c r="RZ148" t="s">
        <v>1763</v>
      </c>
      <c r="SA148" t="s">
        <v>1767</v>
      </c>
      <c r="SB148" t="s">
        <v>1767</v>
      </c>
      <c r="SC148" t="s">
        <v>1767</v>
      </c>
      <c r="SD148" t="s">
        <v>1767</v>
      </c>
      <c r="SE148" t="s">
        <v>1767</v>
      </c>
      <c r="SF148" t="s">
        <v>1767</v>
      </c>
      <c r="SG148" t="s">
        <v>1767</v>
      </c>
      <c r="SH148" t="s">
        <v>1767</v>
      </c>
      <c r="SI148" t="s">
        <v>1767</v>
      </c>
      <c r="SJ148" t="s">
        <v>1767</v>
      </c>
      <c r="SK148" t="s">
        <v>1767</v>
      </c>
      <c r="SL148" t="s">
        <v>1763</v>
      </c>
      <c r="SM148" t="s">
        <v>1767</v>
      </c>
      <c r="SN148" t="s">
        <v>1767</v>
      </c>
      <c r="SO148" t="s">
        <v>1767</v>
      </c>
      <c r="SP148" t="s">
        <v>1767</v>
      </c>
      <c r="SQ148" t="s">
        <v>1767</v>
      </c>
      <c r="SR148" t="s">
        <v>1767</v>
      </c>
      <c r="SS148" t="s">
        <v>1767</v>
      </c>
      <c r="ST148" t="s">
        <v>1763</v>
      </c>
      <c r="SU148" t="s">
        <v>1763</v>
      </c>
      <c r="SV148" t="s">
        <v>1767</v>
      </c>
      <c r="SW148" t="s">
        <v>1767</v>
      </c>
      <c r="SX148" t="s">
        <v>1767</v>
      </c>
      <c r="SY148" t="s">
        <v>1763</v>
      </c>
      <c r="SZ148" t="s">
        <v>1767</v>
      </c>
      <c r="TA148" t="s">
        <v>1767</v>
      </c>
      <c r="TB148" t="s">
        <v>1767</v>
      </c>
      <c r="TC148" t="s">
        <v>1767</v>
      </c>
      <c r="TD148" t="s">
        <v>1767</v>
      </c>
      <c r="TE148" t="s">
        <v>1767</v>
      </c>
      <c r="TF148" t="s">
        <v>1767</v>
      </c>
      <c r="TG148" t="s">
        <v>1767</v>
      </c>
      <c r="TH148" t="s">
        <v>1767</v>
      </c>
      <c r="TI148" t="s">
        <v>1767</v>
      </c>
      <c r="TJ148" t="s">
        <v>1763</v>
      </c>
      <c r="TK148" t="s">
        <v>1767</v>
      </c>
      <c r="TL148" t="s">
        <v>1767</v>
      </c>
      <c r="TM148" t="s">
        <v>1767</v>
      </c>
      <c r="TN148" t="s">
        <v>1767</v>
      </c>
      <c r="TO148" t="s">
        <v>1763</v>
      </c>
      <c r="TP148" t="s">
        <v>1767</v>
      </c>
      <c r="TQ148" t="s">
        <v>1767</v>
      </c>
      <c r="TR148" t="s">
        <v>1767</v>
      </c>
      <c r="TS148" t="s">
        <v>1767</v>
      </c>
      <c r="TT148" t="s">
        <v>1767</v>
      </c>
      <c r="TU148" t="s">
        <v>1767</v>
      </c>
      <c r="TV148" t="s">
        <v>1767</v>
      </c>
      <c r="TW148" t="s">
        <v>1767</v>
      </c>
      <c r="TY148" t="s">
        <v>1767</v>
      </c>
      <c r="TZ148" t="s">
        <v>1767</v>
      </c>
      <c r="UA148" t="s">
        <v>1767</v>
      </c>
      <c r="UB148" t="s">
        <v>1767</v>
      </c>
      <c r="UC148" t="s">
        <v>1767</v>
      </c>
      <c r="UD148" t="s">
        <v>1767</v>
      </c>
      <c r="UE148" t="s">
        <v>1767</v>
      </c>
      <c r="UF148" t="s">
        <v>1767</v>
      </c>
      <c r="UG148" t="s">
        <v>1767</v>
      </c>
      <c r="UH148" t="s">
        <v>1763</v>
      </c>
      <c r="UI148" t="s">
        <v>1767</v>
      </c>
      <c r="UJ148" t="s">
        <v>1767</v>
      </c>
      <c r="UK148" t="s">
        <v>1767</v>
      </c>
      <c r="UL148" t="s">
        <v>1767</v>
      </c>
      <c r="UM148" t="s">
        <v>1767</v>
      </c>
      <c r="UN148" t="s">
        <v>1767</v>
      </c>
      <c r="UO148" t="s">
        <v>1767</v>
      </c>
      <c r="UP148" t="s">
        <v>1767</v>
      </c>
      <c r="UQ148" t="s">
        <v>1767</v>
      </c>
      <c r="UR148" t="s">
        <v>1763</v>
      </c>
      <c r="US148" t="s">
        <v>1767</v>
      </c>
      <c r="UT148" t="s">
        <v>1767</v>
      </c>
      <c r="UU148" t="s">
        <v>1767</v>
      </c>
      <c r="UV148" t="s">
        <v>1767</v>
      </c>
      <c r="UW148" t="s">
        <v>1767</v>
      </c>
      <c r="UX148" t="s">
        <v>1767</v>
      </c>
      <c r="UY148" t="s">
        <v>1767</v>
      </c>
      <c r="UZ148" t="s">
        <v>1767</v>
      </c>
      <c r="VB148" t="s">
        <v>1822</v>
      </c>
      <c r="VC148" t="s">
        <v>1788</v>
      </c>
      <c r="VD148" t="s">
        <v>1763</v>
      </c>
      <c r="VE148" t="s">
        <v>1767</v>
      </c>
      <c r="VF148" t="s">
        <v>1767</v>
      </c>
      <c r="VG148" t="s">
        <v>1767</v>
      </c>
      <c r="VH148" t="s">
        <v>1767</v>
      </c>
      <c r="VI148" t="s">
        <v>1767</v>
      </c>
      <c r="VJ148" t="s">
        <v>1767</v>
      </c>
      <c r="VK148" t="s">
        <v>1767</v>
      </c>
      <c r="VL148" t="s">
        <v>1767</v>
      </c>
      <c r="VM148" t="s">
        <v>1767</v>
      </c>
      <c r="VN148" t="s">
        <v>1767</v>
      </c>
      <c r="VO148" t="s">
        <v>1767</v>
      </c>
      <c r="VP148" t="s">
        <v>1767</v>
      </c>
      <c r="VQ148" t="s">
        <v>1767</v>
      </c>
      <c r="VR148" t="s">
        <v>1763</v>
      </c>
      <c r="VS148" t="s">
        <v>1767</v>
      </c>
      <c r="VT148" t="s">
        <v>1767</v>
      </c>
      <c r="VU148" t="s">
        <v>1767</v>
      </c>
      <c r="VV148" t="s">
        <v>1767</v>
      </c>
      <c r="VW148" t="s">
        <v>1763</v>
      </c>
      <c r="VX148" t="s">
        <v>1767</v>
      </c>
      <c r="VY148" t="s">
        <v>1767</v>
      </c>
      <c r="VZ148" t="s">
        <v>1763</v>
      </c>
      <c r="WA148" t="s">
        <v>1767</v>
      </c>
      <c r="WJ148" t="s">
        <v>1767</v>
      </c>
      <c r="WK148" t="s">
        <v>1763</v>
      </c>
      <c r="WL148" t="s">
        <v>1767</v>
      </c>
      <c r="WM148" t="s">
        <v>1767</v>
      </c>
      <c r="WN148" t="s">
        <v>1767</v>
      </c>
      <c r="WO148" t="s">
        <v>1767</v>
      </c>
      <c r="WP148" t="s">
        <v>1767</v>
      </c>
      <c r="WQ148" t="s">
        <v>1767</v>
      </c>
      <c r="WR148" t="s">
        <v>1767</v>
      </c>
      <c r="WS148" t="s">
        <v>908</v>
      </c>
      <c r="WU148" t="s">
        <v>1763</v>
      </c>
      <c r="WV148" t="s">
        <v>1763</v>
      </c>
      <c r="WW148" t="s">
        <v>1763</v>
      </c>
      <c r="WX148" t="s">
        <v>1767</v>
      </c>
      <c r="WY148" t="s">
        <v>1767</v>
      </c>
      <c r="WZ148" t="s">
        <v>1767</v>
      </c>
      <c r="XA148" t="s">
        <v>1767</v>
      </c>
      <c r="XB148" t="s">
        <v>1767</v>
      </c>
      <c r="XC148" t="s">
        <v>1789</v>
      </c>
      <c r="XD148" t="s">
        <v>1763</v>
      </c>
      <c r="XE148" t="s">
        <v>1767</v>
      </c>
      <c r="XF148" t="s">
        <v>1767</v>
      </c>
      <c r="XG148" t="s">
        <v>1767</v>
      </c>
      <c r="XH148" t="s">
        <v>1767</v>
      </c>
      <c r="XI148" t="s">
        <v>1763</v>
      </c>
      <c r="XJ148" t="s">
        <v>1767</v>
      </c>
      <c r="XK148" t="s">
        <v>1767</v>
      </c>
      <c r="XL148" t="s">
        <v>1767</v>
      </c>
      <c r="XM148" t="s">
        <v>1767</v>
      </c>
      <c r="XN148" t="s">
        <v>1767</v>
      </c>
      <c r="XO148" t="s">
        <v>1767</v>
      </c>
      <c r="XP148" t="s">
        <v>1767</v>
      </c>
      <c r="XQ148" t="s">
        <v>1767</v>
      </c>
      <c r="XR148" t="s">
        <v>1767</v>
      </c>
      <c r="XS148" t="s">
        <v>1767</v>
      </c>
      <c r="XT148" t="s">
        <v>1767</v>
      </c>
      <c r="XU148" t="s">
        <v>1767</v>
      </c>
      <c r="XV148" t="s">
        <v>1763</v>
      </c>
      <c r="XW148" t="s">
        <v>1767</v>
      </c>
      <c r="XX148" t="s">
        <v>1767</v>
      </c>
      <c r="XY148" t="s">
        <v>1767</v>
      </c>
      <c r="XZ148" t="s">
        <v>1767</v>
      </c>
      <c r="ZM148" t="s">
        <v>1767</v>
      </c>
      <c r="ZN148" t="s">
        <v>1763</v>
      </c>
      <c r="ZO148" t="s">
        <v>1767</v>
      </c>
      <c r="ZP148" t="s">
        <v>1767</v>
      </c>
      <c r="ZQ148" t="s">
        <v>1763</v>
      </c>
      <c r="ZR148" t="s">
        <v>1767</v>
      </c>
      <c r="ZS148" t="s">
        <v>1767</v>
      </c>
      <c r="ZT148" t="s">
        <v>1767</v>
      </c>
      <c r="ZU148" t="s">
        <v>1767</v>
      </c>
      <c r="ZV148" t="s">
        <v>1767</v>
      </c>
      <c r="ZW148" t="s">
        <v>1763</v>
      </c>
      <c r="ZX148" t="s">
        <v>1767</v>
      </c>
      <c r="ZY148" t="s">
        <v>1767</v>
      </c>
      <c r="ZZ148" t="s">
        <v>1767</v>
      </c>
      <c r="AAA148" t="s">
        <v>1767</v>
      </c>
      <c r="AAB148" t="s">
        <v>1767</v>
      </c>
      <c r="AAC148" t="s">
        <v>1767</v>
      </c>
      <c r="AAD148" t="s">
        <v>1767</v>
      </c>
      <c r="AAE148" t="s">
        <v>1767</v>
      </c>
      <c r="AAF148" t="s">
        <v>1767</v>
      </c>
      <c r="AAH148" t="s">
        <v>1763</v>
      </c>
      <c r="AAI148" t="s">
        <v>1763</v>
      </c>
      <c r="AAJ148" t="s">
        <v>1767</v>
      </c>
      <c r="AAK148" t="s">
        <v>1767</v>
      </c>
      <c r="AAL148" t="s">
        <v>1763</v>
      </c>
      <c r="AAM148" t="s">
        <v>1767</v>
      </c>
      <c r="AAN148" t="s">
        <v>1767</v>
      </c>
      <c r="AAO148" t="s">
        <v>1767</v>
      </c>
      <c r="AAP148" t="s">
        <v>1767</v>
      </c>
      <c r="AAQ148" t="s">
        <v>1767</v>
      </c>
      <c r="AAR148" t="s">
        <v>1767</v>
      </c>
      <c r="AAS148" t="s">
        <v>1767</v>
      </c>
      <c r="AAT148" t="s">
        <v>1767</v>
      </c>
      <c r="AAV148" t="s">
        <v>1767</v>
      </c>
      <c r="AAW148" t="s">
        <v>1767</v>
      </c>
      <c r="AAX148" t="s">
        <v>1767</v>
      </c>
      <c r="AAY148" t="s">
        <v>1767</v>
      </c>
      <c r="AAZ148" t="s">
        <v>1767</v>
      </c>
      <c r="ABA148" t="s">
        <v>1767</v>
      </c>
      <c r="ABB148" t="s">
        <v>1767</v>
      </c>
      <c r="ABC148" t="s">
        <v>1767</v>
      </c>
      <c r="ABD148" t="s">
        <v>1767</v>
      </c>
      <c r="ABE148" t="s">
        <v>1767</v>
      </c>
      <c r="ABF148" t="s">
        <v>1767</v>
      </c>
      <c r="ABG148" t="s">
        <v>1767</v>
      </c>
      <c r="ABH148" t="s">
        <v>1767</v>
      </c>
      <c r="ABI148" t="s">
        <v>1767</v>
      </c>
      <c r="ABJ148" t="s">
        <v>1767</v>
      </c>
      <c r="ABK148" t="s">
        <v>1763</v>
      </c>
      <c r="ABL148" t="s">
        <v>1767</v>
      </c>
      <c r="ABM148" t="s">
        <v>1767</v>
      </c>
      <c r="ABN148" t="s">
        <v>1767</v>
      </c>
      <c r="ABO148" t="s">
        <v>1767</v>
      </c>
      <c r="ABP148" t="s">
        <v>1767</v>
      </c>
      <c r="ABQ148" t="s">
        <v>1767</v>
      </c>
      <c r="ABR148" t="s">
        <v>1767</v>
      </c>
      <c r="ABS148" t="s">
        <v>1767</v>
      </c>
      <c r="ABT148" t="s">
        <v>1763</v>
      </c>
      <c r="ABU148" t="s">
        <v>1767</v>
      </c>
      <c r="ABV148" t="s">
        <v>1767</v>
      </c>
      <c r="ABW148" t="s">
        <v>1763</v>
      </c>
      <c r="ABX148" t="s">
        <v>1767</v>
      </c>
      <c r="ABY148" t="s">
        <v>1767</v>
      </c>
      <c r="ABZ148" t="s">
        <v>1767</v>
      </c>
      <c r="ACA148" t="s">
        <v>1767</v>
      </c>
      <c r="ACB148" t="s">
        <v>1763</v>
      </c>
      <c r="ACC148" t="s">
        <v>1767</v>
      </c>
      <c r="ACD148" t="s">
        <v>1767</v>
      </c>
      <c r="ACE148" t="s">
        <v>1767</v>
      </c>
      <c r="ACF148" t="s">
        <v>1767</v>
      </c>
      <c r="ACG148" t="s">
        <v>1767</v>
      </c>
      <c r="ACH148" t="s">
        <v>1767</v>
      </c>
      <c r="ACI148" t="s">
        <v>1767</v>
      </c>
    </row>
    <row r="149" spans="1:763">
      <c r="A149" t="s">
        <v>1480</v>
      </c>
      <c r="B149" t="s">
        <v>1481</v>
      </c>
      <c r="C149" t="s">
        <v>1482</v>
      </c>
      <c r="D149" t="s">
        <v>941</v>
      </c>
      <c r="E149" t="s">
        <v>941</v>
      </c>
      <c r="P149" t="s">
        <v>812</v>
      </c>
      <c r="Q149">
        <v>0.874863865752458</v>
      </c>
      <c r="T149" t="s">
        <v>1852</v>
      </c>
      <c r="V149" t="s">
        <v>1763</v>
      </c>
      <c r="X149" t="s">
        <v>1767</v>
      </c>
      <c r="Y149" t="s">
        <v>1764</v>
      </c>
      <c r="Z149" t="s">
        <v>1791</v>
      </c>
      <c r="AA149" t="s">
        <v>1765</v>
      </c>
      <c r="AB149" t="s">
        <v>1766</v>
      </c>
      <c r="AC149" t="s">
        <v>836</v>
      </c>
      <c r="AD149" t="s">
        <v>1767</v>
      </c>
      <c r="AE149" t="s">
        <v>836</v>
      </c>
      <c r="AF149" t="s">
        <v>818</v>
      </c>
      <c r="AG149" t="s">
        <v>818</v>
      </c>
      <c r="KF149" t="s">
        <v>836</v>
      </c>
      <c r="KH149" t="s">
        <v>845</v>
      </c>
      <c r="KI149" t="s">
        <v>818</v>
      </c>
      <c r="KJ149" t="s">
        <v>818</v>
      </c>
      <c r="KK149" t="s">
        <v>818</v>
      </c>
      <c r="KL149" t="s">
        <v>818</v>
      </c>
      <c r="KM149" t="s">
        <v>818</v>
      </c>
      <c r="KN149" t="s">
        <v>845</v>
      </c>
      <c r="KO149" t="s">
        <v>818</v>
      </c>
      <c r="KP149" t="s">
        <v>845</v>
      </c>
      <c r="KQ149" t="s">
        <v>845</v>
      </c>
      <c r="KR149" t="s">
        <v>818</v>
      </c>
      <c r="KS149" t="s">
        <v>818</v>
      </c>
      <c r="KT149" t="s">
        <v>845</v>
      </c>
      <c r="KU149" t="s">
        <v>818</v>
      </c>
      <c r="KV149" t="s">
        <v>818</v>
      </c>
      <c r="KW149" t="s">
        <v>845</v>
      </c>
      <c r="KX149" t="s">
        <v>818</v>
      </c>
      <c r="KY149" t="s">
        <v>818</v>
      </c>
      <c r="KZ149" t="s">
        <v>845</v>
      </c>
      <c r="LA149" t="s">
        <v>845</v>
      </c>
      <c r="LB149" t="s">
        <v>837</v>
      </c>
      <c r="LC149" t="s">
        <v>837</v>
      </c>
      <c r="LD149" t="s">
        <v>836</v>
      </c>
      <c r="LE149" t="s">
        <v>818</v>
      </c>
      <c r="LF149" t="s">
        <v>837</v>
      </c>
      <c r="LH149" t="s">
        <v>1767</v>
      </c>
      <c r="LI149" t="s">
        <v>1767</v>
      </c>
      <c r="LJ149" t="s">
        <v>1767</v>
      </c>
      <c r="LK149" t="s">
        <v>1767</v>
      </c>
      <c r="LL149" t="s">
        <v>1767</v>
      </c>
      <c r="LM149" t="s">
        <v>1767</v>
      </c>
      <c r="LO149" t="s">
        <v>1767</v>
      </c>
      <c r="LQ149" t="s">
        <v>1767</v>
      </c>
      <c r="LR149" t="s">
        <v>818</v>
      </c>
      <c r="LS149" t="s">
        <v>818</v>
      </c>
      <c r="LT149" t="s">
        <v>845</v>
      </c>
      <c r="LU149" t="s">
        <v>818</v>
      </c>
      <c r="LV149" t="s">
        <v>818</v>
      </c>
      <c r="LW149" t="s">
        <v>845</v>
      </c>
      <c r="LX149" t="s">
        <v>1767</v>
      </c>
      <c r="MA149" t="s">
        <v>1793</v>
      </c>
      <c r="MB149" t="s">
        <v>913</v>
      </c>
      <c r="MC149" t="s">
        <v>1804</v>
      </c>
      <c r="MD149" t="s">
        <v>1763</v>
      </c>
      <c r="MF149" t="s">
        <v>1770</v>
      </c>
      <c r="MI149" t="s">
        <v>1767</v>
      </c>
      <c r="MJ149" t="s">
        <v>1771</v>
      </c>
      <c r="MK149" t="s">
        <v>1767</v>
      </c>
      <c r="ML149" t="s">
        <v>1767</v>
      </c>
      <c r="MM149" t="s">
        <v>1767</v>
      </c>
      <c r="MN149" t="s">
        <v>1767</v>
      </c>
      <c r="MO149" t="s">
        <v>1767</v>
      </c>
      <c r="MP149" t="s">
        <v>1767</v>
      </c>
      <c r="MQ149" t="s">
        <v>1767</v>
      </c>
      <c r="MR149" t="s">
        <v>1763</v>
      </c>
      <c r="MS149" t="s">
        <v>1767</v>
      </c>
      <c r="MT149" t="s">
        <v>1767</v>
      </c>
      <c r="MU149" t="s">
        <v>1763</v>
      </c>
      <c r="NC149" t="s">
        <v>1763</v>
      </c>
      <c r="ND149" t="s">
        <v>1767</v>
      </c>
      <c r="NE149" t="s">
        <v>1763</v>
      </c>
      <c r="NF149" t="s">
        <v>1767</v>
      </c>
      <c r="NG149" t="s">
        <v>1767</v>
      </c>
      <c r="NH149" t="s">
        <v>1767</v>
      </c>
      <c r="NI149" t="s">
        <v>1767</v>
      </c>
      <c r="NJ149" t="s">
        <v>1767</v>
      </c>
      <c r="NK149" t="s">
        <v>1767</v>
      </c>
      <c r="NL149" t="s">
        <v>1763</v>
      </c>
      <c r="NM149" t="s">
        <v>1767</v>
      </c>
      <c r="NN149" t="s">
        <v>1767</v>
      </c>
      <c r="NO149" t="s">
        <v>1767</v>
      </c>
      <c r="NP149" t="s">
        <v>1767</v>
      </c>
      <c r="NQ149" t="s">
        <v>1767</v>
      </c>
      <c r="NR149" t="s">
        <v>1763</v>
      </c>
      <c r="NS149" t="s">
        <v>1767</v>
      </c>
      <c r="NU149" t="s">
        <v>1882</v>
      </c>
      <c r="NX149" t="s">
        <v>1773</v>
      </c>
      <c r="OP149" t="s">
        <v>1767</v>
      </c>
      <c r="OQ149" t="s">
        <v>1774</v>
      </c>
      <c r="OR149" t="s">
        <v>1775</v>
      </c>
      <c r="OS149" t="s">
        <v>1776</v>
      </c>
      <c r="OT149" t="s">
        <v>1763</v>
      </c>
      <c r="OU149" t="s">
        <v>1763</v>
      </c>
      <c r="OV149" t="s">
        <v>1777</v>
      </c>
      <c r="OW149" t="s">
        <v>1798</v>
      </c>
      <c r="OX149" t="s">
        <v>832</v>
      </c>
      <c r="OY149" t="s">
        <v>1779</v>
      </c>
      <c r="OZ149" t="s">
        <v>849</v>
      </c>
      <c r="PA149" t="s">
        <v>1763</v>
      </c>
      <c r="PB149" t="s">
        <v>1767</v>
      </c>
      <c r="PC149" t="s">
        <v>1767</v>
      </c>
      <c r="PD149" t="s">
        <v>1767</v>
      </c>
      <c r="PE149" t="s">
        <v>1767</v>
      </c>
      <c r="PF149" t="s">
        <v>1767</v>
      </c>
      <c r="PG149" t="s">
        <v>1767</v>
      </c>
      <c r="PH149" t="s">
        <v>1767</v>
      </c>
      <c r="PI149" t="s">
        <v>1767</v>
      </c>
      <c r="PJ149" t="s">
        <v>1767</v>
      </c>
      <c r="PK149" t="s">
        <v>1767</v>
      </c>
      <c r="PL149" t="s">
        <v>1780</v>
      </c>
      <c r="PM149" t="s">
        <v>837</v>
      </c>
      <c r="PN149" t="s">
        <v>845</v>
      </c>
      <c r="PO149" t="s">
        <v>1807</v>
      </c>
      <c r="PP149" t="s">
        <v>1800</v>
      </c>
      <c r="PQ149" t="s">
        <v>1763</v>
      </c>
      <c r="PR149" t="s">
        <v>1763</v>
      </c>
      <c r="PS149" t="s">
        <v>1767</v>
      </c>
      <c r="PT149" t="s">
        <v>1767</v>
      </c>
      <c r="PU149" t="s">
        <v>1767</v>
      </c>
      <c r="PV149" t="s">
        <v>1767</v>
      </c>
      <c r="PW149" t="s">
        <v>1767</v>
      </c>
      <c r="PX149" t="s">
        <v>1767</v>
      </c>
      <c r="PY149" t="s">
        <v>1767</v>
      </c>
      <c r="PZ149" t="s">
        <v>1783</v>
      </c>
      <c r="QA149" t="s">
        <v>841</v>
      </c>
      <c r="QB149" t="s">
        <v>1814</v>
      </c>
      <c r="QC149" t="s">
        <v>1785</v>
      </c>
      <c r="QD149" t="s">
        <v>1818</v>
      </c>
      <c r="QE149" t="s">
        <v>845</v>
      </c>
      <c r="QF149" t="s">
        <v>1763</v>
      </c>
      <c r="QG149" t="s">
        <v>1763</v>
      </c>
      <c r="QH149" t="s">
        <v>1763</v>
      </c>
      <c r="QI149" t="s">
        <v>1767</v>
      </c>
      <c r="QJ149" t="s">
        <v>1763</v>
      </c>
      <c r="QK149" t="s">
        <v>1763</v>
      </c>
      <c r="QL149" t="s">
        <v>1767</v>
      </c>
      <c r="QM149" t="s">
        <v>1767</v>
      </c>
      <c r="QN149" t="s">
        <v>1767</v>
      </c>
      <c r="QO149" t="s">
        <v>1767</v>
      </c>
      <c r="QP149" t="s">
        <v>1767</v>
      </c>
      <c r="QQ149" t="s">
        <v>1767</v>
      </c>
      <c r="QR149" t="s">
        <v>1767</v>
      </c>
      <c r="QS149" t="s">
        <v>1763</v>
      </c>
      <c r="QT149" t="s">
        <v>1767</v>
      </c>
      <c r="QU149" t="s">
        <v>1767</v>
      </c>
      <c r="QV149" t="s">
        <v>1767</v>
      </c>
      <c r="QW149" t="s">
        <v>1767</v>
      </c>
      <c r="QX149" t="s">
        <v>1767</v>
      </c>
      <c r="QY149" t="s">
        <v>1767</v>
      </c>
      <c r="QZ149" t="s">
        <v>1767</v>
      </c>
      <c r="RA149" t="s">
        <v>1767</v>
      </c>
      <c r="RB149" t="s">
        <v>1767</v>
      </c>
      <c r="RC149" t="s">
        <v>1767</v>
      </c>
      <c r="RD149" t="s">
        <v>1767</v>
      </c>
      <c r="RE149" t="s">
        <v>1767</v>
      </c>
      <c r="RF149" t="s">
        <v>1767</v>
      </c>
      <c r="RG149" t="s">
        <v>1767</v>
      </c>
      <c r="RH149" t="s">
        <v>1767</v>
      </c>
      <c r="RI149" t="s">
        <v>1767</v>
      </c>
      <c r="RJ149" t="s">
        <v>1767</v>
      </c>
      <c r="RK149" t="s">
        <v>1763</v>
      </c>
      <c r="RL149" t="s">
        <v>1763</v>
      </c>
      <c r="RM149" t="s">
        <v>1767</v>
      </c>
      <c r="RN149" t="s">
        <v>1767</v>
      </c>
      <c r="RO149" t="s">
        <v>1763</v>
      </c>
      <c r="RP149" t="s">
        <v>1767</v>
      </c>
      <c r="RQ149" t="s">
        <v>1767</v>
      </c>
      <c r="RR149" t="s">
        <v>1767</v>
      </c>
      <c r="RS149" t="s">
        <v>1767</v>
      </c>
      <c r="RT149" t="s">
        <v>1767</v>
      </c>
      <c r="RU149" t="s">
        <v>1767</v>
      </c>
      <c r="RV149" t="s">
        <v>1767</v>
      </c>
      <c r="RW149" t="s">
        <v>1767</v>
      </c>
      <c r="RX149" t="s">
        <v>818</v>
      </c>
      <c r="RZ149" t="s">
        <v>1763</v>
      </c>
      <c r="SA149" t="s">
        <v>1767</v>
      </c>
      <c r="SB149" t="s">
        <v>1767</v>
      </c>
      <c r="SC149" t="s">
        <v>1767</v>
      </c>
      <c r="SD149" t="s">
        <v>1767</v>
      </c>
      <c r="SE149" t="s">
        <v>1767</v>
      </c>
      <c r="SF149" t="s">
        <v>1767</v>
      </c>
      <c r="SG149" t="s">
        <v>1767</v>
      </c>
      <c r="SH149" t="s">
        <v>1767</v>
      </c>
      <c r="SI149" t="s">
        <v>1767</v>
      </c>
      <c r="SJ149" t="s">
        <v>1767</v>
      </c>
      <c r="SK149" t="s">
        <v>1767</v>
      </c>
      <c r="SL149" t="s">
        <v>1763</v>
      </c>
      <c r="SM149" t="s">
        <v>1767</v>
      </c>
      <c r="SN149" t="s">
        <v>1767</v>
      </c>
      <c r="SO149" t="s">
        <v>1767</v>
      </c>
      <c r="SP149" t="s">
        <v>1767</v>
      </c>
      <c r="SQ149" t="s">
        <v>1767</v>
      </c>
      <c r="SR149" t="s">
        <v>1767</v>
      </c>
      <c r="SS149" t="s">
        <v>1767</v>
      </c>
      <c r="ST149" t="s">
        <v>1763</v>
      </c>
      <c r="SU149" t="s">
        <v>1767</v>
      </c>
      <c r="SV149" t="s">
        <v>1767</v>
      </c>
      <c r="SW149" t="s">
        <v>1767</v>
      </c>
      <c r="SX149" t="s">
        <v>1767</v>
      </c>
      <c r="SY149" t="s">
        <v>1763</v>
      </c>
      <c r="SZ149" t="s">
        <v>1763</v>
      </c>
      <c r="TA149" t="s">
        <v>1767</v>
      </c>
      <c r="TB149" t="s">
        <v>1767</v>
      </c>
      <c r="TC149" t="s">
        <v>1767</v>
      </c>
      <c r="TD149" t="s">
        <v>1767</v>
      </c>
      <c r="TE149" t="s">
        <v>1767</v>
      </c>
      <c r="TF149" t="s">
        <v>1767</v>
      </c>
      <c r="TG149" t="s">
        <v>1767</v>
      </c>
      <c r="TH149" t="s">
        <v>1767</v>
      </c>
      <c r="TI149" t="s">
        <v>1767</v>
      </c>
      <c r="TJ149" t="s">
        <v>1767</v>
      </c>
      <c r="TU149" t="s">
        <v>1767</v>
      </c>
      <c r="TY149" t="s">
        <v>1767</v>
      </c>
      <c r="TZ149" t="s">
        <v>1767</v>
      </c>
      <c r="UA149" t="s">
        <v>1767</v>
      </c>
      <c r="UB149" t="s">
        <v>1767</v>
      </c>
      <c r="UC149" t="s">
        <v>1767</v>
      </c>
      <c r="UD149" t="s">
        <v>1767</v>
      </c>
      <c r="UE149" t="s">
        <v>1767</v>
      </c>
      <c r="UF149" t="s">
        <v>1767</v>
      </c>
      <c r="UG149" t="s">
        <v>1767</v>
      </c>
      <c r="UH149" t="s">
        <v>1763</v>
      </c>
      <c r="UI149" t="s">
        <v>1767</v>
      </c>
      <c r="UJ149" t="s">
        <v>1767</v>
      </c>
      <c r="UK149" t="s">
        <v>1767</v>
      </c>
      <c r="UL149" t="s">
        <v>1767</v>
      </c>
      <c r="UM149" t="s">
        <v>1767</v>
      </c>
      <c r="UN149" t="s">
        <v>1767</v>
      </c>
      <c r="UO149" t="s">
        <v>1767</v>
      </c>
      <c r="UP149" t="s">
        <v>1767</v>
      </c>
      <c r="UQ149" t="s">
        <v>1767</v>
      </c>
      <c r="UR149" t="s">
        <v>1763</v>
      </c>
      <c r="US149" t="s">
        <v>1767</v>
      </c>
      <c r="UT149" t="s">
        <v>1767</v>
      </c>
      <c r="UU149" t="s">
        <v>1767</v>
      </c>
      <c r="UV149" t="s">
        <v>1767</v>
      </c>
      <c r="UW149" t="s">
        <v>1767</v>
      </c>
      <c r="UX149" t="s">
        <v>1767</v>
      </c>
      <c r="UY149" t="s">
        <v>1767</v>
      </c>
      <c r="UZ149" t="s">
        <v>1767</v>
      </c>
      <c r="VB149" t="s">
        <v>1822</v>
      </c>
      <c r="VC149" t="s">
        <v>1788</v>
      </c>
      <c r="VD149" t="s">
        <v>1763</v>
      </c>
      <c r="VE149" t="s">
        <v>1767</v>
      </c>
      <c r="VF149" t="s">
        <v>1767</v>
      </c>
      <c r="VG149" t="s">
        <v>1767</v>
      </c>
      <c r="VH149" t="s">
        <v>1767</v>
      </c>
      <c r="VI149" t="s">
        <v>1767</v>
      </c>
      <c r="VJ149" t="s">
        <v>1767</v>
      </c>
      <c r="VK149" t="s">
        <v>1767</v>
      </c>
      <c r="VL149" t="s">
        <v>1767</v>
      </c>
      <c r="VM149" t="s">
        <v>1767</v>
      </c>
      <c r="VN149" t="s">
        <v>1767</v>
      </c>
      <c r="VO149" t="s">
        <v>1767</v>
      </c>
      <c r="VP149" t="s">
        <v>1767</v>
      </c>
      <c r="VQ149" t="s">
        <v>1767</v>
      </c>
      <c r="VY149" t="s">
        <v>1763</v>
      </c>
      <c r="VZ149" t="s">
        <v>1763</v>
      </c>
      <c r="WA149" t="s">
        <v>1767</v>
      </c>
      <c r="WJ149" t="s">
        <v>1763</v>
      </c>
      <c r="WK149" t="s">
        <v>1767</v>
      </c>
      <c r="WL149" t="s">
        <v>1767</v>
      </c>
      <c r="WM149" t="s">
        <v>1767</v>
      </c>
      <c r="WN149" t="s">
        <v>1767</v>
      </c>
      <c r="WO149" t="s">
        <v>1767</v>
      </c>
      <c r="WP149" t="s">
        <v>1767</v>
      </c>
      <c r="WQ149" t="s">
        <v>1767</v>
      </c>
      <c r="WR149" t="s">
        <v>1767</v>
      </c>
      <c r="WS149" t="s">
        <v>849</v>
      </c>
      <c r="WT149" t="s">
        <v>1886</v>
      </c>
      <c r="WU149" t="s">
        <v>1763</v>
      </c>
      <c r="WV149" t="s">
        <v>1767</v>
      </c>
      <c r="WW149" t="s">
        <v>1763</v>
      </c>
      <c r="WX149" t="s">
        <v>1767</v>
      </c>
      <c r="WY149" t="s">
        <v>1767</v>
      </c>
      <c r="WZ149" t="s">
        <v>1767</v>
      </c>
      <c r="XA149" t="s">
        <v>1767</v>
      </c>
      <c r="XB149" t="s">
        <v>1767</v>
      </c>
      <c r="XC149" t="s">
        <v>1789</v>
      </c>
      <c r="XD149" t="s">
        <v>1763</v>
      </c>
      <c r="XE149" t="s">
        <v>1767</v>
      </c>
      <c r="XF149" t="s">
        <v>1767</v>
      </c>
      <c r="XG149" t="s">
        <v>1767</v>
      </c>
      <c r="XH149" t="s">
        <v>1767</v>
      </c>
      <c r="XI149" t="s">
        <v>1767</v>
      </c>
      <c r="XJ149" t="s">
        <v>1767</v>
      </c>
      <c r="XK149" t="s">
        <v>1767</v>
      </c>
      <c r="XL149" t="s">
        <v>1767</v>
      </c>
      <c r="XM149" t="s">
        <v>1767</v>
      </c>
      <c r="XN149" t="s">
        <v>1767</v>
      </c>
      <c r="XO149" t="s">
        <v>1767</v>
      </c>
      <c r="XP149" t="s">
        <v>1767</v>
      </c>
      <c r="XQ149" t="s">
        <v>1767</v>
      </c>
      <c r="XR149" t="s">
        <v>1763</v>
      </c>
      <c r="XS149" t="s">
        <v>1767</v>
      </c>
      <c r="XT149" t="s">
        <v>1767</v>
      </c>
      <c r="XU149" t="s">
        <v>1763</v>
      </c>
      <c r="XV149" t="s">
        <v>1767</v>
      </c>
      <c r="XW149" t="s">
        <v>1767</v>
      </c>
      <c r="XX149" t="s">
        <v>1767</v>
      </c>
      <c r="XY149" t="s">
        <v>1767</v>
      </c>
      <c r="XZ149" t="s">
        <v>1767</v>
      </c>
      <c r="ZM149" t="s">
        <v>1767</v>
      </c>
      <c r="ZN149" t="s">
        <v>1767</v>
      </c>
      <c r="ZO149" t="s">
        <v>1767</v>
      </c>
      <c r="ZP149" t="s">
        <v>1767</v>
      </c>
      <c r="ZQ149" t="s">
        <v>1763</v>
      </c>
      <c r="ZR149" t="s">
        <v>1763</v>
      </c>
      <c r="ZS149" t="s">
        <v>1767</v>
      </c>
      <c r="ZT149" t="s">
        <v>1767</v>
      </c>
      <c r="ZU149" t="s">
        <v>1767</v>
      </c>
      <c r="ZV149" t="s">
        <v>1767</v>
      </c>
      <c r="ZW149" t="s">
        <v>1767</v>
      </c>
      <c r="ZX149" t="s">
        <v>1767</v>
      </c>
      <c r="ZY149" t="s">
        <v>1767</v>
      </c>
      <c r="ZZ149" t="s">
        <v>1763</v>
      </c>
      <c r="AAA149" t="s">
        <v>1767</v>
      </c>
      <c r="AAB149" t="s">
        <v>1767</v>
      </c>
      <c r="AAC149" t="s">
        <v>1767</v>
      </c>
      <c r="AAD149" t="s">
        <v>1767</v>
      </c>
      <c r="AAE149" t="s">
        <v>1767</v>
      </c>
      <c r="AAF149" t="s">
        <v>1767</v>
      </c>
      <c r="AAH149" t="s">
        <v>1763</v>
      </c>
      <c r="AAI149" t="s">
        <v>1767</v>
      </c>
      <c r="AAJ149" t="s">
        <v>1767</v>
      </c>
      <c r="AAK149" t="s">
        <v>1767</v>
      </c>
      <c r="AAL149" t="s">
        <v>1767</v>
      </c>
      <c r="AAM149" t="s">
        <v>1767</v>
      </c>
      <c r="AAN149" t="s">
        <v>1763</v>
      </c>
      <c r="AAO149" t="s">
        <v>1767</v>
      </c>
      <c r="AAP149" t="s">
        <v>1767</v>
      </c>
      <c r="AAQ149" t="s">
        <v>1767</v>
      </c>
      <c r="AAR149" t="s">
        <v>1767</v>
      </c>
      <c r="AAS149" t="s">
        <v>1767</v>
      </c>
      <c r="AAT149" t="s">
        <v>1767</v>
      </c>
      <c r="AAV149" t="s">
        <v>1767</v>
      </c>
      <c r="AAW149" t="s">
        <v>1767</v>
      </c>
      <c r="AAX149" t="s">
        <v>1767</v>
      </c>
      <c r="AAY149" t="s">
        <v>1767</v>
      </c>
      <c r="AAZ149" t="s">
        <v>1767</v>
      </c>
      <c r="ABA149" t="s">
        <v>1763</v>
      </c>
      <c r="ABB149" t="s">
        <v>1763</v>
      </c>
      <c r="ABC149" t="s">
        <v>1767</v>
      </c>
      <c r="ABD149" t="s">
        <v>1767</v>
      </c>
      <c r="ABE149" t="s">
        <v>1767</v>
      </c>
      <c r="ABF149" t="s">
        <v>1767</v>
      </c>
      <c r="ABG149" t="s">
        <v>1767</v>
      </c>
      <c r="ABH149" t="s">
        <v>1767</v>
      </c>
      <c r="ABI149" t="s">
        <v>1767</v>
      </c>
      <c r="ABJ149" t="s">
        <v>1767</v>
      </c>
      <c r="ABK149" t="s">
        <v>1767</v>
      </c>
      <c r="ABL149" t="s">
        <v>1767</v>
      </c>
      <c r="ABM149" t="s">
        <v>1767</v>
      </c>
      <c r="ABN149" t="s">
        <v>1767</v>
      </c>
      <c r="ABO149" t="s">
        <v>1767</v>
      </c>
      <c r="ABP149" t="s">
        <v>1767</v>
      </c>
      <c r="ABQ149" t="s">
        <v>1767</v>
      </c>
      <c r="ABR149" t="s">
        <v>1767</v>
      </c>
      <c r="ABS149" t="s">
        <v>1767</v>
      </c>
      <c r="ABT149" t="s">
        <v>1763</v>
      </c>
      <c r="ABU149" t="s">
        <v>1767</v>
      </c>
      <c r="ABV149" t="s">
        <v>1763</v>
      </c>
      <c r="ABW149" t="s">
        <v>1763</v>
      </c>
      <c r="ABX149" t="s">
        <v>1767</v>
      </c>
      <c r="ABY149" t="s">
        <v>1767</v>
      </c>
      <c r="ABZ149" t="s">
        <v>1767</v>
      </c>
      <c r="ACA149" t="s">
        <v>1767</v>
      </c>
      <c r="ACB149" t="s">
        <v>1767</v>
      </c>
      <c r="ACC149" t="s">
        <v>1767</v>
      </c>
      <c r="ACD149" t="s">
        <v>1767</v>
      </c>
      <c r="ACE149" t="s">
        <v>1767</v>
      </c>
      <c r="ACF149" t="s">
        <v>1767</v>
      </c>
      <c r="ACG149" t="s">
        <v>1767</v>
      </c>
      <c r="ACH149" t="s">
        <v>1767</v>
      </c>
      <c r="ACI149" t="s">
        <v>1767</v>
      </c>
    </row>
    <row r="150" spans="1:763">
      <c r="A150" t="s">
        <v>1483</v>
      </c>
      <c r="B150" t="s">
        <v>1484</v>
      </c>
      <c r="C150" t="s">
        <v>1485</v>
      </c>
      <c r="D150" t="s">
        <v>873</v>
      </c>
      <c r="E150" t="s">
        <v>873</v>
      </c>
      <c r="P150" t="s">
        <v>874</v>
      </c>
      <c r="Q150">
        <v>1.2475828181962281</v>
      </c>
      <c r="T150" t="s">
        <v>1900</v>
      </c>
      <c r="V150" t="s">
        <v>1763</v>
      </c>
      <c r="X150" t="s">
        <v>1763</v>
      </c>
      <c r="Y150" t="s">
        <v>1764</v>
      </c>
      <c r="AA150" t="s">
        <v>1765</v>
      </c>
      <c r="AB150" t="s">
        <v>1766</v>
      </c>
      <c r="AC150" t="s">
        <v>892</v>
      </c>
      <c r="AD150" t="s">
        <v>1763</v>
      </c>
      <c r="AE150" t="s">
        <v>892</v>
      </c>
      <c r="AF150" t="s">
        <v>818</v>
      </c>
      <c r="AG150" t="s">
        <v>818</v>
      </c>
      <c r="KF150" t="s">
        <v>892</v>
      </c>
      <c r="KH150" t="s">
        <v>818</v>
      </c>
      <c r="KI150" t="s">
        <v>818</v>
      </c>
      <c r="KJ150" t="s">
        <v>818</v>
      </c>
      <c r="KK150" t="s">
        <v>818</v>
      </c>
      <c r="KL150" t="s">
        <v>845</v>
      </c>
      <c r="KM150" t="s">
        <v>818</v>
      </c>
      <c r="KN150" t="s">
        <v>845</v>
      </c>
      <c r="KO150" t="s">
        <v>818</v>
      </c>
      <c r="KP150" t="s">
        <v>845</v>
      </c>
      <c r="KQ150" t="s">
        <v>845</v>
      </c>
      <c r="KR150" t="s">
        <v>818</v>
      </c>
      <c r="KS150" t="s">
        <v>818</v>
      </c>
      <c r="KT150" t="s">
        <v>818</v>
      </c>
      <c r="KU150" t="s">
        <v>818</v>
      </c>
      <c r="KV150" t="s">
        <v>845</v>
      </c>
      <c r="KW150" t="s">
        <v>845</v>
      </c>
      <c r="KX150" t="s">
        <v>837</v>
      </c>
      <c r="KY150" t="s">
        <v>818</v>
      </c>
      <c r="KZ150" t="s">
        <v>845</v>
      </c>
      <c r="LA150" t="s">
        <v>879</v>
      </c>
      <c r="LB150" t="s">
        <v>818</v>
      </c>
      <c r="LC150" t="s">
        <v>837</v>
      </c>
      <c r="LD150" t="s">
        <v>892</v>
      </c>
      <c r="LE150" t="s">
        <v>837</v>
      </c>
      <c r="LF150" t="s">
        <v>836</v>
      </c>
      <c r="LH150" t="s">
        <v>1767</v>
      </c>
      <c r="LI150" t="s">
        <v>1767</v>
      </c>
      <c r="LJ150" t="s">
        <v>1767</v>
      </c>
      <c r="LK150" t="s">
        <v>1767</v>
      </c>
      <c r="LL150" t="s">
        <v>1767</v>
      </c>
      <c r="LM150" t="s">
        <v>1767</v>
      </c>
      <c r="LO150" t="s">
        <v>1763</v>
      </c>
      <c r="LP150" t="s">
        <v>1763</v>
      </c>
      <c r="LQ150" t="s">
        <v>1767</v>
      </c>
      <c r="LR150" t="s">
        <v>818</v>
      </c>
      <c r="LS150" t="s">
        <v>818</v>
      </c>
      <c r="LV150" t="s">
        <v>818</v>
      </c>
      <c r="LX150" t="s">
        <v>1767</v>
      </c>
      <c r="MA150" t="s">
        <v>1793</v>
      </c>
      <c r="MB150" t="s">
        <v>913</v>
      </c>
      <c r="MC150" t="s">
        <v>1804</v>
      </c>
      <c r="MD150" t="s">
        <v>1763</v>
      </c>
      <c r="MF150" t="s">
        <v>1770</v>
      </c>
      <c r="MI150" t="s">
        <v>1767</v>
      </c>
      <c r="MJ150" t="s">
        <v>1904</v>
      </c>
      <c r="MU150" t="s">
        <v>1763</v>
      </c>
      <c r="NC150" t="s">
        <v>1767</v>
      </c>
      <c r="ND150" t="s">
        <v>1767</v>
      </c>
      <c r="NE150" t="s">
        <v>1767</v>
      </c>
      <c r="NR150" t="s">
        <v>1763</v>
      </c>
      <c r="NS150" t="s">
        <v>1767</v>
      </c>
      <c r="NU150" t="s">
        <v>1882</v>
      </c>
      <c r="NY150" t="s">
        <v>818</v>
      </c>
      <c r="OA150" t="s">
        <v>1767</v>
      </c>
      <c r="OB150" t="s">
        <v>1767</v>
      </c>
      <c r="OC150" t="s">
        <v>1767</v>
      </c>
      <c r="OD150" t="s">
        <v>1763</v>
      </c>
      <c r="OE150" t="s">
        <v>1767</v>
      </c>
      <c r="OF150" t="s">
        <v>1767</v>
      </c>
      <c r="OG150" t="s">
        <v>1767</v>
      </c>
      <c r="OH150" t="s">
        <v>1767</v>
      </c>
      <c r="OI150" t="s">
        <v>1767</v>
      </c>
      <c r="OJ150" t="s">
        <v>1767</v>
      </c>
      <c r="OK150" t="s">
        <v>1767</v>
      </c>
      <c r="OL150" t="s">
        <v>1767</v>
      </c>
      <c r="OM150" t="s">
        <v>1767</v>
      </c>
      <c r="ON150" t="s">
        <v>1767</v>
      </c>
      <c r="OP150" t="s">
        <v>1767</v>
      </c>
      <c r="OQ150" t="s">
        <v>1774</v>
      </c>
      <c r="OR150" t="s">
        <v>1797</v>
      </c>
      <c r="OS150" t="s">
        <v>1806</v>
      </c>
      <c r="OT150" t="s">
        <v>1767</v>
      </c>
      <c r="OU150" t="s">
        <v>1763</v>
      </c>
      <c r="OV150" t="s">
        <v>1777</v>
      </c>
      <c r="OW150" t="s">
        <v>1798</v>
      </c>
      <c r="OX150" t="s">
        <v>832</v>
      </c>
      <c r="OY150" t="s">
        <v>1779</v>
      </c>
      <c r="OZ150" t="s">
        <v>928</v>
      </c>
      <c r="PA150" t="s">
        <v>1763</v>
      </c>
      <c r="PB150" t="s">
        <v>1763</v>
      </c>
      <c r="PC150" t="s">
        <v>1763</v>
      </c>
      <c r="PD150" t="s">
        <v>1767</v>
      </c>
      <c r="PE150" t="s">
        <v>1767</v>
      </c>
      <c r="PF150" t="s">
        <v>1767</v>
      </c>
      <c r="PG150" t="s">
        <v>1767</v>
      </c>
      <c r="PH150" t="s">
        <v>1767</v>
      </c>
      <c r="PI150" t="s">
        <v>1767</v>
      </c>
      <c r="PJ150" t="s">
        <v>1767</v>
      </c>
      <c r="PK150" t="s">
        <v>1767</v>
      </c>
      <c r="PL150" t="s">
        <v>1780</v>
      </c>
      <c r="PM150" t="s">
        <v>837</v>
      </c>
      <c r="PN150" t="s">
        <v>845</v>
      </c>
      <c r="PO150" t="s">
        <v>1781</v>
      </c>
      <c r="PP150" t="s">
        <v>1800</v>
      </c>
      <c r="PQ150" t="s">
        <v>1763</v>
      </c>
      <c r="PR150" t="s">
        <v>1763</v>
      </c>
      <c r="PS150" t="s">
        <v>1767</v>
      </c>
      <c r="PT150" t="s">
        <v>1767</v>
      </c>
      <c r="PU150" t="s">
        <v>1767</v>
      </c>
      <c r="PV150" t="s">
        <v>1767</v>
      </c>
      <c r="PW150" t="s">
        <v>1767</v>
      </c>
      <c r="PX150" t="s">
        <v>1767</v>
      </c>
      <c r="PY150" t="s">
        <v>1767</v>
      </c>
      <c r="PZ150" t="s">
        <v>1783</v>
      </c>
      <c r="QA150" t="s">
        <v>1896</v>
      </c>
      <c r="QB150" t="s">
        <v>1814</v>
      </c>
      <c r="QC150" t="s">
        <v>1785</v>
      </c>
      <c r="QD150" t="s">
        <v>1815</v>
      </c>
      <c r="QE150" t="s">
        <v>845</v>
      </c>
      <c r="QF150" t="s">
        <v>1763</v>
      </c>
      <c r="QG150" t="s">
        <v>1767</v>
      </c>
      <c r="QH150" t="s">
        <v>1763</v>
      </c>
      <c r="QI150" t="s">
        <v>1767</v>
      </c>
      <c r="QJ150" t="s">
        <v>1763</v>
      </c>
      <c r="QK150" t="s">
        <v>1763</v>
      </c>
      <c r="QL150" t="s">
        <v>1767</v>
      </c>
      <c r="QM150" t="s">
        <v>1767</v>
      </c>
      <c r="QN150" t="s">
        <v>1767</v>
      </c>
      <c r="QO150" t="s">
        <v>1767</v>
      </c>
      <c r="QP150" t="s">
        <v>1767</v>
      </c>
      <c r="QQ150" t="s">
        <v>1767</v>
      </c>
      <c r="QR150" t="s">
        <v>1767</v>
      </c>
      <c r="QS150" t="s">
        <v>1763</v>
      </c>
      <c r="QT150" t="s">
        <v>1767</v>
      </c>
      <c r="QU150" t="s">
        <v>1767</v>
      </c>
      <c r="QV150" t="s">
        <v>1767</v>
      </c>
      <c r="QW150" t="s">
        <v>1767</v>
      </c>
      <c r="QX150" t="s">
        <v>1767</v>
      </c>
      <c r="QY150" t="s">
        <v>1767</v>
      </c>
      <c r="QZ150" t="s">
        <v>1767</v>
      </c>
      <c r="RA150" t="s">
        <v>1767</v>
      </c>
      <c r="RB150" t="s">
        <v>1767</v>
      </c>
      <c r="RC150" t="s">
        <v>1767</v>
      </c>
      <c r="RD150" t="s">
        <v>1767</v>
      </c>
      <c r="RE150" t="s">
        <v>1767</v>
      </c>
      <c r="RF150" t="s">
        <v>1767</v>
      </c>
      <c r="RG150" t="s">
        <v>1767</v>
      </c>
      <c r="RH150" t="s">
        <v>1767</v>
      </c>
      <c r="RI150" t="s">
        <v>1767</v>
      </c>
      <c r="RJ150" t="s">
        <v>1767</v>
      </c>
      <c r="RK150" t="s">
        <v>1767</v>
      </c>
      <c r="RZ150" t="s">
        <v>1763</v>
      </c>
      <c r="SA150" t="s">
        <v>1767</v>
      </c>
      <c r="SB150" t="s">
        <v>1763</v>
      </c>
      <c r="SC150" t="s">
        <v>1767</v>
      </c>
      <c r="SD150" t="s">
        <v>1767</v>
      </c>
      <c r="SE150" t="s">
        <v>1767</v>
      </c>
      <c r="SF150" t="s">
        <v>1767</v>
      </c>
      <c r="SG150" t="s">
        <v>1767</v>
      </c>
      <c r="SH150" t="s">
        <v>1767</v>
      </c>
      <c r="SI150" t="s">
        <v>1767</v>
      </c>
      <c r="SJ150" t="s">
        <v>1767</v>
      </c>
      <c r="SK150" t="s">
        <v>1767</v>
      </c>
      <c r="SL150" t="s">
        <v>1767</v>
      </c>
      <c r="SM150" t="s">
        <v>1767</v>
      </c>
      <c r="SN150" t="s">
        <v>1767</v>
      </c>
      <c r="SO150" t="s">
        <v>1767</v>
      </c>
      <c r="SP150" t="s">
        <v>1767</v>
      </c>
      <c r="SQ150" t="s">
        <v>1763</v>
      </c>
      <c r="SR150" t="s">
        <v>1767</v>
      </c>
      <c r="SS150" t="s">
        <v>1767</v>
      </c>
      <c r="ST150" t="s">
        <v>1767</v>
      </c>
      <c r="SU150" t="s">
        <v>1767</v>
      </c>
      <c r="SV150" t="s">
        <v>1767</v>
      </c>
      <c r="SW150" t="s">
        <v>1763</v>
      </c>
      <c r="SX150" t="s">
        <v>1767</v>
      </c>
      <c r="SY150" t="s">
        <v>1763</v>
      </c>
      <c r="SZ150" t="s">
        <v>1763</v>
      </c>
      <c r="TA150" t="s">
        <v>1767</v>
      </c>
      <c r="TB150" t="s">
        <v>1767</v>
      </c>
      <c r="TC150" t="s">
        <v>1767</v>
      </c>
      <c r="TD150" t="s">
        <v>1767</v>
      </c>
      <c r="TE150" t="s">
        <v>1767</v>
      </c>
      <c r="TF150" t="s">
        <v>1767</v>
      </c>
      <c r="TG150" t="s">
        <v>1767</v>
      </c>
      <c r="TH150" t="s">
        <v>1767</v>
      </c>
      <c r="TI150" t="s">
        <v>1767</v>
      </c>
      <c r="TJ150" t="s">
        <v>1767</v>
      </c>
      <c r="TU150" t="s">
        <v>1767</v>
      </c>
      <c r="TY150" t="s">
        <v>1767</v>
      </c>
      <c r="TZ150" t="s">
        <v>1767</v>
      </c>
      <c r="UA150" t="s">
        <v>1767</v>
      </c>
      <c r="UB150" t="s">
        <v>1767</v>
      </c>
      <c r="UC150" t="s">
        <v>1767</v>
      </c>
      <c r="UD150" t="s">
        <v>1767</v>
      </c>
      <c r="UE150" t="s">
        <v>1767</v>
      </c>
      <c r="UF150" t="s">
        <v>1767</v>
      </c>
      <c r="UG150" t="s">
        <v>1767</v>
      </c>
      <c r="UH150" t="s">
        <v>1763</v>
      </c>
      <c r="UI150" t="s">
        <v>1767</v>
      </c>
      <c r="UJ150" t="s">
        <v>1767</v>
      </c>
      <c r="UK150" t="s">
        <v>1767</v>
      </c>
      <c r="UL150" t="s">
        <v>1767</v>
      </c>
      <c r="UM150" t="s">
        <v>1767</v>
      </c>
      <c r="UN150" t="s">
        <v>1767</v>
      </c>
      <c r="UO150" t="s">
        <v>1767</v>
      </c>
      <c r="UP150" t="s">
        <v>1763</v>
      </c>
      <c r="UQ150" t="s">
        <v>1767</v>
      </c>
      <c r="UR150" t="s">
        <v>1767</v>
      </c>
      <c r="US150" t="s">
        <v>1767</v>
      </c>
      <c r="UT150" t="s">
        <v>1767</v>
      </c>
      <c r="UU150" t="s">
        <v>1767</v>
      </c>
      <c r="UV150" t="s">
        <v>1767</v>
      </c>
      <c r="UW150" t="s">
        <v>1767</v>
      </c>
      <c r="UX150" t="s">
        <v>1767</v>
      </c>
      <c r="UY150" t="s">
        <v>1767</v>
      </c>
      <c r="UZ150" t="s">
        <v>1767</v>
      </c>
      <c r="VB150" t="s">
        <v>1822</v>
      </c>
      <c r="VC150" t="s">
        <v>1788</v>
      </c>
      <c r="VD150" t="s">
        <v>1763</v>
      </c>
      <c r="VE150" t="s">
        <v>1767</v>
      </c>
      <c r="VF150" t="s">
        <v>1767</v>
      </c>
      <c r="VG150" t="s">
        <v>1767</v>
      </c>
      <c r="VH150" t="s">
        <v>1767</v>
      </c>
      <c r="VI150" t="s">
        <v>1767</v>
      </c>
      <c r="VJ150" t="s">
        <v>1767</v>
      </c>
      <c r="VK150" t="s">
        <v>1767</v>
      </c>
      <c r="VL150" t="s">
        <v>1767</v>
      </c>
      <c r="VM150" t="s">
        <v>1767</v>
      </c>
      <c r="VN150" t="s">
        <v>1767</v>
      </c>
      <c r="VO150" t="s">
        <v>1767</v>
      </c>
      <c r="VP150" t="s">
        <v>1767</v>
      </c>
      <c r="VQ150" t="s">
        <v>1767</v>
      </c>
      <c r="VY150" t="s">
        <v>1763</v>
      </c>
      <c r="VZ150" t="s">
        <v>1763</v>
      </c>
      <c r="WA150" t="s">
        <v>1767</v>
      </c>
      <c r="WJ150" t="s">
        <v>1763</v>
      </c>
      <c r="WK150" t="s">
        <v>1763</v>
      </c>
      <c r="WL150" t="s">
        <v>1767</v>
      </c>
      <c r="WM150" t="s">
        <v>1767</v>
      </c>
      <c r="WN150" t="s">
        <v>1767</v>
      </c>
      <c r="WO150" t="s">
        <v>1767</v>
      </c>
      <c r="WP150" t="s">
        <v>1767</v>
      </c>
      <c r="WQ150" t="s">
        <v>1767</v>
      </c>
      <c r="WR150" t="s">
        <v>1767</v>
      </c>
      <c r="WS150" t="s">
        <v>956</v>
      </c>
      <c r="WU150" t="s">
        <v>1763</v>
      </c>
      <c r="WV150" t="s">
        <v>1767</v>
      </c>
      <c r="WW150" t="s">
        <v>1767</v>
      </c>
      <c r="WX150" t="s">
        <v>1767</v>
      </c>
      <c r="WY150" t="s">
        <v>1767</v>
      </c>
      <c r="WZ150" t="s">
        <v>1767</v>
      </c>
      <c r="XA150" t="s">
        <v>1767</v>
      </c>
      <c r="XB150" t="s">
        <v>1767</v>
      </c>
      <c r="XC150" t="s">
        <v>1789</v>
      </c>
      <c r="XD150" t="s">
        <v>1763</v>
      </c>
      <c r="XE150" t="s">
        <v>1767</v>
      </c>
      <c r="XF150" t="s">
        <v>1767</v>
      </c>
      <c r="XG150" t="s">
        <v>1767</v>
      </c>
      <c r="XH150" t="s">
        <v>1767</v>
      </c>
      <c r="XI150" t="s">
        <v>1767</v>
      </c>
      <c r="XJ150" t="s">
        <v>1767</v>
      </c>
      <c r="XK150" t="s">
        <v>1767</v>
      </c>
      <c r="XL150" t="s">
        <v>1767</v>
      </c>
      <c r="XM150" t="s">
        <v>1767</v>
      </c>
      <c r="XN150" t="s">
        <v>1767</v>
      </c>
      <c r="XO150" t="s">
        <v>1767</v>
      </c>
      <c r="XP150" t="s">
        <v>1767</v>
      </c>
      <c r="XQ150" t="s">
        <v>1767</v>
      </c>
      <c r="XR150" t="s">
        <v>1763</v>
      </c>
      <c r="XS150" t="s">
        <v>1767</v>
      </c>
      <c r="XT150" t="s">
        <v>1767</v>
      </c>
      <c r="XU150" t="s">
        <v>1763</v>
      </c>
      <c r="XV150" t="s">
        <v>1767</v>
      </c>
      <c r="XW150" t="s">
        <v>1767</v>
      </c>
      <c r="XX150" t="s">
        <v>1767</v>
      </c>
      <c r="XY150" t="s">
        <v>1767</v>
      </c>
      <c r="XZ150" t="s">
        <v>1767</v>
      </c>
      <c r="ZM150" t="s">
        <v>1767</v>
      </c>
      <c r="ZN150" t="s">
        <v>1767</v>
      </c>
      <c r="ZO150" t="s">
        <v>1767</v>
      </c>
      <c r="ZP150" t="s">
        <v>1767</v>
      </c>
      <c r="ZQ150" t="s">
        <v>1767</v>
      </c>
      <c r="ZR150" t="s">
        <v>1763</v>
      </c>
      <c r="ZS150" t="s">
        <v>1767</v>
      </c>
      <c r="ZT150" t="s">
        <v>1767</v>
      </c>
      <c r="ZU150" t="s">
        <v>1767</v>
      </c>
      <c r="ZV150" t="s">
        <v>1767</v>
      </c>
      <c r="ZW150" t="s">
        <v>1767</v>
      </c>
      <c r="ZX150" t="s">
        <v>1767</v>
      </c>
      <c r="ZY150" t="s">
        <v>1767</v>
      </c>
      <c r="ZZ150" t="s">
        <v>1767</v>
      </c>
      <c r="AAA150" t="s">
        <v>1767</v>
      </c>
      <c r="AAB150" t="s">
        <v>1767</v>
      </c>
      <c r="AAC150" t="s">
        <v>1763</v>
      </c>
      <c r="AAD150" t="s">
        <v>1767</v>
      </c>
      <c r="AAE150" t="s">
        <v>1767</v>
      </c>
      <c r="AAF150" t="s">
        <v>1767</v>
      </c>
      <c r="AAH150" t="s">
        <v>1763</v>
      </c>
      <c r="AAI150" t="s">
        <v>1767</v>
      </c>
      <c r="AAJ150" t="s">
        <v>1767</v>
      </c>
      <c r="AAK150" t="s">
        <v>1767</v>
      </c>
      <c r="AAL150" t="s">
        <v>1767</v>
      </c>
      <c r="AAM150" t="s">
        <v>1767</v>
      </c>
      <c r="AAN150" t="s">
        <v>1767</v>
      </c>
      <c r="AAO150" t="s">
        <v>1767</v>
      </c>
      <c r="AAP150" t="s">
        <v>1767</v>
      </c>
      <c r="AAQ150" t="s">
        <v>1763</v>
      </c>
      <c r="AAR150" t="s">
        <v>1763</v>
      </c>
      <c r="AAS150" t="s">
        <v>1767</v>
      </c>
      <c r="AAT150" t="s">
        <v>1767</v>
      </c>
      <c r="AAU150" t="s">
        <v>1486</v>
      </c>
      <c r="AAV150" t="s">
        <v>1763</v>
      </c>
      <c r="AAW150" t="s">
        <v>1767</v>
      </c>
      <c r="AAX150" t="s">
        <v>1767</v>
      </c>
      <c r="AAY150" t="s">
        <v>1767</v>
      </c>
      <c r="AAZ150" t="s">
        <v>1767</v>
      </c>
      <c r="ABA150" t="s">
        <v>1763</v>
      </c>
      <c r="ABB150" t="s">
        <v>1763</v>
      </c>
      <c r="ABC150" t="s">
        <v>1767</v>
      </c>
      <c r="ABD150" t="s">
        <v>1767</v>
      </c>
      <c r="ABE150" t="s">
        <v>1767</v>
      </c>
      <c r="ABF150" t="s">
        <v>1767</v>
      </c>
      <c r="ABG150" t="s">
        <v>1767</v>
      </c>
      <c r="ABH150" t="s">
        <v>1767</v>
      </c>
      <c r="ABI150" t="s">
        <v>1767</v>
      </c>
      <c r="ABJ150" t="s">
        <v>1767</v>
      </c>
      <c r="ABK150" t="s">
        <v>1767</v>
      </c>
      <c r="ABL150" t="s">
        <v>1767</v>
      </c>
      <c r="ABM150" t="s">
        <v>1767</v>
      </c>
      <c r="ABN150" t="s">
        <v>1767</v>
      </c>
      <c r="ABO150" t="s">
        <v>1767</v>
      </c>
      <c r="ABP150" t="s">
        <v>1767</v>
      </c>
      <c r="ABQ150" t="s">
        <v>1767</v>
      </c>
      <c r="ABR150" t="s">
        <v>1767</v>
      </c>
      <c r="ABS150" t="s">
        <v>1767</v>
      </c>
      <c r="ABT150" t="s">
        <v>1767</v>
      </c>
      <c r="ABU150" t="s">
        <v>1767</v>
      </c>
      <c r="ABV150" t="s">
        <v>1763</v>
      </c>
      <c r="ABW150" t="s">
        <v>1763</v>
      </c>
      <c r="ABX150" t="s">
        <v>1767</v>
      </c>
      <c r="ABY150" t="s">
        <v>1767</v>
      </c>
      <c r="ABZ150" t="s">
        <v>1767</v>
      </c>
      <c r="ACA150" t="s">
        <v>1767</v>
      </c>
      <c r="ACB150" t="s">
        <v>1767</v>
      </c>
      <c r="ACC150" t="s">
        <v>1767</v>
      </c>
      <c r="ACD150" t="s">
        <v>1767</v>
      </c>
      <c r="ACE150" t="s">
        <v>1767</v>
      </c>
      <c r="ACF150" t="s">
        <v>1767</v>
      </c>
      <c r="ACG150" t="s">
        <v>1767</v>
      </c>
      <c r="ACH150" t="s">
        <v>1767</v>
      </c>
      <c r="ACI150" t="s">
        <v>1767</v>
      </c>
    </row>
    <row r="151" spans="1:763">
      <c r="A151" t="s">
        <v>1487</v>
      </c>
      <c r="B151" t="s">
        <v>1488</v>
      </c>
      <c r="C151" t="s">
        <v>1489</v>
      </c>
      <c r="D151" t="s">
        <v>873</v>
      </c>
      <c r="E151" t="s">
        <v>873</v>
      </c>
      <c r="P151" t="s">
        <v>1015</v>
      </c>
      <c r="Q151">
        <v>1.5359010936757009</v>
      </c>
      <c r="T151" t="s">
        <v>1938</v>
      </c>
      <c r="V151" t="s">
        <v>1763</v>
      </c>
      <c r="X151" t="s">
        <v>1763</v>
      </c>
      <c r="Y151" t="s">
        <v>1764</v>
      </c>
      <c r="AA151" t="s">
        <v>1765</v>
      </c>
      <c r="AB151" t="s">
        <v>1766</v>
      </c>
      <c r="AC151" t="s">
        <v>1361</v>
      </c>
      <c r="AD151" t="s">
        <v>1763</v>
      </c>
      <c r="AE151" t="s">
        <v>1361</v>
      </c>
      <c r="AF151" t="s">
        <v>818</v>
      </c>
      <c r="AG151" t="s">
        <v>818</v>
      </c>
      <c r="KF151" t="s">
        <v>1361</v>
      </c>
      <c r="KH151" t="s">
        <v>818</v>
      </c>
      <c r="KI151" t="s">
        <v>818</v>
      </c>
      <c r="KJ151" t="s">
        <v>845</v>
      </c>
      <c r="KK151" t="s">
        <v>818</v>
      </c>
      <c r="KL151" t="s">
        <v>818</v>
      </c>
      <c r="KM151" t="s">
        <v>845</v>
      </c>
      <c r="KN151" t="s">
        <v>845</v>
      </c>
      <c r="KO151" t="s">
        <v>845</v>
      </c>
      <c r="KP151" t="s">
        <v>845</v>
      </c>
      <c r="KQ151" t="s">
        <v>879</v>
      </c>
      <c r="KR151" t="s">
        <v>818</v>
      </c>
      <c r="KS151" t="s">
        <v>818</v>
      </c>
      <c r="KT151" t="s">
        <v>845</v>
      </c>
      <c r="KU151" t="s">
        <v>818</v>
      </c>
      <c r="KV151" t="s">
        <v>818</v>
      </c>
      <c r="KW151" t="s">
        <v>845</v>
      </c>
      <c r="KX151" t="s">
        <v>845</v>
      </c>
      <c r="KY151" t="s">
        <v>818</v>
      </c>
      <c r="KZ151" t="s">
        <v>845</v>
      </c>
      <c r="LA151" t="s">
        <v>837</v>
      </c>
      <c r="LB151" t="s">
        <v>837</v>
      </c>
      <c r="LC151" t="s">
        <v>837</v>
      </c>
      <c r="LD151" t="s">
        <v>1361</v>
      </c>
      <c r="LE151" t="s">
        <v>818</v>
      </c>
      <c r="LF151" t="s">
        <v>836</v>
      </c>
      <c r="LH151" t="s">
        <v>1763</v>
      </c>
      <c r="LI151" t="s">
        <v>1767</v>
      </c>
      <c r="LJ151" t="s">
        <v>1767</v>
      </c>
      <c r="LK151" t="s">
        <v>1767</v>
      </c>
      <c r="LL151" t="s">
        <v>1767</v>
      </c>
      <c r="LM151" t="s">
        <v>1767</v>
      </c>
      <c r="LN151" t="s">
        <v>1763</v>
      </c>
      <c r="LO151" t="s">
        <v>1763</v>
      </c>
      <c r="LP151" t="s">
        <v>1767</v>
      </c>
      <c r="LQ151" t="s">
        <v>1767</v>
      </c>
      <c r="LR151" t="s">
        <v>818</v>
      </c>
      <c r="LV151" t="s">
        <v>818</v>
      </c>
      <c r="LX151" t="s">
        <v>1767</v>
      </c>
      <c r="MA151" t="s">
        <v>1768</v>
      </c>
      <c r="MB151" t="s">
        <v>821</v>
      </c>
      <c r="MC151" t="s">
        <v>1769</v>
      </c>
      <c r="MD151" t="s">
        <v>1763</v>
      </c>
      <c r="MF151" t="s">
        <v>1770</v>
      </c>
      <c r="MI151" t="s">
        <v>1763</v>
      </c>
      <c r="MJ151" t="s">
        <v>1811</v>
      </c>
      <c r="MU151" t="s">
        <v>1763</v>
      </c>
      <c r="NC151" t="s">
        <v>1767</v>
      </c>
      <c r="ND151" t="s">
        <v>1767</v>
      </c>
      <c r="NE151" t="s">
        <v>1763</v>
      </c>
      <c r="NR151" t="s">
        <v>1763</v>
      </c>
      <c r="NS151" t="s">
        <v>1767</v>
      </c>
      <c r="NU151" t="s">
        <v>1882</v>
      </c>
      <c r="NX151" t="s">
        <v>1845</v>
      </c>
      <c r="OP151" t="s">
        <v>1767</v>
      </c>
      <c r="OQ151" t="s">
        <v>890</v>
      </c>
      <c r="OR151" t="s">
        <v>1797</v>
      </c>
      <c r="OS151" t="s">
        <v>1776</v>
      </c>
      <c r="OT151" t="s">
        <v>1763</v>
      </c>
      <c r="OU151" t="s">
        <v>1767</v>
      </c>
      <c r="OV151" t="s">
        <v>1777</v>
      </c>
      <c r="OW151" t="s">
        <v>1798</v>
      </c>
      <c r="OX151" t="s">
        <v>832</v>
      </c>
      <c r="OY151" t="s">
        <v>1779</v>
      </c>
      <c r="OZ151" t="s">
        <v>834</v>
      </c>
      <c r="PA151" t="s">
        <v>1763</v>
      </c>
      <c r="PB151" t="s">
        <v>1767</v>
      </c>
      <c r="PC151" t="s">
        <v>1763</v>
      </c>
      <c r="PD151" t="s">
        <v>1767</v>
      </c>
      <c r="PE151" t="s">
        <v>1767</v>
      </c>
      <c r="PF151" t="s">
        <v>1767</v>
      </c>
      <c r="PG151" t="s">
        <v>1767</v>
      </c>
      <c r="PH151" t="s">
        <v>1767</v>
      </c>
      <c r="PI151" t="s">
        <v>1767</v>
      </c>
      <c r="PJ151" t="s">
        <v>1767</v>
      </c>
      <c r="PK151" t="s">
        <v>1763</v>
      </c>
      <c r="PL151" t="s">
        <v>1832</v>
      </c>
      <c r="PM151" t="s">
        <v>879</v>
      </c>
      <c r="PN151" t="s">
        <v>837</v>
      </c>
      <c r="PO151" t="s">
        <v>1807</v>
      </c>
      <c r="PP151" t="s">
        <v>1813</v>
      </c>
      <c r="PQ151" t="s">
        <v>1763</v>
      </c>
      <c r="PR151" t="s">
        <v>1763</v>
      </c>
      <c r="PS151" t="s">
        <v>1767</v>
      </c>
      <c r="PT151" t="s">
        <v>1767</v>
      </c>
      <c r="PU151" t="s">
        <v>1767</v>
      </c>
      <c r="PV151" t="s">
        <v>1767</v>
      </c>
      <c r="PW151" t="s">
        <v>1767</v>
      </c>
      <c r="PX151" t="s">
        <v>1767</v>
      </c>
      <c r="PY151" t="s">
        <v>1767</v>
      </c>
      <c r="PZ151" t="s">
        <v>1783</v>
      </c>
      <c r="QA151" t="s">
        <v>841</v>
      </c>
      <c r="QB151" t="s">
        <v>1814</v>
      </c>
      <c r="QC151" t="s">
        <v>1858</v>
      </c>
      <c r="QD151" t="s">
        <v>1786</v>
      </c>
      <c r="QE151" t="s">
        <v>845</v>
      </c>
      <c r="QF151" t="s">
        <v>1763</v>
      </c>
      <c r="QG151" t="s">
        <v>1763</v>
      </c>
      <c r="QH151" t="s">
        <v>1763</v>
      </c>
      <c r="QI151" t="s">
        <v>1763</v>
      </c>
      <c r="QJ151" t="s">
        <v>1763</v>
      </c>
      <c r="QK151" t="s">
        <v>1763</v>
      </c>
      <c r="QL151" t="s">
        <v>1767</v>
      </c>
      <c r="QM151" t="s">
        <v>1767</v>
      </c>
      <c r="QN151" t="s">
        <v>1767</v>
      </c>
      <c r="QO151" t="s">
        <v>1767</v>
      </c>
      <c r="QP151" t="s">
        <v>1767</v>
      </c>
      <c r="QQ151" t="s">
        <v>1767</v>
      </c>
      <c r="QR151" t="s">
        <v>1763</v>
      </c>
      <c r="QS151" t="s">
        <v>1763</v>
      </c>
      <c r="QT151" t="s">
        <v>1767</v>
      </c>
      <c r="QU151" t="s">
        <v>1767</v>
      </c>
      <c r="QV151" t="s">
        <v>1767</v>
      </c>
      <c r="QW151" t="s">
        <v>1767</v>
      </c>
      <c r="QX151" t="s">
        <v>1767</v>
      </c>
      <c r="QY151" t="s">
        <v>1767</v>
      </c>
      <c r="QZ151" t="s">
        <v>1767</v>
      </c>
      <c r="RA151" t="s">
        <v>1767</v>
      </c>
      <c r="RB151" t="s">
        <v>1767</v>
      </c>
      <c r="RC151" t="s">
        <v>1767</v>
      </c>
      <c r="RD151" t="s">
        <v>1767</v>
      </c>
      <c r="RE151" t="s">
        <v>1767</v>
      </c>
      <c r="RF151" t="s">
        <v>1767</v>
      </c>
      <c r="RG151" t="s">
        <v>1767</v>
      </c>
      <c r="RH151" t="s">
        <v>1767</v>
      </c>
      <c r="RI151" t="s">
        <v>1767</v>
      </c>
      <c r="RJ151" t="s">
        <v>1767</v>
      </c>
      <c r="RK151" t="s">
        <v>1763</v>
      </c>
      <c r="RL151" t="s">
        <v>1763</v>
      </c>
      <c r="RM151" t="s">
        <v>1767</v>
      </c>
      <c r="RN151" t="s">
        <v>1767</v>
      </c>
      <c r="RO151" t="s">
        <v>1767</v>
      </c>
      <c r="RP151" t="s">
        <v>1767</v>
      </c>
      <c r="RQ151" t="s">
        <v>1767</v>
      </c>
      <c r="RR151" t="s">
        <v>1767</v>
      </c>
      <c r="RS151" t="s">
        <v>1767</v>
      </c>
      <c r="RT151" t="s">
        <v>1767</v>
      </c>
      <c r="RU151" t="s">
        <v>1767</v>
      </c>
      <c r="RV151" t="s">
        <v>1767</v>
      </c>
      <c r="RW151" t="s">
        <v>1767</v>
      </c>
      <c r="RX151" t="s">
        <v>837</v>
      </c>
      <c r="RY151" t="s">
        <v>1029</v>
      </c>
      <c r="RZ151" t="s">
        <v>1763</v>
      </c>
      <c r="SA151" t="s">
        <v>1767</v>
      </c>
      <c r="SB151" t="s">
        <v>1763</v>
      </c>
      <c r="SC151" t="s">
        <v>1767</v>
      </c>
      <c r="SD151" t="s">
        <v>1763</v>
      </c>
      <c r="SE151" t="s">
        <v>1767</v>
      </c>
      <c r="SF151" t="s">
        <v>1767</v>
      </c>
      <c r="SG151" t="s">
        <v>1763</v>
      </c>
      <c r="SH151" t="s">
        <v>1767</v>
      </c>
      <c r="SI151" t="s">
        <v>1767</v>
      </c>
      <c r="SJ151" t="s">
        <v>1767</v>
      </c>
      <c r="SK151" t="s">
        <v>1767</v>
      </c>
      <c r="SL151" t="s">
        <v>1767</v>
      </c>
      <c r="SM151" t="s">
        <v>1767</v>
      </c>
      <c r="SN151" t="s">
        <v>1767</v>
      </c>
      <c r="SO151" t="s">
        <v>1767</v>
      </c>
      <c r="SP151" t="s">
        <v>1767</v>
      </c>
      <c r="SQ151" t="s">
        <v>1767</v>
      </c>
      <c r="SR151" t="s">
        <v>1767</v>
      </c>
      <c r="SS151" t="s">
        <v>1767</v>
      </c>
      <c r="ST151" t="s">
        <v>1767</v>
      </c>
      <c r="SU151" t="s">
        <v>1767</v>
      </c>
      <c r="SV151" t="s">
        <v>1767</v>
      </c>
      <c r="SW151" t="s">
        <v>1767</v>
      </c>
      <c r="SX151" t="s">
        <v>1767</v>
      </c>
      <c r="SY151" t="s">
        <v>1767</v>
      </c>
      <c r="SZ151" t="s">
        <v>1767</v>
      </c>
      <c r="TA151" t="s">
        <v>1767</v>
      </c>
      <c r="TB151" t="s">
        <v>1767</v>
      </c>
      <c r="TC151" t="s">
        <v>1767</v>
      </c>
      <c r="TD151" t="s">
        <v>1767</v>
      </c>
      <c r="TE151" t="s">
        <v>1767</v>
      </c>
      <c r="TF151" t="s">
        <v>1763</v>
      </c>
      <c r="TG151" t="s">
        <v>1767</v>
      </c>
      <c r="TH151" t="s">
        <v>1767</v>
      </c>
      <c r="TI151" t="s">
        <v>1767</v>
      </c>
      <c r="TJ151" t="s">
        <v>1767</v>
      </c>
      <c r="TU151" t="s">
        <v>1767</v>
      </c>
      <c r="TY151" t="s">
        <v>1767</v>
      </c>
      <c r="TZ151" t="s">
        <v>1767</v>
      </c>
      <c r="UA151" t="s">
        <v>1767</v>
      </c>
      <c r="UB151" t="s">
        <v>1767</v>
      </c>
      <c r="UC151" t="s">
        <v>1767</v>
      </c>
      <c r="UD151" t="s">
        <v>1767</v>
      </c>
      <c r="UE151" t="s">
        <v>1767</v>
      </c>
      <c r="UF151" t="s">
        <v>1767</v>
      </c>
      <c r="UG151" t="s">
        <v>1767</v>
      </c>
      <c r="UH151" t="s">
        <v>1763</v>
      </c>
      <c r="UI151" t="s">
        <v>1767</v>
      </c>
      <c r="UJ151" t="s">
        <v>1767</v>
      </c>
      <c r="UK151" t="s">
        <v>1767</v>
      </c>
      <c r="UL151" t="s">
        <v>1767</v>
      </c>
      <c r="UM151" t="s">
        <v>1767</v>
      </c>
      <c r="UN151" t="s">
        <v>1767</v>
      </c>
      <c r="UO151" t="s">
        <v>1767</v>
      </c>
      <c r="UP151" t="s">
        <v>1767</v>
      </c>
      <c r="UQ151" t="s">
        <v>1767</v>
      </c>
      <c r="UR151" t="s">
        <v>1763</v>
      </c>
      <c r="US151" t="s">
        <v>1767</v>
      </c>
      <c r="UT151" t="s">
        <v>1767</v>
      </c>
      <c r="UU151" t="s">
        <v>1767</v>
      </c>
      <c r="UV151" t="s">
        <v>1767</v>
      </c>
      <c r="UW151" t="s">
        <v>1767</v>
      </c>
      <c r="UX151" t="s">
        <v>1767</v>
      </c>
      <c r="UY151" t="s">
        <v>1767</v>
      </c>
      <c r="UZ151" t="s">
        <v>1767</v>
      </c>
      <c r="VB151" t="s">
        <v>1822</v>
      </c>
      <c r="VC151" t="s">
        <v>1788</v>
      </c>
      <c r="VD151" t="s">
        <v>1767</v>
      </c>
      <c r="VE151" t="s">
        <v>1767</v>
      </c>
      <c r="VF151" t="s">
        <v>1767</v>
      </c>
      <c r="VG151" t="s">
        <v>1767</v>
      </c>
      <c r="VH151" t="s">
        <v>1767</v>
      </c>
      <c r="VI151" t="s">
        <v>1767</v>
      </c>
      <c r="VJ151" t="s">
        <v>1767</v>
      </c>
      <c r="VK151" t="s">
        <v>1767</v>
      </c>
      <c r="VL151" t="s">
        <v>1763</v>
      </c>
      <c r="VM151" t="s">
        <v>1767</v>
      </c>
      <c r="VN151" t="s">
        <v>1767</v>
      </c>
      <c r="VO151" t="s">
        <v>1767</v>
      </c>
      <c r="VP151" t="s">
        <v>1767</v>
      </c>
      <c r="VQ151" t="s">
        <v>1767</v>
      </c>
      <c r="VY151" t="s">
        <v>1767</v>
      </c>
      <c r="VZ151" t="s">
        <v>1767</v>
      </c>
      <c r="WA151" t="s">
        <v>1767</v>
      </c>
      <c r="WJ151" t="s">
        <v>1767</v>
      </c>
      <c r="WK151" t="s">
        <v>1767</v>
      </c>
      <c r="WL151" t="s">
        <v>1767</v>
      </c>
      <c r="WM151" t="s">
        <v>1767</v>
      </c>
      <c r="WN151" t="s">
        <v>1767</v>
      </c>
      <c r="WO151" t="s">
        <v>1763</v>
      </c>
      <c r="WP151" t="s">
        <v>1767</v>
      </c>
      <c r="WQ151" t="s">
        <v>1767</v>
      </c>
      <c r="WR151" t="s">
        <v>1767</v>
      </c>
      <c r="WS151" t="s">
        <v>956</v>
      </c>
      <c r="WU151" t="s">
        <v>1763</v>
      </c>
      <c r="WV151" t="s">
        <v>1763</v>
      </c>
      <c r="WW151" t="s">
        <v>1767</v>
      </c>
      <c r="WX151" t="s">
        <v>1767</v>
      </c>
      <c r="WY151" t="s">
        <v>1767</v>
      </c>
      <c r="WZ151" t="s">
        <v>1767</v>
      </c>
      <c r="XA151" t="s">
        <v>1767</v>
      </c>
      <c r="XB151" t="s">
        <v>1767</v>
      </c>
      <c r="XC151" t="s">
        <v>1789</v>
      </c>
      <c r="XD151" t="s">
        <v>1763</v>
      </c>
      <c r="XE151" t="s">
        <v>1763</v>
      </c>
      <c r="XF151" t="s">
        <v>1767</v>
      </c>
      <c r="XG151" t="s">
        <v>1767</v>
      </c>
      <c r="XH151" t="s">
        <v>1767</v>
      </c>
      <c r="XI151" t="s">
        <v>1767</v>
      </c>
      <c r="XJ151" t="s">
        <v>1767</v>
      </c>
      <c r="XK151" t="s">
        <v>1767</v>
      </c>
      <c r="XL151" t="s">
        <v>1767</v>
      </c>
      <c r="XM151" t="s">
        <v>1767</v>
      </c>
      <c r="XN151" t="s">
        <v>1767</v>
      </c>
      <c r="XO151" t="s">
        <v>1767</v>
      </c>
      <c r="XP151" t="s">
        <v>1767</v>
      </c>
      <c r="XQ151" t="s">
        <v>1767</v>
      </c>
      <c r="XR151" t="s">
        <v>1767</v>
      </c>
      <c r="XS151" t="s">
        <v>1767</v>
      </c>
      <c r="XT151" t="s">
        <v>1767</v>
      </c>
      <c r="XU151" t="s">
        <v>1767</v>
      </c>
      <c r="XV151" t="s">
        <v>1767</v>
      </c>
      <c r="XW151" t="s">
        <v>1763</v>
      </c>
      <c r="XX151" t="s">
        <v>1767</v>
      </c>
      <c r="XY151" t="s">
        <v>1767</v>
      </c>
      <c r="XZ151" t="s">
        <v>1767</v>
      </c>
      <c r="ZM151" t="s">
        <v>1767</v>
      </c>
      <c r="ZN151" t="s">
        <v>1767</v>
      </c>
      <c r="ZO151" t="s">
        <v>1767</v>
      </c>
      <c r="ZP151" t="s">
        <v>1767</v>
      </c>
      <c r="ZQ151" t="s">
        <v>1763</v>
      </c>
      <c r="ZR151" t="s">
        <v>1767</v>
      </c>
      <c r="ZS151" t="s">
        <v>1767</v>
      </c>
      <c r="ZT151" t="s">
        <v>1767</v>
      </c>
      <c r="ZU151" t="s">
        <v>1767</v>
      </c>
      <c r="ZV151" t="s">
        <v>1763</v>
      </c>
      <c r="ZW151" t="s">
        <v>1767</v>
      </c>
      <c r="ZX151" t="s">
        <v>1767</v>
      </c>
      <c r="ZY151" t="s">
        <v>1767</v>
      </c>
      <c r="ZZ151" t="s">
        <v>1767</v>
      </c>
      <c r="AAA151" t="s">
        <v>1763</v>
      </c>
      <c r="AAB151" t="s">
        <v>1767</v>
      </c>
      <c r="AAC151" t="s">
        <v>1767</v>
      </c>
      <c r="AAD151" t="s">
        <v>1767</v>
      </c>
      <c r="AAE151" t="s">
        <v>1767</v>
      </c>
      <c r="AAF151" t="s">
        <v>1767</v>
      </c>
      <c r="AAH151" t="s">
        <v>1763</v>
      </c>
      <c r="AAI151" t="s">
        <v>1767</v>
      </c>
      <c r="AAJ151" t="s">
        <v>1763</v>
      </c>
      <c r="AAK151" t="s">
        <v>1767</v>
      </c>
      <c r="AAL151" t="s">
        <v>1767</v>
      </c>
      <c r="AAM151" t="s">
        <v>1767</v>
      </c>
      <c r="AAN151" t="s">
        <v>1763</v>
      </c>
      <c r="AAO151" t="s">
        <v>1767</v>
      </c>
      <c r="AAP151" t="s">
        <v>1767</v>
      </c>
      <c r="AAQ151" t="s">
        <v>1767</v>
      </c>
      <c r="AAR151" t="s">
        <v>1767</v>
      </c>
      <c r="AAS151" t="s">
        <v>1767</v>
      </c>
      <c r="AAT151" t="s">
        <v>1767</v>
      </c>
      <c r="AAV151" t="s">
        <v>1767</v>
      </c>
      <c r="AAW151" t="s">
        <v>1767</v>
      </c>
      <c r="AAX151" t="s">
        <v>1767</v>
      </c>
      <c r="AAY151" t="s">
        <v>1767</v>
      </c>
      <c r="AAZ151" t="s">
        <v>1767</v>
      </c>
      <c r="ABA151" t="s">
        <v>1767</v>
      </c>
      <c r="ABB151" t="s">
        <v>1767</v>
      </c>
      <c r="ABC151" t="s">
        <v>1767</v>
      </c>
      <c r="ABD151" t="s">
        <v>1767</v>
      </c>
      <c r="ABE151" t="s">
        <v>1767</v>
      </c>
      <c r="ABF151" t="s">
        <v>1767</v>
      </c>
      <c r="ABG151" t="s">
        <v>1767</v>
      </c>
      <c r="ABH151" t="s">
        <v>1767</v>
      </c>
      <c r="ABI151" t="s">
        <v>1767</v>
      </c>
      <c r="ABJ151" t="s">
        <v>1767</v>
      </c>
      <c r="ABK151" t="s">
        <v>1763</v>
      </c>
      <c r="ABL151" t="s">
        <v>1767</v>
      </c>
      <c r="ABM151" t="s">
        <v>1767</v>
      </c>
      <c r="ABN151" t="s">
        <v>1767</v>
      </c>
      <c r="ABO151" t="s">
        <v>1767</v>
      </c>
      <c r="ABP151" t="s">
        <v>1767</v>
      </c>
      <c r="ABQ151" t="s">
        <v>1767</v>
      </c>
      <c r="ABR151" t="s">
        <v>1767</v>
      </c>
      <c r="ABS151" t="s">
        <v>1767</v>
      </c>
      <c r="ABT151" t="s">
        <v>1763</v>
      </c>
      <c r="ABU151" t="s">
        <v>1767</v>
      </c>
      <c r="ABV151" t="s">
        <v>1767</v>
      </c>
      <c r="ABW151" t="s">
        <v>1767</v>
      </c>
      <c r="ABX151" t="s">
        <v>1767</v>
      </c>
      <c r="ABY151" t="s">
        <v>1767</v>
      </c>
      <c r="ABZ151" t="s">
        <v>1767</v>
      </c>
      <c r="ACA151" t="s">
        <v>1767</v>
      </c>
      <c r="ACB151" t="s">
        <v>1767</v>
      </c>
      <c r="ACC151" t="s">
        <v>1767</v>
      </c>
      <c r="ACD151" t="s">
        <v>1767</v>
      </c>
      <c r="ACE151" t="s">
        <v>1767</v>
      </c>
      <c r="ACF151" t="s">
        <v>1767</v>
      </c>
      <c r="ACG151" t="s">
        <v>1767</v>
      </c>
      <c r="ACH151" t="s">
        <v>1767</v>
      </c>
      <c r="ACI151" t="s">
        <v>1767</v>
      </c>
    </row>
    <row r="152" spans="1:763">
      <c r="A152" t="s">
        <v>1490</v>
      </c>
      <c r="B152" t="s">
        <v>1491</v>
      </c>
      <c r="C152" t="s">
        <v>1492</v>
      </c>
      <c r="D152" t="s">
        <v>811</v>
      </c>
      <c r="E152" t="s">
        <v>811</v>
      </c>
      <c r="P152" t="s">
        <v>874</v>
      </c>
      <c r="Q152">
        <v>1.2475828181962281</v>
      </c>
      <c r="T152" t="s">
        <v>1895</v>
      </c>
      <c r="V152" t="s">
        <v>1763</v>
      </c>
      <c r="X152" t="s">
        <v>1763</v>
      </c>
      <c r="Y152" t="s">
        <v>1764</v>
      </c>
      <c r="AA152" t="s">
        <v>1765</v>
      </c>
      <c r="AB152" t="s">
        <v>1766</v>
      </c>
      <c r="AC152" t="s">
        <v>1057</v>
      </c>
      <c r="AD152" t="s">
        <v>1767</v>
      </c>
      <c r="AE152" t="s">
        <v>1057</v>
      </c>
      <c r="AF152" t="s">
        <v>818</v>
      </c>
      <c r="AG152" t="s">
        <v>818</v>
      </c>
      <c r="KF152" t="s">
        <v>1057</v>
      </c>
      <c r="KH152" t="s">
        <v>818</v>
      </c>
      <c r="KI152" t="s">
        <v>818</v>
      </c>
      <c r="KJ152" t="s">
        <v>845</v>
      </c>
      <c r="KK152" t="s">
        <v>818</v>
      </c>
      <c r="KL152" t="s">
        <v>818</v>
      </c>
      <c r="KM152" t="s">
        <v>818</v>
      </c>
      <c r="KN152" t="s">
        <v>845</v>
      </c>
      <c r="KO152" t="s">
        <v>818</v>
      </c>
      <c r="KP152" t="s">
        <v>845</v>
      </c>
      <c r="KQ152" t="s">
        <v>845</v>
      </c>
      <c r="KR152" t="s">
        <v>818</v>
      </c>
      <c r="KS152" t="s">
        <v>818</v>
      </c>
      <c r="KT152" t="s">
        <v>818</v>
      </c>
      <c r="KU152" t="s">
        <v>845</v>
      </c>
      <c r="KV152" t="s">
        <v>845</v>
      </c>
      <c r="KW152" t="s">
        <v>818</v>
      </c>
      <c r="KX152" t="s">
        <v>845</v>
      </c>
      <c r="KY152" t="s">
        <v>818</v>
      </c>
      <c r="KZ152" t="s">
        <v>837</v>
      </c>
      <c r="LA152" t="s">
        <v>845</v>
      </c>
      <c r="LB152" t="s">
        <v>845</v>
      </c>
      <c r="LC152" t="s">
        <v>879</v>
      </c>
      <c r="LD152" t="s">
        <v>1057</v>
      </c>
      <c r="LE152" t="s">
        <v>837</v>
      </c>
      <c r="LF152" t="s">
        <v>837</v>
      </c>
      <c r="LH152" t="s">
        <v>1767</v>
      </c>
      <c r="LI152" t="s">
        <v>1767</v>
      </c>
      <c r="LJ152" t="s">
        <v>1767</v>
      </c>
      <c r="LK152" t="s">
        <v>1767</v>
      </c>
      <c r="LL152" t="s">
        <v>1818</v>
      </c>
      <c r="LM152" t="s">
        <v>1767</v>
      </c>
      <c r="LO152" t="s">
        <v>1767</v>
      </c>
      <c r="LQ152" t="s">
        <v>1767</v>
      </c>
      <c r="LR152" t="s">
        <v>818</v>
      </c>
      <c r="LS152" t="s">
        <v>818</v>
      </c>
      <c r="LT152" t="s">
        <v>818</v>
      </c>
      <c r="LU152" t="s">
        <v>818</v>
      </c>
      <c r="LV152" t="s">
        <v>818</v>
      </c>
      <c r="LW152" t="s">
        <v>818</v>
      </c>
      <c r="LX152" t="s">
        <v>1767</v>
      </c>
      <c r="MA152" t="s">
        <v>1862</v>
      </c>
      <c r="MB152" t="s">
        <v>821</v>
      </c>
      <c r="MC152" t="s">
        <v>1804</v>
      </c>
      <c r="MD152" t="s">
        <v>1763</v>
      </c>
      <c r="MF152" t="s">
        <v>1770</v>
      </c>
      <c r="MI152" t="s">
        <v>1763</v>
      </c>
      <c r="MJ152" t="s">
        <v>1771</v>
      </c>
      <c r="MK152" t="s">
        <v>1763</v>
      </c>
      <c r="ML152" t="s">
        <v>1763</v>
      </c>
      <c r="MM152" t="s">
        <v>1767</v>
      </c>
      <c r="MN152" t="s">
        <v>1767</v>
      </c>
      <c r="MO152" t="s">
        <v>1767</v>
      </c>
      <c r="MP152" t="s">
        <v>1767</v>
      </c>
      <c r="MQ152" t="s">
        <v>1767</v>
      </c>
      <c r="MR152" t="s">
        <v>1767</v>
      </c>
      <c r="MS152" t="s">
        <v>1767</v>
      </c>
      <c r="MT152" t="s">
        <v>1767</v>
      </c>
      <c r="MU152" t="s">
        <v>1763</v>
      </c>
      <c r="NC152" t="s">
        <v>1763</v>
      </c>
      <c r="ND152" t="s">
        <v>1767</v>
      </c>
      <c r="NE152" t="s">
        <v>1763</v>
      </c>
      <c r="NF152" t="s">
        <v>1767</v>
      </c>
      <c r="NG152" t="s">
        <v>1767</v>
      </c>
      <c r="NH152" t="s">
        <v>1763</v>
      </c>
      <c r="NI152" t="s">
        <v>1767</v>
      </c>
      <c r="NJ152" t="s">
        <v>1767</v>
      </c>
      <c r="NK152" t="s">
        <v>1767</v>
      </c>
      <c r="NL152" t="s">
        <v>1763</v>
      </c>
      <c r="NM152" t="s">
        <v>1763</v>
      </c>
      <c r="NN152" t="s">
        <v>1767</v>
      </c>
      <c r="NO152" t="s">
        <v>1767</v>
      </c>
      <c r="NP152" t="s">
        <v>1767</v>
      </c>
      <c r="NQ152" t="s">
        <v>1767</v>
      </c>
      <c r="NR152" t="s">
        <v>1763</v>
      </c>
      <c r="NS152" t="s">
        <v>1767</v>
      </c>
      <c r="NU152" t="s">
        <v>1882</v>
      </c>
      <c r="NX152" t="s">
        <v>1928</v>
      </c>
      <c r="NY152" t="s">
        <v>845</v>
      </c>
      <c r="NZ152" t="s">
        <v>903</v>
      </c>
      <c r="OP152" t="s">
        <v>1818</v>
      </c>
      <c r="OQ152" t="s">
        <v>1774</v>
      </c>
      <c r="OR152" t="s">
        <v>1797</v>
      </c>
      <c r="OS152" t="s">
        <v>1776</v>
      </c>
      <c r="OT152" t="s">
        <v>1763</v>
      </c>
      <c r="OU152" t="s">
        <v>1763</v>
      </c>
      <c r="OV152" t="s">
        <v>1777</v>
      </c>
      <c r="OW152" t="s">
        <v>1778</v>
      </c>
      <c r="OX152" t="s">
        <v>832</v>
      </c>
      <c r="OY152" t="s">
        <v>1779</v>
      </c>
      <c r="OZ152" t="s">
        <v>834</v>
      </c>
      <c r="PA152" t="s">
        <v>1763</v>
      </c>
      <c r="PB152" t="s">
        <v>1767</v>
      </c>
      <c r="PC152" t="s">
        <v>1763</v>
      </c>
      <c r="PD152" t="s">
        <v>1767</v>
      </c>
      <c r="PE152" t="s">
        <v>1767</v>
      </c>
      <c r="PF152" t="s">
        <v>1767</v>
      </c>
      <c r="PG152" t="s">
        <v>1767</v>
      </c>
      <c r="PH152" t="s">
        <v>1767</v>
      </c>
      <c r="PI152" t="s">
        <v>1767</v>
      </c>
      <c r="PJ152" t="s">
        <v>1767</v>
      </c>
      <c r="PK152" t="s">
        <v>1763</v>
      </c>
      <c r="PL152" t="s">
        <v>1780</v>
      </c>
      <c r="PM152" t="s">
        <v>836</v>
      </c>
      <c r="PN152" t="s">
        <v>845</v>
      </c>
      <c r="PO152" t="s">
        <v>1812</v>
      </c>
      <c r="PP152" t="s">
        <v>1800</v>
      </c>
      <c r="PQ152" t="s">
        <v>1763</v>
      </c>
      <c r="PR152" t="s">
        <v>1763</v>
      </c>
      <c r="PS152" t="s">
        <v>1767</v>
      </c>
      <c r="PT152" t="s">
        <v>1767</v>
      </c>
      <c r="PU152" t="s">
        <v>1767</v>
      </c>
      <c r="PV152" t="s">
        <v>1767</v>
      </c>
      <c r="PW152" t="s">
        <v>1767</v>
      </c>
      <c r="PX152" t="s">
        <v>1767</v>
      </c>
      <c r="PY152" t="s">
        <v>1767</v>
      </c>
      <c r="PZ152" t="s">
        <v>1783</v>
      </c>
      <c r="QA152" t="s">
        <v>841</v>
      </c>
      <c r="QB152" t="s">
        <v>1814</v>
      </c>
      <c r="QC152" t="s">
        <v>1785</v>
      </c>
      <c r="QD152" t="s">
        <v>1786</v>
      </c>
      <c r="QE152" t="s">
        <v>845</v>
      </c>
      <c r="QF152" t="s">
        <v>1763</v>
      </c>
      <c r="QG152" t="s">
        <v>1763</v>
      </c>
      <c r="QH152" t="s">
        <v>1763</v>
      </c>
      <c r="QI152" t="s">
        <v>1767</v>
      </c>
      <c r="QJ152" t="s">
        <v>1763</v>
      </c>
      <c r="QK152" t="s">
        <v>1763</v>
      </c>
      <c r="QL152" t="s">
        <v>1767</v>
      </c>
      <c r="QM152" t="s">
        <v>1763</v>
      </c>
      <c r="QN152" t="s">
        <v>1767</v>
      </c>
      <c r="QO152" t="s">
        <v>1767</v>
      </c>
      <c r="QP152" t="s">
        <v>1767</v>
      </c>
      <c r="QQ152" t="s">
        <v>1767</v>
      </c>
      <c r="QR152" t="s">
        <v>1767</v>
      </c>
      <c r="QS152" t="s">
        <v>1763</v>
      </c>
      <c r="QT152" t="s">
        <v>1767</v>
      </c>
      <c r="QU152" t="s">
        <v>1767</v>
      </c>
      <c r="QV152" t="s">
        <v>1767</v>
      </c>
      <c r="QW152" t="s">
        <v>1767</v>
      </c>
      <c r="QX152" t="s">
        <v>1767</v>
      </c>
      <c r="QY152" t="s">
        <v>1767</v>
      </c>
      <c r="QZ152" t="s">
        <v>1767</v>
      </c>
      <c r="RA152" t="s">
        <v>1767</v>
      </c>
      <c r="RB152" t="s">
        <v>1767</v>
      </c>
      <c r="RC152" t="s">
        <v>1767</v>
      </c>
      <c r="RD152" t="s">
        <v>1767</v>
      </c>
      <c r="RE152" t="s">
        <v>1767</v>
      </c>
      <c r="RF152" t="s">
        <v>1767</v>
      </c>
      <c r="RG152" t="s">
        <v>1767</v>
      </c>
      <c r="RH152" t="s">
        <v>1767</v>
      </c>
      <c r="RI152" t="s">
        <v>1767</v>
      </c>
      <c r="RJ152" t="s">
        <v>1767</v>
      </c>
      <c r="RK152" t="s">
        <v>1763</v>
      </c>
      <c r="RL152" t="s">
        <v>1763</v>
      </c>
      <c r="RM152" t="s">
        <v>1767</v>
      </c>
      <c r="RN152" t="s">
        <v>1767</v>
      </c>
      <c r="RO152" t="s">
        <v>1767</v>
      </c>
      <c r="RP152" t="s">
        <v>1767</v>
      </c>
      <c r="RQ152" t="s">
        <v>1767</v>
      </c>
      <c r="RR152" t="s">
        <v>1767</v>
      </c>
      <c r="RS152" t="s">
        <v>1763</v>
      </c>
      <c r="RT152" t="s">
        <v>1767</v>
      </c>
      <c r="RU152" t="s">
        <v>1767</v>
      </c>
      <c r="RV152" t="s">
        <v>1767</v>
      </c>
      <c r="RW152" t="s">
        <v>1767</v>
      </c>
      <c r="RX152" t="s">
        <v>845</v>
      </c>
      <c r="RY152" t="s">
        <v>999</v>
      </c>
      <c r="RZ152" t="s">
        <v>1763</v>
      </c>
      <c r="SA152" t="s">
        <v>1763</v>
      </c>
      <c r="SB152" t="s">
        <v>1763</v>
      </c>
      <c r="SC152" t="s">
        <v>1767</v>
      </c>
      <c r="SD152" t="s">
        <v>1767</v>
      </c>
      <c r="SE152" t="s">
        <v>1767</v>
      </c>
      <c r="SF152" t="s">
        <v>1767</v>
      </c>
      <c r="SG152" t="s">
        <v>1767</v>
      </c>
      <c r="SH152" t="s">
        <v>1767</v>
      </c>
      <c r="SI152" t="s">
        <v>1763</v>
      </c>
      <c r="SJ152" t="s">
        <v>1767</v>
      </c>
      <c r="SK152" t="s">
        <v>1767</v>
      </c>
      <c r="SL152" t="s">
        <v>1767</v>
      </c>
      <c r="SM152" t="s">
        <v>1767</v>
      </c>
      <c r="SN152" t="s">
        <v>1767</v>
      </c>
      <c r="SO152" t="s">
        <v>1767</v>
      </c>
      <c r="SP152" t="s">
        <v>1767</v>
      </c>
      <c r="SQ152" t="s">
        <v>1767</v>
      </c>
      <c r="SR152" t="s">
        <v>1767</v>
      </c>
      <c r="SS152" t="s">
        <v>1767</v>
      </c>
      <c r="ST152" t="s">
        <v>1767</v>
      </c>
      <c r="SU152" t="s">
        <v>1763</v>
      </c>
      <c r="SV152" t="s">
        <v>1767</v>
      </c>
      <c r="SW152" t="s">
        <v>1767</v>
      </c>
      <c r="SX152" t="s">
        <v>1767</v>
      </c>
      <c r="SY152" t="s">
        <v>1763</v>
      </c>
      <c r="SZ152" t="s">
        <v>1767</v>
      </c>
      <c r="TA152" t="s">
        <v>1767</v>
      </c>
      <c r="TB152" t="s">
        <v>1767</v>
      </c>
      <c r="TC152" t="s">
        <v>1767</v>
      </c>
      <c r="TD152" t="s">
        <v>1767</v>
      </c>
      <c r="TE152" t="s">
        <v>1767</v>
      </c>
      <c r="TF152" t="s">
        <v>1767</v>
      </c>
      <c r="TG152" t="s">
        <v>1767</v>
      </c>
      <c r="TH152" t="s">
        <v>1767</v>
      </c>
      <c r="TI152" t="s">
        <v>1767</v>
      </c>
      <c r="TJ152" t="s">
        <v>1767</v>
      </c>
      <c r="TU152" t="s">
        <v>1767</v>
      </c>
      <c r="TY152" t="s">
        <v>1763</v>
      </c>
      <c r="TZ152" t="s">
        <v>1767</v>
      </c>
      <c r="UA152" t="s">
        <v>1767</v>
      </c>
      <c r="UB152" t="s">
        <v>1763</v>
      </c>
      <c r="UC152" t="s">
        <v>1767</v>
      </c>
      <c r="UD152" t="s">
        <v>1763</v>
      </c>
      <c r="UE152" t="s">
        <v>1767</v>
      </c>
      <c r="UF152" t="s">
        <v>1767</v>
      </c>
      <c r="UG152" t="s">
        <v>1767</v>
      </c>
      <c r="UH152" t="s">
        <v>1767</v>
      </c>
      <c r="UI152" t="s">
        <v>1767</v>
      </c>
      <c r="UJ152" t="s">
        <v>1767</v>
      </c>
      <c r="UK152" t="s">
        <v>1767</v>
      </c>
      <c r="UL152" t="s">
        <v>1763</v>
      </c>
      <c r="UM152" t="s">
        <v>1818</v>
      </c>
      <c r="UN152" t="s">
        <v>1763</v>
      </c>
      <c r="UO152" t="s">
        <v>1767</v>
      </c>
      <c r="UP152" t="s">
        <v>1763</v>
      </c>
      <c r="UQ152" t="s">
        <v>1767</v>
      </c>
      <c r="UR152" t="s">
        <v>1763</v>
      </c>
      <c r="US152" t="s">
        <v>1767</v>
      </c>
      <c r="UT152" t="s">
        <v>1767</v>
      </c>
      <c r="UU152" t="s">
        <v>1767</v>
      </c>
      <c r="UV152" t="s">
        <v>1767</v>
      </c>
      <c r="UW152" t="s">
        <v>1767</v>
      </c>
      <c r="UX152" t="s">
        <v>1767</v>
      </c>
      <c r="UY152" t="s">
        <v>1767</v>
      </c>
      <c r="UZ152" t="s">
        <v>1767</v>
      </c>
      <c r="VB152" t="s">
        <v>1822</v>
      </c>
      <c r="VC152" t="s">
        <v>1846</v>
      </c>
      <c r="VD152" t="s">
        <v>1763</v>
      </c>
      <c r="VE152" t="s">
        <v>1767</v>
      </c>
      <c r="VF152" t="s">
        <v>1767</v>
      </c>
      <c r="VG152" t="s">
        <v>1767</v>
      </c>
      <c r="VH152" t="s">
        <v>1767</v>
      </c>
      <c r="VI152" t="s">
        <v>1767</v>
      </c>
      <c r="VJ152" t="s">
        <v>1767</v>
      </c>
      <c r="VK152" t="s">
        <v>1767</v>
      </c>
      <c r="VL152" t="s">
        <v>1767</v>
      </c>
      <c r="VM152" t="s">
        <v>1767</v>
      </c>
      <c r="VN152" t="s">
        <v>1767</v>
      </c>
      <c r="VO152" t="s">
        <v>1767</v>
      </c>
      <c r="VP152" t="s">
        <v>1767</v>
      </c>
      <c r="VQ152" t="s">
        <v>1767</v>
      </c>
      <c r="VY152" t="s">
        <v>1763</v>
      </c>
      <c r="VZ152" t="s">
        <v>1763</v>
      </c>
      <c r="WA152" t="s">
        <v>1763</v>
      </c>
      <c r="WB152" t="s">
        <v>1763</v>
      </c>
      <c r="WC152" t="s">
        <v>1767</v>
      </c>
      <c r="WD152" t="s">
        <v>1763</v>
      </c>
      <c r="WE152" t="s">
        <v>1767</v>
      </c>
      <c r="WF152" t="s">
        <v>1763</v>
      </c>
      <c r="WG152" t="s">
        <v>1767</v>
      </c>
      <c r="WH152" t="s">
        <v>1767</v>
      </c>
      <c r="WI152" t="s">
        <v>1767</v>
      </c>
      <c r="WJ152" t="s">
        <v>1763</v>
      </c>
      <c r="WK152" t="s">
        <v>1763</v>
      </c>
      <c r="WL152" t="s">
        <v>1763</v>
      </c>
      <c r="WM152" t="s">
        <v>1767</v>
      </c>
      <c r="WN152" t="s">
        <v>1767</v>
      </c>
      <c r="WO152" t="s">
        <v>1767</v>
      </c>
      <c r="WP152" t="s">
        <v>1767</v>
      </c>
      <c r="WQ152" t="s">
        <v>1767</v>
      </c>
      <c r="WR152" t="s">
        <v>1767</v>
      </c>
      <c r="WS152" t="s">
        <v>846</v>
      </c>
      <c r="WU152" t="s">
        <v>1767</v>
      </c>
      <c r="WV152" t="s">
        <v>1763</v>
      </c>
      <c r="WW152" t="s">
        <v>1763</v>
      </c>
      <c r="WX152" t="s">
        <v>1767</v>
      </c>
      <c r="WY152" t="s">
        <v>1767</v>
      </c>
      <c r="WZ152" t="s">
        <v>1767</v>
      </c>
      <c r="XA152" t="s">
        <v>1767</v>
      </c>
      <c r="XB152" t="s">
        <v>1767</v>
      </c>
      <c r="XC152" t="s">
        <v>1789</v>
      </c>
      <c r="XD152" t="s">
        <v>1763</v>
      </c>
      <c r="XE152" t="s">
        <v>1763</v>
      </c>
      <c r="XF152" t="s">
        <v>1767</v>
      </c>
      <c r="XG152" t="s">
        <v>1767</v>
      </c>
      <c r="XH152" t="s">
        <v>1767</v>
      </c>
      <c r="XI152" t="s">
        <v>1767</v>
      </c>
      <c r="XJ152" t="s">
        <v>1767</v>
      </c>
      <c r="XK152" t="s">
        <v>1767</v>
      </c>
      <c r="XL152" t="s">
        <v>1767</v>
      </c>
      <c r="XM152" t="s">
        <v>1763</v>
      </c>
      <c r="XN152" t="s">
        <v>1767</v>
      </c>
      <c r="XO152" t="s">
        <v>1767</v>
      </c>
      <c r="XP152" t="s">
        <v>1767</v>
      </c>
      <c r="XQ152" t="s">
        <v>1767</v>
      </c>
      <c r="XR152" t="s">
        <v>1763</v>
      </c>
      <c r="XS152" t="s">
        <v>1767</v>
      </c>
      <c r="XT152" t="s">
        <v>1767</v>
      </c>
      <c r="XU152" t="s">
        <v>1763</v>
      </c>
      <c r="XV152" t="s">
        <v>1767</v>
      </c>
      <c r="XW152" t="s">
        <v>1767</v>
      </c>
      <c r="XX152" t="s">
        <v>1767</v>
      </c>
      <c r="XY152" t="s">
        <v>1767</v>
      </c>
      <c r="XZ152" t="s">
        <v>1763</v>
      </c>
      <c r="YA152" t="s">
        <v>1763</v>
      </c>
      <c r="YB152" t="s">
        <v>1767</v>
      </c>
      <c r="YC152" t="s">
        <v>1767</v>
      </c>
      <c r="YD152" t="s">
        <v>1763</v>
      </c>
      <c r="YE152" t="s">
        <v>1767</v>
      </c>
      <c r="YF152" t="s">
        <v>1767</v>
      </c>
      <c r="YG152" t="s">
        <v>1767</v>
      </c>
      <c r="YH152" t="s">
        <v>1767</v>
      </c>
      <c r="YI152" t="s">
        <v>1767</v>
      </c>
      <c r="YJ152" t="s">
        <v>1767</v>
      </c>
      <c r="YK152" t="s">
        <v>1767</v>
      </c>
      <c r="YL152" t="s">
        <v>1767</v>
      </c>
      <c r="YM152" t="s">
        <v>1763</v>
      </c>
      <c r="YN152" t="s">
        <v>1767</v>
      </c>
      <c r="YO152" t="s">
        <v>1767</v>
      </c>
      <c r="YP152" t="s">
        <v>1767</v>
      </c>
      <c r="YQ152" t="s">
        <v>1767</v>
      </c>
      <c r="YR152" t="s">
        <v>1767</v>
      </c>
      <c r="YS152" t="s">
        <v>1767</v>
      </c>
      <c r="YT152" t="s">
        <v>1767</v>
      </c>
      <c r="YU152" t="s">
        <v>1763</v>
      </c>
      <c r="YW152" t="s">
        <v>1763</v>
      </c>
      <c r="YX152" t="s">
        <v>1767</v>
      </c>
      <c r="YY152" t="s">
        <v>1767</v>
      </c>
      <c r="YZ152" t="s">
        <v>1767</v>
      </c>
      <c r="ZA152" t="s">
        <v>1767</v>
      </c>
      <c r="ZB152" t="s">
        <v>1767</v>
      </c>
      <c r="ZC152" t="s">
        <v>1767</v>
      </c>
      <c r="ZD152" t="s">
        <v>1767</v>
      </c>
      <c r="ZE152" t="s">
        <v>1767</v>
      </c>
      <c r="ZF152" t="s">
        <v>1767</v>
      </c>
      <c r="ZG152" t="s">
        <v>1763</v>
      </c>
      <c r="ZH152" t="s">
        <v>1763</v>
      </c>
      <c r="ZI152" t="s">
        <v>1763</v>
      </c>
      <c r="ZJ152" t="s">
        <v>1767</v>
      </c>
      <c r="ZK152" t="s">
        <v>1767</v>
      </c>
      <c r="ZL152" t="s">
        <v>1767</v>
      </c>
      <c r="ZM152" t="s">
        <v>1767</v>
      </c>
      <c r="ZN152" t="s">
        <v>1767</v>
      </c>
      <c r="ZO152" t="s">
        <v>1767</v>
      </c>
      <c r="ZP152" t="s">
        <v>1767</v>
      </c>
      <c r="ZQ152" t="s">
        <v>1767</v>
      </c>
      <c r="ZR152" t="s">
        <v>1763</v>
      </c>
      <c r="ZS152" t="s">
        <v>1767</v>
      </c>
      <c r="ZT152" t="s">
        <v>1767</v>
      </c>
      <c r="ZU152" t="s">
        <v>1767</v>
      </c>
      <c r="ZV152" t="s">
        <v>1767</v>
      </c>
      <c r="ZW152" t="s">
        <v>1767</v>
      </c>
      <c r="ZX152" t="s">
        <v>1767</v>
      </c>
      <c r="ZY152" t="s">
        <v>1767</v>
      </c>
      <c r="ZZ152" t="s">
        <v>1767</v>
      </c>
      <c r="AAA152" t="s">
        <v>1763</v>
      </c>
      <c r="AAB152" t="s">
        <v>1767</v>
      </c>
      <c r="AAC152" t="s">
        <v>1767</v>
      </c>
      <c r="AAD152" t="s">
        <v>1767</v>
      </c>
      <c r="AAE152" t="s">
        <v>1767</v>
      </c>
      <c r="AAF152" t="s">
        <v>1767</v>
      </c>
      <c r="AAH152" t="s">
        <v>1763</v>
      </c>
      <c r="AAI152" t="s">
        <v>1767</v>
      </c>
      <c r="AAJ152" t="s">
        <v>1763</v>
      </c>
      <c r="AAK152" t="s">
        <v>1767</v>
      </c>
      <c r="AAL152" t="s">
        <v>1767</v>
      </c>
      <c r="AAM152" t="s">
        <v>1767</v>
      </c>
      <c r="AAN152" t="s">
        <v>1763</v>
      </c>
      <c r="AAO152" t="s">
        <v>1767</v>
      </c>
      <c r="AAP152" t="s">
        <v>1767</v>
      </c>
      <c r="AAQ152" t="s">
        <v>1767</v>
      </c>
      <c r="AAR152" t="s">
        <v>1767</v>
      </c>
      <c r="AAS152" t="s">
        <v>1767</v>
      </c>
      <c r="AAT152" t="s">
        <v>1767</v>
      </c>
      <c r="AAV152" t="s">
        <v>1763</v>
      </c>
      <c r="AAW152" t="s">
        <v>1767</v>
      </c>
      <c r="AAX152" t="s">
        <v>1767</v>
      </c>
      <c r="AAY152" t="s">
        <v>1767</v>
      </c>
      <c r="AAZ152" t="s">
        <v>1767</v>
      </c>
      <c r="ABA152" t="s">
        <v>1767</v>
      </c>
      <c r="ABB152" t="s">
        <v>1763</v>
      </c>
      <c r="ABC152" t="s">
        <v>1767</v>
      </c>
      <c r="ABD152" t="s">
        <v>1767</v>
      </c>
      <c r="ABE152" t="s">
        <v>1767</v>
      </c>
      <c r="ABF152" t="s">
        <v>1767</v>
      </c>
      <c r="ABG152" t="s">
        <v>1767</v>
      </c>
      <c r="ABH152" t="s">
        <v>1767</v>
      </c>
      <c r="ABI152" t="s">
        <v>1767</v>
      </c>
      <c r="ABJ152" t="s">
        <v>1767</v>
      </c>
      <c r="ABK152" t="s">
        <v>1767</v>
      </c>
      <c r="ABL152" t="s">
        <v>1763</v>
      </c>
      <c r="ABM152" t="s">
        <v>1767</v>
      </c>
      <c r="ABN152" t="s">
        <v>1767</v>
      </c>
      <c r="ABO152" t="s">
        <v>1763</v>
      </c>
      <c r="ABP152" t="s">
        <v>1767</v>
      </c>
      <c r="ABQ152" t="s">
        <v>1767</v>
      </c>
      <c r="ABR152" t="s">
        <v>1767</v>
      </c>
      <c r="ABS152" t="s">
        <v>1767</v>
      </c>
      <c r="ABT152" t="s">
        <v>1763</v>
      </c>
      <c r="ABU152" t="s">
        <v>1767</v>
      </c>
      <c r="ABV152" t="s">
        <v>1767</v>
      </c>
      <c r="ABW152" t="s">
        <v>1763</v>
      </c>
      <c r="ABX152" t="s">
        <v>1767</v>
      </c>
      <c r="ABY152" t="s">
        <v>1767</v>
      </c>
      <c r="ABZ152" t="s">
        <v>1767</v>
      </c>
      <c r="ACA152" t="s">
        <v>1767</v>
      </c>
      <c r="ACB152" t="s">
        <v>1763</v>
      </c>
      <c r="ACC152" t="s">
        <v>1767</v>
      </c>
      <c r="ACD152" t="s">
        <v>1767</v>
      </c>
      <c r="ACE152" t="s">
        <v>1767</v>
      </c>
      <c r="ACF152" t="s">
        <v>1767</v>
      </c>
      <c r="ACG152" t="s">
        <v>1767</v>
      </c>
      <c r="ACH152" t="s">
        <v>1767</v>
      </c>
      <c r="ACI152" t="s">
        <v>1767</v>
      </c>
    </row>
    <row r="153" spans="1:763">
      <c r="A153" t="s">
        <v>1493</v>
      </c>
      <c r="B153" t="s">
        <v>1494</v>
      </c>
      <c r="C153" t="s">
        <v>1495</v>
      </c>
      <c r="D153" t="s">
        <v>977</v>
      </c>
      <c r="E153" t="s">
        <v>977</v>
      </c>
      <c r="P153" t="s">
        <v>855</v>
      </c>
      <c r="T153" t="s">
        <v>1899</v>
      </c>
      <c r="V153" t="s">
        <v>1763</v>
      </c>
      <c r="X153" t="s">
        <v>1767</v>
      </c>
      <c r="Y153" t="s">
        <v>1791</v>
      </c>
      <c r="Z153" t="s">
        <v>1764</v>
      </c>
      <c r="AA153" t="s">
        <v>1765</v>
      </c>
      <c r="AB153" t="s">
        <v>1817</v>
      </c>
      <c r="AC153" t="s">
        <v>836</v>
      </c>
      <c r="AD153" t="s">
        <v>1767</v>
      </c>
      <c r="AE153" t="s">
        <v>818</v>
      </c>
      <c r="AF153" t="s">
        <v>836</v>
      </c>
      <c r="AG153" t="s">
        <v>818</v>
      </c>
      <c r="KF153" t="s">
        <v>836</v>
      </c>
      <c r="KH153" t="s">
        <v>818</v>
      </c>
      <c r="KI153" t="s">
        <v>818</v>
      </c>
      <c r="KJ153" t="s">
        <v>818</v>
      </c>
      <c r="KK153" t="s">
        <v>818</v>
      </c>
      <c r="KL153" t="s">
        <v>818</v>
      </c>
      <c r="KM153" t="s">
        <v>818</v>
      </c>
      <c r="KN153" t="s">
        <v>845</v>
      </c>
      <c r="KO153" t="s">
        <v>818</v>
      </c>
      <c r="KP153" t="s">
        <v>818</v>
      </c>
      <c r="KQ153" t="s">
        <v>845</v>
      </c>
      <c r="KR153" t="s">
        <v>818</v>
      </c>
      <c r="KS153" t="s">
        <v>818</v>
      </c>
      <c r="KT153" t="s">
        <v>818</v>
      </c>
      <c r="KU153" t="s">
        <v>818</v>
      </c>
      <c r="KV153" t="s">
        <v>845</v>
      </c>
      <c r="KW153" t="s">
        <v>845</v>
      </c>
      <c r="KX153" t="s">
        <v>845</v>
      </c>
      <c r="KY153" t="s">
        <v>818</v>
      </c>
      <c r="KZ153" t="s">
        <v>845</v>
      </c>
      <c r="LA153" t="s">
        <v>837</v>
      </c>
      <c r="LB153" t="s">
        <v>818</v>
      </c>
      <c r="LC153" t="s">
        <v>845</v>
      </c>
      <c r="LD153" t="s">
        <v>836</v>
      </c>
      <c r="LE153" t="s">
        <v>845</v>
      </c>
      <c r="LF153" t="s">
        <v>879</v>
      </c>
      <c r="LH153" t="s">
        <v>1763</v>
      </c>
      <c r="LI153" t="s">
        <v>1767</v>
      </c>
      <c r="LJ153" t="s">
        <v>1767</v>
      </c>
      <c r="LK153" t="s">
        <v>1767</v>
      </c>
      <c r="LL153" t="s">
        <v>1767</v>
      </c>
      <c r="LM153" t="s">
        <v>1767</v>
      </c>
      <c r="LN153" t="s">
        <v>1763</v>
      </c>
      <c r="LO153" t="s">
        <v>1763</v>
      </c>
      <c r="LP153" t="s">
        <v>1767</v>
      </c>
      <c r="LQ153" t="s">
        <v>1767</v>
      </c>
      <c r="LR153" t="s">
        <v>818</v>
      </c>
      <c r="LV153" t="s">
        <v>818</v>
      </c>
      <c r="LX153" t="s">
        <v>1767</v>
      </c>
      <c r="MU153" t="s">
        <v>1763</v>
      </c>
      <c r="NC153" t="s">
        <v>1767</v>
      </c>
      <c r="ND153" t="s">
        <v>1818</v>
      </c>
      <c r="NE153" t="s">
        <v>1767</v>
      </c>
      <c r="NR153" t="s">
        <v>1763</v>
      </c>
      <c r="NS153" t="s">
        <v>1767</v>
      </c>
      <c r="NU153" t="s">
        <v>1795</v>
      </c>
      <c r="NV153" t="s">
        <v>1767</v>
      </c>
      <c r="NY153" t="s">
        <v>845</v>
      </c>
      <c r="NZ153" t="s">
        <v>1818</v>
      </c>
      <c r="OP153" t="s">
        <v>1763</v>
      </c>
      <c r="OQ153" t="s">
        <v>1774</v>
      </c>
      <c r="OR153" t="s">
        <v>1775</v>
      </c>
      <c r="OS153" t="s">
        <v>1806</v>
      </c>
      <c r="OT153" t="s">
        <v>1763</v>
      </c>
      <c r="OU153" t="s">
        <v>1767</v>
      </c>
      <c r="OV153" t="s">
        <v>1867</v>
      </c>
      <c r="PA153" t="s">
        <v>1767</v>
      </c>
      <c r="PB153" t="s">
        <v>1767</v>
      </c>
      <c r="PC153" t="s">
        <v>1767</v>
      </c>
      <c r="PD153" t="s">
        <v>1767</v>
      </c>
      <c r="PE153" t="s">
        <v>1767</v>
      </c>
      <c r="PF153" t="s">
        <v>1767</v>
      </c>
      <c r="PG153" t="s">
        <v>1763</v>
      </c>
      <c r="PH153" t="s">
        <v>1767</v>
      </c>
      <c r="PI153" t="s">
        <v>1767</v>
      </c>
      <c r="PJ153" t="s">
        <v>1767</v>
      </c>
      <c r="PM153" t="s">
        <v>879</v>
      </c>
      <c r="PO153" t="s">
        <v>1781</v>
      </c>
      <c r="PP153" t="s">
        <v>1782</v>
      </c>
      <c r="PQ153" t="s">
        <v>1763</v>
      </c>
      <c r="PR153" t="s">
        <v>1763</v>
      </c>
      <c r="PS153" t="s">
        <v>1767</v>
      </c>
      <c r="PT153" t="s">
        <v>1767</v>
      </c>
      <c r="PU153" t="s">
        <v>1767</v>
      </c>
      <c r="PV153" t="s">
        <v>1767</v>
      </c>
      <c r="PW153" t="s">
        <v>1767</v>
      </c>
      <c r="PX153" t="s">
        <v>1767</v>
      </c>
      <c r="PY153" t="s">
        <v>1767</v>
      </c>
      <c r="PZ153" t="s">
        <v>1783</v>
      </c>
      <c r="QD153" t="s">
        <v>1786</v>
      </c>
      <c r="QE153" t="s">
        <v>845</v>
      </c>
      <c r="QF153" t="s">
        <v>1763</v>
      </c>
      <c r="QG153" t="s">
        <v>1763</v>
      </c>
      <c r="QH153" t="s">
        <v>1763</v>
      </c>
      <c r="QI153" t="s">
        <v>1767</v>
      </c>
      <c r="QJ153" t="s">
        <v>1763</v>
      </c>
      <c r="QK153" t="s">
        <v>1767</v>
      </c>
      <c r="QL153" t="s">
        <v>1767</v>
      </c>
      <c r="QM153" t="s">
        <v>1767</v>
      </c>
      <c r="QN153" t="s">
        <v>1767</v>
      </c>
      <c r="QO153" t="s">
        <v>1767</v>
      </c>
      <c r="QP153" t="s">
        <v>1767</v>
      </c>
      <c r="QQ153" t="s">
        <v>1767</v>
      </c>
      <c r="QR153" t="s">
        <v>1763</v>
      </c>
      <c r="QS153" t="s">
        <v>1767</v>
      </c>
      <c r="QT153" t="s">
        <v>1767</v>
      </c>
      <c r="QU153" t="s">
        <v>1767</v>
      </c>
      <c r="QV153" t="s">
        <v>1767</v>
      </c>
      <c r="QW153" t="s">
        <v>1767</v>
      </c>
      <c r="QX153" t="s">
        <v>1763</v>
      </c>
      <c r="QY153" t="s">
        <v>1767</v>
      </c>
      <c r="QZ153" t="s">
        <v>1767</v>
      </c>
      <c r="RA153" t="s">
        <v>1767</v>
      </c>
      <c r="RB153" t="s">
        <v>1767</v>
      </c>
      <c r="RC153" t="s">
        <v>1767</v>
      </c>
      <c r="RD153" t="s">
        <v>1767</v>
      </c>
      <c r="RE153" t="s">
        <v>1767</v>
      </c>
      <c r="RF153" t="s">
        <v>1767</v>
      </c>
      <c r="RG153" t="s">
        <v>1767</v>
      </c>
      <c r="RH153" t="s">
        <v>1767</v>
      </c>
      <c r="RI153" t="s">
        <v>1767</v>
      </c>
      <c r="RJ153" t="s">
        <v>1767</v>
      </c>
      <c r="RK153" t="s">
        <v>1763</v>
      </c>
      <c r="RL153" t="s">
        <v>1767</v>
      </c>
      <c r="RM153" t="s">
        <v>1763</v>
      </c>
      <c r="RN153" t="s">
        <v>1767</v>
      </c>
      <c r="RO153" t="s">
        <v>1767</v>
      </c>
      <c r="RP153" t="s">
        <v>1767</v>
      </c>
      <c r="RQ153" t="s">
        <v>1767</v>
      </c>
      <c r="RR153" t="s">
        <v>1767</v>
      </c>
      <c r="RS153" t="s">
        <v>1767</v>
      </c>
      <c r="RT153" t="s">
        <v>1767</v>
      </c>
      <c r="RU153" t="s">
        <v>1763</v>
      </c>
      <c r="RV153" t="s">
        <v>1767</v>
      </c>
      <c r="RW153" t="s">
        <v>1767</v>
      </c>
      <c r="RX153" t="s">
        <v>837</v>
      </c>
      <c r="RY153" t="s">
        <v>956</v>
      </c>
      <c r="RZ153" t="s">
        <v>1767</v>
      </c>
      <c r="SB153" t="s">
        <v>1767</v>
      </c>
      <c r="SC153" t="s">
        <v>1767</v>
      </c>
      <c r="SD153" t="s">
        <v>1767</v>
      </c>
      <c r="SE153" t="s">
        <v>1767</v>
      </c>
      <c r="SF153" t="s">
        <v>1767</v>
      </c>
      <c r="SG153" t="s">
        <v>1767</v>
      </c>
      <c r="SH153" t="s">
        <v>1767</v>
      </c>
      <c r="SI153" t="s">
        <v>1767</v>
      </c>
      <c r="SJ153" t="s">
        <v>1763</v>
      </c>
      <c r="SK153" t="s">
        <v>1767</v>
      </c>
      <c r="SL153" t="s">
        <v>1767</v>
      </c>
      <c r="SM153" t="s">
        <v>1767</v>
      </c>
      <c r="SN153" t="s">
        <v>1767</v>
      </c>
      <c r="SO153" t="s">
        <v>1767</v>
      </c>
      <c r="SP153" t="s">
        <v>1767</v>
      </c>
      <c r="SQ153" t="s">
        <v>1767</v>
      </c>
      <c r="SR153" t="s">
        <v>1767</v>
      </c>
      <c r="SS153" t="s">
        <v>1767</v>
      </c>
      <c r="ST153" t="s">
        <v>1767</v>
      </c>
      <c r="SU153" t="s">
        <v>1767</v>
      </c>
      <c r="SV153" t="s">
        <v>1767</v>
      </c>
      <c r="SW153" t="s">
        <v>1767</v>
      </c>
      <c r="SX153" t="s">
        <v>1767</v>
      </c>
      <c r="SY153" t="s">
        <v>1763</v>
      </c>
      <c r="SZ153" t="s">
        <v>1767</v>
      </c>
      <c r="TA153" t="s">
        <v>1767</v>
      </c>
      <c r="TB153" t="s">
        <v>1767</v>
      </c>
      <c r="TC153" t="s">
        <v>1767</v>
      </c>
      <c r="TD153" t="s">
        <v>1767</v>
      </c>
      <c r="TE153" t="s">
        <v>1767</v>
      </c>
      <c r="TF153" t="s">
        <v>1767</v>
      </c>
      <c r="TG153" t="s">
        <v>1763</v>
      </c>
      <c r="TH153" t="s">
        <v>1767</v>
      </c>
      <c r="TI153" t="s">
        <v>1767</v>
      </c>
      <c r="TU153" t="s">
        <v>1767</v>
      </c>
      <c r="TY153" t="s">
        <v>1763</v>
      </c>
      <c r="TZ153" t="s">
        <v>1767</v>
      </c>
      <c r="UA153" t="s">
        <v>1767</v>
      </c>
      <c r="UB153" t="s">
        <v>1767</v>
      </c>
      <c r="UC153" t="s">
        <v>1767</v>
      </c>
      <c r="UD153" t="s">
        <v>1767</v>
      </c>
      <c r="UE153" t="s">
        <v>1767</v>
      </c>
      <c r="UF153" t="s">
        <v>1767</v>
      </c>
      <c r="UG153" t="s">
        <v>1767</v>
      </c>
      <c r="UH153" t="s">
        <v>1767</v>
      </c>
      <c r="UI153" t="s">
        <v>1767</v>
      </c>
      <c r="UJ153" t="s">
        <v>1767</v>
      </c>
      <c r="UK153" t="s">
        <v>1767</v>
      </c>
      <c r="UL153" t="s">
        <v>1767</v>
      </c>
      <c r="UM153" t="s">
        <v>1767</v>
      </c>
      <c r="UN153" t="s">
        <v>1767</v>
      </c>
      <c r="UO153" t="s">
        <v>1763</v>
      </c>
      <c r="UP153" t="s">
        <v>1767</v>
      </c>
      <c r="UQ153" t="s">
        <v>1767</v>
      </c>
      <c r="UR153" t="s">
        <v>1767</v>
      </c>
      <c r="US153" t="s">
        <v>1767</v>
      </c>
      <c r="UT153" t="s">
        <v>1767</v>
      </c>
      <c r="UU153" t="s">
        <v>1767</v>
      </c>
      <c r="UV153" t="s">
        <v>1767</v>
      </c>
      <c r="UW153" t="s">
        <v>1767</v>
      </c>
      <c r="UX153" t="s">
        <v>1767</v>
      </c>
      <c r="UY153" t="s">
        <v>1767</v>
      </c>
      <c r="UZ153" t="s">
        <v>1767</v>
      </c>
      <c r="VD153" t="s">
        <v>1763</v>
      </c>
      <c r="VE153" t="s">
        <v>1767</v>
      </c>
      <c r="VF153" t="s">
        <v>1767</v>
      </c>
      <c r="VG153" t="s">
        <v>1767</v>
      </c>
      <c r="VH153" t="s">
        <v>1767</v>
      </c>
      <c r="VI153" t="s">
        <v>1767</v>
      </c>
      <c r="VJ153" t="s">
        <v>1767</v>
      </c>
      <c r="VK153" t="s">
        <v>1767</v>
      </c>
      <c r="VL153" t="s">
        <v>1767</v>
      </c>
      <c r="VM153" t="s">
        <v>1767</v>
      </c>
      <c r="VN153" t="s">
        <v>1767</v>
      </c>
      <c r="VO153" t="s">
        <v>1767</v>
      </c>
      <c r="VP153" t="s">
        <v>1767</v>
      </c>
      <c r="VQ153" t="s">
        <v>1767</v>
      </c>
      <c r="VY153" t="s">
        <v>1763</v>
      </c>
      <c r="VZ153" t="s">
        <v>1763</v>
      </c>
      <c r="WA153" t="s">
        <v>1767</v>
      </c>
      <c r="WJ153" t="s">
        <v>1763</v>
      </c>
      <c r="WK153" t="s">
        <v>1767</v>
      </c>
      <c r="WL153" t="s">
        <v>1767</v>
      </c>
      <c r="WM153" t="s">
        <v>1767</v>
      </c>
      <c r="WN153" t="s">
        <v>1767</v>
      </c>
      <c r="WO153" t="s">
        <v>1767</v>
      </c>
      <c r="WP153" t="s">
        <v>1767</v>
      </c>
      <c r="WQ153" t="s">
        <v>1767</v>
      </c>
      <c r="WR153" t="s">
        <v>1767</v>
      </c>
      <c r="WS153" t="s">
        <v>846</v>
      </c>
      <c r="WU153" t="s">
        <v>1767</v>
      </c>
      <c r="WV153" t="s">
        <v>1767</v>
      </c>
      <c r="WW153" t="s">
        <v>1767</v>
      </c>
      <c r="WX153" t="s">
        <v>1767</v>
      </c>
      <c r="WY153" t="s">
        <v>1767</v>
      </c>
      <c r="WZ153" t="s">
        <v>1763</v>
      </c>
      <c r="XA153" t="s">
        <v>1767</v>
      </c>
      <c r="XB153" t="s">
        <v>1767</v>
      </c>
      <c r="XC153" t="s">
        <v>1789</v>
      </c>
      <c r="XD153" t="s">
        <v>1763</v>
      </c>
      <c r="XE153" t="s">
        <v>1767</v>
      </c>
      <c r="XF153" t="s">
        <v>1767</v>
      </c>
      <c r="XG153" t="s">
        <v>1767</v>
      </c>
      <c r="XH153" t="s">
        <v>1767</v>
      </c>
      <c r="XI153" t="s">
        <v>1767</v>
      </c>
      <c r="XJ153" t="s">
        <v>1767</v>
      </c>
      <c r="XK153" t="s">
        <v>1767</v>
      </c>
      <c r="XL153" t="s">
        <v>1767</v>
      </c>
      <c r="XM153" t="s">
        <v>1767</v>
      </c>
      <c r="XN153" t="s">
        <v>1767</v>
      </c>
      <c r="XO153" t="s">
        <v>1767</v>
      </c>
      <c r="XP153" t="s">
        <v>1767</v>
      </c>
      <c r="XQ153" t="s">
        <v>1767</v>
      </c>
      <c r="XR153" t="s">
        <v>1763</v>
      </c>
      <c r="XS153" t="s">
        <v>1763</v>
      </c>
      <c r="XT153" t="s">
        <v>1767</v>
      </c>
      <c r="XU153" t="s">
        <v>1767</v>
      </c>
      <c r="XV153" t="s">
        <v>1767</v>
      </c>
      <c r="XW153" t="s">
        <v>1767</v>
      </c>
      <c r="XX153" t="s">
        <v>1767</v>
      </c>
      <c r="XY153" t="s">
        <v>1767</v>
      </c>
      <c r="XZ153" t="s">
        <v>1767</v>
      </c>
      <c r="ZM153" t="s">
        <v>1767</v>
      </c>
      <c r="ZN153" t="s">
        <v>1767</v>
      </c>
      <c r="ZO153" t="s">
        <v>1767</v>
      </c>
      <c r="ZP153" t="s">
        <v>1767</v>
      </c>
      <c r="ZQ153" t="s">
        <v>1767</v>
      </c>
      <c r="ZR153" t="s">
        <v>1763</v>
      </c>
      <c r="ZS153" t="s">
        <v>1767</v>
      </c>
      <c r="ZT153" t="s">
        <v>1767</v>
      </c>
      <c r="ZU153" t="s">
        <v>1767</v>
      </c>
      <c r="ZV153" t="s">
        <v>1767</v>
      </c>
      <c r="ZW153" t="s">
        <v>1767</v>
      </c>
      <c r="ZX153" t="s">
        <v>1767</v>
      </c>
      <c r="ZY153" t="s">
        <v>1767</v>
      </c>
      <c r="ZZ153" t="s">
        <v>1767</v>
      </c>
      <c r="AAA153" t="s">
        <v>1767</v>
      </c>
      <c r="AAB153" t="s">
        <v>1767</v>
      </c>
      <c r="AAC153" t="s">
        <v>1767</v>
      </c>
      <c r="AAD153" t="s">
        <v>1767</v>
      </c>
      <c r="AAE153" t="s">
        <v>1767</v>
      </c>
      <c r="AAF153" t="s">
        <v>1767</v>
      </c>
      <c r="AAH153" t="s">
        <v>1763</v>
      </c>
      <c r="AAI153" t="s">
        <v>1767</v>
      </c>
      <c r="AAJ153" t="s">
        <v>1767</v>
      </c>
      <c r="AAK153" t="s">
        <v>1767</v>
      </c>
      <c r="AAL153" t="s">
        <v>1763</v>
      </c>
      <c r="AAM153" t="s">
        <v>1767</v>
      </c>
      <c r="AAN153" t="s">
        <v>1767</v>
      </c>
      <c r="AAO153" t="s">
        <v>1767</v>
      </c>
      <c r="AAP153" t="s">
        <v>1767</v>
      </c>
      <c r="AAQ153" t="s">
        <v>1767</v>
      </c>
      <c r="AAR153" t="s">
        <v>1767</v>
      </c>
      <c r="AAS153" t="s">
        <v>1767</v>
      </c>
      <c r="AAT153" t="s">
        <v>1767</v>
      </c>
      <c r="AAV153" t="s">
        <v>1763</v>
      </c>
      <c r="AAW153" t="s">
        <v>1767</v>
      </c>
      <c r="AAX153" t="s">
        <v>1767</v>
      </c>
      <c r="AAY153" t="s">
        <v>1767</v>
      </c>
      <c r="AAZ153" t="s">
        <v>1767</v>
      </c>
      <c r="ABA153" t="s">
        <v>1763</v>
      </c>
      <c r="ABB153" t="s">
        <v>1763</v>
      </c>
      <c r="ABC153" t="s">
        <v>1767</v>
      </c>
      <c r="ABD153" t="s">
        <v>1767</v>
      </c>
      <c r="ABE153" t="s">
        <v>1767</v>
      </c>
      <c r="ABF153" t="s">
        <v>1767</v>
      </c>
      <c r="ABG153" t="s">
        <v>1767</v>
      </c>
      <c r="ABH153" t="s">
        <v>1767</v>
      </c>
      <c r="ABI153" t="s">
        <v>1767</v>
      </c>
      <c r="ABJ153" t="s">
        <v>1767</v>
      </c>
      <c r="ABK153" t="s">
        <v>1767</v>
      </c>
      <c r="ABL153" t="s">
        <v>1767</v>
      </c>
      <c r="ABM153" t="s">
        <v>1767</v>
      </c>
      <c r="ABN153" t="s">
        <v>1767</v>
      </c>
      <c r="ABO153" t="s">
        <v>1767</v>
      </c>
      <c r="ABP153" t="s">
        <v>1767</v>
      </c>
      <c r="ABQ153" t="s">
        <v>1767</v>
      </c>
      <c r="ABR153" t="s">
        <v>1767</v>
      </c>
      <c r="ABS153" t="s">
        <v>1767</v>
      </c>
      <c r="ABT153" t="s">
        <v>1767</v>
      </c>
      <c r="ABU153" t="s">
        <v>1767</v>
      </c>
      <c r="ABV153" t="s">
        <v>1763</v>
      </c>
      <c r="ABW153" t="s">
        <v>1763</v>
      </c>
      <c r="ABX153" t="s">
        <v>1767</v>
      </c>
      <c r="ABY153" t="s">
        <v>1767</v>
      </c>
      <c r="ABZ153" t="s">
        <v>1767</v>
      </c>
      <c r="ACA153" t="s">
        <v>1767</v>
      </c>
      <c r="ACB153" t="s">
        <v>1763</v>
      </c>
      <c r="ACC153" t="s">
        <v>1767</v>
      </c>
      <c r="ACD153" t="s">
        <v>1767</v>
      </c>
      <c r="ACE153" t="s">
        <v>1767</v>
      </c>
      <c r="ACF153" t="s">
        <v>1767</v>
      </c>
      <c r="ACG153" t="s">
        <v>1767</v>
      </c>
      <c r="ACH153" t="s">
        <v>1767</v>
      </c>
      <c r="ACI153" t="s">
        <v>1767</v>
      </c>
    </row>
    <row r="154" spans="1:763">
      <c r="A154" t="s">
        <v>1496</v>
      </c>
      <c r="B154" t="s">
        <v>1497</v>
      </c>
      <c r="C154" t="s">
        <v>1498</v>
      </c>
      <c r="D154" t="s">
        <v>941</v>
      </c>
      <c r="E154" t="s">
        <v>941</v>
      </c>
      <c r="P154" t="s">
        <v>812</v>
      </c>
      <c r="T154" t="s">
        <v>1899</v>
      </c>
      <c r="V154" t="s">
        <v>1763</v>
      </c>
      <c r="X154" t="s">
        <v>1763</v>
      </c>
      <c r="Y154" t="s">
        <v>1791</v>
      </c>
      <c r="AA154" t="s">
        <v>1765</v>
      </c>
      <c r="AB154" t="s">
        <v>1817</v>
      </c>
      <c r="AC154" t="s">
        <v>879</v>
      </c>
      <c r="AD154" t="s">
        <v>1767</v>
      </c>
      <c r="AE154" t="s">
        <v>818</v>
      </c>
      <c r="AF154" t="s">
        <v>879</v>
      </c>
      <c r="AG154" t="s">
        <v>818</v>
      </c>
      <c r="KF154" t="s">
        <v>879</v>
      </c>
      <c r="KH154" t="s">
        <v>818</v>
      </c>
      <c r="KI154" t="s">
        <v>818</v>
      </c>
      <c r="KJ154" t="s">
        <v>818</v>
      </c>
      <c r="KK154" t="s">
        <v>818</v>
      </c>
      <c r="KL154" t="s">
        <v>818</v>
      </c>
      <c r="KM154" t="s">
        <v>845</v>
      </c>
      <c r="KN154" t="s">
        <v>818</v>
      </c>
      <c r="KO154" t="s">
        <v>818</v>
      </c>
      <c r="KP154" t="s">
        <v>818</v>
      </c>
      <c r="KQ154" t="s">
        <v>845</v>
      </c>
      <c r="KR154" t="s">
        <v>845</v>
      </c>
      <c r="KS154" t="s">
        <v>818</v>
      </c>
      <c r="KT154" t="s">
        <v>818</v>
      </c>
      <c r="KU154" t="s">
        <v>818</v>
      </c>
      <c r="KV154" t="s">
        <v>818</v>
      </c>
      <c r="KW154" t="s">
        <v>845</v>
      </c>
      <c r="KX154" t="s">
        <v>818</v>
      </c>
      <c r="KY154" t="s">
        <v>818</v>
      </c>
      <c r="KZ154" t="s">
        <v>845</v>
      </c>
      <c r="LA154" t="s">
        <v>845</v>
      </c>
      <c r="LB154" t="s">
        <v>845</v>
      </c>
      <c r="LC154" t="s">
        <v>845</v>
      </c>
      <c r="LD154" t="s">
        <v>879</v>
      </c>
      <c r="LE154" t="s">
        <v>818</v>
      </c>
      <c r="LF154" t="s">
        <v>837</v>
      </c>
      <c r="LH154" t="s">
        <v>1767</v>
      </c>
      <c r="LI154" t="s">
        <v>1767</v>
      </c>
      <c r="LJ154" t="s">
        <v>1767</v>
      </c>
      <c r="LK154" t="s">
        <v>1767</v>
      </c>
      <c r="LL154" t="s">
        <v>1767</v>
      </c>
      <c r="LM154" t="s">
        <v>1767</v>
      </c>
      <c r="LO154" t="s">
        <v>1767</v>
      </c>
      <c r="LQ154" t="s">
        <v>1767</v>
      </c>
      <c r="LR154" t="s">
        <v>845</v>
      </c>
      <c r="LV154" t="s">
        <v>845</v>
      </c>
      <c r="LX154" t="s">
        <v>1767</v>
      </c>
      <c r="MU154" t="s">
        <v>1763</v>
      </c>
      <c r="NC154" t="s">
        <v>1767</v>
      </c>
      <c r="ND154" t="s">
        <v>1767</v>
      </c>
      <c r="NE154" t="s">
        <v>1763</v>
      </c>
      <c r="NF154" t="s">
        <v>1767</v>
      </c>
      <c r="NG154" t="s">
        <v>1767</v>
      </c>
      <c r="NH154" t="s">
        <v>1767</v>
      </c>
      <c r="NI154" t="s">
        <v>1767</v>
      </c>
      <c r="NJ154" t="s">
        <v>1767</v>
      </c>
      <c r="NK154" t="s">
        <v>1767</v>
      </c>
      <c r="NL154" t="s">
        <v>1767</v>
      </c>
      <c r="NM154" t="s">
        <v>1767</v>
      </c>
      <c r="NN154" t="s">
        <v>1767</v>
      </c>
      <c r="NO154" t="s">
        <v>1763</v>
      </c>
      <c r="NP154" t="s">
        <v>1767</v>
      </c>
      <c r="NQ154" t="s">
        <v>1767</v>
      </c>
      <c r="NR154" t="s">
        <v>1763</v>
      </c>
      <c r="NS154" t="s">
        <v>1763</v>
      </c>
      <c r="NT154" t="s">
        <v>1788</v>
      </c>
      <c r="NU154" t="s">
        <v>1772</v>
      </c>
      <c r="NX154" t="s">
        <v>1773</v>
      </c>
      <c r="OP154" t="s">
        <v>1767</v>
      </c>
      <c r="OQ154" t="s">
        <v>1774</v>
      </c>
      <c r="OR154" t="s">
        <v>1797</v>
      </c>
      <c r="OS154" t="s">
        <v>1806</v>
      </c>
      <c r="OT154" t="s">
        <v>1763</v>
      </c>
      <c r="OU154" t="s">
        <v>1767</v>
      </c>
      <c r="OV154" t="s">
        <v>1867</v>
      </c>
      <c r="PA154" t="s">
        <v>1767</v>
      </c>
      <c r="PB154" t="s">
        <v>1767</v>
      </c>
      <c r="PC154" t="s">
        <v>1767</v>
      </c>
      <c r="PD154" t="s">
        <v>1767</v>
      </c>
      <c r="PE154" t="s">
        <v>1767</v>
      </c>
      <c r="PF154" t="s">
        <v>1763</v>
      </c>
      <c r="PG154" t="s">
        <v>1767</v>
      </c>
      <c r="PH154" t="s">
        <v>1767</v>
      </c>
      <c r="PI154" t="s">
        <v>1767</v>
      </c>
      <c r="PJ154" t="s">
        <v>1767</v>
      </c>
      <c r="PM154" t="s">
        <v>879</v>
      </c>
      <c r="PN154" t="s">
        <v>837</v>
      </c>
      <c r="PO154" t="s">
        <v>1781</v>
      </c>
      <c r="PP154" t="s">
        <v>1782</v>
      </c>
      <c r="PQ154" t="s">
        <v>1763</v>
      </c>
      <c r="PR154" t="s">
        <v>1763</v>
      </c>
      <c r="PS154" t="s">
        <v>1767</v>
      </c>
      <c r="PT154" t="s">
        <v>1767</v>
      </c>
      <c r="PU154" t="s">
        <v>1767</v>
      </c>
      <c r="PV154" t="s">
        <v>1767</v>
      </c>
      <c r="PW154" t="s">
        <v>1767</v>
      </c>
      <c r="PX154" t="s">
        <v>1767</v>
      </c>
      <c r="PY154" t="s">
        <v>1767</v>
      </c>
      <c r="PZ154" t="s">
        <v>1783</v>
      </c>
      <c r="QA154" t="s">
        <v>841</v>
      </c>
      <c r="QB154" t="s">
        <v>1868</v>
      </c>
      <c r="QC154" t="s">
        <v>1785</v>
      </c>
      <c r="QD154" t="s">
        <v>1786</v>
      </c>
      <c r="QE154" t="s">
        <v>845</v>
      </c>
      <c r="QF154" t="s">
        <v>1763</v>
      </c>
      <c r="QG154" t="s">
        <v>1763</v>
      </c>
      <c r="QH154" t="s">
        <v>1763</v>
      </c>
      <c r="QI154" t="s">
        <v>1767</v>
      </c>
      <c r="QJ154" t="s">
        <v>1767</v>
      </c>
      <c r="QK154" t="s">
        <v>1763</v>
      </c>
      <c r="QL154" t="s">
        <v>1767</v>
      </c>
      <c r="QM154" t="s">
        <v>1763</v>
      </c>
      <c r="QN154" t="s">
        <v>1767</v>
      </c>
      <c r="QO154" t="s">
        <v>1767</v>
      </c>
      <c r="QP154" t="s">
        <v>1767</v>
      </c>
      <c r="QQ154" t="s">
        <v>1767</v>
      </c>
      <c r="QR154" t="s">
        <v>1763</v>
      </c>
      <c r="QS154" t="s">
        <v>1763</v>
      </c>
      <c r="QT154" t="s">
        <v>1767</v>
      </c>
      <c r="QU154" t="s">
        <v>1767</v>
      </c>
      <c r="QV154" t="s">
        <v>1767</v>
      </c>
      <c r="QW154" t="s">
        <v>1767</v>
      </c>
      <c r="QX154" t="s">
        <v>1767</v>
      </c>
      <c r="QY154" t="s">
        <v>1767</v>
      </c>
      <c r="QZ154" t="s">
        <v>1767</v>
      </c>
      <c r="RA154" t="s">
        <v>1767</v>
      </c>
      <c r="RB154" t="s">
        <v>1767</v>
      </c>
      <c r="RC154" t="s">
        <v>1767</v>
      </c>
      <c r="RD154" t="s">
        <v>1767</v>
      </c>
      <c r="RE154" t="s">
        <v>1767</v>
      </c>
      <c r="RF154" t="s">
        <v>1767</v>
      </c>
      <c r="RG154" t="s">
        <v>1767</v>
      </c>
      <c r="RH154" t="s">
        <v>1767</v>
      </c>
      <c r="RI154" t="s">
        <v>1767</v>
      </c>
      <c r="RJ154" t="s">
        <v>1767</v>
      </c>
      <c r="RK154" t="s">
        <v>1767</v>
      </c>
      <c r="RZ154" t="s">
        <v>1763</v>
      </c>
      <c r="SA154" t="s">
        <v>1767</v>
      </c>
      <c r="SB154" t="s">
        <v>1767</v>
      </c>
      <c r="SC154" t="s">
        <v>1767</v>
      </c>
      <c r="SD154" t="s">
        <v>1767</v>
      </c>
      <c r="SE154" t="s">
        <v>1767</v>
      </c>
      <c r="SF154" t="s">
        <v>1767</v>
      </c>
      <c r="SG154" t="s">
        <v>1767</v>
      </c>
      <c r="SH154" t="s">
        <v>1767</v>
      </c>
      <c r="SI154" t="s">
        <v>1767</v>
      </c>
      <c r="SJ154" t="s">
        <v>1767</v>
      </c>
      <c r="SK154" t="s">
        <v>1767</v>
      </c>
      <c r="SL154" t="s">
        <v>1767</v>
      </c>
      <c r="SM154" t="s">
        <v>1767</v>
      </c>
      <c r="SN154" t="s">
        <v>1763</v>
      </c>
      <c r="SO154" t="s">
        <v>1767</v>
      </c>
      <c r="SP154" t="s">
        <v>1767</v>
      </c>
      <c r="SQ154" t="s">
        <v>1767</v>
      </c>
      <c r="SR154" t="s">
        <v>1767</v>
      </c>
      <c r="SS154" t="s">
        <v>1767</v>
      </c>
      <c r="ST154" t="s">
        <v>1767</v>
      </c>
      <c r="SU154" t="s">
        <v>1767</v>
      </c>
      <c r="SV154" t="s">
        <v>1767</v>
      </c>
      <c r="SW154" t="s">
        <v>1767</v>
      </c>
      <c r="SX154" t="s">
        <v>1767</v>
      </c>
      <c r="SY154" t="s">
        <v>1767</v>
      </c>
      <c r="SZ154" t="s">
        <v>1767</v>
      </c>
      <c r="TA154" t="s">
        <v>1767</v>
      </c>
      <c r="TB154" t="s">
        <v>1767</v>
      </c>
      <c r="TC154" t="s">
        <v>1767</v>
      </c>
      <c r="TD154" t="s">
        <v>1767</v>
      </c>
      <c r="TE154" t="s">
        <v>1767</v>
      </c>
      <c r="TF154" t="s">
        <v>1763</v>
      </c>
      <c r="TG154" t="s">
        <v>1767</v>
      </c>
      <c r="TH154" t="s">
        <v>1767</v>
      </c>
      <c r="TI154" t="s">
        <v>1767</v>
      </c>
      <c r="TU154" t="s">
        <v>1767</v>
      </c>
      <c r="TY154" t="s">
        <v>1767</v>
      </c>
      <c r="TZ154" t="s">
        <v>1767</v>
      </c>
      <c r="UA154" t="s">
        <v>1767</v>
      </c>
      <c r="UB154" t="s">
        <v>1767</v>
      </c>
      <c r="UC154" t="s">
        <v>1767</v>
      </c>
      <c r="UD154" t="s">
        <v>1767</v>
      </c>
      <c r="UE154" t="s">
        <v>1767</v>
      </c>
      <c r="UF154" t="s">
        <v>1767</v>
      </c>
      <c r="UG154" t="s">
        <v>1767</v>
      </c>
      <c r="UH154" t="s">
        <v>1767</v>
      </c>
      <c r="UI154" t="s">
        <v>1767</v>
      </c>
      <c r="UJ154" t="s">
        <v>1763</v>
      </c>
      <c r="UK154" t="s">
        <v>1767</v>
      </c>
      <c r="UL154" t="s">
        <v>1763</v>
      </c>
      <c r="UM154" t="s">
        <v>1763</v>
      </c>
      <c r="UN154" t="s">
        <v>1767</v>
      </c>
      <c r="UO154" t="s">
        <v>1767</v>
      </c>
      <c r="UP154" t="s">
        <v>1767</v>
      </c>
      <c r="UQ154" t="s">
        <v>1763</v>
      </c>
      <c r="UR154" t="s">
        <v>1767</v>
      </c>
      <c r="US154" t="s">
        <v>1767</v>
      </c>
      <c r="UT154" t="s">
        <v>1767</v>
      </c>
      <c r="UU154" t="s">
        <v>1767</v>
      </c>
      <c r="UV154" t="s">
        <v>1767</v>
      </c>
      <c r="UW154" t="s">
        <v>1767</v>
      </c>
      <c r="UX154" t="s">
        <v>1767</v>
      </c>
      <c r="UY154" t="s">
        <v>1767</v>
      </c>
      <c r="UZ154" t="s">
        <v>1767</v>
      </c>
      <c r="VB154" t="s">
        <v>1822</v>
      </c>
      <c r="VC154" t="s">
        <v>1846</v>
      </c>
      <c r="VD154" t="s">
        <v>1767</v>
      </c>
      <c r="VE154" t="s">
        <v>1767</v>
      </c>
      <c r="VF154" t="s">
        <v>1763</v>
      </c>
      <c r="VG154" t="s">
        <v>1763</v>
      </c>
      <c r="VH154" t="s">
        <v>1767</v>
      </c>
      <c r="VI154" t="s">
        <v>1767</v>
      </c>
      <c r="VJ154" t="s">
        <v>1767</v>
      </c>
      <c r="VK154" t="s">
        <v>1767</v>
      </c>
      <c r="VL154" t="s">
        <v>1767</v>
      </c>
      <c r="VM154" t="s">
        <v>1767</v>
      </c>
      <c r="VN154" t="s">
        <v>1767</v>
      </c>
      <c r="VO154" t="s">
        <v>1767</v>
      </c>
      <c r="VP154" t="s">
        <v>1767</v>
      </c>
      <c r="VQ154" t="s">
        <v>1767</v>
      </c>
      <c r="VR154" t="s">
        <v>1763</v>
      </c>
      <c r="VS154" t="s">
        <v>1763</v>
      </c>
      <c r="VT154" t="s">
        <v>1767</v>
      </c>
      <c r="VU154" t="s">
        <v>1763</v>
      </c>
      <c r="VV154" t="s">
        <v>1767</v>
      </c>
      <c r="VW154" t="s">
        <v>1767</v>
      </c>
      <c r="VX154" t="s">
        <v>1767</v>
      </c>
      <c r="VY154" t="s">
        <v>1767</v>
      </c>
      <c r="VZ154" t="s">
        <v>1767</v>
      </c>
      <c r="WA154" t="s">
        <v>1767</v>
      </c>
      <c r="WJ154" t="s">
        <v>1763</v>
      </c>
      <c r="WK154" t="s">
        <v>1767</v>
      </c>
      <c r="WL154" t="s">
        <v>1767</v>
      </c>
      <c r="WM154" t="s">
        <v>1767</v>
      </c>
      <c r="WN154" t="s">
        <v>1767</v>
      </c>
      <c r="WO154" t="s">
        <v>1767</v>
      </c>
      <c r="WP154" t="s">
        <v>1767</v>
      </c>
      <c r="WQ154" t="s">
        <v>1767</v>
      </c>
      <c r="WR154" t="s">
        <v>1767</v>
      </c>
      <c r="WS154" t="s">
        <v>1285</v>
      </c>
      <c r="WT154" t="s">
        <v>1897</v>
      </c>
      <c r="WU154" t="s">
        <v>1763</v>
      </c>
      <c r="WV154" t="s">
        <v>1767</v>
      </c>
      <c r="WW154" t="s">
        <v>1763</v>
      </c>
      <c r="WX154" t="s">
        <v>1767</v>
      </c>
      <c r="WY154" t="s">
        <v>1763</v>
      </c>
      <c r="WZ154" t="s">
        <v>1767</v>
      </c>
      <c r="XA154" t="s">
        <v>1767</v>
      </c>
      <c r="XB154" t="s">
        <v>1767</v>
      </c>
      <c r="XC154" t="s">
        <v>1789</v>
      </c>
      <c r="XD154" t="s">
        <v>1763</v>
      </c>
      <c r="XE154" t="s">
        <v>1767</v>
      </c>
      <c r="XF154" t="s">
        <v>1767</v>
      </c>
      <c r="XG154" t="s">
        <v>1767</v>
      </c>
      <c r="XH154" t="s">
        <v>1767</v>
      </c>
      <c r="XI154" t="s">
        <v>1767</v>
      </c>
      <c r="XJ154" t="s">
        <v>1767</v>
      </c>
      <c r="XK154" t="s">
        <v>1767</v>
      </c>
      <c r="XL154" t="s">
        <v>1767</v>
      </c>
      <c r="XM154" t="s">
        <v>1767</v>
      </c>
      <c r="XN154" t="s">
        <v>1767</v>
      </c>
      <c r="XO154" t="s">
        <v>1767</v>
      </c>
      <c r="XP154" t="s">
        <v>1767</v>
      </c>
      <c r="XQ154" t="s">
        <v>1767</v>
      </c>
      <c r="XR154" t="s">
        <v>1767</v>
      </c>
      <c r="XS154" t="s">
        <v>1767</v>
      </c>
      <c r="XT154" t="s">
        <v>1767</v>
      </c>
      <c r="XU154" t="s">
        <v>1767</v>
      </c>
      <c r="XV154" t="s">
        <v>1767</v>
      </c>
      <c r="XW154" t="s">
        <v>1763</v>
      </c>
      <c r="XX154" t="s">
        <v>1767</v>
      </c>
      <c r="XY154" t="s">
        <v>1767</v>
      </c>
      <c r="XZ154" t="s">
        <v>1767</v>
      </c>
      <c r="ZM154" t="s">
        <v>1767</v>
      </c>
      <c r="ZN154" t="s">
        <v>1767</v>
      </c>
      <c r="ZO154" t="s">
        <v>1767</v>
      </c>
      <c r="ZP154" t="s">
        <v>1767</v>
      </c>
      <c r="ZQ154" t="s">
        <v>1767</v>
      </c>
      <c r="ZR154" t="s">
        <v>1767</v>
      </c>
      <c r="ZS154" t="s">
        <v>1767</v>
      </c>
      <c r="ZT154" t="s">
        <v>1767</v>
      </c>
      <c r="ZU154" t="s">
        <v>1767</v>
      </c>
      <c r="ZV154" t="s">
        <v>1763</v>
      </c>
      <c r="ZW154" t="s">
        <v>1767</v>
      </c>
      <c r="ZX154" t="s">
        <v>1767</v>
      </c>
      <c r="ZY154" t="s">
        <v>1767</v>
      </c>
      <c r="ZZ154" t="s">
        <v>1767</v>
      </c>
      <c r="AAA154" t="s">
        <v>1767</v>
      </c>
      <c r="AAB154" t="s">
        <v>1767</v>
      </c>
      <c r="AAC154" t="s">
        <v>1767</v>
      </c>
      <c r="AAD154" t="s">
        <v>1767</v>
      </c>
      <c r="AAE154" t="s">
        <v>1767</v>
      </c>
      <c r="AAF154" t="s">
        <v>1767</v>
      </c>
      <c r="AAH154" t="s">
        <v>1767</v>
      </c>
      <c r="AAI154" t="s">
        <v>1767</v>
      </c>
      <c r="AAJ154" t="s">
        <v>1763</v>
      </c>
      <c r="AAK154" t="s">
        <v>1767</v>
      </c>
      <c r="AAL154" t="s">
        <v>1767</v>
      </c>
      <c r="AAM154" t="s">
        <v>1767</v>
      </c>
      <c r="AAN154" t="s">
        <v>1767</v>
      </c>
      <c r="AAO154" t="s">
        <v>1767</v>
      </c>
      <c r="AAP154" t="s">
        <v>1767</v>
      </c>
      <c r="AAQ154" t="s">
        <v>1767</v>
      </c>
      <c r="AAR154" t="s">
        <v>1767</v>
      </c>
      <c r="AAS154" t="s">
        <v>1767</v>
      </c>
      <c r="AAT154" t="s">
        <v>1767</v>
      </c>
      <c r="AAV154" t="s">
        <v>1767</v>
      </c>
      <c r="AAW154" t="s">
        <v>1767</v>
      </c>
      <c r="AAX154" t="s">
        <v>1763</v>
      </c>
      <c r="AAY154" t="s">
        <v>1767</v>
      </c>
      <c r="AAZ154" t="s">
        <v>1767</v>
      </c>
      <c r="ABA154" t="s">
        <v>1763</v>
      </c>
      <c r="ABB154" t="s">
        <v>1763</v>
      </c>
      <c r="ABC154" t="s">
        <v>1767</v>
      </c>
      <c r="ABD154" t="s">
        <v>1767</v>
      </c>
      <c r="ABE154" t="s">
        <v>1767</v>
      </c>
      <c r="ABF154" t="s">
        <v>1767</v>
      </c>
      <c r="ABG154" t="s">
        <v>1767</v>
      </c>
      <c r="ABH154" t="s">
        <v>1767</v>
      </c>
      <c r="ABI154" t="s">
        <v>1767</v>
      </c>
      <c r="ABJ154" t="s">
        <v>1767</v>
      </c>
      <c r="ABK154" t="s">
        <v>1763</v>
      </c>
      <c r="ABL154" t="s">
        <v>1767</v>
      </c>
      <c r="ABM154" t="s">
        <v>1767</v>
      </c>
      <c r="ABN154" t="s">
        <v>1767</v>
      </c>
      <c r="ABO154" t="s">
        <v>1767</v>
      </c>
      <c r="ABP154" t="s">
        <v>1767</v>
      </c>
      <c r="ABQ154" t="s">
        <v>1767</v>
      </c>
      <c r="ABR154" t="s">
        <v>1767</v>
      </c>
      <c r="ABS154" t="s">
        <v>1767</v>
      </c>
      <c r="ABT154" t="s">
        <v>1767</v>
      </c>
      <c r="ABU154" t="s">
        <v>1767</v>
      </c>
      <c r="ABV154" t="s">
        <v>1763</v>
      </c>
      <c r="ABW154" t="s">
        <v>1763</v>
      </c>
      <c r="ABX154" t="s">
        <v>1767</v>
      </c>
      <c r="ABY154" t="s">
        <v>1767</v>
      </c>
      <c r="ABZ154" t="s">
        <v>1767</v>
      </c>
      <c r="ACA154" t="s">
        <v>1767</v>
      </c>
      <c r="ACB154" t="s">
        <v>1767</v>
      </c>
      <c r="ACC154" t="s">
        <v>1767</v>
      </c>
      <c r="ACD154" t="s">
        <v>1767</v>
      </c>
      <c r="ACE154" t="s">
        <v>1767</v>
      </c>
      <c r="ACF154" t="s">
        <v>1767</v>
      </c>
      <c r="ACG154" t="s">
        <v>1767</v>
      </c>
      <c r="ACH154" t="s">
        <v>1767</v>
      </c>
      <c r="ACI154" t="s">
        <v>1767</v>
      </c>
    </row>
    <row r="155" spans="1:763">
      <c r="A155" t="s">
        <v>1499</v>
      </c>
      <c r="B155" t="s">
        <v>1500</v>
      </c>
      <c r="C155" t="s">
        <v>1501</v>
      </c>
      <c r="D155" t="s">
        <v>811</v>
      </c>
      <c r="E155" t="s">
        <v>811</v>
      </c>
      <c r="P155" t="s">
        <v>812</v>
      </c>
      <c r="Q155">
        <v>0.874863865752458</v>
      </c>
      <c r="T155" t="s">
        <v>1955</v>
      </c>
      <c r="V155" t="s">
        <v>1763</v>
      </c>
      <c r="X155" t="s">
        <v>1763</v>
      </c>
      <c r="Y155" t="s">
        <v>1791</v>
      </c>
      <c r="AA155" t="s">
        <v>1765</v>
      </c>
      <c r="AB155" t="s">
        <v>1766</v>
      </c>
      <c r="AC155" t="s">
        <v>836</v>
      </c>
      <c r="AD155" t="s">
        <v>1767</v>
      </c>
      <c r="AE155" t="s">
        <v>836</v>
      </c>
      <c r="AF155" t="s">
        <v>818</v>
      </c>
      <c r="AG155" t="s">
        <v>818</v>
      </c>
      <c r="KF155" t="s">
        <v>836</v>
      </c>
      <c r="KH155" t="s">
        <v>818</v>
      </c>
      <c r="KI155" t="s">
        <v>818</v>
      </c>
      <c r="KJ155" t="s">
        <v>845</v>
      </c>
      <c r="KK155" t="s">
        <v>818</v>
      </c>
      <c r="KL155" t="s">
        <v>818</v>
      </c>
      <c r="KM155" t="s">
        <v>818</v>
      </c>
      <c r="KN155" t="s">
        <v>845</v>
      </c>
      <c r="KO155" t="s">
        <v>818</v>
      </c>
      <c r="KP155" t="s">
        <v>845</v>
      </c>
      <c r="KQ155" t="s">
        <v>845</v>
      </c>
      <c r="KR155" t="s">
        <v>818</v>
      </c>
      <c r="KS155" t="s">
        <v>818</v>
      </c>
      <c r="KT155" t="s">
        <v>818</v>
      </c>
      <c r="KU155" t="s">
        <v>845</v>
      </c>
      <c r="KV155" t="s">
        <v>818</v>
      </c>
      <c r="KW155" t="s">
        <v>818</v>
      </c>
      <c r="KX155" t="s">
        <v>845</v>
      </c>
      <c r="KY155" t="s">
        <v>818</v>
      </c>
      <c r="KZ155" t="s">
        <v>845</v>
      </c>
      <c r="LA155" t="s">
        <v>845</v>
      </c>
      <c r="LB155" t="s">
        <v>845</v>
      </c>
      <c r="LC155" t="s">
        <v>837</v>
      </c>
      <c r="LD155" t="s">
        <v>836</v>
      </c>
      <c r="LE155" t="s">
        <v>845</v>
      </c>
      <c r="LF155" t="s">
        <v>837</v>
      </c>
      <c r="LH155" t="s">
        <v>1763</v>
      </c>
      <c r="LI155" t="s">
        <v>1763</v>
      </c>
      <c r="LJ155" t="s">
        <v>1767</v>
      </c>
      <c r="LK155" t="s">
        <v>1767</v>
      </c>
      <c r="LL155" t="s">
        <v>1767</v>
      </c>
      <c r="LM155" t="s">
        <v>1767</v>
      </c>
      <c r="LN155" t="s">
        <v>1767</v>
      </c>
      <c r="LO155" t="s">
        <v>1767</v>
      </c>
      <c r="LQ155" t="s">
        <v>1767</v>
      </c>
      <c r="LR155" t="s">
        <v>818</v>
      </c>
      <c r="LS155" t="s">
        <v>818</v>
      </c>
      <c r="LT155" t="s">
        <v>818</v>
      </c>
      <c r="LU155" t="s">
        <v>818</v>
      </c>
      <c r="LV155" t="s">
        <v>818</v>
      </c>
      <c r="LW155" t="s">
        <v>818</v>
      </c>
      <c r="LX155" t="s">
        <v>1767</v>
      </c>
      <c r="MA155" t="s">
        <v>1793</v>
      </c>
      <c r="MB155" t="s">
        <v>1502</v>
      </c>
      <c r="MC155" t="s">
        <v>1804</v>
      </c>
      <c r="MD155" t="s">
        <v>1763</v>
      </c>
      <c r="MF155" t="s">
        <v>1770</v>
      </c>
      <c r="MI155" t="s">
        <v>1767</v>
      </c>
      <c r="MJ155" t="s">
        <v>1771</v>
      </c>
      <c r="MK155" t="s">
        <v>1763</v>
      </c>
      <c r="ML155" t="s">
        <v>1767</v>
      </c>
      <c r="MM155" t="s">
        <v>1767</v>
      </c>
      <c r="MN155" t="s">
        <v>1767</v>
      </c>
      <c r="MO155" t="s">
        <v>1767</v>
      </c>
      <c r="MP155" t="s">
        <v>1767</v>
      </c>
      <c r="MQ155" t="s">
        <v>1767</v>
      </c>
      <c r="MR155" t="s">
        <v>1767</v>
      </c>
      <c r="MS155" t="s">
        <v>1767</v>
      </c>
      <c r="MT155" t="s">
        <v>1767</v>
      </c>
      <c r="MU155" t="s">
        <v>1767</v>
      </c>
      <c r="MV155" t="s">
        <v>1763</v>
      </c>
      <c r="MW155" t="s">
        <v>1767</v>
      </c>
      <c r="MX155" t="s">
        <v>1767</v>
      </c>
      <c r="MY155" t="s">
        <v>1767</v>
      </c>
      <c r="MZ155" t="s">
        <v>1767</v>
      </c>
      <c r="NA155" t="s">
        <v>1767</v>
      </c>
      <c r="NB155" t="s">
        <v>1767</v>
      </c>
      <c r="NR155" t="s">
        <v>1767</v>
      </c>
      <c r="NU155" t="s">
        <v>1902</v>
      </c>
      <c r="NV155" t="s">
        <v>1767</v>
      </c>
      <c r="NX155" t="s">
        <v>1773</v>
      </c>
      <c r="NY155" t="s">
        <v>818</v>
      </c>
      <c r="OA155" t="s">
        <v>1767</v>
      </c>
      <c r="OB155" t="s">
        <v>1767</v>
      </c>
      <c r="OC155" t="s">
        <v>1767</v>
      </c>
      <c r="OD155" t="s">
        <v>1767</v>
      </c>
      <c r="OE155" t="s">
        <v>1767</v>
      </c>
      <c r="OF155" t="s">
        <v>1763</v>
      </c>
      <c r="OG155" t="s">
        <v>1767</v>
      </c>
      <c r="OH155" t="s">
        <v>1767</v>
      </c>
      <c r="OI155" t="s">
        <v>1767</v>
      </c>
      <c r="OJ155" t="s">
        <v>1767</v>
      </c>
      <c r="OK155" t="s">
        <v>1767</v>
      </c>
      <c r="OL155" t="s">
        <v>1767</v>
      </c>
      <c r="OM155" t="s">
        <v>1767</v>
      </c>
      <c r="ON155" t="s">
        <v>1767</v>
      </c>
      <c r="OP155" t="s">
        <v>1767</v>
      </c>
      <c r="OQ155" t="s">
        <v>1774</v>
      </c>
      <c r="OR155" t="s">
        <v>1775</v>
      </c>
      <c r="OS155" t="s">
        <v>1806</v>
      </c>
      <c r="OT155" t="s">
        <v>1767</v>
      </c>
      <c r="OU155" t="s">
        <v>1767</v>
      </c>
      <c r="OV155" t="s">
        <v>1777</v>
      </c>
      <c r="OW155" t="s">
        <v>1798</v>
      </c>
      <c r="OX155" t="s">
        <v>832</v>
      </c>
      <c r="OY155" t="s">
        <v>1779</v>
      </c>
      <c r="OZ155" t="s">
        <v>956</v>
      </c>
      <c r="PA155" t="s">
        <v>1767</v>
      </c>
      <c r="PB155" t="s">
        <v>1767</v>
      </c>
      <c r="PC155" t="s">
        <v>1767</v>
      </c>
      <c r="PD155" t="s">
        <v>1767</v>
      </c>
      <c r="PE155" t="s">
        <v>1767</v>
      </c>
      <c r="PF155" t="s">
        <v>1763</v>
      </c>
      <c r="PG155" t="s">
        <v>1767</v>
      </c>
      <c r="PH155" t="s">
        <v>1767</v>
      </c>
      <c r="PI155" t="s">
        <v>1767</v>
      </c>
      <c r="PJ155" t="s">
        <v>1767</v>
      </c>
      <c r="PK155" t="s">
        <v>1767</v>
      </c>
      <c r="PL155" t="s">
        <v>1780</v>
      </c>
      <c r="PM155" t="s">
        <v>1057</v>
      </c>
      <c r="PN155" t="s">
        <v>837</v>
      </c>
      <c r="PO155" t="s">
        <v>1812</v>
      </c>
      <c r="PP155" t="s">
        <v>1782</v>
      </c>
      <c r="PQ155" t="s">
        <v>1763</v>
      </c>
      <c r="PR155" t="s">
        <v>1763</v>
      </c>
      <c r="PS155" t="s">
        <v>1767</v>
      </c>
      <c r="PT155" t="s">
        <v>1767</v>
      </c>
      <c r="PU155" t="s">
        <v>1767</v>
      </c>
      <c r="PV155" t="s">
        <v>1767</v>
      </c>
      <c r="PW155" t="s">
        <v>1767</v>
      </c>
      <c r="PX155" t="s">
        <v>1767</v>
      </c>
      <c r="PY155" t="s">
        <v>1767</v>
      </c>
      <c r="PZ155" t="s">
        <v>1885</v>
      </c>
      <c r="QA155" t="s">
        <v>841</v>
      </c>
      <c r="QB155" t="s">
        <v>1868</v>
      </c>
      <c r="QC155" t="s">
        <v>1785</v>
      </c>
      <c r="QD155" t="s">
        <v>1786</v>
      </c>
      <c r="QE155" t="s">
        <v>837</v>
      </c>
      <c r="QF155" t="s">
        <v>1763</v>
      </c>
      <c r="QG155" t="s">
        <v>1763</v>
      </c>
      <c r="QH155" t="s">
        <v>1763</v>
      </c>
      <c r="QI155" t="s">
        <v>1763</v>
      </c>
      <c r="QJ155" t="s">
        <v>1763</v>
      </c>
      <c r="QK155" t="s">
        <v>1763</v>
      </c>
      <c r="QL155" t="s">
        <v>1763</v>
      </c>
      <c r="QM155" t="s">
        <v>1767</v>
      </c>
      <c r="QN155" t="s">
        <v>1767</v>
      </c>
      <c r="QO155" t="s">
        <v>1767</v>
      </c>
      <c r="QP155" t="s">
        <v>1767</v>
      </c>
      <c r="QQ155" t="s">
        <v>1767</v>
      </c>
      <c r="QR155" t="s">
        <v>1763</v>
      </c>
      <c r="QS155" t="s">
        <v>1763</v>
      </c>
      <c r="QT155" t="s">
        <v>1767</v>
      </c>
      <c r="QU155" t="s">
        <v>1767</v>
      </c>
      <c r="QV155" t="s">
        <v>1767</v>
      </c>
      <c r="QW155" t="s">
        <v>1767</v>
      </c>
      <c r="QX155" t="s">
        <v>1767</v>
      </c>
      <c r="QY155" t="s">
        <v>1767</v>
      </c>
      <c r="QZ155" t="s">
        <v>1767</v>
      </c>
      <c r="RA155" t="s">
        <v>1767</v>
      </c>
      <c r="RB155" t="s">
        <v>1767</v>
      </c>
      <c r="RC155" t="s">
        <v>1767</v>
      </c>
      <c r="RD155" t="s">
        <v>1767</v>
      </c>
      <c r="RE155" t="s">
        <v>1767</v>
      </c>
      <c r="RF155" t="s">
        <v>1767</v>
      </c>
      <c r="RG155" t="s">
        <v>1767</v>
      </c>
      <c r="RH155" t="s">
        <v>1767</v>
      </c>
      <c r="RI155" t="s">
        <v>1767</v>
      </c>
      <c r="RJ155" t="s">
        <v>1767</v>
      </c>
      <c r="RK155" t="s">
        <v>1763</v>
      </c>
      <c r="RL155" t="s">
        <v>1763</v>
      </c>
      <c r="RM155" t="s">
        <v>1767</v>
      </c>
      <c r="RN155" t="s">
        <v>1767</v>
      </c>
      <c r="RO155" t="s">
        <v>1767</v>
      </c>
      <c r="RP155" t="s">
        <v>1767</v>
      </c>
      <c r="RQ155" t="s">
        <v>1767</v>
      </c>
      <c r="RR155" t="s">
        <v>1767</v>
      </c>
      <c r="RS155" t="s">
        <v>1767</v>
      </c>
      <c r="RT155" t="s">
        <v>1767</v>
      </c>
      <c r="RU155" t="s">
        <v>1767</v>
      </c>
      <c r="RV155" t="s">
        <v>1767</v>
      </c>
      <c r="RW155" t="s">
        <v>1767</v>
      </c>
      <c r="RX155" t="s">
        <v>845</v>
      </c>
      <c r="RY155" t="s">
        <v>1150</v>
      </c>
      <c r="RZ155" t="s">
        <v>1763</v>
      </c>
      <c r="SA155" t="s">
        <v>1767</v>
      </c>
      <c r="SB155" t="s">
        <v>1767</v>
      </c>
      <c r="SC155" t="s">
        <v>1767</v>
      </c>
      <c r="SD155" t="s">
        <v>1767</v>
      </c>
      <c r="SE155" t="s">
        <v>1767</v>
      </c>
      <c r="SF155" t="s">
        <v>1767</v>
      </c>
      <c r="SG155" t="s">
        <v>1767</v>
      </c>
      <c r="SH155" t="s">
        <v>1767</v>
      </c>
      <c r="SI155" t="s">
        <v>1767</v>
      </c>
      <c r="SJ155" t="s">
        <v>1763</v>
      </c>
      <c r="SK155" t="s">
        <v>1767</v>
      </c>
      <c r="SL155" t="s">
        <v>1767</v>
      </c>
      <c r="SM155" t="s">
        <v>1767</v>
      </c>
      <c r="SN155" t="s">
        <v>1767</v>
      </c>
      <c r="SO155" t="s">
        <v>1767</v>
      </c>
      <c r="SP155" t="s">
        <v>1767</v>
      </c>
      <c r="SQ155" t="s">
        <v>1767</v>
      </c>
      <c r="SR155" t="s">
        <v>1767</v>
      </c>
      <c r="SS155" t="s">
        <v>1767</v>
      </c>
      <c r="ST155" t="s">
        <v>1767</v>
      </c>
      <c r="SU155" t="s">
        <v>1767</v>
      </c>
      <c r="SV155" t="s">
        <v>1767</v>
      </c>
      <c r="SW155" t="s">
        <v>1767</v>
      </c>
      <c r="SX155" t="s">
        <v>1767</v>
      </c>
      <c r="SY155" t="s">
        <v>1767</v>
      </c>
      <c r="SZ155" t="s">
        <v>1767</v>
      </c>
      <c r="TA155" t="s">
        <v>1767</v>
      </c>
      <c r="TB155" t="s">
        <v>1767</v>
      </c>
      <c r="TC155" t="s">
        <v>1767</v>
      </c>
      <c r="TD155" t="s">
        <v>1767</v>
      </c>
      <c r="TE155" t="s">
        <v>1767</v>
      </c>
      <c r="TF155" t="s">
        <v>1763</v>
      </c>
      <c r="TG155" t="s">
        <v>1767</v>
      </c>
      <c r="TH155" t="s">
        <v>1767</v>
      </c>
      <c r="TI155" t="s">
        <v>1767</v>
      </c>
      <c r="TJ155" t="s">
        <v>1767</v>
      </c>
      <c r="TU155" t="s">
        <v>1767</v>
      </c>
      <c r="TY155" t="s">
        <v>1763</v>
      </c>
      <c r="TZ155" t="s">
        <v>1767</v>
      </c>
      <c r="UA155" t="s">
        <v>1767</v>
      </c>
      <c r="UB155" t="s">
        <v>1767</v>
      </c>
      <c r="UC155" t="s">
        <v>1767</v>
      </c>
      <c r="UD155" t="s">
        <v>1767</v>
      </c>
      <c r="UE155" t="s">
        <v>1767</v>
      </c>
      <c r="UF155" t="s">
        <v>1767</v>
      </c>
      <c r="UG155" t="s">
        <v>1767</v>
      </c>
      <c r="UH155" t="s">
        <v>1767</v>
      </c>
      <c r="UI155" t="s">
        <v>1767</v>
      </c>
      <c r="UJ155" t="s">
        <v>1767</v>
      </c>
      <c r="UK155" t="s">
        <v>1767</v>
      </c>
      <c r="UL155" t="s">
        <v>1767</v>
      </c>
      <c r="UM155" t="s">
        <v>1767</v>
      </c>
      <c r="UN155" t="s">
        <v>1767</v>
      </c>
      <c r="UO155" t="s">
        <v>1767</v>
      </c>
      <c r="UP155" t="s">
        <v>1767</v>
      </c>
      <c r="UQ155" t="s">
        <v>1767</v>
      </c>
      <c r="UR155" t="s">
        <v>1767</v>
      </c>
      <c r="US155" t="s">
        <v>1767</v>
      </c>
      <c r="UT155" t="s">
        <v>1767</v>
      </c>
      <c r="UU155" t="s">
        <v>1767</v>
      </c>
      <c r="UV155" t="s">
        <v>1767</v>
      </c>
      <c r="UW155" t="s">
        <v>1763</v>
      </c>
      <c r="UX155" t="s">
        <v>1767</v>
      </c>
      <c r="UY155" t="s">
        <v>1767</v>
      </c>
      <c r="UZ155" t="s">
        <v>1767</v>
      </c>
      <c r="VD155" t="s">
        <v>1763</v>
      </c>
      <c r="VE155" t="s">
        <v>1767</v>
      </c>
      <c r="VF155" t="s">
        <v>1767</v>
      </c>
      <c r="VG155" t="s">
        <v>1767</v>
      </c>
      <c r="VH155" t="s">
        <v>1767</v>
      </c>
      <c r="VI155" t="s">
        <v>1767</v>
      </c>
      <c r="VJ155" t="s">
        <v>1767</v>
      </c>
      <c r="VK155" t="s">
        <v>1767</v>
      </c>
      <c r="VL155" t="s">
        <v>1767</v>
      </c>
      <c r="VM155" t="s">
        <v>1767</v>
      </c>
      <c r="VN155" t="s">
        <v>1767</v>
      </c>
      <c r="VO155" t="s">
        <v>1767</v>
      </c>
      <c r="VP155" t="s">
        <v>1767</v>
      </c>
      <c r="VQ155" t="s">
        <v>1767</v>
      </c>
      <c r="VY155" t="s">
        <v>1767</v>
      </c>
      <c r="VZ155" t="s">
        <v>1767</v>
      </c>
      <c r="WA155" t="s">
        <v>1767</v>
      </c>
      <c r="WJ155" t="s">
        <v>1763</v>
      </c>
      <c r="WK155" t="s">
        <v>1763</v>
      </c>
      <c r="WL155" t="s">
        <v>1767</v>
      </c>
      <c r="WM155" t="s">
        <v>1767</v>
      </c>
      <c r="WN155" t="s">
        <v>1767</v>
      </c>
      <c r="WO155" t="s">
        <v>1767</v>
      </c>
      <c r="WP155" t="s">
        <v>1767</v>
      </c>
      <c r="WQ155" t="s">
        <v>1767</v>
      </c>
      <c r="WR155" t="s">
        <v>1767</v>
      </c>
      <c r="WS155" t="s">
        <v>973</v>
      </c>
      <c r="WU155" t="s">
        <v>1767</v>
      </c>
      <c r="WV155" t="s">
        <v>1767</v>
      </c>
      <c r="WW155" t="s">
        <v>1767</v>
      </c>
      <c r="WX155" t="s">
        <v>1767</v>
      </c>
      <c r="WY155" t="s">
        <v>1767</v>
      </c>
      <c r="WZ155" t="s">
        <v>1763</v>
      </c>
      <c r="XA155" t="s">
        <v>1767</v>
      </c>
      <c r="XB155" t="s">
        <v>1767</v>
      </c>
      <c r="XC155" t="s">
        <v>1789</v>
      </c>
      <c r="XD155" t="s">
        <v>1763</v>
      </c>
      <c r="XE155" t="s">
        <v>1767</v>
      </c>
      <c r="XF155" t="s">
        <v>1767</v>
      </c>
      <c r="XG155" t="s">
        <v>1767</v>
      </c>
      <c r="XH155" t="s">
        <v>1767</v>
      </c>
      <c r="XI155" t="s">
        <v>1767</v>
      </c>
      <c r="XJ155" t="s">
        <v>1767</v>
      </c>
      <c r="XK155" t="s">
        <v>1767</v>
      </c>
      <c r="XL155" t="s">
        <v>1767</v>
      </c>
      <c r="XM155" t="s">
        <v>1767</v>
      </c>
      <c r="XN155" t="s">
        <v>1767</v>
      </c>
      <c r="XO155" t="s">
        <v>1767</v>
      </c>
      <c r="XP155" t="s">
        <v>1767</v>
      </c>
      <c r="XQ155" t="s">
        <v>1767</v>
      </c>
      <c r="XR155" t="s">
        <v>1767</v>
      </c>
      <c r="XS155" t="s">
        <v>1767</v>
      </c>
      <c r="XT155" t="s">
        <v>1767</v>
      </c>
      <c r="XU155" t="s">
        <v>1767</v>
      </c>
      <c r="XV155" t="s">
        <v>1767</v>
      </c>
      <c r="XW155" t="s">
        <v>1763</v>
      </c>
      <c r="XX155" t="s">
        <v>1767</v>
      </c>
      <c r="XY155" t="s">
        <v>1767</v>
      </c>
      <c r="XZ155" t="s">
        <v>1767</v>
      </c>
      <c r="ZM155" t="s">
        <v>1767</v>
      </c>
      <c r="ZN155" t="s">
        <v>1763</v>
      </c>
      <c r="ZO155" t="s">
        <v>1767</v>
      </c>
      <c r="ZP155" t="s">
        <v>1767</v>
      </c>
      <c r="ZQ155" t="s">
        <v>1767</v>
      </c>
      <c r="ZR155" t="s">
        <v>1767</v>
      </c>
      <c r="ZS155" t="s">
        <v>1767</v>
      </c>
      <c r="ZT155" t="s">
        <v>1767</v>
      </c>
      <c r="ZU155" t="s">
        <v>1767</v>
      </c>
      <c r="ZV155" t="s">
        <v>1767</v>
      </c>
      <c r="ZW155" t="s">
        <v>1767</v>
      </c>
      <c r="ZX155" t="s">
        <v>1767</v>
      </c>
      <c r="ZY155" t="s">
        <v>1767</v>
      </c>
      <c r="ZZ155" t="s">
        <v>1767</v>
      </c>
      <c r="AAA155" t="s">
        <v>1767</v>
      </c>
      <c r="AAB155" t="s">
        <v>1767</v>
      </c>
      <c r="AAC155" t="s">
        <v>1767</v>
      </c>
      <c r="AAD155" t="s">
        <v>1767</v>
      </c>
      <c r="AAE155" t="s">
        <v>1767</v>
      </c>
      <c r="AAF155" t="s">
        <v>1767</v>
      </c>
      <c r="AAH155" t="s">
        <v>1767</v>
      </c>
      <c r="AAI155" t="s">
        <v>1767</v>
      </c>
      <c r="AAJ155" t="s">
        <v>1767</v>
      </c>
      <c r="AAK155" t="s">
        <v>1767</v>
      </c>
      <c r="AAL155" t="s">
        <v>1763</v>
      </c>
      <c r="AAM155" t="s">
        <v>1767</v>
      </c>
      <c r="AAN155" t="s">
        <v>1767</v>
      </c>
      <c r="AAO155" t="s">
        <v>1767</v>
      </c>
      <c r="AAP155" t="s">
        <v>1767</v>
      </c>
      <c r="AAQ155" t="s">
        <v>1767</v>
      </c>
      <c r="AAR155" t="s">
        <v>1767</v>
      </c>
      <c r="AAS155" t="s">
        <v>1767</v>
      </c>
      <c r="AAT155" t="s">
        <v>1767</v>
      </c>
      <c r="AAV155" t="s">
        <v>1767</v>
      </c>
      <c r="AAW155" t="s">
        <v>1767</v>
      </c>
      <c r="AAX155" t="s">
        <v>1767</v>
      </c>
      <c r="AAY155" t="s">
        <v>1767</v>
      </c>
      <c r="AAZ155" t="s">
        <v>1763</v>
      </c>
      <c r="ABA155" t="s">
        <v>1763</v>
      </c>
      <c r="ABB155" t="s">
        <v>1763</v>
      </c>
      <c r="ABC155" t="s">
        <v>1767</v>
      </c>
      <c r="ABD155" t="s">
        <v>1767</v>
      </c>
      <c r="ABE155" t="s">
        <v>1767</v>
      </c>
      <c r="ABF155" t="s">
        <v>1767</v>
      </c>
      <c r="ABG155" t="s">
        <v>1767</v>
      </c>
      <c r="ABH155" t="s">
        <v>1767</v>
      </c>
      <c r="ABI155" t="s">
        <v>1767</v>
      </c>
      <c r="ABJ155" t="s">
        <v>1767</v>
      </c>
      <c r="ABK155" t="s">
        <v>1767</v>
      </c>
      <c r="ABL155" t="s">
        <v>1767</v>
      </c>
      <c r="ABM155" t="s">
        <v>1767</v>
      </c>
      <c r="ABN155" t="s">
        <v>1767</v>
      </c>
      <c r="ABO155" t="s">
        <v>1767</v>
      </c>
      <c r="ABP155" t="s">
        <v>1767</v>
      </c>
      <c r="ABQ155" t="s">
        <v>1767</v>
      </c>
      <c r="ABR155" t="s">
        <v>1767</v>
      </c>
      <c r="ABS155" t="s">
        <v>1767</v>
      </c>
      <c r="ABT155" t="s">
        <v>1763</v>
      </c>
      <c r="ABU155" t="s">
        <v>1763</v>
      </c>
      <c r="ABV155" t="s">
        <v>1767</v>
      </c>
      <c r="ABW155" t="s">
        <v>1763</v>
      </c>
      <c r="ABX155" t="s">
        <v>1767</v>
      </c>
      <c r="ABY155" t="s">
        <v>1767</v>
      </c>
      <c r="ABZ155" t="s">
        <v>1767</v>
      </c>
      <c r="ACA155" t="s">
        <v>1767</v>
      </c>
      <c r="ACB155" t="s">
        <v>1767</v>
      </c>
      <c r="ACC155" t="s">
        <v>1767</v>
      </c>
      <c r="ACD155" t="s">
        <v>1767</v>
      </c>
      <c r="ACE155" t="s">
        <v>1767</v>
      </c>
      <c r="ACF155" t="s">
        <v>1767</v>
      </c>
      <c r="ACG155" t="s">
        <v>1767</v>
      </c>
      <c r="ACH155" t="s">
        <v>1767</v>
      </c>
      <c r="ACI155" t="s">
        <v>1767</v>
      </c>
    </row>
    <row r="156" spans="1:763">
      <c r="A156" t="s">
        <v>1503</v>
      </c>
      <c r="B156" t="s">
        <v>1504</v>
      </c>
      <c r="C156" t="s">
        <v>1505</v>
      </c>
      <c r="D156" t="s">
        <v>811</v>
      </c>
      <c r="E156" t="s">
        <v>811</v>
      </c>
      <c r="P156" t="s">
        <v>812</v>
      </c>
      <c r="Q156">
        <v>0.874863865752458</v>
      </c>
      <c r="T156" t="s">
        <v>1907</v>
      </c>
      <c r="V156" t="s">
        <v>1763</v>
      </c>
      <c r="X156" t="s">
        <v>1763</v>
      </c>
      <c r="Y156" t="s">
        <v>1764</v>
      </c>
      <c r="AA156" t="s">
        <v>1765</v>
      </c>
      <c r="AB156" t="s">
        <v>1766</v>
      </c>
      <c r="AC156" t="s">
        <v>1057</v>
      </c>
      <c r="AD156" t="s">
        <v>1767</v>
      </c>
      <c r="AE156" t="s">
        <v>836</v>
      </c>
      <c r="AF156" t="s">
        <v>845</v>
      </c>
      <c r="AG156" t="s">
        <v>818</v>
      </c>
      <c r="KF156" t="s">
        <v>1057</v>
      </c>
      <c r="KH156" t="s">
        <v>818</v>
      </c>
      <c r="KI156" t="s">
        <v>818</v>
      </c>
      <c r="KJ156" t="s">
        <v>818</v>
      </c>
      <c r="KK156" t="s">
        <v>845</v>
      </c>
      <c r="KL156" t="s">
        <v>845</v>
      </c>
      <c r="KM156" t="s">
        <v>818</v>
      </c>
      <c r="KN156" t="s">
        <v>845</v>
      </c>
      <c r="KO156" t="s">
        <v>818</v>
      </c>
      <c r="KP156" t="s">
        <v>837</v>
      </c>
      <c r="KQ156" t="s">
        <v>845</v>
      </c>
      <c r="KR156" t="s">
        <v>818</v>
      </c>
      <c r="KS156" t="s">
        <v>818</v>
      </c>
      <c r="KT156" t="s">
        <v>845</v>
      </c>
      <c r="KU156" t="s">
        <v>818</v>
      </c>
      <c r="KV156" t="s">
        <v>845</v>
      </c>
      <c r="KW156" t="s">
        <v>818</v>
      </c>
      <c r="KX156" t="s">
        <v>818</v>
      </c>
      <c r="KY156" t="s">
        <v>818</v>
      </c>
      <c r="KZ156" t="s">
        <v>837</v>
      </c>
      <c r="LA156" t="s">
        <v>818</v>
      </c>
      <c r="LB156" t="s">
        <v>845</v>
      </c>
      <c r="LC156" t="s">
        <v>836</v>
      </c>
      <c r="LD156" t="s">
        <v>1057</v>
      </c>
      <c r="LE156" t="s">
        <v>879</v>
      </c>
      <c r="LF156" t="s">
        <v>845</v>
      </c>
      <c r="LH156" t="s">
        <v>1767</v>
      </c>
      <c r="LI156" t="s">
        <v>1767</v>
      </c>
      <c r="LJ156" t="s">
        <v>1767</v>
      </c>
      <c r="LK156" t="s">
        <v>1767</v>
      </c>
      <c r="LL156" t="s">
        <v>1767</v>
      </c>
      <c r="LM156" t="s">
        <v>1767</v>
      </c>
      <c r="LO156" t="s">
        <v>1767</v>
      </c>
      <c r="LQ156" t="s">
        <v>1767</v>
      </c>
      <c r="LR156" t="s">
        <v>818</v>
      </c>
      <c r="LS156" t="s">
        <v>818</v>
      </c>
      <c r="LT156" t="s">
        <v>818</v>
      </c>
      <c r="LU156" t="s">
        <v>818</v>
      </c>
      <c r="LV156" t="s">
        <v>818</v>
      </c>
      <c r="LW156" t="s">
        <v>818</v>
      </c>
      <c r="LX156" t="s">
        <v>1767</v>
      </c>
      <c r="MA156" t="s">
        <v>1793</v>
      </c>
      <c r="MB156" t="s">
        <v>922</v>
      </c>
      <c r="MC156" t="s">
        <v>1804</v>
      </c>
      <c r="MD156" t="s">
        <v>1763</v>
      </c>
      <c r="MF156" t="s">
        <v>1833</v>
      </c>
      <c r="MH156" t="s">
        <v>1834</v>
      </c>
      <c r="MI156" t="s">
        <v>1763</v>
      </c>
      <c r="MJ156" t="s">
        <v>1835</v>
      </c>
      <c r="MU156" t="s">
        <v>1763</v>
      </c>
      <c r="NC156" t="s">
        <v>1763</v>
      </c>
      <c r="ND156" t="s">
        <v>1767</v>
      </c>
      <c r="NE156" t="s">
        <v>1763</v>
      </c>
      <c r="NF156" t="s">
        <v>1767</v>
      </c>
      <c r="NG156" t="s">
        <v>1767</v>
      </c>
      <c r="NH156" t="s">
        <v>1767</v>
      </c>
      <c r="NI156" t="s">
        <v>1767</v>
      </c>
      <c r="NJ156" t="s">
        <v>1767</v>
      </c>
      <c r="NK156" t="s">
        <v>1767</v>
      </c>
      <c r="NL156" t="s">
        <v>1763</v>
      </c>
      <c r="NM156" t="s">
        <v>1767</v>
      </c>
      <c r="NN156" t="s">
        <v>1767</v>
      </c>
      <c r="NO156" t="s">
        <v>1767</v>
      </c>
      <c r="NP156" t="s">
        <v>1767</v>
      </c>
      <c r="NQ156" t="s">
        <v>1767</v>
      </c>
      <c r="NR156" t="s">
        <v>1763</v>
      </c>
      <c r="NS156" t="s">
        <v>1767</v>
      </c>
      <c r="NU156" t="s">
        <v>1772</v>
      </c>
      <c r="NX156" t="s">
        <v>1845</v>
      </c>
      <c r="NY156" t="s">
        <v>879</v>
      </c>
      <c r="NZ156" t="s">
        <v>877</v>
      </c>
      <c r="OP156" t="s">
        <v>1767</v>
      </c>
      <c r="OQ156" t="s">
        <v>1774</v>
      </c>
      <c r="OR156" t="s">
        <v>1775</v>
      </c>
      <c r="OS156" t="s">
        <v>1806</v>
      </c>
      <c r="OT156" t="s">
        <v>1763</v>
      </c>
      <c r="OU156" t="s">
        <v>1767</v>
      </c>
      <c r="OV156" t="s">
        <v>1777</v>
      </c>
      <c r="OW156" t="s">
        <v>1798</v>
      </c>
      <c r="OX156" t="s">
        <v>832</v>
      </c>
      <c r="OY156" t="s">
        <v>1779</v>
      </c>
      <c r="OZ156" t="s">
        <v>849</v>
      </c>
      <c r="PA156" t="s">
        <v>1763</v>
      </c>
      <c r="PB156" t="s">
        <v>1767</v>
      </c>
      <c r="PC156" t="s">
        <v>1767</v>
      </c>
      <c r="PD156" t="s">
        <v>1767</v>
      </c>
      <c r="PE156" t="s">
        <v>1763</v>
      </c>
      <c r="PF156" t="s">
        <v>1767</v>
      </c>
      <c r="PG156" t="s">
        <v>1767</v>
      </c>
      <c r="PH156" t="s">
        <v>1767</v>
      </c>
      <c r="PI156" t="s">
        <v>1767</v>
      </c>
      <c r="PJ156" t="s">
        <v>1767</v>
      </c>
      <c r="PK156" t="s">
        <v>1767</v>
      </c>
      <c r="PL156" t="s">
        <v>1780</v>
      </c>
      <c r="PM156" t="s">
        <v>879</v>
      </c>
      <c r="PN156" t="s">
        <v>837</v>
      </c>
      <c r="PO156" t="s">
        <v>1799</v>
      </c>
      <c r="PP156" t="s">
        <v>1800</v>
      </c>
      <c r="PQ156" t="s">
        <v>1763</v>
      </c>
      <c r="PR156" t="s">
        <v>1763</v>
      </c>
      <c r="PS156" t="s">
        <v>1767</v>
      </c>
      <c r="PT156" t="s">
        <v>1767</v>
      </c>
      <c r="PU156" t="s">
        <v>1767</v>
      </c>
      <c r="PV156" t="s">
        <v>1767</v>
      </c>
      <c r="PW156" t="s">
        <v>1767</v>
      </c>
      <c r="PX156" t="s">
        <v>1767</v>
      </c>
      <c r="PY156" t="s">
        <v>1767</v>
      </c>
      <c r="PZ156" t="s">
        <v>1783</v>
      </c>
      <c r="QA156" t="s">
        <v>841</v>
      </c>
      <c r="QB156" t="s">
        <v>1784</v>
      </c>
      <c r="QC156" t="s">
        <v>1785</v>
      </c>
      <c r="QD156" t="s">
        <v>1815</v>
      </c>
      <c r="QE156" t="s">
        <v>845</v>
      </c>
      <c r="QF156" t="s">
        <v>1763</v>
      </c>
      <c r="QG156" t="s">
        <v>1763</v>
      </c>
      <c r="QH156" t="s">
        <v>1763</v>
      </c>
      <c r="QI156" t="s">
        <v>1767</v>
      </c>
      <c r="QJ156" t="s">
        <v>1763</v>
      </c>
      <c r="QK156" t="s">
        <v>1767</v>
      </c>
      <c r="QL156" t="s">
        <v>1767</v>
      </c>
      <c r="QM156" t="s">
        <v>1767</v>
      </c>
      <c r="QN156" t="s">
        <v>1767</v>
      </c>
      <c r="QO156" t="s">
        <v>1767</v>
      </c>
      <c r="QP156" t="s">
        <v>1767</v>
      </c>
      <c r="QQ156" t="s">
        <v>1767</v>
      </c>
      <c r="QR156" t="s">
        <v>1767</v>
      </c>
      <c r="QS156" t="s">
        <v>1767</v>
      </c>
      <c r="QT156" t="s">
        <v>1767</v>
      </c>
      <c r="QU156" t="s">
        <v>1767</v>
      </c>
      <c r="QV156" t="s">
        <v>1767</v>
      </c>
      <c r="QW156" t="s">
        <v>1767</v>
      </c>
      <c r="QX156" t="s">
        <v>1767</v>
      </c>
      <c r="QY156" t="s">
        <v>1767</v>
      </c>
      <c r="QZ156" t="s">
        <v>1763</v>
      </c>
      <c r="RA156" t="s">
        <v>1767</v>
      </c>
      <c r="RB156" t="s">
        <v>1767</v>
      </c>
      <c r="RC156" t="s">
        <v>1767</v>
      </c>
      <c r="RD156" t="s">
        <v>1767</v>
      </c>
      <c r="RE156" t="s">
        <v>1767</v>
      </c>
      <c r="RF156" t="s">
        <v>1767</v>
      </c>
      <c r="RG156" t="s">
        <v>1767</v>
      </c>
      <c r="RH156" t="s">
        <v>1767</v>
      </c>
      <c r="RI156" t="s">
        <v>1767</v>
      </c>
      <c r="RJ156" t="s">
        <v>1767</v>
      </c>
      <c r="RK156" t="s">
        <v>1763</v>
      </c>
      <c r="RL156" t="s">
        <v>1767</v>
      </c>
      <c r="RM156" t="s">
        <v>1767</v>
      </c>
      <c r="RN156" t="s">
        <v>1767</v>
      </c>
      <c r="RO156" t="s">
        <v>1763</v>
      </c>
      <c r="RP156" t="s">
        <v>1767</v>
      </c>
      <c r="RQ156" t="s">
        <v>1767</v>
      </c>
      <c r="RR156" t="s">
        <v>1767</v>
      </c>
      <c r="RS156" t="s">
        <v>1763</v>
      </c>
      <c r="RT156" t="s">
        <v>1767</v>
      </c>
      <c r="RU156" t="s">
        <v>1767</v>
      </c>
      <c r="RV156" t="s">
        <v>1767</v>
      </c>
      <c r="RW156" t="s">
        <v>1767</v>
      </c>
      <c r="RX156" t="s">
        <v>818</v>
      </c>
      <c r="RZ156" t="s">
        <v>1763</v>
      </c>
      <c r="SA156" t="s">
        <v>1818</v>
      </c>
      <c r="SB156" t="s">
        <v>1767</v>
      </c>
      <c r="SC156" t="s">
        <v>1767</v>
      </c>
      <c r="SD156" t="s">
        <v>1763</v>
      </c>
      <c r="SE156" t="s">
        <v>1767</v>
      </c>
      <c r="SF156" t="s">
        <v>1767</v>
      </c>
      <c r="SG156" t="s">
        <v>1767</v>
      </c>
      <c r="SH156" t="s">
        <v>1767</v>
      </c>
      <c r="SI156" t="s">
        <v>1767</v>
      </c>
      <c r="SJ156" t="s">
        <v>1767</v>
      </c>
      <c r="SK156" t="s">
        <v>1767</v>
      </c>
      <c r="SL156" t="s">
        <v>1767</v>
      </c>
      <c r="SM156" t="s">
        <v>1767</v>
      </c>
      <c r="SN156" t="s">
        <v>1767</v>
      </c>
      <c r="SO156" t="s">
        <v>1767</v>
      </c>
      <c r="SP156" t="s">
        <v>1767</v>
      </c>
      <c r="SQ156" t="s">
        <v>1767</v>
      </c>
      <c r="SR156" t="s">
        <v>1763</v>
      </c>
      <c r="SS156" t="s">
        <v>1767</v>
      </c>
      <c r="ST156" t="s">
        <v>1767</v>
      </c>
      <c r="SU156" t="s">
        <v>1767</v>
      </c>
      <c r="SV156" t="s">
        <v>1767</v>
      </c>
      <c r="SW156" t="s">
        <v>1763</v>
      </c>
      <c r="SX156" t="s">
        <v>1767</v>
      </c>
      <c r="SY156" t="s">
        <v>1763</v>
      </c>
      <c r="SZ156" t="s">
        <v>1763</v>
      </c>
      <c r="TA156" t="s">
        <v>1767</v>
      </c>
      <c r="TB156" t="s">
        <v>1767</v>
      </c>
      <c r="TC156" t="s">
        <v>1767</v>
      </c>
      <c r="TD156" t="s">
        <v>1767</v>
      </c>
      <c r="TE156" t="s">
        <v>1767</v>
      </c>
      <c r="TF156" t="s">
        <v>1767</v>
      </c>
      <c r="TG156" t="s">
        <v>1767</v>
      </c>
      <c r="TH156" t="s">
        <v>1767</v>
      </c>
      <c r="TI156" t="s">
        <v>1767</v>
      </c>
      <c r="TJ156" t="s">
        <v>1763</v>
      </c>
      <c r="TK156" t="s">
        <v>1767</v>
      </c>
      <c r="TL156" t="s">
        <v>1767</v>
      </c>
      <c r="TM156" t="s">
        <v>1767</v>
      </c>
      <c r="TN156" t="s">
        <v>1767</v>
      </c>
      <c r="TO156" t="s">
        <v>1767</v>
      </c>
      <c r="TP156" t="s">
        <v>1767</v>
      </c>
      <c r="TQ156" t="s">
        <v>1767</v>
      </c>
      <c r="TR156" t="s">
        <v>1767</v>
      </c>
      <c r="TS156" t="s">
        <v>1767</v>
      </c>
      <c r="TT156" t="s">
        <v>1763</v>
      </c>
      <c r="TU156" t="s">
        <v>1767</v>
      </c>
      <c r="TV156" t="s">
        <v>1767</v>
      </c>
      <c r="TW156" t="s">
        <v>1767</v>
      </c>
      <c r="TX156" t="s">
        <v>1943</v>
      </c>
      <c r="TY156" t="s">
        <v>1763</v>
      </c>
      <c r="TZ156" t="s">
        <v>1767</v>
      </c>
      <c r="UA156" t="s">
        <v>1767</v>
      </c>
      <c r="UB156" t="s">
        <v>1767</v>
      </c>
      <c r="UC156" t="s">
        <v>1767</v>
      </c>
      <c r="UD156" t="s">
        <v>1767</v>
      </c>
      <c r="UE156" t="s">
        <v>1767</v>
      </c>
      <c r="UF156" t="s">
        <v>1767</v>
      </c>
      <c r="UG156" t="s">
        <v>1767</v>
      </c>
      <c r="UH156" t="s">
        <v>1767</v>
      </c>
      <c r="UI156" t="s">
        <v>1767</v>
      </c>
      <c r="UJ156" t="s">
        <v>1767</v>
      </c>
      <c r="UK156" t="s">
        <v>1767</v>
      </c>
      <c r="UL156" t="s">
        <v>1818</v>
      </c>
      <c r="UM156" t="s">
        <v>1767</v>
      </c>
      <c r="UN156" t="s">
        <v>1767</v>
      </c>
      <c r="UO156" t="s">
        <v>1767</v>
      </c>
      <c r="UP156" t="s">
        <v>1763</v>
      </c>
      <c r="UQ156" t="s">
        <v>1767</v>
      </c>
      <c r="UR156" t="s">
        <v>1763</v>
      </c>
      <c r="US156" t="s">
        <v>1767</v>
      </c>
      <c r="UT156" t="s">
        <v>1767</v>
      </c>
      <c r="UU156" t="s">
        <v>1767</v>
      </c>
      <c r="UV156" t="s">
        <v>1767</v>
      </c>
      <c r="UW156" t="s">
        <v>1767</v>
      </c>
      <c r="UX156" t="s">
        <v>1767</v>
      </c>
      <c r="UY156" t="s">
        <v>1767</v>
      </c>
      <c r="UZ156" t="s">
        <v>1767</v>
      </c>
      <c r="VB156" t="s">
        <v>1822</v>
      </c>
      <c r="VC156" t="s">
        <v>1788</v>
      </c>
      <c r="VD156" t="s">
        <v>1763</v>
      </c>
      <c r="VE156" t="s">
        <v>1767</v>
      </c>
      <c r="VF156" t="s">
        <v>1767</v>
      </c>
      <c r="VG156" t="s">
        <v>1767</v>
      </c>
      <c r="VH156" t="s">
        <v>1767</v>
      </c>
      <c r="VI156" t="s">
        <v>1767</v>
      </c>
      <c r="VJ156" t="s">
        <v>1767</v>
      </c>
      <c r="VK156" t="s">
        <v>1767</v>
      </c>
      <c r="VL156" t="s">
        <v>1767</v>
      </c>
      <c r="VM156" t="s">
        <v>1767</v>
      </c>
      <c r="VN156" t="s">
        <v>1767</v>
      </c>
      <c r="VO156" t="s">
        <v>1767</v>
      </c>
      <c r="VP156" t="s">
        <v>1767</v>
      </c>
      <c r="VQ156" t="s">
        <v>1767</v>
      </c>
      <c r="VY156" t="s">
        <v>1767</v>
      </c>
      <c r="VZ156" t="s">
        <v>1763</v>
      </c>
      <c r="WA156" t="s">
        <v>1767</v>
      </c>
      <c r="WJ156" t="s">
        <v>1767</v>
      </c>
      <c r="WK156" t="s">
        <v>1763</v>
      </c>
      <c r="WL156" t="s">
        <v>1767</v>
      </c>
      <c r="WM156" t="s">
        <v>1767</v>
      </c>
      <c r="WN156" t="s">
        <v>1767</v>
      </c>
      <c r="WO156" t="s">
        <v>1767</v>
      </c>
      <c r="WP156" t="s">
        <v>1767</v>
      </c>
      <c r="WQ156" t="s">
        <v>1767</v>
      </c>
      <c r="WR156" t="s">
        <v>1767</v>
      </c>
      <c r="WS156" t="s">
        <v>908</v>
      </c>
      <c r="WU156" t="s">
        <v>1767</v>
      </c>
      <c r="WV156" t="s">
        <v>1767</v>
      </c>
      <c r="WW156" t="s">
        <v>1767</v>
      </c>
      <c r="WX156" t="s">
        <v>1767</v>
      </c>
      <c r="WY156" t="s">
        <v>1767</v>
      </c>
      <c r="WZ156" t="s">
        <v>1763</v>
      </c>
      <c r="XA156" t="s">
        <v>1767</v>
      </c>
      <c r="XB156" t="s">
        <v>1767</v>
      </c>
      <c r="XC156" t="s">
        <v>1802</v>
      </c>
      <c r="XD156" t="s">
        <v>1767</v>
      </c>
      <c r="XE156" t="s">
        <v>1767</v>
      </c>
      <c r="XF156" t="s">
        <v>1767</v>
      </c>
      <c r="XG156" t="s">
        <v>1767</v>
      </c>
      <c r="XH156" t="s">
        <v>1767</v>
      </c>
      <c r="XI156" t="s">
        <v>1767</v>
      </c>
      <c r="XJ156" t="s">
        <v>1763</v>
      </c>
      <c r="XK156" t="s">
        <v>1767</v>
      </c>
      <c r="XL156" t="s">
        <v>1767</v>
      </c>
      <c r="XM156" t="s">
        <v>1767</v>
      </c>
      <c r="XN156" t="s">
        <v>1763</v>
      </c>
      <c r="XO156" t="s">
        <v>1767</v>
      </c>
      <c r="XP156" t="s">
        <v>1767</v>
      </c>
      <c r="XQ156" t="s">
        <v>1767</v>
      </c>
      <c r="XR156" t="s">
        <v>1763</v>
      </c>
      <c r="XS156" t="s">
        <v>1767</v>
      </c>
      <c r="XT156" t="s">
        <v>1763</v>
      </c>
      <c r="XU156" t="s">
        <v>1763</v>
      </c>
      <c r="XV156" t="s">
        <v>1767</v>
      </c>
      <c r="XW156" t="s">
        <v>1767</v>
      </c>
      <c r="XX156" t="s">
        <v>1767</v>
      </c>
      <c r="XY156" t="s">
        <v>1767</v>
      </c>
      <c r="XZ156" t="s">
        <v>1767</v>
      </c>
      <c r="ZM156" t="s">
        <v>1767</v>
      </c>
      <c r="ZN156" t="s">
        <v>1767</v>
      </c>
      <c r="ZO156" t="s">
        <v>1767</v>
      </c>
      <c r="ZP156" t="s">
        <v>1767</v>
      </c>
      <c r="ZQ156" t="s">
        <v>1767</v>
      </c>
      <c r="ZR156" t="s">
        <v>1763</v>
      </c>
      <c r="ZS156" t="s">
        <v>1767</v>
      </c>
      <c r="ZT156" t="s">
        <v>1767</v>
      </c>
      <c r="ZU156" t="s">
        <v>1767</v>
      </c>
      <c r="ZV156" t="s">
        <v>1767</v>
      </c>
      <c r="ZW156" t="s">
        <v>1767</v>
      </c>
      <c r="ZX156" t="s">
        <v>1767</v>
      </c>
      <c r="ZY156" t="s">
        <v>1767</v>
      </c>
      <c r="ZZ156" t="s">
        <v>1767</v>
      </c>
      <c r="AAA156" t="s">
        <v>1767</v>
      </c>
      <c r="AAB156" t="s">
        <v>1767</v>
      </c>
      <c r="AAC156" t="s">
        <v>1767</v>
      </c>
      <c r="AAD156" t="s">
        <v>1767</v>
      </c>
      <c r="AAE156" t="s">
        <v>1767</v>
      </c>
      <c r="AAF156" t="s">
        <v>1767</v>
      </c>
      <c r="AAH156" t="s">
        <v>1767</v>
      </c>
      <c r="AAI156" t="s">
        <v>1767</v>
      </c>
      <c r="AAJ156" t="s">
        <v>1767</v>
      </c>
      <c r="AAK156" t="s">
        <v>1767</v>
      </c>
      <c r="AAL156" t="s">
        <v>1767</v>
      </c>
      <c r="AAM156" t="s">
        <v>1767</v>
      </c>
      <c r="AAN156" t="s">
        <v>1767</v>
      </c>
      <c r="AAO156" t="s">
        <v>1767</v>
      </c>
      <c r="AAP156" t="s">
        <v>1767</v>
      </c>
      <c r="AAQ156" t="s">
        <v>1767</v>
      </c>
      <c r="AAR156" t="s">
        <v>1767</v>
      </c>
      <c r="AAS156" t="s">
        <v>1763</v>
      </c>
      <c r="AAT156" t="s">
        <v>1767</v>
      </c>
      <c r="AAV156" t="s">
        <v>1767</v>
      </c>
      <c r="AAW156" t="s">
        <v>1767</v>
      </c>
      <c r="AAX156" t="s">
        <v>1767</v>
      </c>
      <c r="AAY156" t="s">
        <v>1767</v>
      </c>
      <c r="AAZ156" t="s">
        <v>1767</v>
      </c>
      <c r="ABA156" t="s">
        <v>1767</v>
      </c>
      <c r="ABB156" t="s">
        <v>1767</v>
      </c>
      <c r="ABC156" t="s">
        <v>1767</v>
      </c>
      <c r="ABD156" t="s">
        <v>1767</v>
      </c>
      <c r="ABE156" t="s">
        <v>1767</v>
      </c>
      <c r="ABF156" t="s">
        <v>1767</v>
      </c>
      <c r="ABG156" t="s">
        <v>1767</v>
      </c>
      <c r="ABH156" t="s">
        <v>1767</v>
      </c>
      <c r="ABI156" t="s">
        <v>1767</v>
      </c>
      <c r="ABJ156" t="s">
        <v>1767</v>
      </c>
      <c r="ABK156" t="s">
        <v>1763</v>
      </c>
      <c r="ABL156" t="s">
        <v>1767</v>
      </c>
      <c r="ABM156" t="s">
        <v>1767</v>
      </c>
      <c r="ABN156" t="s">
        <v>1767</v>
      </c>
      <c r="ABO156" t="s">
        <v>1767</v>
      </c>
      <c r="ABP156" t="s">
        <v>1767</v>
      </c>
      <c r="ABQ156" t="s">
        <v>1767</v>
      </c>
      <c r="ABR156" t="s">
        <v>1767</v>
      </c>
      <c r="ABS156" t="s">
        <v>1767</v>
      </c>
      <c r="ABT156" t="s">
        <v>1767</v>
      </c>
      <c r="ABU156" t="s">
        <v>1767</v>
      </c>
      <c r="ABV156" t="s">
        <v>1767</v>
      </c>
      <c r="ABW156" t="s">
        <v>1767</v>
      </c>
      <c r="ABX156" t="s">
        <v>1767</v>
      </c>
      <c r="ABY156" t="s">
        <v>1767</v>
      </c>
      <c r="ABZ156" t="s">
        <v>1767</v>
      </c>
      <c r="ACA156" t="s">
        <v>1767</v>
      </c>
      <c r="ACB156" t="s">
        <v>1763</v>
      </c>
      <c r="ACC156" t="s">
        <v>1767</v>
      </c>
      <c r="ACD156" t="s">
        <v>1767</v>
      </c>
      <c r="ACE156" t="s">
        <v>1767</v>
      </c>
      <c r="ACF156" t="s">
        <v>1767</v>
      </c>
      <c r="ACG156" t="s">
        <v>1767</v>
      </c>
      <c r="ACH156" t="s">
        <v>1767</v>
      </c>
      <c r="ACI156" t="s">
        <v>1767</v>
      </c>
    </row>
    <row r="157" spans="1:763">
      <c r="A157" t="s">
        <v>1506</v>
      </c>
      <c r="B157" t="s">
        <v>1507</v>
      </c>
      <c r="C157" t="s">
        <v>1508</v>
      </c>
      <c r="D157" t="s">
        <v>1028</v>
      </c>
      <c r="E157" t="s">
        <v>1028</v>
      </c>
      <c r="P157" t="s">
        <v>855</v>
      </c>
      <c r="Q157">
        <v>1.2198080885670051</v>
      </c>
      <c r="T157" t="s">
        <v>1809</v>
      </c>
      <c r="V157" t="s">
        <v>1763</v>
      </c>
      <c r="X157" t="s">
        <v>1763</v>
      </c>
      <c r="Y157" t="s">
        <v>1764</v>
      </c>
      <c r="AA157" t="s">
        <v>1792</v>
      </c>
      <c r="AB157" t="s">
        <v>1766</v>
      </c>
      <c r="AC157" t="s">
        <v>836</v>
      </c>
      <c r="AD157" t="s">
        <v>1763</v>
      </c>
      <c r="AE157" t="s">
        <v>836</v>
      </c>
      <c r="AF157" t="s">
        <v>818</v>
      </c>
      <c r="AG157" t="s">
        <v>818</v>
      </c>
      <c r="KF157" t="s">
        <v>836</v>
      </c>
      <c r="KH157" t="s">
        <v>818</v>
      </c>
      <c r="KI157" t="s">
        <v>818</v>
      </c>
      <c r="KJ157" t="s">
        <v>818</v>
      </c>
      <c r="KK157" t="s">
        <v>845</v>
      </c>
      <c r="KL157" t="s">
        <v>818</v>
      </c>
      <c r="KM157" t="s">
        <v>818</v>
      </c>
      <c r="KN157" t="s">
        <v>837</v>
      </c>
      <c r="KO157" t="s">
        <v>818</v>
      </c>
      <c r="KP157" t="s">
        <v>845</v>
      </c>
      <c r="KQ157" t="s">
        <v>837</v>
      </c>
      <c r="KR157" t="s">
        <v>818</v>
      </c>
      <c r="KS157" t="s">
        <v>818</v>
      </c>
      <c r="KT157" t="s">
        <v>818</v>
      </c>
      <c r="KU157" t="s">
        <v>818</v>
      </c>
      <c r="KV157" t="s">
        <v>818</v>
      </c>
      <c r="KW157" t="s">
        <v>845</v>
      </c>
      <c r="KX157" t="s">
        <v>818</v>
      </c>
      <c r="KY157" t="s">
        <v>818</v>
      </c>
      <c r="KZ157" t="s">
        <v>818</v>
      </c>
      <c r="LA157" t="s">
        <v>845</v>
      </c>
      <c r="LB157" t="s">
        <v>818</v>
      </c>
      <c r="LC157" t="s">
        <v>845</v>
      </c>
      <c r="LD157" t="s">
        <v>836</v>
      </c>
      <c r="LE157" t="s">
        <v>845</v>
      </c>
      <c r="LF157" t="s">
        <v>879</v>
      </c>
      <c r="LH157" t="s">
        <v>1767</v>
      </c>
      <c r="LI157" t="s">
        <v>1767</v>
      </c>
      <c r="LJ157" t="s">
        <v>1767</v>
      </c>
      <c r="LK157" t="s">
        <v>1767</v>
      </c>
      <c r="LL157" t="s">
        <v>1767</v>
      </c>
      <c r="LM157" t="s">
        <v>1767</v>
      </c>
      <c r="LO157" t="s">
        <v>1767</v>
      </c>
      <c r="LQ157" t="s">
        <v>1767</v>
      </c>
      <c r="LR157" t="s">
        <v>818</v>
      </c>
      <c r="LV157" t="s">
        <v>818</v>
      </c>
      <c r="LX157" t="s">
        <v>1767</v>
      </c>
      <c r="MA157" t="s">
        <v>1793</v>
      </c>
      <c r="MB157" t="s">
        <v>913</v>
      </c>
      <c r="MC157" t="s">
        <v>1838</v>
      </c>
      <c r="MD157" t="s">
        <v>1767</v>
      </c>
      <c r="ME157" t="s">
        <v>1805</v>
      </c>
      <c r="MF157" t="s">
        <v>1833</v>
      </c>
      <c r="MH157" t="s">
        <v>1834</v>
      </c>
      <c r="MI157" t="s">
        <v>1767</v>
      </c>
      <c r="MJ157" t="s">
        <v>1794</v>
      </c>
      <c r="MU157" t="s">
        <v>1763</v>
      </c>
      <c r="NC157" t="s">
        <v>1767</v>
      </c>
      <c r="ND157" t="s">
        <v>1767</v>
      </c>
      <c r="NE157" t="s">
        <v>1763</v>
      </c>
      <c r="NF157" t="s">
        <v>1767</v>
      </c>
      <c r="NG157" t="s">
        <v>1767</v>
      </c>
      <c r="NH157" t="s">
        <v>1767</v>
      </c>
      <c r="NI157" t="s">
        <v>1767</v>
      </c>
      <c r="NJ157" t="s">
        <v>1763</v>
      </c>
      <c r="NK157" t="s">
        <v>1763</v>
      </c>
      <c r="NL157" t="s">
        <v>1763</v>
      </c>
      <c r="NM157" t="s">
        <v>1767</v>
      </c>
      <c r="NN157" t="s">
        <v>1767</v>
      </c>
      <c r="NO157" t="s">
        <v>1767</v>
      </c>
      <c r="NP157" t="s">
        <v>1767</v>
      </c>
      <c r="NQ157" t="s">
        <v>1767</v>
      </c>
      <c r="NR157" t="s">
        <v>1763</v>
      </c>
      <c r="NS157" t="s">
        <v>1767</v>
      </c>
      <c r="NU157" t="s">
        <v>1772</v>
      </c>
      <c r="NY157" t="s">
        <v>845</v>
      </c>
      <c r="NZ157" t="s">
        <v>889</v>
      </c>
      <c r="OP157" t="s">
        <v>1767</v>
      </c>
      <c r="OQ157" t="s">
        <v>1774</v>
      </c>
      <c r="OR157" t="s">
        <v>1775</v>
      </c>
      <c r="OS157" t="s">
        <v>1776</v>
      </c>
      <c r="OT157" t="s">
        <v>1763</v>
      </c>
      <c r="OU157" t="s">
        <v>1763</v>
      </c>
      <c r="OV157" t="s">
        <v>1777</v>
      </c>
      <c r="OW157" t="s">
        <v>1798</v>
      </c>
      <c r="OX157" t="s">
        <v>832</v>
      </c>
      <c r="OY157" t="s">
        <v>1779</v>
      </c>
      <c r="OZ157" t="s">
        <v>849</v>
      </c>
      <c r="PA157" t="s">
        <v>1763</v>
      </c>
      <c r="PB157" t="s">
        <v>1767</v>
      </c>
      <c r="PC157" t="s">
        <v>1767</v>
      </c>
      <c r="PD157" t="s">
        <v>1763</v>
      </c>
      <c r="PE157" t="s">
        <v>1767</v>
      </c>
      <c r="PF157" t="s">
        <v>1767</v>
      </c>
      <c r="PG157" t="s">
        <v>1767</v>
      </c>
      <c r="PH157" t="s">
        <v>1767</v>
      </c>
      <c r="PI157" t="s">
        <v>1767</v>
      </c>
      <c r="PJ157" t="s">
        <v>1767</v>
      </c>
      <c r="PK157" t="s">
        <v>1767</v>
      </c>
      <c r="PL157" t="s">
        <v>1780</v>
      </c>
      <c r="PM157" t="s">
        <v>837</v>
      </c>
      <c r="PN157" t="s">
        <v>845</v>
      </c>
      <c r="PO157" t="s">
        <v>1812</v>
      </c>
      <c r="PP157" t="s">
        <v>1782</v>
      </c>
      <c r="PQ157" t="s">
        <v>1763</v>
      </c>
      <c r="PR157" t="s">
        <v>1763</v>
      </c>
      <c r="PS157" t="s">
        <v>1767</v>
      </c>
      <c r="PT157" t="s">
        <v>1767</v>
      </c>
      <c r="PU157" t="s">
        <v>1767</v>
      </c>
      <c r="PV157" t="s">
        <v>1767</v>
      </c>
      <c r="PW157" t="s">
        <v>1767</v>
      </c>
      <c r="PX157" t="s">
        <v>1767</v>
      </c>
      <c r="PY157" t="s">
        <v>1767</v>
      </c>
      <c r="PZ157" t="s">
        <v>1783</v>
      </c>
      <c r="QA157" t="s">
        <v>841</v>
      </c>
      <c r="QB157" t="s">
        <v>1814</v>
      </c>
      <c r="QC157" t="s">
        <v>1858</v>
      </c>
      <c r="QD157" t="s">
        <v>1786</v>
      </c>
      <c r="QE157" t="s">
        <v>845</v>
      </c>
      <c r="QF157" t="s">
        <v>1763</v>
      </c>
      <c r="QG157" t="s">
        <v>1763</v>
      </c>
      <c r="QH157" t="s">
        <v>1763</v>
      </c>
      <c r="QI157" t="s">
        <v>1763</v>
      </c>
      <c r="QJ157" t="s">
        <v>1763</v>
      </c>
      <c r="QK157" t="s">
        <v>1763</v>
      </c>
      <c r="QL157" t="s">
        <v>1767</v>
      </c>
      <c r="QM157" t="s">
        <v>1763</v>
      </c>
      <c r="QN157" t="s">
        <v>1767</v>
      </c>
      <c r="QO157" t="s">
        <v>1767</v>
      </c>
      <c r="QP157" t="s">
        <v>1767</v>
      </c>
      <c r="QQ157" t="s">
        <v>1767</v>
      </c>
      <c r="QR157" t="s">
        <v>1763</v>
      </c>
      <c r="QS157" t="s">
        <v>1767</v>
      </c>
      <c r="QT157" t="s">
        <v>1767</v>
      </c>
      <c r="QU157" t="s">
        <v>1767</v>
      </c>
      <c r="QV157" t="s">
        <v>1767</v>
      </c>
      <c r="QW157" t="s">
        <v>1767</v>
      </c>
      <c r="QX157" t="s">
        <v>1767</v>
      </c>
      <c r="QY157" t="s">
        <v>1763</v>
      </c>
      <c r="QZ157" t="s">
        <v>1767</v>
      </c>
      <c r="RA157" t="s">
        <v>1763</v>
      </c>
      <c r="RB157" t="s">
        <v>1767</v>
      </c>
      <c r="RC157" t="s">
        <v>1767</v>
      </c>
      <c r="RD157" t="s">
        <v>1767</v>
      </c>
      <c r="RE157" t="s">
        <v>1767</v>
      </c>
      <c r="RF157" t="s">
        <v>1763</v>
      </c>
      <c r="RG157" t="s">
        <v>1767</v>
      </c>
      <c r="RH157" t="s">
        <v>1767</v>
      </c>
      <c r="RI157" t="s">
        <v>1767</v>
      </c>
      <c r="RJ157" t="s">
        <v>1767</v>
      </c>
      <c r="RK157" t="s">
        <v>1763</v>
      </c>
      <c r="RL157" t="s">
        <v>1763</v>
      </c>
      <c r="RM157" t="s">
        <v>1767</v>
      </c>
      <c r="RN157" t="s">
        <v>1767</v>
      </c>
      <c r="RO157" t="s">
        <v>1767</v>
      </c>
      <c r="RP157" t="s">
        <v>1767</v>
      </c>
      <c r="RQ157" t="s">
        <v>1767</v>
      </c>
      <c r="RR157" t="s">
        <v>1767</v>
      </c>
      <c r="RS157" t="s">
        <v>1767</v>
      </c>
      <c r="RT157" t="s">
        <v>1767</v>
      </c>
      <c r="RU157" t="s">
        <v>1767</v>
      </c>
      <c r="RV157" t="s">
        <v>1767</v>
      </c>
      <c r="RW157" t="s">
        <v>1767</v>
      </c>
      <c r="RX157" t="s">
        <v>845</v>
      </c>
      <c r="RY157" t="s">
        <v>891</v>
      </c>
      <c r="RZ157" t="s">
        <v>1763</v>
      </c>
      <c r="SA157" t="s">
        <v>1767</v>
      </c>
      <c r="SB157" t="s">
        <v>1767</v>
      </c>
      <c r="SC157" t="s">
        <v>1763</v>
      </c>
      <c r="SD157" t="s">
        <v>1767</v>
      </c>
      <c r="SE157" t="s">
        <v>1767</v>
      </c>
      <c r="SF157" t="s">
        <v>1763</v>
      </c>
      <c r="SG157" t="s">
        <v>1767</v>
      </c>
      <c r="SH157" t="s">
        <v>1763</v>
      </c>
      <c r="SI157" t="s">
        <v>1767</v>
      </c>
      <c r="SJ157" t="s">
        <v>1767</v>
      </c>
      <c r="SK157" t="s">
        <v>1767</v>
      </c>
      <c r="SL157" t="s">
        <v>1767</v>
      </c>
      <c r="SM157" t="s">
        <v>1767</v>
      </c>
      <c r="SN157" t="s">
        <v>1767</v>
      </c>
      <c r="SO157" t="s">
        <v>1767</v>
      </c>
      <c r="SP157" t="s">
        <v>1767</v>
      </c>
      <c r="SQ157" t="s">
        <v>1763</v>
      </c>
      <c r="SR157" t="s">
        <v>1767</v>
      </c>
      <c r="SS157" t="s">
        <v>1767</v>
      </c>
      <c r="ST157" t="s">
        <v>1767</v>
      </c>
      <c r="SU157" t="s">
        <v>1767</v>
      </c>
      <c r="SV157" t="s">
        <v>1767</v>
      </c>
      <c r="SW157" t="s">
        <v>1763</v>
      </c>
      <c r="SX157" t="s">
        <v>1763</v>
      </c>
      <c r="SY157" t="s">
        <v>1767</v>
      </c>
      <c r="SZ157" t="s">
        <v>1763</v>
      </c>
      <c r="TA157" t="s">
        <v>1767</v>
      </c>
      <c r="TB157" t="s">
        <v>1767</v>
      </c>
      <c r="TC157" t="s">
        <v>1767</v>
      </c>
      <c r="TD157" t="s">
        <v>1767</v>
      </c>
      <c r="TE157" t="s">
        <v>1767</v>
      </c>
      <c r="TF157" t="s">
        <v>1767</v>
      </c>
      <c r="TG157" t="s">
        <v>1767</v>
      </c>
      <c r="TH157" t="s">
        <v>1767</v>
      </c>
      <c r="TI157" t="s">
        <v>1767</v>
      </c>
      <c r="TJ157" t="s">
        <v>1767</v>
      </c>
      <c r="TU157" t="s">
        <v>1767</v>
      </c>
      <c r="TY157" t="s">
        <v>1763</v>
      </c>
      <c r="TZ157" t="s">
        <v>1763</v>
      </c>
      <c r="UA157" t="s">
        <v>1767</v>
      </c>
      <c r="UB157" t="s">
        <v>1767</v>
      </c>
      <c r="UC157" t="s">
        <v>1763</v>
      </c>
      <c r="UD157" t="s">
        <v>1767</v>
      </c>
      <c r="UE157" t="s">
        <v>1767</v>
      </c>
      <c r="UF157" t="s">
        <v>1763</v>
      </c>
      <c r="UG157" t="s">
        <v>1767</v>
      </c>
      <c r="UH157" t="s">
        <v>1767</v>
      </c>
      <c r="UI157" t="s">
        <v>1767</v>
      </c>
      <c r="UJ157" t="s">
        <v>1767</v>
      </c>
      <c r="UK157" t="s">
        <v>1767</v>
      </c>
      <c r="UL157" t="s">
        <v>1767</v>
      </c>
      <c r="UM157" t="s">
        <v>1767</v>
      </c>
      <c r="UN157" t="s">
        <v>1767</v>
      </c>
      <c r="UO157" t="s">
        <v>1767</v>
      </c>
      <c r="UP157" t="s">
        <v>1767</v>
      </c>
      <c r="UQ157" t="s">
        <v>1767</v>
      </c>
      <c r="UR157" t="s">
        <v>1767</v>
      </c>
      <c r="US157" t="s">
        <v>1767</v>
      </c>
      <c r="UT157" t="s">
        <v>1767</v>
      </c>
      <c r="UU157" t="s">
        <v>1767</v>
      </c>
      <c r="UV157" t="s">
        <v>1767</v>
      </c>
      <c r="UW157" t="s">
        <v>1763</v>
      </c>
      <c r="UX157" t="s">
        <v>1767</v>
      </c>
      <c r="UY157" t="s">
        <v>1767</v>
      </c>
      <c r="UZ157" t="s">
        <v>1767</v>
      </c>
      <c r="VD157" t="s">
        <v>1767</v>
      </c>
      <c r="VE157" t="s">
        <v>1767</v>
      </c>
      <c r="VF157" t="s">
        <v>1763</v>
      </c>
      <c r="VG157" t="s">
        <v>1763</v>
      </c>
      <c r="VH157" t="s">
        <v>1767</v>
      </c>
      <c r="VI157" t="s">
        <v>1767</v>
      </c>
      <c r="VJ157" t="s">
        <v>1767</v>
      </c>
      <c r="VK157" t="s">
        <v>1767</v>
      </c>
      <c r="VL157" t="s">
        <v>1767</v>
      </c>
      <c r="VM157" t="s">
        <v>1767</v>
      </c>
      <c r="VN157" t="s">
        <v>1767</v>
      </c>
      <c r="VO157" t="s">
        <v>1767</v>
      </c>
      <c r="VP157" t="s">
        <v>1767</v>
      </c>
      <c r="VQ157" t="s">
        <v>1767</v>
      </c>
      <c r="VY157" t="s">
        <v>1767</v>
      </c>
      <c r="VZ157" t="s">
        <v>1763</v>
      </c>
      <c r="WA157" t="s">
        <v>1763</v>
      </c>
      <c r="WB157" t="s">
        <v>1767</v>
      </c>
      <c r="WJ157" t="s">
        <v>1763</v>
      </c>
      <c r="WK157" t="s">
        <v>1763</v>
      </c>
      <c r="WL157" t="s">
        <v>1767</v>
      </c>
      <c r="WM157" t="s">
        <v>1763</v>
      </c>
      <c r="WN157" t="s">
        <v>1767</v>
      </c>
      <c r="WO157" t="s">
        <v>1767</v>
      </c>
      <c r="WP157" t="s">
        <v>1767</v>
      </c>
      <c r="WQ157" t="s">
        <v>1767</v>
      </c>
      <c r="WR157" t="s">
        <v>1767</v>
      </c>
      <c r="WS157" t="s">
        <v>891</v>
      </c>
      <c r="WU157" t="s">
        <v>1763</v>
      </c>
      <c r="WV157" t="s">
        <v>1763</v>
      </c>
      <c r="WW157" t="s">
        <v>1763</v>
      </c>
      <c r="WX157" t="s">
        <v>1767</v>
      </c>
      <c r="WY157" t="s">
        <v>1767</v>
      </c>
      <c r="WZ157" t="s">
        <v>1767</v>
      </c>
      <c r="XA157" t="s">
        <v>1767</v>
      </c>
      <c r="XB157" t="s">
        <v>1767</v>
      </c>
      <c r="XC157" t="s">
        <v>1789</v>
      </c>
      <c r="XD157" t="s">
        <v>1763</v>
      </c>
      <c r="XE157" t="s">
        <v>1767</v>
      </c>
      <c r="XF157" t="s">
        <v>1767</v>
      </c>
      <c r="XG157" t="s">
        <v>1767</v>
      </c>
      <c r="XH157" t="s">
        <v>1767</v>
      </c>
      <c r="XI157" t="s">
        <v>1763</v>
      </c>
      <c r="XJ157" t="s">
        <v>1763</v>
      </c>
      <c r="XK157" t="s">
        <v>1767</v>
      </c>
      <c r="XL157" t="s">
        <v>1767</v>
      </c>
      <c r="XM157" t="s">
        <v>1767</v>
      </c>
      <c r="XN157" t="s">
        <v>1767</v>
      </c>
      <c r="XO157" t="s">
        <v>1767</v>
      </c>
      <c r="XP157" t="s">
        <v>1767</v>
      </c>
      <c r="XQ157" t="s">
        <v>1767</v>
      </c>
      <c r="XR157" t="s">
        <v>1767</v>
      </c>
      <c r="XS157" t="s">
        <v>1767</v>
      </c>
      <c r="XT157" t="s">
        <v>1763</v>
      </c>
      <c r="XU157" t="s">
        <v>1763</v>
      </c>
      <c r="XV157" t="s">
        <v>1767</v>
      </c>
      <c r="XW157" t="s">
        <v>1767</v>
      </c>
      <c r="XX157" t="s">
        <v>1767</v>
      </c>
      <c r="XY157" t="s">
        <v>1767</v>
      </c>
      <c r="XZ157" t="s">
        <v>1763</v>
      </c>
      <c r="YA157" t="s">
        <v>1767</v>
      </c>
      <c r="YB157" t="s">
        <v>1767</v>
      </c>
      <c r="YC157" t="s">
        <v>1763</v>
      </c>
      <c r="YD157" t="s">
        <v>1767</v>
      </c>
      <c r="YE157" t="s">
        <v>1767</v>
      </c>
      <c r="YF157" t="s">
        <v>1767</v>
      </c>
      <c r="YG157" t="s">
        <v>1767</v>
      </c>
      <c r="YH157" t="s">
        <v>1767</v>
      </c>
      <c r="YI157" t="s">
        <v>1767</v>
      </c>
      <c r="YJ157" t="s">
        <v>1767</v>
      </c>
      <c r="YK157" t="s">
        <v>1767</v>
      </c>
      <c r="YL157" t="s">
        <v>1767</v>
      </c>
      <c r="YM157" t="s">
        <v>1767</v>
      </c>
      <c r="YN157" t="s">
        <v>1763</v>
      </c>
      <c r="YO157" t="s">
        <v>1767</v>
      </c>
      <c r="YP157" t="s">
        <v>1767</v>
      </c>
      <c r="YQ157" t="s">
        <v>1767</v>
      </c>
      <c r="YR157" t="s">
        <v>1767</v>
      </c>
      <c r="YS157" t="s">
        <v>1767</v>
      </c>
      <c r="YT157" t="s">
        <v>1767</v>
      </c>
      <c r="YU157" t="s">
        <v>1763</v>
      </c>
      <c r="YW157" t="s">
        <v>1763</v>
      </c>
      <c r="YX157" t="s">
        <v>1763</v>
      </c>
      <c r="YY157" t="s">
        <v>1767</v>
      </c>
      <c r="YZ157" t="s">
        <v>1767</v>
      </c>
      <c r="ZA157" t="s">
        <v>1767</v>
      </c>
      <c r="ZB157" t="s">
        <v>1767</v>
      </c>
      <c r="ZC157" t="s">
        <v>1763</v>
      </c>
      <c r="ZD157" t="s">
        <v>1767</v>
      </c>
      <c r="ZE157" t="s">
        <v>1767</v>
      </c>
      <c r="ZF157" t="s">
        <v>1763</v>
      </c>
      <c r="ZG157" t="s">
        <v>1767</v>
      </c>
      <c r="ZH157" t="s">
        <v>1767</v>
      </c>
      <c r="ZI157" t="s">
        <v>1767</v>
      </c>
      <c r="ZJ157" t="s">
        <v>1767</v>
      </c>
      <c r="ZK157" t="s">
        <v>1767</v>
      </c>
      <c r="ZL157" t="s">
        <v>1767</v>
      </c>
      <c r="ZM157" t="s">
        <v>1767</v>
      </c>
      <c r="ZN157" t="s">
        <v>1767</v>
      </c>
      <c r="ZO157" t="s">
        <v>1767</v>
      </c>
      <c r="ZP157" t="s">
        <v>1767</v>
      </c>
      <c r="ZQ157" t="s">
        <v>1767</v>
      </c>
      <c r="ZR157" t="s">
        <v>1763</v>
      </c>
      <c r="ZS157" t="s">
        <v>1763</v>
      </c>
      <c r="ZT157" t="s">
        <v>1767</v>
      </c>
      <c r="ZU157" t="s">
        <v>1767</v>
      </c>
      <c r="ZV157" t="s">
        <v>1767</v>
      </c>
      <c r="ZW157" t="s">
        <v>1767</v>
      </c>
      <c r="ZX157" t="s">
        <v>1763</v>
      </c>
      <c r="ZY157" t="s">
        <v>1767</v>
      </c>
      <c r="ZZ157" t="s">
        <v>1767</v>
      </c>
      <c r="AAA157" t="s">
        <v>1767</v>
      </c>
      <c r="AAB157" t="s">
        <v>1767</v>
      </c>
      <c r="AAC157" t="s">
        <v>1767</v>
      </c>
      <c r="AAD157" t="s">
        <v>1767</v>
      </c>
      <c r="AAE157" t="s">
        <v>1767</v>
      </c>
      <c r="AAF157" t="s">
        <v>1767</v>
      </c>
      <c r="AAH157" t="s">
        <v>1763</v>
      </c>
      <c r="AAI157" t="s">
        <v>1767</v>
      </c>
      <c r="AAJ157" t="s">
        <v>1767</v>
      </c>
      <c r="AAK157" t="s">
        <v>1767</v>
      </c>
      <c r="AAL157" t="s">
        <v>1763</v>
      </c>
      <c r="AAM157" t="s">
        <v>1767</v>
      </c>
      <c r="AAN157" t="s">
        <v>1763</v>
      </c>
      <c r="AAO157" t="s">
        <v>1767</v>
      </c>
      <c r="AAP157" t="s">
        <v>1767</v>
      </c>
      <c r="AAQ157" t="s">
        <v>1767</v>
      </c>
      <c r="AAR157" t="s">
        <v>1767</v>
      </c>
      <c r="AAS157" t="s">
        <v>1767</v>
      </c>
      <c r="AAT157" t="s">
        <v>1767</v>
      </c>
      <c r="AAV157" t="s">
        <v>1767</v>
      </c>
      <c r="AAW157" t="s">
        <v>1767</v>
      </c>
      <c r="AAX157" t="s">
        <v>1767</v>
      </c>
      <c r="AAY157" t="s">
        <v>1767</v>
      </c>
      <c r="AAZ157" t="s">
        <v>1767</v>
      </c>
      <c r="ABA157" t="s">
        <v>1767</v>
      </c>
      <c r="ABB157" t="s">
        <v>1763</v>
      </c>
      <c r="ABC157" t="s">
        <v>1767</v>
      </c>
      <c r="ABD157" t="s">
        <v>1767</v>
      </c>
      <c r="ABE157" t="s">
        <v>1767</v>
      </c>
      <c r="ABF157" t="s">
        <v>1767</v>
      </c>
      <c r="ABG157" t="s">
        <v>1767</v>
      </c>
      <c r="ABH157" t="s">
        <v>1767</v>
      </c>
      <c r="ABI157" t="s">
        <v>1767</v>
      </c>
      <c r="ABJ157" t="s">
        <v>1767</v>
      </c>
      <c r="ABK157" t="s">
        <v>1763</v>
      </c>
      <c r="ABL157" t="s">
        <v>1767</v>
      </c>
      <c r="ABM157" t="s">
        <v>1767</v>
      </c>
      <c r="ABN157" t="s">
        <v>1767</v>
      </c>
      <c r="ABO157" t="s">
        <v>1767</v>
      </c>
      <c r="ABP157" t="s">
        <v>1763</v>
      </c>
      <c r="ABQ157" t="s">
        <v>1767</v>
      </c>
      <c r="ABR157" t="s">
        <v>1767</v>
      </c>
      <c r="ABS157" t="s">
        <v>1767</v>
      </c>
      <c r="ABT157" t="s">
        <v>1763</v>
      </c>
      <c r="ABU157" t="s">
        <v>1767</v>
      </c>
      <c r="ABV157" t="s">
        <v>1767</v>
      </c>
      <c r="ABW157" t="s">
        <v>1763</v>
      </c>
      <c r="ABX157" t="s">
        <v>1767</v>
      </c>
      <c r="ABY157" t="s">
        <v>1767</v>
      </c>
      <c r="ABZ157" t="s">
        <v>1767</v>
      </c>
      <c r="ACA157" t="s">
        <v>1763</v>
      </c>
      <c r="ACB157" t="s">
        <v>1767</v>
      </c>
      <c r="ACC157" t="s">
        <v>1767</v>
      </c>
      <c r="ACD157" t="s">
        <v>1767</v>
      </c>
      <c r="ACE157" t="s">
        <v>1767</v>
      </c>
      <c r="ACF157" t="s">
        <v>1767</v>
      </c>
      <c r="ACG157" t="s">
        <v>1767</v>
      </c>
      <c r="ACH157" t="s">
        <v>1767</v>
      </c>
      <c r="ACI157" t="s">
        <v>1767</v>
      </c>
    </row>
    <row r="158" spans="1:763">
      <c r="A158" t="s">
        <v>1509</v>
      </c>
      <c r="B158" t="s">
        <v>1510</v>
      </c>
      <c r="C158" t="s">
        <v>1511</v>
      </c>
      <c r="D158" t="s">
        <v>854</v>
      </c>
      <c r="E158" t="s">
        <v>854</v>
      </c>
      <c r="P158" t="s">
        <v>855</v>
      </c>
      <c r="Q158">
        <v>1.2198080885670051</v>
      </c>
      <c r="T158" t="s">
        <v>1881</v>
      </c>
      <c r="V158" t="s">
        <v>1763</v>
      </c>
      <c r="X158" t="s">
        <v>1763</v>
      </c>
      <c r="Y158" t="s">
        <v>1764</v>
      </c>
      <c r="AA158" t="s">
        <v>1792</v>
      </c>
      <c r="AB158" t="s">
        <v>1766</v>
      </c>
      <c r="AC158" t="s">
        <v>1361</v>
      </c>
      <c r="AD158" t="s">
        <v>1767</v>
      </c>
      <c r="AE158" t="s">
        <v>1361</v>
      </c>
      <c r="AF158" t="s">
        <v>818</v>
      </c>
      <c r="AG158" t="s">
        <v>818</v>
      </c>
      <c r="KF158" t="s">
        <v>1361</v>
      </c>
      <c r="KH158" t="s">
        <v>818</v>
      </c>
      <c r="KI158" t="s">
        <v>818</v>
      </c>
      <c r="KJ158" t="s">
        <v>845</v>
      </c>
      <c r="KK158" t="s">
        <v>845</v>
      </c>
      <c r="KL158" t="s">
        <v>818</v>
      </c>
      <c r="KM158" t="s">
        <v>818</v>
      </c>
      <c r="KN158" t="s">
        <v>845</v>
      </c>
      <c r="KO158" t="s">
        <v>818</v>
      </c>
      <c r="KP158" t="s">
        <v>837</v>
      </c>
      <c r="KQ158" t="s">
        <v>845</v>
      </c>
      <c r="KR158" t="s">
        <v>818</v>
      </c>
      <c r="KS158" t="s">
        <v>818</v>
      </c>
      <c r="KT158" t="s">
        <v>818</v>
      </c>
      <c r="KU158" t="s">
        <v>845</v>
      </c>
      <c r="KV158" t="s">
        <v>879</v>
      </c>
      <c r="KW158" t="s">
        <v>818</v>
      </c>
      <c r="KX158" t="s">
        <v>818</v>
      </c>
      <c r="KY158" t="s">
        <v>818</v>
      </c>
      <c r="KZ158" t="s">
        <v>836</v>
      </c>
      <c r="LA158" t="s">
        <v>818</v>
      </c>
      <c r="LB158" t="s">
        <v>845</v>
      </c>
      <c r="LC158" t="s">
        <v>892</v>
      </c>
      <c r="LD158" t="s">
        <v>1361</v>
      </c>
      <c r="LE158" t="s">
        <v>1057</v>
      </c>
      <c r="LF158" t="s">
        <v>845</v>
      </c>
      <c r="LH158" t="s">
        <v>1767</v>
      </c>
      <c r="LI158" t="s">
        <v>1767</v>
      </c>
      <c r="LJ158" t="s">
        <v>1767</v>
      </c>
      <c r="LK158" t="s">
        <v>1767</v>
      </c>
      <c r="LL158" t="s">
        <v>1767</v>
      </c>
      <c r="LM158" t="s">
        <v>1767</v>
      </c>
      <c r="LO158" t="s">
        <v>1767</v>
      </c>
      <c r="LQ158" t="s">
        <v>1767</v>
      </c>
      <c r="LR158" t="s">
        <v>818</v>
      </c>
      <c r="LV158" t="s">
        <v>818</v>
      </c>
      <c r="LX158" t="s">
        <v>1767</v>
      </c>
      <c r="MA158" t="s">
        <v>1768</v>
      </c>
      <c r="MB158" t="s">
        <v>1434</v>
      </c>
      <c r="MC158" t="s">
        <v>1769</v>
      </c>
      <c r="MD158" t="s">
        <v>1763</v>
      </c>
      <c r="MF158" t="s">
        <v>1770</v>
      </c>
      <c r="MI158" t="s">
        <v>1767</v>
      </c>
      <c r="MJ158" t="s">
        <v>1771</v>
      </c>
      <c r="MK158" t="s">
        <v>1767</v>
      </c>
      <c r="ML158" t="s">
        <v>1767</v>
      </c>
      <c r="MM158" t="s">
        <v>1767</v>
      </c>
      <c r="MN158" t="s">
        <v>1767</v>
      </c>
      <c r="MO158" t="s">
        <v>1767</v>
      </c>
      <c r="MP158" t="s">
        <v>1767</v>
      </c>
      <c r="MQ158" t="s">
        <v>1767</v>
      </c>
      <c r="MR158" t="s">
        <v>1763</v>
      </c>
      <c r="MS158" t="s">
        <v>1767</v>
      </c>
      <c r="MT158" t="s">
        <v>1767</v>
      </c>
      <c r="MU158" t="s">
        <v>1763</v>
      </c>
      <c r="NC158" t="s">
        <v>1767</v>
      </c>
      <c r="ND158" t="s">
        <v>1767</v>
      </c>
      <c r="NE158" t="s">
        <v>1767</v>
      </c>
      <c r="NR158" t="s">
        <v>1763</v>
      </c>
      <c r="NS158" t="s">
        <v>1767</v>
      </c>
      <c r="NU158" t="s">
        <v>1882</v>
      </c>
      <c r="NX158" t="s">
        <v>1956</v>
      </c>
      <c r="NY158" t="s">
        <v>818</v>
      </c>
      <c r="OA158" t="s">
        <v>1767</v>
      </c>
      <c r="OB158" t="s">
        <v>1767</v>
      </c>
      <c r="OC158" t="s">
        <v>1767</v>
      </c>
      <c r="OD158" t="s">
        <v>1763</v>
      </c>
      <c r="OE158" t="s">
        <v>1767</v>
      </c>
      <c r="OF158" t="s">
        <v>1763</v>
      </c>
      <c r="OG158" t="s">
        <v>1767</v>
      </c>
      <c r="OH158" t="s">
        <v>1767</v>
      </c>
      <c r="OI158" t="s">
        <v>1767</v>
      </c>
      <c r="OJ158" t="s">
        <v>1767</v>
      </c>
      <c r="OK158" t="s">
        <v>1767</v>
      </c>
      <c r="OL158" t="s">
        <v>1767</v>
      </c>
      <c r="OM158" t="s">
        <v>1767</v>
      </c>
      <c r="ON158" t="s">
        <v>1767</v>
      </c>
      <c r="OP158" t="s">
        <v>1767</v>
      </c>
      <c r="OQ158" t="s">
        <v>890</v>
      </c>
      <c r="OR158" t="s">
        <v>1797</v>
      </c>
      <c r="OS158" t="s">
        <v>1806</v>
      </c>
      <c r="OT158" t="s">
        <v>1763</v>
      </c>
      <c r="OU158" t="s">
        <v>1767</v>
      </c>
      <c r="OV158" t="s">
        <v>1777</v>
      </c>
      <c r="OW158" t="s">
        <v>1778</v>
      </c>
      <c r="OX158" t="s">
        <v>832</v>
      </c>
      <c r="OY158" t="s">
        <v>1779</v>
      </c>
      <c r="OZ158" t="s">
        <v>865</v>
      </c>
      <c r="PA158" t="s">
        <v>1767</v>
      </c>
      <c r="PB158" t="s">
        <v>1767</v>
      </c>
      <c r="PC158" t="s">
        <v>1767</v>
      </c>
      <c r="PD158" t="s">
        <v>1767</v>
      </c>
      <c r="PE158" t="s">
        <v>1767</v>
      </c>
      <c r="PF158" t="s">
        <v>1767</v>
      </c>
      <c r="PG158" t="s">
        <v>1763</v>
      </c>
      <c r="PH158" t="s">
        <v>1767</v>
      </c>
      <c r="PI158" t="s">
        <v>1767</v>
      </c>
      <c r="PJ158" t="s">
        <v>1767</v>
      </c>
      <c r="PK158" t="s">
        <v>1767</v>
      </c>
      <c r="PL158" t="s">
        <v>1780</v>
      </c>
      <c r="PM158" t="s">
        <v>837</v>
      </c>
      <c r="PO158" t="s">
        <v>1812</v>
      </c>
      <c r="PP158" t="s">
        <v>1800</v>
      </c>
      <c r="PQ158" t="s">
        <v>1763</v>
      </c>
      <c r="PR158" t="s">
        <v>1763</v>
      </c>
      <c r="PS158" t="s">
        <v>1767</v>
      </c>
      <c r="PT158" t="s">
        <v>1767</v>
      </c>
      <c r="PU158" t="s">
        <v>1767</v>
      </c>
      <c r="PV158" t="s">
        <v>1767</v>
      </c>
      <c r="PW158" t="s">
        <v>1767</v>
      </c>
      <c r="PX158" t="s">
        <v>1767</v>
      </c>
      <c r="PY158" t="s">
        <v>1767</v>
      </c>
      <c r="PZ158" t="s">
        <v>1783</v>
      </c>
      <c r="QD158" t="s">
        <v>1818</v>
      </c>
      <c r="QE158" t="s">
        <v>845</v>
      </c>
      <c r="QF158" t="s">
        <v>1763</v>
      </c>
      <c r="QG158" t="s">
        <v>1763</v>
      </c>
      <c r="QH158" t="s">
        <v>1763</v>
      </c>
      <c r="QI158" t="s">
        <v>1767</v>
      </c>
      <c r="QJ158" t="s">
        <v>1763</v>
      </c>
      <c r="QK158" t="s">
        <v>1763</v>
      </c>
      <c r="QL158" t="s">
        <v>1767</v>
      </c>
      <c r="QM158" t="s">
        <v>1767</v>
      </c>
      <c r="QN158" t="s">
        <v>1767</v>
      </c>
      <c r="QO158" t="s">
        <v>1767</v>
      </c>
      <c r="QP158" t="s">
        <v>1767</v>
      </c>
      <c r="QQ158" t="s">
        <v>1767</v>
      </c>
      <c r="QR158" t="s">
        <v>1767</v>
      </c>
      <c r="QS158" t="s">
        <v>1763</v>
      </c>
      <c r="QT158" t="s">
        <v>1767</v>
      </c>
      <c r="QU158" t="s">
        <v>1767</v>
      </c>
      <c r="QV158" t="s">
        <v>1767</v>
      </c>
      <c r="QW158" t="s">
        <v>1767</v>
      </c>
      <c r="QX158" t="s">
        <v>1767</v>
      </c>
      <c r="QY158" t="s">
        <v>1767</v>
      </c>
      <c r="QZ158" t="s">
        <v>1767</v>
      </c>
      <c r="RA158" t="s">
        <v>1767</v>
      </c>
      <c r="RB158" t="s">
        <v>1767</v>
      </c>
      <c r="RC158" t="s">
        <v>1767</v>
      </c>
      <c r="RD158" t="s">
        <v>1767</v>
      </c>
      <c r="RE158" t="s">
        <v>1767</v>
      </c>
      <c r="RF158" t="s">
        <v>1767</v>
      </c>
      <c r="RG158" t="s">
        <v>1767</v>
      </c>
      <c r="RH158" t="s">
        <v>1767</v>
      </c>
      <c r="RI158" t="s">
        <v>1767</v>
      </c>
      <c r="RJ158" t="s">
        <v>1767</v>
      </c>
      <c r="RK158" t="s">
        <v>1763</v>
      </c>
      <c r="RL158" t="s">
        <v>1763</v>
      </c>
      <c r="RM158" t="s">
        <v>1767</v>
      </c>
      <c r="RN158" t="s">
        <v>1767</v>
      </c>
      <c r="RO158" t="s">
        <v>1767</v>
      </c>
      <c r="RP158" t="s">
        <v>1767</v>
      </c>
      <c r="RQ158" t="s">
        <v>1767</v>
      </c>
      <c r="RR158" t="s">
        <v>1767</v>
      </c>
      <c r="RS158" t="s">
        <v>1767</v>
      </c>
      <c r="RT158" t="s">
        <v>1767</v>
      </c>
      <c r="RU158" t="s">
        <v>1767</v>
      </c>
      <c r="RV158" t="s">
        <v>1767</v>
      </c>
      <c r="RW158" t="s">
        <v>1767</v>
      </c>
      <c r="RX158" t="s">
        <v>845</v>
      </c>
      <c r="RY158" t="s">
        <v>849</v>
      </c>
      <c r="RZ158" t="s">
        <v>1763</v>
      </c>
      <c r="SA158" t="s">
        <v>1818</v>
      </c>
      <c r="SB158" t="s">
        <v>1767</v>
      </c>
      <c r="SC158" t="s">
        <v>1767</v>
      </c>
      <c r="SD158" t="s">
        <v>1767</v>
      </c>
      <c r="SE158" t="s">
        <v>1767</v>
      </c>
      <c r="SF158" t="s">
        <v>1767</v>
      </c>
      <c r="SG158" t="s">
        <v>1767</v>
      </c>
      <c r="SH158" t="s">
        <v>1767</v>
      </c>
      <c r="SI158" t="s">
        <v>1767</v>
      </c>
      <c r="SJ158" t="s">
        <v>1767</v>
      </c>
      <c r="SK158" t="s">
        <v>1767</v>
      </c>
      <c r="SL158" t="s">
        <v>1767</v>
      </c>
      <c r="SM158" t="s">
        <v>1767</v>
      </c>
      <c r="SN158" t="s">
        <v>1763</v>
      </c>
      <c r="SO158" t="s">
        <v>1767</v>
      </c>
      <c r="SP158" t="s">
        <v>1767</v>
      </c>
      <c r="SQ158" t="s">
        <v>1767</v>
      </c>
      <c r="SR158" t="s">
        <v>1767</v>
      </c>
      <c r="SS158" t="s">
        <v>1767</v>
      </c>
      <c r="ST158" t="s">
        <v>1767</v>
      </c>
      <c r="SU158" t="s">
        <v>1767</v>
      </c>
      <c r="SV158" t="s">
        <v>1767</v>
      </c>
      <c r="SW158" t="s">
        <v>1767</v>
      </c>
      <c r="SX158" t="s">
        <v>1767</v>
      </c>
      <c r="SY158" t="s">
        <v>1767</v>
      </c>
      <c r="SZ158" t="s">
        <v>1767</v>
      </c>
      <c r="TA158" t="s">
        <v>1767</v>
      </c>
      <c r="TB158" t="s">
        <v>1767</v>
      </c>
      <c r="TC158" t="s">
        <v>1767</v>
      </c>
      <c r="TD158" t="s">
        <v>1767</v>
      </c>
      <c r="TE158" t="s">
        <v>1767</v>
      </c>
      <c r="TF158" t="s">
        <v>1763</v>
      </c>
      <c r="TG158" t="s">
        <v>1767</v>
      </c>
      <c r="TH158" t="s">
        <v>1767</v>
      </c>
      <c r="TI158" t="s">
        <v>1767</v>
      </c>
      <c r="TJ158" t="s">
        <v>1767</v>
      </c>
      <c r="TU158" t="s">
        <v>1767</v>
      </c>
      <c r="TY158" t="s">
        <v>1767</v>
      </c>
      <c r="TZ158" t="s">
        <v>1767</v>
      </c>
      <c r="UA158" t="s">
        <v>1767</v>
      </c>
      <c r="UB158" t="s">
        <v>1767</v>
      </c>
      <c r="UC158" t="s">
        <v>1767</v>
      </c>
      <c r="UD158" t="s">
        <v>1767</v>
      </c>
      <c r="UE158" t="s">
        <v>1767</v>
      </c>
      <c r="UF158" t="s">
        <v>1767</v>
      </c>
      <c r="UG158" t="s">
        <v>1767</v>
      </c>
      <c r="UH158" t="s">
        <v>1767</v>
      </c>
      <c r="UI158" t="s">
        <v>1767</v>
      </c>
      <c r="UJ158" t="s">
        <v>1763</v>
      </c>
      <c r="UK158" t="s">
        <v>1767</v>
      </c>
      <c r="UL158" t="s">
        <v>1767</v>
      </c>
      <c r="UM158" t="s">
        <v>1767</v>
      </c>
      <c r="UN158" t="s">
        <v>1767</v>
      </c>
      <c r="UO158" t="s">
        <v>1767</v>
      </c>
      <c r="UP158" t="s">
        <v>1767</v>
      </c>
      <c r="UQ158" t="s">
        <v>1767</v>
      </c>
      <c r="UR158" t="s">
        <v>1763</v>
      </c>
      <c r="US158" t="s">
        <v>1767</v>
      </c>
      <c r="UT158" t="s">
        <v>1767</v>
      </c>
      <c r="UU158" t="s">
        <v>1767</v>
      </c>
      <c r="UV158" t="s">
        <v>1767</v>
      </c>
      <c r="UW158" t="s">
        <v>1767</v>
      </c>
      <c r="UX158" t="s">
        <v>1767</v>
      </c>
      <c r="UY158" t="s">
        <v>1767</v>
      </c>
      <c r="UZ158" t="s">
        <v>1767</v>
      </c>
      <c r="VD158" t="s">
        <v>1767</v>
      </c>
      <c r="VE158" t="s">
        <v>1767</v>
      </c>
      <c r="VF158" t="s">
        <v>1763</v>
      </c>
      <c r="VG158" t="s">
        <v>1767</v>
      </c>
      <c r="VH158" t="s">
        <v>1767</v>
      </c>
      <c r="VI158" t="s">
        <v>1767</v>
      </c>
      <c r="VJ158" t="s">
        <v>1767</v>
      </c>
      <c r="VK158" t="s">
        <v>1767</v>
      </c>
      <c r="VL158" t="s">
        <v>1767</v>
      </c>
      <c r="VM158" t="s">
        <v>1767</v>
      </c>
      <c r="VN158" t="s">
        <v>1767</v>
      </c>
      <c r="VO158" t="s">
        <v>1767</v>
      </c>
      <c r="VP158" t="s">
        <v>1767</v>
      </c>
      <c r="VQ158" t="s">
        <v>1767</v>
      </c>
      <c r="VY158" t="s">
        <v>1767</v>
      </c>
      <c r="VZ158" t="s">
        <v>1767</v>
      </c>
      <c r="WA158" t="s">
        <v>1767</v>
      </c>
      <c r="WJ158" t="s">
        <v>1763</v>
      </c>
      <c r="WK158" t="s">
        <v>1763</v>
      </c>
      <c r="WL158" t="s">
        <v>1767</v>
      </c>
      <c r="WM158" t="s">
        <v>1767</v>
      </c>
      <c r="WN158" t="s">
        <v>1767</v>
      </c>
      <c r="WO158" t="s">
        <v>1767</v>
      </c>
      <c r="WP158" t="s">
        <v>1767</v>
      </c>
      <c r="WQ158" t="s">
        <v>1767</v>
      </c>
      <c r="WR158" t="s">
        <v>1767</v>
      </c>
      <c r="WS158" t="s">
        <v>1011</v>
      </c>
      <c r="WU158" t="s">
        <v>1767</v>
      </c>
      <c r="WV158" t="s">
        <v>1767</v>
      </c>
      <c r="WW158" t="s">
        <v>1767</v>
      </c>
      <c r="WX158" t="s">
        <v>1767</v>
      </c>
      <c r="WY158" t="s">
        <v>1767</v>
      </c>
      <c r="WZ158" t="s">
        <v>1763</v>
      </c>
      <c r="XA158" t="s">
        <v>1767</v>
      </c>
      <c r="XB158" t="s">
        <v>1767</v>
      </c>
      <c r="XC158" t="s">
        <v>1789</v>
      </c>
      <c r="XD158" t="s">
        <v>1763</v>
      </c>
      <c r="XE158" t="s">
        <v>1767</v>
      </c>
      <c r="XF158" t="s">
        <v>1767</v>
      </c>
      <c r="XG158" t="s">
        <v>1767</v>
      </c>
      <c r="XH158" t="s">
        <v>1767</v>
      </c>
      <c r="XI158" t="s">
        <v>1767</v>
      </c>
      <c r="XJ158" t="s">
        <v>1767</v>
      </c>
      <c r="XK158" t="s">
        <v>1767</v>
      </c>
      <c r="XL158" t="s">
        <v>1767</v>
      </c>
      <c r="XM158" t="s">
        <v>1763</v>
      </c>
      <c r="XN158" t="s">
        <v>1767</v>
      </c>
      <c r="XO158" t="s">
        <v>1767</v>
      </c>
      <c r="XP158" t="s">
        <v>1767</v>
      </c>
      <c r="XQ158" t="s">
        <v>1767</v>
      </c>
      <c r="XR158" t="s">
        <v>1763</v>
      </c>
      <c r="XS158" t="s">
        <v>1767</v>
      </c>
      <c r="XT158" t="s">
        <v>1767</v>
      </c>
      <c r="XU158" t="s">
        <v>1767</v>
      </c>
      <c r="XV158" t="s">
        <v>1767</v>
      </c>
      <c r="XW158" t="s">
        <v>1767</v>
      </c>
      <c r="XX158" t="s">
        <v>1767</v>
      </c>
      <c r="XY158" t="s">
        <v>1767</v>
      </c>
      <c r="XZ158" t="s">
        <v>1763</v>
      </c>
      <c r="YA158" t="s">
        <v>1767</v>
      </c>
      <c r="YB158" t="s">
        <v>1767</v>
      </c>
      <c r="YC158" t="s">
        <v>1767</v>
      </c>
      <c r="YD158" t="s">
        <v>1767</v>
      </c>
      <c r="YE158" t="s">
        <v>1767</v>
      </c>
      <c r="YF158" t="s">
        <v>1767</v>
      </c>
      <c r="YG158" t="s">
        <v>1767</v>
      </c>
      <c r="YH158" t="s">
        <v>1767</v>
      </c>
      <c r="YI158" t="s">
        <v>1767</v>
      </c>
      <c r="YJ158" t="s">
        <v>1763</v>
      </c>
      <c r="YK158" t="s">
        <v>1767</v>
      </c>
      <c r="YL158" t="s">
        <v>1767</v>
      </c>
      <c r="YM158" t="s">
        <v>1767</v>
      </c>
      <c r="YN158" t="s">
        <v>1763</v>
      </c>
      <c r="YO158" t="s">
        <v>1767</v>
      </c>
      <c r="YP158" t="s">
        <v>1767</v>
      </c>
      <c r="YQ158" t="s">
        <v>1767</v>
      </c>
      <c r="YR158" t="s">
        <v>1767</v>
      </c>
      <c r="YS158" t="s">
        <v>1767</v>
      </c>
      <c r="YT158" t="s">
        <v>1767</v>
      </c>
      <c r="YU158" t="s">
        <v>1763</v>
      </c>
      <c r="YW158" t="s">
        <v>1767</v>
      </c>
      <c r="ZM158" t="s">
        <v>1767</v>
      </c>
      <c r="ZN158" t="s">
        <v>1763</v>
      </c>
      <c r="ZO158" t="s">
        <v>1763</v>
      </c>
      <c r="ZP158" t="s">
        <v>1767</v>
      </c>
      <c r="ZQ158" t="s">
        <v>1767</v>
      </c>
      <c r="ZR158" t="s">
        <v>1767</v>
      </c>
      <c r="ZS158" t="s">
        <v>1763</v>
      </c>
      <c r="ZT158" t="s">
        <v>1767</v>
      </c>
      <c r="ZU158" t="s">
        <v>1767</v>
      </c>
      <c r="ZV158" t="s">
        <v>1767</v>
      </c>
      <c r="ZW158" t="s">
        <v>1767</v>
      </c>
      <c r="ZX158" t="s">
        <v>1767</v>
      </c>
      <c r="ZY158" t="s">
        <v>1767</v>
      </c>
      <c r="ZZ158" t="s">
        <v>1767</v>
      </c>
      <c r="AAA158" t="s">
        <v>1767</v>
      </c>
      <c r="AAB158" t="s">
        <v>1767</v>
      </c>
      <c r="AAC158" t="s">
        <v>1767</v>
      </c>
      <c r="AAD158" t="s">
        <v>1767</v>
      </c>
      <c r="AAE158" t="s">
        <v>1767</v>
      </c>
      <c r="AAF158" t="s">
        <v>1767</v>
      </c>
      <c r="AAH158" t="s">
        <v>1763</v>
      </c>
      <c r="AAI158" t="s">
        <v>1767</v>
      </c>
      <c r="AAJ158" t="s">
        <v>1767</v>
      </c>
      <c r="AAK158" t="s">
        <v>1763</v>
      </c>
      <c r="AAL158" t="s">
        <v>1767</v>
      </c>
      <c r="AAM158" t="s">
        <v>1767</v>
      </c>
      <c r="AAN158" t="s">
        <v>1767</v>
      </c>
      <c r="AAO158" t="s">
        <v>1767</v>
      </c>
      <c r="AAP158" t="s">
        <v>1767</v>
      </c>
      <c r="AAQ158" t="s">
        <v>1767</v>
      </c>
      <c r="AAR158" t="s">
        <v>1767</v>
      </c>
      <c r="AAS158" t="s">
        <v>1767</v>
      </c>
      <c r="AAT158" t="s">
        <v>1767</v>
      </c>
      <c r="AAV158" t="s">
        <v>1767</v>
      </c>
      <c r="AAW158" t="s">
        <v>1767</v>
      </c>
      <c r="AAX158" t="s">
        <v>1767</v>
      </c>
      <c r="AAY158" t="s">
        <v>1767</v>
      </c>
      <c r="AAZ158" t="s">
        <v>1767</v>
      </c>
      <c r="ABA158" t="s">
        <v>1767</v>
      </c>
      <c r="ABB158" t="s">
        <v>1763</v>
      </c>
      <c r="ABC158" t="s">
        <v>1767</v>
      </c>
      <c r="ABD158" t="s">
        <v>1767</v>
      </c>
      <c r="ABE158" t="s">
        <v>1767</v>
      </c>
      <c r="ABF158" t="s">
        <v>1767</v>
      </c>
      <c r="ABG158" t="s">
        <v>1767</v>
      </c>
      <c r="ABH158" t="s">
        <v>1767</v>
      </c>
      <c r="ABI158" t="s">
        <v>1767</v>
      </c>
      <c r="ABJ158" t="s">
        <v>1767</v>
      </c>
      <c r="ABK158" t="s">
        <v>1767</v>
      </c>
      <c r="ABL158" t="s">
        <v>1767</v>
      </c>
      <c r="ABM158" t="s">
        <v>1767</v>
      </c>
      <c r="ABN158" t="s">
        <v>1767</v>
      </c>
      <c r="ABO158" t="s">
        <v>1767</v>
      </c>
      <c r="ABP158" t="s">
        <v>1767</v>
      </c>
      <c r="ABQ158" t="s">
        <v>1767</v>
      </c>
      <c r="ABR158" t="s">
        <v>1767</v>
      </c>
      <c r="ABS158" t="s">
        <v>1767</v>
      </c>
      <c r="ABT158" t="s">
        <v>1767</v>
      </c>
      <c r="ABU158" t="s">
        <v>1767</v>
      </c>
      <c r="ABV158" t="s">
        <v>1767</v>
      </c>
      <c r="ABW158" t="s">
        <v>1763</v>
      </c>
      <c r="ABX158" t="s">
        <v>1767</v>
      </c>
      <c r="ABY158" t="s">
        <v>1767</v>
      </c>
      <c r="ABZ158" t="s">
        <v>1767</v>
      </c>
      <c r="ACA158" t="s">
        <v>1767</v>
      </c>
      <c r="ACB158" t="s">
        <v>1767</v>
      </c>
      <c r="ACC158" t="s">
        <v>1767</v>
      </c>
      <c r="ACD158" t="s">
        <v>1767</v>
      </c>
      <c r="ACE158" t="s">
        <v>1767</v>
      </c>
      <c r="ACF158" t="s">
        <v>1767</v>
      </c>
      <c r="ACG158" t="s">
        <v>1767</v>
      </c>
      <c r="ACH158" t="s">
        <v>1767</v>
      </c>
      <c r="ACI158" t="s">
        <v>1767</v>
      </c>
    </row>
    <row r="159" spans="1:763">
      <c r="A159" t="s">
        <v>1513</v>
      </c>
      <c r="B159" t="s">
        <v>1514</v>
      </c>
      <c r="C159" t="s">
        <v>1515</v>
      </c>
      <c r="D159" t="s">
        <v>811</v>
      </c>
      <c r="E159" t="s">
        <v>932</v>
      </c>
      <c r="P159" t="s">
        <v>874</v>
      </c>
      <c r="Q159">
        <v>1.2475828181962281</v>
      </c>
      <c r="T159" t="s">
        <v>1809</v>
      </c>
      <c r="V159" t="s">
        <v>1763</v>
      </c>
      <c r="X159" t="s">
        <v>1767</v>
      </c>
      <c r="Y159" t="s">
        <v>1764</v>
      </c>
      <c r="Z159" t="s">
        <v>1791</v>
      </c>
      <c r="AA159" t="s">
        <v>1765</v>
      </c>
      <c r="AB159" t="s">
        <v>1766</v>
      </c>
      <c r="AC159" t="s">
        <v>879</v>
      </c>
      <c r="AD159" t="s">
        <v>1767</v>
      </c>
      <c r="AE159" t="s">
        <v>879</v>
      </c>
      <c r="AF159" t="s">
        <v>818</v>
      </c>
      <c r="AG159" t="s">
        <v>818</v>
      </c>
      <c r="KF159" t="s">
        <v>879</v>
      </c>
      <c r="KH159" t="s">
        <v>818</v>
      </c>
      <c r="KI159" t="s">
        <v>818</v>
      </c>
      <c r="KJ159" t="s">
        <v>818</v>
      </c>
      <c r="KK159" t="s">
        <v>818</v>
      </c>
      <c r="KL159" t="s">
        <v>818</v>
      </c>
      <c r="KM159" t="s">
        <v>818</v>
      </c>
      <c r="KN159" t="s">
        <v>845</v>
      </c>
      <c r="KO159" t="s">
        <v>818</v>
      </c>
      <c r="KP159" t="s">
        <v>818</v>
      </c>
      <c r="KQ159" t="s">
        <v>845</v>
      </c>
      <c r="KR159" t="s">
        <v>818</v>
      </c>
      <c r="KS159" t="s">
        <v>845</v>
      </c>
      <c r="KT159" t="s">
        <v>818</v>
      </c>
      <c r="KU159" t="s">
        <v>818</v>
      </c>
      <c r="KV159" t="s">
        <v>818</v>
      </c>
      <c r="KW159" t="s">
        <v>818</v>
      </c>
      <c r="KX159" t="s">
        <v>845</v>
      </c>
      <c r="KY159" t="s">
        <v>818</v>
      </c>
      <c r="KZ159" t="s">
        <v>845</v>
      </c>
      <c r="LA159" t="s">
        <v>845</v>
      </c>
      <c r="LB159" t="s">
        <v>845</v>
      </c>
      <c r="LC159" t="s">
        <v>845</v>
      </c>
      <c r="LD159" t="s">
        <v>879</v>
      </c>
      <c r="LE159" t="s">
        <v>818</v>
      </c>
      <c r="LF159" t="s">
        <v>837</v>
      </c>
      <c r="LH159" t="s">
        <v>1767</v>
      </c>
      <c r="LI159" t="s">
        <v>1767</v>
      </c>
      <c r="LJ159" t="s">
        <v>1767</v>
      </c>
      <c r="LK159" t="s">
        <v>1767</v>
      </c>
      <c r="LL159" t="s">
        <v>1767</v>
      </c>
      <c r="LM159" t="s">
        <v>1767</v>
      </c>
      <c r="LO159" t="s">
        <v>1767</v>
      </c>
      <c r="LQ159" t="s">
        <v>1767</v>
      </c>
      <c r="LR159" t="s">
        <v>818</v>
      </c>
      <c r="LS159" t="s">
        <v>818</v>
      </c>
      <c r="LT159" t="s">
        <v>818</v>
      </c>
      <c r="LU159" t="s">
        <v>818</v>
      </c>
      <c r="LV159" t="s">
        <v>818</v>
      </c>
      <c r="LW159" t="s">
        <v>818</v>
      </c>
      <c r="LX159" t="s">
        <v>1767</v>
      </c>
      <c r="MA159" t="s">
        <v>1864</v>
      </c>
      <c r="MB159" t="s">
        <v>913</v>
      </c>
      <c r="MC159" t="s">
        <v>1804</v>
      </c>
      <c r="MD159" t="s">
        <v>1763</v>
      </c>
      <c r="MF159" t="s">
        <v>1770</v>
      </c>
      <c r="MI159" t="s">
        <v>1763</v>
      </c>
      <c r="MJ159" t="s">
        <v>1771</v>
      </c>
      <c r="MK159" t="s">
        <v>1763</v>
      </c>
      <c r="ML159" t="s">
        <v>1767</v>
      </c>
      <c r="MM159" t="s">
        <v>1767</v>
      </c>
      <c r="MN159" t="s">
        <v>1767</v>
      </c>
      <c r="MO159" t="s">
        <v>1767</v>
      </c>
      <c r="MP159" t="s">
        <v>1767</v>
      </c>
      <c r="MQ159" t="s">
        <v>1767</v>
      </c>
      <c r="MR159" t="s">
        <v>1767</v>
      </c>
      <c r="MS159" t="s">
        <v>1767</v>
      </c>
      <c r="MT159" t="s">
        <v>1767</v>
      </c>
      <c r="MU159" t="s">
        <v>1767</v>
      </c>
      <c r="MV159" t="s">
        <v>1767</v>
      </c>
      <c r="MW159" t="s">
        <v>1763</v>
      </c>
      <c r="MX159" t="s">
        <v>1767</v>
      </c>
      <c r="MY159" t="s">
        <v>1767</v>
      </c>
      <c r="MZ159" t="s">
        <v>1767</v>
      </c>
      <c r="NA159" t="s">
        <v>1767</v>
      </c>
      <c r="NB159" t="s">
        <v>1767</v>
      </c>
      <c r="NR159" t="s">
        <v>1763</v>
      </c>
      <c r="NS159" t="s">
        <v>1767</v>
      </c>
      <c r="NU159" t="s">
        <v>1772</v>
      </c>
      <c r="NX159" t="s">
        <v>1773</v>
      </c>
      <c r="OP159" t="s">
        <v>1767</v>
      </c>
      <c r="OQ159" t="s">
        <v>1774</v>
      </c>
      <c r="OR159" t="s">
        <v>1797</v>
      </c>
      <c r="OS159" t="s">
        <v>1776</v>
      </c>
      <c r="OT159" t="s">
        <v>1763</v>
      </c>
      <c r="OU159" t="s">
        <v>1767</v>
      </c>
      <c r="OV159" t="s">
        <v>1777</v>
      </c>
      <c r="OW159" t="s">
        <v>1798</v>
      </c>
      <c r="OX159" t="s">
        <v>832</v>
      </c>
      <c r="OY159" t="s">
        <v>1779</v>
      </c>
      <c r="OZ159" t="s">
        <v>928</v>
      </c>
      <c r="PA159" t="s">
        <v>1767</v>
      </c>
      <c r="PB159" t="s">
        <v>1767</v>
      </c>
      <c r="PC159" t="s">
        <v>1767</v>
      </c>
      <c r="PD159" t="s">
        <v>1767</v>
      </c>
      <c r="PE159" t="s">
        <v>1767</v>
      </c>
      <c r="PF159" t="s">
        <v>1763</v>
      </c>
      <c r="PG159" t="s">
        <v>1767</v>
      </c>
      <c r="PH159" t="s">
        <v>1767</v>
      </c>
      <c r="PI159" t="s">
        <v>1767</v>
      </c>
      <c r="PJ159" t="s">
        <v>1767</v>
      </c>
      <c r="PK159" t="s">
        <v>1767</v>
      </c>
      <c r="PL159" t="s">
        <v>1780</v>
      </c>
      <c r="PM159" t="s">
        <v>837</v>
      </c>
      <c r="PN159" t="s">
        <v>845</v>
      </c>
      <c r="PO159" t="s">
        <v>1799</v>
      </c>
      <c r="PP159" t="s">
        <v>1782</v>
      </c>
      <c r="PQ159" t="s">
        <v>1763</v>
      </c>
      <c r="PR159" t="s">
        <v>1763</v>
      </c>
      <c r="PS159" t="s">
        <v>1767</v>
      </c>
      <c r="PT159" t="s">
        <v>1767</v>
      </c>
      <c r="PU159" t="s">
        <v>1767</v>
      </c>
      <c r="PV159" t="s">
        <v>1767</v>
      </c>
      <c r="PW159" t="s">
        <v>1767</v>
      </c>
      <c r="PX159" t="s">
        <v>1767</v>
      </c>
      <c r="PY159" t="s">
        <v>1767</v>
      </c>
      <c r="PZ159" t="s">
        <v>1783</v>
      </c>
      <c r="QA159" t="s">
        <v>841</v>
      </c>
      <c r="QB159" t="s">
        <v>1814</v>
      </c>
      <c r="QC159" t="s">
        <v>1858</v>
      </c>
      <c r="QD159" t="s">
        <v>1815</v>
      </c>
      <c r="QE159" t="s">
        <v>845</v>
      </c>
      <c r="QF159" t="s">
        <v>1763</v>
      </c>
      <c r="QG159" t="s">
        <v>1767</v>
      </c>
      <c r="QH159" t="s">
        <v>1763</v>
      </c>
      <c r="QI159" t="s">
        <v>1763</v>
      </c>
      <c r="QJ159" t="s">
        <v>1763</v>
      </c>
      <c r="QK159" t="s">
        <v>1763</v>
      </c>
      <c r="QL159" t="s">
        <v>1767</v>
      </c>
      <c r="QM159" t="s">
        <v>1767</v>
      </c>
      <c r="QN159" t="s">
        <v>1767</v>
      </c>
      <c r="QO159" t="s">
        <v>1767</v>
      </c>
      <c r="QP159" t="s">
        <v>1767</v>
      </c>
      <c r="QQ159" t="s">
        <v>1767</v>
      </c>
      <c r="QR159" t="s">
        <v>1763</v>
      </c>
      <c r="QS159" t="s">
        <v>1767</v>
      </c>
      <c r="QT159" t="s">
        <v>1767</v>
      </c>
      <c r="QU159" t="s">
        <v>1767</v>
      </c>
      <c r="QV159" t="s">
        <v>1763</v>
      </c>
      <c r="QW159" t="s">
        <v>1763</v>
      </c>
      <c r="QX159" t="s">
        <v>1767</v>
      </c>
      <c r="QY159" t="s">
        <v>1767</v>
      </c>
      <c r="QZ159" t="s">
        <v>1767</v>
      </c>
      <c r="RA159" t="s">
        <v>1767</v>
      </c>
      <c r="RB159" t="s">
        <v>1767</v>
      </c>
      <c r="RC159" t="s">
        <v>1767</v>
      </c>
      <c r="RD159" t="s">
        <v>1767</v>
      </c>
      <c r="RE159" t="s">
        <v>1767</v>
      </c>
      <c r="RF159" t="s">
        <v>1767</v>
      </c>
      <c r="RG159" t="s">
        <v>1767</v>
      </c>
      <c r="RH159" t="s">
        <v>1767</v>
      </c>
      <c r="RI159" t="s">
        <v>1767</v>
      </c>
      <c r="RJ159" t="s">
        <v>1767</v>
      </c>
      <c r="RK159" t="s">
        <v>1763</v>
      </c>
      <c r="RL159" t="s">
        <v>1767</v>
      </c>
      <c r="RM159" t="s">
        <v>1763</v>
      </c>
      <c r="RN159" t="s">
        <v>1767</v>
      </c>
      <c r="RO159" t="s">
        <v>1767</v>
      </c>
      <c r="RP159" t="s">
        <v>1767</v>
      </c>
      <c r="RQ159" t="s">
        <v>1767</v>
      </c>
      <c r="RR159" t="s">
        <v>1767</v>
      </c>
      <c r="RS159" t="s">
        <v>1767</v>
      </c>
      <c r="RT159" t="s">
        <v>1767</v>
      </c>
      <c r="RU159" t="s">
        <v>1767</v>
      </c>
      <c r="RV159" t="s">
        <v>1767</v>
      </c>
      <c r="RW159" t="s">
        <v>1767</v>
      </c>
      <c r="RX159" t="s">
        <v>845</v>
      </c>
      <c r="RY159" t="s">
        <v>1037</v>
      </c>
      <c r="RZ159" t="s">
        <v>1763</v>
      </c>
      <c r="SA159" t="s">
        <v>1767</v>
      </c>
      <c r="SB159" t="s">
        <v>1767</v>
      </c>
      <c r="SC159" t="s">
        <v>1767</v>
      </c>
      <c r="SD159" t="s">
        <v>1763</v>
      </c>
      <c r="SE159" t="s">
        <v>1767</v>
      </c>
      <c r="SF159" t="s">
        <v>1767</v>
      </c>
      <c r="SG159" t="s">
        <v>1763</v>
      </c>
      <c r="SH159" t="s">
        <v>1767</v>
      </c>
      <c r="SI159" t="s">
        <v>1767</v>
      </c>
      <c r="SJ159" t="s">
        <v>1767</v>
      </c>
      <c r="SK159" t="s">
        <v>1767</v>
      </c>
      <c r="SL159" t="s">
        <v>1767</v>
      </c>
      <c r="SM159" t="s">
        <v>1767</v>
      </c>
      <c r="SN159" t="s">
        <v>1767</v>
      </c>
      <c r="SO159" t="s">
        <v>1767</v>
      </c>
      <c r="SP159" t="s">
        <v>1767</v>
      </c>
      <c r="SQ159" t="s">
        <v>1767</v>
      </c>
      <c r="SR159" t="s">
        <v>1767</v>
      </c>
      <c r="SS159" t="s">
        <v>1767</v>
      </c>
      <c r="ST159" t="s">
        <v>1767</v>
      </c>
      <c r="SU159" t="s">
        <v>1767</v>
      </c>
      <c r="SV159" t="s">
        <v>1767</v>
      </c>
      <c r="SW159" t="s">
        <v>1767</v>
      </c>
      <c r="SX159" t="s">
        <v>1767</v>
      </c>
      <c r="SY159" t="s">
        <v>1763</v>
      </c>
      <c r="SZ159" t="s">
        <v>1763</v>
      </c>
      <c r="TA159" t="s">
        <v>1767</v>
      </c>
      <c r="TB159" t="s">
        <v>1767</v>
      </c>
      <c r="TC159" t="s">
        <v>1767</v>
      </c>
      <c r="TD159" t="s">
        <v>1767</v>
      </c>
      <c r="TE159" t="s">
        <v>1767</v>
      </c>
      <c r="TF159" t="s">
        <v>1767</v>
      </c>
      <c r="TG159" t="s">
        <v>1767</v>
      </c>
      <c r="TH159" t="s">
        <v>1767</v>
      </c>
      <c r="TI159" t="s">
        <v>1767</v>
      </c>
      <c r="TJ159" t="s">
        <v>1767</v>
      </c>
      <c r="TU159" t="s">
        <v>1767</v>
      </c>
      <c r="TY159" t="s">
        <v>1767</v>
      </c>
      <c r="TZ159" t="s">
        <v>1767</v>
      </c>
      <c r="UA159" t="s">
        <v>1767</v>
      </c>
      <c r="UB159" t="s">
        <v>1767</v>
      </c>
      <c r="UC159" t="s">
        <v>1767</v>
      </c>
      <c r="UD159" t="s">
        <v>1767</v>
      </c>
      <c r="UE159" t="s">
        <v>1767</v>
      </c>
      <c r="UF159" t="s">
        <v>1767</v>
      </c>
      <c r="UG159" t="s">
        <v>1767</v>
      </c>
      <c r="UH159" t="s">
        <v>1763</v>
      </c>
      <c r="UI159" t="s">
        <v>1767</v>
      </c>
      <c r="UJ159" t="s">
        <v>1767</v>
      </c>
      <c r="UK159" t="s">
        <v>1767</v>
      </c>
      <c r="UL159" t="s">
        <v>1767</v>
      </c>
      <c r="UM159" t="s">
        <v>1767</v>
      </c>
      <c r="UN159" t="s">
        <v>1767</v>
      </c>
      <c r="UO159" t="s">
        <v>1767</v>
      </c>
      <c r="UP159" t="s">
        <v>1767</v>
      </c>
      <c r="UQ159" t="s">
        <v>1767</v>
      </c>
      <c r="UR159" t="s">
        <v>1767</v>
      </c>
      <c r="US159" t="s">
        <v>1767</v>
      </c>
      <c r="UT159" t="s">
        <v>1767</v>
      </c>
      <c r="UU159" t="s">
        <v>1767</v>
      </c>
      <c r="UV159" t="s">
        <v>1767</v>
      </c>
      <c r="UW159" t="s">
        <v>1763</v>
      </c>
      <c r="UX159" t="s">
        <v>1767</v>
      </c>
      <c r="UY159" t="s">
        <v>1767</v>
      </c>
      <c r="UZ159" t="s">
        <v>1767</v>
      </c>
      <c r="VD159" t="s">
        <v>1767</v>
      </c>
      <c r="VE159" t="s">
        <v>1767</v>
      </c>
      <c r="VF159" t="s">
        <v>1763</v>
      </c>
      <c r="VG159" t="s">
        <v>1767</v>
      </c>
      <c r="VH159" t="s">
        <v>1767</v>
      </c>
      <c r="VI159" t="s">
        <v>1767</v>
      </c>
      <c r="VJ159" t="s">
        <v>1767</v>
      </c>
      <c r="VK159" t="s">
        <v>1767</v>
      </c>
      <c r="VL159" t="s">
        <v>1767</v>
      </c>
      <c r="VM159" t="s">
        <v>1767</v>
      </c>
      <c r="VN159" t="s">
        <v>1767</v>
      </c>
      <c r="VO159" t="s">
        <v>1767</v>
      </c>
      <c r="VP159" t="s">
        <v>1767</v>
      </c>
      <c r="VQ159" t="s">
        <v>1767</v>
      </c>
      <c r="VY159" t="s">
        <v>1763</v>
      </c>
      <c r="VZ159" t="s">
        <v>1767</v>
      </c>
      <c r="WA159" t="s">
        <v>1767</v>
      </c>
      <c r="WJ159" t="s">
        <v>1767</v>
      </c>
      <c r="WK159" t="s">
        <v>1767</v>
      </c>
      <c r="WL159" t="s">
        <v>1767</v>
      </c>
      <c r="WM159" t="s">
        <v>1767</v>
      </c>
      <c r="WN159" t="s">
        <v>1767</v>
      </c>
      <c r="WO159" t="s">
        <v>1763</v>
      </c>
      <c r="WP159" t="s">
        <v>1767</v>
      </c>
      <c r="WQ159" t="s">
        <v>1767</v>
      </c>
      <c r="WR159" t="s">
        <v>1767</v>
      </c>
      <c r="WS159" t="s">
        <v>999</v>
      </c>
      <c r="WU159" t="s">
        <v>1767</v>
      </c>
      <c r="WV159" t="s">
        <v>1767</v>
      </c>
      <c r="WW159" t="s">
        <v>1763</v>
      </c>
      <c r="WX159" t="s">
        <v>1767</v>
      </c>
      <c r="WY159" t="s">
        <v>1767</v>
      </c>
      <c r="WZ159" t="s">
        <v>1767</v>
      </c>
      <c r="XA159" t="s">
        <v>1767</v>
      </c>
      <c r="XB159" t="s">
        <v>1767</v>
      </c>
      <c r="XC159" t="s">
        <v>1789</v>
      </c>
      <c r="XD159" t="s">
        <v>1763</v>
      </c>
      <c r="XE159" t="s">
        <v>1763</v>
      </c>
      <c r="XF159" t="s">
        <v>1767</v>
      </c>
      <c r="XG159" t="s">
        <v>1767</v>
      </c>
      <c r="XH159" t="s">
        <v>1767</v>
      </c>
      <c r="XI159" t="s">
        <v>1767</v>
      </c>
      <c r="XJ159" t="s">
        <v>1767</v>
      </c>
      <c r="XK159" t="s">
        <v>1767</v>
      </c>
      <c r="XL159" t="s">
        <v>1767</v>
      </c>
      <c r="XM159" t="s">
        <v>1767</v>
      </c>
      <c r="XN159" t="s">
        <v>1767</v>
      </c>
      <c r="XO159" t="s">
        <v>1767</v>
      </c>
      <c r="XP159" t="s">
        <v>1767</v>
      </c>
      <c r="XQ159" t="s">
        <v>1767</v>
      </c>
      <c r="XR159" t="s">
        <v>1763</v>
      </c>
      <c r="XS159" t="s">
        <v>1767</v>
      </c>
      <c r="XT159" t="s">
        <v>1767</v>
      </c>
      <c r="XU159" t="s">
        <v>1763</v>
      </c>
      <c r="XV159" t="s">
        <v>1767</v>
      </c>
      <c r="XW159" t="s">
        <v>1767</v>
      </c>
      <c r="XX159" t="s">
        <v>1767</v>
      </c>
      <c r="XY159" t="s">
        <v>1767</v>
      </c>
      <c r="XZ159" t="s">
        <v>1767</v>
      </c>
      <c r="ZM159" t="s">
        <v>1767</v>
      </c>
      <c r="ZN159" t="s">
        <v>1767</v>
      </c>
      <c r="ZO159" t="s">
        <v>1767</v>
      </c>
      <c r="ZP159" t="s">
        <v>1767</v>
      </c>
      <c r="ZQ159" t="s">
        <v>1767</v>
      </c>
      <c r="ZR159" t="s">
        <v>1763</v>
      </c>
      <c r="ZS159" t="s">
        <v>1767</v>
      </c>
      <c r="ZT159" t="s">
        <v>1767</v>
      </c>
      <c r="ZU159" t="s">
        <v>1767</v>
      </c>
      <c r="ZV159" t="s">
        <v>1767</v>
      </c>
      <c r="ZW159" t="s">
        <v>1767</v>
      </c>
      <c r="ZX159" t="s">
        <v>1767</v>
      </c>
      <c r="ZY159" t="s">
        <v>1767</v>
      </c>
      <c r="ZZ159" t="s">
        <v>1767</v>
      </c>
      <c r="AAA159" t="s">
        <v>1763</v>
      </c>
      <c r="AAB159" t="s">
        <v>1767</v>
      </c>
      <c r="AAC159" t="s">
        <v>1767</v>
      </c>
      <c r="AAD159" t="s">
        <v>1767</v>
      </c>
      <c r="AAE159" t="s">
        <v>1767</v>
      </c>
      <c r="AAF159" t="s">
        <v>1767</v>
      </c>
      <c r="AAH159" t="s">
        <v>1763</v>
      </c>
      <c r="AAI159" t="s">
        <v>1767</v>
      </c>
      <c r="AAJ159" t="s">
        <v>1763</v>
      </c>
      <c r="AAK159" t="s">
        <v>1767</v>
      </c>
      <c r="AAL159" t="s">
        <v>1763</v>
      </c>
      <c r="AAM159" t="s">
        <v>1767</v>
      </c>
      <c r="AAN159" t="s">
        <v>1767</v>
      </c>
      <c r="AAO159" t="s">
        <v>1767</v>
      </c>
      <c r="AAP159" t="s">
        <v>1767</v>
      </c>
      <c r="AAQ159" t="s">
        <v>1767</v>
      </c>
      <c r="AAR159" t="s">
        <v>1767</v>
      </c>
      <c r="AAS159" t="s">
        <v>1767</v>
      </c>
      <c r="AAT159" t="s">
        <v>1767</v>
      </c>
      <c r="AAV159" t="s">
        <v>1767</v>
      </c>
      <c r="AAW159" t="s">
        <v>1767</v>
      </c>
      <c r="AAX159" t="s">
        <v>1767</v>
      </c>
      <c r="AAY159" t="s">
        <v>1767</v>
      </c>
      <c r="AAZ159" t="s">
        <v>1767</v>
      </c>
      <c r="ABA159" t="s">
        <v>1763</v>
      </c>
      <c r="ABB159" t="s">
        <v>1763</v>
      </c>
      <c r="ABC159" t="s">
        <v>1767</v>
      </c>
      <c r="ABD159" t="s">
        <v>1767</v>
      </c>
      <c r="ABE159" t="s">
        <v>1767</v>
      </c>
      <c r="ABF159" t="s">
        <v>1767</v>
      </c>
      <c r="ABG159" t="s">
        <v>1767</v>
      </c>
      <c r="ABH159" t="s">
        <v>1767</v>
      </c>
      <c r="ABI159" t="s">
        <v>1767</v>
      </c>
      <c r="ABJ159" t="s">
        <v>1767</v>
      </c>
      <c r="ABK159" t="s">
        <v>1763</v>
      </c>
      <c r="ABL159" t="s">
        <v>1767</v>
      </c>
      <c r="ABM159" t="s">
        <v>1767</v>
      </c>
      <c r="ABN159" t="s">
        <v>1767</v>
      </c>
      <c r="ABO159" t="s">
        <v>1767</v>
      </c>
      <c r="ABP159" t="s">
        <v>1767</v>
      </c>
      <c r="ABQ159" t="s">
        <v>1767</v>
      </c>
      <c r="ABR159" t="s">
        <v>1767</v>
      </c>
      <c r="ABS159" t="s">
        <v>1767</v>
      </c>
      <c r="ABT159" t="s">
        <v>1767</v>
      </c>
      <c r="ABU159" t="s">
        <v>1767</v>
      </c>
      <c r="ABV159" t="s">
        <v>1767</v>
      </c>
      <c r="ABW159" t="s">
        <v>1763</v>
      </c>
      <c r="ABX159" t="s">
        <v>1767</v>
      </c>
      <c r="ABY159" t="s">
        <v>1767</v>
      </c>
      <c r="ABZ159" t="s">
        <v>1767</v>
      </c>
      <c r="ACA159" t="s">
        <v>1767</v>
      </c>
      <c r="ACB159" t="s">
        <v>1767</v>
      </c>
      <c r="ACC159" t="s">
        <v>1763</v>
      </c>
      <c r="ACD159" t="s">
        <v>1767</v>
      </c>
      <c r="ACE159" t="s">
        <v>1767</v>
      </c>
      <c r="ACF159" t="s">
        <v>1767</v>
      </c>
      <c r="ACG159" t="s">
        <v>1767</v>
      </c>
      <c r="ACH159" t="s">
        <v>1767</v>
      </c>
      <c r="ACI159" t="s">
        <v>1767</v>
      </c>
    </row>
    <row r="160" spans="1:763">
      <c r="A160" t="s">
        <v>1516</v>
      </c>
      <c r="B160" t="s">
        <v>1517</v>
      </c>
      <c r="C160" t="s">
        <v>1518</v>
      </c>
      <c r="D160" t="s">
        <v>854</v>
      </c>
      <c r="E160" t="s">
        <v>854</v>
      </c>
      <c r="P160" t="s">
        <v>855</v>
      </c>
      <c r="Q160">
        <v>1.2198080885670051</v>
      </c>
      <c r="T160" t="s">
        <v>1898</v>
      </c>
      <c r="V160" t="s">
        <v>1763</v>
      </c>
      <c r="X160" t="s">
        <v>1763</v>
      </c>
      <c r="Y160" t="s">
        <v>1764</v>
      </c>
      <c r="AA160" t="s">
        <v>1792</v>
      </c>
      <c r="AB160" t="s">
        <v>1766</v>
      </c>
      <c r="AC160" t="s">
        <v>836</v>
      </c>
      <c r="AD160" t="s">
        <v>1763</v>
      </c>
      <c r="AE160" t="s">
        <v>836</v>
      </c>
      <c r="AF160" t="s">
        <v>818</v>
      </c>
      <c r="AG160" t="s">
        <v>818</v>
      </c>
      <c r="KF160" t="s">
        <v>836</v>
      </c>
      <c r="KH160" t="s">
        <v>818</v>
      </c>
      <c r="KI160" t="s">
        <v>818</v>
      </c>
      <c r="KJ160" t="s">
        <v>818</v>
      </c>
      <c r="KK160" t="s">
        <v>845</v>
      </c>
      <c r="KL160" t="s">
        <v>818</v>
      </c>
      <c r="KM160" t="s">
        <v>845</v>
      </c>
      <c r="KN160" t="s">
        <v>845</v>
      </c>
      <c r="KO160" t="s">
        <v>845</v>
      </c>
      <c r="KP160" t="s">
        <v>845</v>
      </c>
      <c r="KQ160" t="s">
        <v>879</v>
      </c>
      <c r="KR160" t="s">
        <v>818</v>
      </c>
      <c r="KS160" t="s">
        <v>818</v>
      </c>
      <c r="KT160" t="s">
        <v>818</v>
      </c>
      <c r="KU160" t="s">
        <v>818</v>
      </c>
      <c r="KV160" t="s">
        <v>818</v>
      </c>
      <c r="KW160" t="s">
        <v>818</v>
      </c>
      <c r="KX160" t="s">
        <v>818</v>
      </c>
      <c r="KY160" t="s">
        <v>818</v>
      </c>
      <c r="KZ160" t="s">
        <v>818</v>
      </c>
      <c r="LA160" t="s">
        <v>818</v>
      </c>
      <c r="LB160" t="s">
        <v>818</v>
      </c>
      <c r="LC160" t="s">
        <v>845</v>
      </c>
      <c r="LD160" t="s">
        <v>836</v>
      </c>
      <c r="LE160" t="s">
        <v>845</v>
      </c>
      <c r="LF160" t="s">
        <v>837</v>
      </c>
      <c r="LH160" t="s">
        <v>1763</v>
      </c>
      <c r="LI160" t="s">
        <v>1767</v>
      </c>
      <c r="LJ160" t="s">
        <v>1818</v>
      </c>
      <c r="LK160" t="s">
        <v>1767</v>
      </c>
      <c r="LL160" t="s">
        <v>1767</v>
      </c>
      <c r="LM160" t="s">
        <v>1767</v>
      </c>
      <c r="LN160" t="s">
        <v>1767</v>
      </c>
      <c r="LO160" t="s">
        <v>1763</v>
      </c>
      <c r="LP160" t="s">
        <v>1767</v>
      </c>
      <c r="LQ160" t="s">
        <v>1767</v>
      </c>
      <c r="LR160" t="s">
        <v>818</v>
      </c>
      <c r="LV160" t="s">
        <v>818</v>
      </c>
      <c r="LX160" t="s">
        <v>1767</v>
      </c>
      <c r="MA160" t="s">
        <v>1793</v>
      </c>
      <c r="MB160" t="s">
        <v>887</v>
      </c>
      <c r="MC160" t="s">
        <v>1804</v>
      </c>
      <c r="MD160" t="s">
        <v>1763</v>
      </c>
      <c r="MF160" t="s">
        <v>1770</v>
      </c>
      <c r="MI160" t="s">
        <v>1763</v>
      </c>
      <c r="MJ160" t="s">
        <v>1771</v>
      </c>
      <c r="MK160" t="s">
        <v>1763</v>
      </c>
      <c r="ML160" t="s">
        <v>1763</v>
      </c>
      <c r="MM160" t="s">
        <v>1763</v>
      </c>
      <c r="MN160" t="s">
        <v>1767</v>
      </c>
      <c r="MO160" t="s">
        <v>1767</v>
      </c>
      <c r="MP160" t="s">
        <v>1767</v>
      </c>
      <c r="MQ160" t="s">
        <v>1767</v>
      </c>
      <c r="MR160" t="s">
        <v>1767</v>
      </c>
      <c r="MS160" t="s">
        <v>1767</v>
      </c>
      <c r="MT160" t="s">
        <v>1767</v>
      </c>
      <c r="MU160" t="s">
        <v>1767</v>
      </c>
      <c r="MV160" t="s">
        <v>1763</v>
      </c>
      <c r="MW160" t="s">
        <v>1767</v>
      </c>
      <c r="MX160" t="s">
        <v>1763</v>
      </c>
      <c r="MY160" t="s">
        <v>1763</v>
      </c>
      <c r="MZ160" t="s">
        <v>1767</v>
      </c>
      <c r="NA160" t="s">
        <v>1767</v>
      </c>
      <c r="NB160" t="s">
        <v>1767</v>
      </c>
      <c r="NR160" t="s">
        <v>1767</v>
      </c>
      <c r="NU160" t="s">
        <v>1795</v>
      </c>
      <c r="NV160" t="s">
        <v>1767</v>
      </c>
      <c r="NY160" t="s">
        <v>845</v>
      </c>
      <c r="NZ160" t="s">
        <v>877</v>
      </c>
      <c r="OP160" t="s">
        <v>1763</v>
      </c>
      <c r="OQ160" t="s">
        <v>1774</v>
      </c>
      <c r="OR160" t="s">
        <v>1775</v>
      </c>
      <c r="OS160" t="s">
        <v>1806</v>
      </c>
      <c r="OT160" t="s">
        <v>1763</v>
      </c>
      <c r="OU160" t="s">
        <v>1763</v>
      </c>
      <c r="OV160" t="s">
        <v>1777</v>
      </c>
      <c r="OW160" t="s">
        <v>1798</v>
      </c>
      <c r="OX160" t="s">
        <v>832</v>
      </c>
      <c r="OY160" t="s">
        <v>1779</v>
      </c>
      <c r="OZ160" t="s">
        <v>907</v>
      </c>
      <c r="PA160" t="s">
        <v>1767</v>
      </c>
      <c r="PB160" t="s">
        <v>1763</v>
      </c>
      <c r="PC160" t="s">
        <v>1763</v>
      </c>
      <c r="PD160" t="s">
        <v>1767</v>
      </c>
      <c r="PE160" t="s">
        <v>1767</v>
      </c>
      <c r="PF160" t="s">
        <v>1767</v>
      </c>
      <c r="PG160" t="s">
        <v>1767</v>
      </c>
      <c r="PH160" t="s">
        <v>1767</v>
      </c>
      <c r="PI160" t="s">
        <v>1767</v>
      </c>
      <c r="PJ160" t="s">
        <v>1767</v>
      </c>
      <c r="PK160" t="s">
        <v>1763</v>
      </c>
      <c r="PL160" t="s">
        <v>1780</v>
      </c>
      <c r="PM160" t="s">
        <v>879</v>
      </c>
      <c r="PN160" t="s">
        <v>837</v>
      </c>
      <c r="PO160" t="s">
        <v>1807</v>
      </c>
      <c r="PP160" t="s">
        <v>1800</v>
      </c>
      <c r="PQ160" t="s">
        <v>1763</v>
      </c>
      <c r="PR160" t="s">
        <v>1763</v>
      </c>
      <c r="PS160" t="s">
        <v>1763</v>
      </c>
      <c r="PT160" t="s">
        <v>1763</v>
      </c>
      <c r="PU160" t="s">
        <v>1767</v>
      </c>
      <c r="PV160" t="s">
        <v>1767</v>
      </c>
      <c r="PW160" t="s">
        <v>1767</v>
      </c>
      <c r="PX160" t="s">
        <v>1767</v>
      </c>
      <c r="PY160" t="s">
        <v>1767</v>
      </c>
      <c r="PZ160" t="s">
        <v>1783</v>
      </c>
      <c r="QD160" t="s">
        <v>1786</v>
      </c>
      <c r="QE160" t="s">
        <v>845</v>
      </c>
      <c r="QF160" t="s">
        <v>1763</v>
      </c>
      <c r="QG160" t="s">
        <v>1763</v>
      </c>
      <c r="QH160" t="s">
        <v>1763</v>
      </c>
      <c r="QI160" t="s">
        <v>1767</v>
      </c>
      <c r="QJ160" t="s">
        <v>1763</v>
      </c>
      <c r="QK160" t="s">
        <v>1763</v>
      </c>
      <c r="QL160" t="s">
        <v>1767</v>
      </c>
      <c r="QM160" t="s">
        <v>1767</v>
      </c>
      <c r="QN160" t="s">
        <v>1763</v>
      </c>
      <c r="QO160" t="s">
        <v>1767</v>
      </c>
      <c r="QP160" t="s">
        <v>1767</v>
      </c>
      <c r="QQ160" t="s">
        <v>1767</v>
      </c>
      <c r="QR160" t="s">
        <v>1767</v>
      </c>
      <c r="QS160" t="s">
        <v>1767</v>
      </c>
      <c r="QT160" t="s">
        <v>1767</v>
      </c>
      <c r="QU160" t="s">
        <v>1767</v>
      </c>
      <c r="QV160" t="s">
        <v>1767</v>
      </c>
      <c r="QW160" t="s">
        <v>1763</v>
      </c>
      <c r="QX160" t="s">
        <v>1767</v>
      </c>
      <c r="QY160" t="s">
        <v>1767</v>
      </c>
      <c r="QZ160" t="s">
        <v>1767</v>
      </c>
      <c r="RA160" t="s">
        <v>1767</v>
      </c>
      <c r="RB160" t="s">
        <v>1767</v>
      </c>
      <c r="RC160" t="s">
        <v>1767</v>
      </c>
      <c r="RD160" t="s">
        <v>1767</v>
      </c>
      <c r="RE160" t="s">
        <v>1767</v>
      </c>
      <c r="RF160" t="s">
        <v>1767</v>
      </c>
      <c r="RG160" t="s">
        <v>1767</v>
      </c>
      <c r="RH160" t="s">
        <v>1767</v>
      </c>
      <c r="RI160" t="s">
        <v>1767</v>
      </c>
      <c r="RJ160" t="s">
        <v>1767</v>
      </c>
      <c r="RK160" t="s">
        <v>1763</v>
      </c>
      <c r="RL160" t="s">
        <v>1763</v>
      </c>
      <c r="RM160" t="s">
        <v>1767</v>
      </c>
      <c r="RN160" t="s">
        <v>1767</v>
      </c>
      <c r="RO160" t="s">
        <v>1767</v>
      </c>
      <c r="RP160" t="s">
        <v>1767</v>
      </c>
      <c r="RQ160" t="s">
        <v>1767</v>
      </c>
      <c r="RR160" t="s">
        <v>1763</v>
      </c>
      <c r="RS160" t="s">
        <v>1767</v>
      </c>
      <c r="RT160" t="s">
        <v>1767</v>
      </c>
      <c r="RU160" t="s">
        <v>1767</v>
      </c>
      <c r="RV160" t="s">
        <v>1767</v>
      </c>
      <c r="RW160" t="s">
        <v>1767</v>
      </c>
      <c r="RX160" t="s">
        <v>818</v>
      </c>
      <c r="RZ160" t="s">
        <v>1763</v>
      </c>
      <c r="SA160" t="s">
        <v>1767</v>
      </c>
      <c r="SB160" t="s">
        <v>1763</v>
      </c>
      <c r="SC160" t="s">
        <v>1763</v>
      </c>
      <c r="SD160" t="s">
        <v>1763</v>
      </c>
      <c r="SE160" t="s">
        <v>1767</v>
      </c>
      <c r="SF160" t="s">
        <v>1767</v>
      </c>
      <c r="SG160" t="s">
        <v>1763</v>
      </c>
      <c r="SH160" t="s">
        <v>1767</v>
      </c>
      <c r="SI160" t="s">
        <v>1767</v>
      </c>
      <c r="SJ160" t="s">
        <v>1767</v>
      </c>
      <c r="SK160" t="s">
        <v>1767</v>
      </c>
      <c r="SL160" t="s">
        <v>1767</v>
      </c>
      <c r="SM160" t="s">
        <v>1767</v>
      </c>
      <c r="SN160" t="s">
        <v>1767</v>
      </c>
      <c r="SO160" t="s">
        <v>1767</v>
      </c>
      <c r="SP160" t="s">
        <v>1767</v>
      </c>
      <c r="SQ160" t="s">
        <v>1767</v>
      </c>
      <c r="SR160" t="s">
        <v>1767</v>
      </c>
      <c r="SS160" t="s">
        <v>1767</v>
      </c>
      <c r="ST160" t="s">
        <v>1767</v>
      </c>
      <c r="SU160" t="s">
        <v>1767</v>
      </c>
      <c r="SV160" t="s">
        <v>1767</v>
      </c>
      <c r="SW160" t="s">
        <v>1767</v>
      </c>
      <c r="SX160" t="s">
        <v>1767</v>
      </c>
      <c r="SY160" t="s">
        <v>1767</v>
      </c>
      <c r="SZ160" t="s">
        <v>1767</v>
      </c>
      <c r="TA160" t="s">
        <v>1767</v>
      </c>
      <c r="TB160" t="s">
        <v>1767</v>
      </c>
      <c r="TC160" t="s">
        <v>1767</v>
      </c>
      <c r="TD160" t="s">
        <v>1767</v>
      </c>
      <c r="TE160" t="s">
        <v>1767</v>
      </c>
      <c r="TF160" t="s">
        <v>1763</v>
      </c>
      <c r="TG160" t="s">
        <v>1767</v>
      </c>
      <c r="TH160" t="s">
        <v>1767</v>
      </c>
      <c r="TI160" t="s">
        <v>1767</v>
      </c>
      <c r="TJ160" t="s">
        <v>1767</v>
      </c>
      <c r="TU160" t="s">
        <v>1767</v>
      </c>
      <c r="TY160" t="s">
        <v>1763</v>
      </c>
      <c r="TZ160" t="s">
        <v>1767</v>
      </c>
      <c r="UA160" t="s">
        <v>1767</v>
      </c>
      <c r="UB160" t="s">
        <v>1763</v>
      </c>
      <c r="UC160" t="s">
        <v>1763</v>
      </c>
      <c r="UD160" t="s">
        <v>1767</v>
      </c>
      <c r="UE160" t="s">
        <v>1767</v>
      </c>
      <c r="UF160" t="s">
        <v>1767</v>
      </c>
      <c r="UG160" t="s">
        <v>1763</v>
      </c>
      <c r="UH160" t="s">
        <v>1767</v>
      </c>
      <c r="UI160" t="s">
        <v>1767</v>
      </c>
      <c r="UJ160" t="s">
        <v>1767</v>
      </c>
      <c r="UK160" t="s">
        <v>1767</v>
      </c>
      <c r="UL160" t="s">
        <v>1763</v>
      </c>
      <c r="UM160" t="s">
        <v>1763</v>
      </c>
      <c r="UN160" t="s">
        <v>1767</v>
      </c>
      <c r="UO160" t="s">
        <v>1763</v>
      </c>
      <c r="UP160" t="s">
        <v>1767</v>
      </c>
      <c r="UQ160" t="s">
        <v>1767</v>
      </c>
      <c r="UR160" t="s">
        <v>1763</v>
      </c>
      <c r="US160" t="s">
        <v>1767</v>
      </c>
      <c r="UT160" t="s">
        <v>1767</v>
      </c>
      <c r="UU160" t="s">
        <v>1767</v>
      </c>
      <c r="UV160" t="s">
        <v>1767</v>
      </c>
      <c r="UW160" t="s">
        <v>1767</v>
      </c>
      <c r="UX160" t="s">
        <v>1767</v>
      </c>
      <c r="UY160" t="s">
        <v>1767</v>
      </c>
      <c r="UZ160" t="s">
        <v>1767</v>
      </c>
      <c r="VD160" t="s">
        <v>1767</v>
      </c>
      <c r="VE160" t="s">
        <v>1767</v>
      </c>
      <c r="VF160" t="s">
        <v>1763</v>
      </c>
      <c r="VG160" t="s">
        <v>1767</v>
      </c>
      <c r="VH160" t="s">
        <v>1767</v>
      </c>
      <c r="VI160" t="s">
        <v>1767</v>
      </c>
      <c r="VJ160" t="s">
        <v>1767</v>
      </c>
      <c r="VK160" t="s">
        <v>1767</v>
      </c>
      <c r="VL160" t="s">
        <v>1767</v>
      </c>
      <c r="VM160" t="s">
        <v>1767</v>
      </c>
      <c r="VN160" t="s">
        <v>1767</v>
      </c>
      <c r="VO160" t="s">
        <v>1767</v>
      </c>
      <c r="VP160" t="s">
        <v>1767</v>
      </c>
      <c r="VQ160" t="s">
        <v>1767</v>
      </c>
      <c r="VY160" t="s">
        <v>1763</v>
      </c>
      <c r="VZ160" t="s">
        <v>1763</v>
      </c>
      <c r="WA160" t="s">
        <v>1767</v>
      </c>
      <c r="WJ160" t="s">
        <v>1763</v>
      </c>
      <c r="WK160" t="s">
        <v>1763</v>
      </c>
      <c r="WL160" t="s">
        <v>1767</v>
      </c>
      <c r="WM160" t="s">
        <v>1767</v>
      </c>
      <c r="WN160" t="s">
        <v>1763</v>
      </c>
      <c r="WO160" t="s">
        <v>1767</v>
      </c>
      <c r="WP160" t="s">
        <v>1767</v>
      </c>
      <c r="WQ160" t="s">
        <v>1767</v>
      </c>
      <c r="WR160" t="s">
        <v>1767</v>
      </c>
      <c r="WS160" t="s">
        <v>891</v>
      </c>
      <c r="WU160" t="s">
        <v>1767</v>
      </c>
      <c r="WV160" t="s">
        <v>1767</v>
      </c>
      <c r="WW160" t="s">
        <v>1767</v>
      </c>
      <c r="WX160" t="s">
        <v>1767</v>
      </c>
      <c r="WY160" t="s">
        <v>1767</v>
      </c>
      <c r="WZ160" t="s">
        <v>1763</v>
      </c>
      <c r="XA160" t="s">
        <v>1767</v>
      </c>
      <c r="XB160" t="s">
        <v>1767</v>
      </c>
      <c r="XC160" t="s">
        <v>1802</v>
      </c>
      <c r="XD160" t="s">
        <v>1763</v>
      </c>
      <c r="XE160" t="s">
        <v>1767</v>
      </c>
      <c r="XF160" t="s">
        <v>1767</v>
      </c>
      <c r="XG160" t="s">
        <v>1767</v>
      </c>
      <c r="XH160" t="s">
        <v>1767</v>
      </c>
      <c r="XI160" t="s">
        <v>1767</v>
      </c>
      <c r="XJ160" t="s">
        <v>1767</v>
      </c>
      <c r="XK160" t="s">
        <v>1767</v>
      </c>
      <c r="XL160" t="s">
        <v>1767</v>
      </c>
      <c r="XM160" t="s">
        <v>1767</v>
      </c>
      <c r="XN160" t="s">
        <v>1767</v>
      </c>
      <c r="XO160" t="s">
        <v>1767</v>
      </c>
      <c r="XP160" t="s">
        <v>1767</v>
      </c>
      <c r="XQ160" t="s">
        <v>1767</v>
      </c>
      <c r="XR160" t="s">
        <v>1763</v>
      </c>
      <c r="XS160" t="s">
        <v>1763</v>
      </c>
      <c r="XT160" t="s">
        <v>1767</v>
      </c>
      <c r="XU160" t="s">
        <v>1767</v>
      </c>
      <c r="XV160" t="s">
        <v>1767</v>
      </c>
      <c r="XW160" t="s">
        <v>1767</v>
      </c>
      <c r="XX160" t="s">
        <v>1767</v>
      </c>
      <c r="XY160" t="s">
        <v>1767</v>
      </c>
      <c r="XZ160" t="s">
        <v>1767</v>
      </c>
      <c r="ZM160" t="s">
        <v>1767</v>
      </c>
      <c r="ZN160" t="s">
        <v>1767</v>
      </c>
      <c r="ZO160" t="s">
        <v>1767</v>
      </c>
      <c r="ZP160" t="s">
        <v>1767</v>
      </c>
      <c r="ZQ160" t="s">
        <v>1767</v>
      </c>
      <c r="ZR160" t="s">
        <v>1763</v>
      </c>
      <c r="ZS160" t="s">
        <v>1767</v>
      </c>
      <c r="ZT160" t="s">
        <v>1767</v>
      </c>
      <c r="ZU160" t="s">
        <v>1763</v>
      </c>
      <c r="ZV160" t="s">
        <v>1767</v>
      </c>
      <c r="ZW160" t="s">
        <v>1767</v>
      </c>
      <c r="ZX160" t="s">
        <v>1767</v>
      </c>
      <c r="ZY160" t="s">
        <v>1767</v>
      </c>
      <c r="ZZ160" t="s">
        <v>1763</v>
      </c>
      <c r="AAA160" t="s">
        <v>1767</v>
      </c>
      <c r="AAB160" t="s">
        <v>1767</v>
      </c>
      <c r="AAC160" t="s">
        <v>1767</v>
      </c>
      <c r="AAD160" t="s">
        <v>1767</v>
      </c>
      <c r="AAE160" t="s">
        <v>1767</v>
      </c>
      <c r="AAF160" t="s">
        <v>1767</v>
      </c>
      <c r="AAH160" t="s">
        <v>1763</v>
      </c>
      <c r="AAI160" t="s">
        <v>1767</v>
      </c>
      <c r="AAJ160" t="s">
        <v>1763</v>
      </c>
      <c r="AAK160" t="s">
        <v>1767</v>
      </c>
      <c r="AAL160" t="s">
        <v>1767</v>
      </c>
      <c r="AAM160" t="s">
        <v>1767</v>
      </c>
      <c r="AAN160" t="s">
        <v>1767</v>
      </c>
      <c r="AAO160" t="s">
        <v>1767</v>
      </c>
      <c r="AAP160" t="s">
        <v>1767</v>
      </c>
      <c r="AAQ160" t="s">
        <v>1767</v>
      </c>
      <c r="AAR160" t="s">
        <v>1767</v>
      </c>
      <c r="AAS160" t="s">
        <v>1767</v>
      </c>
      <c r="AAT160" t="s">
        <v>1767</v>
      </c>
      <c r="AAV160" t="s">
        <v>1763</v>
      </c>
      <c r="AAW160" t="s">
        <v>1767</v>
      </c>
      <c r="AAX160" t="s">
        <v>1767</v>
      </c>
      <c r="AAY160" t="s">
        <v>1767</v>
      </c>
      <c r="AAZ160" t="s">
        <v>1767</v>
      </c>
      <c r="ABA160" t="s">
        <v>1763</v>
      </c>
      <c r="ABB160" t="s">
        <v>1763</v>
      </c>
      <c r="ABC160" t="s">
        <v>1767</v>
      </c>
      <c r="ABD160" t="s">
        <v>1767</v>
      </c>
      <c r="ABE160" t="s">
        <v>1767</v>
      </c>
      <c r="ABF160" t="s">
        <v>1767</v>
      </c>
      <c r="ABG160" t="s">
        <v>1767</v>
      </c>
      <c r="ABH160" t="s">
        <v>1767</v>
      </c>
      <c r="ABI160" t="s">
        <v>1767</v>
      </c>
      <c r="ABJ160" t="s">
        <v>1767</v>
      </c>
      <c r="ABK160" t="s">
        <v>1767</v>
      </c>
      <c r="ABL160" t="s">
        <v>1767</v>
      </c>
      <c r="ABM160" t="s">
        <v>1767</v>
      </c>
      <c r="ABN160" t="s">
        <v>1767</v>
      </c>
      <c r="ABO160" t="s">
        <v>1767</v>
      </c>
      <c r="ABP160" t="s">
        <v>1767</v>
      </c>
      <c r="ABQ160" t="s">
        <v>1767</v>
      </c>
      <c r="ABR160" t="s">
        <v>1767</v>
      </c>
      <c r="ABS160" t="s">
        <v>1767</v>
      </c>
      <c r="ABT160" t="s">
        <v>1767</v>
      </c>
      <c r="ABU160" t="s">
        <v>1767</v>
      </c>
      <c r="ABV160" t="s">
        <v>1763</v>
      </c>
      <c r="ABW160" t="s">
        <v>1763</v>
      </c>
      <c r="ABX160" t="s">
        <v>1767</v>
      </c>
      <c r="ABY160" t="s">
        <v>1767</v>
      </c>
      <c r="ABZ160" t="s">
        <v>1767</v>
      </c>
      <c r="ACA160" t="s">
        <v>1767</v>
      </c>
      <c r="ACB160" t="s">
        <v>1767</v>
      </c>
      <c r="ACC160" t="s">
        <v>1767</v>
      </c>
      <c r="ACD160" t="s">
        <v>1767</v>
      </c>
      <c r="ACE160" t="s">
        <v>1767</v>
      </c>
      <c r="ACF160" t="s">
        <v>1767</v>
      </c>
      <c r="ACG160" t="s">
        <v>1767</v>
      </c>
      <c r="ACH160" t="s">
        <v>1767</v>
      </c>
      <c r="ACI160" t="s">
        <v>1767</v>
      </c>
    </row>
    <row r="161" spans="1:763">
      <c r="A161" t="s">
        <v>1519</v>
      </c>
      <c r="B161" t="s">
        <v>1520</v>
      </c>
      <c r="C161" t="s">
        <v>1521</v>
      </c>
      <c r="D161" t="s">
        <v>932</v>
      </c>
      <c r="E161" t="s">
        <v>932</v>
      </c>
      <c r="P161" t="s">
        <v>812</v>
      </c>
      <c r="Q161">
        <v>0.874863865752458</v>
      </c>
      <c r="T161" t="s">
        <v>1935</v>
      </c>
      <c r="V161" t="s">
        <v>1763</v>
      </c>
      <c r="X161" t="s">
        <v>1763</v>
      </c>
      <c r="Y161" t="s">
        <v>1764</v>
      </c>
      <c r="AA161" t="s">
        <v>1792</v>
      </c>
      <c r="AB161" t="s">
        <v>1766</v>
      </c>
      <c r="AC161" t="s">
        <v>836</v>
      </c>
      <c r="AD161" t="s">
        <v>1767</v>
      </c>
      <c r="AE161" t="s">
        <v>836</v>
      </c>
      <c r="AF161" t="s">
        <v>818</v>
      </c>
      <c r="AG161" t="s">
        <v>818</v>
      </c>
      <c r="KF161" t="s">
        <v>836</v>
      </c>
      <c r="KH161" t="s">
        <v>818</v>
      </c>
      <c r="KI161" t="s">
        <v>818</v>
      </c>
      <c r="KJ161" t="s">
        <v>818</v>
      </c>
      <c r="KK161" t="s">
        <v>845</v>
      </c>
      <c r="KL161" t="s">
        <v>818</v>
      </c>
      <c r="KM161" t="s">
        <v>818</v>
      </c>
      <c r="KN161" t="s">
        <v>845</v>
      </c>
      <c r="KO161" t="s">
        <v>818</v>
      </c>
      <c r="KP161" t="s">
        <v>845</v>
      </c>
      <c r="KQ161" t="s">
        <v>845</v>
      </c>
      <c r="KR161" t="s">
        <v>818</v>
      </c>
      <c r="KS161" t="s">
        <v>818</v>
      </c>
      <c r="KT161" t="s">
        <v>818</v>
      </c>
      <c r="KU161" t="s">
        <v>845</v>
      </c>
      <c r="KV161" t="s">
        <v>845</v>
      </c>
      <c r="KW161" t="s">
        <v>818</v>
      </c>
      <c r="KX161" t="s">
        <v>818</v>
      </c>
      <c r="KY161" t="s">
        <v>818</v>
      </c>
      <c r="KZ161" t="s">
        <v>837</v>
      </c>
      <c r="LA161" t="s">
        <v>818</v>
      </c>
      <c r="LB161" t="s">
        <v>818</v>
      </c>
      <c r="LC161" t="s">
        <v>879</v>
      </c>
      <c r="LD161" t="s">
        <v>836</v>
      </c>
      <c r="LE161" t="s">
        <v>879</v>
      </c>
      <c r="LF161" t="s">
        <v>845</v>
      </c>
      <c r="LH161" t="s">
        <v>1767</v>
      </c>
      <c r="LI161" t="s">
        <v>1767</v>
      </c>
      <c r="LJ161" t="s">
        <v>1767</v>
      </c>
      <c r="LK161" t="s">
        <v>1767</v>
      </c>
      <c r="LL161" t="s">
        <v>1767</v>
      </c>
      <c r="LM161" t="s">
        <v>1767</v>
      </c>
      <c r="LO161" t="s">
        <v>1767</v>
      </c>
      <c r="LQ161" t="s">
        <v>1767</v>
      </c>
      <c r="LR161" t="s">
        <v>818</v>
      </c>
      <c r="LS161" t="s">
        <v>818</v>
      </c>
      <c r="LT161" t="s">
        <v>818</v>
      </c>
      <c r="LU161" t="s">
        <v>818</v>
      </c>
      <c r="LV161" t="s">
        <v>818</v>
      </c>
      <c r="LW161" t="s">
        <v>818</v>
      </c>
      <c r="LX161" t="s">
        <v>1767</v>
      </c>
      <c r="MA161" t="s">
        <v>1864</v>
      </c>
      <c r="MB161" t="s">
        <v>913</v>
      </c>
      <c r="MC161" t="s">
        <v>1804</v>
      </c>
      <c r="MD161" t="s">
        <v>1763</v>
      </c>
      <c r="MF161" t="s">
        <v>1770</v>
      </c>
      <c r="MI161" t="s">
        <v>1763</v>
      </c>
      <c r="MJ161" t="s">
        <v>1794</v>
      </c>
      <c r="MU161" t="s">
        <v>1763</v>
      </c>
      <c r="NC161" t="s">
        <v>1763</v>
      </c>
      <c r="ND161" t="s">
        <v>1767</v>
      </c>
      <c r="NE161" t="s">
        <v>1763</v>
      </c>
      <c r="NF161" t="s">
        <v>1767</v>
      </c>
      <c r="NG161" t="s">
        <v>1767</v>
      </c>
      <c r="NH161" t="s">
        <v>1767</v>
      </c>
      <c r="NI161" t="s">
        <v>1767</v>
      </c>
      <c r="NJ161" t="s">
        <v>1767</v>
      </c>
      <c r="NK161" t="s">
        <v>1767</v>
      </c>
      <c r="NL161" t="s">
        <v>1763</v>
      </c>
      <c r="NM161" t="s">
        <v>1767</v>
      </c>
      <c r="NN161" t="s">
        <v>1767</v>
      </c>
      <c r="NO161" t="s">
        <v>1767</v>
      </c>
      <c r="NP161" t="s">
        <v>1767</v>
      </c>
      <c r="NQ161" t="s">
        <v>1767</v>
      </c>
      <c r="NR161" t="s">
        <v>1763</v>
      </c>
      <c r="NS161" t="s">
        <v>1767</v>
      </c>
      <c r="NU161" t="s">
        <v>1772</v>
      </c>
      <c r="NY161" t="s">
        <v>879</v>
      </c>
      <c r="NZ161" t="s">
        <v>903</v>
      </c>
      <c r="OP161" t="s">
        <v>1767</v>
      </c>
      <c r="OQ161" t="s">
        <v>1774</v>
      </c>
      <c r="OR161" t="s">
        <v>1775</v>
      </c>
      <c r="OS161" t="s">
        <v>1776</v>
      </c>
      <c r="OT161" t="s">
        <v>1763</v>
      </c>
      <c r="OU161" t="s">
        <v>1767</v>
      </c>
      <c r="OV161" t="s">
        <v>1777</v>
      </c>
      <c r="OW161" t="s">
        <v>1798</v>
      </c>
      <c r="OX161" t="s">
        <v>832</v>
      </c>
      <c r="OY161" t="s">
        <v>1779</v>
      </c>
      <c r="OZ161" t="s">
        <v>907</v>
      </c>
      <c r="PA161" t="s">
        <v>1763</v>
      </c>
      <c r="PB161" t="s">
        <v>1767</v>
      </c>
      <c r="PC161" t="s">
        <v>1767</v>
      </c>
      <c r="PD161" t="s">
        <v>1767</v>
      </c>
      <c r="PE161" t="s">
        <v>1767</v>
      </c>
      <c r="PF161" t="s">
        <v>1767</v>
      </c>
      <c r="PG161" t="s">
        <v>1767</v>
      </c>
      <c r="PH161" t="s">
        <v>1767</v>
      </c>
      <c r="PI161" t="s">
        <v>1767</v>
      </c>
      <c r="PJ161" t="s">
        <v>1767</v>
      </c>
      <c r="PK161" t="s">
        <v>1767</v>
      </c>
      <c r="PL161" t="s">
        <v>1780</v>
      </c>
      <c r="PM161" t="s">
        <v>837</v>
      </c>
      <c r="PN161" t="s">
        <v>845</v>
      </c>
      <c r="PO161" t="s">
        <v>1799</v>
      </c>
      <c r="PP161" t="s">
        <v>1782</v>
      </c>
      <c r="PQ161" t="s">
        <v>1763</v>
      </c>
      <c r="PR161" t="s">
        <v>1763</v>
      </c>
      <c r="PS161" t="s">
        <v>1767</v>
      </c>
      <c r="PT161" t="s">
        <v>1767</v>
      </c>
      <c r="PU161" t="s">
        <v>1767</v>
      </c>
      <c r="PV161" t="s">
        <v>1767</v>
      </c>
      <c r="PW161" t="s">
        <v>1767</v>
      </c>
      <c r="PX161" t="s">
        <v>1767</v>
      </c>
      <c r="PY161" t="s">
        <v>1767</v>
      </c>
      <c r="PZ161" t="s">
        <v>1783</v>
      </c>
      <c r="QA161" t="s">
        <v>841</v>
      </c>
      <c r="QB161" t="s">
        <v>1814</v>
      </c>
      <c r="QC161" t="s">
        <v>1785</v>
      </c>
      <c r="QD161" t="s">
        <v>1786</v>
      </c>
      <c r="QE161" t="s">
        <v>845</v>
      </c>
      <c r="QF161" t="s">
        <v>1763</v>
      </c>
      <c r="QG161" t="s">
        <v>1763</v>
      </c>
      <c r="QH161" t="s">
        <v>1763</v>
      </c>
      <c r="QI161" t="s">
        <v>1767</v>
      </c>
      <c r="QJ161" t="s">
        <v>1767</v>
      </c>
      <c r="QK161" t="s">
        <v>1767</v>
      </c>
      <c r="QL161" t="s">
        <v>1767</v>
      </c>
      <c r="QM161" t="s">
        <v>1763</v>
      </c>
      <c r="QN161" t="s">
        <v>1767</v>
      </c>
      <c r="QO161" t="s">
        <v>1767</v>
      </c>
      <c r="QP161" t="s">
        <v>1767</v>
      </c>
      <c r="QQ161" t="s">
        <v>1767</v>
      </c>
      <c r="QR161" t="s">
        <v>1763</v>
      </c>
      <c r="QS161" t="s">
        <v>1763</v>
      </c>
      <c r="QT161" t="s">
        <v>1767</v>
      </c>
      <c r="QU161" t="s">
        <v>1767</v>
      </c>
      <c r="QV161" t="s">
        <v>1767</v>
      </c>
      <c r="QW161" t="s">
        <v>1767</v>
      </c>
      <c r="QX161" t="s">
        <v>1767</v>
      </c>
      <c r="QY161" t="s">
        <v>1767</v>
      </c>
      <c r="QZ161" t="s">
        <v>1767</v>
      </c>
      <c r="RA161" t="s">
        <v>1767</v>
      </c>
      <c r="RB161" t="s">
        <v>1767</v>
      </c>
      <c r="RC161" t="s">
        <v>1767</v>
      </c>
      <c r="RD161" t="s">
        <v>1767</v>
      </c>
      <c r="RE161" t="s">
        <v>1767</v>
      </c>
      <c r="RF161" t="s">
        <v>1767</v>
      </c>
      <c r="RG161" t="s">
        <v>1767</v>
      </c>
      <c r="RH161" t="s">
        <v>1767</v>
      </c>
      <c r="RI161" t="s">
        <v>1767</v>
      </c>
      <c r="RJ161" t="s">
        <v>1767</v>
      </c>
      <c r="RK161" t="s">
        <v>1763</v>
      </c>
      <c r="RL161" t="s">
        <v>1767</v>
      </c>
      <c r="RM161" t="s">
        <v>1767</v>
      </c>
      <c r="RN161" t="s">
        <v>1767</v>
      </c>
      <c r="RO161" t="s">
        <v>1763</v>
      </c>
      <c r="RP161" t="s">
        <v>1767</v>
      </c>
      <c r="RQ161" t="s">
        <v>1767</v>
      </c>
      <c r="RR161" t="s">
        <v>1767</v>
      </c>
      <c r="RS161" t="s">
        <v>1767</v>
      </c>
      <c r="RT161" t="s">
        <v>1767</v>
      </c>
      <c r="RU161" t="s">
        <v>1767</v>
      </c>
      <c r="RV161" t="s">
        <v>1767</v>
      </c>
      <c r="RW161" t="s">
        <v>1767</v>
      </c>
      <c r="RX161" t="s">
        <v>845</v>
      </c>
      <c r="RY161" t="s">
        <v>908</v>
      </c>
      <c r="RZ161" t="s">
        <v>1763</v>
      </c>
      <c r="SA161" t="s">
        <v>1767</v>
      </c>
      <c r="SB161" t="s">
        <v>1767</v>
      </c>
      <c r="SC161" t="s">
        <v>1767</v>
      </c>
      <c r="SD161" t="s">
        <v>1767</v>
      </c>
      <c r="SE161" t="s">
        <v>1767</v>
      </c>
      <c r="SF161" t="s">
        <v>1763</v>
      </c>
      <c r="SG161" t="s">
        <v>1767</v>
      </c>
      <c r="SH161" t="s">
        <v>1767</v>
      </c>
      <c r="SI161" t="s">
        <v>1767</v>
      </c>
      <c r="SJ161" t="s">
        <v>1767</v>
      </c>
      <c r="SK161" t="s">
        <v>1767</v>
      </c>
      <c r="SL161" t="s">
        <v>1767</v>
      </c>
      <c r="SM161" t="s">
        <v>1767</v>
      </c>
      <c r="SN161" t="s">
        <v>1767</v>
      </c>
      <c r="SO161" t="s">
        <v>1767</v>
      </c>
      <c r="SP161" t="s">
        <v>1767</v>
      </c>
      <c r="SQ161" t="s">
        <v>1767</v>
      </c>
      <c r="SR161" t="s">
        <v>1763</v>
      </c>
      <c r="SS161" t="s">
        <v>1763</v>
      </c>
      <c r="ST161" t="s">
        <v>1767</v>
      </c>
      <c r="SU161" t="s">
        <v>1767</v>
      </c>
      <c r="SV161" t="s">
        <v>1767</v>
      </c>
      <c r="SW161" t="s">
        <v>1767</v>
      </c>
      <c r="SX161" t="s">
        <v>1767</v>
      </c>
      <c r="SY161" t="s">
        <v>1763</v>
      </c>
      <c r="SZ161" t="s">
        <v>1763</v>
      </c>
      <c r="TA161" t="s">
        <v>1767</v>
      </c>
      <c r="TB161" t="s">
        <v>1767</v>
      </c>
      <c r="TC161" t="s">
        <v>1767</v>
      </c>
      <c r="TD161" t="s">
        <v>1767</v>
      </c>
      <c r="TE161" t="s">
        <v>1767</v>
      </c>
      <c r="TF161" t="s">
        <v>1767</v>
      </c>
      <c r="TG161" t="s">
        <v>1767</v>
      </c>
      <c r="TH161" t="s">
        <v>1767</v>
      </c>
      <c r="TI161" t="s">
        <v>1767</v>
      </c>
      <c r="TJ161" t="s">
        <v>1767</v>
      </c>
      <c r="TU161" t="s">
        <v>1767</v>
      </c>
      <c r="TY161" t="s">
        <v>1767</v>
      </c>
      <c r="TZ161" t="s">
        <v>1767</v>
      </c>
      <c r="UA161" t="s">
        <v>1767</v>
      </c>
      <c r="UB161" t="s">
        <v>1767</v>
      </c>
      <c r="UC161" t="s">
        <v>1767</v>
      </c>
      <c r="UD161" t="s">
        <v>1767</v>
      </c>
      <c r="UE161" t="s">
        <v>1767</v>
      </c>
      <c r="UF161" t="s">
        <v>1767</v>
      </c>
      <c r="UG161" t="s">
        <v>1767</v>
      </c>
      <c r="UH161" t="s">
        <v>1763</v>
      </c>
      <c r="UI161" t="s">
        <v>1767</v>
      </c>
      <c r="UJ161" t="s">
        <v>1767</v>
      </c>
      <c r="UK161" t="s">
        <v>1767</v>
      </c>
      <c r="UL161" t="s">
        <v>1767</v>
      </c>
      <c r="UM161" t="s">
        <v>1767</v>
      </c>
      <c r="UN161" t="s">
        <v>1767</v>
      </c>
      <c r="UO161" t="s">
        <v>1767</v>
      </c>
      <c r="UP161" t="s">
        <v>1767</v>
      </c>
      <c r="UQ161" t="s">
        <v>1767</v>
      </c>
      <c r="UR161" t="s">
        <v>1763</v>
      </c>
      <c r="US161" t="s">
        <v>1767</v>
      </c>
      <c r="UT161" t="s">
        <v>1767</v>
      </c>
      <c r="UU161" t="s">
        <v>1767</v>
      </c>
      <c r="UV161" t="s">
        <v>1767</v>
      </c>
      <c r="UW161" t="s">
        <v>1767</v>
      </c>
      <c r="UX161" t="s">
        <v>1767</v>
      </c>
      <c r="UY161" t="s">
        <v>1767</v>
      </c>
      <c r="UZ161" t="s">
        <v>1767</v>
      </c>
      <c r="VB161" t="s">
        <v>1822</v>
      </c>
      <c r="VC161" t="s">
        <v>1788</v>
      </c>
      <c r="VD161" t="s">
        <v>1767</v>
      </c>
      <c r="VE161" t="s">
        <v>1767</v>
      </c>
      <c r="VF161" t="s">
        <v>1763</v>
      </c>
      <c r="VG161" t="s">
        <v>1767</v>
      </c>
      <c r="VH161" t="s">
        <v>1767</v>
      </c>
      <c r="VI161" t="s">
        <v>1767</v>
      </c>
      <c r="VJ161" t="s">
        <v>1767</v>
      </c>
      <c r="VK161" t="s">
        <v>1767</v>
      </c>
      <c r="VL161" t="s">
        <v>1767</v>
      </c>
      <c r="VM161" t="s">
        <v>1767</v>
      </c>
      <c r="VN161" t="s">
        <v>1767</v>
      </c>
      <c r="VO161" t="s">
        <v>1767</v>
      </c>
      <c r="VP161" t="s">
        <v>1767</v>
      </c>
      <c r="VQ161" t="s">
        <v>1767</v>
      </c>
      <c r="VY161" t="s">
        <v>1767</v>
      </c>
      <c r="VZ161" t="s">
        <v>1767</v>
      </c>
      <c r="WA161" t="s">
        <v>1767</v>
      </c>
      <c r="WJ161" t="s">
        <v>1763</v>
      </c>
      <c r="WK161" t="s">
        <v>1767</v>
      </c>
      <c r="WL161" t="s">
        <v>1767</v>
      </c>
      <c r="WM161" t="s">
        <v>1767</v>
      </c>
      <c r="WN161" t="s">
        <v>1767</v>
      </c>
      <c r="WO161" t="s">
        <v>1767</v>
      </c>
      <c r="WP161" t="s">
        <v>1767</v>
      </c>
      <c r="WQ161" t="s">
        <v>1767</v>
      </c>
      <c r="WR161" t="s">
        <v>1767</v>
      </c>
      <c r="WS161" t="s">
        <v>928</v>
      </c>
      <c r="WU161" t="s">
        <v>1763</v>
      </c>
      <c r="WV161" t="s">
        <v>1767</v>
      </c>
      <c r="WW161" t="s">
        <v>1767</v>
      </c>
      <c r="WX161" t="s">
        <v>1767</v>
      </c>
      <c r="WY161" t="s">
        <v>1767</v>
      </c>
      <c r="WZ161" t="s">
        <v>1767</v>
      </c>
      <c r="XA161" t="s">
        <v>1767</v>
      </c>
      <c r="XB161" t="s">
        <v>1767</v>
      </c>
      <c r="XC161" t="s">
        <v>1802</v>
      </c>
      <c r="XD161" t="s">
        <v>1763</v>
      </c>
      <c r="XE161" t="s">
        <v>1767</v>
      </c>
      <c r="XF161" t="s">
        <v>1767</v>
      </c>
      <c r="XG161" t="s">
        <v>1767</v>
      </c>
      <c r="XH161" t="s">
        <v>1767</v>
      </c>
      <c r="XI161" t="s">
        <v>1767</v>
      </c>
      <c r="XJ161" t="s">
        <v>1767</v>
      </c>
      <c r="XK161" t="s">
        <v>1767</v>
      </c>
      <c r="XL161" t="s">
        <v>1767</v>
      </c>
      <c r="XM161" t="s">
        <v>1767</v>
      </c>
      <c r="XN161" t="s">
        <v>1767</v>
      </c>
      <c r="XO161" t="s">
        <v>1767</v>
      </c>
      <c r="XP161" t="s">
        <v>1767</v>
      </c>
      <c r="XQ161" t="s">
        <v>1767</v>
      </c>
      <c r="XR161" t="s">
        <v>1763</v>
      </c>
      <c r="XS161" t="s">
        <v>1767</v>
      </c>
      <c r="XT161" t="s">
        <v>1763</v>
      </c>
      <c r="XU161" t="s">
        <v>1763</v>
      </c>
      <c r="XV161" t="s">
        <v>1767</v>
      </c>
      <c r="XW161" t="s">
        <v>1767</v>
      </c>
      <c r="XX161" t="s">
        <v>1767</v>
      </c>
      <c r="XY161" t="s">
        <v>1767</v>
      </c>
      <c r="XZ161" t="s">
        <v>1767</v>
      </c>
      <c r="ZM161" t="s">
        <v>1767</v>
      </c>
      <c r="ZN161" t="s">
        <v>1767</v>
      </c>
      <c r="ZO161" t="s">
        <v>1763</v>
      </c>
      <c r="ZP161" t="s">
        <v>1767</v>
      </c>
      <c r="ZQ161" t="s">
        <v>1767</v>
      </c>
      <c r="ZR161" t="s">
        <v>1763</v>
      </c>
      <c r="ZS161" t="s">
        <v>1767</v>
      </c>
      <c r="ZT161" t="s">
        <v>1767</v>
      </c>
      <c r="ZU161" t="s">
        <v>1767</v>
      </c>
      <c r="ZV161" t="s">
        <v>1767</v>
      </c>
      <c r="ZW161" t="s">
        <v>1767</v>
      </c>
      <c r="ZX161" t="s">
        <v>1767</v>
      </c>
      <c r="ZY161" t="s">
        <v>1767</v>
      </c>
      <c r="ZZ161" t="s">
        <v>1767</v>
      </c>
      <c r="AAA161" t="s">
        <v>1763</v>
      </c>
      <c r="AAB161" t="s">
        <v>1767</v>
      </c>
      <c r="AAC161" t="s">
        <v>1767</v>
      </c>
      <c r="AAD161" t="s">
        <v>1767</v>
      </c>
      <c r="AAE161" t="s">
        <v>1767</v>
      </c>
      <c r="AAF161" t="s">
        <v>1767</v>
      </c>
      <c r="AAH161" t="s">
        <v>1763</v>
      </c>
      <c r="AAI161" t="s">
        <v>1767</v>
      </c>
      <c r="AAJ161" t="s">
        <v>1763</v>
      </c>
      <c r="AAK161" t="s">
        <v>1767</v>
      </c>
      <c r="AAL161" t="s">
        <v>1767</v>
      </c>
      <c r="AAM161" t="s">
        <v>1767</v>
      </c>
      <c r="AAN161" t="s">
        <v>1767</v>
      </c>
      <c r="AAO161" t="s">
        <v>1767</v>
      </c>
      <c r="AAP161" t="s">
        <v>1767</v>
      </c>
      <c r="AAQ161" t="s">
        <v>1767</v>
      </c>
      <c r="AAR161" t="s">
        <v>1767</v>
      </c>
      <c r="AAS161" t="s">
        <v>1767</v>
      </c>
      <c r="AAT161" t="s">
        <v>1767</v>
      </c>
      <c r="AAV161" t="s">
        <v>1767</v>
      </c>
      <c r="AAW161" t="s">
        <v>1767</v>
      </c>
      <c r="AAX161" t="s">
        <v>1767</v>
      </c>
      <c r="AAY161" t="s">
        <v>1767</v>
      </c>
      <c r="AAZ161" t="s">
        <v>1767</v>
      </c>
      <c r="ABA161" t="s">
        <v>1767</v>
      </c>
      <c r="ABB161" t="s">
        <v>1767</v>
      </c>
      <c r="ABC161" t="s">
        <v>1767</v>
      </c>
      <c r="ABD161" t="s">
        <v>1767</v>
      </c>
      <c r="ABE161" t="s">
        <v>1767</v>
      </c>
      <c r="ABF161" t="s">
        <v>1767</v>
      </c>
      <c r="ABG161" t="s">
        <v>1767</v>
      </c>
      <c r="ABH161" t="s">
        <v>1767</v>
      </c>
      <c r="ABI161" t="s">
        <v>1767</v>
      </c>
      <c r="ABJ161" t="s">
        <v>1763</v>
      </c>
      <c r="ABK161" t="s">
        <v>1763</v>
      </c>
      <c r="ABL161" t="s">
        <v>1767</v>
      </c>
      <c r="ABM161" t="s">
        <v>1763</v>
      </c>
      <c r="ABN161" t="s">
        <v>1767</v>
      </c>
      <c r="ABO161" t="s">
        <v>1767</v>
      </c>
      <c r="ABP161" t="s">
        <v>1767</v>
      </c>
      <c r="ABQ161" t="s">
        <v>1767</v>
      </c>
      <c r="ABR161" t="s">
        <v>1767</v>
      </c>
      <c r="ABS161" t="s">
        <v>1767</v>
      </c>
      <c r="ABT161" t="s">
        <v>1767</v>
      </c>
      <c r="ABU161" t="s">
        <v>1767</v>
      </c>
      <c r="ABV161" t="s">
        <v>1767</v>
      </c>
      <c r="ABW161" t="s">
        <v>1763</v>
      </c>
      <c r="ABX161" t="s">
        <v>1767</v>
      </c>
      <c r="ABY161" t="s">
        <v>1767</v>
      </c>
      <c r="ABZ161" t="s">
        <v>1767</v>
      </c>
      <c r="ACA161" t="s">
        <v>1767</v>
      </c>
      <c r="ACB161" t="s">
        <v>1763</v>
      </c>
      <c r="ACC161" t="s">
        <v>1767</v>
      </c>
      <c r="ACD161" t="s">
        <v>1767</v>
      </c>
      <c r="ACE161" t="s">
        <v>1767</v>
      </c>
      <c r="ACF161" t="s">
        <v>1767</v>
      </c>
      <c r="ACG161" t="s">
        <v>1767</v>
      </c>
      <c r="ACH161" t="s">
        <v>1767</v>
      </c>
      <c r="ACI161" t="s">
        <v>1767</v>
      </c>
    </row>
    <row r="162" spans="1:763">
      <c r="A162" t="s">
        <v>1522</v>
      </c>
      <c r="B162" t="s">
        <v>1523</v>
      </c>
      <c r="C162" t="s">
        <v>1524</v>
      </c>
      <c r="D162" t="s">
        <v>941</v>
      </c>
      <c r="E162" t="s">
        <v>941</v>
      </c>
      <c r="P162" t="s">
        <v>812</v>
      </c>
      <c r="T162" t="s">
        <v>1955</v>
      </c>
      <c r="V162" t="s">
        <v>1763</v>
      </c>
      <c r="X162" t="s">
        <v>1763</v>
      </c>
      <c r="Y162" t="s">
        <v>1791</v>
      </c>
      <c r="AA162" t="s">
        <v>1828</v>
      </c>
      <c r="AB162" t="s">
        <v>1817</v>
      </c>
      <c r="AC162" t="s">
        <v>837</v>
      </c>
      <c r="AD162" t="s">
        <v>1767</v>
      </c>
      <c r="AE162" t="s">
        <v>818</v>
      </c>
      <c r="AF162" t="s">
        <v>837</v>
      </c>
      <c r="AG162" t="s">
        <v>818</v>
      </c>
      <c r="KF162" t="s">
        <v>837</v>
      </c>
      <c r="KH162" t="s">
        <v>818</v>
      </c>
      <c r="KI162" t="s">
        <v>818</v>
      </c>
      <c r="KJ162" t="s">
        <v>818</v>
      </c>
      <c r="KK162" t="s">
        <v>818</v>
      </c>
      <c r="KL162" t="s">
        <v>818</v>
      </c>
      <c r="KM162" t="s">
        <v>818</v>
      </c>
      <c r="KN162" t="s">
        <v>818</v>
      </c>
      <c r="KO162" t="s">
        <v>845</v>
      </c>
      <c r="KP162" t="s">
        <v>818</v>
      </c>
      <c r="KQ162" t="s">
        <v>845</v>
      </c>
      <c r="KR162" t="s">
        <v>818</v>
      </c>
      <c r="KS162" t="s">
        <v>818</v>
      </c>
      <c r="KT162" t="s">
        <v>818</v>
      </c>
      <c r="KU162" t="s">
        <v>818</v>
      </c>
      <c r="KV162" t="s">
        <v>818</v>
      </c>
      <c r="KW162" t="s">
        <v>818</v>
      </c>
      <c r="KX162" t="s">
        <v>845</v>
      </c>
      <c r="KY162" t="s">
        <v>818</v>
      </c>
      <c r="KZ162" t="s">
        <v>818</v>
      </c>
      <c r="LA162" t="s">
        <v>845</v>
      </c>
      <c r="LB162" t="s">
        <v>818</v>
      </c>
      <c r="LC162" t="s">
        <v>818</v>
      </c>
      <c r="LD162" t="s">
        <v>837</v>
      </c>
      <c r="LE162" t="s">
        <v>818</v>
      </c>
      <c r="LF162" t="s">
        <v>845</v>
      </c>
      <c r="LH162" t="s">
        <v>1767</v>
      </c>
      <c r="LI162" t="s">
        <v>1767</v>
      </c>
      <c r="LJ162" t="s">
        <v>1767</v>
      </c>
      <c r="LK162" t="s">
        <v>1767</v>
      </c>
      <c r="LL162" t="s">
        <v>1767</v>
      </c>
      <c r="LM162" t="s">
        <v>1767</v>
      </c>
      <c r="LO162" t="s">
        <v>1763</v>
      </c>
      <c r="LP162" t="s">
        <v>1763</v>
      </c>
      <c r="LQ162" t="s">
        <v>1767</v>
      </c>
      <c r="LR162" t="s">
        <v>818</v>
      </c>
      <c r="LV162" t="s">
        <v>818</v>
      </c>
      <c r="LX162" t="s">
        <v>1767</v>
      </c>
      <c r="MU162" t="s">
        <v>1763</v>
      </c>
      <c r="NC162" t="s">
        <v>1767</v>
      </c>
      <c r="ND162" t="s">
        <v>1767</v>
      </c>
      <c r="NE162" t="s">
        <v>1763</v>
      </c>
      <c r="NF162" t="s">
        <v>1767</v>
      </c>
      <c r="NG162" t="s">
        <v>1767</v>
      </c>
      <c r="NH162" t="s">
        <v>1767</v>
      </c>
      <c r="NI162" t="s">
        <v>1767</v>
      </c>
      <c r="NJ162" t="s">
        <v>1767</v>
      </c>
      <c r="NK162" t="s">
        <v>1767</v>
      </c>
      <c r="NL162" t="s">
        <v>1763</v>
      </c>
      <c r="NM162" t="s">
        <v>1767</v>
      </c>
      <c r="NN162" t="s">
        <v>1767</v>
      </c>
      <c r="NO162" t="s">
        <v>1767</v>
      </c>
      <c r="NP162" t="s">
        <v>1767</v>
      </c>
      <c r="NQ162" t="s">
        <v>1767</v>
      </c>
      <c r="NR162" t="s">
        <v>1763</v>
      </c>
      <c r="NS162" t="s">
        <v>1763</v>
      </c>
      <c r="NT162" t="s">
        <v>1788</v>
      </c>
      <c r="NU162" t="s">
        <v>1905</v>
      </c>
      <c r="OP162" t="s">
        <v>1767</v>
      </c>
      <c r="OQ162" t="s">
        <v>1875</v>
      </c>
      <c r="OR162" t="s">
        <v>1797</v>
      </c>
      <c r="OS162" t="s">
        <v>1776</v>
      </c>
      <c r="OT162" t="s">
        <v>1763</v>
      </c>
      <c r="OU162" t="s">
        <v>1763</v>
      </c>
      <c r="OV162" t="s">
        <v>1867</v>
      </c>
      <c r="PA162" t="s">
        <v>1763</v>
      </c>
      <c r="PB162" t="s">
        <v>1767</v>
      </c>
      <c r="PC162" t="s">
        <v>1767</v>
      </c>
      <c r="PD162" t="s">
        <v>1767</v>
      </c>
      <c r="PE162" t="s">
        <v>1767</v>
      </c>
      <c r="PF162" t="s">
        <v>1767</v>
      </c>
      <c r="PG162" t="s">
        <v>1767</v>
      </c>
      <c r="PH162" t="s">
        <v>1767</v>
      </c>
      <c r="PI162" t="s">
        <v>1767</v>
      </c>
      <c r="PJ162" t="s">
        <v>1767</v>
      </c>
      <c r="PM162" t="s">
        <v>837</v>
      </c>
      <c r="PN162" t="s">
        <v>845</v>
      </c>
      <c r="PO162" t="s">
        <v>1818</v>
      </c>
      <c r="PP162" t="s">
        <v>1782</v>
      </c>
      <c r="PQ162" t="s">
        <v>1763</v>
      </c>
      <c r="PR162" t="s">
        <v>1763</v>
      </c>
      <c r="PS162" t="s">
        <v>1767</v>
      </c>
      <c r="PT162" t="s">
        <v>1767</v>
      </c>
      <c r="PU162" t="s">
        <v>1767</v>
      </c>
      <c r="PV162" t="s">
        <v>1767</v>
      </c>
      <c r="PW162" t="s">
        <v>1767</v>
      </c>
      <c r="PX162" t="s">
        <v>1767</v>
      </c>
      <c r="PY162" t="s">
        <v>1767</v>
      </c>
      <c r="PZ162" t="s">
        <v>1783</v>
      </c>
      <c r="QA162" t="s">
        <v>841</v>
      </c>
      <c r="QB162" t="s">
        <v>1814</v>
      </c>
      <c r="QC162" t="s">
        <v>1785</v>
      </c>
      <c r="QD162" t="s">
        <v>1815</v>
      </c>
      <c r="QE162" t="s">
        <v>845</v>
      </c>
      <c r="QF162" t="s">
        <v>1763</v>
      </c>
      <c r="QG162" t="s">
        <v>1763</v>
      </c>
      <c r="QH162" t="s">
        <v>1763</v>
      </c>
      <c r="QI162" t="s">
        <v>1767</v>
      </c>
      <c r="QJ162" t="s">
        <v>1763</v>
      </c>
      <c r="QK162" t="s">
        <v>1763</v>
      </c>
      <c r="QL162" t="s">
        <v>1767</v>
      </c>
      <c r="QM162" t="s">
        <v>1767</v>
      </c>
      <c r="QN162" t="s">
        <v>1767</v>
      </c>
      <c r="QO162" t="s">
        <v>1767</v>
      </c>
      <c r="QP162" t="s">
        <v>1767</v>
      </c>
      <c r="QQ162" t="s">
        <v>1767</v>
      </c>
      <c r="QR162" t="s">
        <v>1801</v>
      </c>
      <c r="QS162" t="s">
        <v>1763</v>
      </c>
      <c r="QT162" t="s">
        <v>1767</v>
      </c>
      <c r="QU162" t="s">
        <v>1767</v>
      </c>
      <c r="QV162" t="s">
        <v>1767</v>
      </c>
      <c r="QW162" t="s">
        <v>1767</v>
      </c>
      <c r="QX162" t="s">
        <v>1767</v>
      </c>
      <c r="QY162" t="s">
        <v>1767</v>
      </c>
      <c r="QZ162" t="s">
        <v>1767</v>
      </c>
      <c r="RA162" t="s">
        <v>1767</v>
      </c>
      <c r="RB162" t="s">
        <v>1767</v>
      </c>
      <c r="RC162" t="s">
        <v>1767</v>
      </c>
      <c r="RD162" t="s">
        <v>1767</v>
      </c>
      <c r="RE162" t="s">
        <v>1767</v>
      </c>
      <c r="RF162" t="s">
        <v>1767</v>
      </c>
      <c r="RG162" t="s">
        <v>1767</v>
      </c>
      <c r="RH162" t="s">
        <v>1767</v>
      </c>
      <c r="RI162" t="s">
        <v>1767</v>
      </c>
      <c r="RJ162" t="s">
        <v>1767</v>
      </c>
      <c r="RK162" t="s">
        <v>1763</v>
      </c>
      <c r="RL162" t="s">
        <v>1767</v>
      </c>
      <c r="RM162" t="s">
        <v>1763</v>
      </c>
      <c r="RN162" t="s">
        <v>1767</v>
      </c>
      <c r="RO162" t="s">
        <v>1767</v>
      </c>
      <c r="RP162" t="s">
        <v>1767</v>
      </c>
      <c r="RQ162" t="s">
        <v>1767</v>
      </c>
      <c r="RR162" t="s">
        <v>1767</v>
      </c>
      <c r="RS162" t="s">
        <v>1767</v>
      </c>
      <c r="RT162" t="s">
        <v>1767</v>
      </c>
      <c r="RU162" t="s">
        <v>1767</v>
      </c>
      <c r="RV162" t="s">
        <v>1767</v>
      </c>
      <c r="RW162" t="s">
        <v>1767</v>
      </c>
      <c r="RX162" t="s">
        <v>845</v>
      </c>
      <c r="RY162" t="s">
        <v>1102</v>
      </c>
      <c r="RZ162" t="s">
        <v>1767</v>
      </c>
      <c r="SB162" t="s">
        <v>1767</v>
      </c>
      <c r="SC162" t="s">
        <v>1767</v>
      </c>
      <c r="SD162" t="s">
        <v>1767</v>
      </c>
      <c r="SE162" t="s">
        <v>1767</v>
      </c>
      <c r="SF162" t="s">
        <v>1767</v>
      </c>
      <c r="SG162" t="s">
        <v>1767</v>
      </c>
      <c r="SH162" t="s">
        <v>1767</v>
      </c>
      <c r="SI162" t="s">
        <v>1767</v>
      </c>
      <c r="SJ162" t="s">
        <v>1763</v>
      </c>
      <c r="SK162" t="s">
        <v>1767</v>
      </c>
      <c r="SL162" t="s">
        <v>1767</v>
      </c>
      <c r="SM162" t="s">
        <v>1767</v>
      </c>
      <c r="SN162" t="s">
        <v>1767</v>
      </c>
      <c r="SO162" t="s">
        <v>1767</v>
      </c>
      <c r="SP162" t="s">
        <v>1767</v>
      </c>
      <c r="SQ162" t="s">
        <v>1767</v>
      </c>
      <c r="SR162" t="s">
        <v>1767</v>
      </c>
      <c r="SS162" t="s">
        <v>1767</v>
      </c>
      <c r="ST162" t="s">
        <v>1767</v>
      </c>
      <c r="SU162" t="s">
        <v>1767</v>
      </c>
      <c r="SV162" t="s">
        <v>1767</v>
      </c>
      <c r="SW162" t="s">
        <v>1767</v>
      </c>
      <c r="SX162" t="s">
        <v>1767</v>
      </c>
      <c r="SY162" t="s">
        <v>1767</v>
      </c>
      <c r="SZ162" t="s">
        <v>1767</v>
      </c>
      <c r="TA162" t="s">
        <v>1767</v>
      </c>
      <c r="TB162" t="s">
        <v>1767</v>
      </c>
      <c r="TC162" t="s">
        <v>1767</v>
      </c>
      <c r="TD162" t="s">
        <v>1767</v>
      </c>
      <c r="TE162" t="s">
        <v>1767</v>
      </c>
      <c r="TF162" t="s">
        <v>1763</v>
      </c>
      <c r="TG162" t="s">
        <v>1767</v>
      </c>
      <c r="TH162" t="s">
        <v>1767</v>
      </c>
      <c r="TI162" t="s">
        <v>1767</v>
      </c>
      <c r="TU162" t="s">
        <v>1767</v>
      </c>
      <c r="TY162" t="s">
        <v>1767</v>
      </c>
      <c r="TZ162" t="s">
        <v>1767</v>
      </c>
      <c r="UA162" t="s">
        <v>1767</v>
      </c>
      <c r="UB162" t="s">
        <v>1767</v>
      </c>
      <c r="UC162" t="s">
        <v>1767</v>
      </c>
      <c r="UD162" t="s">
        <v>1767</v>
      </c>
      <c r="UE162" t="s">
        <v>1767</v>
      </c>
      <c r="UF162" t="s">
        <v>1767</v>
      </c>
      <c r="UG162" t="s">
        <v>1767</v>
      </c>
      <c r="UH162" t="s">
        <v>1763</v>
      </c>
      <c r="UI162" t="s">
        <v>1767</v>
      </c>
      <c r="UJ162" t="s">
        <v>1767</v>
      </c>
      <c r="UK162" t="s">
        <v>1767</v>
      </c>
      <c r="UL162" t="s">
        <v>1763</v>
      </c>
      <c r="UM162" t="s">
        <v>1767</v>
      </c>
      <c r="UN162" t="s">
        <v>1767</v>
      </c>
      <c r="UO162" t="s">
        <v>1763</v>
      </c>
      <c r="UP162" t="s">
        <v>1767</v>
      </c>
      <c r="UQ162" t="s">
        <v>1767</v>
      </c>
      <c r="UR162" t="s">
        <v>1767</v>
      </c>
      <c r="US162" t="s">
        <v>1767</v>
      </c>
      <c r="UT162" t="s">
        <v>1767</v>
      </c>
      <c r="UU162" t="s">
        <v>1767</v>
      </c>
      <c r="UV162" t="s">
        <v>1767</v>
      </c>
      <c r="UW162" t="s">
        <v>1767</v>
      </c>
      <c r="UX162" t="s">
        <v>1767</v>
      </c>
      <c r="UY162" t="s">
        <v>1767</v>
      </c>
      <c r="UZ162" t="s">
        <v>1767</v>
      </c>
      <c r="VB162" t="s">
        <v>1822</v>
      </c>
      <c r="VC162" t="s">
        <v>1788</v>
      </c>
      <c r="VD162" t="s">
        <v>1763</v>
      </c>
      <c r="VE162" t="s">
        <v>1767</v>
      </c>
      <c r="VF162" t="s">
        <v>1767</v>
      </c>
      <c r="VG162" t="s">
        <v>1767</v>
      </c>
      <c r="VH162" t="s">
        <v>1767</v>
      </c>
      <c r="VI162" t="s">
        <v>1767</v>
      </c>
      <c r="VJ162" t="s">
        <v>1767</v>
      </c>
      <c r="VK162" t="s">
        <v>1767</v>
      </c>
      <c r="VL162" t="s">
        <v>1767</v>
      </c>
      <c r="VM162" t="s">
        <v>1767</v>
      </c>
      <c r="VN162" t="s">
        <v>1767</v>
      </c>
      <c r="VO162" t="s">
        <v>1767</v>
      </c>
      <c r="VP162" t="s">
        <v>1767</v>
      </c>
      <c r="VQ162" t="s">
        <v>1767</v>
      </c>
      <c r="VY162" t="s">
        <v>1767</v>
      </c>
      <c r="VZ162" t="s">
        <v>1763</v>
      </c>
      <c r="WA162" t="s">
        <v>1767</v>
      </c>
      <c r="WJ162" t="s">
        <v>1763</v>
      </c>
      <c r="WK162" t="s">
        <v>1767</v>
      </c>
      <c r="WL162" t="s">
        <v>1767</v>
      </c>
      <c r="WM162" t="s">
        <v>1767</v>
      </c>
      <c r="WN162" t="s">
        <v>1767</v>
      </c>
      <c r="WO162" t="s">
        <v>1767</v>
      </c>
      <c r="WP162" t="s">
        <v>1767</v>
      </c>
      <c r="WQ162" t="s">
        <v>1767</v>
      </c>
      <c r="WR162" t="s">
        <v>1767</v>
      </c>
      <c r="WS162" t="s">
        <v>846</v>
      </c>
      <c r="WU162" t="s">
        <v>1763</v>
      </c>
      <c r="WV162" t="s">
        <v>1767</v>
      </c>
      <c r="WW162" t="s">
        <v>1767</v>
      </c>
      <c r="WX162" t="s">
        <v>1767</v>
      </c>
      <c r="WY162" t="s">
        <v>1767</v>
      </c>
      <c r="WZ162" t="s">
        <v>1767</v>
      </c>
      <c r="XA162" t="s">
        <v>1767</v>
      </c>
      <c r="XB162" t="s">
        <v>1767</v>
      </c>
      <c r="XC162" t="s">
        <v>1789</v>
      </c>
      <c r="XD162" t="s">
        <v>1763</v>
      </c>
      <c r="XE162" t="s">
        <v>1767</v>
      </c>
      <c r="XF162" t="s">
        <v>1767</v>
      </c>
      <c r="XG162" t="s">
        <v>1767</v>
      </c>
      <c r="XH162" t="s">
        <v>1767</v>
      </c>
      <c r="XI162" t="s">
        <v>1767</v>
      </c>
      <c r="XJ162" t="s">
        <v>1767</v>
      </c>
      <c r="XK162" t="s">
        <v>1767</v>
      </c>
      <c r="XL162" t="s">
        <v>1767</v>
      </c>
      <c r="XM162" t="s">
        <v>1767</v>
      </c>
      <c r="XN162" t="s">
        <v>1767</v>
      </c>
      <c r="XO162" t="s">
        <v>1767</v>
      </c>
      <c r="XP162" t="s">
        <v>1767</v>
      </c>
      <c r="XQ162" t="s">
        <v>1767</v>
      </c>
      <c r="XR162" t="s">
        <v>1767</v>
      </c>
      <c r="XS162" t="s">
        <v>1767</v>
      </c>
      <c r="XT162" t="s">
        <v>1767</v>
      </c>
      <c r="XU162" t="s">
        <v>1767</v>
      </c>
      <c r="XV162" t="s">
        <v>1767</v>
      </c>
      <c r="XW162" t="s">
        <v>1763</v>
      </c>
      <c r="XX162" t="s">
        <v>1767</v>
      </c>
      <c r="XY162" t="s">
        <v>1767</v>
      </c>
      <c r="XZ162" t="s">
        <v>1767</v>
      </c>
      <c r="ZM162" t="s">
        <v>1767</v>
      </c>
      <c r="ZN162" t="s">
        <v>1767</v>
      </c>
      <c r="ZO162" t="s">
        <v>1767</v>
      </c>
      <c r="ZP162" t="s">
        <v>1767</v>
      </c>
      <c r="ZQ162" t="s">
        <v>1767</v>
      </c>
      <c r="ZR162" t="s">
        <v>1767</v>
      </c>
      <c r="ZS162" t="s">
        <v>1767</v>
      </c>
      <c r="ZT162" t="s">
        <v>1767</v>
      </c>
      <c r="ZU162" t="s">
        <v>1767</v>
      </c>
      <c r="ZV162" t="s">
        <v>1763</v>
      </c>
      <c r="ZW162" t="s">
        <v>1767</v>
      </c>
      <c r="ZX162" t="s">
        <v>1767</v>
      </c>
      <c r="ZY162" t="s">
        <v>1767</v>
      </c>
      <c r="ZZ162" t="s">
        <v>1767</v>
      </c>
      <c r="AAA162" t="s">
        <v>1767</v>
      </c>
      <c r="AAB162" t="s">
        <v>1767</v>
      </c>
      <c r="AAC162" t="s">
        <v>1767</v>
      </c>
      <c r="AAD162" t="s">
        <v>1767</v>
      </c>
      <c r="AAE162" t="s">
        <v>1767</v>
      </c>
      <c r="AAF162" t="s">
        <v>1767</v>
      </c>
      <c r="AAH162" t="s">
        <v>1767</v>
      </c>
      <c r="AAI162" t="s">
        <v>1767</v>
      </c>
      <c r="AAJ162" t="s">
        <v>1767</v>
      </c>
      <c r="AAK162" t="s">
        <v>1767</v>
      </c>
      <c r="AAL162" t="s">
        <v>1767</v>
      </c>
      <c r="AAM162" t="s">
        <v>1767</v>
      </c>
      <c r="AAN162" t="s">
        <v>1767</v>
      </c>
      <c r="AAO162" t="s">
        <v>1767</v>
      </c>
      <c r="AAP162" t="s">
        <v>1767</v>
      </c>
      <c r="AAQ162" t="s">
        <v>1763</v>
      </c>
      <c r="AAR162" t="s">
        <v>1767</v>
      </c>
      <c r="AAS162" t="s">
        <v>1767</v>
      </c>
      <c r="AAT162" t="s">
        <v>1767</v>
      </c>
      <c r="AAV162" t="s">
        <v>1763</v>
      </c>
      <c r="AAW162" t="s">
        <v>1763</v>
      </c>
      <c r="AAX162" t="s">
        <v>1767</v>
      </c>
      <c r="AAY162" t="s">
        <v>1767</v>
      </c>
      <c r="AAZ162" t="s">
        <v>1767</v>
      </c>
      <c r="ABA162" t="s">
        <v>1767</v>
      </c>
      <c r="ABB162" t="s">
        <v>1763</v>
      </c>
      <c r="ABC162" t="s">
        <v>1767</v>
      </c>
      <c r="ABD162" t="s">
        <v>1767</v>
      </c>
      <c r="ABE162" t="s">
        <v>1767</v>
      </c>
      <c r="ABF162" t="s">
        <v>1767</v>
      </c>
      <c r="ABG162" t="s">
        <v>1767</v>
      </c>
      <c r="ABH162" t="s">
        <v>1767</v>
      </c>
      <c r="ABI162" t="s">
        <v>1767</v>
      </c>
      <c r="ABJ162" t="s">
        <v>1767</v>
      </c>
      <c r="ABK162" t="s">
        <v>1767</v>
      </c>
      <c r="ABL162" t="s">
        <v>1767</v>
      </c>
      <c r="ABM162" t="s">
        <v>1767</v>
      </c>
      <c r="ABN162" t="s">
        <v>1767</v>
      </c>
      <c r="ABO162" t="s">
        <v>1767</v>
      </c>
      <c r="ABP162" t="s">
        <v>1767</v>
      </c>
      <c r="ABQ162" t="s">
        <v>1767</v>
      </c>
      <c r="ABR162" t="s">
        <v>1767</v>
      </c>
      <c r="ABS162" t="s">
        <v>1767</v>
      </c>
      <c r="ABT162" t="s">
        <v>1767</v>
      </c>
      <c r="ABU162" t="s">
        <v>1767</v>
      </c>
      <c r="ABV162" t="s">
        <v>1767</v>
      </c>
      <c r="ABW162" t="s">
        <v>1767</v>
      </c>
      <c r="ABX162" t="s">
        <v>1763</v>
      </c>
      <c r="ABY162" t="s">
        <v>1767</v>
      </c>
      <c r="ABZ162" t="s">
        <v>1767</v>
      </c>
      <c r="ACA162" t="s">
        <v>1767</v>
      </c>
      <c r="ACB162" t="s">
        <v>1767</v>
      </c>
      <c r="ACC162" t="s">
        <v>1767</v>
      </c>
      <c r="ACD162" t="s">
        <v>1767</v>
      </c>
      <c r="ACE162" t="s">
        <v>1767</v>
      </c>
      <c r="ACF162" t="s">
        <v>1767</v>
      </c>
      <c r="ACG162" t="s">
        <v>1767</v>
      </c>
      <c r="ACH162" t="s">
        <v>1767</v>
      </c>
      <c r="ACI162" t="s">
        <v>1767</v>
      </c>
    </row>
    <row r="163" spans="1:763">
      <c r="A163" t="s">
        <v>1525</v>
      </c>
      <c r="B163" t="s">
        <v>1526</v>
      </c>
      <c r="C163" t="s">
        <v>1527</v>
      </c>
      <c r="D163" t="s">
        <v>854</v>
      </c>
      <c r="E163" t="s">
        <v>854</v>
      </c>
      <c r="P163" t="s">
        <v>855</v>
      </c>
      <c r="Q163">
        <v>1.2198080885670051</v>
      </c>
      <c r="T163" t="s">
        <v>1957</v>
      </c>
      <c r="V163" t="s">
        <v>1763</v>
      </c>
      <c r="X163" t="s">
        <v>1763</v>
      </c>
      <c r="Y163" t="s">
        <v>1764</v>
      </c>
      <c r="AA163" t="s">
        <v>1765</v>
      </c>
      <c r="AB163" t="s">
        <v>1766</v>
      </c>
      <c r="AC163" t="s">
        <v>1057</v>
      </c>
      <c r="AD163" t="s">
        <v>1763</v>
      </c>
      <c r="AE163" t="s">
        <v>1057</v>
      </c>
      <c r="AF163" t="s">
        <v>818</v>
      </c>
      <c r="AG163" t="s">
        <v>818</v>
      </c>
      <c r="KF163" t="s">
        <v>1057</v>
      </c>
      <c r="KH163" t="s">
        <v>818</v>
      </c>
      <c r="KI163" t="s">
        <v>818</v>
      </c>
      <c r="KJ163" t="s">
        <v>818</v>
      </c>
      <c r="KK163" t="s">
        <v>845</v>
      </c>
      <c r="KL163" t="s">
        <v>818</v>
      </c>
      <c r="KM163" t="s">
        <v>818</v>
      </c>
      <c r="KN163" t="s">
        <v>845</v>
      </c>
      <c r="KO163" t="s">
        <v>818</v>
      </c>
      <c r="KP163" t="s">
        <v>845</v>
      </c>
      <c r="KQ163" t="s">
        <v>845</v>
      </c>
      <c r="KR163" t="s">
        <v>818</v>
      </c>
      <c r="KS163" t="s">
        <v>818</v>
      </c>
      <c r="KT163" t="s">
        <v>845</v>
      </c>
      <c r="KU163" t="s">
        <v>818</v>
      </c>
      <c r="KV163" t="s">
        <v>818</v>
      </c>
      <c r="KW163" t="s">
        <v>818</v>
      </c>
      <c r="KX163" t="s">
        <v>837</v>
      </c>
      <c r="KY163" t="s">
        <v>818</v>
      </c>
      <c r="KZ163" t="s">
        <v>845</v>
      </c>
      <c r="LA163" t="s">
        <v>837</v>
      </c>
      <c r="LB163" t="s">
        <v>845</v>
      </c>
      <c r="LC163" t="s">
        <v>837</v>
      </c>
      <c r="LD163" t="s">
        <v>1057</v>
      </c>
      <c r="LE163" t="s">
        <v>845</v>
      </c>
      <c r="LF163" t="s">
        <v>879</v>
      </c>
      <c r="LH163" t="s">
        <v>1763</v>
      </c>
      <c r="LI163" t="s">
        <v>1767</v>
      </c>
      <c r="LJ163" t="s">
        <v>1767</v>
      </c>
      <c r="LK163" t="s">
        <v>1767</v>
      </c>
      <c r="LL163" t="s">
        <v>1767</v>
      </c>
      <c r="LM163" t="s">
        <v>1767</v>
      </c>
      <c r="LN163" t="s">
        <v>1763</v>
      </c>
      <c r="LO163" t="s">
        <v>1763</v>
      </c>
      <c r="LP163" t="s">
        <v>1763</v>
      </c>
      <c r="LQ163" t="s">
        <v>1767</v>
      </c>
      <c r="LR163" t="s">
        <v>818</v>
      </c>
      <c r="LV163" t="s">
        <v>818</v>
      </c>
      <c r="LX163" t="s">
        <v>1767</v>
      </c>
      <c r="MA163" t="s">
        <v>1793</v>
      </c>
      <c r="MB163" t="s">
        <v>887</v>
      </c>
      <c r="MC163" t="s">
        <v>1804</v>
      </c>
      <c r="MD163" t="s">
        <v>1763</v>
      </c>
      <c r="MF163" t="s">
        <v>1770</v>
      </c>
      <c r="MI163" t="s">
        <v>1763</v>
      </c>
      <c r="MJ163" t="s">
        <v>1771</v>
      </c>
      <c r="MK163" t="s">
        <v>1767</v>
      </c>
      <c r="ML163" t="s">
        <v>1767</v>
      </c>
      <c r="MM163" t="s">
        <v>1767</v>
      </c>
      <c r="MN163" t="s">
        <v>1767</v>
      </c>
      <c r="MO163" t="s">
        <v>1767</v>
      </c>
      <c r="MP163" t="s">
        <v>1767</v>
      </c>
      <c r="MQ163" t="s">
        <v>1763</v>
      </c>
      <c r="MR163" t="s">
        <v>1767</v>
      </c>
      <c r="MS163" t="s">
        <v>1767</v>
      </c>
      <c r="MT163" t="s">
        <v>1767</v>
      </c>
      <c r="MU163" t="s">
        <v>1767</v>
      </c>
      <c r="MV163" t="s">
        <v>1767</v>
      </c>
      <c r="MW163" t="s">
        <v>1767</v>
      </c>
      <c r="MX163" t="s">
        <v>1767</v>
      </c>
      <c r="MY163" t="s">
        <v>1767</v>
      </c>
      <c r="MZ163" t="s">
        <v>1763</v>
      </c>
      <c r="NA163" t="s">
        <v>1767</v>
      </c>
      <c r="NB163" t="s">
        <v>1767</v>
      </c>
      <c r="NR163" t="s">
        <v>1763</v>
      </c>
      <c r="NS163" t="s">
        <v>1767</v>
      </c>
      <c r="NU163" t="s">
        <v>1902</v>
      </c>
      <c r="NV163" t="s">
        <v>1763</v>
      </c>
      <c r="NW163" t="s">
        <v>1796</v>
      </c>
      <c r="NX163" t="s">
        <v>1773</v>
      </c>
      <c r="NY163" t="s">
        <v>845</v>
      </c>
      <c r="NZ163" t="s">
        <v>903</v>
      </c>
      <c r="OP163" t="s">
        <v>1767</v>
      </c>
      <c r="OQ163" t="s">
        <v>1774</v>
      </c>
      <c r="OR163" t="s">
        <v>1797</v>
      </c>
      <c r="OS163" t="s">
        <v>1776</v>
      </c>
      <c r="OT163" t="s">
        <v>1763</v>
      </c>
      <c r="OU163" t="s">
        <v>1763</v>
      </c>
      <c r="OV163" t="s">
        <v>1877</v>
      </c>
      <c r="PA163" t="s">
        <v>1763</v>
      </c>
      <c r="PB163" t="s">
        <v>1767</v>
      </c>
      <c r="PC163" t="s">
        <v>1763</v>
      </c>
      <c r="PD163" t="s">
        <v>1763</v>
      </c>
      <c r="PE163" t="s">
        <v>1767</v>
      </c>
      <c r="PF163" t="s">
        <v>1767</v>
      </c>
      <c r="PG163" t="s">
        <v>1767</v>
      </c>
      <c r="PH163" t="s">
        <v>1767</v>
      </c>
      <c r="PI163" t="s">
        <v>1767</v>
      </c>
      <c r="PJ163" t="s">
        <v>1767</v>
      </c>
      <c r="PL163" t="s">
        <v>1832</v>
      </c>
      <c r="PM163" t="s">
        <v>836</v>
      </c>
      <c r="PN163" t="s">
        <v>837</v>
      </c>
      <c r="PO163" t="s">
        <v>1799</v>
      </c>
      <c r="PP163" t="s">
        <v>1782</v>
      </c>
      <c r="PQ163" t="s">
        <v>1763</v>
      </c>
      <c r="PR163" t="s">
        <v>1763</v>
      </c>
      <c r="PS163" t="s">
        <v>1767</v>
      </c>
      <c r="PT163" t="s">
        <v>1767</v>
      </c>
      <c r="PU163" t="s">
        <v>1767</v>
      </c>
      <c r="PV163" t="s">
        <v>1767</v>
      </c>
      <c r="PW163" t="s">
        <v>1767</v>
      </c>
      <c r="PX163" t="s">
        <v>1767</v>
      </c>
      <c r="PY163" t="s">
        <v>1767</v>
      </c>
      <c r="PZ163" t="s">
        <v>1783</v>
      </c>
      <c r="QD163" t="s">
        <v>1815</v>
      </c>
      <c r="QE163" t="s">
        <v>845</v>
      </c>
      <c r="QF163" t="s">
        <v>1763</v>
      </c>
      <c r="QG163" t="s">
        <v>1763</v>
      </c>
      <c r="QH163" t="s">
        <v>1763</v>
      </c>
      <c r="QI163" t="s">
        <v>1763</v>
      </c>
      <c r="QJ163" t="s">
        <v>1763</v>
      </c>
      <c r="QK163" t="s">
        <v>1767</v>
      </c>
      <c r="QL163" t="s">
        <v>1767</v>
      </c>
      <c r="QM163" t="s">
        <v>1763</v>
      </c>
      <c r="QN163" t="s">
        <v>1767</v>
      </c>
      <c r="QO163" t="s">
        <v>1767</v>
      </c>
      <c r="QP163" t="s">
        <v>1767</v>
      </c>
      <c r="QQ163" t="s">
        <v>1767</v>
      </c>
      <c r="QR163" t="s">
        <v>1763</v>
      </c>
      <c r="QS163" t="s">
        <v>1767</v>
      </c>
      <c r="QT163" t="s">
        <v>1767</v>
      </c>
      <c r="QU163" t="s">
        <v>1767</v>
      </c>
      <c r="QV163" t="s">
        <v>1763</v>
      </c>
      <c r="QW163" t="s">
        <v>1763</v>
      </c>
      <c r="QX163" t="s">
        <v>1767</v>
      </c>
      <c r="QY163" t="s">
        <v>1767</v>
      </c>
      <c r="QZ163" t="s">
        <v>1767</v>
      </c>
      <c r="RA163" t="s">
        <v>1763</v>
      </c>
      <c r="RB163" t="s">
        <v>1767</v>
      </c>
      <c r="RC163" t="s">
        <v>1767</v>
      </c>
      <c r="RD163" t="s">
        <v>1767</v>
      </c>
      <c r="RE163" t="s">
        <v>1767</v>
      </c>
      <c r="RF163" t="s">
        <v>1767</v>
      </c>
      <c r="RG163" t="s">
        <v>1767</v>
      </c>
      <c r="RH163" t="s">
        <v>1767</v>
      </c>
      <c r="RI163" t="s">
        <v>1767</v>
      </c>
      <c r="RJ163" t="s">
        <v>1767</v>
      </c>
      <c r="RK163" t="s">
        <v>1767</v>
      </c>
      <c r="RZ163" t="s">
        <v>1763</v>
      </c>
      <c r="SA163" t="s">
        <v>1767</v>
      </c>
      <c r="SB163" t="s">
        <v>1767</v>
      </c>
      <c r="SC163" t="s">
        <v>1767</v>
      </c>
      <c r="SD163" t="s">
        <v>1767</v>
      </c>
      <c r="SE163" t="s">
        <v>1767</v>
      </c>
      <c r="SF163" t="s">
        <v>1767</v>
      </c>
      <c r="SG163" t="s">
        <v>1767</v>
      </c>
      <c r="SH163" t="s">
        <v>1767</v>
      </c>
      <c r="SI163" t="s">
        <v>1763</v>
      </c>
      <c r="SJ163" t="s">
        <v>1767</v>
      </c>
      <c r="SK163" t="s">
        <v>1767</v>
      </c>
      <c r="SL163" t="s">
        <v>1767</v>
      </c>
      <c r="SM163" t="s">
        <v>1767</v>
      </c>
      <c r="SN163" t="s">
        <v>1767</v>
      </c>
      <c r="SO163" t="s">
        <v>1767</v>
      </c>
      <c r="SP163" t="s">
        <v>1767</v>
      </c>
      <c r="SQ163" t="s">
        <v>1767</v>
      </c>
      <c r="SR163" t="s">
        <v>1763</v>
      </c>
      <c r="SS163" t="s">
        <v>1767</v>
      </c>
      <c r="ST163" t="s">
        <v>1767</v>
      </c>
      <c r="SU163" t="s">
        <v>1767</v>
      </c>
      <c r="SV163" t="s">
        <v>1767</v>
      </c>
      <c r="SW163" t="s">
        <v>1767</v>
      </c>
      <c r="SX163" t="s">
        <v>1767</v>
      </c>
      <c r="SY163" t="s">
        <v>1767</v>
      </c>
      <c r="SZ163" t="s">
        <v>1763</v>
      </c>
      <c r="TA163" t="s">
        <v>1767</v>
      </c>
      <c r="TB163" t="s">
        <v>1767</v>
      </c>
      <c r="TC163" t="s">
        <v>1763</v>
      </c>
      <c r="TD163" t="s">
        <v>1767</v>
      </c>
      <c r="TE163" t="s">
        <v>1767</v>
      </c>
      <c r="TF163" t="s">
        <v>1767</v>
      </c>
      <c r="TG163" t="s">
        <v>1767</v>
      </c>
      <c r="TH163" t="s">
        <v>1767</v>
      </c>
      <c r="TI163" t="s">
        <v>1767</v>
      </c>
      <c r="TJ163" t="s">
        <v>1763</v>
      </c>
      <c r="TK163" t="s">
        <v>1767</v>
      </c>
      <c r="TL163" t="s">
        <v>1767</v>
      </c>
      <c r="TM163" t="s">
        <v>1767</v>
      </c>
      <c r="TN163" t="s">
        <v>1763</v>
      </c>
      <c r="TO163" t="s">
        <v>1763</v>
      </c>
      <c r="TP163" t="s">
        <v>1763</v>
      </c>
      <c r="TQ163" t="s">
        <v>1767</v>
      </c>
      <c r="TR163" t="s">
        <v>1763</v>
      </c>
      <c r="TS163" t="s">
        <v>1767</v>
      </c>
      <c r="TT163" t="s">
        <v>1767</v>
      </c>
      <c r="TU163" t="s">
        <v>1767</v>
      </c>
      <c r="TV163" t="s">
        <v>1767</v>
      </c>
      <c r="TW163" t="s">
        <v>1767</v>
      </c>
      <c r="TY163" t="s">
        <v>1767</v>
      </c>
      <c r="TZ163" t="s">
        <v>1767</v>
      </c>
      <c r="UA163" t="s">
        <v>1767</v>
      </c>
      <c r="UB163" t="s">
        <v>1767</v>
      </c>
      <c r="UC163" t="s">
        <v>1767</v>
      </c>
      <c r="UD163" t="s">
        <v>1767</v>
      </c>
      <c r="UE163" t="s">
        <v>1767</v>
      </c>
      <c r="UF163" t="s">
        <v>1767</v>
      </c>
      <c r="UG163" t="s">
        <v>1767</v>
      </c>
      <c r="UH163" t="s">
        <v>1763</v>
      </c>
      <c r="UI163" t="s">
        <v>1767</v>
      </c>
      <c r="UJ163" t="s">
        <v>1767</v>
      </c>
      <c r="UK163" t="s">
        <v>1767</v>
      </c>
      <c r="UL163" t="s">
        <v>1767</v>
      </c>
      <c r="UM163" t="s">
        <v>1767</v>
      </c>
      <c r="UN163" t="s">
        <v>1763</v>
      </c>
      <c r="UO163" t="s">
        <v>1763</v>
      </c>
      <c r="UP163" t="s">
        <v>1767</v>
      </c>
      <c r="UQ163" t="s">
        <v>1767</v>
      </c>
      <c r="UR163" t="s">
        <v>1767</v>
      </c>
      <c r="US163" t="s">
        <v>1767</v>
      </c>
      <c r="UT163" t="s">
        <v>1767</v>
      </c>
      <c r="UU163" t="s">
        <v>1767</v>
      </c>
      <c r="UV163" t="s">
        <v>1767</v>
      </c>
      <c r="UW163" t="s">
        <v>1767</v>
      </c>
      <c r="UX163" t="s">
        <v>1767</v>
      </c>
      <c r="UY163" t="s">
        <v>1767</v>
      </c>
      <c r="UZ163" t="s">
        <v>1767</v>
      </c>
      <c r="VD163" t="s">
        <v>1763</v>
      </c>
      <c r="VE163" t="s">
        <v>1767</v>
      </c>
      <c r="VF163" t="s">
        <v>1767</v>
      </c>
      <c r="VG163" t="s">
        <v>1767</v>
      </c>
      <c r="VH163" t="s">
        <v>1767</v>
      </c>
      <c r="VI163" t="s">
        <v>1767</v>
      </c>
      <c r="VJ163" t="s">
        <v>1767</v>
      </c>
      <c r="VK163" t="s">
        <v>1767</v>
      </c>
      <c r="VL163" t="s">
        <v>1767</v>
      </c>
      <c r="VM163" t="s">
        <v>1767</v>
      </c>
      <c r="VN163" t="s">
        <v>1767</v>
      </c>
      <c r="VO163" t="s">
        <v>1767</v>
      </c>
      <c r="VP163" t="s">
        <v>1767</v>
      </c>
      <c r="VQ163" t="s">
        <v>1767</v>
      </c>
      <c r="VY163" t="s">
        <v>1763</v>
      </c>
      <c r="VZ163" t="s">
        <v>1763</v>
      </c>
      <c r="WA163" t="s">
        <v>1767</v>
      </c>
      <c r="WJ163" t="s">
        <v>1767</v>
      </c>
      <c r="WK163" t="s">
        <v>1767</v>
      </c>
      <c r="WL163" t="s">
        <v>1767</v>
      </c>
      <c r="WM163" t="s">
        <v>1767</v>
      </c>
      <c r="WN163" t="s">
        <v>1763</v>
      </c>
      <c r="WO163" t="s">
        <v>1767</v>
      </c>
      <c r="WP163" t="s">
        <v>1767</v>
      </c>
      <c r="WQ163" t="s">
        <v>1767</v>
      </c>
      <c r="WR163" t="s">
        <v>1767</v>
      </c>
      <c r="WS163" t="s">
        <v>891</v>
      </c>
      <c r="WU163" t="s">
        <v>1767</v>
      </c>
      <c r="WV163" t="s">
        <v>1767</v>
      </c>
      <c r="WW163" t="s">
        <v>1767</v>
      </c>
      <c r="WX163" t="s">
        <v>1767</v>
      </c>
      <c r="WY163" t="s">
        <v>1767</v>
      </c>
      <c r="WZ163" t="s">
        <v>1763</v>
      </c>
      <c r="XA163" t="s">
        <v>1767</v>
      </c>
      <c r="XB163" t="s">
        <v>1767</v>
      </c>
      <c r="XC163" t="s">
        <v>1802</v>
      </c>
      <c r="XD163" t="s">
        <v>1763</v>
      </c>
      <c r="XE163" t="s">
        <v>1767</v>
      </c>
      <c r="XF163" t="s">
        <v>1767</v>
      </c>
      <c r="XG163" t="s">
        <v>1767</v>
      </c>
      <c r="XH163" t="s">
        <v>1767</v>
      </c>
      <c r="XI163" t="s">
        <v>1767</v>
      </c>
      <c r="XJ163" t="s">
        <v>1767</v>
      </c>
      <c r="XK163" t="s">
        <v>1767</v>
      </c>
      <c r="XL163" t="s">
        <v>1767</v>
      </c>
      <c r="XM163" t="s">
        <v>1767</v>
      </c>
      <c r="XN163" t="s">
        <v>1767</v>
      </c>
      <c r="XO163" t="s">
        <v>1767</v>
      </c>
      <c r="XP163" t="s">
        <v>1767</v>
      </c>
      <c r="XQ163" t="s">
        <v>1767</v>
      </c>
      <c r="XR163" t="s">
        <v>1763</v>
      </c>
      <c r="XS163" t="s">
        <v>1767</v>
      </c>
      <c r="XT163" t="s">
        <v>1763</v>
      </c>
      <c r="XU163" t="s">
        <v>1763</v>
      </c>
      <c r="XV163" t="s">
        <v>1767</v>
      </c>
      <c r="XW163" t="s">
        <v>1767</v>
      </c>
      <c r="XX163" t="s">
        <v>1767</v>
      </c>
      <c r="XY163" t="s">
        <v>1767</v>
      </c>
      <c r="XZ163" t="s">
        <v>1767</v>
      </c>
      <c r="ZM163" t="s">
        <v>1767</v>
      </c>
      <c r="ZN163" t="s">
        <v>1767</v>
      </c>
      <c r="ZO163" t="s">
        <v>1767</v>
      </c>
      <c r="ZP163" t="s">
        <v>1767</v>
      </c>
      <c r="ZQ163" t="s">
        <v>1767</v>
      </c>
      <c r="ZR163" t="s">
        <v>1763</v>
      </c>
      <c r="ZS163" t="s">
        <v>1763</v>
      </c>
      <c r="ZT163" t="s">
        <v>1767</v>
      </c>
      <c r="ZU163" t="s">
        <v>1767</v>
      </c>
      <c r="ZV163" t="s">
        <v>1767</v>
      </c>
      <c r="ZW163" t="s">
        <v>1767</v>
      </c>
      <c r="ZX163" t="s">
        <v>1767</v>
      </c>
      <c r="ZY163" t="s">
        <v>1767</v>
      </c>
      <c r="ZZ163" t="s">
        <v>1767</v>
      </c>
      <c r="AAA163" t="s">
        <v>1767</v>
      </c>
      <c r="AAB163" t="s">
        <v>1763</v>
      </c>
      <c r="AAC163" t="s">
        <v>1767</v>
      </c>
      <c r="AAD163" t="s">
        <v>1767</v>
      </c>
      <c r="AAE163" t="s">
        <v>1767</v>
      </c>
      <c r="AAF163" t="s">
        <v>1767</v>
      </c>
      <c r="AAG163" t="s">
        <v>1958</v>
      </c>
      <c r="AAH163" t="s">
        <v>1763</v>
      </c>
      <c r="AAI163" t="s">
        <v>1767</v>
      </c>
      <c r="AAJ163" t="s">
        <v>1767</v>
      </c>
      <c r="AAK163" t="s">
        <v>1767</v>
      </c>
      <c r="AAL163" t="s">
        <v>1763</v>
      </c>
      <c r="AAM163" t="s">
        <v>1767</v>
      </c>
      <c r="AAN163" t="s">
        <v>1767</v>
      </c>
      <c r="AAO163" t="s">
        <v>1767</v>
      </c>
      <c r="AAP163" t="s">
        <v>1767</v>
      </c>
      <c r="AAQ163" t="s">
        <v>1767</v>
      </c>
      <c r="AAR163" t="s">
        <v>1767</v>
      </c>
      <c r="AAS163" t="s">
        <v>1767</v>
      </c>
      <c r="AAT163" t="s">
        <v>1767</v>
      </c>
      <c r="AAV163" t="s">
        <v>1767</v>
      </c>
      <c r="AAW163" t="s">
        <v>1767</v>
      </c>
      <c r="AAX163" t="s">
        <v>1767</v>
      </c>
      <c r="AAY163" t="s">
        <v>1767</v>
      </c>
      <c r="AAZ163" t="s">
        <v>1767</v>
      </c>
      <c r="ABA163" t="s">
        <v>1767</v>
      </c>
      <c r="ABB163" t="s">
        <v>1763</v>
      </c>
      <c r="ABC163" t="s">
        <v>1767</v>
      </c>
      <c r="ABD163" t="s">
        <v>1767</v>
      </c>
      <c r="ABE163" t="s">
        <v>1767</v>
      </c>
      <c r="ABF163" t="s">
        <v>1767</v>
      </c>
      <c r="ABG163" t="s">
        <v>1767</v>
      </c>
      <c r="ABH163" t="s">
        <v>1767</v>
      </c>
      <c r="ABI163" t="s">
        <v>1767</v>
      </c>
      <c r="ABJ163" t="s">
        <v>1767</v>
      </c>
      <c r="ABK163" t="s">
        <v>1767</v>
      </c>
      <c r="ABL163" t="s">
        <v>1767</v>
      </c>
      <c r="ABM163" t="s">
        <v>1767</v>
      </c>
      <c r="ABN163" t="s">
        <v>1767</v>
      </c>
      <c r="ABO163" t="s">
        <v>1767</v>
      </c>
      <c r="ABP163" t="s">
        <v>1767</v>
      </c>
      <c r="ABQ163" t="s">
        <v>1767</v>
      </c>
      <c r="ABR163" t="s">
        <v>1767</v>
      </c>
      <c r="ABS163" t="s">
        <v>1767</v>
      </c>
      <c r="ABT163" t="s">
        <v>1767</v>
      </c>
      <c r="ABU163" t="s">
        <v>1767</v>
      </c>
      <c r="ABV163" t="s">
        <v>1767</v>
      </c>
      <c r="ABW163" t="s">
        <v>1767</v>
      </c>
      <c r="ABX163" t="s">
        <v>1767</v>
      </c>
      <c r="ABY163" t="s">
        <v>1767</v>
      </c>
      <c r="ABZ163" t="s">
        <v>1763</v>
      </c>
      <c r="ACA163" t="s">
        <v>1767</v>
      </c>
      <c r="ACB163" t="s">
        <v>1767</v>
      </c>
      <c r="ACC163" t="s">
        <v>1767</v>
      </c>
      <c r="ACD163" t="s">
        <v>1767</v>
      </c>
      <c r="ACE163" t="s">
        <v>1767</v>
      </c>
      <c r="ACF163" t="s">
        <v>1767</v>
      </c>
      <c r="ACG163" t="s">
        <v>1767</v>
      </c>
      <c r="ACH163" t="s">
        <v>1767</v>
      </c>
      <c r="ACI163" t="s">
        <v>1763</v>
      </c>
    </row>
    <row r="164" spans="1:763">
      <c r="A164" t="s">
        <v>1529</v>
      </c>
      <c r="B164" t="s">
        <v>1530</v>
      </c>
      <c r="C164" t="s">
        <v>1531</v>
      </c>
      <c r="D164" t="s">
        <v>854</v>
      </c>
      <c r="E164" t="s">
        <v>854</v>
      </c>
      <c r="P164" t="s">
        <v>855</v>
      </c>
      <c r="Q164">
        <v>1.2198080885670051</v>
      </c>
      <c r="T164" t="s">
        <v>1892</v>
      </c>
      <c r="V164" t="s">
        <v>1763</v>
      </c>
      <c r="X164" t="s">
        <v>1763</v>
      </c>
      <c r="Y164" t="s">
        <v>1764</v>
      </c>
      <c r="AA164" t="s">
        <v>1792</v>
      </c>
      <c r="AB164" t="s">
        <v>1766</v>
      </c>
      <c r="AC164" t="s">
        <v>879</v>
      </c>
      <c r="AD164" t="s">
        <v>1767</v>
      </c>
      <c r="AE164" t="s">
        <v>879</v>
      </c>
      <c r="AF164" t="s">
        <v>818</v>
      </c>
      <c r="AG164" t="s">
        <v>818</v>
      </c>
      <c r="KF164" t="s">
        <v>879</v>
      </c>
      <c r="KH164" t="s">
        <v>818</v>
      </c>
      <c r="KI164" t="s">
        <v>818</v>
      </c>
      <c r="KJ164" t="s">
        <v>818</v>
      </c>
      <c r="KK164" t="s">
        <v>818</v>
      </c>
      <c r="KL164" t="s">
        <v>818</v>
      </c>
      <c r="KM164" t="s">
        <v>845</v>
      </c>
      <c r="KN164" t="s">
        <v>845</v>
      </c>
      <c r="KO164" t="s">
        <v>818</v>
      </c>
      <c r="KP164" t="s">
        <v>818</v>
      </c>
      <c r="KQ164" t="s">
        <v>837</v>
      </c>
      <c r="KR164" t="s">
        <v>818</v>
      </c>
      <c r="KS164" t="s">
        <v>818</v>
      </c>
      <c r="KT164" t="s">
        <v>818</v>
      </c>
      <c r="KU164" t="s">
        <v>845</v>
      </c>
      <c r="KV164" t="s">
        <v>818</v>
      </c>
      <c r="KW164" t="s">
        <v>818</v>
      </c>
      <c r="KX164" t="s">
        <v>818</v>
      </c>
      <c r="KY164" t="s">
        <v>818</v>
      </c>
      <c r="KZ164" t="s">
        <v>845</v>
      </c>
      <c r="LA164" t="s">
        <v>818</v>
      </c>
      <c r="LB164" t="s">
        <v>818</v>
      </c>
      <c r="LC164" t="s">
        <v>845</v>
      </c>
      <c r="LD164" t="s">
        <v>879</v>
      </c>
      <c r="LE164" t="s">
        <v>845</v>
      </c>
      <c r="LF164" t="s">
        <v>837</v>
      </c>
      <c r="LH164" t="s">
        <v>1767</v>
      </c>
      <c r="LI164" t="s">
        <v>1767</v>
      </c>
      <c r="LJ164" t="s">
        <v>1767</v>
      </c>
      <c r="LK164" t="s">
        <v>1767</v>
      </c>
      <c r="LL164" t="s">
        <v>1767</v>
      </c>
      <c r="LM164" t="s">
        <v>1767</v>
      </c>
      <c r="LO164" t="s">
        <v>1763</v>
      </c>
      <c r="LP164" t="s">
        <v>1763</v>
      </c>
      <c r="LQ164" t="s">
        <v>1767</v>
      </c>
      <c r="LR164" t="s">
        <v>818</v>
      </c>
      <c r="LV164" t="s">
        <v>818</v>
      </c>
      <c r="LX164" t="s">
        <v>1767</v>
      </c>
      <c r="MA164" t="s">
        <v>1793</v>
      </c>
      <c r="MB164" t="s">
        <v>1532</v>
      </c>
      <c r="MC164" t="s">
        <v>1920</v>
      </c>
      <c r="MD164" t="s">
        <v>1763</v>
      </c>
      <c r="MF164" t="s">
        <v>1833</v>
      </c>
      <c r="MH164" t="s">
        <v>1834</v>
      </c>
      <c r="MI164" t="s">
        <v>1767</v>
      </c>
      <c r="MJ164" t="s">
        <v>1811</v>
      </c>
      <c r="MU164" t="s">
        <v>1763</v>
      </c>
      <c r="NC164" t="s">
        <v>1763</v>
      </c>
      <c r="ND164" t="s">
        <v>1767</v>
      </c>
      <c r="NE164" t="s">
        <v>1763</v>
      </c>
      <c r="NR164" t="s">
        <v>1763</v>
      </c>
      <c r="NS164" t="s">
        <v>1767</v>
      </c>
      <c r="NU164" t="s">
        <v>1772</v>
      </c>
      <c r="NY164" t="s">
        <v>845</v>
      </c>
      <c r="NZ164" t="s">
        <v>889</v>
      </c>
      <c r="OP164" t="s">
        <v>1767</v>
      </c>
      <c r="OQ164" t="s">
        <v>1774</v>
      </c>
      <c r="OR164" t="s">
        <v>1775</v>
      </c>
      <c r="OS164" t="s">
        <v>1776</v>
      </c>
      <c r="OT164" t="s">
        <v>1763</v>
      </c>
      <c r="OU164" t="s">
        <v>1767</v>
      </c>
      <c r="OV164" t="s">
        <v>1777</v>
      </c>
      <c r="OW164" t="s">
        <v>1778</v>
      </c>
      <c r="OX164" t="s">
        <v>832</v>
      </c>
      <c r="OY164" t="s">
        <v>1959</v>
      </c>
      <c r="OZ164" t="s">
        <v>907</v>
      </c>
      <c r="PA164" t="s">
        <v>1763</v>
      </c>
      <c r="PB164" t="s">
        <v>1763</v>
      </c>
      <c r="PC164" t="s">
        <v>1767</v>
      </c>
      <c r="PD164" t="s">
        <v>1767</v>
      </c>
      <c r="PE164" t="s">
        <v>1767</v>
      </c>
      <c r="PF164" t="s">
        <v>1767</v>
      </c>
      <c r="PG164" t="s">
        <v>1767</v>
      </c>
      <c r="PH164" t="s">
        <v>1767</v>
      </c>
      <c r="PI164" t="s">
        <v>1767</v>
      </c>
      <c r="PJ164" t="s">
        <v>1767</v>
      </c>
      <c r="PK164" t="s">
        <v>1767</v>
      </c>
      <c r="PL164" t="s">
        <v>1780</v>
      </c>
      <c r="PM164" t="s">
        <v>845</v>
      </c>
      <c r="PO164" t="s">
        <v>1812</v>
      </c>
      <c r="PP164" t="s">
        <v>1782</v>
      </c>
      <c r="PQ164" t="s">
        <v>1763</v>
      </c>
      <c r="PR164" t="s">
        <v>1763</v>
      </c>
      <c r="PS164" t="s">
        <v>1767</v>
      </c>
      <c r="PT164" t="s">
        <v>1767</v>
      </c>
      <c r="PU164" t="s">
        <v>1767</v>
      </c>
      <c r="PV164" t="s">
        <v>1767</v>
      </c>
      <c r="PW164" t="s">
        <v>1767</v>
      </c>
      <c r="PX164" t="s">
        <v>1767</v>
      </c>
      <c r="PY164" t="s">
        <v>1767</v>
      </c>
      <c r="PZ164" t="s">
        <v>1783</v>
      </c>
      <c r="QD164" t="s">
        <v>1786</v>
      </c>
      <c r="QE164" t="s">
        <v>845</v>
      </c>
      <c r="QF164" t="s">
        <v>1763</v>
      </c>
      <c r="QG164" t="s">
        <v>1763</v>
      </c>
      <c r="QH164" t="s">
        <v>1763</v>
      </c>
      <c r="QI164" t="s">
        <v>1763</v>
      </c>
      <c r="QJ164" t="s">
        <v>1763</v>
      </c>
      <c r="QK164" t="s">
        <v>1763</v>
      </c>
      <c r="QL164" t="s">
        <v>1767</v>
      </c>
      <c r="QM164" t="s">
        <v>1767</v>
      </c>
      <c r="QN164" t="s">
        <v>1767</v>
      </c>
      <c r="QO164" t="s">
        <v>1767</v>
      </c>
      <c r="QP164" t="s">
        <v>1767</v>
      </c>
      <c r="QQ164" t="s">
        <v>1767</v>
      </c>
      <c r="QR164" t="s">
        <v>1763</v>
      </c>
      <c r="QS164" t="s">
        <v>1763</v>
      </c>
      <c r="QT164" t="s">
        <v>1767</v>
      </c>
      <c r="QU164" t="s">
        <v>1767</v>
      </c>
      <c r="QV164" t="s">
        <v>1767</v>
      </c>
      <c r="QW164" t="s">
        <v>1767</v>
      </c>
      <c r="QX164" t="s">
        <v>1767</v>
      </c>
      <c r="QY164" t="s">
        <v>1767</v>
      </c>
      <c r="QZ164" t="s">
        <v>1767</v>
      </c>
      <c r="RA164" t="s">
        <v>1767</v>
      </c>
      <c r="RB164" t="s">
        <v>1767</v>
      </c>
      <c r="RC164" t="s">
        <v>1767</v>
      </c>
      <c r="RD164" t="s">
        <v>1767</v>
      </c>
      <c r="RE164" t="s">
        <v>1767</v>
      </c>
      <c r="RF164" t="s">
        <v>1767</v>
      </c>
      <c r="RG164" t="s">
        <v>1767</v>
      </c>
      <c r="RH164" t="s">
        <v>1767</v>
      </c>
      <c r="RI164" t="s">
        <v>1767</v>
      </c>
      <c r="RJ164" t="s">
        <v>1767</v>
      </c>
      <c r="RK164" t="s">
        <v>1763</v>
      </c>
      <c r="RL164" t="s">
        <v>1763</v>
      </c>
      <c r="RM164" t="s">
        <v>1767</v>
      </c>
      <c r="RN164" t="s">
        <v>1767</v>
      </c>
      <c r="RO164" t="s">
        <v>1763</v>
      </c>
      <c r="RP164" t="s">
        <v>1767</v>
      </c>
      <c r="RQ164" t="s">
        <v>1767</v>
      </c>
      <c r="RR164" t="s">
        <v>1767</v>
      </c>
      <c r="RS164" t="s">
        <v>1767</v>
      </c>
      <c r="RT164" t="s">
        <v>1767</v>
      </c>
      <c r="RU164" t="s">
        <v>1767</v>
      </c>
      <c r="RV164" t="s">
        <v>1767</v>
      </c>
      <c r="RW164" t="s">
        <v>1767</v>
      </c>
      <c r="RX164" t="s">
        <v>845</v>
      </c>
      <c r="RY164" t="s">
        <v>849</v>
      </c>
      <c r="RZ164" t="s">
        <v>1763</v>
      </c>
      <c r="SA164" t="s">
        <v>1767</v>
      </c>
      <c r="SB164" t="s">
        <v>1767</v>
      </c>
      <c r="SC164" t="s">
        <v>1767</v>
      </c>
      <c r="SD164" t="s">
        <v>1767</v>
      </c>
      <c r="SE164" t="s">
        <v>1767</v>
      </c>
      <c r="SF164" t="s">
        <v>1767</v>
      </c>
      <c r="SG164" t="s">
        <v>1767</v>
      </c>
      <c r="SH164" t="s">
        <v>1767</v>
      </c>
      <c r="SI164" t="s">
        <v>1767</v>
      </c>
      <c r="SJ164" t="s">
        <v>1767</v>
      </c>
      <c r="SK164" t="s">
        <v>1763</v>
      </c>
      <c r="SL164" t="s">
        <v>1763</v>
      </c>
      <c r="SM164" t="s">
        <v>1767</v>
      </c>
      <c r="SN164" t="s">
        <v>1767</v>
      </c>
      <c r="SO164" t="s">
        <v>1767</v>
      </c>
      <c r="SP164" t="s">
        <v>1767</v>
      </c>
      <c r="SQ164" t="s">
        <v>1767</v>
      </c>
      <c r="SR164" t="s">
        <v>1767</v>
      </c>
      <c r="SS164" t="s">
        <v>1767</v>
      </c>
      <c r="ST164" t="s">
        <v>1767</v>
      </c>
      <c r="SU164" t="s">
        <v>1767</v>
      </c>
      <c r="SV164" t="s">
        <v>1763</v>
      </c>
      <c r="SW164" t="s">
        <v>1763</v>
      </c>
      <c r="SX164" t="s">
        <v>1767</v>
      </c>
      <c r="SY164" t="s">
        <v>1763</v>
      </c>
      <c r="SZ164" t="s">
        <v>1767</v>
      </c>
      <c r="TA164" t="s">
        <v>1767</v>
      </c>
      <c r="TB164" t="s">
        <v>1767</v>
      </c>
      <c r="TC164" t="s">
        <v>1767</v>
      </c>
      <c r="TD164" t="s">
        <v>1767</v>
      </c>
      <c r="TE164" t="s">
        <v>1767</v>
      </c>
      <c r="TF164" t="s">
        <v>1767</v>
      </c>
      <c r="TG164" t="s">
        <v>1767</v>
      </c>
      <c r="TH164" t="s">
        <v>1767</v>
      </c>
      <c r="TI164" t="s">
        <v>1767</v>
      </c>
      <c r="TJ164" t="s">
        <v>1763</v>
      </c>
      <c r="TK164" t="s">
        <v>1767</v>
      </c>
      <c r="TL164" t="s">
        <v>1767</v>
      </c>
      <c r="TM164" t="s">
        <v>1767</v>
      </c>
      <c r="TN164" t="s">
        <v>1767</v>
      </c>
      <c r="TO164" t="s">
        <v>1767</v>
      </c>
      <c r="TP164" t="s">
        <v>1767</v>
      </c>
      <c r="TQ164" t="s">
        <v>1763</v>
      </c>
      <c r="TR164" t="s">
        <v>1767</v>
      </c>
      <c r="TS164" t="s">
        <v>1767</v>
      </c>
      <c r="TT164" t="s">
        <v>1767</v>
      </c>
      <c r="TU164" t="s">
        <v>1767</v>
      </c>
      <c r="TV164" t="s">
        <v>1767</v>
      </c>
      <c r="TW164" t="s">
        <v>1767</v>
      </c>
      <c r="TY164" t="s">
        <v>1767</v>
      </c>
      <c r="TZ164" t="s">
        <v>1767</v>
      </c>
      <c r="UA164" t="s">
        <v>1767</v>
      </c>
      <c r="UB164" t="s">
        <v>1767</v>
      </c>
      <c r="UC164" t="s">
        <v>1767</v>
      </c>
      <c r="UD164" t="s">
        <v>1767</v>
      </c>
      <c r="UE164" t="s">
        <v>1767</v>
      </c>
      <c r="UF164" t="s">
        <v>1767</v>
      </c>
      <c r="UG164" t="s">
        <v>1767</v>
      </c>
      <c r="UH164" t="s">
        <v>1763</v>
      </c>
      <c r="UI164" t="s">
        <v>1767</v>
      </c>
      <c r="UJ164" t="s">
        <v>1767</v>
      </c>
      <c r="UK164" t="s">
        <v>1767</v>
      </c>
      <c r="UL164" t="s">
        <v>1767</v>
      </c>
      <c r="UM164" t="s">
        <v>1767</v>
      </c>
      <c r="UN164" t="s">
        <v>1763</v>
      </c>
      <c r="UO164" t="s">
        <v>1763</v>
      </c>
      <c r="UP164" t="s">
        <v>1767</v>
      </c>
      <c r="UQ164" t="s">
        <v>1767</v>
      </c>
      <c r="UR164" t="s">
        <v>1767</v>
      </c>
      <c r="US164" t="s">
        <v>1767</v>
      </c>
      <c r="UT164" t="s">
        <v>1767</v>
      </c>
      <c r="UU164" t="s">
        <v>1767</v>
      </c>
      <c r="UV164" t="s">
        <v>1767</v>
      </c>
      <c r="UW164" t="s">
        <v>1767</v>
      </c>
      <c r="UX164" t="s">
        <v>1767</v>
      </c>
      <c r="UY164" t="s">
        <v>1767</v>
      </c>
      <c r="UZ164" t="s">
        <v>1767</v>
      </c>
      <c r="VD164" t="s">
        <v>1767</v>
      </c>
      <c r="VE164" t="s">
        <v>1767</v>
      </c>
      <c r="VF164" t="s">
        <v>1763</v>
      </c>
      <c r="VG164" t="s">
        <v>1763</v>
      </c>
      <c r="VH164" t="s">
        <v>1767</v>
      </c>
      <c r="VI164" t="s">
        <v>1767</v>
      </c>
      <c r="VJ164" t="s">
        <v>1767</v>
      </c>
      <c r="VK164" t="s">
        <v>1767</v>
      </c>
      <c r="VL164" t="s">
        <v>1767</v>
      </c>
      <c r="VM164" t="s">
        <v>1763</v>
      </c>
      <c r="VN164" t="s">
        <v>1767</v>
      </c>
      <c r="VO164" t="s">
        <v>1767</v>
      </c>
      <c r="VP164" t="s">
        <v>1767</v>
      </c>
      <c r="VQ164" t="s">
        <v>1767</v>
      </c>
      <c r="VY164" t="s">
        <v>1763</v>
      </c>
      <c r="VZ164" t="s">
        <v>1763</v>
      </c>
      <c r="WA164" t="s">
        <v>1767</v>
      </c>
      <c r="WJ164" t="s">
        <v>1763</v>
      </c>
      <c r="WK164" t="s">
        <v>1763</v>
      </c>
      <c r="WL164" t="s">
        <v>1767</v>
      </c>
      <c r="WM164" t="s">
        <v>1767</v>
      </c>
      <c r="WN164" t="s">
        <v>1767</v>
      </c>
      <c r="WO164" t="s">
        <v>1767</v>
      </c>
      <c r="WP164" t="s">
        <v>1767</v>
      </c>
      <c r="WQ164" t="s">
        <v>1767</v>
      </c>
      <c r="WR164" t="s">
        <v>1767</v>
      </c>
      <c r="WS164" t="s">
        <v>834</v>
      </c>
      <c r="WU164" t="s">
        <v>1763</v>
      </c>
      <c r="WV164" t="s">
        <v>1763</v>
      </c>
      <c r="WW164" t="s">
        <v>1763</v>
      </c>
      <c r="WX164" t="s">
        <v>1767</v>
      </c>
      <c r="WY164" t="s">
        <v>1767</v>
      </c>
      <c r="WZ164" t="s">
        <v>1767</v>
      </c>
      <c r="XA164" t="s">
        <v>1767</v>
      </c>
      <c r="XB164" t="s">
        <v>1767</v>
      </c>
      <c r="XC164" t="s">
        <v>1789</v>
      </c>
      <c r="XD164" t="s">
        <v>1763</v>
      </c>
      <c r="XE164" t="s">
        <v>1767</v>
      </c>
      <c r="XF164" t="s">
        <v>1767</v>
      </c>
      <c r="XG164" t="s">
        <v>1767</v>
      </c>
      <c r="XH164" t="s">
        <v>1767</v>
      </c>
      <c r="XI164" t="s">
        <v>1767</v>
      </c>
      <c r="XJ164" t="s">
        <v>1767</v>
      </c>
      <c r="XK164" t="s">
        <v>1767</v>
      </c>
      <c r="XL164" t="s">
        <v>1767</v>
      </c>
      <c r="XM164" t="s">
        <v>1767</v>
      </c>
      <c r="XN164" t="s">
        <v>1767</v>
      </c>
      <c r="XO164" t="s">
        <v>1767</v>
      </c>
      <c r="XP164" t="s">
        <v>1767</v>
      </c>
      <c r="XQ164" t="s">
        <v>1767</v>
      </c>
      <c r="XR164" t="s">
        <v>1763</v>
      </c>
      <c r="XS164" t="s">
        <v>1767</v>
      </c>
      <c r="XT164" t="s">
        <v>1767</v>
      </c>
      <c r="XU164" t="s">
        <v>1763</v>
      </c>
      <c r="XV164" t="s">
        <v>1767</v>
      </c>
      <c r="XW164" t="s">
        <v>1767</v>
      </c>
      <c r="XX164" t="s">
        <v>1767</v>
      </c>
      <c r="XY164" t="s">
        <v>1767</v>
      </c>
      <c r="XZ164" t="s">
        <v>1767</v>
      </c>
      <c r="ZM164" t="s">
        <v>1767</v>
      </c>
      <c r="ZN164" t="s">
        <v>1767</v>
      </c>
      <c r="ZO164" t="s">
        <v>1767</v>
      </c>
      <c r="ZP164" t="s">
        <v>1767</v>
      </c>
      <c r="ZQ164" t="s">
        <v>1767</v>
      </c>
      <c r="ZR164" t="s">
        <v>1763</v>
      </c>
      <c r="ZS164" t="s">
        <v>1763</v>
      </c>
      <c r="ZT164" t="s">
        <v>1767</v>
      </c>
      <c r="ZU164" t="s">
        <v>1767</v>
      </c>
      <c r="ZV164" t="s">
        <v>1767</v>
      </c>
      <c r="ZW164" t="s">
        <v>1763</v>
      </c>
      <c r="ZX164" t="s">
        <v>1767</v>
      </c>
      <c r="ZY164" t="s">
        <v>1767</v>
      </c>
      <c r="ZZ164" t="s">
        <v>1767</v>
      </c>
      <c r="AAA164" t="s">
        <v>1767</v>
      </c>
      <c r="AAB164" t="s">
        <v>1767</v>
      </c>
      <c r="AAC164" t="s">
        <v>1767</v>
      </c>
      <c r="AAD164" t="s">
        <v>1767</v>
      </c>
      <c r="AAE164" t="s">
        <v>1767</v>
      </c>
      <c r="AAF164" t="s">
        <v>1767</v>
      </c>
      <c r="AAH164" t="s">
        <v>1763</v>
      </c>
      <c r="AAI164" t="s">
        <v>1763</v>
      </c>
      <c r="AAJ164" t="s">
        <v>1767</v>
      </c>
      <c r="AAK164" t="s">
        <v>1767</v>
      </c>
      <c r="AAL164" t="s">
        <v>1763</v>
      </c>
      <c r="AAM164" t="s">
        <v>1767</v>
      </c>
      <c r="AAN164" t="s">
        <v>1767</v>
      </c>
      <c r="AAO164" t="s">
        <v>1767</v>
      </c>
      <c r="AAP164" t="s">
        <v>1767</v>
      </c>
      <c r="AAQ164" t="s">
        <v>1767</v>
      </c>
      <c r="AAR164" t="s">
        <v>1767</v>
      </c>
      <c r="AAS164" t="s">
        <v>1767</v>
      </c>
      <c r="AAT164" t="s">
        <v>1767</v>
      </c>
      <c r="AAV164" t="s">
        <v>1763</v>
      </c>
      <c r="AAW164" t="s">
        <v>1767</v>
      </c>
      <c r="AAX164" t="s">
        <v>1767</v>
      </c>
      <c r="AAY164" t="s">
        <v>1767</v>
      </c>
      <c r="AAZ164" t="s">
        <v>1767</v>
      </c>
      <c r="ABA164" t="s">
        <v>1763</v>
      </c>
      <c r="ABB164" t="s">
        <v>1763</v>
      </c>
      <c r="ABC164" t="s">
        <v>1767</v>
      </c>
      <c r="ABD164" t="s">
        <v>1767</v>
      </c>
      <c r="ABE164" t="s">
        <v>1767</v>
      </c>
      <c r="ABF164" t="s">
        <v>1767</v>
      </c>
      <c r="ABG164" t="s">
        <v>1767</v>
      </c>
      <c r="ABH164" t="s">
        <v>1767</v>
      </c>
      <c r="ABI164" t="s">
        <v>1767</v>
      </c>
      <c r="ABJ164" t="s">
        <v>1767</v>
      </c>
      <c r="ABK164" t="s">
        <v>1763</v>
      </c>
      <c r="ABL164" t="s">
        <v>1767</v>
      </c>
      <c r="ABM164" t="s">
        <v>1767</v>
      </c>
      <c r="ABN164" t="s">
        <v>1767</v>
      </c>
      <c r="ABO164" t="s">
        <v>1767</v>
      </c>
      <c r="ABP164" t="s">
        <v>1767</v>
      </c>
      <c r="ABQ164" t="s">
        <v>1767</v>
      </c>
      <c r="ABR164" t="s">
        <v>1767</v>
      </c>
      <c r="ABS164" t="s">
        <v>1767</v>
      </c>
      <c r="ABT164" t="s">
        <v>1767</v>
      </c>
      <c r="ABU164" t="s">
        <v>1767</v>
      </c>
      <c r="ABV164" t="s">
        <v>1767</v>
      </c>
      <c r="ABW164" t="s">
        <v>1763</v>
      </c>
      <c r="ABX164" t="s">
        <v>1767</v>
      </c>
      <c r="ABY164" t="s">
        <v>1767</v>
      </c>
      <c r="ABZ164" t="s">
        <v>1767</v>
      </c>
      <c r="ACA164" t="s">
        <v>1763</v>
      </c>
      <c r="ACB164" t="s">
        <v>1767</v>
      </c>
      <c r="ACC164" t="s">
        <v>1763</v>
      </c>
      <c r="ACD164" t="s">
        <v>1767</v>
      </c>
      <c r="ACE164" t="s">
        <v>1767</v>
      </c>
      <c r="ACF164" t="s">
        <v>1767</v>
      </c>
      <c r="ACG164" t="s">
        <v>1767</v>
      </c>
      <c r="ACH164" t="s">
        <v>1767</v>
      </c>
      <c r="ACI164" t="s">
        <v>1767</v>
      </c>
    </row>
    <row r="165" spans="1:763">
      <c r="A165" t="s">
        <v>1534</v>
      </c>
      <c r="B165" t="s">
        <v>1535</v>
      </c>
      <c r="C165" t="s">
        <v>1536</v>
      </c>
      <c r="D165" t="s">
        <v>873</v>
      </c>
      <c r="E165" t="s">
        <v>873</v>
      </c>
      <c r="P165" t="s">
        <v>886</v>
      </c>
      <c r="Q165">
        <v>0.64514064157430773</v>
      </c>
      <c r="T165" t="s">
        <v>1940</v>
      </c>
      <c r="V165" t="s">
        <v>1763</v>
      </c>
      <c r="X165" t="s">
        <v>1767</v>
      </c>
      <c r="Y165" t="s">
        <v>1764</v>
      </c>
      <c r="Z165" t="s">
        <v>1764</v>
      </c>
      <c r="AA165" t="s">
        <v>1792</v>
      </c>
      <c r="AB165" t="s">
        <v>1766</v>
      </c>
      <c r="AC165" t="s">
        <v>879</v>
      </c>
      <c r="AD165" t="s">
        <v>1763</v>
      </c>
      <c r="AE165" t="s">
        <v>879</v>
      </c>
      <c r="AF165" t="s">
        <v>818</v>
      </c>
      <c r="AG165" t="s">
        <v>818</v>
      </c>
      <c r="KF165" t="s">
        <v>879</v>
      </c>
      <c r="KH165" t="s">
        <v>818</v>
      </c>
      <c r="KI165" t="s">
        <v>818</v>
      </c>
      <c r="KJ165" t="s">
        <v>818</v>
      </c>
      <c r="KK165" t="s">
        <v>818</v>
      </c>
      <c r="KL165" t="s">
        <v>818</v>
      </c>
      <c r="KM165" t="s">
        <v>845</v>
      </c>
      <c r="KN165" t="s">
        <v>845</v>
      </c>
      <c r="KO165" t="s">
        <v>818</v>
      </c>
      <c r="KP165" t="s">
        <v>818</v>
      </c>
      <c r="KQ165" t="s">
        <v>837</v>
      </c>
      <c r="KR165" t="s">
        <v>818</v>
      </c>
      <c r="KS165" t="s">
        <v>818</v>
      </c>
      <c r="KT165" t="s">
        <v>818</v>
      </c>
      <c r="KU165" t="s">
        <v>818</v>
      </c>
      <c r="KV165" t="s">
        <v>818</v>
      </c>
      <c r="KW165" t="s">
        <v>818</v>
      </c>
      <c r="KX165" t="s">
        <v>845</v>
      </c>
      <c r="KY165" t="s">
        <v>818</v>
      </c>
      <c r="KZ165" t="s">
        <v>818</v>
      </c>
      <c r="LA165" t="s">
        <v>845</v>
      </c>
      <c r="LB165" t="s">
        <v>818</v>
      </c>
      <c r="LC165" t="s">
        <v>818</v>
      </c>
      <c r="LD165" t="s">
        <v>879</v>
      </c>
      <c r="LE165" t="s">
        <v>818</v>
      </c>
      <c r="LF165" t="s">
        <v>879</v>
      </c>
      <c r="LH165" t="s">
        <v>1767</v>
      </c>
      <c r="LI165" t="s">
        <v>1767</v>
      </c>
      <c r="LJ165" t="s">
        <v>1767</v>
      </c>
      <c r="LK165" t="s">
        <v>1767</v>
      </c>
      <c r="LL165" t="s">
        <v>1767</v>
      </c>
      <c r="LM165" t="s">
        <v>1767</v>
      </c>
      <c r="LO165" t="s">
        <v>1763</v>
      </c>
      <c r="LP165" t="s">
        <v>1763</v>
      </c>
      <c r="LQ165" t="s">
        <v>1767</v>
      </c>
      <c r="LR165" t="s">
        <v>818</v>
      </c>
      <c r="LV165" t="s">
        <v>818</v>
      </c>
      <c r="LX165" t="s">
        <v>1767</v>
      </c>
      <c r="MA165" t="s">
        <v>1829</v>
      </c>
      <c r="MB165" t="s">
        <v>913</v>
      </c>
      <c r="MC165" t="s">
        <v>1859</v>
      </c>
      <c r="MD165" t="s">
        <v>1763</v>
      </c>
      <c r="MF165" t="s">
        <v>1833</v>
      </c>
      <c r="MH165" t="s">
        <v>1834</v>
      </c>
      <c r="MI165" t="s">
        <v>1767</v>
      </c>
      <c r="MJ165" t="s">
        <v>1771</v>
      </c>
      <c r="MK165" t="s">
        <v>1763</v>
      </c>
      <c r="ML165" t="s">
        <v>1767</v>
      </c>
      <c r="MM165" t="s">
        <v>1763</v>
      </c>
      <c r="MN165" t="s">
        <v>1767</v>
      </c>
      <c r="MO165" t="s">
        <v>1767</v>
      </c>
      <c r="MP165" t="s">
        <v>1767</v>
      </c>
      <c r="MQ165" t="s">
        <v>1763</v>
      </c>
      <c r="MR165" t="s">
        <v>1767</v>
      </c>
      <c r="MS165" t="s">
        <v>1767</v>
      </c>
      <c r="MT165" t="s">
        <v>1767</v>
      </c>
      <c r="MU165" t="s">
        <v>1767</v>
      </c>
      <c r="MV165" t="s">
        <v>1763</v>
      </c>
      <c r="MW165" t="s">
        <v>1763</v>
      </c>
      <c r="MX165" t="s">
        <v>1767</v>
      </c>
      <c r="MY165" t="s">
        <v>1767</v>
      </c>
      <c r="MZ165" t="s">
        <v>1767</v>
      </c>
      <c r="NA165" t="s">
        <v>1767</v>
      </c>
      <c r="NB165" t="s">
        <v>1767</v>
      </c>
      <c r="NR165" t="s">
        <v>1767</v>
      </c>
      <c r="NU165" t="s">
        <v>1772</v>
      </c>
      <c r="OP165" t="s">
        <v>1763</v>
      </c>
      <c r="OQ165" t="s">
        <v>1774</v>
      </c>
      <c r="OR165" t="s">
        <v>1775</v>
      </c>
      <c r="OS165" t="s">
        <v>1819</v>
      </c>
      <c r="OT165" t="s">
        <v>1763</v>
      </c>
      <c r="OU165" t="s">
        <v>1763</v>
      </c>
      <c r="OV165" t="s">
        <v>1777</v>
      </c>
      <c r="OW165" t="s">
        <v>1778</v>
      </c>
      <c r="OX165" t="s">
        <v>832</v>
      </c>
      <c r="OY165" t="s">
        <v>1779</v>
      </c>
      <c r="OZ165" t="s">
        <v>849</v>
      </c>
      <c r="PA165" t="s">
        <v>1763</v>
      </c>
      <c r="PB165" t="s">
        <v>1767</v>
      </c>
      <c r="PC165" t="s">
        <v>1763</v>
      </c>
      <c r="PD165" t="s">
        <v>1767</v>
      </c>
      <c r="PE165" t="s">
        <v>1767</v>
      </c>
      <c r="PF165" t="s">
        <v>1763</v>
      </c>
      <c r="PG165" t="s">
        <v>1767</v>
      </c>
      <c r="PH165" t="s">
        <v>1767</v>
      </c>
      <c r="PI165" t="s">
        <v>1767</v>
      </c>
      <c r="PJ165" t="s">
        <v>1767</v>
      </c>
      <c r="PK165" t="s">
        <v>1767</v>
      </c>
      <c r="PL165" t="s">
        <v>1780</v>
      </c>
      <c r="PM165" t="s">
        <v>879</v>
      </c>
      <c r="PN165" t="s">
        <v>845</v>
      </c>
      <c r="PO165" t="s">
        <v>1812</v>
      </c>
      <c r="PP165" t="s">
        <v>1782</v>
      </c>
      <c r="PQ165" t="s">
        <v>1763</v>
      </c>
      <c r="PR165" t="s">
        <v>1763</v>
      </c>
      <c r="PS165" t="s">
        <v>1767</v>
      </c>
      <c r="PT165" t="s">
        <v>1767</v>
      </c>
      <c r="PU165" t="s">
        <v>1767</v>
      </c>
      <c r="PV165" t="s">
        <v>1767</v>
      </c>
      <c r="PW165" t="s">
        <v>1767</v>
      </c>
      <c r="PX165" t="s">
        <v>1767</v>
      </c>
      <c r="PY165" t="s">
        <v>1767</v>
      </c>
      <c r="PZ165" t="s">
        <v>1783</v>
      </c>
      <c r="QA165" t="s">
        <v>841</v>
      </c>
      <c r="QB165" t="s">
        <v>1784</v>
      </c>
      <c r="QC165" t="s">
        <v>1851</v>
      </c>
      <c r="QD165" t="s">
        <v>1786</v>
      </c>
      <c r="QE165" t="s">
        <v>845</v>
      </c>
      <c r="QF165" t="s">
        <v>1763</v>
      </c>
      <c r="QG165" t="s">
        <v>1763</v>
      </c>
      <c r="QH165" t="s">
        <v>1763</v>
      </c>
      <c r="QI165" t="s">
        <v>1763</v>
      </c>
      <c r="QJ165" t="s">
        <v>1763</v>
      </c>
      <c r="QK165" t="s">
        <v>1763</v>
      </c>
      <c r="QL165" t="s">
        <v>1763</v>
      </c>
      <c r="QM165" t="s">
        <v>1767</v>
      </c>
      <c r="QN165" t="s">
        <v>1767</v>
      </c>
      <c r="QO165" t="s">
        <v>1767</v>
      </c>
      <c r="QP165" t="s">
        <v>1767</v>
      </c>
      <c r="QQ165" t="s">
        <v>1767</v>
      </c>
      <c r="QR165" t="s">
        <v>1763</v>
      </c>
      <c r="QS165" t="s">
        <v>1767</v>
      </c>
      <c r="QT165" t="s">
        <v>1767</v>
      </c>
      <c r="QU165" t="s">
        <v>1763</v>
      </c>
      <c r="QV165" t="s">
        <v>1763</v>
      </c>
      <c r="QW165" t="s">
        <v>1767</v>
      </c>
      <c r="QX165" t="s">
        <v>1767</v>
      </c>
      <c r="QY165" t="s">
        <v>1767</v>
      </c>
      <c r="QZ165" t="s">
        <v>1767</v>
      </c>
      <c r="RA165" t="s">
        <v>1763</v>
      </c>
      <c r="RB165" t="s">
        <v>1767</v>
      </c>
      <c r="RC165" t="s">
        <v>1767</v>
      </c>
      <c r="RD165" t="s">
        <v>1767</v>
      </c>
      <c r="RE165" t="s">
        <v>1767</v>
      </c>
      <c r="RF165" t="s">
        <v>1763</v>
      </c>
      <c r="RG165" t="s">
        <v>1767</v>
      </c>
      <c r="RH165" t="s">
        <v>1767</v>
      </c>
      <c r="RI165" t="s">
        <v>1767</v>
      </c>
      <c r="RJ165" t="s">
        <v>1767</v>
      </c>
      <c r="RK165" t="s">
        <v>1763</v>
      </c>
      <c r="RL165" t="s">
        <v>1767</v>
      </c>
      <c r="RM165" t="s">
        <v>1763</v>
      </c>
      <c r="RN165" t="s">
        <v>1767</v>
      </c>
      <c r="RO165" t="s">
        <v>1767</v>
      </c>
      <c r="RP165" t="s">
        <v>1767</v>
      </c>
      <c r="RQ165" t="s">
        <v>1767</v>
      </c>
      <c r="RR165" t="s">
        <v>1767</v>
      </c>
      <c r="RS165" t="s">
        <v>1767</v>
      </c>
      <c r="RT165" t="s">
        <v>1767</v>
      </c>
      <c r="RU165" t="s">
        <v>1767</v>
      </c>
      <c r="RV165" t="s">
        <v>1767</v>
      </c>
      <c r="RW165" t="s">
        <v>1767</v>
      </c>
      <c r="RX165" t="s">
        <v>837</v>
      </c>
      <c r="RY165" t="s">
        <v>1285</v>
      </c>
      <c r="RZ165" t="s">
        <v>1767</v>
      </c>
      <c r="SB165" t="s">
        <v>1763</v>
      </c>
      <c r="SC165" t="s">
        <v>1767</v>
      </c>
      <c r="SD165" t="s">
        <v>1767</v>
      </c>
      <c r="SE165" t="s">
        <v>1767</v>
      </c>
      <c r="SF165" t="s">
        <v>1767</v>
      </c>
      <c r="SG165" t="s">
        <v>1763</v>
      </c>
      <c r="SH165" t="s">
        <v>1767</v>
      </c>
      <c r="SI165" t="s">
        <v>1763</v>
      </c>
      <c r="SJ165" t="s">
        <v>1767</v>
      </c>
      <c r="SK165" t="s">
        <v>1767</v>
      </c>
      <c r="SL165" t="s">
        <v>1767</v>
      </c>
      <c r="SM165" t="s">
        <v>1767</v>
      </c>
      <c r="SN165" t="s">
        <v>1767</v>
      </c>
      <c r="SO165" t="s">
        <v>1767</v>
      </c>
      <c r="SP165" t="s">
        <v>1767</v>
      </c>
      <c r="SQ165" t="s">
        <v>1767</v>
      </c>
      <c r="SR165" t="s">
        <v>1767</v>
      </c>
      <c r="SS165" t="s">
        <v>1767</v>
      </c>
      <c r="ST165" t="s">
        <v>1767</v>
      </c>
      <c r="SU165" t="s">
        <v>1767</v>
      </c>
      <c r="SV165" t="s">
        <v>1767</v>
      </c>
      <c r="SW165" t="s">
        <v>1767</v>
      </c>
      <c r="SX165" t="s">
        <v>1767</v>
      </c>
      <c r="SY165" t="s">
        <v>1767</v>
      </c>
      <c r="SZ165" t="s">
        <v>1767</v>
      </c>
      <c r="TA165" t="s">
        <v>1767</v>
      </c>
      <c r="TB165" t="s">
        <v>1767</v>
      </c>
      <c r="TC165" t="s">
        <v>1767</v>
      </c>
      <c r="TD165" t="s">
        <v>1767</v>
      </c>
      <c r="TE165" t="s">
        <v>1767</v>
      </c>
      <c r="TF165" t="s">
        <v>1763</v>
      </c>
      <c r="TG165" t="s">
        <v>1767</v>
      </c>
      <c r="TH165" t="s">
        <v>1767</v>
      </c>
      <c r="TI165" t="s">
        <v>1767</v>
      </c>
      <c r="TJ165" t="s">
        <v>1767</v>
      </c>
      <c r="TU165" t="s">
        <v>1767</v>
      </c>
      <c r="TY165" t="s">
        <v>1763</v>
      </c>
      <c r="TZ165" t="s">
        <v>1767</v>
      </c>
      <c r="UA165" t="s">
        <v>1767</v>
      </c>
      <c r="UB165" t="s">
        <v>1763</v>
      </c>
      <c r="UC165" t="s">
        <v>1767</v>
      </c>
      <c r="UD165" t="s">
        <v>1767</v>
      </c>
      <c r="UE165" t="s">
        <v>1767</v>
      </c>
      <c r="UF165" t="s">
        <v>1763</v>
      </c>
      <c r="UG165" t="s">
        <v>1763</v>
      </c>
      <c r="UH165" t="s">
        <v>1767</v>
      </c>
      <c r="UI165" t="s">
        <v>1767</v>
      </c>
      <c r="UJ165" t="s">
        <v>1767</v>
      </c>
      <c r="UK165" t="s">
        <v>1767</v>
      </c>
      <c r="UL165" t="s">
        <v>1767</v>
      </c>
      <c r="UM165" t="s">
        <v>1767</v>
      </c>
      <c r="UN165" t="s">
        <v>1767</v>
      </c>
      <c r="UO165" t="s">
        <v>1763</v>
      </c>
      <c r="UP165" t="s">
        <v>1767</v>
      </c>
      <c r="UQ165" t="s">
        <v>1767</v>
      </c>
      <c r="UR165" t="s">
        <v>1767</v>
      </c>
      <c r="US165" t="s">
        <v>1767</v>
      </c>
      <c r="UT165" t="s">
        <v>1763</v>
      </c>
      <c r="UU165" t="s">
        <v>1767</v>
      </c>
      <c r="UV165" t="s">
        <v>1767</v>
      </c>
      <c r="UW165" t="s">
        <v>1767</v>
      </c>
      <c r="UX165" t="s">
        <v>1767</v>
      </c>
      <c r="UY165" t="s">
        <v>1767</v>
      </c>
      <c r="UZ165" t="s">
        <v>1767</v>
      </c>
      <c r="VB165" t="s">
        <v>1787</v>
      </c>
      <c r="VC165" t="s">
        <v>1846</v>
      </c>
      <c r="VD165" t="s">
        <v>1767</v>
      </c>
      <c r="VE165" t="s">
        <v>1767</v>
      </c>
      <c r="VF165" t="s">
        <v>1763</v>
      </c>
      <c r="VG165" t="s">
        <v>1763</v>
      </c>
      <c r="VH165" t="s">
        <v>1767</v>
      </c>
      <c r="VI165" t="s">
        <v>1767</v>
      </c>
      <c r="VJ165" t="s">
        <v>1767</v>
      </c>
      <c r="VK165" t="s">
        <v>1767</v>
      </c>
      <c r="VL165" t="s">
        <v>1767</v>
      </c>
      <c r="VM165" t="s">
        <v>1767</v>
      </c>
      <c r="VN165" t="s">
        <v>1767</v>
      </c>
      <c r="VO165" t="s">
        <v>1767</v>
      </c>
      <c r="VP165" t="s">
        <v>1767</v>
      </c>
      <c r="VQ165" t="s">
        <v>1767</v>
      </c>
      <c r="VY165" t="s">
        <v>1767</v>
      </c>
      <c r="VZ165" t="s">
        <v>1763</v>
      </c>
      <c r="WA165" t="s">
        <v>1767</v>
      </c>
      <c r="WJ165" t="s">
        <v>1763</v>
      </c>
      <c r="WK165" t="s">
        <v>1763</v>
      </c>
      <c r="WL165" t="s">
        <v>1767</v>
      </c>
      <c r="WM165" t="s">
        <v>1767</v>
      </c>
      <c r="WN165" t="s">
        <v>1767</v>
      </c>
      <c r="WO165" t="s">
        <v>1767</v>
      </c>
      <c r="WP165" t="s">
        <v>1767</v>
      </c>
      <c r="WQ165" t="s">
        <v>1767</v>
      </c>
      <c r="WR165" t="s">
        <v>1767</v>
      </c>
      <c r="WS165" t="s">
        <v>908</v>
      </c>
      <c r="WU165" t="s">
        <v>1767</v>
      </c>
      <c r="WV165" t="s">
        <v>1763</v>
      </c>
      <c r="WW165" t="s">
        <v>1767</v>
      </c>
      <c r="WX165" t="s">
        <v>1767</v>
      </c>
      <c r="WY165" t="s">
        <v>1767</v>
      </c>
      <c r="WZ165" t="s">
        <v>1767</v>
      </c>
      <c r="XA165" t="s">
        <v>1767</v>
      </c>
      <c r="XB165" t="s">
        <v>1767</v>
      </c>
      <c r="XC165" t="s">
        <v>1789</v>
      </c>
      <c r="XD165" t="s">
        <v>1763</v>
      </c>
      <c r="XE165" t="s">
        <v>1763</v>
      </c>
      <c r="XF165" t="s">
        <v>1767</v>
      </c>
      <c r="XG165" t="s">
        <v>1767</v>
      </c>
      <c r="XH165" t="s">
        <v>1767</v>
      </c>
      <c r="XI165" t="s">
        <v>1767</v>
      </c>
      <c r="XJ165" t="s">
        <v>1767</v>
      </c>
      <c r="XK165" t="s">
        <v>1767</v>
      </c>
      <c r="XL165" t="s">
        <v>1767</v>
      </c>
      <c r="XM165" t="s">
        <v>1767</v>
      </c>
      <c r="XN165" t="s">
        <v>1767</v>
      </c>
      <c r="XO165" t="s">
        <v>1767</v>
      </c>
      <c r="XP165" t="s">
        <v>1767</v>
      </c>
      <c r="XQ165" t="s">
        <v>1767</v>
      </c>
      <c r="XR165" t="s">
        <v>1767</v>
      </c>
      <c r="XS165" t="s">
        <v>1767</v>
      </c>
      <c r="XT165" t="s">
        <v>1767</v>
      </c>
      <c r="XU165" t="s">
        <v>1767</v>
      </c>
      <c r="XV165" t="s">
        <v>1767</v>
      </c>
      <c r="XW165" t="s">
        <v>1763</v>
      </c>
      <c r="XX165" t="s">
        <v>1767</v>
      </c>
      <c r="XY165" t="s">
        <v>1767</v>
      </c>
      <c r="XZ165" t="s">
        <v>1767</v>
      </c>
      <c r="ZM165" t="s">
        <v>1767</v>
      </c>
      <c r="ZN165" t="s">
        <v>1767</v>
      </c>
      <c r="ZO165" t="s">
        <v>1767</v>
      </c>
      <c r="ZP165" t="s">
        <v>1767</v>
      </c>
      <c r="ZQ165" t="s">
        <v>1767</v>
      </c>
      <c r="ZR165" t="s">
        <v>1763</v>
      </c>
      <c r="ZS165" t="s">
        <v>1763</v>
      </c>
      <c r="ZT165" t="s">
        <v>1767</v>
      </c>
      <c r="ZU165" t="s">
        <v>1767</v>
      </c>
      <c r="ZV165" t="s">
        <v>1763</v>
      </c>
      <c r="ZW165" t="s">
        <v>1767</v>
      </c>
      <c r="ZX165" t="s">
        <v>1767</v>
      </c>
      <c r="ZY165" t="s">
        <v>1767</v>
      </c>
      <c r="ZZ165" t="s">
        <v>1767</v>
      </c>
      <c r="AAA165" t="s">
        <v>1767</v>
      </c>
      <c r="AAB165" t="s">
        <v>1767</v>
      </c>
      <c r="AAC165" t="s">
        <v>1767</v>
      </c>
      <c r="AAD165" t="s">
        <v>1767</v>
      </c>
      <c r="AAE165" t="s">
        <v>1767</v>
      </c>
      <c r="AAF165" t="s">
        <v>1767</v>
      </c>
      <c r="AAH165" t="s">
        <v>1763</v>
      </c>
      <c r="AAI165" t="s">
        <v>1767</v>
      </c>
      <c r="AAJ165" t="s">
        <v>1763</v>
      </c>
      <c r="AAK165" t="s">
        <v>1767</v>
      </c>
      <c r="AAL165" t="s">
        <v>1763</v>
      </c>
      <c r="AAM165" t="s">
        <v>1767</v>
      </c>
      <c r="AAN165" t="s">
        <v>1767</v>
      </c>
      <c r="AAO165" t="s">
        <v>1767</v>
      </c>
      <c r="AAP165" t="s">
        <v>1767</v>
      </c>
      <c r="AAQ165" t="s">
        <v>1767</v>
      </c>
      <c r="AAR165" t="s">
        <v>1767</v>
      </c>
      <c r="AAS165" t="s">
        <v>1767</v>
      </c>
      <c r="AAT165" t="s">
        <v>1767</v>
      </c>
      <c r="AAV165" t="s">
        <v>1767</v>
      </c>
      <c r="AAW165" t="s">
        <v>1767</v>
      </c>
      <c r="AAX165" t="s">
        <v>1767</v>
      </c>
      <c r="AAY165" t="s">
        <v>1767</v>
      </c>
      <c r="AAZ165" t="s">
        <v>1767</v>
      </c>
      <c r="ABA165" t="s">
        <v>1767</v>
      </c>
      <c r="ABB165" t="s">
        <v>1763</v>
      </c>
      <c r="ABC165" t="s">
        <v>1767</v>
      </c>
      <c r="ABD165" t="s">
        <v>1763</v>
      </c>
      <c r="ABE165" t="s">
        <v>1767</v>
      </c>
      <c r="ABF165" t="s">
        <v>1767</v>
      </c>
      <c r="ABG165" t="s">
        <v>1767</v>
      </c>
      <c r="ABH165" t="s">
        <v>1767</v>
      </c>
      <c r="ABI165" t="s">
        <v>1767</v>
      </c>
      <c r="ABJ165" t="s">
        <v>1767</v>
      </c>
      <c r="ABK165" t="s">
        <v>1767</v>
      </c>
      <c r="ABL165" t="s">
        <v>1767</v>
      </c>
      <c r="ABM165" t="s">
        <v>1767</v>
      </c>
      <c r="ABN165" t="s">
        <v>1763</v>
      </c>
      <c r="ABO165" t="s">
        <v>1767</v>
      </c>
      <c r="ABP165" t="s">
        <v>1767</v>
      </c>
      <c r="ABQ165" t="s">
        <v>1767</v>
      </c>
      <c r="ABR165" t="s">
        <v>1767</v>
      </c>
      <c r="ABS165" t="s">
        <v>1767</v>
      </c>
      <c r="ABT165" t="s">
        <v>1763</v>
      </c>
      <c r="ABU165" t="s">
        <v>1767</v>
      </c>
      <c r="ABV165" t="s">
        <v>1767</v>
      </c>
      <c r="ABW165" t="s">
        <v>1767</v>
      </c>
      <c r="ABX165" t="s">
        <v>1767</v>
      </c>
      <c r="ABY165" t="s">
        <v>1767</v>
      </c>
      <c r="ABZ165" t="s">
        <v>1763</v>
      </c>
      <c r="ACA165" t="s">
        <v>1763</v>
      </c>
      <c r="ACB165" t="s">
        <v>1767</v>
      </c>
      <c r="ACC165" t="s">
        <v>1767</v>
      </c>
      <c r="ACD165" t="s">
        <v>1767</v>
      </c>
      <c r="ACE165" t="s">
        <v>1767</v>
      </c>
      <c r="ACF165" t="s">
        <v>1767</v>
      </c>
      <c r="ACG165" t="s">
        <v>1767</v>
      </c>
      <c r="ACH165" t="s">
        <v>1767</v>
      </c>
      <c r="ACI165" t="s">
        <v>1767</v>
      </c>
    </row>
    <row r="166" spans="1:763">
      <c r="A166" t="s">
        <v>1537</v>
      </c>
      <c r="B166" t="s">
        <v>1538</v>
      </c>
      <c r="C166" t="s">
        <v>1539</v>
      </c>
      <c r="D166" t="s">
        <v>885</v>
      </c>
      <c r="E166" t="s">
        <v>885</v>
      </c>
      <c r="P166" t="s">
        <v>886</v>
      </c>
      <c r="Q166">
        <v>0.64514064157430773</v>
      </c>
      <c r="T166" t="s">
        <v>1809</v>
      </c>
      <c r="V166" t="s">
        <v>1763</v>
      </c>
      <c r="X166" t="s">
        <v>1763</v>
      </c>
      <c r="Y166" t="s">
        <v>1764</v>
      </c>
      <c r="AA166" t="s">
        <v>1765</v>
      </c>
      <c r="AB166" t="s">
        <v>1766</v>
      </c>
      <c r="AC166" t="s">
        <v>1844</v>
      </c>
      <c r="AD166" t="s">
        <v>1763</v>
      </c>
      <c r="AE166" t="s">
        <v>1844</v>
      </c>
      <c r="AF166" t="s">
        <v>818</v>
      </c>
      <c r="AG166" t="s">
        <v>818</v>
      </c>
      <c r="KF166" t="s">
        <v>1844</v>
      </c>
      <c r="KH166" t="s">
        <v>818</v>
      </c>
      <c r="KI166" t="s">
        <v>845</v>
      </c>
      <c r="KJ166" t="s">
        <v>845</v>
      </c>
      <c r="KK166" t="s">
        <v>837</v>
      </c>
      <c r="KL166" t="s">
        <v>818</v>
      </c>
      <c r="KM166" t="s">
        <v>818</v>
      </c>
      <c r="KN166" t="s">
        <v>837</v>
      </c>
      <c r="KO166" t="s">
        <v>818</v>
      </c>
      <c r="KP166" t="s">
        <v>836</v>
      </c>
      <c r="KQ166" t="s">
        <v>837</v>
      </c>
      <c r="KR166" t="s">
        <v>818</v>
      </c>
      <c r="KS166" t="s">
        <v>818</v>
      </c>
      <c r="KT166" t="s">
        <v>845</v>
      </c>
      <c r="KU166" t="s">
        <v>818</v>
      </c>
      <c r="KV166" t="s">
        <v>837</v>
      </c>
      <c r="KW166" t="s">
        <v>845</v>
      </c>
      <c r="KX166" t="s">
        <v>845</v>
      </c>
      <c r="KY166" t="s">
        <v>818</v>
      </c>
      <c r="KZ166" t="s">
        <v>879</v>
      </c>
      <c r="LA166" t="s">
        <v>837</v>
      </c>
      <c r="LB166" t="s">
        <v>879</v>
      </c>
      <c r="LC166" t="s">
        <v>1361</v>
      </c>
      <c r="LD166" t="s">
        <v>1844</v>
      </c>
      <c r="LE166" t="s">
        <v>836</v>
      </c>
      <c r="LF166" t="s">
        <v>836</v>
      </c>
      <c r="LH166" t="s">
        <v>1763</v>
      </c>
      <c r="LI166" t="s">
        <v>1763</v>
      </c>
      <c r="LJ166" t="s">
        <v>1767</v>
      </c>
      <c r="LK166" t="s">
        <v>1767</v>
      </c>
      <c r="LL166" t="s">
        <v>1767</v>
      </c>
      <c r="LM166" t="s">
        <v>1767</v>
      </c>
      <c r="LN166" t="s">
        <v>1767</v>
      </c>
      <c r="LO166" t="s">
        <v>1763</v>
      </c>
      <c r="LP166" t="s">
        <v>1763</v>
      </c>
      <c r="LQ166" t="s">
        <v>1767</v>
      </c>
      <c r="LR166" t="s">
        <v>818</v>
      </c>
      <c r="LV166" t="s">
        <v>818</v>
      </c>
      <c r="LX166" t="s">
        <v>1767</v>
      </c>
      <c r="MA166" t="s">
        <v>1768</v>
      </c>
      <c r="MB166" t="s">
        <v>913</v>
      </c>
      <c r="MC166" t="s">
        <v>1804</v>
      </c>
      <c r="MD166" t="s">
        <v>1767</v>
      </c>
      <c r="ME166" t="s">
        <v>1805</v>
      </c>
      <c r="MF166" t="s">
        <v>1770</v>
      </c>
      <c r="MI166" t="s">
        <v>1767</v>
      </c>
      <c r="MJ166" t="s">
        <v>1771</v>
      </c>
      <c r="MK166" t="s">
        <v>1767</v>
      </c>
      <c r="ML166" t="s">
        <v>1767</v>
      </c>
      <c r="MM166" t="s">
        <v>1767</v>
      </c>
      <c r="MN166" t="s">
        <v>1767</v>
      </c>
      <c r="MO166" t="s">
        <v>1767</v>
      </c>
      <c r="MP166" t="s">
        <v>1767</v>
      </c>
      <c r="MQ166" t="s">
        <v>1767</v>
      </c>
      <c r="MR166" t="s">
        <v>1763</v>
      </c>
      <c r="MS166" t="s">
        <v>1767</v>
      </c>
      <c r="MT166" t="s">
        <v>1767</v>
      </c>
      <c r="MU166" t="s">
        <v>1767</v>
      </c>
      <c r="MV166" t="s">
        <v>1767</v>
      </c>
      <c r="MW166" t="s">
        <v>1767</v>
      </c>
      <c r="MX166" t="s">
        <v>1767</v>
      </c>
      <c r="MY166" t="s">
        <v>1767</v>
      </c>
      <c r="MZ166" t="s">
        <v>1767</v>
      </c>
      <c r="NA166" t="s">
        <v>1763</v>
      </c>
      <c r="NB166" t="s">
        <v>1767</v>
      </c>
      <c r="NR166" t="s">
        <v>1818</v>
      </c>
      <c r="NU166" t="s">
        <v>1839</v>
      </c>
      <c r="NX166" t="s">
        <v>1773</v>
      </c>
      <c r="NY166" t="s">
        <v>837</v>
      </c>
      <c r="NZ166" t="s">
        <v>903</v>
      </c>
      <c r="OP166" t="s">
        <v>1818</v>
      </c>
      <c r="OQ166" t="s">
        <v>1875</v>
      </c>
      <c r="OR166" t="s">
        <v>1880</v>
      </c>
      <c r="OS166" t="s">
        <v>1806</v>
      </c>
      <c r="OT166" t="s">
        <v>1763</v>
      </c>
      <c r="OU166" t="s">
        <v>1767</v>
      </c>
      <c r="OV166" t="s">
        <v>1777</v>
      </c>
      <c r="OW166" t="s">
        <v>1820</v>
      </c>
      <c r="OX166" t="s">
        <v>1830</v>
      </c>
      <c r="OY166" t="s">
        <v>1779</v>
      </c>
      <c r="OZ166" t="s">
        <v>928</v>
      </c>
      <c r="PA166" t="s">
        <v>1763</v>
      </c>
      <c r="PB166" t="s">
        <v>1767</v>
      </c>
      <c r="PC166" t="s">
        <v>1767</v>
      </c>
      <c r="PD166" t="s">
        <v>1763</v>
      </c>
      <c r="PE166" t="s">
        <v>1763</v>
      </c>
      <c r="PF166" t="s">
        <v>1767</v>
      </c>
      <c r="PG166" t="s">
        <v>1767</v>
      </c>
      <c r="PH166" t="s">
        <v>1767</v>
      </c>
      <c r="PI166" t="s">
        <v>1767</v>
      </c>
      <c r="PJ166" t="s">
        <v>1767</v>
      </c>
      <c r="PK166" t="s">
        <v>1763</v>
      </c>
      <c r="PL166" t="s">
        <v>1780</v>
      </c>
      <c r="PM166" t="s">
        <v>836</v>
      </c>
      <c r="PN166" t="s">
        <v>879</v>
      </c>
      <c r="PO166" t="s">
        <v>1781</v>
      </c>
      <c r="PP166" t="s">
        <v>1782</v>
      </c>
      <c r="PQ166" t="s">
        <v>1763</v>
      </c>
      <c r="PR166" t="s">
        <v>1763</v>
      </c>
      <c r="PS166" t="s">
        <v>1767</v>
      </c>
      <c r="PT166" t="s">
        <v>1767</v>
      </c>
      <c r="PU166" t="s">
        <v>1767</v>
      </c>
      <c r="PV166" t="s">
        <v>1767</v>
      </c>
      <c r="PW166" t="s">
        <v>1767</v>
      </c>
      <c r="PX166" t="s">
        <v>1767</v>
      </c>
      <c r="PY166" t="s">
        <v>1767</v>
      </c>
      <c r="PZ166" t="s">
        <v>1783</v>
      </c>
      <c r="QA166" t="s">
        <v>841</v>
      </c>
      <c r="QB166" t="s">
        <v>1814</v>
      </c>
      <c r="QC166" t="s">
        <v>1851</v>
      </c>
      <c r="QD166" t="s">
        <v>1815</v>
      </c>
      <c r="QE166" t="s">
        <v>845</v>
      </c>
      <c r="QF166" t="s">
        <v>1763</v>
      </c>
      <c r="QG166" t="s">
        <v>1763</v>
      </c>
      <c r="QH166" t="s">
        <v>1763</v>
      </c>
      <c r="QI166" t="s">
        <v>1767</v>
      </c>
      <c r="QJ166" t="s">
        <v>1767</v>
      </c>
      <c r="QK166" t="s">
        <v>1763</v>
      </c>
      <c r="QL166" t="s">
        <v>1767</v>
      </c>
      <c r="QM166" t="s">
        <v>1767</v>
      </c>
      <c r="QN166" t="s">
        <v>1767</v>
      </c>
      <c r="QO166" t="s">
        <v>1767</v>
      </c>
      <c r="QP166" t="s">
        <v>1767</v>
      </c>
      <c r="QQ166" t="s">
        <v>1767</v>
      </c>
      <c r="QR166" t="s">
        <v>1763</v>
      </c>
      <c r="QS166" t="s">
        <v>1763</v>
      </c>
      <c r="QT166" t="s">
        <v>1767</v>
      </c>
      <c r="QU166" t="s">
        <v>1767</v>
      </c>
      <c r="QV166" t="s">
        <v>1767</v>
      </c>
      <c r="QW166" t="s">
        <v>1767</v>
      </c>
      <c r="QX166" t="s">
        <v>1767</v>
      </c>
      <c r="QY166" t="s">
        <v>1767</v>
      </c>
      <c r="QZ166" t="s">
        <v>1767</v>
      </c>
      <c r="RA166" t="s">
        <v>1767</v>
      </c>
      <c r="RB166" t="s">
        <v>1767</v>
      </c>
      <c r="RC166" t="s">
        <v>1767</v>
      </c>
      <c r="RD166" t="s">
        <v>1767</v>
      </c>
      <c r="RE166" t="s">
        <v>1767</v>
      </c>
      <c r="RF166" t="s">
        <v>1767</v>
      </c>
      <c r="RG166" t="s">
        <v>1767</v>
      </c>
      <c r="RH166" t="s">
        <v>1767</v>
      </c>
      <c r="RI166" t="s">
        <v>1767</v>
      </c>
      <c r="RJ166" t="s">
        <v>1767</v>
      </c>
      <c r="RK166" t="s">
        <v>1763</v>
      </c>
      <c r="RL166" t="s">
        <v>1763</v>
      </c>
      <c r="RM166" t="s">
        <v>1767</v>
      </c>
      <c r="RN166" t="s">
        <v>1767</v>
      </c>
      <c r="RO166" t="s">
        <v>1767</v>
      </c>
      <c r="RP166" t="s">
        <v>1767</v>
      </c>
      <c r="RQ166" t="s">
        <v>1767</v>
      </c>
      <c r="RR166" t="s">
        <v>1767</v>
      </c>
      <c r="RS166" t="s">
        <v>1767</v>
      </c>
      <c r="RT166" t="s">
        <v>1767</v>
      </c>
      <c r="RU166" t="s">
        <v>1767</v>
      </c>
      <c r="RV166" t="s">
        <v>1767</v>
      </c>
      <c r="RW166" t="s">
        <v>1767</v>
      </c>
      <c r="RX166" t="s">
        <v>845</v>
      </c>
      <c r="RY166" t="s">
        <v>834</v>
      </c>
      <c r="RZ166" t="s">
        <v>1767</v>
      </c>
      <c r="SB166" t="s">
        <v>1767</v>
      </c>
      <c r="SC166" t="s">
        <v>1767</v>
      </c>
      <c r="SD166" t="s">
        <v>1767</v>
      </c>
      <c r="SE166" t="s">
        <v>1767</v>
      </c>
      <c r="SF166" t="s">
        <v>1767</v>
      </c>
      <c r="SG166" t="s">
        <v>1767</v>
      </c>
      <c r="SH166" t="s">
        <v>1767</v>
      </c>
      <c r="SI166" t="s">
        <v>1767</v>
      </c>
      <c r="SJ166" t="s">
        <v>1763</v>
      </c>
      <c r="SK166" t="s">
        <v>1767</v>
      </c>
      <c r="SL166" t="s">
        <v>1767</v>
      </c>
      <c r="SM166" t="s">
        <v>1767</v>
      </c>
      <c r="SN166" t="s">
        <v>1767</v>
      </c>
      <c r="SO166" t="s">
        <v>1767</v>
      </c>
      <c r="SP166" t="s">
        <v>1767</v>
      </c>
      <c r="SQ166" t="s">
        <v>1767</v>
      </c>
      <c r="SR166" t="s">
        <v>1767</v>
      </c>
      <c r="SS166" t="s">
        <v>1767</v>
      </c>
      <c r="ST166" t="s">
        <v>1767</v>
      </c>
      <c r="SU166" t="s">
        <v>1767</v>
      </c>
      <c r="SV166" t="s">
        <v>1767</v>
      </c>
      <c r="SW166" t="s">
        <v>1767</v>
      </c>
      <c r="SX166" t="s">
        <v>1763</v>
      </c>
      <c r="SY166" t="s">
        <v>1767</v>
      </c>
      <c r="SZ166" t="s">
        <v>1767</v>
      </c>
      <c r="TA166" t="s">
        <v>1767</v>
      </c>
      <c r="TB166" t="s">
        <v>1767</v>
      </c>
      <c r="TC166" t="s">
        <v>1767</v>
      </c>
      <c r="TD166" t="s">
        <v>1767</v>
      </c>
      <c r="TE166" t="s">
        <v>1767</v>
      </c>
      <c r="TF166" t="s">
        <v>1767</v>
      </c>
      <c r="TG166" t="s">
        <v>1767</v>
      </c>
      <c r="TH166" t="s">
        <v>1767</v>
      </c>
      <c r="TI166" t="s">
        <v>1767</v>
      </c>
      <c r="TJ166" t="s">
        <v>1767</v>
      </c>
      <c r="TU166" t="s">
        <v>1767</v>
      </c>
      <c r="TY166" t="s">
        <v>1767</v>
      </c>
      <c r="TZ166" t="s">
        <v>1767</v>
      </c>
      <c r="UA166" t="s">
        <v>1767</v>
      </c>
      <c r="UB166" t="s">
        <v>1767</v>
      </c>
      <c r="UC166" t="s">
        <v>1767</v>
      </c>
      <c r="UD166" t="s">
        <v>1767</v>
      </c>
      <c r="UE166" t="s">
        <v>1767</v>
      </c>
      <c r="UF166" t="s">
        <v>1767</v>
      </c>
      <c r="UG166" t="s">
        <v>1767</v>
      </c>
      <c r="UH166" t="s">
        <v>1767</v>
      </c>
      <c r="UI166" t="s">
        <v>1767</v>
      </c>
      <c r="UJ166" t="s">
        <v>1763</v>
      </c>
      <c r="UK166" t="s">
        <v>1767</v>
      </c>
      <c r="UL166" t="s">
        <v>1763</v>
      </c>
      <c r="UM166" t="s">
        <v>1767</v>
      </c>
      <c r="UN166" t="s">
        <v>1767</v>
      </c>
      <c r="UO166" t="s">
        <v>1763</v>
      </c>
      <c r="UP166" t="s">
        <v>1767</v>
      </c>
      <c r="UQ166" t="s">
        <v>1767</v>
      </c>
      <c r="UR166" t="s">
        <v>1767</v>
      </c>
      <c r="US166" t="s">
        <v>1767</v>
      </c>
      <c r="UT166" t="s">
        <v>1767</v>
      </c>
      <c r="UU166" t="s">
        <v>1767</v>
      </c>
      <c r="UV166" t="s">
        <v>1767</v>
      </c>
      <c r="UW166" t="s">
        <v>1767</v>
      </c>
      <c r="UX166" t="s">
        <v>1767</v>
      </c>
      <c r="UY166" t="s">
        <v>1767</v>
      </c>
      <c r="UZ166" t="s">
        <v>1767</v>
      </c>
      <c r="VD166" t="s">
        <v>1767</v>
      </c>
      <c r="VE166" t="s">
        <v>1767</v>
      </c>
      <c r="VF166" t="s">
        <v>1767</v>
      </c>
      <c r="VG166" t="s">
        <v>1763</v>
      </c>
      <c r="VH166" t="s">
        <v>1767</v>
      </c>
      <c r="VI166" t="s">
        <v>1767</v>
      </c>
      <c r="VJ166" t="s">
        <v>1767</v>
      </c>
      <c r="VK166" t="s">
        <v>1767</v>
      </c>
      <c r="VL166" t="s">
        <v>1767</v>
      </c>
      <c r="VM166" t="s">
        <v>1767</v>
      </c>
      <c r="VN166" t="s">
        <v>1767</v>
      </c>
      <c r="VO166" t="s">
        <v>1767</v>
      </c>
      <c r="VP166" t="s">
        <v>1767</v>
      </c>
      <c r="VQ166" t="s">
        <v>1767</v>
      </c>
      <c r="VY166" t="s">
        <v>1763</v>
      </c>
      <c r="VZ166" t="s">
        <v>1767</v>
      </c>
      <c r="WA166" t="s">
        <v>1818</v>
      </c>
      <c r="WJ166" t="s">
        <v>1763</v>
      </c>
      <c r="WK166" t="s">
        <v>1763</v>
      </c>
      <c r="WL166" t="s">
        <v>1767</v>
      </c>
      <c r="WM166" t="s">
        <v>1767</v>
      </c>
      <c r="WN166" t="s">
        <v>1767</v>
      </c>
      <c r="WO166" t="s">
        <v>1767</v>
      </c>
      <c r="WP166" t="s">
        <v>1767</v>
      </c>
      <c r="WQ166" t="s">
        <v>1767</v>
      </c>
      <c r="WR166" t="s">
        <v>1767</v>
      </c>
      <c r="WS166" t="s">
        <v>928</v>
      </c>
      <c r="WU166" t="s">
        <v>1767</v>
      </c>
      <c r="WV166" t="s">
        <v>1767</v>
      </c>
      <c r="WW166" t="s">
        <v>1767</v>
      </c>
      <c r="WX166" t="s">
        <v>1767</v>
      </c>
      <c r="WY166" t="s">
        <v>1767</v>
      </c>
      <c r="WZ166" t="s">
        <v>1763</v>
      </c>
      <c r="XA166" t="s">
        <v>1767</v>
      </c>
      <c r="XB166" t="s">
        <v>1767</v>
      </c>
      <c r="XC166" t="s">
        <v>1802</v>
      </c>
      <c r="XD166" t="s">
        <v>1763</v>
      </c>
      <c r="XE166" t="s">
        <v>1767</v>
      </c>
      <c r="XF166" t="s">
        <v>1767</v>
      </c>
      <c r="XG166" t="s">
        <v>1767</v>
      </c>
      <c r="XH166" t="s">
        <v>1767</v>
      </c>
      <c r="XI166" t="s">
        <v>1767</v>
      </c>
      <c r="XJ166" t="s">
        <v>1767</v>
      </c>
      <c r="XK166" t="s">
        <v>1767</v>
      </c>
      <c r="XL166" t="s">
        <v>1767</v>
      </c>
      <c r="XM166" t="s">
        <v>1767</v>
      </c>
      <c r="XN166" t="s">
        <v>1763</v>
      </c>
      <c r="XO166" t="s">
        <v>1767</v>
      </c>
      <c r="XP166" t="s">
        <v>1767</v>
      </c>
      <c r="XQ166" t="s">
        <v>1767</v>
      </c>
      <c r="XR166" t="s">
        <v>1763</v>
      </c>
      <c r="XS166" t="s">
        <v>1767</v>
      </c>
      <c r="XT166" t="s">
        <v>1763</v>
      </c>
      <c r="XU166" t="s">
        <v>1763</v>
      </c>
      <c r="XV166" t="s">
        <v>1767</v>
      </c>
      <c r="XW166" t="s">
        <v>1767</v>
      </c>
      <c r="XX166" t="s">
        <v>1767</v>
      </c>
      <c r="XY166" t="s">
        <v>1767</v>
      </c>
      <c r="XZ166" t="s">
        <v>1763</v>
      </c>
      <c r="YA166" t="s">
        <v>1767</v>
      </c>
      <c r="YB166" t="s">
        <v>1767</v>
      </c>
      <c r="YC166" t="s">
        <v>1767</v>
      </c>
      <c r="YD166" t="s">
        <v>1767</v>
      </c>
      <c r="YE166" t="s">
        <v>1767</v>
      </c>
      <c r="YF166" t="s">
        <v>1767</v>
      </c>
      <c r="YG166" t="s">
        <v>1767</v>
      </c>
      <c r="YH166" t="s">
        <v>1763</v>
      </c>
      <c r="YI166" t="s">
        <v>1767</v>
      </c>
      <c r="YJ166" t="s">
        <v>1767</v>
      </c>
      <c r="YK166" t="s">
        <v>1767</v>
      </c>
      <c r="YL166" t="s">
        <v>1767</v>
      </c>
      <c r="YM166" t="s">
        <v>1767</v>
      </c>
      <c r="YN166" t="s">
        <v>1763</v>
      </c>
      <c r="YO166" t="s">
        <v>1767</v>
      </c>
      <c r="YP166" t="s">
        <v>1767</v>
      </c>
      <c r="YQ166" t="s">
        <v>1767</v>
      </c>
      <c r="YR166" t="s">
        <v>1767</v>
      </c>
      <c r="YS166" t="s">
        <v>1767</v>
      </c>
      <c r="YT166" t="s">
        <v>1767</v>
      </c>
      <c r="YU166" t="s">
        <v>1763</v>
      </c>
      <c r="YW166" t="s">
        <v>1818</v>
      </c>
      <c r="ZM166" t="s">
        <v>1767</v>
      </c>
      <c r="ZN166" t="s">
        <v>1767</v>
      </c>
      <c r="ZO166" t="s">
        <v>1767</v>
      </c>
      <c r="ZP166" t="s">
        <v>1767</v>
      </c>
      <c r="ZQ166" t="s">
        <v>1767</v>
      </c>
      <c r="ZR166" t="s">
        <v>1763</v>
      </c>
      <c r="ZS166" t="s">
        <v>1767</v>
      </c>
      <c r="ZT166" t="s">
        <v>1767</v>
      </c>
      <c r="ZU166" t="s">
        <v>1767</v>
      </c>
      <c r="ZV166" t="s">
        <v>1767</v>
      </c>
      <c r="ZW166" t="s">
        <v>1763</v>
      </c>
      <c r="ZX166" t="s">
        <v>1767</v>
      </c>
      <c r="ZY166" t="s">
        <v>1767</v>
      </c>
      <c r="ZZ166" t="s">
        <v>1763</v>
      </c>
      <c r="AAA166" t="s">
        <v>1767</v>
      </c>
      <c r="AAB166" t="s">
        <v>1767</v>
      </c>
      <c r="AAC166" t="s">
        <v>1767</v>
      </c>
      <c r="AAD166" t="s">
        <v>1767</v>
      </c>
      <c r="AAE166" t="s">
        <v>1767</v>
      </c>
      <c r="AAF166" t="s">
        <v>1767</v>
      </c>
      <c r="AAH166" t="s">
        <v>1763</v>
      </c>
      <c r="AAI166" t="s">
        <v>1767</v>
      </c>
      <c r="AAJ166" t="s">
        <v>1767</v>
      </c>
      <c r="AAK166" t="s">
        <v>1767</v>
      </c>
      <c r="AAL166" t="s">
        <v>1767</v>
      </c>
      <c r="AAM166" t="s">
        <v>1767</v>
      </c>
      <c r="AAN166" t="s">
        <v>1763</v>
      </c>
      <c r="AAO166" t="s">
        <v>1767</v>
      </c>
      <c r="AAP166" t="s">
        <v>1767</v>
      </c>
      <c r="AAQ166" t="s">
        <v>1767</v>
      </c>
      <c r="AAR166" t="s">
        <v>1767</v>
      </c>
      <c r="AAS166" t="s">
        <v>1767</v>
      </c>
      <c r="AAT166" t="s">
        <v>1767</v>
      </c>
      <c r="AAV166" t="s">
        <v>1767</v>
      </c>
      <c r="AAW166" t="s">
        <v>1767</v>
      </c>
      <c r="AAX166" t="s">
        <v>1767</v>
      </c>
      <c r="AAY166" t="s">
        <v>1767</v>
      </c>
      <c r="AAZ166" t="s">
        <v>1767</v>
      </c>
      <c r="ABA166" t="s">
        <v>1767</v>
      </c>
      <c r="ABB166" t="s">
        <v>1763</v>
      </c>
      <c r="ABC166" t="s">
        <v>1767</v>
      </c>
      <c r="ABD166" t="s">
        <v>1767</v>
      </c>
      <c r="ABE166" t="s">
        <v>1767</v>
      </c>
      <c r="ABF166" t="s">
        <v>1767</v>
      </c>
      <c r="ABG166" t="s">
        <v>1767</v>
      </c>
      <c r="ABH166" t="s">
        <v>1767</v>
      </c>
      <c r="ABI166" t="s">
        <v>1767</v>
      </c>
      <c r="ABJ166" t="s">
        <v>1767</v>
      </c>
      <c r="ABK166" t="s">
        <v>1767</v>
      </c>
      <c r="ABL166" t="s">
        <v>1767</v>
      </c>
      <c r="ABM166" t="s">
        <v>1767</v>
      </c>
      <c r="ABN166" t="s">
        <v>1767</v>
      </c>
      <c r="ABO166" t="s">
        <v>1767</v>
      </c>
      <c r="ABP166" t="s">
        <v>1767</v>
      </c>
      <c r="ABQ166" t="s">
        <v>1767</v>
      </c>
      <c r="ABR166" t="s">
        <v>1767</v>
      </c>
      <c r="ABS166" t="s">
        <v>1767</v>
      </c>
      <c r="ABT166" t="s">
        <v>1767</v>
      </c>
      <c r="ABU166" t="s">
        <v>1767</v>
      </c>
      <c r="ABV166" t="s">
        <v>1767</v>
      </c>
      <c r="ABW166" t="s">
        <v>1763</v>
      </c>
      <c r="ABX166" t="s">
        <v>1767</v>
      </c>
      <c r="ABY166" t="s">
        <v>1767</v>
      </c>
      <c r="ABZ166" t="s">
        <v>1767</v>
      </c>
      <c r="ACA166" t="s">
        <v>1767</v>
      </c>
      <c r="ACB166" t="s">
        <v>1763</v>
      </c>
      <c r="ACC166" t="s">
        <v>1767</v>
      </c>
      <c r="ACD166" t="s">
        <v>1767</v>
      </c>
      <c r="ACE166" t="s">
        <v>1767</v>
      </c>
      <c r="ACF166" t="s">
        <v>1767</v>
      </c>
      <c r="ACG166" t="s">
        <v>1767</v>
      </c>
      <c r="ACH166" t="s">
        <v>1767</v>
      </c>
      <c r="ACI166" t="s">
        <v>1767</v>
      </c>
    </row>
    <row r="167" spans="1:763">
      <c r="A167" t="s">
        <v>1540</v>
      </c>
      <c r="B167" t="s">
        <v>1541</v>
      </c>
      <c r="C167" t="s">
        <v>1542</v>
      </c>
      <c r="D167" t="s">
        <v>941</v>
      </c>
      <c r="E167" t="s">
        <v>941</v>
      </c>
      <c r="P167" t="s">
        <v>812</v>
      </c>
      <c r="T167" t="s">
        <v>1881</v>
      </c>
      <c r="V167" t="s">
        <v>1763</v>
      </c>
      <c r="X167" t="s">
        <v>1763</v>
      </c>
      <c r="Y167" t="s">
        <v>1764</v>
      </c>
      <c r="AA167" t="s">
        <v>1792</v>
      </c>
      <c r="AB167" t="s">
        <v>1817</v>
      </c>
      <c r="AC167" t="s">
        <v>1249</v>
      </c>
      <c r="AD167" t="s">
        <v>1763</v>
      </c>
      <c r="AE167" t="s">
        <v>818</v>
      </c>
      <c r="AF167" t="s">
        <v>1249</v>
      </c>
      <c r="AG167" t="s">
        <v>818</v>
      </c>
      <c r="KF167" t="s">
        <v>1249</v>
      </c>
      <c r="KH167" t="s">
        <v>818</v>
      </c>
      <c r="KI167" t="s">
        <v>818</v>
      </c>
      <c r="KJ167" t="s">
        <v>818</v>
      </c>
      <c r="KK167" t="s">
        <v>818</v>
      </c>
      <c r="KL167" t="s">
        <v>837</v>
      </c>
      <c r="KM167" t="s">
        <v>818</v>
      </c>
      <c r="KN167" t="s">
        <v>845</v>
      </c>
      <c r="KO167" t="s">
        <v>818</v>
      </c>
      <c r="KP167" t="s">
        <v>837</v>
      </c>
      <c r="KQ167" t="s">
        <v>845</v>
      </c>
      <c r="KR167" t="s">
        <v>818</v>
      </c>
      <c r="KS167" t="s">
        <v>845</v>
      </c>
      <c r="KT167" t="s">
        <v>845</v>
      </c>
      <c r="KU167" t="s">
        <v>818</v>
      </c>
      <c r="KV167" t="s">
        <v>837</v>
      </c>
      <c r="KW167" t="s">
        <v>845</v>
      </c>
      <c r="KX167" t="s">
        <v>845</v>
      </c>
      <c r="KY167" t="s">
        <v>818</v>
      </c>
      <c r="KZ167" t="s">
        <v>836</v>
      </c>
      <c r="LA167" t="s">
        <v>837</v>
      </c>
      <c r="LB167" t="s">
        <v>837</v>
      </c>
      <c r="LC167" t="s">
        <v>892</v>
      </c>
      <c r="LD167" t="s">
        <v>1249</v>
      </c>
      <c r="LE167" t="s">
        <v>836</v>
      </c>
      <c r="LF167" t="s">
        <v>879</v>
      </c>
      <c r="LH167" t="s">
        <v>1767</v>
      </c>
      <c r="LI167" t="s">
        <v>1767</v>
      </c>
      <c r="LJ167" t="s">
        <v>1767</v>
      </c>
      <c r="LK167" t="s">
        <v>1767</v>
      </c>
      <c r="LL167" t="s">
        <v>1767</v>
      </c>
      <c r="LM167" t="s">
        <v>1767</v>
      </c>
      <c r="LO167" t="s">
        <v>1767</v>
      </c>
      <c r="LQ167" t="s">
        <v>1767</v>
      </c>
      <c r="LR167" t="s">
        <v>818</v>
      </c>
      <c r="LS167" t="s">
        <v>818</v>
      </c>
      <c r="LT167" t="s">
        <v>818</v>
      </c>
      <c r="LU167" t="s">
        <v>845</v>
      </c>
      <c r="LV167" t="s">
        <v>818</v>
      </c>
      <c r="LW167" t="s">
        <v>845</v>
      </c>
      <c r="LX167" t="s">
        <v>1763</v>
      </c>
      <c r="LY167" t="s">
        <v>1046</v>
      </c>
      <c r="MU167" t="s">
        <v>1763</v>
      </c>
      <c r="NC167" t="s">
        <v>1763</v>
      </c>
      <c r="ND167" t="s">
        <v>1767</v>
      </c>
      <c r="NE167" t="s">
        <v>1763</v>
      </c>
      <c r="NF167" t="s">
        <v>1767</v>
      </c>
      <c r="NG167" t="s">
        <v>1763</v>
      </c>
      <c r="NH167" t="s">
        <v>1767</v>
      </c>
      <c r="NI167" t="s">
        <v>1767</v>
      </c>
      <c r="NJ167" t="s">
        <v>1767</v>
      </c>
      <c r="NK167" t="s">
        <v>1767</v>
      </c>
      <c r="NL167" t="s">
        <v>1767</v>
      </c>
      <c r="NM167" t="s">
        <v>1767</v>
      </c>
      <c r="NN167" t="s">
        <v>1767</v>
      </c>
      <c r="NO167" t="s">
        <v>1767</v>
      </c>
      <c r="NP167" t="s">
        <v>1767</v>
      </c>
      <c r="NQ167" t="s">
        <v>1767</v>
      </c>
      <c r="NR167" t="s">
        <v>1763</v>
      </c>
      <c r="NS167" t="s">
        <v>1767</v>
      </c>
      <c r="NU167" t="s">
        <v>1772</v>
      </c>
      <c r="NX167" t="s">
        <v>1773</v>
      </c>
      <c r="NY167" t="s">
        <v>879</v>
      </c>
      <c r="NZ167" t="s">
        <v>903</v>
      </c>
      <c r="OP167" t="s">
        <v>1767</v>
      </c>
      <c r="OQ167" t="s">
        <v>1875</v>
      </c>
      <c r="OR167" t="s">
        <v>1797</v>
      </c>
      <c r="OS167" t="s">
        <v>1776</v>
      </c>
      <c r="OT167" t="s">
        <v>1763</v>
      </c>
      <c r="OU167" t="s">
        <v>1763</v>
      </c>
      <c r="OV167" t="s">
        <v>1867</v>
      </c>
      <c r="PA167" t="s">
        <v>1763</v>
      </c>
      <c r="PB167" t="s">
        <v>1767</v>
      </c>
      <c r="PC167" t="s">
        <v>1767</v>
      </c>
      <c r="PD167" t="s">
        <v>1767</v>
      </c>
      <c r="PE167" t="s">
        <v>1763</v>
      </c>
      <c r="PF167" t="s">
        <v>1767</v>
      </c>
      <c r="PG167" t="s">
        <v>1767</v>
      </c>
      <c r="PH167" t="s">
        <v>1767</v>
      </c>
      <c r="PI167" t="s">
        <v>1767</v>
      </c>
      <c r="PJ167" t="s">
        <v>1767</v>
      </c>
      <c r="PM167" t="s">
        <v>837</v>
      </c>
      <c r="PN167" t="s">
        <v>845</v>
      </c>
      <c r="PO167" t="s">
        <v>1781</v>
      </c>
      <c r="PP167" t="s">
        <v>1782</v>
      </c>
      <c r="PQ167" t="s">
        <v>1763</v>
      </c>
      <c r="PR167" t="s">
        <v>1767</v>
      </c>
      <c r="PS167" t="s">
        <v>1763</v>
      </c>
      <c r="PT167" t="s">
        <v>1767</v>
      </c>
      <c r="PU167" t="s">
        <v>1767</v>
      </c>
      <c r="PV167" t="s">
        <v>1767</v>
      </c>
      <c r="PW167" t="s">
        <v>1767</v>
      </c>
      <c r="PX167" t="s">
        <v>1767</v>
      </c>
      <c r="PY167" t="s">
        <v>1767</v>
      </c>
      <c r="PZ167" t="s">
        <v>1783</v>
      </c>
      <c r="QA167" t="s">
        <v>841</v>
      </c>
      <c r="QB167" t="s">
        <v>1784</v>
      </c>
      <c r="QC167" t="s">
        <v>1785</v>
      </c>
      <c r="QD167" t="s">
        <v>1815</v>
      </c>
      <c r="QE167" t="s">
        <v>845</v>
      </c>
      <c r="QF167" t="s">
        <v>1763</v>
      </c>
      <c r="QG167" t="s">
        <v>1767</v>
      </c>
      <c r="QH167" t="s">
        <v>1767</v>
      </c>
      <c r="QI167" t="s">
        <v>1767</v>
      </c>
      <c r="QJ167" t="s">
        <v>1763</v>
      </c>
      <c r="QK167" t="s">
        <v>1763</v>
      </c>
      <c r="QL167" t="s">
        <v>1767</v>
      </c>
      <c r="QM167" t="s">
        <v>1767</v>
      </c>
      <c r="QN167" t="s">
        <v>1767</v>
      </c>
      <c r="QO167" t="s">
        <v>1767</v>
      </c>
      <c r="QP167" t="s">
        <v>1767</v>
      </c>
      <c r="QQ167" t="s">
        <v>1767</v>
      </c>
      <c r="QR167" t="s">
        <v>1767</v>
      </c>
      <c r="QS167" t="s">
        <v>1763</v>
      </c>
      <c r="QT167" t="s">
        <v>1767</v>
      </c>
      <c r="QU167" t="s">
        <v>1767</v>
      </c>
      <c r="QV167" t="s">
        <v>1767</v>
      </c>
      <c r="QW167" t="s">
        <v>1767</v>
      </c>
      <c r="QX167" t="s">
        <v>1767</v>
      </c>
      <c r="QY167" t="s">
        <v>1767</v>
      </c>
      <c r="QZ167" t="s">
        <v>1767</v>
      </c>
      <c r="RA167" t="s">
        <v>1767</v>
      </c>
      <c r="RB167" t="s">
        <v>1767</v>
      </c>
      <c r="RC167" t="s">
        <v>1767</v>
      </c>
      <c r="RD167" t="s">
        <v>1767</v>
      </c>
      <c r="RE167" t="s">
        <v>1767</v>
      </c>
      <c r="RF167" t="s">
        <v>1767</v>
      </c>
      <c r="RG167" t="s">
        <v>1767</v>
      </c>
      <c r="RH167" t="s">
        <v>1767</v>
      </c>
      <c r="RI167" t="s">
        <v>1767</v>
      </c>
      <c r="RJ167" t="s">
        <v>1767</v>
      </c>
      <c r="RK167" t="s">
        <v>1763</v>
      </c>
      <c r="RL167" t="s">
        <v>1763</v>
      </c>
      <c r="RM167" t="s">
        <v>1767</v>
      </c>
      <c r="RN167" t="s">
        <v>1767</v>
      </c>
      <c r="RO167" t="s">
        <v>1763</v>
      </c>
      <c r="RP167" t="s">
        <v>1767</v>
      </c>
      <c r="RQ167" t="s">
        <v>1767</v>
      </c>
      <c r="RR167" t="s">
        <v>1767</v>
      </c>
      <c r="RS167" t="s">
        <v>1767</v>
      </c>
      <c r="RT167" t="s">
        <v>1767</v>
      </c>
      <c r="RU167" t="s">
        <v>1767</v>
      </c>
      <c r="RV167" t="s">
        <v>1767</v>
      </c>
      <c r="RW167" t="s">
        <v>1767</v>
      </c>
      <c r="RX167" t="s">
        <v>879</v>
      </c>
      <c r="RY167" t="s">
        <v>949</v>
      </c>
      <c r="RZ167" t="s">
        <v>1763</v>
      </c>
      <c r="SA167" t="s">
        <v>1767</v>
      </c>
      <c r="SB167" t="s">
        <v>1767</v>
      </c>
      <c r="SC167" t="s">
        <v>1767</v>
      </c>
      <c r="SD167" t="s">
        <v>1763</v>
      </c>
      <c r="SE167" t="s">
        <v>1767</v>
      </c>
      <c r="SF167" t="s">
        <v>1767</v>
      </c>
      <c r="SG167" t="s">
        <v>1767</v>
      </c>
      <c r="SH167" t="s">
        <v>1763</v>
      </c>
      <c r="SI167" t="s">
        <v>1767</v>
      </c>
      <c r="SJ167" t="s">
        <v>1767</v>
      </c>
      <c r="SK167" t="s">
        <v>1767</v>
      </c>
      <c r="SL167" t="s">
        <v>1767</v>
      </c>
      <c r="SM167" t="s">
        <v>1767</v>
      </c>
      <c r="SN167" t="s">
        <v>1767</v>
      </c>
      <c r="SO167" t="s">
        <v>1767</v>
      </c>
      <c r="SP167" t="s">
        <v>1767</v>
      </c>
      <c r="SQ167" t="s">
        <v>1767</v>
      </c>
      <c r="SR167" t="s">
        <v>1767</v>
      </c>
      <c r="SS167" t="s">
        <v>1767</v>
      </c>
      <c r="ST167" t="s">
        <v>1767</v>
      </c>
      <c r="SU167" t="s">
        <v>1767</v>
      </c>
      <c r="SV167" t="s">
        <v>1767</v>
      </c>
      <c r="SW167" t="s">
        <v>1763</v>
      </c>
      <c r="SX167" t="s">
        <v>1767</v>
      </c>
      <c r="SY167" t="s">
        <v>1763</v>
      </c>
      <c r="SZ167" t="s">
        <v>1763</v>
      </c>
      <c r="TA167" t="s">
        <v>1767</v>
      </c>
      <c r="TB167" t="s">
        <v>1767</v>
      </c>
      <c r="TC167" t="s">
        <v>1767</v>
      </c>
      <c r="TD167" t="s">
        <v>1767</v>
      </c>
      <c r="TE167" t="s">
        <v>1767</v>
      </c>
      <c r="TF167" t="s">
        <v>1767</v>
      </c>
      <c r="TG167" t="s">
        <v>1767</v>
      </c>
      <c r="TH167" t="s">
        <v>1767</v>
      </c>
      <c r="TI167" t="s">
        <v>1767</v>
      </c>
      <c r="TU167" t="s">
        <v>1767</v>
      </c>
      <c r="TY167" t="s">
        <v>1763</v>
      </c>
      <c r="TZ167" t="s">
        <v>1767</v>
      </c>
      <c r="UA167" t="s">
        <v>1767</v>
      </c>
      <c r="UB167" t="s">
        <v>1767</v>
      </c>
      <c r="UC167" t="s">
        <v>1767</v>
      </c>
      <c r="UD167" t="s">
        <v>1767</v>
      </c>
      <c r="UE167" t="s">
        <v>1767</v>
      </c>
      <c r="UF167" t="s">
        <v>1767</v>
      </c>
      <c r="UG167" t="s">
        <v>1767</v>
      </c>
      <c r="UH167" t="s">
        <v>1767</v>
      </c>
      <c r="UI167" t="s">
        <v>1767</v>
      </c>
      <c r="UJ167" t="s">
        <v>1767</v>
      </c>
      <c r="UK167" t="s">
        <v>1767</v>
      </c>
      <c r="UL167" t="s">
        <v>1763</v>
      </c>
      <c r="UM167" t="s">
        <v>1767</v>
      </c>
      <c r="UN167" t="s">
        <v>1763</v>
      </c>
      <c r="UO167" t="s">
        <v>1767</v>
      </c>
      <c r="UP167" t="s">
        <v>1767</v>
      </c>
      <c r="UQ167" t="s">
        <v>1767</v>
      </c>
      <c r="UR167" t="s">
        <v>1763</v>
      </c>
      <c r="US167" t="s">
        <v>1767</v>
      </c>
      <c r="UT167" t="s">
        <v>1767</v>
      </c>
      <c r="UU167" t="s">
        <v>1767</v>
      </c>
      <c r="UV167" t="s">
        <v>1767</v>
      </c>
      <c r="UW167" t="s">
        <v>1767</v>
      </c>
      <c r="UX167" t="s">
        <v>1767</v>
      </c>
      <c r="UY167" t="s">
        <v>1767</v>
      </c>
      <c r="UZ167" t="s">
        <v>1767</v>
      </c>
      <c r="VB167" t="s">
        <v>1822</v>
      </c>
      <c r="VC167" t="s">
        <v>1788</v>
      </c>
      <c r="VD167" t="s">
        <v>1763</v>
      </c>
      <c r="VE167" t="s">
        <v>1767</v>
      </c>
      <c r="VF167" t="s">
        <v>1767</v>
      </c>
      <c r="VG167" t="s">
        <v>1767</v>
      </c>
      <c r="VH167" t="s">
        <v>1767</v>
      </c>
      <c r="VI167" t="s">
        <v>1767</v>
      </c>
      <c r="VJ167" t="s">
        <v>1767</v>
      </c>
      <c r="VK167" t="s">
        <v>1767</v>
      </c>
      <c r="VL167" t="s">
        <v>1767</v>
      </c>
      <c r="VM167" t="s">
        <v>1767</v>
      </c>
      <c r="VN167" t="s">
        <v>1767</v>
      </c>
      <c r="VO167" t="s">
        <v>1767</v>
      </c>
      <c r="VP167" t="s">
        <v>1767</v>
      </c>
      <c r="VQ167" t="s">
        <v>1767</v>
      </c>
      <c r="VY167" t="s">
        <v>1767</v>
      </c>
      <c r="VZ167" t="s">
        <v>1763</v>
      </c>
      <c r="WA167" t="s">
        <v>1767</v>
      </c>
      <c r="WJ167" t="s">
        <v>1763</v>
      </c>
      <c r="WK167" t="s">
        <v>1767</v>
      </c>
      <c r="WL167" t="s">
        <v>1763</v>
      </c>
      <c r="WM167" t="s">
        <v>1767</v>
      </c>
      <c r="WN167" t="s">
        <v>1767</v>
      </c>
      <c r="WO167" t="s">
        <v>1767</v>
      </c>
      <c r="WP167" t="s">
        <v>1767</v>
      </c>
      <c r="WQ167" t="s">
        <v>1767</v>
      </c>
      <c r="WR167" t="s">
        <v>1767</v>
      </c>
      <c r="WS167" t="s">
        <v>891</v>
      </c>
      <c r="WU167" t="s">
        <v>1763</v>
      </c>
      <c r="WV167" t="s">
        <v>1767</v>
      </c>
      <c r="WW167" t="s">
        <v>1767</v>
      </c>
      <c r="WX167" t="s">
        <v>1767</v>
      </c>
      <c r="WY167" t="s">
        <v>1767</v>
      </c>
      <c r="WZ167" t="s">
        <v>1767</v>
      </c>
      <c r="XA167" t="s">
        <v>1767</v>
      </c>
      <c r="XB167" t="s">
        <v>1767</v>
      </c>
      <c r="XC167" t="s">
        <v>1802</v>
      </c>
      <c r="XD167" t="s">
        <v>1763</v>
      </c>
      <c r="XE167" t="s">
        <v>1767</v>
      </c>
      <c r="XF167" t="s">
        <v>1767</v>
      </c>
      <c r="XG167" t="s">
        <v>1767</v>
      </c>
      <c r="XH167" t="s">
        <v>1767</v>
      </c>
      <c r="XI167" t="s">
        <v>1767</v>
      </c>
      <c r="XJ167" t="s">
        <v>1767</v>
      </c>
      <c r="XK167" t="s">
        <v>1767</v>
      </c>
      <c r="XL167" t="s">
        <v>1767</v>
      </c>
      <c r="XM167" t="s">
        <v>1767</v>
      </c>
      <c r="XN167" t="s">
        <v>1767</v>
      </c>
      <c r="XO167" t="s">
        <v>1767</v>
      </c>
      <c r="XP167" t="s">
        <v>1767</v>
      </c>
      <c r="XQ167" t="s">
        <v>1767</v>
      </c>
      <c r="XR167" t="s">
        <v>1767</v>
      </c>
      <c r="XS167" t="s">
        <v>1763</v>
      </c>
      <c r="XT167" t="s">
        <v>1767</v>
      </c>
      <c r="XU167" t="s">
        <v>1763</v>
      </c>
      <c r="XV167" t="s">
        <v>1767</v>
      </c>
      <c r="XW167" t="s">
        <v>1767</v>
      </c>
      <c r="XX167" t="s">
        <v>1767</v>
      </c>
      <c r="XY167" t="s">
        <v>1767</v>
      </c>
      <c r="XZ167" t="s">
        <v>1767</v>
      </c>
      <c r="ZM167" t="s">
        <v>1767</v>
      </c>
      <c r="ZN167" t="s">
        <v>1767</v>
      </c>
      <c r="ZO167" t="s">
        <v>1767</v>
      </c>
      <c r="ZP167" t="s">
        <v>1767</v>
      </c>
      <c r="ZQ167" t="s">
        <v>1767</v>
      </c>
      <c r="ZR167" t="s">
        <v>1763</v>
      </c>
      <c r="ZS167" t="s">
        <v>1763</v>
      </c>
      <c r="ZT167" t="s">
        <v>1767</v>
      </c>
      <c r="ZU167" t="s">
        <v>1767</v>
      </c>
      <c r="ZV167" t="s">
        <v>1763</v>
      </c>
      <c r="ZW167" t="s">
        <v>1767</v>
      </c>
      <c r="ZX167" t="s">
        <v>1767</v>
      </c>
      <c r="ZY167" t="s">
        <v>1767</v>
      </c>
      <c r="ZZ167" t="s">
        <v>1767</v>
      </c>
      <c r="AAA167" t="s">
        <v>1767</v>
      </c>
      <c r="AAB167" t="s">
        <v>1767</v>
      </c>
      <c r="AAC167" t="s">
        <v>1767</v>
      </c>
      <c r="AAD167" t="s">
        <v>1767</v>
      </c>
      <c r="AAE167" t="s">
        <v>1767</v>
      </c>
      <c r="AAF167" t="s">
        <v>1767</v>
      </c>
      <c r="AAH167" t="s">
        <v>1763</v>
      </c>
      <c r="AAI167" t="s">
        <v>1763</v>
      </c>
      <c r="AAJ167" t="s">
        <v>1767</v>
      </c>
      <c r="AAK167" t="s">
        <v>1767</v>
      </c>
      <c r="AAL167" t="s">
        <v>1767</v>
      </c>
      <c r="AAM167" t="s">
        <v>1767</v>
      </c>
      <c r="AAN167" t="s">
        <v>1767</v>
      </c>
      <c r="AAO167" t="s">
        <v>1767</v>
      </c>
      <c r="AAP167" t="s">
        <v>1767</v>
      </c>
      <c r="AAQ167" t="s">
        <v>1763</v>
      </c>
      <c r="AAR167" t="s">
        <v>1767</v>
      </c>
      <c r="AAS167" t="s">
        <v>1767</v>
      </c>
      <c r="AAT167" t="s">
        <v>1767</v>
      </c>
      <c r="AAV167" t="s">
        <v>1763</v>
      </c>
      <c r="AAW167" t="s">
        <v>1767</v>
      </c>
      <c r="AAX167" t="s">
        <v>1767</v>
      </c>
      <c r="AAY167" t="s">
        <v>1767</v>
      </c>
      <c r="AAZ167" t="s">
        <v>1767</v>
      </c>
      <c r="ABA167" t="s">
        <v>1767</v>
      </c>
      <c r="ABB167" t="s">
        <v>1763</v>
      </c>
      <c r="ABC167" t="s">
        <v>1767</v>
      </c>
      <c r="ABD167" t="s">
        <v>1767</v>
      </c>
      <c r="ABE167" t="s">
        <v>1767</v>
      </c>
      <c r="ABF167" t="s">
        <v>1767</v>
      </c>
      <c r="ABG167" t="s">
        <v>1767</v>
      </c>
      <c r="ABH167" t="s">
        <v>1767</v>
      </c>
      <c r="ABI167" t="s">
        <v>1767</v>
      </c>
      <c r="ABJ167" t="s">
        <v>1767</v>
      </c>
      <c r="ABK167" t="s">
        <v>1767</v>
      </c>
      <c r="ABL167" t="s">
        <v>1767</v>
      </c>
      <c r="ABM167" t="s">
        <v>1767</v>
      </c>
      <c r="ABN167" t="s">
        <v>1767</v>
      </c>
      <c r="ABO167" t="s">
        <v>1767</v>
      </c>
      <c r="ABP167" t="s">
        <v>1767</v>
      </c>
      <c r="ABQ167" t="s">
        <v>1767</v>
      </c>
      <c r="ABR167" t="s">
        <v>1767</v>
      </c>
      <c r="ABS167" t="s">
        <v>1767</v>
      </c>
      <c r="ABT167" t="s">
        <v>1767</v>
      </c>
      <c r="ABU167" t="s">
        <v>1767</v>
      </c>
      <c r="ABV167" t="s">
        <v>1767</v>
      </c>
      <c r="ABW167" t="s">
        <v>1763</v>
      </c>
      <c r="ABX167" t="s">
        <v>1767</v>
      </c>
      <c r="ABY167" t="s">
        <v>1767</v>
      </c>
      <c r="ABZ167" t="s">
        <v>1767</v>
      </c>
      <c r="ACA167" t="s">
        <v>1767</v>
      </c>
      <c r="ACB167" t="s">
        <v>1767</v>
      </c>
      <c r="ACC167" t="s">
        <v>1767</v>
      </c>
      <c r="ACD167" t="s">
        <v>1767</v>
      </c>
      <c r="ACE167" t="s">
        <v>1767</v>
      </c>
      <c r="ACF167" t="s">
        <v>1767</v>
      </c>
      <c r="ACG167" t="s">
        <v>1767</v>
      </c>
      <c r="ACH167" t="s">
        <v>1767</v>
      </c>
      <c r="ACI167" t="s">
        <v>1767</v>
      </c>
    </row>
    <row r="168" spans="1:763">
      <c r="A168" t="s">
        <v>1543</v>
      </c>
      <c r="B168" t="s">
        <v>1544</v>
      </c>
      <c r="C168" t="s">
        <v>1545</v>
      </c>
      <c r="D168" t="s">
        <v>1028</v>
      </c>
      <c r="E168" t="s">
        <v>1028</v>
      </c>
      <c r="P168" t="s">
        <v>886</v>
      </c>
      <c r="T168" t="s">
        <v>1837</v>
      </c>
      <c r="V168" t="s">
        <v>1763</v>
      </c>
      <c r="X168" t="s">
        <v>1767</v>
      </c>
      <c r="Y168" t="s">
        <v>1764</v>
      </c>
      <c r="Z168" t="s">
        <v>1764</v>
      </c>
      <c r="AA168" t="s">
        <v>1828</v>
      </c>
      <c r="AB168" t="s">
        <v>1817</v>
      </c>
      <c r="AC168" t="s">
        <v>1057</v>
      </c>
      <c r="AD168" t="s">
        <v>1767</v>
      </c>
      <c r="AE168" t="s">
        <v>818</v>
      </c>
      <c r="AF168" t="s">
        <v>1057</v>
      </c>
      <c r="AG168" t="s">
        <v>818</v>
      </c>
      <c r="KF168" t="s">
        <v>1057</v>
      </c>
      <c r="KH168" t="s">
        <v>818</v>
      </c>
      <c r="KI168" t="s">
        <v>818</v>
      </c>
      <c r="KJ168" t="s">
        <v>818</v>
      </c>
      <c r="KK168" t="s">
        <v>818</v>
      </c>
      <c r="KL168" t="s">
        <v>818</v>
      </c>
      <c r="KM168" t="s">
        <v>818</v>
      </c>
      <c r="KN168" t="s">
        <v>837</v>
      </c>
      <c r="KO168" t="s">
        <v>845</v>
      </c>
      <c r="KP168" t="s">
        <v>818</v>
      </c>
      <c r="KQ168" t="s">
        <v>879</v>
      </c>
      <c r="KR168" t="s">
        <v>818</v>
      </c>
      <c r="KS168" t="s">
        <v>818</v>
      </c>
      <c r="KT168" t="s">
        <v>818</v>
      </c>
      <c r="KU168" t="s">
        <v>845</v>
      </c>
      <c r="KV168" t="s">
        <v>818</v>
      </c>
      <c r="KW168" t="s">
        <v>818</v>
      </c>
      <c r="KX168" t="s">
        <v>818</v>
      </c>
      <c r="KY168" t="s">
        <v>845</v>
      </c>
      <c r="KZ168" t="s">
        <v>845</v>
      </c>
      <c r="LA168" t="s">
        <v>845</v>
      </c>
      <c r="LB168" t="s">
        <v>818</v>
      </c>
      <c r="LC168" t="s">
        <v>845</v>
      </c>
      <c r="LD168" t="s">
        <v>1057</v>
      </c>
      <c r="LE168" t="s">
        <v>845</v>
      </c>
      <c r="LF168" t="s">
        <v>837</v>
      </c>
      <c r="LH168" t="s">
        <v>1763</v>
      </c>
      <c r="LI168" t="s">
        <v>1767</v>
      </c>
      <c r="LJ168" t="s">
        <v>1763</v>
      </c>
      <c r="LK168" t="s">
        <v>1767</v>
      </c>
      <c r="LL168" t="s">
        <v>1767</v>
      </c>
      <c r="LM168" t="s">
        <v>1767</v>
      </c>
      <c r="LN168" t="s">
        <v>1763</v>
      </c>
      <c r="LO168" t="s">
        <v>1763</v>
      </c>
      <c r="LP168" t="s">
        <v>1763</v>
      </c>
      <c r="LQ168" t="s">
        <v>1767</v>
      </c>
      <c r="LR168" t="s">
        <v>818</v>
      </c>
      <c r="LV168" t="s">
        <v>818</v>
      </c>
      <c r="LX168" t="s">
        <v>1767</v>
      </c>
      <c r="MU168" t="s">
        <v>1763</v>
      </c>
      <c r="NC168" t="s">
        <v>1767</v>
      </c>
      <c r="ND168" t="s">
        <v>1767</v>
      </c>
      <c r="NE168" t="s">
        <v>1767</v>
      </c>
      <c r="NR168" t="s">
        <v>1767</v>
      </c>
      <c r="NU168" t="s">
        <v>1795</v>
      </c>
      <c r="NV168" t="s">
        <v>1767</v>
      </c>
      <c r="NY168" t="s">
        <v>845</v>
      </c>
      <c r="NZ168" t="s">
        <v>889</v>
      </c>
      <c r="OP168" t="s">
        <v>1763</v>
      </c>
      <c r="OQ168" t="s">
        <v>1774</v>
      </c>
      <c r="OR168" t="s">
        <v>1775</v>
      </c>
      <c r="OS168" t="s">
        <v>1806</v>
      </c>
      <c r="OT168" t="s">
        <v>1763</v>
      </c>
      <c r="OU168" t="s">
        <v>1767</v>
      </c>
      <c r="OV168" t="s">
        <v>1867</v>
      </c>
      <c r="PA168" t="s">
        <v>1763</v>
      </c>
      <c r="PB168" t="s">
        <v>1767</v>
      </c>
      <c r="PC168" t="s">
        <v>1767</v>
      </c>
      <c r="PD168" t="s">
        <v>1767</v>
      </c>
      <c r="PE168" t="s">
        <v>1767</v>
      </c>
      <c r="PF168" t="s">
        <v>1767</v>
      </c>
      <c r="PG168" t="s">
        <v>1767</v>
      </c>
      <c r="PH168" t="s">
        <v>1767</v>
      </c>
      <c r="PI168" t="s">
        <v>1767</v>
      </c>
      <c r="PJ168" t="s">
        <v>1767</v>
      </c>
      <c r="PM168" t="s">
        <v>892</v>
      </c>
      <c r="PN168" t="s">
        <v>879</v>
      </c>
      <c r="PO168" t="s">
        <v>1812</v>
      </c>
      <c r="PP168" t="s">
        <v>1782</v>
      </c>
      <c r="PQ168" t="s">
        <v>1763</v>
      </c>
      <c r="PR168" t="s">
        <v>1763</v>
      </c>
      <c r="PS168" t="s">
        <v>1767</v>
      </c>
      <c r="PT168" t="s">
        <v>1767</v>
      </c>
      <c r="PU168" t="s">
        <v>1767</v>
      </c>
      <c r="PV168" t="s">
        <v>1767</v>
      </c>
      <c r="PW168" t="s">
        <v>1767</v>
      </c>
      <c r="PX168" t="s">
        <v>1767</v>
      </c>
      <c r="PY168" t="s">
        <v>1767</v>
      </c>
      <c r="PZ168" t="s">
        <v>1783</v>
      </c>
      <c r="QA168" t="s">
        <v>841</v>
      </c>
      <c r="QB168" t="s">
        <v>1850</v>
      </c>
      <c r="QC168" t="s">
        <v>1785</v>
      </c>
      <c r="QD168" t="s">
        <v>1786</v>
      </c>
      <c r="QE168" t="s">
        <v>837</v>
      </c>
      <c r="QF168" t="s">
        <v>1763</v>
      </c>
      <c r="QG168" t="s">
        <v>1763</v>
      </c>
      <c r="QH168" t="s">
        <v>1763</v>
      </c>
      <c r="QI168" t="s">
        <v>1767</v>
      </c>
      <c r="QJ168" t="s">
        <v>1763</v>
      </c>
      <c r="QK168" t="s">
        <v>1763</v>
      </c>
      <c r="QL168" t="s">
        <v>1767</v>
      </c>
      <c r="QM168" t="s">
        <v>1767</v>
      </c>
      <c r="QN168" t="s">
        <v>1767</v>
      </c>
      <c r="QO168" t="s">
        <v>1767</v>
      </c>
      <c r="QP168" t="s">
        <v>1767</v>
      </c>
      <c r="QQ168" t="s">
        <v>1767</v>
      </c>
      <c r="QR168" t="s">
        <v>1763</v>
      </c>
      <c r="QS168" t="s">
        <v>1767</v>
      </c>
      <c r="QT168" t="s">
        <v>1767</v>
      </c>
      <c r="QU168" t="s">
        <v>1767</v>
      </c>
      <c r="QV168" t="s">
        <v>1767</v>
      </c>
      <c r="QW168" t="s">
        <v>1767</v>
      </c>
      <c r="QX168" t="s">
        <v>1763</v>
      </c>
      <c r="QY168" t="s">
        <v>1767</v>
      </c>
      <c r="QZ168" t="s">
        <v>1767</v>
      </c>
      <c r="RA168" t="s">
        <v>1767</v>
      </c>
      <c r="RB168" t="s">
        <v>1767</v>
      </c>
      <c r="RC168" t="s">
        <v>1767</v>
      </c>
      <c r="RD168" t="s">
        <v>1767</v>
      </c>
      <c r="RE168" t="s">
        <v>1767</v>
      </c>
      <c r="RF168" t="s">
        <v>1767</v>
      </c>
      <c r="RG168" t="s">
        <v>1767</v>
      </c>
      <c r="RH168" t="s">
        <v>1767</v>
      </c>
      <c r="RI168" t="s">
        <v>1767</v>
      </c>
      <c r="RJ168" t="s">
        <v>1767</v>
      </c>
      <c r="RK168" t="s">
        <v>1763</v>
      </c>
      <c r="RL168" t="s">
        <v>1767</v>
      </c>
      <c r="RM168" t="s">
        <v>1763</v>
      </c>
      <c r="RN168" t="s">
        <v>1767</v>
      </c>
      <c r="RO168" t="s">
        <v>1767</v>
      </c>
      <c r="RP168" t="s">
        <v>1767</v>
      </c>
      <c r="RQ168" t="s">
        <v>1767</v>
      </c>
      <c r="RR168" t="s">
        <v>1767</v>
      </c>
      <c r="RS168" t="s">
        <v>1767</v>
      </c>
      <c r="RT168" t="s">
        <v>1767</v>
      </c>
      <c r="RU168" t="s">
        <v>1767</v>
      </c>
      <c r="RV168" t="s">
        <v>1767</v>
      </c>
      <c r="RW168" t="s">
        <v>1767</v>
      </c>
      <c r="RX168" t="s">
        <v>837</v>
      </c>
      <c r="RY168" t="s">
        <v>1266</v>
      </c>
      <c r="RZ168" t="s">
        <v>1763</v>
      </c>
      <c r="SA168" t="s">
        <v>1763</v>
      </c>
      <c r="SB168" t="s">
        <v>1767</v>
      </c>
      <c r="SC168" t="s">
        <v>1767</v>
      </c>
      <c r="SD168" t="s">
        <v>1767</v>
      </c>
      <c r="SE168" t="s">
        <v>1767</v>
      </c>
      <c r="SF168" t="s">
        <v>1767</v>
      </c>
      <c r="SG168" t="s">
        <v>1767</v>
      </c>
      <c r="SH168" t="s">
        <v>1767</v>
      </c>
      <c r="SI168" t="s">
        <v>1767</v>
      </c>
      <c r="SJ168" t="s">
        <v>1763</v>
      </c>
      <c r="SK168" t="s">
        <v>1767</v>
      </c>
      <c r="SL168" t="s">
        <v>1767</v>
      </c>
      <c r="SM168" t="s">
        <v>1767</v>
      </c>
      <c r="SN168" t="s">
        <v>1767</v>
      </c>
      <c r="SO168" t="s">
        <v>1767</v>
      </c>
      <c r="SP168" t="s">
        <v>1767</v>
      </c>
      <c r="SQ168" t="s">
        <v>1767</v>
      </c>
      <c r="SR168" t="s">
        <v>1767</v>
      </c>
      <c r="SS168" t="s">
        <v>1763</v>
      </c>
      <c r="ST168" t="s">
        <v>1767</v>
      </c>
      <c r="SU168" t="s">
        <v>1767</v>
      </c>
      <c r="SV168" t="s">
        <v>1767</v>
      </c>
      <c r="SW168" t="s">
        <v>1767</v>
      </c>
      <c r="SX168" t="s">
        <v>1767</v>
      </c>
      <c r="SY168" t="s">
        <v>1767</v>
      </c>
      <c r="SZ168" t="s">
        <v>1767</v>
      </c>
      <c r="TA168" t="s">
        <v>1767</v>
      </c>
      <c r="TB168" t="s">
        <v>1767</v>
      </c>
      <c r="TC168" t="s">
        <v>1767</v>
      </c>
      <c r="TD168" t="s">
        <v>1767</v>
      </c>
      <c r="TE168" t="s">
        <v>1767</v>
      </c>
      <c r="TF168" t="s">
        <v>1767</v>
      </c>
      <c r="TG168" t="s">
        <v>1767</v>
      </c>
      <c r="TH168" t="s">
        <v>1767</v>
      </c>
      <c r="TI168" t="s">
        <v>1767</v>
      </c>
      <c r="TU168" t="s">
        <v>1767</v>
      </c>
      <c r="TY168" t="s">
        <v>1763</v>
      </c>
      <c r="TZ168" t="s">
        <v>1767</v>
      </c>
      <c r="UA168" t="s">
        <v>1767</v>
      </c>
      <c r="UB168" t="s">
        <v>1767</v>
      </c>
      <c r="UC168" t="s">
        <v>1767</v>
      </c>
      <c r="UD168" t="s">
        <v>1767</v>
      </c>
      <c r="UE168" t="s">
        <v>1767</v>
      </c>
      <c r="UF168" t="s">
        <v>1767</v>
      </c>
      <c r="UG168" t="s">
        <v>1767</v>
      </c>
      <c r="UH168" t="s">
        <v>1767</v>
      </c>
      <c r="UI168" t="s">
        <v>1767</v>
      </c>
      <c r="UJ168" t="s">
        <v>1767</v>
      </c>
      <c r="UK168" t="s">
        <v>1767</v>
      </c>
      <c r="UL168" t="s">
        <v>1763</v>
      </c>
      <c r="UM168" t="s">
        <v>1763</v>
      </c>
      <c r="UN168" t="s">
        <v>1767</v>
      </c>
      <c r="UO168" t="s">
        <v>1763</v>
      </c>
      <c r="UP168" t="s">
        <v>1767</v>
      </c>
      <c r="UQ168" t="s">
        <v>1767</v>
      </c>
      <c r="UR168" t="s">
        <v>1767</v>
      </c>
      <c r="US168" t="s">
        <v>1767</v>
      </c>
      <c r="UT168" t="s">
        <v>1767</v>
      </c>
      <c r="UU168" t="s">
        <v>1767</v>
      </c>
      <c r="UV168" t="s">
        <v>1767</v>
      </c>
      <c r="UW168" t="s">
        <v>1767</v>
      </c>
      <c r="UX168" t="s">
        <v>1767</v>
      </c>
      <c r="UY168" t="s">
        <v>1767</v>
      </c>
      <c r="UZ168" t="s">
        <v>1767</v>
      </c>
      <c r="VB168" t="s">
        <v>1822</v>
      </c>
      <c r="VC168" t="s">
        <v>1788</v>
      </c>
      <c r="VD168" t="s">
        <v>1767</v>
      </c>
      <c r="VE168" t="s">
        <v>1767</v>
      </c>
      <c r="VF168" t="s">
        <v>1763</v>
      </c>
      <c r="VG168" t="s">
        <v>1767</v>
      </c>
      <c r="VH168" t="s">
        <v>1767</v>
      </c>
      <c r="VI168" t="s">
        <v>1767</v>
      </c>
      <c r="VJ168" t="s">
        <v>1767</v>
      </c>
      <c r="VK168" t="s">
        <v>1767</v>
      </c>
      <c r="VL168" t="s">
        <v>1767</v>
      </c>
      <c r="VM168" t="s">
        <v>1767</v>
      </c>
      <c r="VN168" t="s">
        <v>1767</v>
      </c>
      <c r="VO168" t="s">
        <v>1767</v>
      </c>
      <c r="VP168" t="s">
        <v>1767</v>
      </c>
      <c r="VQ168" t="s">
        <v>1767</v>
      </c>
      <c r="VY168" t="s">
        <v>1767</v>
      </c>
      <c r="VZ168" t="s">
        <v>1767</v>
      </c>
      <c r="WA168" t="s">
        <v>1763</v>
      </c>
      <c r="WB168" t="s">
        <v>1767</v>
      </c>
      <c r="WJ168" t="s">
        <v>1763</v>
      </c>
      <c r="WK168" t="s">
        <v>1763</v>
      </c>
      <c r="WL168" t="s">
        <v>1767</v>
      </c>
      <c r="WM168" t="s">
        <v>1767</v>
      </c>
      <c r="WN168" t="s">
        <v>1767</v>
      </c>
      <c r="WO168" t="s">
        <v>1767</v>
      </c>
      <c r="WP168" t="s">
        <v>1767</v>
      </c>
      <c r="WQ168" t="s">
        <v>1767</v>
      </c>
      <c r="WR168" t="s">
        <v>1767</v>
      </c>
      <c r="WS168" t="s">
        <v>937</v>
      </c>
      <c r="WU168" t="s">
        <v>1767</v>
      </c>
      <c r="WV168" t="s">
        <v>1767</v>
      </c>
      <c r="WW168" t="s">
        <v>1767</v>
      </c>
      <c r="WX168" t="s">
        <v>1767</v>
      </c>
      <c r="WY168" t="s">
        <v>1767</v>
      </c>
      <c r="WZ168" t="s">
        <v>1763</v>
      </c>
      <c r="XA168" t="s">
        <v>1767</v>
      </c>
      <c r="XB168" t="s">
        <v>1767</v>
      </c>
      <c r="XC168" t="s">
        <v>1789</v>
      </c>
      <c r="XD168" t="s">
        <v>1767</v>
      </c>
      <c r="XE168" t="s">
        <v>1763</v>
      </c>
      <c r="XF168" t="s">
        <v>1767</v>
      </c>
      <c r="XG168" t="s">
        <v>1767</v>
      </c>
      <c r="XH168" t="s">
        <v>1767</v>
      </c>
      <c r="XI168" t="s">
        <v>1767</v>
      </c>
      <c r="XJ168" t="s">
        <v>1767</v>
      </c>
      <c r="XK168" t="s">
        <v>1767</v>
      </c>
      <c r="XL168" t="s">
        <v>1767</v>
      </c>
      <c r="XM168" t="s">
        <v>1767</v>
      </c>
      <c r="XN168" t="s">
        <v>1763</v>
      </c>
      <c r="XO168" t="s">
        <v>1767</v>
      </c>
      <c r="XP168" t="s">
        <v>1767</v>
      </c>
      <c r="XQ168" t="s">
        <v>1767</v>
      </c>
      <c r="XR168" t="s">
        <v>1767</v>
      </c>
      <c r="XS168" t="s">
        <v>1767</v>
      </c>
      <c r="XT168" t="s">
        <v>1767</v>
      </c>
      <c r="XU168" t="s">
        <v>1767</v>
      </c>
      <c r="XV168" t="s">
        <v>1767</v>
      </c>
      <c r="XW168" t="s">
        <v>1763</v>
      </c>
      <c r="XX168" t="s">
        <v>1767</v>
      </c>
      <c r="XY168" t="s">
        <v>1767</v>
      </c>
      <c r="XZ168" t="s">
        <v>1767</v>
      </c>
      <c r="ZM168" t="s">
        <v>1767</v>
      </c>
      <c r="ZN168" t="s">
        <v>1767</v>
      </c>
      <c r="ZO168" t="s">
        <v>1767</v>
      </c>
      <c r="ZP168" t="s">
        <v>1767</v>
      </c>
      <c r="ZQ168" t="s">
        <v>1767</v>
      </c>
      <c r="ZR168" t="s">
        <v>1767</v>
      </c>
      <c r="ZS168" t="s">
        <v>1767</v>
      </c>
      <c r="ZT168" t="s">
        <v>1767</v>
      </c>
      <c r="ZU168" t="s">
        <v>1767</v>
      </c>
      <c r="ZV168" t="s">
        <v>1767</v>
      </c>
      <c r="ZW168" t="s">
        <v>1767</v>
      </c>
      <c r="ZX168" t="s">
        <v>1767</v>
      </c>
      <c r="ZY168" t="s">
        <v>1767</v>
      </c>
      <c r="ZZ168" t="s">
        <v>1767</v>
      </c>
      <c r="AAA168" t="s">
        <v>1763</v>
      </c>
      <c r="AAB168" t="s">
        <v>1767</v>
      </c>
      <c r="AAC168" t="s">
        <v>1767</v>
      </c>
      <c r="AAD168" t="s">
        <v>1767</v>
      </c>
      <c r="AAE168" t="s">
        <v>1767</v>
      </c>
      <c r="AAF168" t="s">
        <v>1767</v>
      </c>
      <c r="AAH168" t="s">
        <v>1763</v>
      </c>
      <c r="AAI168" t="s">
        <v>1767</v>
      </c>
      <c r="AAJ168" t="s">
        <v>1763</v>
      </c>
      <c r="AAK168" t="s">
        <v>1767</v>
      </c>
      <c r="AAL168" t="s">
        <v>1763</v>
      </c>
      <c r="AAM168" t="s">
        <v>1767</v>
      </c>
      <c r="AAN168" t="s">
        <v>1767</v>
      </c>
      <c r="AAO168" t="s">
        <v>1767</v>
      </c>
      <c r="AAP168" t="s">
        <v>1767</v>
      </c>
      <c r="AAQ168" t="s">
        <v>1767</v>
      </c>
      <c r="AAR168" t="s">
        <v>1767</v>
      </c>
      <c r="AAS168" t="s">
        <v>1767</v>
      </c>
      <c r="AAT168" t="s">
        <v>1767</v>
      </c>
      <c r="AAV168" t="s">
        <v>1767</v>
      </c>
      <c r="AAW168" t="s">
        <v>1763</v>
      </c>
      <c r="AAX168" t="s">
        <v>1767</v>
      </c>
      <c r="AAY168" t="s">
        <v>1767</v>
      </c>
      <c r="AAZ168" t="s">
        <v>1767</v>
      </c>
      <c r="ABA168" t="s">
        <v>1763</v>
      </c>
      <c r="ABB168" t="s">
        <v>1763</v>
      </c>
      <c r="ABC168" t="s">
        <v>1767</v>
      </c>
      <c r="ABD168" t="s">
        <v>1767</v>
      </c>
      <c r="ABE168" t="s">
        <v>1767</v>
      </c>
      <c r="ABF168" t="s">
        <v>1767</v>
      </c>
      <c r="ABG168" t="s">
        <v>1767</v>
      </c>
      <c r="ABH168" t="s">
        <v>1767</v>
      </c>
      <c r="ABI168" t="s">
        <v>1767</v>
      </c>
      <c r="ABJ168" t="s">
        <v>1767</v>
      </c>
      <c r="ABK168" t="s">
        <v>1767</v>
      </c>
      <c r="ABL168" t="s">
        <v>1767</v>
      </c>
      <c r="ABM168" t="s">
        <v>1767</v>
      </c>
      <c r="ABN168" t="s">
        <v>1767</v>
      </c>
      <c r="ABO168" t="s">
        <v>1767</v>
      </c>
      <c r="ABP168" t="s">
        <v>1767</v>
      </c>
      <c r="ABQ168" t="s">
        <v>1767</v>
      </c>
      <c r="ABR168" t="s">
        <v>1767</v>
      </c>
      <c r="ABS168" t="s">
        <v>1767</v>
      </c>
      <c r="ABT168" t="s">
        <v>1767</v>
      </c>
      <c r="ABU168" t="s">
        <v>1767</v>
      </c>
      <c r="ABV168" t="s">
        <v>1767</v>
      </c>
      <c r="ABW168" t="s">
        <v>1767</v>
      </c>
      <c r="ABX168" t="s">
        <v>1763</v>
      </c>
      <c r="ABY168" t="s">
        <v>1767</v>
      </c>
      <c r="ABZ168" t="s">
        <v>1767</v>
      </c>
      <c r="ACA168" t="s">
        <v>1767</v>
      </c>
      <c r="ACB168" t="s">
        <v>1767</v>
      </c>
      <c r="ACC168" t="s">
        <v>1767</v>
      </c>
      <c r="ACD168" t="s">
        <v>1767</v>
      </c>
      <c r="ACE168" t="s">
        <v>1767</v>
      </c>
      <c r="ACF168" t="s">
        <v>1767</v>
      </c>
      <c r="ACG168" t="s">
        <v>1767</v>
      </c>
      <c r="ACH168" t="s">
        <v>1767</v>
      </c>
      <c r="ACI168" t="s">
        <v>1767</v>
      </c>
    </row>
    <row r="169" spans="1:763">
      <c r="A169" t="s">
        <v>1546</v>
      </c>
      <c r="B169" t="s">
        <v>1547</v>
      </c>
      <c r="C169" t="s">
        <v>1548</v>
      </c>
      <c r="D169" t="s">
        <v>941</v>
      </c>
      <c r="E169" t="s">
        <v>941</v>
      </c>
      <c r="P169" t="s">
        <v>812</v>
      </c>
      <c r="Q169">
        <v>0.874863865752458</v>
      </c>
      <c r="T169" t="s">
        <v>1866</v>
      </c>
      <c r="V169" t="s">
        <v>1763</v>
      </c>
      <c r="X169" t="s">
        <v>1914</v>
      </c>
      <c r="Y169" t="s">
        <v>1791</v>
      </c>
      <c r="AA169" t="s">
        <v>1792</v>
      </c>
      <c r="AB169" t="s">
        <v>1766</v>
      </c>
      <c r="AC169" t="s">
        <v>836</v>
      </c>
      <c r="AD169" t="s">
        <v>1767</v>
      </c>
      <c r="AE169" t="s">
        <v>836</v>
      </c>
      <c r="AF169" t="s">
        <v>818</v>
      </c>
      <c r="AG169" t="s">
        <v>818</v>
      </c>
      <c r="KF169" t="s">
        <v>836</v>
      </c>
      <c r="KH169" t="s">
        <v>818</v>
      </c>
      <c r="KI169" t="s">
        <v>818</v>
      </c>
      <c r="KJ169" t="s">
        <v>818</v>
      </c>
      <c r="KK169" t="s">
        <v>845</v>
      </c>
      <c r="KL169" t="s">
        <v>818</v>
      </c>
      <c r="KM169" t="s">
        <v>845</v>
      </c>
      <c r="KN169" t="s">
        <v>818</v>
      </c>
      <c r="KO169" t="s">
        <v>818</v>
      </c>
      <c r="KP169" t="s">
        <v>845</v>
      </c>
      <c r="KQ169" t="s">
        <v>845</v>
      </c>
      <c r="KR169" t="s">
        <v>845</v>
      </c>
      <c r="KS169" t="s">
        <v>818</v>
      </c>
      <c r="KT169" t="s">
        <v>818</v>
      </c>
      <c r="KU169" t="s">
        <v>818</v>
      </c>
      <c r="KV169" t="s">
        <v>818</v>
      </c>
      <c r="KW169" t="s">
        <v>845</v>
      </c>
      <c r="KX169" t="s">
        <v>818</v>
      </c>
      <c r="KY169" t="s">
        <v>818</v>
      </c>
      <c r="KZ169" t="s">
        <v>845</v>
      </c>
      <c r="LA169" t="s">
        <v>845</v>
      </c>
      <c r="LB169" t="s">
        <v>845</v>
      </c>
      <c r="LC169" t="s">
        <v>837</v>
      </c>
      <c r="LD169" t="s">
        <v>836</v>
      </c>
      <c r="LE169" t="s">
        <v>845</v>
      </c>
      <c r="LF169" t="s">
        <v>837</v>
      </c>
      <c r="LH169" t="s">
        <v>1767</v>
      </c>
      <c r="LI169" t="s">
        <v>1767</v>
      </c>
      <c r="LJ169" t="s">
        <v>1767</v>
      </c>
      <c r="LK169" t="s">
        <v>1767</v>
      </c>
      <c r="LL169" t="s">
        <v>1767</v>
      </c>
      <c r="LM169" t="s">
        <v>1767</v>
      </c>
      <c r="LO169" t="s">
        <v>1767</v>
      </c>
      <c r="LQ169" t="s">
        <v>1767</v>
      </c>
      <c r="LR169" t="s">
        <v>818</v>
      </c>
      <c r="LS169" t="s">
        <v>818</v>
      </c>
      <c r="LT169" t="s">
        <v>818</v>
      </c>
      <c r="LU169" t="s">
        <v>818</v>
      </c>
      <c r="LV169" t="s">
        <v>818</v>
      </c>
      <c r="LW169" t="s">
        <v>818</v>
      </c>
      <c r="LX169" t="s">
        <v>1767</v>
      </c>
      <c r="MA169" t="s">
        <v>1793</v>
      </c>
      <c r="MB169" t="s">
        <v>933</v>
      </c>
      <c r="MC169" t="s">
        <v>1920</v>
      </c>
      <c r="MD169" t="s">
        <v>1763</v>
      </c>
      <c r="MF169" t="s">
        <v>1770</v>
      </c>
      <c r="MI169" t="s">
        <v>1763</v>
      </c>
      <c r="MJ169" t="s">
        <v>1904</v>
      </c>
      <c r="MU169" t="s">
        <v>1767</v>
      </c>
      <c r="MV169" t="s">
        <v>1763</v>
      </c>
      <c r="MW169" t="s">
        <v>1763</v>
      </c>
      <c r="MX169" t="s">
        <v>1767</v>
      </c>
      <c r="MY169" t="s">
        <v>1767</v>
      </c>
      <c r="MZ169" t="s">
        <v>1767</v>
      </c>
      <c r="NA169" t="s">
        <v>1767</v>
      </c>
      <c r="NB169" t="s">
        <v>1767</v>
      </c>
      <c r="NR169" t="s">
        <v>1767</v>
      </c>
      <c r="NU169" t="s">
        <v>1848</v>
      </c>
      <c r="NX169" t="s">
        <v>1928</v>
      </c>
      <c r="NY169" t="s">
        <v>818</v>
      </c>
      <c r="OA169" t="s">
        <v>1763</v>
      </c>
      <c r="OB169" t="s">
        <v>1767</v>
      </c>
      <c r="OC169" t="s">
        <v>1767</v>
      </c>
      <c r="OD169" t="s">
        <v>1767</v>
      </c>
      <c r="OE169" t="s">
        <v>1763</v>
      </c>
      <c r="OF169" t="s">
        <v>1767</v>
      </c>
      <c r="OG169" t="s">
        <v>1767</v>
      </c>
      <c r="OH169" t="s">
        <v>1767</v>
      </c>
      <c r="OI169" t="s">
        <v>1767</v>
      </c>
      <c r="OJ169" t="s">
        <v>1767</v>
      </c>
      <c r="OK169" t="s">
        <v>1767</v>
      </c>
      <c r="OL169" t="s">
        <v>1767</v>
      </c>
      <c r="OM169" t="s">
        <v>1767</v>
      </c>
      <c r="ON169" t="s">
        <v>1767</v>
      </c>
      <c r="OP169" t="s">
        <v>1763</v>
      </c>
      <c r="OQ169" t="s">
        <v>1774</v>
      </c>
      <c r="OR169" t="s">
        <v>1775</v>
      </c>
      <c r="OS169" t="s">
        <v>1776</v>
      </c>
      <c r="OT169" t="s">
        <v>1763</v>
      </c>
      <c r="OU169" t="s">
        <v>1763</v>
      </c>
      <c r="OV169" t="s">
        <v>1777</v>
      </c>
      <c r="OW169" t="s">
        <v>1778</v>
      </c>
      <c r="OX169" t="s">
        <v>832</v>
      </c>
      <c r="OY169" t="s">
        <v>1779</v>
      </c>
      <c r="OZ169" t="s">
        <v>834</v>
      </c>
      <c r="PA169" t="s">
        <v>1763</v>
      </c>
      <c r="PB169" t="s">
        <v>1767</v>
      </c>
      <c r="PC169" t="s">
        <v>1767</v>
      </c>
      <c r="PD169" t="s">
        <v>1763</v>
      </c>
      <c r="PE169" t="s">
        <v>1767</v>
      </c>
      <c r="PF169" t="s">
        <v>1767</v>
      </c>
      <c r="PG169" t="s">
        <v>1767</v>
      </c>
      <c r="PH169" t="s">
        <v>1767</v>
      </c>
      <c r="PI169" t="s">
        <v>1767</v>
      </c>
      <c r="PJ169" t="s">
        <v>1767</v>
      </c>
      <c r="PK169" t="s">
        <v>1767</v>
      </c>
      <c r="PL169" t="s">
        <v>1780</v>
      </c>
      <c r="PM169" t="s">
        <v>1057</v>
      </c>
      <c r="PN169" t="s">
        <v>837</v>
      </c>
      <c r="PO169" t="s">
        <v>1812</v>
      </c>
      <c r="PP169" t="s">
        <v>1782</v>
      </c>
      <c r="PQ169" t="s">
        <v>1763</v>
      </c>
      <c r="PR169" t="s">
        <v>1763</v>
      </c>
      <c r="PS169" t="s">
        <v>1767</v>
      </c>
      <c r="PT169" t="s">
        <v>1767</v>
      </c>
      <c r="PU169" t="s">
        <v>1767</v>
      </c>
      <c r="PV169" t="s">
        <v>1767</v>
      </c>
      <c r="PW169" t="s">
        <v>1767</v>
      </c>
      <c r="PX169" t="s">
        <v>1767</v>
      </c>
      <c r="PY169" t="s">
        <v>1767</v>
      </c>
      <c r="PZ169" t="s">
        <v>1783</v>
      </c>
      <c r="QA169" t="s">
        <v>841</v>
      </c>
      <c r="QB169" t="s">
        <v>1814</v>
      </c>
      <c r="QC169" t="s">
        <v>1785</v>
      </c>
      <c r="QD169" t="s">
        <v>1869</v>
      </c>
      <c r="QE169" t="s">
        <v>837</v>
      </c>
      <c r="QF169" t="s">
        <v>1763</v>
      </c>
      <c r="QG169" t="s">
        <v>1767</v>
      </c>
      <c r="QH169" t="s">
        <v>1763</v>
      </c>
      <c r="QI169" t="s">
        <v>1767</v>
      </c>
      <c r="QJ169" t="s">
        <v>1763</v>
      </c>
      <c r="QK169" t="s">
        <v>1763</v>
      </c>
      <c r="QL169" t="s">
        <v>1767</v>
      </c>
      <c r="QM169" t="s">
        <v>1763</v>
      </c>
      <c r="QN169" t="s">
        <v>1767</v>
      </c>
      <c r="QO169" t="s">
        <v>1767</v>
      </c>
      <c r="QP169" t="s">
        <v>1767</v>
      </c>
      <c r="QQ169" t="s">
        <v>1767</v>
      </c>
      <c r="QR169" t="s">
        <v>1801</v>
      </c>
      <c r="QS169" t="s">
        <v>1763</v>
      </c>
      <c r="QT169" t="s">
        <v>1767</v>
      </c>
      <c r="QU169" t="s">
        <v>1767</v>
      </c>
      <c r="QV169" t="s">
        <v>1767</v>
      </c>
      <c r="QW169" t="s">
        <v>1767</v>
      </c>
      <c r="QX169" t="s">
        <v>1767</v>
      </c>
      <c r="QY169" t="s">
        <v>1767</v>
      </c>
      <c r="QZ169" t="s">
        <v>1767</v>
      </c>
      <c r="RA169" t="s">
        <v>1767</v>
      </c>
      <c r="RB169" t="s">
        <v>1767</v>
      </c>
      <c r="RC169" t="s">
        <v>1767</v>
      </c>
      <c r="RD169" t="s">
        <v>1767</v>
      </c>
      <c r="RE169" t="s">
        <v>1767</v>
      </c>
      <c r="RF169" t="s">
        <v>1767</v>
      </c>
      <c r="RG169" t="s">
        <v>1767</v>
      </c>
      <c r="RH169" t="s">
        <v>1767</v>
      </c>
      <c r="RI169" t="s">
        <v>1767</v>
      </c>
      <c r="RJ169" t="s">
        <v>1767</v>
      </c>
      <c r="RK169" t="s">
        <v>1763</v>
      </c>
      <c r="RL169" t="s">
        <v>1763</v>
      </c>
      <c r="RM169" t="s">
        <v>1767</v>
      </c>
      <c r="RN169" t="s">
        <v>1767</v>
      </c>
      <c r="RO169" t="s">
        <v>1767</v>
      </c>
      <c r="RP169" t="s">
        <v>1767</v>
      </c>
      <c r="RQ169" t="s">
        <v>1767</v>
      </c>
      <c r="RR169" t="s">
        <v>1767</v>
      </c>
      <c r="RS169" t="s">
        <v>1767</v>
      </c>
      <c r="RT169" t="s">
        <v>1767</v>
      </c>
      <c r="RU169" t="s">
        <v>1767</v>
      </c>
      <c r="RV169" t="s">
        <v>1767</v>
      </c>
      <c r="RW169" t="s">
        <v>1767</v>
      </c>
      <c r="RX169" t="s">
        <v>845</v>
      </c>
      <c r="RY169" t="s">
        <v>897</v>
      </c>
      <c r="RZ169" t="s">
        <v>1763</v>
      </c>
      <c r="SA169" t="s">
        <v>1763</v>
      </c>
      <c r="SB169" t="s">
        <v>1767</v>
      </c>
      <c r="SC169" t="s">
        <v>1767</v>
      </c>
      <c r="SD169" t="s">
        <v>1763</v>
      </c>
      <c r="SE169" t="s">
        <v>1767</v>
      </c>
      <c r="SF169" t="s">
        <v>1767</v>
      </c>
      <c r="SG169" t="s">
        <v>1767</v>
      </c>
      <c r="SH169" t="s">
        <v>1767</v>
      </c>
      <c r="SI169" t="s">
        <v>1767</v>
      </c>
      <c r="SJ169" t="s">
        <v>1767</v>
      </c>
      <c r="SK169" t="s">
        <v>1767</v>
      </c>
      <c r="SL169" t="s">
        <v>1767</v>
      </c>
      <c r="SM169" t="s">
        <v>1767</v>
      </c>
      <c r="SN169" t="s">
        <v>1767</v>
      </c>
      <c r="SO169" t="s">
        <v>1767</v>
      </c>
      <c r="SP169" t="s">
        <v>1763</v>
      </c>
      <c r="SQ169" t="s">
        <v>1767</v>
      </c>
      <c r="SR169" t="s">
        <v>1767</v>
      </c>
      <c r="SS169" t="s">
        <v>1767</v>
      </c>
      <c r="ST169" t="s">
        <v>1767</v>
      </c>
      <c r="SU169" t="s">
        <v>1767</v>
      </c>
      <c r="SV169" t="s">
        <v>1767</v>
      </c>
      <c r="SW169" t="s">
        <v>1763</v>
      </c>
      <c r="SX169" t="s">
        <v>1767</v>
      </c>
      <c r="SY169" t="s">
        <v>1767</v>
      </c>
      <c r="SZ169" t="s">
        <v>1767</v>
      </c>
      <c r="TA169" t="s">
        <v>1767</v>
      </c>
      <c r="TB169" t="s">
        <v>1767</v>
      </c>
      <c r="TC169" t="s">
        <v>1767</v>
      </c>
      <c r="TD169" t="s">
        <v>1767</v>
      </c>
      <c r="TE169" t="s">
        <v>1767</v>
      </c>
      <c r="TF169" t="s">
        <v>1767</v>
      </c>
      <c r="TG169" t="s">
        <v>1767</v>
      </c>
      <c r="TH169" t="s">
        <v>1767</v>
      </c>
      <c r="TI169" t="s">
        <v>1767</v>
      </c>
      <c r="TJ169" t="s">
        <v>1767</v>
      </c>
      <c r="TU169" t="s">
        <v>1767</v>
      </c>
      <c r="TY169" t="s">
        <v>1763</v>
      </c>
      <c r="TZ169" t="s">
        <v>1767</v>
      </c>
      <c r="UA169" t="s">
        <v>1767</v>
      </c>
      <c r="UB169" t="s">
        <v>1763</v>
      </c>
      <c r="UC169" t="s">
        <v>1763</v>
      </c>
      <c r="UD169" t="s">
        <v>1767</v>
      </c>
      <c r="UE169" t="s">
        <v>1767</v>
      </c>
      <c r="UF169" t="s">
        <v>1767</v>
      </c>
      <c r="UG169" t="s">
        <v>1767</v>
      </c>
      <c r="UH169" t="s">
        <v>1767</v>
      </c>
      <c r="UI169" t="s">
        <v>1767</v>
      </c>
      <c r="UJ169" t="s">
        <v>1767</v>
      </c>
      <c r="UK169" t="s">
        <v>1767</v>
      </c>
      <c r="UL169" t="s">
        <v>1763</v>
      </c>
      <c r="UM169" t="s">
        <v>1763</v>
      </c>
      <c r="UN169" t="s">
        <v>1763</v>
      </c>
      <c r="UO169" t="s">
        <v>1763</v>
      </c>
      <c r="UP169" t="s">
        <v>1763</v>
      </c>
      <c r="UQ169" t="s">
        <v>1767</v>
      </c>
      <c r="UR169" t="s">
        <v>1767</v>
      </c>
      <c r="US169" t="s">
        <v>1767</v>
      </c>
      <c r="UT169" t="s">
        <v>1767</v>
      </c>
      <c r="UU169" t="s">
        <v>1763</v>
      </c>
      <c r="UV169" t="s">
        <v>1767</v>
      </c>
      <c r="UW169" t="s">
        <v>1767</v>
      </c>
      <c r="UX169" t="s">
        <v>1767</v>
      </c>
      <c r="UY169" t="s">
        <v>1767</v>
      </c>
      <c r="UZ169" t="s">
        <v>1767</v>
      </c>
      <c r="VB169" t="s">
        <v>1787</v>
      </c>
      <c r="VC169" t="s">
        <v>1846</v>
      </c>
      <c r="VD169" t="s">
        <v>1767</v>
      </c>
      <c r="VE169" t="s">
        <v>1767</v>
      </c>
      <c r="VF169" t="s">
        <v>1763</v>
      </c>
      <c r="VG169" t="s">
        <v>1767</v>
      </c>
      <c r="VH169" t="s">
        <v>1763</v>
      </c>
      <c r="VI169" t="s">
        <v>1767</v>
      </c>
      <c r="VJ169" t="s">
        <v>1763</v>
      </c>
      <c r="VK169" t="s">
        <v>1767</v>
      </c>
      <c r="VL169" t="s">
        <v>1767</v>
      </c>
      <c r="VM169" t="s">
        <v>1767</v>
      </c>
      <c r="VN169" t="s">
        <v>1767</v>
      </c>
      <c r="VO169" t="s">
        <v>1767</v>
      </c>
      <c r="VP169" t="s">
        <v>1767</v>
      </c>
      <c r="VQ169" t="s">
        <v>1767</v>
      </c>
      <c r="VY169" t="s">
        <v>1763</v>
      </c>
      <c r="VZ169" t="s">
        <v>1763</v>
      </c>
      <c r="WA169" t="s">
        <v>1763</v>
      </c>
      <c r="WB169" t="s">
        <v>1763</v>
      </c>
      <c r="WC169" t="s">
        <v>1767</v>
      </c>
      <c r="WD169" t="s">
        <v>1763</v>
      </c>
      <c r="WE169" t="s">
        <v>1767</v>
      </c>
      <c r="WF169" t="s">
        <v>1763</v>
      </c>
      <c r="WG169" t="s">
        <v>1767</v>
      </c>
      <c r="WH169" t="s">
        <v>1767</v>
      </c>
      <c r="WI169" t="s">
        <v>1767</v>
      </c>
      <c r="WJ169" t="s">
        <v>1763</v>
      </c>
      <c r="WK169" t="s">
        <v>1763</v>
      </c>
      <c r="WL169" t="s">
        <v>1763</v>
      </c>
      <c r="WM169" t="s">
        <v>1767</v>
      </c>
      <c r="WN169" t="s">
        <v>1767</v>
      </c>
      <c r="WO169" t="s">
        <v>1767</v>
      </c>
      <c r="WP169" t="s">
        <v>1767</v>
      </c>
      <c r="WQ169" t="s">
        <v>1767</v>
      </c>
      <c r="WR169" t="s">
        <v>1767</v>
      </c>
      <c r="WS169" t="s">
        <v>956</v>
      </c>
      <c r="WT169" t="s">
        <v>1886</v>
      </c>
      <c r="WU169" t="s">
        <v>1763</v>
      </c>
      <c r="WV169" t="s">
        <v>1763</v>
      </c>
      <c r="WW169" t="s">
        <v>1763</v>
      </c>
      <c r="WX169" t="s">
        <v>1767</v>
      </c>
      <c r="WY169" t="s">
        <v>1767</v>
      </c>
      <c r="WZ169" t="s">
        <v>1767</v>
      </c>
      <c r="XA169" t="s">
        <v>1767</v>
      </c>
      <c r="XB169" t="s">
        <v>1767</v>
      </c>
      <c r="XC169" t="s">
        <v>1789</v>
      </c>
      <c r="XD169" t="s">
        <v>1763</v>
      </c>
      <c r="XE169" t="s">
        <v>1763</v>
      </c>
      <c r="XF169" t="s">
        <v>1767</v>
      </c>
      <c r="XG169" t="s">
        <v>1767</v>
      </c>
      <c r="XH169" t="s">
        <v>1767</v>
      </c>
      <c r="XI169" t="s">
        <v>1763</v>
      </c>
      <c r="XJ169" t="s">
        <v>1767</v>
      </c>
      <c r="XK169" t="s">
        <v>1767</v>
      </c>
      <c r="XL169" t="s">
        <v>1767</v>
      </c>
      <c r="XM169" t="s">
        <v>1767</v>
      </c>
      <c r="XN169" t="s">
        <v>1767</v>
      </c>
      <c r="XO169" t="s">
        <v>1767</v>
      </c>
      <c r="XP169" t="s">
        <v>1767</v>
      </c>
      <c r="XQ169" t="s">
        <v>1767</v>
      </c>
      <c r="XR169" t="s">
        <v>1763</v>
      </c>
      <c r="XS169" t="s">
        <v>1767</v>
      </c>
      <c r="XT169" t="s">
        <v>1763</v>
      </c>
      <c r="XU169" t="s">
        <v>1763</v>
      </c>
      <c r="XV169" t="s">
        <v>1767</v>
      </c>
      <c r="XW169" t="s">
        <v>1767</v>
      </c>
      <c r="XX169" t="s">
        <v>1767</v>
      </c>
      <c r="XY169" t="s">
        <v>1767</v>
      </c>
      <c r="XZ169" t="s">
        <v>1767</v>
      </c>
      <c r="ZM169" t="s">
        <v>1767</v>
      </c>
      <c r="ZN169" t="s">
        <v>1767</v>
      </c>
      <c r="ZO169" t="s">
        <v>1767</v>
      </c>
      <c r="ZP169" t="s">
        <v>1767</v>
      </c>
      <c r="ZQ169" t="s">
        <v>1767</v>
      </c>
      <c r="ZR169" t="s">
        <v>1763</v>
      </c>
      <c r="ZS169" t="s">
        <v>1763</v>
      </c>
      <c r="ZT169" t="s">
        <v>1767</v>
      </c>
      <c r="ZU169" t="s">
        <v>1767</v>
      </c>
      <c r="ZV169" t="s">
        <v>1767</v>
      </c>
      <c r="ZW169" t="s">
        <v>1763</v>
      </c>
      <c r="ZX169" t="s">
        <v>1767</v>
      </c>
      <c r="ZY169" t="s">
        <v>1767</v>
      </c>
      <c r="ZZ169" t="s">
        <v>1767</v>
      </c>
      <c r="AAA169" t="s">
        <v>1767</v>
      </c>
      <c r="AAB169" t="s">
        <v>1767</v>
      </c>
      <c r="AAC169" t="s">
        <v>1767</v>
      </c>
      <c r="AAD169" t="s">
        <v>1767</v>
      </c>
      <c r="AAE169" t="s">
        <v>1767</v>
      </c>
      <c r="AAF169" t="s">
        <v>1767</v>
      </c>
      <c r="AAH169" t="s">
        <v>1763</v>
      </c>
      <c r="AAI169" t="s">
        <v>1767</v>
      </c>
      <c r="AAJ169" t="s">
        <v>1763</v>
      </c>
      <c r="AAK169" t="s">
        <v>1767</v>
      </c>
      <c r="AAL169" t="s">
        <v>1767</v>
      </c>
      <c r="AAM169" t="s">
        <v>1767</v>
      </c>
      <c r="AAN169" t="s">
        <v>1767</v>
      </c>
      <c r="AAO169" t="s">
        <v>1767</v>
      </c>
      <c r="AAP169" t="s">
        <v>1767</v>
      </c>
      <c r="AAQ169" t="s">
        <v>1767</v>
      </c>
      <c r="AAR169" t="s">
        <v>1767</v>
      </c>
      <c r="AAS169" t="s">
        <v>1767</v>
      </c>
      <c r="AAT169" t="s">
        <v>1767</v>
      </c>
      <c r="AAV169" t="s">
        <v>1767</v>
      </c>
      <c r="AAW169" t="s">
        <v>1767</v>
      </c>
      <c r="AAX169" t="s">
        <v>1767</v>
      </c>
      <c r="AAY169" t="s">
        <v>1767</v>
      </c>
      <c r="AAZ169" t="s">
        <v>1767</v>
      </c>
      <c r="ABA169" t="s">
        <v>1767</v>
      </c>
      <c r="ABB169" t="s">
        <v>1763</v>
      </c>
      <c r="ABC169" t="s">
        <v>1767</v>
      </c>
      <c r="ABD169" t="s">
        <v>1763</v>
      </c>
      <c r="ABE169" t="s">
        <v>1767</v>
      </c>
      <c r="ABF169" t="s">
        <v>1767</v>
      </c>
      <c r="ABG169" t="s">
        <v>1767</v>
      </c>
      <c r="ABH169" t="s">
        <v>1767</v>
      </c>
      <c r="ABI169" t="s">
        <v>1767</v>
      </c>
      <c r="ABJ169" t="s">
        <v>1767</v>
      </c>
      <c r="ABK169" t="s">
        <v>1767</v>
      </c>
      <c r="ABL169" t="s">
        <v>1763</v>
      </c>
      <c r="ABM169" t="s">
        <v>1767</v>
      </c>
      <c r="ABN169" t="s">
        <v>1767</v>
      </c>
      <c r="ABO169" t="s">
        <v>1767</v>
      </c>
      <c r="ABP169" t="s">
        <v>1763</v>
      </c>
      <c r="ABQ169" t="s">
        <v>1767</v>
      </c>
      <c r="ABR169" t="s">
        <v>1767</v>
      </c>
      <c r="ABS169" t="s">
        <v>1767</v>
      </c>
      <c r="ABT169" t="s">
        <v>1767</v>
      </c>
      <c r="ABU169" t="s">
        <v>1767</v>
      </c>
      <c r="ABV169" t="s">
        <v>1767</v>
      </c>
      <c r="ABW169" t="s">
        <v>1763</v>
      </c>
      <c r="ABX169" t="s">
        <v>1767</v>
      </c>
      <c r="ABY169" t="s">
        <v>1763</v>
      </c>
      <c r="ABZ169" t="s">
        <v>1767</v>
      </c>
      <c r="ACA169" t="s">
        <v>1767</v>
      </c>
      <c r="ACB169" t="s">
        <v>1763</v>
      </c>
      <c r="ACC169" t="s">
        <v>1767</v>
      </c>
      <c r="ACD169" t="s">
        <v>1767</v>
      </c>
      <c r="ACE169" t="s">
        <v>1767</v>
      </c>
      <c r="ACF169" t="s">
        <v>1767</v>
      </c>
      <c r="ACG169" t="s">
        <v>1767</v>
      </c>
      <c r="ACH169" t="s">
        <v>1767</v>
      </c>
      <c r="ACI169" t="s">
        <v>1767</v>
      </c>
    </row>
    <row r="170" spans="1:763">
      <c r="A170" t="s">
        <v>1549</v>
      </c>
      <c r="B170" t="s">
        <v>1550</v>
      </c>
      <c r="C170" t="s">
        <v>1551</v>
      </c>
      <c r="D170" t="s">
        <v>873</v>
      </c>
      <c r="E170" t="s">
        <v>873</v>
      </c>
      <c r="P170" t="s">
        <v>1015</v>
      </c>
      <c r="Q170">
        <v>1.5359010936757009</v>
      </c>
      <c r="T170" t="s">
        <v>1837</v>
      </c>
      <c r="V170" t="s">
        <v>1763</v>
      </c>
      <c r="X170" t="s">
        <v>1767</v>
      </c>
      <c r="Y170" t="s">
        <v>1764</v>
      </c>
      <c r="Z170" t="s">
        <v>1764</v>
      </c>
      <c r="AA170" t="s">
        <v>1792</v>
      </c>
      <c r="AB170" t="s">
        <v>1766</v>
      </c>
      <c r="AC170" t="s">
        <v>1901</v>
      </c>
      <c r="AD170" t="s">
        <v>1767</v>
      </c>
      <c r="AE170" t="s">
        <v>1879</v>
      </c>
      <c r="AF170" t="s">
        <v>837</v>
      </c>
      <c r="AG170" t="s">
        <v>818</v>
      </c>
      <c r="KF170" t="s">
        <v>1901</v>
      </c>
      <c r="KH170" t="s">
        <v>818</v>
      </c>
      <c r="KI170" t="s">
        <v>845</v>
      </c>
      <c r="KJ170" t="s">
        <v>818</v>
      </c>
      <c r="KK170" t="s">
        <v>837</v>
      </c>
      <c r="KL170" t="s">
        <v>845</v>
      </c>
      <c r="KM170" t="s">
        <v>818</v>
      </c>
      <c r="KN170" t="s">
        <v>837</v>
      </c>
      <c r="KO170" t="s">
        <v>845</v>
      </c>
      <c r="KP170" t="s">
        <v>836</v>
      </c>
      <c r="KQ170" t="s">
        <v>879</v>
      </c>
      <c r="KR170" t="s">
        <v>818</v>
      </c>
      <c r="KS170" t="s">
        <v>845</v>
      </c>
      <c r="KT170" t="s">
        <v>845</v>
      </c>
      <c r="KU170" t="s">
        <v>837</v>
      </c>
      <c r="KV170" t="s">
        <v>818</v>
      </c>
      <c r="KW170" t="s">
        <v>818</v>
      </c>
      <c r="KX170" t="s">
        <v>845</v>
      </c>
      <c r="KY170" t="s">
        <v>818</v>
      </c>
      <c r="KZ170" t="s">
        <v>836</v>
      </c>
      <c r="LA170" t="s">
        <v>845</v>
      </c>
      <c r="LB170" t="s">
        <v>879</v>
      </c>
      <c r="LC170" t="s">
        <v>1810</v>
      </c>
      <c r="LD170" t="s">
        <v>1901</v>
      </c>
      <c r="LE170" t="s">
        <v>1057</v>
      </c>
      <c r="LF170" t="s">
        <v>879</v>
      </c>
      <c r="LH170" t="s">
        <v>1763</v>
      </c>
      <c r="LI170" t="s">
        <v>1767</v>
      </c>
      <c r="LJ170" t="s">
        <v>1763</v>
      </c>
      <c r="LK170" t="s">
        <v>1763</v>
      </c>
      <c r="LL170" t="s">
        <v>1767</v>
      </c>
      <c r="LM170" t="s">
        <v>1767</v>
      </c>
      <c r="LN170" t="s">
        <v>1763</v>
      </c>
      <c r="LO170" t="s">
        <v>1767</v>
      </c>
      <c r="LQ170" t="s">
        <v>1767</v>
      </c>
      <c r="LR170" t="s">
        <v>837</v>
      </c>
      <c r="LS170" t="s">
        <v>818</v>
      </c>
      <c r="LV170" t="s">
        <v>837</v>
      </c>
      <c r="LX170" t="s">
        <v>1767</v>
      </c>
      <c r="MA170" t="s">
        <v>1793</v>
      </c>
      <c r="MB170" t="s">
        <v>942</v>
      </c>
      <c r="MC170" t="s">
        <v>1769</v>
      </c>
      <c r="MD170" t="s">
        <v>1763</v>
      </c>
      <c r="MF170" t="s">
        <v>1770</v>
      </c>
      <c r="MI170" t="s">
        <v>1763</v>
      </c>
      <c r="MJ170" t="s">
        <v>1811</v>
      </c>
      <c r="MU170" t="s">
        <v>1763</v>
      </c>
      <c r="NC170" t="s">
        <v>1767</v>
      </c>
      <c r="ND170" t="s">
        <v>1767</v>
      </c>
      <c r="NE170" t="s">
        <v>1763</v>
      </c>
      <c r="NR170" t="s">
        <v>1763</v>
      </c>
      <c r="NS170" t="s">
        <v>1763</v>
      </c>
      <c r="NT170" t="s">
        <v>1788</v>
      </c>
      <c r="NU170" t="s">
        <v>1882</v>
      </c>
      <c r="NX170" t="s">
        <v>1773</v>
      </c>
      <c r="NY170" t="s">
        <v>1057</v>
      </c>
      <c r="NZ170" t="s">
        <v>903</v>
      </c>
      <c r="OP170" t="s">
        <v>1767</v>
      </c>
      <c r="OQ170" t="s">
        <v>1774</v>
      </c>
      <c r="OR170" t="s">
        <v>1775</v>
      </c>
      <c r="OS170" t="s">
        <v>1806</v>
      </c>
      <c r="OT170" t="s">
        <v>1763</v>
      </c>
      <c r="OU170" t="s">
        <v>1767</v>
      </c>
      <c r="OV170" t="s">
        <v>1777</v>
      </c>
      <c r="OW170" t="s">
        <v>1778</v>
      </c>
      <c r="OX170" t="s">
        <v>832</v>
      </c>
      <c r="OY170" t="s">
        <v>1779</v>
      </c>
      <c r="OZ170" t="s">
        <v>928</v>
      </c>
      <c r="PA170" t="s">
        <v>1767</v>
      </c>
      <c r="PB170" t="s">
        <v>1767</v>
      </c>
      <c r="PC170" t="s">
        <v>1767</v>
      </c>
      <c r="PD170" t="s">
        <v>1767</v>
      </c>
      <c r="PE170" t="s">
        <v>1767</v>
      </c>
      <c r="PF170" t="s">
        <v>1763</v>
      </c>
      <c r="PG170" t="s">
        <v>1767</v>
      </c>
      <c r="PH170" t="s">
        <v>1767</v>
      </c>
      <c r="PI170" t="s">
        <v>1767</v>
      </c>
      <c r="PJ170" t="s">
        <v>1767</v>
      </c>
      <c r="PK170" t="s">
        <v>1767</v>
      </c>
      <c r="PL170" t="s">
        <v>1780</v>
      </c>
      <c r="PM170" t="s">
        <v>837</v>
      </c>
      <c r="PN170" t="s">
        <v>845</v>
      </c>
      <c r="PO170" t="s">
        <v>1807</v>
      </c>
      <c r="PP170" t="s">
        <v>1813</v>
      </c>
      <c r="PQ170" t="s">
        <v>1763</v>
      </c>
      <c r="PR170" t="s">
        <v>1763</v>
      </c>
      <c r="PS170" t="s">
        <v>1767</v>
      </c>
      <c r="PT170" t="s">
        <v>1767</v>
      </c>
      <c r="PU170" t="s">
        <v>1767</v>
      </c>
      <c r="PV170" t="s">
        <v>1767</v>
      </c>
      <c r="PW170" t="s">
        <v>1767</v>
      </c>
      <c r="PX170" t="s">
        <v>1767</v>
      </c>
      <c r="PY170" t="s">
        <v>1767</v>
      </c>
      <c r="PZ170" t="s">
        <v>1783</v>
      </c>
      <c r="QA170" t="s">
        <v>841</v>
      </c>
      <c r="QB170" t="s">
        <v>1814</v>
      </c>
      <c r="QC170" t="s">
        <v>1785</v>
      </c>
      <c r="QD170" t="s">
        <v>1815</v>
      </c>
      <c r="QE170" t="s">
        <v>845</v>
      </c>
      <c r="QF170" t="s">
        <v>1763</v>
      </c>
      <c r="QG170" t="s">
        <v>1763</v>
      </c>
      <c r="QH170" t="s">
        <v>1763</v>
      </c>
      <c r="QI170" t="s">
        <v>1767</v>
      </c>
      <c r="QJ170" t="s">
        <v>1767</v>
      </c>
      <c r="QK170" t="s">
        <v>1763</v>
      </c>
      <c r="QL170" t="s">
        <v>1767</v>
      </c>
      <c r="QM170" t="s">
        <v>1767</v>
      </c>
      <c r="QN170" t="s">
        <v>1767</v>
      </c>
      <c r="QO170" t="s">
        <v>1767</v>
      </c>
      <c r="QP170" t="s">
        <v>1767</v>
      </c>
      <c r="QQ170" t="s">
        <v>1767</v>
      </c>
      <c r="QR170" t="s">
        <v>1763</v>
      </c>
      <c r="QS170" t="s">
        <v>1763</v>
      </c>
      <c r="QT170" t="s">
        <v>1767</v>
      </c>
      <c r="QU170" t="s">
        <v>1767</v>
      </c>
      <c r="QV170" t="s">
        <v>1767</v>
      </c>
      <c r="QW170" t="s">
        <v>1767</v>
      </c>
      <c r="QX170" t="s">
        <v>1767</v>
      </c>
      <c r="QY170" t="s">
        <v>1767</v>
      </c>
      <c r="QZ170" t="s">
        <v>1767</v>
      </c>
      <c r="RA170" t="s">
        <v>1767</v>
      </c>
      <c r="RB170" t="s">
        <v>1767</v>
      </c>
      <c r="RC170" t="s">
        <v>1767</v>
      </c>
      <c r="RD170" t="s">
        <v>1767</v>
      </c>
      <c r="RE170" t="s">
        <v>1767</v>
      </c>
      <c r="RF170" t="s">
        <v>1767</v>
      </c>
      <c r="RG170" t="s">
        <v>1767</v>
      </c>
      <c r="RH170" t="s">
        <v>1767</v>
      </c>
      <c r="RI170" t="s">
        <v>1767</v>
      </c>
      <c r="RJ170" t="s">
        <v>1767</v>
      </c>
      <c r="RK170" t="s">
        <v>1763</v>
      </c>
      <c r="RL170" t="s">
        <v>1763</v>
      </c>
      <c r="RM170" t="s">
        <v>1767</v>
      </c>
      <c r="RN170" t="s">
        <v>1767</v>
      </c>
      <c r="RO170" t="s">
        <v>1767</v>
      </c>
      <c r="RP170" t="s">
        <v>1767</v>
      </c>
      <c r="RQ170" t="s">
        <v>1767</v>
      </c>
      <c r="RR170" t="s">
        <v>1767</v>
      </c>
      <c r="RS170" t="s">
        <v>1767</v>
      </c>
      <c r="RT170" t="s">
        <v>1767</v>
      </c>
      <c r="RU170" t="s">
        <v>1767</v>
      </c>
      <c r="RV170" t="s">
        <v>1767</v>
      </c>
      <c r="RW170" t="s">
        <v>1767</v>
      </c>
      <c r="RX170" t="s">
        <v>837</v>
      </c>
      <c r="RY170" t="s">
        <v>999</v>
      </c>
      <c r="RZ170" t="s">
        <v>1763</v>
      </c>
      <c r="SA170" t="s">
        <v>1767</v>
      </c>
      <c r="SB170" t="s">
        <v>1763</v>
      </c>
      <c r="SC170" t="s">
        <v>1767</v>
      </c>
      <c r="SD170" t="s">
        <v>1763</v>
      </c>
      <c r="SE170" t="s">
        <v>1767</v>
      </c>
      <c r="SF170" t="s">
        <v>1767</v>
      </c>
      <c r="SG170" t="s">
        <v>1767</v>
      </c>
      <c r="SH170" t="s">
        <v>1767</v>
      </c>
      <c r="SI170" t="s">
        <v>1767</v>
      </c>
      <c r="SJ170" t="s">
        <v>1767</v>
      </c>
      <c r="SK170" t="s">
        <v>1767</v>
      </c>
      <c r="SL170" t="s">
        <v>1767</v>
      </c>
      <c r="SM170" t="s">
        <v>1767</v>
      </c>
      <c r="SN170" t="s">
        <v>1767</v>
      </c>
      <c r="SO170" t="s">
        <v>1767</v>
      </c>
      <c r="SP170" t="s">
        <v>1767</v>
      </c>
      <c r="SQ170" t="s">
        <v>1767</v>
      </c>
      <c r="SR170" t="s">
        <v>1763</v>
      </c>
      <c r="SS170" t="s">
        <v>1763</v>
      </c>
      <c r="ST170" t="s">
        <v>1767</v>
      </c>
      <c r="SU170" t="s">
        <v>1763</v>
      </c>
      <c r="SV170" t="s">
        <v>1767</v>
      </c>
      <c r="SW170" t="s">
        <v>1767</v>
      </c>
      <c r="SX170" t="s">
        <v>1767</v>
      </c>
      <c r="SY170" t="s">
        <v>1763</v>
      </c>
      <c r="SZ170" t="s">
        <v>1763</v>
      </c>
      <c r="TA170" t="s">
        <v>1767</v>
      </c>
      <c r="TB170" t="s">
        <v>1763</v>
      </c>
      <c r="TC170" t="s">
        <v>1767</v>
      </c>
      <c r="TD170" t="s">
        <v>1767</v>
      </c>
      <c r="TE170" t="s">
        <v>1767</v>
      </c>
      <c r="TF170" t="s">
        <v>1767</v>
      </c>
      <c r="TG170" t="s">
        <v>1767</v>
      </c>
      <c r="TH170" t="s">
        <v>1767</v>
      </c>
      <c r="TI170" t="s">
        <v>1767</v>
      </c>
      <c r="TJ170" t="s">
        <v>1763</v>
      </c>
      <c r="TK170" t="s">
        <v>1767</v>
      </c>
      <c r="TL170" t="s">
        <v>1767</v>
      </c>
      <c r="TM170" t="s">
        <v>1767</v>
      </c>
      <c r="TN170" t="s">
        <v>1767</v>
      </c>
      <c r="TO170" t="s">
        <v>1767</v>
      </c>
      <c r="TP170" t="s">
        <v>1763</v>
      </c>
      <c r="TQ170" t="s">
        <v>1767</v>
      </c>
      <c r="TR170" t="s">
        <v>1767</v>
      </c>
      <c r="TS170" t="s">
        <v>1767</v>
      </c>
      <c r="TT170" t="s">
        <v>1767</v>
      </c>
      <c r="TU170" t="s">
        <v>1767</v>
      </c>
      <c r="TV170" t="s">
        <v>1767</v>
      </c>
      <c r="TW170" t="s">
        <v>1767</v>
      </c>
      <c r="TY170" t="s">
        <v>1767</v>
      </c>
      <c r="TZ170" t="s">
        <v>1767</v>
      </c>
      <c r="UA170" t="s">
        <v>1767</v>
      </c>
      <c r="UB170" t="s">
        <v>1767</v>
      </c>
      <c r="UC170" t="s">
        <v>1767</v>
      </c>
      <c r="UD170" t="s">
        <v>1767</v>
      </c>
      <c r="UE170" t="s">
        <v>1767</v>
      </c>
      <c r="UF170" t="s">
        <v>1767</v>
      </c>
      <c r="UG170" t="s">
        <v>1767</v>
      </c>
      <c r="UH170" t="s">
        <v>1763</v>
      </c>
      <c r="UI170" t="s">
        <v>1767</v>
      </c>
      <c r="UJ170" t="s">
        <v>1767</v>
      </c>
      <c r="UK170" t="s">
        <v>1767</v>
      </c>
      <c r="UL170" t="s">
        <v>1767</v>
      </c>
      <c r="UM170" t="s">
        <v>1767</v>
      </c>
      <c r="UN170" t="s">
        <v>1767</v>
      </c>
      <c r="UO170" t="s">
        <v>1763</v>
      </c>
      <c r="UP170" t="s">
        <v>1763</v>
      </c>
      <c r="UQ170" t="s">
        <v>1767</v>
      </c>
      <c r="UR170" t="s">
        <v>1763</v>
      </c>
      <c r="US170" t="s">
        <v>1767</v>
      </c>
      <c r="UT170" t="s">
        <v>1763</v>
      </c>
      <c r="UU170" t="s">
        <v>1767</v>
      </c>
      <c r="UV170" t="s">
        <v>1767</v>
      </c>
      <c r="UW170" t="s">
        <v>1767</v>
      </c>
      <c r="UX170" t="s">
        <v>1767</v>
      </c>
      <c r="UY170" t="s">
        <v>1767</v>
      </c>
      <c r="UZ170" t="s">
        <v>1767</v>
      </c>
      <c r="VB170" t="s">
        <v>1822</v>
      </c>
      <c r="VC170" t="s">
        <v>1788</v>
      </c>
      <c r="VD170" t="s">
        <v>1767</v>
      </c>
      <c r="VE170" t="s">
        <v>1767</v>
      </c>
      <c r="VF170" t="s">
        <v>1763</v>
      </c>
      <c r="VG170" t="s">
        <v>1767</v>
      </c>
      <c r="VH170" t="s">
        <v>1767</v>
      </c>
      <c r="VI170" t="s">
        <v>1767</v>
      </c>
      <c r="VJ170" t="s">
        <v>1767</v>
      </c>
      <c r="VK170" t="s">
        <v>1767</v>
      </c>
      <c r="VL170" t="s">
        <v>1767</v>
      </c>
      <c r="VM170" t="s">
        <v>1767</v>
      </c>
      <c r="VN170" t="s">
        <v>1767</v>
      </c>
      <c r="VO170" t="s">
        <v>1767</v>
      </c>
      <c r="VP170" t="s">
        <v>1767</v>
      </c>
      <c r="VQ170" t="s">
        <v>1767</v>
      </c>
      <c r="VR170" t="s">
        <v>1763</v>
      </c>
      <c r="VS170" t="s">
        <v>1763</v>
      </c>
      <c r="VT170" t="s">
        <v>1767</v>
      </c>
      <c r="VU170" t="s">
        <v>1767</v>
      </c>
      <c r="VV170" t="s">
        <v>1767</v>
      </c>
      <c r="VW170" t="s">
        <v>1767</v>
      </c>
      <c r="VX170" t="s">
        <v>1767</v>
      </c>
      <c r="VY170" t="s">
        <v>1763</v>
      </c>
      <c r="VZ170" t="s">
        <v>1767</v>
      </c>
      <c r="WA170" t="s">
        <v>1767</v>
      </c>
      <c r="WJ170" t="s">
        <v>1763</v>
      </c>
      <c r="WK170" t="s">
        <v>1763</v>
      </c>
      <c r="WL170" t="s">
        <v>1767</v>
      </c>
      <c r="WM170" t="s">
        <v>1767</v>
      </c>
      <c r="WN170" t="s">
        <v>1767</v>
      </c>
      <c r="WO170" t="s">
        <v>1767</v>
      </c>
      <c r="WP170" t="s">
        <v>1767</v>
      </c>
      <c r="WQ170" t="s">
        <v>1767</v>
      </c>
      <c r="WR170" t="s">
        <v>1767</v>
      </c>
      <c r="WS170" t="s">
        <v>891</v>
      </c>
      <c r="WU170" t="s">
        <v>1767</v>
      </c>
      <c r="WV170" t="s">
        <v>1767</v>
      </c>
      <c r="WW170" t="s">
        <v>1767</v>
      </c>
      <c r="WX170" t="s">
        <v>1767</v>
      </c>
      <c r="WY170" t="s">
        <v>1763</v>
      </c>
      <c r="WZ170" t="s">
        <v>1767</v>
      </c>
      <c r="XA170" t="s">
        <v>1767</v>
      </c>
      <c r="XB170" t="s">
        <v>1767</v>
      </c>
      <c r="XC170" t="s">
        <v>1802</v>
      </c>
      <c r="XD170" t="s">
        <v>1763</v>
      </c>
      <c r="XE170" t="s">
        <v>1767</v>
      </c>
      <c r="XF170" t="s">
        <v>1767</v>
      </c>
      <c r="XG170" t="s">
        <v>1767</v>
      </c>
      <c r="XH170" t="s">
        <v>1767</v>
      </c>
      <c r="XI170" t="s">
        <v>1767</v>
      </c>
      <c r="XJ170" t="s">
        <v>1767</v>
      </c>
      <c r="XK170" t="s">
        <v>1767</v>
      </c>
      <c r="XL170" t="s">
        <v>1767</v>
      </c>
      <c r="XM170" t="s">
        <v>1767</v>
      </c>
      <c r="XN170" t="s">
        <v>1767</v>
      </c>
      <c r="XO170" t="s">
        <v>1767</v>
      </c>
      <c r="XP170" t="s">
        <v>1767</v>
      </c>
      <c r="XQ170" t="s">
        <v>1767</v>
      </c>
      <c r="XR170" t="s">
        <v>1767</v>
      </c>
      <c r="XS170" t="s">
        <v>1763</v>
      </c>
      <c r="XT170" t="s">
        <v>1763</v>
      </c>
      <c r="XU170" t="s">
        <v>1763</v>
      </c>
      <c r="XV170" t="s">
        <v>1767</v>
      </c>
      <c r="XW170" t="s">
        <v>1767</v>
      </c>
      <c r="XX170" t="s">
        <v>1767</v>
      </c>
      <c r="XY170" t="s">
        <v>1767</v>
      </c>
      <c r="XZ170" t="s">
        <v>1767</v>
      </c>
      <c r="ZM170" t="s">
        <v>1763</v>
      </c>
      <c r="ZN170" t="s">
        <v>1767</v>
      </c>
      <c r="ZO170" t="s">
        <v>1767</v>
      </c>
      <c r="ZP170" t="s">
        <v>1767</v>
      </c>
      <c r="ZQ170" t="s">
        <v>1767</v>
      </c>
      <c r="ZR170" t="s">
        <v>1763</v>
      </c>
      <c r="ZS170" t="s">
        <v>1767</v>
      </c>
      <c r="ZT170" t="s">
        <v>1767</v>
      </c>
      <c r="ZU170" t="s">
        <v>1767</v>
      </c>
      <c r="ZV170" t="s">
        <v>1767</v>
      </c>
      <c r="ZW170" t="s">
        <v>1767</v>
      </c>
      <c r="ZX170" t="s">
        <v>1767</v>
      </c>
      <c r="ZY170" t="s">
        <v>1767</v>
      </c>
      <c r="ZZ170" t="s">
        <v>1767</v>
      </c>
      <c r="AAA170" t="s">
        <v>1767</v>
      </c>
      <c r="AAB170" t="s">
        <v>1767</v>
      </c>
      <c r="AAC170" t="s">
        <v>1767</v>
      </c>
      <c r="AAD170" t="s">
        <v>1767</v>
      </c>
      <c r="AAE170" t="s">
        <v>1767</v>
      </c>
      <c r="AAF170" t="s">
        <v>1767</v>
      </c>
      <c r="AAH170" t="s">
        <v>1763</v>
      </c>
      <c r="AAI170" t="s">
        <v>1767</v>
      </c>
      <c r="AAJ170" t="s">
        <v>1763</v>
      </c>
      <c r="AAK170" t="s">
        <v>1767</v>
      </c>
      <c r="AAL170" t="s">
        <v>1767</v>
      </c>
      <c r="AAM170" t="s">
        <v>1767</v>
      </c>
      <c r="AAN170" t="s">
        <v>1767</v>
      </c>
      <c r="AAO170" t="s">
        <v>1767</v>
      </c>
      <c r="AAP170" t="s">
        <v>1767</v>
      </c>
      <c r="AAQ170" t="s">
        <v>1767</v>
      </c>
      <c r="AAR170" t="s">
        <v>1767</v>
      </c>
      <c r="AAS170" t="s">
        <v>1767</v>
      </c>
      <c r="AAT170" t="s">
        <v>1767</v>
      </c>
      <c r="AAV170" t="s">
        <v>1767</v>
      </c>
      <c r="AAW170" t="s">
        <v>1767</v>
      </c>
      <c r="AAX170" t="s">
        <v>1767</v>
      </c>
      <c r="AAY170" t="s">
        <v>1767</v>
      </c>
      <c r="AAZ170" t="s">
        <v>1767</v>
      </c>
      <c r="ABA170" t="s">
        <v>1763</v>
      </c>
      <c r="ABB170" t="s">
        <v>1763</v>
      </c>
      <c r="ABC170" t="s">
        <v>1767</v>
      </c>
      <c r="ABD170" t="s">
        <v>1763</v>
      </c>
      <c r="ABE170" t="s">
        <v>1767</v>
      </c>
      <c r="ABF170" t="s">
        <v>1767</v>
      </c>
      <c r="ABG170" t="s">
        <v>1767</v>
      </c>
      <c r="ABH170" t="s">
        <v>1767</v>
      </c>
      <c r="ABI170" t="s">
        <v>1767</v>
      </c>
      <c r="ABJ170" t="s">
        <v>1767</v>
      </c>
      <c r="ABK170" t="s">
        <v>1767</v>
      </c>
      <c r="ABL170" t="s">
        <v>1767</v>
      </c>
      <c r="ABM170" t="s">
        <v>1767</v>
      </c>
      <c r="ABN170" t="s">
        <v>1767</v>
      </c>
      <c r="ABO170" t="s">
        <v>1767</v>
      </c>
      <c r="ABP170" t="s">
        <v>1767</v>
      </c>
      <c r="ABQ170" t="s">
        <v>1767</v>
      </c>
      <c r="ABR170" t="s">
        <v>1767</v>
      </c>
      <c r="ABS170" t="s">
        <v>1767</v>
      </c>
      <c r="ABT170" t="s">
        <v>1763</v>
      </c>
      <c r="ABU170" t="s">
        <v>1767</v>
      </c>
      <c r="ABV170" t="s">
        <v>1763</v>
      </c>
      <c r="ABW170" t="s">
        <v>1763</v>
      </c>
      <c r="ABX170" t="s">
        <v>1767</v>
      </c>
      <c r="ABY170" t="s">
        <v>1767</v>
      </c>
      <c r="ABZ170" t="s">
        <v>1767</v>
      </c>
      <c r="ACA170" t="s">
        <v>1767</v>
      </c>
      <c r="ACB170" t="s">
        <v>1767</v>
      </c>
      <c r="ACC170" t="s">
        <v>1767</v>
      </c>
      <c r="ACD170" t="s">
        <v>1767</v>
      </c>
      <c r="ACE170" t="s">
        <v>1767</v>
      </c>
      <c r="ACF170" t="s">
        <v>1767</v>
      </c>
      <c r="ACG170" t="s">
        <v>1767</v>
      </c>
      <c r="ACH170" t="s">
        <v>1767</v>
      </c>
      <c r="ACI170" t="s">
        <v>1767</v>
      </c>
    </row>
    <row r="171" spans="1:763">
      <c r="A171" t="s">
        <v>1552</v>
      </c>
      <c r="B171" t="s">
        <v>1553</v>
      </c>
      <c r="C171" t="s">
        <v>1554</v>
      </c>
      <c r="D171" t="s">
        <v>932</v>
      </c>
      <c r="E171" t="s">
        <v>932</v>
      </c>
      <c r="P171" t="s">
        <v>812</v>
      </c>
      <c r="Q171">
        <v>0.874863865752458</v>
      </c>
      <c r="T171" t="s">
        <v>1938</v>
      </c>
      <c r="V171" t="s">
        <v>1763</v>
      </c>
      <c r="X171" t="s">
        <v>1763</v>
      </c>
      <c r="Y171" t="s">
        <v>1764</v>
      </c>
      <c r="AA171" t="s">
        <v>1792</v>
      </c>
      <c r="AB171" t="s">
        <v>1766</v>
      </c>
      <c r="AC171" t="s">
        <v>836</v>
      </c>
      <c r="AD171" t="s">
        <v>1763</v>
      </c>
      <c r="AE171" t="s">
        <v>836</v>
      </c>
      <c r="AF171" t="s">
        <v>818</v>
      </c>
      <c r="AG171" t="s">
        <v>818</v>
      </c>
      <c r="KF171" t="s">
        <v>836</v>
      </c>
      <c r="KH171" t="s">
        <v>818</v>
      </c>
      <c r="KI171" t="s">
        <v>818</v>
      </c>
      <c r="KJ171" t="s">
        <v>818</v>
      </c>
      <c r="KK171" t="s">
        <v>818</v>
      </c>
      <c r="KL171" t="s">
        <v>845</v>
      </c>
      <c r="KM171" t="s">
        <v>818</v>
      </c>
      <c r="KN171" t="s">
        <v>845</v>
      </c>
      <c r="KO171" t="s">
        <v>818</v>
      </c>
      <c r="KP171" t="s">
        <v>845</v>
      </c>
      <c r="KQ171" t="s">
        <v>845</v>
      </c>
      <c r="KR171" t="s">
        <v>818</v>
      </c>
      <c r="KS171" t="s">
        <v>818</v>
      </c>
      <c r="KT171" t="s">
        <v>818</v>
      </c>
      <c r="KU171" t="s">
        <v>818</v>
      </c>
      <c r="KV171" t="s">
        <v>818</v>
      </c>
      <c r="KW171" t="s">
        <v>837</v>
      </c>
      <c r="KX171" t="s">
        <v>818</v>
      </c>
      <c r="KY171" t="s">
        <v>818</v>
      </c>
      <c r="KZ171" t="s">
        <v>818</v>
      </c>
      <c r="LA171" t="s">
        <v>837</v>
      </c>
      <c r="LB171" t="s">
        <v>818</v>
      </c>
      <c r="LC171" t="s">
        <v>845</v>
      </c>
      <c r="LD171" t="s">
        <v>836</v>
      </c>
      <c r="LE171" t="s">
        <v>845</v>
      </c>
      <c r="LF171" t="s">
        <v>879</v>
      </c>
      <c r="LH171" t="s">
        <v>1767</v>
      </c>
      <c r="LI171" t="s">
        <v>1767</v>
      </c>
      <c r="LJ171" t="s">
        <v>1767</v>
      </c>
      <c r="LK171" t="s">
        <v>1767</v>
      </c>
      <c r="LL171" t="s">
        <v>1767</v>
      </c>
      <c r="LM171" t="s">
        <v>1767</v>
      </c>
      <c r="LO171" t="s">
        <v>1763</v>
      </c>
      <c r="LP171" t="s">
        <v>1763</v>
      </c>
      <c r="LQ171" t="s">
        <v>1767</v>
      </c>
      <c r="LR171" t="s">
        <v>818</v>
      </c>
      <c r="LS171" t="s">
        <v>818</v>
      </c>
      <c r="LT171" t="s">
        <v>818</v>
      </c>
      <c r="LU171" t="s">
        <v>818</v>
      </c>
      <c r="LV171" t="s">
        <v>818</v>
      </c>
      <c r="LW171" t="s">
        <v>818</v>
      </c>
      <c r="LX171" t="s">
        <v>1767</v>
      </c>
      <c r="MA171" t="s">
        <v>1862</v>
      </c>
      <c r="MB171" t="s">
        <v>913</v>
      </c>
      <c r="MC171" t="s">
        <v>1804</v>
      </c>
      <c r="MD171" t="s">
        <v>1763</v>
      </c>
      <c r="MF171" t="s">
        <v>1770</v>
      </c>
      <c r="MI171" t="s">
        <v>1767</v>
      </c>
      <c r="MJ171" t="s">
        <v>1771</v>
      </c>
      <c r="MK171" t="s">
        <v>1767</v>
      </c>
      <c r="ML171" t="s">
        <v>1767</v>
      </c>
      <c r="MM171" t="s">
        <v>1767</v>
      </c>
      <c r="MN171" t="s">
        <v>1767</v>
      </c>
      <c r="MO171" t="s">
        <v>1767</v>
      </c>
      <c r="MP171" t="s">
        <v>1767</v>
      </c>
      <c r="MQ171" t="s">
        <v>1767</v>
      </c>
      <c r="MR171" t="s">
        <v>1763</v>
      </c>
      <c r="MS171" t="s">
        <v>1767</v>
      </c>
      <c r="MT171" t="s">
        <v>1767</v>
      </c>
      <c r="MU171" t="s">
        <v>1763</v>
      </c>
      <c r="NC171" t="s">
        <v>1767</v>
      </c>
      <c r="ND171" t="s">
        <v>1767</v>
      </c>
      <c r="NE171" t="s">
        <v>1763</v>
      </c>
      <c r="NF171" t="s">
        <v>1767</v>
      </c>
      <c r="NG171" t="s">
        <v>1767</v>
      </c>
      <c r="NH171" t="s">
        <v>1767</v>
      </c>
      <c r="NI171" t="s">
        <v>1767</v>
      </c>
      <c r="NJ171" t="s">
        <v>1767</v>
      </c>
      <c r="NK171" t="s">
        <v>1767</v>
      </c>
      <c r="NL171" t="s">
        <v>1763</v>
      </c>
      <c r="NM171" t="s">
        <v>1767</v>
      </c>
      <c r="NN171" t="s">
        <v>1767</v>
      </c>
      <c r="NO171" t="s">
        <v>1767</v>
      </c>
      <c r="NP171" t="s">
        <v>1767</v>
      </c>
      <c r="NQ171" t="s">
        <v>1767</v>
      </c>
      <c r="NR171" t="s">
        <v>1763</v>
      </c>
      <c r="NS171" t="s">
        <v>1767</v>
      </c>
      <c r="NU171" t="s">
        <v>1772</v>
      </c>
      <c r="NY171" t="s">
        <v>818</v>
      </c>
      <c r="OA171" t="s">
        <v>1767</v>
      </c>
      <c r="OB171" t="s">
        <v>1767</v>
      </c>
      <c r="OC171" t="s">
        <v>1767</v>
      </c>
      <c r="OD171" t="s">
        <v>1767</v>
      </c>
      <c r="OE171" t="s">
        <v>1767</v>
      </c>
      <c r="OF171" t="s">
        <v>1763</v>
      </c>
      <c r="OG171" t="s">
        <v>1767</v>
      </c>
      <c r="OH171" t="s">
        <v>1767</v>
      </c>
      <c r="OI171" t="s">
        <v>1767</v>
      </c>
      <c r="OJ171" t="s">
        <v>1767</v>
      </c>
      <c r="OK171" t="s">
        <v>1767</v>
      </c>
      <c r="OL171" t="s">
        <v>1767</v>
      </c>
      <c r="OM171" t="s">
        <v>1767</v>
      </c>
      <c r="ON171" t="s">
        <v>1767</v>
      </c>
      <c r="OP171" t="s">
        <v>1767</v>
      </c>
      <c r="OQ171" t="s">
        <v>1774</v>
      </c>
      <c r="OR171" t="s">
        <v>1775</v>
      </c>
      <c r="OS171" t="s">
        <v>1776</v>
      </c>
      <c r="OT171" t="s">
        <v>1767</v>
      </c>
      <c r="OU171" t="s">
        <v>1763</v>
      </c>
      <c r="OV171" t="s">
        <v>1777</v>
      </c>
      <c r="OW171" t="s">
        <v>1798</v>
      </c>
      <c r="OX171" t="s">
        <v>832</v>
      </c>
      <c r="OY171" t="s">
        <v>1779</v>
      </c>
      <c r="OZ171" t="s">
        <v>849</v>
      </c>
      <c r="PA171" t="s">
        <v>1767</v>
      </c>
      <c r="PB171" t="s">
        <v>1767</v>
      </c>
      <c r="PC171" t="s">
        <v>1767</v>
      </c>
      <c r="PD171" t="s">
        <v>1767</v>
      </c>
      <c r="PE171" t="s">
        <v>1767</v>
      </c>
      <c r="PF171" t="s">
        <v>1767</v>
      </c>
      <c r="PG171" t="s">
        <v>1767</v>
      </c>
      <c r="PH171" t="s">
        <v>1763</v>
      </c>
      <c r="PI171" t="s">
        <v>1767</v>
      </c>
      <c r="PJ171" t="s">
        <v>1767</v>
      </c>
      <c r="PK171" t="s">
        <v>1767</v>
      </c>
      <c r="PL171" t="s">
        <v>1780</v>
      </c>
      <c r="PM171" t="s">
        <v>837</v>
      </c>
      <c r="PN171" t="s">
        <v>837</v>
      </c>
      <c r="PO171" t="s">
        <v>1799</v>
      </c>
      <c r="PP171" t="s">
        <v>1782</v>
      </c>
      <c r="PQ171" t="s">
        <v>1763</v>
      </c>
      <c r="PR171" t="s">
        <v>1763</v>
      </c>
      <c r="PS171" t="s">
        <v>1767</v>
      </c>
      <c r="PT171" t="s">
        <v>1767</v>
      </c>
      <c r="PU171" t="s">
        <v>1767</v>
      </c>
      <c r="PV171" t="s">
        <v>1767</v>
      </c>
      <c r="PW171" t="s">
        <v>1767</v>
      </c>
      <c r="PX171" t="s">
        <v>1767</v>
      </c>
      <c r="PY171" t="s">
        <v>1767</v>
      </c>
      <c r="PZ171" t="s">
        <v>1783</v>
      </c>
      <c r="QA171" t="s">
        <v>841</v>
      </c>
      <c r="QB171" t="s">
        <v>1814</v>
      </c>
      <c r="QC171" t="s">
        <v>1785</v>
      </c>
      <c r="QD171" t="s">
        <v>1815</v>
      </c>
      <c r="QE171" t="s">
        <v>845</v>
      </c>
      <c r="QF171" t="s">
        <v>1763</v>
      </c>
      <c r="QG171" t="s">
        <v>1763</v>
      </c>
      <c r="QH171" t="s">
        <v>1763</v>
      </c>
      <c r="QI171" t="s">
        <v>1767</v>
      </c>
      <c r="QJ171" t="s">
        <v>1767</v>
      </c>
      <c r="QK171" t="s">
        <v>1763</v>
      </c>
      <c r="QL171" t="s">
        <v>1767</v>
      </c>
      <c r="QM171" t="s">
        <v>1767</v>
      </c>
      <c r="QN171" t="s">
        <v>1767</v>
      </c>
      <c r="QO171" t="s">
        <v>1767</v>
      </c>
      <c r="QP171" t="s">
        <v>1767</v>
      </c>
      <c r="QQ171" t="s">
        <v>1767</v>
      </c>
      <c r="QR171" t="s">
        <v>1767</v>
      </c>
      <c r="QS171" t="s">
        <v>1767</v>
      </c>
      <c r="QT171" t="s">
        <v>1767</v>
      </c>
      <c r="QU171" t="s">
        <v>1767</v>
      </c>
      <c r="QV171" t="s">
        <v>1763</v>
      </c>
      <c r="QW171" t="s">
        <v>1767</v>
      </c>
      <c r="QX171" t="s">
        <v>1767</v>
      </c>
      <c r="QY171" t="s">
        <v>1767</v>
      </c>
      <c r="QZ171" t="s">
        <v>1767</v>
      </c>
      <c r="RA171" t="s">
        <v>1767</v>
      </c>
      <c r="RB171" t="s">
        <v>1767</v>
      </c>
      <c r="RC171" t="s">
        <v>1767</v>
      </c>
      <c r="RD171" t="s">
        <v>1767</v>
      </c>
      <c r="RE171" t="s">
        <v>1767</v>
      </c>
      <c r="RF171" t="s">
        <v>1767</v>
      </c>
      <c r="RG171" t="s">
        <v>1767</v>
      </c>
      <c r="RH171" t="s">
        <v>1767</v>
      </c>
      <c r="RI171" t="s">
        <v>1767</v>
      </c>
      <c r="RJ171" t="s">
        <v>1767</v>
      </c>
      <c r="RK171" t="s">
        <v>1763</v>
      </c>
      <c r="RL171" t="s">
        <v>1763</v>
      </c>
      <c r="RM171" t="s">
        <v>1767</v>
      </c>
      <c r="RN171" t="s">
        <v>1767</v>
      </c>
      <c r="RO171" t="s">
        <v>1767</v>
      </c>
      <c r="RP171" t="s">
        <v>1767</v>
      </c>
      <c r="RQ171" t="s">
        <v>1767</v>
      </c>
      <c r="RR171" t="s">
        <v>1767</v>
      </c>
      <c r="RS171" t="s">
        <v>1767</v>
      </c>
      <c r="RT171" t="s">
        <v>1767</v>
      </c>
      <c r="RU171" t="s">
        <v>1767</v>
      </c>
      <c r="RV171" t="s">
        <v>1767</v>
      </c>
      <c r="RW171" t="s">
        <v>1767</v>
      </c>
      <c r="RX171" t="s">
        <v>837</v>
      </c>
      <c r="RY171" t="s">
        <v>846</v>
      </c>
      <c r="RZ171" t="s">
        <v>1763</v>
      </c>
      <c r="SA171" t="s">
        <v>1767</v>
      </c>
      <c r="SB171" t="s">
        <v>1767</v>
      </c>
      <c r="SC171" t="s">
        <v>1767</v>
      </c>
      <c r="SD171" t="s">
        <v>1767</v>
      </c>
      <c r="SE171" t="s">
        <v>1767</v>
      </c>
      <c r="SF171" t="s">
        <v>1767</v>
      </c>
      <c r="SG171" t="s">
        <v>1763</v>
      </c>
      <c r="SH171" t="s">
        <v>1767</v>
      </c>
      <c r="SI171" t="s">
        <v>1767</v>
      </c>
      <c r="SJ171" t="s">
        <v>1767</v>
      </c>
      <c r="SK171" t="s">
        <v>1767</v>
      </c>
      <c r="SL171" t="s">
        <v>1767</v>
      </c>
      <c r="SM171" t="s">
        <v>1767</v>
      </c>
      <c r="SN171" t="s">
        <v>1767</v>
      </c>
      <c r="SO171" t="s">
        <v>1767</v>
      </c>
      <c r="SP171" t="s">
        <v>1767</v>
      </c>
      <c r="SQ171" t="s">
        <v>1767</v>
      </c>
      <c r="SR171" t="s">
        <v>1767</v>
      </c>
      <c r="SS171" t="s">
        <v>1767</v>
      </c>
      <c r="ST171" t="s">
        <v>1767</v>
      </c>
      <c r="SU171" t="s">
        <v>1767</v>
      </c>
      <c r="SV171" t="s">
        <v>1767</v>
      </c>
      <c r="SW171" t="s">
        <v>1763</v>
      </c>
      <c r="SX171" t="s">
        <v>1767</v>
      </c>
      <c r="SY171" t="s">
        <v>1767</v>
      </c>
      <c r="SZ171" t="s">
        <v>1767</v>
      </c>
      <c r="TA171" t="s">
        <v>1767</v>
      </c>
      <c r="TB171" t="s">
        <v>1767</v>
      </c>
      <c r="TC171" t="s">
        <v>1767</v>
      </c>
      <c r="TD171" t="s">
        <v>1767</v>
      </c>
      <c r="TE171" t="s">
        <v>1767</v>
      </c>
      <c r="TF171" t="s">
        <v>1767</v>
      </c>
      <c r="TG171" t="s">
        <v>1767</v>
      </c>
      <c r="TH171" t="s">
        <v>1767</v>
      </c>
      <c r="TI171" t="s">
        <v>1767</v>
      </c>
      <c r="TJ171" t="s">
        <v>1767</v>
      </c>
      <c r="TU171" t="s">
        <v>1767</v>
      </c>
      <c r="TY171" t="s">
        <v>1767</v>
      </c>
      <c r="TZ171" t="s">
        <v>1767</v>
      </c>
      <c r="UA171" t="s">
        <v>1767</v>
      </c>
      <c r="UB171" t="s">
        <v>1767</v>
      </c>
      <c r="UC171" t="s">
        <v>1767</v>
      </c>
      <c r="UD171" t="s">
        <v>1767</v>
      </c>
      <c r="UE171" t="s">
        <v>1767</v>
      </c>
      <c r="UF171" t="s">
        <v>1767</v>
      </c>
      <c r="UG171" t="s">
        <v>1767</v>
      </c>
      <c r="UH171" t="s">
        <v>1767</v>
      </c>
      <c r="UI171" t="s">
        <v>1767</v>
      </c>
      <c r="UJ171" t="s">
        <v>1763</v>
      </c>
      <c r="UK171" t="s">
        <v>1767</v>
      </c>
      <c r="UL171" t="s">
        <v>1763</v>
      </c>
      <c r="UM171" t="s">
        <v>1763</v>
      </c>
      <c r="UN171" t="s">
        <v>1767</v>
      </c>
      <c r="UO171" t="s">
        <v>1763</v>
      </c>
      <c r="UP171" t="s">
        <v>1767</v>
      </c>
      <c r="UQ171" t="s">
        <v>1767</v>
      </c>
      <c r="UR171" t="s">
        <v>1767</v>
      </c>
      <c r="US171" t="s">
        <v>1767</v>
      </c>
      <c r="UT171" t="s">
        <v>1767</v>
      </c>
      <c r="UU171" t="s">
        <v>1767</v>
      </c>
      <c r="UV171" t="s">
        <v>1767</v>
      </c>
      <c r="UW171" t="s">
        <v>1767</v>
      </c>
      <c r="UX171" t="s">
        <v>1767</v>
      </c>
      <c r="UY171" t="s">
        <v>1767</v>
      </c>
      <c r="UZ171" t="s">
        <v>1767</v>
      </c>
      <c r="VB171" t="s">
        <v>1822</v>
      </c>
      <c r="VC171" t="s">
        <v>1788</v>
      </c>
      <c r="VD171" t="s">
        <v>1767</v>
      </c>
      <c r="VE171" t="s">
        <v>1763</v>
      </c>
      <c r="VF171" t="s">
        <v>1767</v>
      </c>
      <c r="VG171" t="s">
        <v>1767</v>
      </c>
      <c r="VH171" t="s">
        <v>1767</v>
      </c>
      <c r="VI171" t="s">
        <v>1767</v>
      </c>
      <c r="VJ171" t="s">
        <v>1767</v>
      </c>
      <c r="VK171" t="s">
        <v>1767</v>
      </c>
      <c r="VL171" t="s">
        <v>1767</v>
      </c>
      <c r="VM171" t="s">
        <v>1767</v>
      </c>
      <c r="VN171" t="s">
        <v>1767</v>
      </c>
      <c r="VO171" t="s">
        <v>1767</v>
      </c>
      <c r="VP171" t="s">
        <v>1767</v>
      </c>
      <c r="VQ171" t="s">
        <v>1767</v>
      </c>
      <c r="VY171" t="s">
        <v>1767</v>
      </c>
      <c r="VZ171" t="s">
        <v>1763</v>
      </c>
      <c r="WA171" t="s">
        <v>1767</v>
      </c>
      <c r="WJ171" t="s">
        <v>1767</v>
      </c>
      <c r="WK171" t="s">
        <v>1763</v>
      </c>
      <c r="WL171" t="s">
        <v>1767</v>
      </c>
      <c r="WM171" t="s">
        <v>1767</v>
      </c>
      <c r="WN171" t="s">
        <v>1767</v>
      </c>
      <c r="WO171" t="s">
        <v>1767</v>
      </c>
      <c r="WP171" t="s">
        <v>1767</v>
      </c>
      <c r="WQ171" t="s">
        <v>1767</v>
      </c>
      <c r="WR171" t="s">
        <v>1767</v>
      </c>
      <c r="WS171" t="s">
        <v>908</v>
      </c>
      <c r="WU171" t="s">
        <v>1767</v>
      </c>
      <c r="WV171" t="s">
        <v>1767</v>
      </c>
      <c r="WW171" t="s">
        <v>1767</v>
      </c>
      <c r="WX171" t="s">
        <v>1767</v>
      </c>
      <c r="WY171" t="s">
        <v>1767</v>
      </c>
      <c r="WZ171" t="s">
        <v>1763</v>
      </c>
      <c r="XA171" t="s">
        <v>1767</v>
      </c>
      <c r="XB171" t="s">
        <v>1767</v>
      </c>
      <c r="XC171" t="s">
        <v>1802</v>
      </c>
      <c r="XD171" t="s">
        <v>1763</v>
      </c>
      <c r="XE171" t="s">
        <v>1767</v>
      </c>
      <c r="XF171" t="s">
        <v>1767</v>
      </c>
      <c r="XG171" t="s">
        <v>1767</v>
      </c>
      <c r="XH171" t="s">
        <v>1767</v>
      </c>
      <c r="XI171" t="s">
        <v>1767</v>
      </c>
      <c r="XJ171" t="s">
        <v>1767</v>
      </c>
      <c r="XK171" t="s">
        <v>1767</v>
      </c>
      <c r="XL171" t="s">
        <v>1767</v>
      </c>
      <c r="XM171" t="s">
        <v>1767</v>
      </c>
      <c r="XN171" t="s">
        <v>1767</v>
      </c>
      <c r="XO171" t="s">
        <v>1767</v>
      </c>
      <c r="XP171" t="s">
        <v>1767</v>
      </c>
      <c r="XQ171" t="s">
        <v>1767</v>
      </c>
      <c r="XR171" t="s">
        <v>1767</v>
      </c>
      <c r="XS171" t="s">
        <v>1763</v>
      </c>
      <c r="XT171" t="s">
        <v>1767</v>
      </c>
      <c r="XU171" t="s">
        <v>1767</v>
      </c>
      <c r="XV171" t="s">
        <v>1767</v>
      </c>
      <c r="XW171" t="s">
        <v>1767</v>
      </c>
      <c r="XX171" t="s">
        <v>1767</v>
      </c>
      <c r="XY171" t="s">
        <v>1767</v>
      </c>
      <c r="XZ171" t="s">
        <v>1767</v>
      </c>
      <c r="ZM171" t="s">
        <v>1767</v>
      </c>
      <c r="ZN171" t="s">
        <v>1767</v>
      </c>
      <c r="ZO171" t="s">
        <v>1767</v>
      </c>
      <c r="ZP171" t="s">
        <v>1767</v>
      </c>
      <c r="ZQ171" t="s">
        <v>1767</v>
      </c>
      <c r="ZR171" t="s">
        <v>1763</v>
      </c>
      <c r="ZS171" t="s">
        <v>1767</v>
      </c>
      <c r="ZT171" t="s">
        <v>1767</v>
      </c>
      <c r="ZU171" t="s">
        <v>1767</v>
      </c>
      <c r="ZV171" t="s">
        <v>1767</v>
      </c>
      <c r="ZW171" t="s">
        <v>1763</v>
      </c>
      <c r="ZX171" t="s">
        <v>1767</v>
      </c>
      <c r="ZY171" t="s">
        <v>1767</v>
      </c>
      <c r="ZZ171" t="s">
        <v>1763</v>
      </c>
      <c r="AAA171" t="s">
        <v>1767</v>
      </c>
      <c r="AAB171" t="s">
        <v>1767</v>
      </c>
      <c r="AAC171" t="s">
        <v>1767</v>
      </c>
      <c r="AAD171" t="s">
        <v>1767</v>
      </c>
      <c r="AAE171" t="s">
        <v>1767</v>
      </c>
      <c r="AAF171" t="s">
        <v>1767</v>
      </c>
      <c r="AAH171" t="s">
        <v>1763</v>
      </c>
      <c r="AAI171" t="s">
        <v>1767</v>
      </c>
      <c r="AAJ171" t="s">
        <v>1767</v>
      </c>
      <c r="AAK171" t="s">
        <v>1763</v>
      </c>
      <c r="AAL171" t="s">
        <v>1767</v>
      </c>
      <c r="AAM171" t="s">
        <v>1767</v>
      </c>
      <c r="AAN171" t="s">
        <v>1763</v>
      </c>
      <c r="AAO171" t="s">
        <v>1767</v>
      </c>
      <c r="AAP171" t="s">
        <v>1767</v>
      </c>
      <c r="AAQ171" t="s">
        <v>1767</v>
      </c>
      <c r="AAR171" t="s">
        <v>1767</v>
      </c>
      <c r="AAS171" t="s">
        <v>1767</v>
      </c>
      <c r="AAT171" t="s">
        <v>1767</v>
      </c>
      <c r="AAV171" t="s">
        <v>1767</v>
      </c>
      <c r="AAW171" t="s">
        <v>1767</v>
      </c>
      <c r="AAX171" t="s">
        <v>1767</v>
      </c>
      <c r="AAY171" t="s">
        <v>1767</v>
      </c>
      <c r="AAZ171" t="s">
        <v>1767</v>
      </c>
      <c r="ABA171" t="s">
        <v>1767</v>
      </c>
      <c r="ABB171" t="s">
        <v>1763</v>
      </c>
      <c r="ABC171" t="s">
        <v>1767</v>
      </c>
      <c r="ABD171" t="s">
        <v>1767</v>
      </c>
      <c r="ABE171" t="s">
        <v>1767</v>
      </c>
      <c r="ABF171" t="s">
        <v>1767</v>
      </c>
      <c r="ABG171" t="s">
        <v>1767</v>
      </c>
      <c r="ABH171" t="s">
        <v>1767</v>
      </c>
      <c r="ABI171" t="s">
        <v>1767</v>
      </c>
      <c r="ABJ171" t="s">
        <v>1767</v>
      </c>
      <c r="ABK171" t="s">
        <v>1763</v>
      </c>
      <c r="ABL171" t="s">
        <v>1767</v>
      </c>
      <c r="ABM171" t="s">
        <v>1767</v>
      </c>
      <c r="ABN171" t="s">
        <v>1767</v>
      </c>
      <c r="ABO171" t="s">
        <v>1767</v>
      </c>
      <c r="ABP171" t="s">
        <v>1767</v>
      </c>
      <c r="ABQ171" t="s">
        <v>1767</v>
      </c>
      <c r="ABR171" t="s">
        <v>1767</v>
      </c>
      <c r="ABS171" t="s">
        <v>1767</v>
      </c>
      <c r="ABT171" t="s">
        <v>1767</v>
      </c>
      <c r="ABU171" t="s">
        <v>1763</v>
      </c>
      <c r="ABV171" t="s">
        <v>1767</v>
      </c>
      <c r="ABW171" t="s">
        <v>1763</v>
      </c>
      <c r="ABX171" t="s">
        <v>1767</v>
      </c>
      <c r="ABY171" t="s">
        <v>1767</v>
      </c>
      <c r="ABZ171" t="s">
        <v>1767</v>
      </c>
      <c r="ACA171" t="s">
        <v>1767</v>
      </c>
      <c r="ACB171" t="s">
        <v>1767</v>
      </c>
      <c r="ACC171" t="s">
        <v>1767</v>
      </c>
      <c r="ACD171" t="s">
        <v>1767</v>
      </c>
      <c r="ACE171" t="s">
        <v>1767</v>
      </c>
      <c r="ACF171" t="s">
        <v>1767</v>
      </c>
      <c r="ACG171" t="s">
        <v>1767</v>
      </c>
      <c r="ACH171" t="s">
        <v>1767</v>
      </c>
      <c r="ACI171" t="s">
        <v>1767</v>
      </c>
    </row>
    <row r="172" spans="1:763">
      <c r="A172" t="s">
        <v>1555</v>
      </c>
      <c r="B172" t="s">
        <v>1556</v>
      </c>
      <c r="C172" t="s">
        <v>1557</v>
      </c>
      <c r="D172" t="s">
        <v>932</v>
      </c>
      <c r="E172" t="s">
        <v>932</v>
      </c>
      <c r="P172" t="s">
        <v>812</v>
      </c>
      <c r="Q172">
        <v>0.874863865752458</v>
      </c>
      <c r="T172" t="s">
        <v>1847</v>
      </c>
      <c r="V172" t="s">
        <v>1763</v>
      </c>
      <c r="X172" t="s">
        <v>1763</v>
      </c>
      <c r="Y172" t="s">
        <v>1791</v>
      </c>
      <c r="AA172" t="s">
        <v>1792</v>
      </c>
      <c r="AB172" t="s">
        <v>1766</v>
      </c>
      <c r="AC172" t="s">
        <v>837</v>
      </c>
      <c r="AD172" t="s">
        <v>1767</v>
      </c>
      <c r="AE172" t="s">
        <v>837</v>
      </c>
      <c r="AF172" t="s">
        <v>818</v>
      </c>
      <c r="AG172" t="s">
        <v>818</v>
      </c>
      <c r="KF172" t="s">
        <v>837</v>
      </c>
      <c r="KH172" t="s">
        <v>818</v>
      </c>
      <c r="KI172" t="s">
        <v>818</v>
      </c>
      <c r="KJ172" t="s">
        <v>818</v>
      </c>
      <c r="KK172" t="s">
        <v>818</v>
      </c>
      <c r="KL172" t="s">
        <v>818</v>
      </c>
      <c r="KM172" t="s">
        <v>818</v>
      </c>
      <c r="KN172" t="s">
        <v>818</v>
      </c>
      <c r="KO172" t="s">
        <v>818</v>
      </c>
      <c r="KP172" t="s">
        <v>818</v>
      </c>
      <c r="KQ172" t="s">
        <v>818</v>
      </c>
      <c r="KR172" t="s">
        <v>818</v>
      </c>
      <c r="KS172" t="s">
        <v>818</v>
      </c>
      <c r="KT172" t="s">
        <v>818</v>
      </c>
      <c r="KU172" t="s">
        <v>818</v>
      </c>
      <c r="KV172" t="s">
        <v>818</v>
      </c>
      <c r="KW172" t="s">
        <v>845</v>
      </c>
      <c r="KX172" t="s">
        <v>845</v>
      </c>
      <c r="KY172" t="s">
        <v>818</v>
      </c>
      <c r="KZ172" t="s">
        <v>818</v>
      </c>
      <c r="LA172" t="s">
        <v>837</v>
      </c>
      <c r="LB172" t="s">
        <v>818</v>
      </c>
      <c r="LC172" t="s">
        <v>818</v>
      </c>
      <c r="LD172" t="s">
        <v>837</v>
      </c>
      <c r="LE172" t="s">
        <v>818</v>
      </c>
      <c r="LF172" t="s">
        <v>837</v>
      </c>
      <c r="LH172" t="s">
        <v>1767</v>
      </c>
      <c r="LI172" t="s">
        <v>1767</v>
      </c>
      <c r="LJ172" t="s">
        <v>1767</v>
      </c>
      <c r="LK172" t="s">
        <v>1767</v>
      </c>
      <c r="LL172" t="s">
        <v>1767</v>
      </c>
      <c r="LM172" t="s">
        <v>1767</v>
      </c>
      <c r="LO172" t="s">
        <v>1767</v>
      </c>
      <c r="LQ172" t="s">
        <v>1767</v>
      </c>
      <c r="LX172" t="s">
        <v>1767</v>
      </c>
      <c r="MA172" t="s">
        <v>1793</v>
      </c>
      <c r="MB172" t="s">
        <v>913</v>
      </c>
      <c r="MC172" t="s">
        <v>1804</v>
      </c>
      <c r="MD172" t="s">
        <v>1763</v>
      </c>
      <c r="MF172" t="s">
        <v>1960</v>
      </c>
      <c r="MG172" t="s">
        <v>1559</v>
      </c>
      <c r="MI172" t="s">
        <v>1767</v>
      </c>
      <c r="MU172" t="s">
        <v>1767</v>
      </c>
      <c r="MV172" t="s">
        <v>1767</v>
      </c>
      <c r="MW172" t="s">
        <v>1767</v>
      </c>
      <c r="MX172" t="s">
        <v>1767</v>
      </c>
      <c r="MY172" t="s">
        <v>1767</v>
      </c>
      <c r="MZ172" t="s">
        <v>1767</v>
      </c>
      <c r="NA172" t="s">
        <v>1763</v>
      </c>
      <c r="NB172" t="s">
        <v>1767</v>
      </c>
      <c r="NR172" t="s">
        <v>1818</v>
      </c>
      <c r="NU172" t="s">
        <v>1772</v>
      </c>
      <c r="OP172" t="s">
        <v>1818</v>
      </c>
      <c r="OQ172" t="s">
        <v>1774</v>
      </c>
      <c r="OR172" t="s">
        <v>1797</v>
      </c>
      <c r="OS172" t="s">
        <v>1819</v>
      </c>
      <c r="OT172" t="s">
        <v>1763</v>
      </c>
      <c r="OU172" t="s">
        <v>1767</v>
      </c>
      <c r="OV172" t="s">
        <v>1777</v>
      </c>
      <c r="OW172" t="s">
        <v>1798</v>
      </c>
      <c r="OX172" t="s">
        <v>832</v>
      </c>
      <c r="OY172" t="s">
        <v>1779</v>
      </c>
      <c r="OZ172" t="s">
        <v>928</v>
      </c>
      <c r="PA172" t="s">
        <v>1767</v>
      </c>
      <c r="PB172" t="s">
        <v>1767</v>
      </c>
      <c r="PC172" t="s">
        <v>1767</v>
      </c>
      <c r="PD172" t="s">
        <v>1767</v>
      </c>
      <c r="PE172" t="s">
        <v>1767</v>
      </c>
      <c r="PF172" t="s">
        <v>1767</v>
      </c>
      <c r="PG172" t="s">
        <v>1763</v>
      </c>
      <c r="PH172" t="s">
        <v>1767</v>
      </c>
      <c r="PI172" t="s">
        <v>1767</v>
      </c>
      <c r="PJ172" t="s">
        <v>1767</v>
      </c>
      <c r="PK172" t="s">
        <v>1767</v>
      </c>
      <c r="PL172" t="s">
        <v>1780</v>
      </c>
      <c r="PM172" t="s">
        <v>845</v>
      </c>
      <c r="PN172" t="s">
        <v>845</v>
      </c>
      <c r="PO172" t="s">
        <v>1812</v>
      </c>
      <c r="PP172" t="s">
        <v>1800</v>
      </c>
      <c r="PQ172" t="s">
        <v>1763</v>
      </c>
      <c r="PR172" t="s">
        <v>1763</v>
      </c>
      <c r="PS172" t="s">
        <v>1767</v>
      </c>
      <c r="PT172" t="s">
        <v>1767</v>
      </c>
      <c r="PU172" t="s">
        <v>1767</v>
      </c>
      <c r="PV172" t="s">
        <v>1767</v>
      </c>
      <c r="PW172" t="s">
        <v>1767</v>
      </c>
      <c r="PX172" t="s">
        <v>1767</v>
      </c>
      <c r="PY172" t="s">
        <v>1767</v>
      </c>
      <c r="PZ172" t="s">
        <v>1783</v>
      </c>
      <c r="QA172" t="s">
        <v>841</v>
      </c>
      <c r="QB172" t="s">
        <v>1814</v>
      </c>
      <c r="QC172" t="s">
        <v>1851</v>
      </c>
      <c r="QD172" t="s">
        <v>1786</v>
      </c>
      <c r="QE172" t="s">
        <v>845</v>
      </c>
      <c r="QF172" t="s">
        <v>1763</v>
      </c>
      <c r="QG172" t="s">
        <v>1763</v>
      </c>
      <c r="QH172" t="s">
        <v>1763</v>
      </c>
      <c r="QI172" t="s">
        <v>1767</v>
      </c>
      <c r="QJ172" t="s">
        <v>1763</v>
      </c>
      <c r="QK172" t="s">
        <v>1763</v>
      </c>
      <c r="QL172" t="s">
        <v>1767</v>
      </c>
      <c r="QM172" t="s">
        <v>1767</v>
      </c>
      <c r="QN172" t="s">
        <v>1767</v>
      </c>
      <c r="QO172" t="s">
        <v>1767</v>
      </c>
      <c r="QP172" t="s">
        <v>1767</v>
      </c>
      <c r="QQ172" t="s">
        <v>1767</v>
      </c>
      <c r="QR172" t="s">
        <v>1801</v>
      </c>
      <c r="QS172" t="s">
        <v>1763</v>
      </c>
      <c r="QT172" t="s">
        <v>1767</v>
      </c>
      <c r="QU172" t="s">
        <v>1767</v>
      </c>
      <c r="QV172" t="s">
        <v>1767</v>
      </c>
      <c r="QW172" t="s">
        <v>1767</v>
      </c>
      <c r="QX172" t="s">
        <v>1767</v>
      </c>
      <c r="QY172" t="s">
        <v>1767</v>
      </c>
      <c r="QZ172" t="s">
        <v>1767</v>
      </c>
      <c r="RA172" t="s">
        <v>1767</v>
      </c>
      <c r="RB172" t="s">
        <v>1767</v>
      </c>
      <c r="RC172" t="s">
        <v>1767</v>
      </c>
      <c r="RD172" t="s">
        <v>1767</v>
      </c>
      <c r="RE172" t="s">
        <v>1767</v>
      </c>
      <c r="RF172" t="s">
        <v>1767</v>
      </c>
      <c r="RG172" t="s">
        <v>1767</v>
      </c>
      <c r="RH172" t="s">
        <v>1767</v>
      </c>
      <c r="RI172" t="s">
        <v>1767</v>
      </c>
      <c r="RJ172" t="s">
        <v>1767</v>
      </c>
      <c r="RK172" t="s">
        <v>1763</v>
      </c>
      <c r="RL172" t="s">
        <v>1763</v>
      </c>
      <c r="RM172" t="s">
        <v>1767</v>
      </c>
      <c r="RN172" t="s">
        <v>1767</v>
      </c>
      <c r="RO172" t="s">
        <v>1767</v>
      </c>
      <c r="RP172" t="s">
        <v>1767</v>
      </c>
      <c r="RQ172" t="s">
        <v>1767</v>
      </c>
      <c r="RR172" t="s">
        <v>1767</v>
      </c>
      <c r="RS172" t="s">
        <v>1767</v>
      </c>
      <c r="RT172" t="s">
        <v>1767</v>
      </c>
      <c r="RU172" t="s">
        <v>1767</v>
      </c>
      <c r="RV172" t="s">
        <v>1767</v>
      </c>
      <c r="RW172" t="s">
        <v>1767</v>
      </c>
      <c r="RX172" t="s">
        <v>837</v>
      </c>
      <c r="RY172" t="s">
        <v>937</v>
      </c>
      <c r="RZ172" t="s">
        <v>1763</v>
      </c>
      <c r="SA172" t="s">
        <v>1818</v>
      </c>
      <c r="SB172" t="s">
        <v>1767</v>
      </c>
      <c r="SC172" t="s">
        <v>1767</v>
      </c>
      <c r="SD172" t="s">
        <v>1767</v>
      </c>
      <c r="SE172" t="s">
        <v>1767</v>
      </c>
      <c r="SF172" t="s">
        <v>1767</v>
      </c>
      <c r="SG172" t="s">
        <v>1767</v>
      </c>
      <c r="SH172" t="s">
        <v>1767</v>
      </c>
      <c r="SI172" t="s">
        <v>1767</v>
      </c>
      <c r="SJ172" t="s">
        <v>1763</v>
      </c>
      <c r="SK172" t="s">
        <v>1767</v>
      </c>
      <c r="SL172" t="s">
        <v>1767</v>
      </c>
      <c r="SM172" t="s">
        <v>1767</v>
      </c>
      <c r="SN172" t="s">
        <v>1767</v>
      </c>
      <c r="SO172" t="s">
        <v>1767</v>
      </c>
      <c r="SP172" t="s">
        <v>1767</v>
      </c>
      <c r="SQ172" t="s">
        <v>1763</v>
      </c>
      <c r="SR172" t="s">
        <v>1767</v>
      </c>
      <c r="SS172" t="s">
        <v>1767</v>
      </c>
      <c r="ST172" t="s">
        <v>1767</v>
      </c>
      <c r="SU172" t="s">
        <v>1767</v>
      </c>
      <c r="SV172" t="s">
        <v>1767</v>
      </c>
      <c r="SW172" t="s">
        <v>1767</v>
      </c>
      <c r="SX172" t="s">
        <v>1767</v>
      </c>
      <c r="SY172" t="s">
        <v>1767</v>
      </c>
      <c r="SZ172" t="s">
        <v>1767</v>
      </c>
      <c r="TA172" t="s">
        <v>1767</v>
      </c>
      <c r="TB172" t="s">
        <v>1767</v>
      </c>
      <c r="TC172" t="s">
        <v>1767</v>
      </c>
      <c r="TD172" t="s">
        <v>1767</v>
      </c>
      <c r="TE172" t="s">
        <v>1767</v>
      </c>
      <c r="TF172" t="s">
        <v>1767</v>
      </c>
      <c r="TG172" t="s">
        <v>1767</v>
      </c>
      <c r="TH172" t="s">
        <v>1767</v>
      </c>
      <c r="TI172" t="s">
        <v>1767</v>
      </c>
      <c r="TJ172" t="s">
        <v>1763</v>
      </c>
      <c r="TK172" t="s">
        <v>1767</v>
      </c>
      <c r="TL172" t="s">
        <v>1767</v>
      </c>
      <c r="TM172" t="s">
        <v>1767</v>
      </c>
      <c r="TN172" t="s">
        <v>1767</v>
      </c>
      <c r="TO172" t="s">
        <v>1763</v>
      </c>
      <c r="TP172" t="s">
        <v>1767</v>
      </c>
      <c r="TQ172" t="s">
        <v>1767</v>
      </c>
      <c r="TR172" t="s">
        <v>1767</v>
      </c>
      <c r="TS172" t="s">
        <v>1767</v>
      </c>
      <c r="TT172" t="s">
        <v>1767</v>
      </c>
      <c r="TU172" t="s">
        <v>1767</v>
      </c>
      <c r="TV172" t="s">
        <v>1767</v>
      </c>
      <c r="TW172" t="s">
        <v>1767</v>
      </c>
      <c r="TY172" t="s">
        <v>1763</v>
      </c>
      <c r="TZ172" t="s">
        <v>1767</v>
      </c>
      <c r="UA172" t="s">
        <v>1767</v>
      </c>
      <c r="UB172" t="s">
        <v>1767</v>
      </c>
      <c r="UC172" t="s">
        <v>1767</v>
      </c>
      <c r="UD172" t="s">
        <v>1767</v>
      </c>
      <c r="UE172" t="s">
        <v>1767</v>
      </c>
      <c r="UF172" t="s">
        <v>1767</v>
      </c>
      <c r="UG172" t="s">
        <v>1767</v>
      </c>
      <c r="UH172" t="s">
        <v>1767</v>
      </c>
      <c r="UI172" t="s">
        <v>1767</v>
      </c>
      <c r="UJ172" t="s">
        <v>1767</v>
      </c>
      <c r="UK172" t="s">
        <v>1767</v>
      </c>
      <c r="UL172" t="s">
        <v>1763</v>
      </c>
      <c r="UM172" t="s">
        <v>1767</v>
      </c>
      <c r="UN172" t="s">
        <v>1763</v>
      </c>
      <c r="UO172" t="s">
        <v>1767</v>
      </c>
      <c r="UP172" t="s">
        <v>1767</v>
      </c>
      <c r="UQ172" t="s">
        <v>1767</v>
      </c>
      <c r="UR172" t="s">
        <v>1767</v>
      </c>
      <c r="US172" t="s">
        <v>1767</v>
      </c>
      <c r="UT172" t="s">
        <v>1767</v>
      </c>
      <c r="UU172" t="s">
        <v>1767</v>
      </c>
      <c r="UV172" t="s">
        <v>1767</v>
      </c>
      <c r="UW172" t="s">
        <v>1767</v>
      </c>
      <c r="UX172" t="s">
        <v>1767</v>
      </c>
      <c r="UY172" t="s">
        <v>1767</v>
      </c>
      <c r="UZ172" t="s">
        <v>1767</v>
      </c>
      <c r="VB172" t="s">
        <v>1822</v>
      </c>
      <c r="VC172" t="s">
        <v>1788</v>
      </c>
      <c r="VD172" t="s">
        <v>1763</v>
      </c>
      <c r="VE172" t="s">
        <v>1767</v>
      </c>
      <c r="VF172" t="s">
        <v>1767</v>
      </c>
      <c r="VG172" t="s">
        <v>1767</v>
      </c>
      <c r="VH172" t="s">
        <v>1767</v>
      </c>
      <c r="VI172" t="s">
        <v>1767</v>
      </c>
      <c r="VJ172" t="s">
        <v>1767</v>
      </c>
      <c r="VK172" t="s">
        <v>1767</v>
      </c>
      <c r="VL172" t="s">
        <v>1767</v>
      </c>
      <c r="VM172" t="s">
        <v>1767</v>
      </c>
      <c r="VN172" t="s">
        <v>1767</v>
      </c>
      <c r="VO172" t="s">
        <v>1767</v>
      </c>
      <c r="VP172" t="s">
        <v>1767</v>
      </c>
      <c r="VQ172" t="s">
        <v>1767</v>
      </c>
      <c r="VY172" t="s">
        <v>1763</v>
      </c>
      <c r="VZ172" t="s">
        <v>1767</v>
      </c>
      <c r="WA172" t="s">
        <v>1767</v>
      </c>
      <c r="WJ172" t="s">
        <v>1763</v>
      </c>
      <c r="WK172" t="s">
        <v>1763</v>
      </c>
      <c r="WL172" t="s">
        <v>1767</v>
      </c>
      <c r="WM172" t="s">
        <v>1767</v>
      </c>
      <c r="WN172" t="s">
        <v>1767</v>
      </c>
      <c r="WO172" t="s">
        <v>1767</v>
      </c>
      <c r="WP172" t="s">
        <v>1767</v>
      </c>
      <c r="WQ172" t="s">
        <v>1767</v>
      </c>
      <c r="WR172" t="s">
        <v>1767</v>
      </c>
      <c r="WS172" t="s">
        <v>1011</v>
      </c>
      <c r="WU172" t="s">
        <v>1767</v>
      </c>
      <c r="WV172" t="s">
        <v>1767</v>
      </c>
      <c r="WW172" t="s">
        <v>1767</v>
      </c>
      <c r="WX172" t="s">
        <v>1767</v>
      </c>
      <c r="WY172" t="s">
        <v>1767</v>
      </c>
      <c r="WZ172" t="s">
        <v>1763</v>
      </c>
      <c r="XA172" t="s">
        <v>1767</v>
      </c>
      <c r="XB172" t="s">
        <v>1767</v>
      </c>
      <c r="XC172" t="s">
        <v>1789</v>
      </c>
      <c r="XD172" t="s">
        <v>1763</v>
      </c>
      <c r="XE172" t="s">
        <v>1767</v>
      </c>
      <c r="XF172" t="s">
        <v>1767</v>
      </c>
      <c r="XG172" t="s">
        <v>1767</v>
      </c>
      <c r="XH172" t="s">
        <v>1767</v>
      </c>
      <c r="XI172" t="s">
        <v>1767</v>
      </c>
      <c r="XJ172" t="s">
        <v>1763</v>
      </c>
      <c r="XK172" t="s">
        <v>1767</v>
      </c>
      <c r="XL172" t="s">
        <v>1767</v>
      </c>
      <c r="XM172" t="s">
        <v>1767</v>
      </c>
      <c r="XN172" t="s">
        <v>1767</v>
      </c>
      <c r="XO172" t="s">
        <v>1767</v>
      </c>
      <c r="XP172" t="s">
        <v>1767</v>
      </c>
      <c r="XQ172" t="s">
        <v>1767</v>
      </c>
      <c r="XR172" t="s">
        <v>1767</v>
      </c>
      <c r="XS172" t="s">
        <v>1763</v>
      </c>
      <c r="XT172" t="s">
        <v>1767</v>
      </c>
      <c r="XU172" t="s">
        <v>1767</v>
      </c>
      <c r="XV172" t="s">
        <v>1767</v>
      </c>
      <c r="XW172" t="s">
        <v>1767</v>
      </c>
      <c r="XX172" t="s">
        <v>1767</v>
      </c>
      <c r="XY172" t="s">
        <v>1767</v>
      </c>
      <c r="XZ172" t="s">
        <v>1767</v>
      </c>
      <c r="ZM172" t="s">
        <v>1767</v>
      </c>
      <c r="ZN172" t="s">
        <v>1767</v>
      </c>
      <c r="ZO172" t="s">
        <v>1767</v>
      </c>
      <c r="ZP172" t="s">
        <v>1767</v>
      </c>
      <c r="ZQ172" t="s">
        <v>1763</v>
      </c>
      <c r="ZR172" t="s">
        <v>1767</v>
      </c>
      <c r="ZS172" t="s">
        <v>1767</v>
      </c>
      <c r="ZT172" t="s">
        <v>1767</v>
      </c>
      <c r="ZU172" t="s">
        <v>1767</v>
      </c>
      <c r="ZV172" t="s">
        <v>1767</v>
      </c>
      <c r="ZW172" t="s">
        <v>1767</v>
      </c>
      <c r="ZX172" t="s">
        <v>1767</v>
      </c>
      <c r="ZY172" t="s">
        <v>1767</v>
      </c>
      <c r="ZZ172" t="s">
        <v>1767</v>
      </c>
      <c r="AAA172" t="s">
        <v>1767</v>
      </c>
      <c r="AAB172" t="s">
        <v>1767</v>
      </c>
      <c r="AAC172" t="s">
        <v>1767</v>
      </c>
      <c r="AAD172" t="s">
        <v>1767</v>
      </c>
      <c r="AAE172" t="s">
        <v>1767</v>
      </c>
      <c r="AAF172" t="s">
        <v>1767</v>
      </c>
      <c r="AAH172" t="s">
        <v>1767</v>
      </c>
      <c r="AAI172" t="s">
        <v>1767</v>
      </c>
      <c r="AAJ172" t="s">
        <v>1767</v>
      </c>
      <c r="AAK172" t="s">
        <v>1767</v>
      </c>
      <c r="AAL172" t="s">
        <v>1763</v>
      </c>
      <c r="AAM172" t="s">
        <v>1767</v>
      </c>
      <c r="AAN172" t="s">
        <v>1767</v>
      </c>
      <c r="AAO172" t="s">
        <v>1767</v>
      </c>
      <c r="AAP172" t="s">
        <v>1767</v>
      </c>
      <c r="AAQ172" t="s">
        <v>1767</v>
      </c>
      <c r="AAR172" t="s">
        <v>1767</v>
      </c>
      <c r="AAS172" t="s">
        <v>1763</v>
      </c>
      <c r="AAT172" t="s">
        <v>1767</v>
      </c>
      <c r="AAV172" t="s">
        <v>1767</v>
      </c>
      <c r="AAW172" t="s">
        <v>1767</v>
      </c>
      <c r="AAX172" t="s">
        <v>1767</v>
      </c>
      <c r="AAY172" t="s">
        <v>1767</v>
      </c>
      <c r="AAZ172" t="s">
        <v>1767</v>
      </c>
      <c r="ABA172" t="s">
        <v>1767</v>
      </c>
      <c r="ABB172" t="s">
        <v>1767</v>
      </c>
      <c r="ABC172" t="s">
        <v>1767</v>
      </c>
      <c r="ABD172" t="s">
        <v>1767</v>
      </c>
      <c r="ABE172" t="s">
        <v>1767</v>
      </c>
      <c r="ABF172" t="s">
        <v>1767</v>
      </c>
      <c r="ABG172" t="s">
        <v>1767</v>
      </c>
      <c r="ABH172" t="s">
        <v>1767</v>
      </c>
      <c r="ABI172" t="s">
        <v>1767</v>
      </c>
      <c r="ABJ172" t="s">
        <v>1767</v>
      </c>
      <c r="ABK172" t="s">
        <v>1763</v>
      </c>
      <c r="ABL172" t="s">
        <v>1767</v>
      </c>
      <c r="ABM172" t="s">
        <v>1767</v>
      </c>
      <c r="ABN172" t="s">
        <v>1767</v>
      </c>
      <c r="ABO172" t="s">
        <v>1767</v>
      </c>
      <c r="ABP172" t="s">
        <v>1767</v>
      </c>
      <c r="ABQ172" t="s">
        <v>1767</v>
      </c>
      <c r="ABR172" t="s">
        <v>1767</v>
      </c>
      <c r="ABS172" t="s">
        <v>1767</v>
      </c>
      <c r="ABT172" t="s">
        <v>1767</v>
      </c>
      <c r="ABU172" t="s">
        <v>1767</v>
      </c>
      <c r="ABV172" t="s">
        <v>1767</v>
      </c>
      <c r="ABW172" t="s">
        <v>1767</v>
      </c>
      <c r="ABX172" t="s">
        <v>1767</v>
      </c>
      <c r="ABY172" t="s">
        <v>1767</v>
      </c>
      <c r="ABZ172" t="s">
        <v>1767</v>
      </c>
      <c r="ACA172" t="s">
        <v>1767</v>
      </c>
      <c r="ACB172" t="s">
        <v>1763</v>
      </c>
      <c r="ACC172" t="s">
        <v>1767</v>
      </c>
      <c r="ACD172" t="s">
        <v>1767</v>
      </c>
      <c r="ACE172" t="s">
        <v>1767</v>
      </c>
      <c r="ACF172" t="s">
        <v>1767</v>
      </c>
      <c r="ACG172" t="s">
        <v>1767</v>
      </c>
      <c r="ACH172" t="s">
        <v>1767</v>
      </c>
      <c r="ACI172" t="s">
        <v>1767</v>
      </c>
    </row>
    <row r="173" spans="1:763">
      <c r="A173" t="s">
        <v>1560</v>
      </c>
      <c r="B173" t="s">
        <v>1561</v>
      </c>
      <c r="C173" t="s">
        <v>1562</v>
      </c>
      <c r="D173" t="s">
        <v>932</v>
      </c>
      <c r="E173" t="s">
        <v>932</v>
      </c>
      <c r="P173" t="s">
        <v>812</v>
      </c>
      <c r="Q173">
        <v>0.874863865752458</v>
      </c>
      <c r="T173" t="s">
        <v>1894</v>
      </c>
      <c r="V173" t="s">
        <v>1763</v>
      </c>
      <c r="X173" t="s">
        <v>1767</v>
      </c>
      <c r="Y173" t="s">
        <v>1764</v>
      </c>
      <c r="Z173" t="s">
        <v>1791</v>
      </c>
      <c r="AA173" t="s">
        <v>1765</v>
      </c>
      <c r="AB173" t="s">
        <v>1766</v>
      </c>
      <c r="AC173" t="s">
        <v>836</v>
      </c>
      <c r="AD173" t="s">
        <v>1763</v>
      </c>
      <c r="AE173" t="s">
        <v>836</v>
      </c>
      <c r="AF173" t="s">
        <v>818</v>
      </c>
      <c r="AG173" t="s">
        <v>818</v>
      </c>
      <c r="KF173" t="s">
        <v>836</v>
      </c>
      <c r="KH173" t="s">
        <v>818</v>
      </c>
      <c r="KI173" t="s">
        <v>845</v>
      </c>
      <c r="KJ173" t="s">
        <v>818</v>
      </c>
      <c r="KK173" t="s">
        <v>818</v>
      </c>
      <c r="KL173" t="s">
        <v>818</v>
      </c>
      <c r="KM173" t="s">
        <v>845</v>
      </c>
      <c r="KN173" t="s">
        <v>818</v>
      </c>
      <c r="KO173" t="s">
        <v>818</v>
      </c>
      <c r="KP173" t="s">
        <v>845</v>
      </c>
      <c r="KQ173" t="s">
        <v>845</v>
      </c>
      <c r="KR173" t="s">
        <v>818</v>
      </c>
      <c r="KS173" t="s">
        <v>818</v>
      </c>
      <c r="KT173" t="s">
        <v>818</v>
      </c>
      <c r="KU173" t="s">
        <v>818</v>
      </c>
      <c r="KV173" t="s">
        <v>818</v>
      </c>
      <c r="KW173" t="s">
        <v>837</v>
      </c>
      <c r="KX173" t="s">
        <v>818</v>
      </c>
      <c r="KY173" t="s">
        <v>818</v>
      </c>
      <c r="KZ173" t="s">
        <v>818</v>
      </c>
      <c r="LA173" t="s">
        <v>837</v>
      </c>
      <c r="LB173" t="s">
        <v>845</v>
      </c>
      <c r="LC173" t="s">
        <v>845</v>
      </c>
      <c r="LD173" t="s">
        <v>836</v>
      </c>
      <c r="LE173" t="s">
        <v>818</v>
      </c>
      <c r="LF173" t="s">
        <v>879</v>
      </c>
      <c r="LH173" t="s">
        <v>1767</v>
      </c>
      <c r="LI173" t="s">
        <v>1767</v>
      </c>
      <c r="LJ173" t="s">
        <v>1767</v>
      </c>
      <c r="LK173" t="s">
        <v>1767</v>
      </c>
      <c r="LL173" t="s">
        <v>1767</v>
      </c>
      <c r="LM173" t="s">
        <v>1767</v>
      </c>
      <c r="LO173" t="s">
        <v>1767</v>
      </c>
      <c r="LQ173" t="s">
        <v>1767</v>
      </c>
      <c r="LR173" t="s">
        <v>818</v>
      </c>
      <c r="LS173" t="s">
        <v>818</v>
      </c>
      <c r="LT173" t="s">
        <v>845</v>
      </c>
      <c r="LU173" t="s">
        <v>818</v>
      </c>
      <c r="LV173" t="s">
        <v>818</v>
      </c>
      <c r="LW173" t="s">
        <v>845</v>
      </c>
      <c r="LX173" t="s">
        <v>1767</v>
      </c>
      <c r="MA173" t="s">
        <v>1864</v>
      </c>
      <c r="MB173" t="s">
        <v>954</v>
      </c>
      <c r="MC173" t="s">
        <v>1769</v>
      </c>
      <c r="MD173" t="s">
        <v>1763</v>
      </c>
      <c r="MF173" t="s">
        <v>1770</v>
      </c>
      <c r="MI173" t="s">
        <v>1763</v>
      </c>
      <c r="MJ173" t="s">
        <v>1818</v>
      </c>
      <c r="MU173" t="s">
        <v>1763</v>
      </c>
      <c r="NC173" t="s">
        <v>1767</v>
      </c>
      <c r="ND173" t="s">
        <v>1767</v>
      </c>
      <c r="NE173" t="s">
        <v>1763</v>
      </c>
      <c r="NF173" t="s">
        <v>1767</v>
      </c>
      <c r="NG173" t="s">
        <v>1767</v>
      </c>
      <c r="NH173" t="s">
        <v>1767</v>
      </c>
      <c r="NI173" t="s">
        <v>1767</v>
      </c>
      <c r="NJ173" t="s">
        <v>1767</v>
      </c>
      <c r="NK173" t="s">
        <v>1767</v>
      </c>
      <c r="NL173" t="s">
        <v>1763</v>
      </c>
      <c r="NM173" t="s">
        <v>1767</v>
      </c>
      <c r="NN173" t="s">
        <v>1767</v>
      </c>
      <c r="NO173" t="s">
        <v>1767</v>
      </c>
      <c r="NP173" t="s">
        <v>1767</v>
      </c>
      <c r="NQ173" t="s">
        <v>1767</v>
      </c>
      <c r="NR173" t="s">
        <v>1763</v>
      </c>
      <c r="NS173" t="s">
        <v>1767</v>
      </c>
      <c r="NU173" t="s">
        <v>1772</v>
      </c>
      <c r="NX173" t="s">
        <v>1773</v>
      </c>
      <c r="OP173" t="s">
        <v>1767</v>
      </c>
      <c r="OQ173" t="s">
        <v>1774</v>
      </c>
      <c r="OR173" t="s">
        <v>1775</v>
      </c>
      <c r="OS173" t="s">
        <v>1776</v>
      </c>
      <c r="OT173" t="s">
        <v>1763</v>
      </c>
      <c r="OU173" t="s">
        <v>1763</v>
      </c>
      <c r="OV173" t="s">
        <v>1777</v>
      </c>
      <c r="OW173" t="s">
        <v>1798</v>
      </c>
      <c r="OX173" t="s">
        <v>832</v>
      </c>
      <c r="OY173" t="s">
        <v>1779</v>
      </c>
      <c r="OZ173" t="s">
        <v>928</v>
      </c>
      <c r="PA173" t="s">
        <v>1763</v>
      </c>
      <c r="PB173" t="s">
        <v>1763</v>
      </c>
      <c r="PC173" t="s">
        <v>1767</v>
      </c>
      <c r="PD173" t="s">
        <v>1767</v>
      </c>
      <c r="PE173" t="s">
        <v>1767</v>
      </c>
      <c r="PF173" t="s">
        <v>1767</v>
      </c>
      <c r="PG173" t="s">
        <v>1767</v>
      </c>
      <c r="PH173" t="s">
        <v>1767</v>
      </c>
      <c r="PI173" t="s">
        <v>1767</v>
      </c>
      <c r="PJ173" t="s">
        <v>1763</v>
      </c>
      <c r="PK173" t="s">
        <v>1767</v>
      </c>
      <c r="PL173" t="s">
        <v>1780</v>
      </c>
      <c r="PM173" t="s">
        <v>837</v>
      </c>
      <c r="PN173" t="s">
        <v>837</v>
      </c>
      <c r="PO173" t="s">
        <v>1799</v>
      </c>
      <c r="PP173" t="s">
        <v>1818</v>
      </c>
      <c r="PQ173" t="s">
        <v>1763</v>
      </c>
      <c r="PR173" t="s">
        <v>1763</v>
      </c>
      <c r="PS173" t="s">
        <v>1767</v>
      </c>
      <c r="PT173" t="s">
        <v>1767</v>
      </c>
      <c r="PU173" t="s">
        <v>1767</v>
      </c>
      <c r="PV173" t="s">
        <v>1767</v>
      </c>
      <c r="PW173" t="s">
        <v>1767</v>
      </c>
      <c r="PX173" t="s">
        <v>1767</v>
      </c>
      <c r="PY173" t="s">
        <v>1767</v>
      </c>
      <c r="PZ173" t="s">
        <v>1783</v>
      </c>
      <c r="QA173" t="s">
        <v>841</v>
      </c>
      <c r="QB173" t="s">
        <v>1814</v>
      </c>
      <c r="QC173" t="s">
        <v>1858</v>
      </c>
      <c r="QD173" t="s">
        <v>1815</v>
      </c>
      <c r="QE173" t="s">
        <v>845</v>
      </c>
      <c r="QF173" t="s">
        <v>1763</v>
      </c>
      <c r="QG173" t="s">
        <v>1767</v>
      </c>
      <c r="QH173" t="s">
        <v>1763</v>
      </c>
      <c r="QI173" t="s">
        <v>1767</v>
      </c>
      <c r="QJ173" t="s">
        <v>1763</v>
      </c>
      <c r="QK173" t="s">
        <v>1763</v>
      </c>
      <c r="QL173" t="s">
        <v>1767</v>
      </c>
      <c r="QM173" t="s">
        <v>1767</v>
      </c>
      <c r="QN173" t="s">
        <v>1767</v>
      </c>
      <c r="QO173" t="s">
        <v>1767</v>
      </c>
      <c r="QP173" t="s">
        <v>1767</v>
      </c>
      <c r="QQ173" t="s">
        <v>1767</v>
      </c>
      <c r="QR173" t="s">
        <v>1961</v>
      </c>
      <c r="QS173" t="s">
        <v>1763</v>
      </c>
      <c r="QT173" t="s">
        <v>1767</v>
      </c>
      <c r="QU173" t="s">
        <v>1767</v>
      </c>
      <c r="QV173" t="s">
        <v>1767</v>
      </c>
      <c r="QW173" t="s">
        <v>1767</v>
      </c>
      <c r="QX173" t="s">
        <v>1767</v>
      </c>
      <c r="QY173" t="s">
        <v>1767</v>
      </c>
      <c r="QZ173" t="s">
        <v>1767</v>
      </c>
      <c r="RA173" t="s">
        <v>1767</v>
      </c>
      <c r="RB173" t="s">
        <v>1767</v>
      </c>
      <c r="RC173" t="s">
        <v>1767</v>
      </c>
      <c r="RD173" t="s">
        <v>1767</v>
      </c>
      <c r="RE173" t="s">
        <v>1767</v>
      </c>
      <c r="RF173" t="s">
        <v>1767</v>
      </c>
      <c r="RG173" t="s">
        <v>1767</v>
      </c>
      <c r="RH173" t="s">
        <v>1767</v>
      </c>
      <c r="RI173" t="s">
        <v>1767</v>
      </c>
      <c r="RJ173" t="s">
        <v>1767</v>
      </c>
      <c r="RK173" t="s">
        <v>1763</v>
      </c>
      <c r="RL173" t="s">
        <v>1763</v>
      </c>
      <c r="RM173" t="s">
        <v>1767</v>
      </c>
      <c r="RN173" t="s">
        <v>1767</v>
      </c>
      <c r="RO173" t="s">
        <v>1767</v>
      </c>
      <c r="RP173" t="s">
        <v>1767</v>
      </c>
      <c r="RQ173" t="s">
        <v>1767</v>
      </c>
      <c r="RR173" t="s">
        <v>1767</v>
      </c>
      <c r="RS173" t="s">
        <v>1767</v>
      </c>
      <c r="RT173" t="s">
        <v>1767</v>
      </c>
      <c r="RU173" t="s">
        <v>1767</v>
      </c>
      <c r="RV173" t="s">
        <v>1767</v>
      </c>
      <c r="RW173" t="s">
        <v>1767</v>
      </c>
      <c r="RX173" t="s">
        <v>845</v>
      </c>
      <c r="RY173" t="s">
        <v>891</v>
      </c>
      <c r="RZ173" t="s">
        <v>1763</v>
      </c>
      <c r="SA173" t="s">
        <v>1767</v>
      </c>
      <c r="SB173" t="s">
        <v>1763</v>
      </c>
      <c r="SC173" t="s">
        <v>1767</v>
      </c>
      <c r="SD173" t="s">
        <v>1767</v>
      </c>
      <c r="SE173" t="s">
        <v>1767</v>
      </c>
      <c r="SF173" t="s">
        <v>1767</v>
      </c>
      <c r="SG173" t="s">
        <v>1767</v>
      </c>
      <c r="SH173" t="s">
        <v>1763</v>
      </c>
      <c r="SI173" t="s">
        <v>1767</v>
      </c>
      <c r="SJ173" t="s">
        <v>1767</v>
      </c>
      <c r="SK173" t="s">
        <v>1767</v>
      </c>
      <c r="SL173" t="s">
        <v>1763</v>
      </c>
      <c r="SM173" t="s">
        <v>1767</v>
      </c>
      <c r="SN173" t="s">
        <v>1767</v>
      </c>
      <c r="SO173" t="s">
        <v>1767</v>
      </c>
      <c r="SP173" t="s">
        <v>1767</v>
      </c>
      <c r="SQ173" t="s">
        <v>1767</v>
      </c>
      <c r="SR173" t="s">
        <v>1767</v>
      </c>
      <c r="SS173" t="s">
        <v>1767</v>
      </c>
      <c r="ST173" t="s">
        <v>1767</v>
      </c>
      <c r="SU173" t="s">
        <v>1767</v>
      </c>
      <c r="SV173" t="s">
        <v>1767</v>
      </c>
      <c r="SW173" t="s">
        <v>1763</v>
      </c>
      <c r="SX173" t="s">
        <v>1767</v>
      </c>
      <c r="SY173" t="s">
        <v>1763</v>
      </c>
      <c r="SZ173" t="s">
        <v>1763</v>
      </c>
      <c r="TA173" t="s">
        <v>1767</v>
      </c>
      <c r="TB173" t="s">
        <v>1767</v>
      </c>
      <c r="TC173" t="s">
        <v>1767</v>
      </c>
      <c r="TD173" t="s">
        <v>1767</v>
      </c>
      <c r="TE173" t="s">
        <v>1767</v>
      </c>
      <c r="TF173" t="s">
        <v>1767</v>
      </c>
      <c r="TG173" t="s">
        <v>1767</v>
      </c>
      <c r="TH173" t="s">
        <v>1767</v>
      </c>
      <c r="TI173" t="s">
        <v>1767</v>
      </c>
      <c r="TJ173" t="s">
        <v>1763</v>
      </c>
      <c r="TK173" t="s">
        <v>1767</v>
      </c>
      <c r="TL173" t="s">
        <v>1767</v>
      </c>
      <c r="TM173" t="s">
        <v>1767</v>
      </c>
      <c r="TN173" t="s">
        <v>1767</v>
      </c>
      <c r="TO173" t="s">
        <v>1763</v>
      </c>
      <c r="TP173" t="s">
        <v>1767</v>
      </c>
      <c r="TQ173" t="s">
        <v>1767</v>
      </c>
      <c r="TR173" t="s">
        <v>1767</v>
      </c>
      <c r="TS173" t="s">
        <v>1767</v>
      </c>
      <c r="TT173" t="s">
        <v>1767</v>
      </c>
      <c r="TU173" t="s">
        <v>1767</v>
      </c>
      <c r="TV173" t="s">
        <v>1767</v>
      </c>
      <c r="TW173" t="s">
        <v>1767</v>
      </c>
      <c r="TY173" t="s">
        <v>1767</v>
      </c>
      <c r="TZ173" t="s">
        <v>1767</v>
      </c>
      <c r="UA173" t="s">
        <v>1767</v>
      </c>
      <c r="UB173" t="s">
        <v>1767</v>
      </c>
      <c r="UC173" t="s">
        <v>1767</v>
      </c>
      <c r="UD173" t="s">
        <v>1767</v>
      </c>
      <c r="UE173" t="s">
        <v>1767</v>
      </c>
      <c r="UF173" t="s">
        <v>1767</v>
      </c>
      <c r="UG173" t="s">
        <v>1767</v>
      </c>
      <c r="UH173" t="s">
        <v>1763</v>
      </c>
      <c r="UI173" t="s">
        <v>1767</v>
      </c>
      <c r="UJ173" t="s">
        <v>1767</v>
      </c>
      <c r="UK173" t="s">
        <v>1767</v>
      </c>
      <c r="UL173" t="s">
        <v>1763</v>
      </c>
      <c r="UM173" t="s">
        <v>1767</v>
      </c>
      <c r="UN173" t="s">
        <v>1767</v>
      </c>
      <c r="UO173" t="s">
        <v>1767</v>
      </c>
      <c r="UP173" t="s">
        <v>1767</v>
      </c>
      <c r="UQ173" t="s">
        <v>1767</v>
      </c>
      <c r="UR173" t="s">
        <v>1763</v>
      </c>
      <c r="US173" t="s">
        <v>1767</v>
      </c>
      <c r="UT173" t="s">
        <v>1767</v>
      </c>
      <c r="UU173" t="s">
        <v>1767</v>
      </c>
      <c r="UV173" t="s">
        <v>1767</v>
      </c>
      <c r="UW173" t="s">
        <v>1767</v>
      </c>
      <c r="UX173" t="s">
        <v>1767</v>
      </c>
      <c r="UY173" t="s">
        <v>1767</v>
      </c>
      <c r="UZ173" t="s">
        <v>1767</v>
      </c>
      <c r="VB173" t="s">
        <v>1787</v>
      </c>
      <c r="VC173" t="s">
        <v>1788</v>
      </c>
      <c r="VD173" t="s">
        <v>1767</v>
      </c>
      <c r="VE173" t="s">
        <v>1767</v>
      </c>
      <c r="VF173" t="s">
        <v>1763</v>
      </c>
      <c r="VG173" t="s">
        <v>1767</v>
      </c>
      <c r="VH173" t="s">
        <v>1767</v>
      </c>
      <c r="VI173" t="s">
        <v>1767</v>
      </c>
      <c r="VJ173" t="s">
        <v>1767</v>
      </c>
      <c r="VK173" t="s">
        <v>1767</v>
      </c>
      <c r="VL173" t="s">
        <v>1767</v>
      </c>
      <c r="VM173" t="s">
        <v>1767</v>
      </c>
      <c r="VN173" t="s">
        <v>1767</v>
      </c>
      <c r="VO173" t="s">
        <v>1763</v>
      </c>
      <c r="VP173" t="s">
        <v>1767</v>
      </c>
      <c r="VQ173" t="s">
        <v>1767</v>
      </c>
      <c r="VY173" t="s">
        <v>1763</v>
      </c>
      <c r="VZ173" t="s">
        <v>1767</v>
      </c>
      <c r="WA173" t="s">
        <v>1767</v>
      </c>
      <c r="WJ173" t="s">
        <v>1767</v>
      </c>
      <c r="WK173" t="s">
        <v>1763</v>
      </c>
      <c r="WL173" t="s">
        <v>1767</v>
      </c>
      <c r="WM173" t="s">
        <v>1767</v>
      </c>
      <c r="WN173" t="s">
        <v>1767</v>
      </c>
      <c r="WO173" t="s">
        <v>1767</v>
      </c>
      <c r="WP173" t="s">
        <v>1767</v>
      </c>
      <c r="WQ173" t="s">
        <v>1767</v>
      </c>
      <c r="WR173" t="s">
        <v>1767</v>
      </c>
      <c r="WS173" t="s">
        <v>849</v>
      </c>
      <c r="WU173" t="s">
        <v>1763</v>
      </c>
      <c r="WV173" t="s">
        <v>1763</v>
      </c>
      <c r="WW173" t="s">
        <v>1763</v>
      </c>
      <c r="WX173" t="s">
        <v>1767</v>
      </c>
      <c r="WY173" t="s">
        <v>1767</v>
      </c>
      <c r="WZ173" t="s">
        <v>1767</v>
      </c>
      <c r="XA173" t="s">
        <v>1767</v>
      </c>
      <c r="XB173" t="s">
        <v>1767</v>
      </c>
      <c r="XC173" t="s">
        <v>1802</v>
      </c>
      <c r="XD173" t="s">
        <v>1763</v>
      </c>
      <c r="XE173" t="s">
        <v>1767</v>
      </c>
      <c r="XF173" t="s">
        <v>1767</v>
      </c>
      <c r="XG173" t="s">
        <v>1767</v>
      </c>
      <c r="XH173" t="s">
        <v>1767</v>
      </c>
      <c r="XI173" t="s">
        <v>1767</v>
      </c>
      <c r="XJ173" t="s">
        <v>1763</v>
      </c>
      <c r="XK173" t="s">
        <v>1767</v>
      </c>
      <c r="XL173" t="s">
        <v>1767</v>
      </c>
      <c r="XM173" t="s">
        <v>1767</v>
      </c>
      <c r="XN173" t="s">
        <v>1767</v>
      </c>
      <c r="XO173" t="s">
        <v>1767</v>
      </c>
      <c r="XP173" t="s">
        <v>1767</v>
      </c>
      <c r="XQ173" t="s">
        <v>1767</v>
      </c>
      <c r="XR173" t="s">
        <v>1767</v>
      </c>
      <c r="XS173" t="s">
        <v>1763</v>
      </c>
      <c r="XT173" t="s">
        <v>1763</v>
      </c>
      <c r="XU173" t="s">
        <v>1767</v>
      </c>
      <c r="XV173" t="s">
        <v>1767</v>
      </c>
      <c r="XW173" t="s">
        <v>1767</v>
      </c>
      <c r="XX173" t="s">
        <v>1767</v>
      </c>
      <c r="XY173" t="s">
        <v>1767</v>
      </c>
      <c r="XZ173" t="s">
        <v>1763</v>
      </c>
      <c r="YA173" t="s">
        <v>1767</v>
      </c>
      <c r="YB173" t="s">
        <v>1767</v>
      </c>
      <c r="YC173" t="s">
        <v>1767</v>
      </c>
      <c r="YD173" t="s">
        <v>1763</v>
      </c>
      <c r="YE173" t="s">
        <v>1767</v>
      </c>
      <c r="YF173" t="s">
        <v>1767</v>
      </c>
      <c r="YG173" t="s">
        <v>1767</v>
      </c>
      <c r="YH173" t="s">
        <v>1767</v>
      </c>
      <c r="YI173" t="s">
        <v>1767</v>
      </c>
      <c r="YJ173" t="s">
        <v>1767</v>
      </c>
      <c r="YK173" t="s">
        <v>1767</v>
      </c>
      <c r="YL173" t="s">
        <v>1767</v>
      </c>
      <c r="YM173" t="s">
        <v>1767</v>
      </c>
      <c r="YN173" t="s">
        <v>1763</v>
      </c>
      <c r="YO173" t="s">
        <v>1767</v>
      </c>
      <c r="YP173" t="s">
        <v>1767</v>
      </c>
      <c r="YQ173" t="s">
        <v>1767</v>
      </c>
      <c r="YR173" t="s">
        <v>1767</v>
      </c>
      <c r="YS173" t="s">
        <v>1767</v>
      </c>
      <c r="YT173" t="s">
        <v>1767</v>
      </c>
      <c r="YU173" t="s">
        <v>1763</v>
      </c>
      <c r="YW173" t="s">
        <v>1767</v>
      </c>
      <c r="ZM173" t="s">
        <v>1767</v>
      </c>
      <c r="ZN173" t="s">
        <v>1767</v>
      </c>
      <c r="ZO173" t="s">
        <v>1767</v>
      </c>
      <c r="ZP173" t="s">
        <v>1767</v>
      </c>
      <c r="ZQ173" t="s">
        <v>1767</v>
      </c>
      <c r="ZR173" t="s">
        <v>1763</v>
      </c>
      <c r="ZS173" t="s">
        <v>1763</v>
      </c>
      <c r="ZT173" t="s">
        <v>1767</v>
      </c>
      <c r="ZU173" t="s">
        <v>1767</v>
      </c>
      <c r="ZV173" t="s">
        <v>1767</v>
      </c>
      <c r="ZW173" t="s">
        <v>1767</v>
      </c>
      <c r="ZX173" t="s">
        <v>1767</v>
      </c>
      <c r="ZY173" t="s">
        <v>1767</v>
      </c>
      <c r="ZZ173" t="s">
        <v>1767</v>
      </c>
      <c r="AAA173" t="s">
        <v>1767</v>
      </c>
      <c r="AAB173" t="s">
        <v>1767</v>
      </c>
      <c r="AAC173" t="s">
        <v>1767</v>
      </c>
      <c r="AAD173" t="s">
        <v>1767</v>
      </c>
      <c r="AAE173" t="s">
        <v>1767</v>
      </c>
      <c r="AAF173" t="s">
        <v>1767</v>
      </c>
      <c r="AAH173" t="s">
        <v>1763</v>
      </c>
      <c r="AAI173" t="s">
        <v>1767</v>
      </c>
      <c r="AAJ173" t="s">
        <v>1767</v>
      </c>
      <c r="AAK173" t="s">
        <v>1767</v>
      </c>
      <c r="AAL173" t="s">
        <v>1763</v>
      </c>
      <c r="AAM173" t="s">
        <v>1767</v>
      </c>
      <c r="AAN173" t="s">
        <v>1763</v>
      </c>
      <c r="AAO173" t="s">
        <v>1767</v>
      </c>
      <c r="AAP173" t="s">
        <v>1767</v>
      </c>
      <c r="AAQ173" t="s">
        <v>1767</v>
      </c>
      <c r="AAR173" t="s">
        <v>1767</v>
      </c>
      <c r="AAS173" t="s">
        <v>1767</v>
      </c>
      <c r="AAT173" t="s">
        <v>1767</v>
      </c>
      <c r="AAV173" t="s">
        <v>1767</v>
      </c>
      <c r="AAW173" t="s">
        <v>1767</v>
      </c>
      <c r="AAX173" t="s">
        <v>1767</v>
      </c>
      <c r="AAY173" t="s">
        <v>1767</v>
      </c>
      <c r="AAZ173" t="s">
        <v>1767</v>
      </c>
      <c r="ABA173" t="s">
        <v>1763</v>
      </c>
      <c r="ABB173" t="s">
        <v>1767</v>
      </c>
      <c r="ABC173" t="s">
        <v>1767</v>
      </c>
      <c r="ABD173" t="s">
        <v>1767</v>
      </c>
      <c r="ABE173" t="s">
        <v>1767</v>
      </c>
      <c r="ABF173" t="s">
        <v>1767</v>
      </c>
      <c r="ABG173" t="s">
        <v>1767</v>
      </c>
      <c r="ABH173" t="s">
        <v>1767</v>
      </c>
      <c r="ABI173" t="s">
        <v>1767</v>
      </c>
      <c r="ABJ173" t="s">
        <v>1767</v>
      </c>
      <c r="ABK173" t="s">
        <v>1767</v>
      </c>
      <c r="ABL173" t="s">
        <v>1767</v>
      </c>
      <c r="ABM173" t="s">
        <v>1767</v>
      </c>
      <c r="ABN173" t="s">
        <v>1767</v>
      </c>
      <c r="ABO173" t="s">
        <v>1767</v>
      </c>
      <c r="ABP173" t="s">
        <v>1763</v>
      </c>
      <c r="ABQ173" t="s">
        <v>1767</v>
      </c>
      <c r="ABR173" t="s">
        <v>1767</v>
      </c>
      <c r="ABS173" t="s">
        <v>1767</v>
      </c>
      <c r="ABT173" t="s">
        <v>1767</v>
      </c>
      <c r="ABU173" t="s">
        <v>1767</v>
      </c>
      <c r="ABV173" t="s">
        <v>1767</v>
      </c>
      <c r="ABW173" t="s">
        <v>1763</v>
      </c>
      <c r="ABX173" t="s">
        <v>1767</v>
      </c>
      <c r="ABY173" t="s">
        <v>1767</v>
      </c>
      <c r="ABZ173" t="s">
        <v>1767</v>
      </c>
      <c r="ACA173" t="s">
        <v>1767</v>
      </c>
      <c r="ACB173" t="s">
        <v>1767</v>
      </c>
      <c r="ACC173" t="s">
        <v>1767</v>
      </c>
      <c r="ACD173" t="s">
        <v>1767</v>
      </c>
      <c r="ACE173" t="s">
        <v>1767</v>
      </c>
      <c r="ACF173" t="s">
        <v>1767</v>
      </c>
      <c r="ACG173" t="s">
        <v>1767</v>
      </c>
      <c r="ACH173" t="s">
        <v>1767</v>
      </c>
      <c r="ACI173" t="s">
        <v>1767</v>
      </c>
    </row>
    <row r="174" spans="1:763">
      <c r="A174" t="s">
        <v>1564</v>
      </c>
      <c r="B174" t="s">
        <v>1565</v>
      </c>
      <c r="C174" t="s">
        <v>1566</v>
      </c>
      <c r="D174" t="s">
        <v>941</v>
      </c>
      <c r="E174" t="s">
        <v>941</v>
      </c>
      <c r="P174" t="s">
        <v>874</v>
      </c>
      <c r="Q174">
        <v>1.2475828181962281</v>
      </c>
      <c r="T174" t="s">
        <v>1863</v>
      </c>
      <c r="V174" t="s">
        <v>1763</v>
      </c>
      <c r="X174" t="s">
        <v>1763</v>
      </c>
      <c r="Y174" t="s">
        <v>1791</v>
      </c>
      <c r="AA174" t="s">
        <v>1765</v>
      </c>
      <c r="AB174" t="s">
        <v>1766</v>
      </c>
      <c r="AC174" t="s">
        <v>879</v>
      </c>
      <c r="AD174" t="s">
        <v>1767</v>
      </c>
      <c r="AE174" t="s">
        <v>837</v>
      </c>
      <c r="AF174" t="s">
        <v>845</v>
      </c>
      <c r="AG174" t="s">
        <v>818</v>
      </c>
      <c r="KF174" t="s">
        <v>879</v>
      </c>
      <c r="KH174" t="s">
        <v>818</v>
      </c>
      <c r="KI174" t="s">
        <v>818</v>
      </c>
      <c r="KJ174" t="s">
        <v>818</v>
      </c>
      <c r="KK174" t="s">
        <v>818</v>
      </c>
      <c r="KL174" t="s">
        <v>818</v>
      </c>
      <c r="KM174" t="s">
        <v>845</v>
      </c>
      <c r="KN174" t="s">
        <v>818</v>
      </c>
      <c r="KO174" t="s">
        <v>818</v>
      </c>
      <c r="KP174" t="s">
        <v>818</v>
      </c>
      <c r="KQ174" t="s">
        <v>845</v>
      </c>
      <c r="KR174" t="s">
        <v>818</v>
      </c>
      <c r="KS174" t="s">
        <v>818</v>
      </c>
      <c r="KT174" t="s">
        <v>845</v>
      </c>
      <c r="KU174" t="s">
        <v>818</v>
      </c>
      <c r="KV174" t="s">
        <v>818</v>
      </c>
      <c r="KW174" t="s">
        <v>818</v>
      </c>
      <c r="KX174" t="s">
        <v>845</v>
      </c>
      <c r="KY174" t="s">
        <v>818</v>
      </c>
      <c r="KZ174" t="s">
        <v>845</v>
      </c>
      <c r="LA174" t="s">
        <v>845</v>
      </c>
      <c r="LB174" t="s">
        <v>845</v>
      </c>
      <c r="LC174" t="s">
        <v>845</v>
      </c>
      <c r="LD174" t="s">
        <v>879</v>
      </c>
      <c r="LE174" t="s">
        <v>818</v>
      </c>
      <c r="LF174" t="s">
        <v>837</v>
      </c>
      <c r="LH174" t="s">
        <v>1767</v>
      </c>
      <c r="LI174" t="s">
        <v>1767</v>
      </c>
      <c r="LJ174" t="s">
        <v>1767</v>
      </c>
      <c r="LK174" t="s">
        <v>1767</v>
      </c>
      <c r="LL174" t="s">
        <v>1767</v>
      </c>
      <c r="LM174" t="s">
        <v>1767</v>
      </c>
      <c r="LO174" t="s">
        <v>1767</v>
      </c>
      <c r="LQ174" t="s">
        <v>1767</v>
      </c>
      <c r="LR174" t="s">
        <v>818</v>
      </c>
      <c r="LS174" t="s">
        <v>818</v>
      </c>
      <c r="LT174" t="s">
        <v>818</v>
      </c>
      <c r="LU174" t="s">
        <v>818</v>
      </c>
      <c r="LV174" t="s">
        <v>818</v>
      </c>
      <c r="LW174" t="s">
        <v>818</v>
      </c>
      <c r="LX174" t="s">
        <v>1767</v>
      </c>
      <c r="MA174" t="s">
        <v>1793</v>
      </c>
      <c r="MB174" t="s">
        <v>913</v>
      </c>
      <c r="MC174" t="s">
        <v>1838</v>
      </c>
      <c r="MD174" t="s">
        <v>1763</v>
      </c>
      <c r="MF174" t="s">
        <v>1770</v>
      </c>
      <c r="MI174" t="s">
        <v>1763</v>
      </c>
      <c r="MJ174" t="s">
        <v>1771</v>
      </c>
      <c r="MK174" t="s">
        <v>1763</v>
      </c>
      <c r="ML174" t="s">
        <v>1767</v>
      </c>
      <c r="MM174" t="s">
        <v>1767</v>
      </c>
      <c r="MN174" t="s">
        <v>1767</v>
      </c>
      <c r="MO174" t="s">
        <v>1767</v>
      </c>
      <c r="MP174" t="s">
        <v>1767</v>
      </c>
      <c r="MQ174" t="s">
        <v>1767</v>
      </c>
      <c r="MR174" t="s">
        <v>1767</v>
      </c>
      <c r="MS174" t="s">
        <v>1767</v>
      </c>
      <c r="MT174" t="s">
        <v>1767</v>
      </c>
      <c r="MU174" t="s">
        <v>1763</v>
      </c>
      <c r="NC174" t="s">
        <v>1763</v>
      </c>
      <c r="ND174" t="s">
        <v>1767</v>
      </c>
      <c r="NE174" t="s">
        <v>1767</v>
      </c>
      <c r="NF174" t="s">
        <v>1767</v>
      </c>
      <c r="NG174" t="s">
        <v>1767</v>
      </c>
      <c r="NH174" t="s">
        <v>1767</v>
      </c>
      <c r="NI174" t="s">
        <v>1767</v>
      </c>
      <c r="NJ174" t="s">
        <v>1763</v>
      </c>
      <c r="NK174" t="s">
        <v>1767</v>
      </c>
      <c r="NL174" t="s">
        <v>1767</v>
      </c>
      <c r="NM174" t="s">
        <v>1767</v>
      </c>
      <c r="NN174" t="s">
        <v>1767</v>
      </c>
      <c r="NO174" t="s">
        <v>1767</v>
      </c>
      <c r="NP174" t="s">
        <v>1767</v>
      </c>
      <c r="NQ174" t="s">
        <v>1767</v>
      </c>
      <c r="NR174" t="s">
        <v>1763</v>
      </c>
      <c r="NS174" t="s">
        <v>1763</v>
      </c>
      <c r="NT174" t="s">
        <v>1788</v>
      </c>
      <c r="NU174" t="s">
        <v>1870</v>
      </c>
      <c r="NX174" t="s">
        <v>1773</v>
      </c>
      <c r="OP174" t="s">
        <v>1767</v>
      </c>
      <c r="OQ174" t="s">
        <v>1774</v>
      </c>
      <c r="OR174" t="s">
        <v>1775</v>
      </c>
      <c r="OS174" t="s">
        <v>1806</v>
      </c>
      <c r="OT174" t="s">
        <v>1763</v>
      </c>
      <c r="OU174" t="s">
        <v>1767</v>
      </c>
      <c r="OV174" t="s">
        <v>1777</v>
      </c>
      <c r="OW174" t="s">
        <v>1778</v>
      </c>
      <c r="OX174" t="s">
        <v>832</v>
      </c>
      <c r="OY174" t="s">
        <v>1779</v>
      </c>
      <c r="OZ174" t="s">
        <v>1011</v>
      </c>
      <c r="PA174" t="s">
        <v>1767</v>
      </c>
      <c r="PB174" t="s">
        <v>1767</v>
      </c>
      <c r="PC174" t="s">
        <v>1767</v>
      </c>
      <c r="PD174" t="s">
        <v>1767</v>
      </c>
      <c r="PE174" t="s">
        <v>1767</v>
      </c>
      <c r="PF174" t="s">
        <v>1763</v>
      </c>
      <c r="PG174" t="s">
        <v>1767</v>
      </c>
      <c r="PH174" t="s">
        <v>1767</v>
      </c>
      <c r="PI174" t="s">
        <v>1767</v>
      </c>
      <c r="PJ174" t="s">
        <v>1767</v>
      </c>
      <c r="PK174" t="s">
        <v>1767</v>
      </c>
      <c r="PL174" t="s">
        <v>1780</v>
      </c>
      <c r="PM174" t="s">
        <v>845</v>
      </c>
      <c r="PN174" t="s">
        <v>845</v>
      </c>
      <c r="PO174" t="s">
        <v>1799</v>
      </c>
      <c r="PP174" t="s">
        <v>1813</v>
      </c>
      <c r="PQ174" t="s">
        <v>1763</v>
      </c>
      <c r="PR174" t="s">
        <v>1763</v>
      </c>
      <c r="PS174" t="s">
        <v>1767</v>
      </c>
      <c r="PT174" t="s">
        <v>1767</v>
      </c>
      <c r="PU174" t="s">
        <v>1767</v>
      </c>
      <c r="PV174" t="s">
        <v>1767</v>
      </c>
      <c r="PW174" t="s">
        <v>1767</v>
      </c>
      <c r="PX174" t="s">
        <v>1767</v>
      </c>
      <c r="PY174" t="s">
        <v>1767</v>
      </c>
      <c r="PZ174" t="s">
        <v>1783</v>
      </c>
      <c r="QA174" t="s">
        <v>841</v>
      </c>
      <c r="QB174" t="s">
        <v>1814</v>
      </c>
      <c r="QC174" t="s">
        <v>1785</v>
      </c>
      <c r="QD174" t="s">
        <v>1815</v>
      </c>
      <c r="QE174" t="s">
        <v>845</v>
      </c>
      <c r="QF174" t="s">
        <v>1763</v>
      </c>
      <c r="QG174" t="s">
        <v>1767</v>
      </c>
      <c r="QH174" t="s">
        <v>1763</v>
      </c>
      <c r="QI174" t="s">
        <v>1767</v>
      </c>
      <c r="QJ174" t="s">
        <v>1767</v>
      </c>
      <c r="QK174" t="s">
        <v>1767</v>
      </c>
      <c r="QL174" t="s">
        <v>1767</v>
      </c>
      <c r="QM174" t="s">
        <v>1763</v>
      </c>
      <c r="QN174" t="s">
        <v>1763</v>
      </c>
      <c r="QO174" t="s">
        <v>1767</v>
      </c>
      <c r="QP174" t="s">
        <v>1767</v>
      </c>
      <c r="QQ174" t="s">
        <v>1767</v>
      </c>
      <c r="QR174" t="s">
        <v>1763</v>
      </c>
      <c r="QS174" t="s">
        <v>1763</v>
      </c>
      <c r="QT174" t="s">
        <v>1767</v>
      </c>
      <c r="QU174" t="s">
        <v>1767</v>
      </c>
      <c r="QV174" t="s">
        <v>1767</v>
      </c>
      <c r="QW174" t="s">
        <v>1767</v>
      </c>
      <c r="QX174" t="s">
        <v>1767</v>
      </c>
      <c r="QY174" t="s">
        <v>1767</v>
      </c>
      <c r="QZ174" t="s">
        <v>1767</v>
      </c>
      <c r="RA174" t="s">
        <v>1767</v>
      </c>
      <c r="RB174" t="s">
        <v>1767</v>
      </c>
      <c r="RC174" t="s">
        <v>1767</v>
      </c>
      <c r="RD174" t="s">
        <v>1767</v>
      </c>
      <c r="RE174" t="s">
        <v>1767</v>
      </c>
      <c r="RF174" t="s">
        <v>1767</v>
      </c>
      <c r="RG174" t="s">
        <v>1767</v>
      </c>
      <c r="RH174" t="s">
        <v>1767</v>
      </c>
      <c r="RI174" t="s">
        <v>1767</v>
      </c>
      <c r="RJ174" t="s">
        <v>1767</v>
      </c>
      <c r="RK174" t="s">
        <v>1763</v>
      </c>
      <c r="RL174" t="s">
        <v>1763</v>
      </c>
      <c r="RM174" t="s">
        <v>1767</v>
      </c>
      <c r="RN174" t="s">
        <v>1767</v>
      </c>
      <c r="RO174" t="s">
        <v>1767</v>
      </c>
      <c r="RP174" t="s">
        <v>1767</v>
      </c>
      <c r="RQ174" t="s">
        <v>1767</v>
      </c>
      <c r="RR174" t="s">
        <v>1767</v>
      </c>
      <c r="RS174" t="s">
        <v>1767</v>
      </c>
      <c r="RT174" t="s">
        <v>1767</v>
      </c>
      <c r="RU174" t="s">
        <v>1767</v>
      </c>
      <c r="RV174" t="s">
        <v>1767</v>
      </c>
      <c r="RW174" t="s">
        <v>1767</v>
      </c>
      <c r="RX174" t="s">
        <v>845</v>
      </c>
      <c r="RY174" t="s">
        <v>973</v>
      </c>
      <c r="RZ174" t="s">
        <v>1763</v>
      </c>
      <c r="SA174" t="s">
        <v>1767</v>
      </c>
      <c r="SB174" t="s">
        <v>1767</v>
      </c>
      <c r="SC174" t="s">
        <v>1767</v>
      </c>
      <c r="SD174" t="s">
        <v>1767</v>
      </c>
      <c r="SE174" t="s">
        <v>1767</v>
      </c>
      <c r="SF174" t="s">
        <v>1767</v>
      </c>
      <c r="SG174" t="s">
        <v>1767</v>
      </c>
      <c r="SH174" t="s">
        <v>1767</v>
      </c>
      <c r="SI174" t="s">
        <v>1763</v>
      </c>
      <c r="SJ174" t="s">
        <v>1767</v>
      </c>
      <c r="SK174" t="s">
        <v>1767</v>
      </c>
      <c r="SL174" t="s">
        <v>1767</v>
      </c>
      <c r="SM174" t="s">
        <v>1767</v>
      </c>
      <c r="SN174" t="s">
        <v>1767</v>
      </c>
      <c r="SO174" t="s">
        <v>1767</v>
      </c>
      <c r="SP174" t="s">
        <v>1767</v>
      </c>
      <c r="SQ174" t="s">
        <v>1767</v>
      </c>
      <c r="SR174" t="s">
        <v>1767</v>
      </c>
      <c r="SS174" t="s">
        <v>1767</v>
      </c>
      <c r="ST174" t="s">
        <v>1767</v>
      </c>
      <c r="SU174" t="s">
        <v>1767</v>
      </c>
      <c r="SV174" t="s">
        <v>1767</v>
      </c>
      <c r="SW174" t="s">
        <v>1763</v>
      </c>
      <c r="SX174" t="s">
        <v>1767</v>
      </c>
      <c r="SY174" t="s">
        <v>1767</v>
      </c>
      <c r="SZ174" t="s">
        <v>1767</v>
      </c>
      <c r="TA174" t="s">
        <v>1767</v>
      </c>
      <c r="TB174" t="s">
        <v>1767</v>
      </c>
      <c r="TC174" t="s">
        <v>1767</v>
      </c>
      <c r="TD174" t="s">
        <v>1767</v>
      </c>
      <c r="TE174" t="s">
        <v>1767</v>
      </c>
      <c r="TF174" t="s">
        <v>1767</v>
      </c>
      <c r="TG174" t="s">
        <v>1767</v>
      </c>
      <c r="TH174" t="s">
        <v>1767</v>
      </c>
      <c r="TI174" t="s">
        <v>1767</v>
      </c>
      <c r="TJ174" t="s">
        <v>1763</v>
      </c>
      <c r="TK174" t="s">
        <v>1767</v>
      </c>
      <c r="TL174" t="s">
        <v>1767</v>
      </c>
      <c r="TM174" t="s">
        <v>1763</v>
      </c>
      <c r="TN174" t="s">
        <v>1767</v>
      </c>
      <c r="TO174" t="s">
        <v>1763</v>
      </c>
      <c r="TP174" t="s">
        <v>1767</v>
      </c>
      <c r="TQ174" t="s">
        <v>1767</v>
      </c>
      <c r="TR174" t="s">
        <v>1767</v>
      </c>
      <c r="TS174" t="s">
        <v>1767</v>
      </c>
      <c r="TT174" t="s">
        <v>1767</v>
      </c>
      <c r="TU174" t="s">
        <v>1767</v>
      </c>
      <c r="TV174" t="s">
        <v>1767</v>
      </c>
      <c r="TW174" t="s">
        <v>1767</v>
      </c>
      <c r="TY174" t="s">
        <v>1763</v>
      </c>
      <c r="TZ174" t="s">
        <v>1767</v>
      </c>
      <c r="UA174" t="s">
        <v>1767</v>
      </c>
      <c r="UB174" t="s">
        <v>1767</v>
      </c>
      <c r="UC174" t="s">
        <v>1763</v>
      </c>
      <c r="UD174" t="s">
        <v>1767</v>
      </c>
      <c r="UE174" t="s">
        <v>1767</v>
      </c>
      <c r="UF174" t="s">
        <v>1767</v>
      </c>
      <c r="UG174" t="s">
        <v>1767</v>
      </c>
      <c r="UH174" t="s">
        <v>1767</v>
      </c>
      <c r="UI174" t="s">
        <v>1767</v>
      </c>
      <c r="UJ174" t="s">
        <v>1767</v>
      </c>
      <c r="UK174" t="s">
        <v>1767</v>
      </c>
      <c r="UL174" t="s">
        <v>1767</v>
      </c>
      <c r="UM174" t="s">
        <v>1763</v>
      </c>
      <c r="UN174" t="s">
        <v>1767</v>
      </c>
      <c r="UO174" t="s">
        <v>1767</v>
      </c>
      <c r="UP174" t="s">
        <v>1767</v>
      </c>
      <c r="UQ174" t="s">
        <v>1767</v>
      </c>
      <c r="UR174" t="s">
        <v>1767</v>
      </c>
      <c r="US174" t="s">
        <v>1767</v>
      </c>
      <c r="UT174" t="s">
        <v>1767</v>
      </c>
      <c r="UU174" t="s">
        <v>1767</v>
      </c>
      <c r="UV174" t="s">
        <v>1767</v>
      </c>
      <c r="UW174" t="s">
        <v>1763</v>
      </c>
      <c r="UX174" t="s">
        <v>1767</v>
      </c>
      <c r="UY174" t="s">
        <v>1767</v>
      </c>
      <c r="UZ174" t="s">
        <v>1767</v>
      </c>
      <c r="VD174" t="s">
        <v>1763</v>
      </c>
      <c r="VE174" t="s">
        <v>1767</v>
      </c>
      <c r="VF174" t="s">
        <v>1767</v>
      </c>
      <c r="VG174" t="s">
        <v>1767</v>
      </c>
      <c r="VH174" t="s">
        <v>1767</v>
      </c>
      <c r="VI174" t="s">
        <v>1767</v>
      </c>
      <c r="VJ174" t="s">
        <v>1767</v>
      </c>
      <c r="VK174" t="s">
        <v>1767</v>
      </c>
      <c r="VL174" t="s">
        <v>1767</v>
      </c>
      <c r="VM174" t="s">
        <v>1767</v>
      </c>
      <c r="VN174" t="s">
        <v>1767</v>
      </c>
      <c r="VO174" t="s">
        <v>1767</v>
      </c>
      <c r="VP174" t="s">
        <v>1767</v>
      </c>
      <c r="VQ174" t="s">
        <v>1767</v>
      </c>
      <c r="VY174" t="s">
        <v>1767</v>
      </c>
      <c r="VZ174" t="s">
        <v>1767</v>
      </c>
      <c r="WA174" t="s">
        <v>1763</v>
      </c>
      <c r="WB174" t="s">
        <v>1767</v>
      </c>
      <c r="WJ174" t="s">
        <v>1763</v>
      </c>
      <c r="WK174" t="s">
        <v>1763</v>
      </c>
      <c r="WL174" t="s">
        <v>1767</v>
      </c>
      <c r="WM174" t="s">
        <v>1767</v>
      </c>
      <c r="WN174" t="s">
        <v>1767</v>
      </c>
      <c r="WO174" t="s">
        <v>1767</v>
      </c>
      <c r="WP174" t="s">
        <v>1767</v>
      </c>
      <c r="WQ174" t="s">
        <v>1767</v>
      </c>
      <c r="WR174" t="s">
        <v>1767</v>
      </c>
      <c r="WS174" t="s">
        <v>846</v>
      </c>
      <c r="WU174" t="s">
        <v>1767</v>
      </c>
      <c r="WV174" t="s">
        <v>1767</v>
      </c>
      <c r="WW174" t="s">
        <v>1767</v>
      </c>
      <c r="WX174" t="s">
        <v>1767</v>
      </c>
      <c r="WY174" t="s">
        <v>1767</v>
      </c>
      <c r="WZ174" t="s">
        <v>1763</v>
      </c>
      <c r="XA174" t="s">
        <v>1767</v>
      </c>
      <c r="XB174" t="s">
        <v>1767</v>
      </c>
      <c r="XC174" t="s">
        <v>1789</v>
      </c>
      <c r="XD174" t="s">
        <v>1763</v>
      </c>
      <c r="XE174" t="s">
        <v>1767</v>
      </c>
      <c r="XF174" t="s">
        <v>1767</v>
      </c>
      <c r="XG174" t="s">
        <v>1767</v>
      </c>
      <c r="XH174" t="s">
        <v>1767</v>
      </c>
      <c r="XI174" t="s">
        <v>1767</v>
      </c>
      <c r="XJ174" t="s">
        <v>1767</v>
      </c>
      <c r="XK174" t="s">
        <v>1767</v>
      </c>
      <c r="XL174" t="s">
        <v>1767</v>
      </c>
      <c r="XM174" t="s">
        <v>1767</v>
      </c>
      <c r="XN174" t="s">
        <v>1767</v>
      </c>
      <c r="XO174" t="s">
        <v>1767</v>
      </c>
      <c r="XP174" t="s">
        <v>1767</v>
      </c>
      <c r="XQ174" t="s">
        <v>1767</v>
      </c>
      <c r="XR174" t="s">
        <v>1767</v>
      </c>
      <c r="XS174" t="s">
        <v>1763</v>
      </c>
      <c r="XT174" t="s">
        <v>1767</v>
      </c>
      <c r="XU174" t="s">
        <v>1763</v>
      </c>
      <c r="XV174" t="s">
        <v>1767</v>
      </c>
      <c r="XW174" t="s">
        <v>1767</v>
      </c>
      <c r="XX174" t="s">
        <v>1767</v>
      </c>
      <c r="XY174" t="s">
        <v>1767</v>
      </c>
      <c r="XZ174" t="s">
        <v>1767</v>
      </c>
      <c r="ZM174" t="s">
        <v>1767</v>
      </c>
      <c r="ZN174" t="s">
        <v>1767</v>
      </c>
      <c r="ZO174" t="s">
        <v>1767</v>
      </c>
      <c r="ZP174" t="s">
        <v>1767</v>
      </c>
      <c r="ZQ174" t="s">
        <v>1767</v>
      </c>
      <c r="ZR174" t="s">
        <v>1763</v>
      </c>
      <c r="ZS174" t="s">
        <v>1767</v>
      </c>
      <c r="ZT174" t="s">
        <v>1767</v>
      </c>
      <c r="ZU174" t="s">
        <v>1767</v>
      </c>
      <c r="ZV174" t="s">
        <v>1763</v>
      </c>
      <c r="ZW174" t="s">
        <v>1767</v>
      </c>
      <c r="ZX174" t="s">
        <v>1767</v>
      </c>
      <c r="ZY174" t="s">
        <v>1767</v>
      </c>
      <c r="ZZ174" t="s">
        <v>1767</v>
      </c>
      <c r="AAA174" t="s">
        <v>1763</v>
      </c>
      <c r="AAB174" t="s">
        <v>1767</v>
      </c>
      <c r="AAC174" t="s">
        <v>1767</v>
      </c>
      <c r="AAD174" t="s">
        <v>1767</v>
      </c>
      <c r="AAE174" t="s">
        <v>1767</v>
      </c>
      <c r="AAF174" t="s">
        <v>1767</v>
      </c>
      <c r="AAH174" t="s">
        <v>1763</v>
      </c>
      <c r="AAI174" t="s">
        <v>1767</v>
      </c>
      <c r="AAJ174" t="s">
        <v>1767</v>
      </c>
      <c r="AAK174" t="s">
        <v>1767</v>
      </c>
      <c r="AAL174" t="s">
        <v>1767</v>
      </c>
      <c r="AAM174" t="s">
        <v>1767</v>
      </c>
      <c r="AAN174" t="s">
        <v>1763</v>
      </c>
      <c r="AAO174" t="s">
        <v>1767</v>
      </c>
      <c r="AAP174" t="s">
        <v>1767</v>
      </c>
      <c r="AAQ174" t="s">
        <v>1767</v>
      </c>
      <c r="AAR174" t="s">
        <v>1767</v>
      </c>
      <c r="AAS174" t="s">
        <v>1767</v>
      </c>
      <c r="AAT174" t="s">
        <v>1767</v>
      </c>
      <c r="AAV174" t="s">
        <v>1763</v>
      </c>
      <c r="AAW174" t="s">
        <v>1767</v>
      </c>
      <c r="AAX174" t="s">
        <v>1767</v>
      </c>
      <c r="AAY174" t="s">
        <v>1767</v>
      </c>
      <c r="AAZ174" t="s">
        <v>1767</v>
      </c>
      <c r="ABA174" t="s">
        <v>1767</v>
      </c>
      <c r="ABB174" t="s">
        <v>1763</v>
      </c>
      <c r="ABC174" t="s">
        <v>1767</v>
      </c>
      <c r="ABD174" t="s">
        <v>1767</v>
      </c>
      <c r="ABE174" t="s">
        <v>1767</v>
      </c>
      <c r="ABF174" t="s">
        <v>1767</v>
      </c>
      <c r="ABG174" t="s">
        <v>1767</v>
      </c>
      <c r="ABH174" t="s">
        <v>1767</v>
      </c>
      <c r="ABI174" t="s">
        <v>1767</v>
      </c>
      <c r="ABJ174" t="s">
        <v>1767</v>
      </c>
      <c r="ABK174" t="s">
        <v>1767</v>
      </c>
      <c r="ABL174" t="s">
        <v>1767</v>
      </c>
      <c r="ABM174" t="s">
        <v>1767</v>
      </c>
      <c r="ABN174" t="s">
        <v>1767</v>
      </c>
      <c r="ABO174" t="s">
        <v>1767</v>
      </c>
      <c r="ABP174" t="s">
        <v>1767</v>
      </c>
      <c r="ABQ174" t="s">
        <v>1767</v>
      </c>
      <c r="ABR174" t="s">
        <v>1767</v>
      </c>
      <c r="ABS174" t="s">
        <v>1767</v>
      </c>
      <c r="ABT174" t="s">
        <v>1767</v>
      </c>
      <c r="ABU174" t="s">
        <v>1767</v>
      </c>
      <c r="ABV174" t="s">
        <v>1767</v>
      </c>
      <c r="ABW174" t="s">
        <v>1763</v>
      </c>
      <c r="ABX174" t="s">
        <v>1767</v>
      </c>
      <c r="ABY174" t="s">
        <v>1767</v>
      </c>
      <c r="ABZ174" t="s">
        <v>1767</v>
      </c>
      <c r="ACA174" t="s">
        <v>1767</v>
      </c>
      <c r="ACB174" t="s">
        <v>1767</v>
      </c>
      <c r="ACC174" t="s">
        <v>1767</v>
      </c>
      <c r="ACD174" t="s">
        <v>1767</v>
      </c>
      <c r="ACE174" t="s">
        <v>1767</v>
      </c>
      <c r="ACF174" t="s">
        <v>1767</v>
      </c>
      <c r="ACG174" t="s">
        <v>1767</v>
      </c>
      <c r="ACH174" t="s">
        <v>1767</v>
      </c>
      <c r="ACI174" t="s">
        <v>1767</v>
      </c>
    </row>
    <row r="175" spans="1:763">
      <c r="A175" t="s">
        <v>1567</v>
      </c>
      <c r="B175" t="s">
        <v>1568</v>
      </c>
      <c r="C175" t="s">
        <v>1569</v>
      </c>
      <c r="D175" t="s">
        <v>977</v>
      </c>
      <c r="E175" t="s">
        <v>977</v>
      </c>
      <c r="P175" t="s">
        <v>812</v>
      </c>
      <c r="Q175">
        <v>0.874863865752458</v>
      </c>
      <c r="T175" t="s">
        <v>1847</v>
      </c>
      <c r="V175" t="s">
        <v>1763</v>
      </c>
      <c r="X175" t="s">
        <v>1763</v>
      </c>
      <c r="Y175" t="s">
        <v>1791</v>
      </c>
      <c r="AA175" t="s">
        <v>1792</v>
      </c>
      <c r="AB175" t="s">
        <v>1766</v>
      </c>
      <c r="AC175" t="s">
        <v>1057</v>
      </c>
      <c r="AD175" t="s">
        <v>1763</v>
      </c>
      <c r="AE175" t="s">
        <v>836</v>
      </c>
      <c r="AF175" t="s">
        <v>845</v>
      </c>
      <c r="AG175" t="s">
        <v>818</v>
      </c>
      <c r="KF175" t="s">
        <v>1057</v>
      </c>
      <c r="KH175" t="s">
        <v>818</v>
      </c>
      <c r="KI175" t="s">
        <v>818</v>
      </c>
      <c r="KJ175" t="s">
        <v>818</v>
      </c>
      <c r="KK175" t="s">
        <v>818</v>
      </c>
      <c r="KL175" t="s">
        <v>818</v>
      </c>
      <c r="KM175" t="s">
        <v>845</v>
      </c>
      <c r="KN175" t="s">
        <v>845</v>
      </c>
      <c r="KO175" t="s">
        <v>818</v>
      </c>
      <c r="KP175" t="s">
        <v>818</v>
      </c>
      <c r="KQ175" t="s">
        <v>837</v>
      </c>
      <c r="KR175" t="s">
        <v>818</v>
      </c>
      <c r="KS175" t="s">
        <v>818</v>
      </c>
      <c r="KT175" t="s">
        <v>818</v>
      </c>
      <c r="KU175" t="s">
        <v>818</v>
      </c>
      <c r="KV175" t="s">
        <v>818</v>
      </c>
      <c r="KW175" t="s">
        <v>818</v>
      </c>
      <c r="KX175" t="s">
        <v>879</v>
      </c>
      <c r="KY175" t="s">
        <v>818</v>
      </c>
      <c r="KZ175" t="s">
        <v>818</v>
      </c>
      <c r="LA175" t="s">
        <v>879</v>
      </c>
      <c r="LB175" t="s">
        <v>818</v>
      </c>
      <c r="LC175" t="s">
        <v>818</v>
      </c>
      <c r="LD175" t="s">
        <v>1057</v>
      </c>
      <c r="LE175" t="s">
        <v>818</v>
      </c>
      <c r="LF175" t="s">
        <v>1057</v>
      </c>
      <c r="LH175" t="s">
        <v>1767</v>
      </c>
      <c r="LI175" t="s">
        <v>1767</v>
      </c>
      <c r="LJ175" t="s">
        <v>1767</v>
      </c>
      <c r="LK175" t="s">
        <v>1767</v>
      </c>
      <c r="LL175" t="s">
        <v>1767</v>
      </c>
      <c r="LM175" t="s">
        <v>1767</v>
      </c>
      <c r="LO175" t="s">
        <v>1818</v>
      </c>
      <c r="LQ175" t="s">
        <v>1767</v>
      </c>
      <c r="LR175" t="s">
        <v>818</v>
      </c>
      <c r="LV175" t="s">
        <v>818</v>
      </c>
      <c r="LX175" t="s">
        <v>1767</v>
      </c>
      <c r="MA175" t="s">
        <v>1793</v>
      </c>
      <c r="MB175" t="s">
        <v>887</v>
      </c>
      <c r="MC175" t="s">
        <v>1804</v>
      </c>
      <c r="MD175" t="s">
        <v>1763</v>
      </c>
      <c r="MF175" t="s">
        <v>1770</v>
      </c>
      <c r="MI175" t="s">
        <v>1763</v>
      </c>
      <c r="MJ175" t="s">
        <v>1771</v>
      </c>
      <c r="MK175" t="s">
        <v>1767</v>
      </c>
      <c r="ML175" t="s">
        <v>1767</v>
      </c>
      <c r="MM175" t="s">
        <v>1763</v>
      </c>
      <c r="MN175" t="s">
        <v>1767</v>
      </c>
      <c r="MO175" t="s">
        <v>1767</v>
      </c>
      <c r="MP175" t="s">
        <v>1767</v>
      </c>
      <c r="MQ175" t="s">
        <v>1767</v>
      </c>
      <c r="MR175" t="s">
        <v>1767</v>
      </c>
      <c r="MS175" t="s">
        <v>1767</v>
      </c>
      <c r="MT175" t="s">
        <v>1767</v>
      </c>
      <c r="MU175" t="s">
        <v>1767</v>
      </c>
      <c r="MV175" t="s">
        <v>1767</v>
      </c>
      <c r="MW175" t="s">
        <v>1763</v>
      </c>
      <c r="MX175" t="s">
        <v>1767</v>
      </c>
      <c r="MY175" t="s">
        <v>1767</v>
      </c>
      <c r="MZ175" t="s">
        <v>1767</v>
      </c>
      <c r="NA175" t="s">
        <v>1767</v>
      </c>
      <c r="NB175" t="s">
        <v>1767</v>
      </c>
      <c r="NR175" t="s">
        <v>1763</v>
      </c>
      <c r="NS175" t="s">
        <v>1767</v>
      </c>
      <c r="NU175" t="s">
        <v>1870</v>
      </c>
      <c r="OP175" t="s">
        <v>1767</v>
      </c>
      <c r="OQ175" t="s">
        <v>1853</v>
      </c>
      <c r="OR175" t="s">
        <v>1797</v>
      </c>
      <c r="OS175" t="s">
        <v>1871</v>
      </c>
      <c r="OT175" t="s">
        <v>1767</v>
      </c>
      <c r="OU175" t="s">
        <v>1767</v>
      </c>
      <c r="OV175" t="s">
        <v>1777</v>
      </c>
      <c r="OW175" t="s">
        <v>1778</v>
      </c>
      <c r="OX175" t="s">
        <v>832</v>
      </c>
      <c r="OY175" t="s">
        <v>1779</v>
      </c>
      <c r="OZ175" t="s">
        <v>907</v>
      </c>
      <c r="PA175" t="s">
        <v>1767</v>
      </c>
      <c r="PB175" t="s">
        <v>1767</v>
      </c>
      <c r="PC175" t="s">
        <v>1763</v>
      </c>
      <c r="PD175" t="s">
        <v>1767</v>
      </c>
      <c r="PE175" t="s">
        <v>1767</v>
      </c>
      <c r="PF175" t="s">
        <v>1767</v>
      </c>
      <c r="PG175" t="s">
        <v>1767</v>
      </c>
      <c r="PH175" t="s">
        <v>1767</v>
      </c>
      <c r="PI175" t="s">
        <v>1767</v>
      </c>
      <c r="PJ175" t="s">
        <v>1767</v>
      </c>
      <c r="PK175" t="s">
        <v>1767</v>
      </c>
      <c r="PL175" t="s">
        <v>1780</v>
      </c>
      <c r="PM175" t="s">
        <v>879</v>
      </c>
      <c r="PN175" t="s">
        <v>837</v>
      </c>
      <c r="PO175" t="s">
        <v>1807</v>
      </c>
      <c r="PP175" t="s">
        <v>1782</v>
      </c>
      <c r="PQ175" t="s">
        <v>1763</v>
      </c>
      <c r="PR175" t="s">
        <v>1763</v>
      </c>
      <c r="PS175" t="s">
        <v>1767</v>
      </c>
      <c r="PT175" t="s">
        <v>1767</v>
      </c>
      <c r="PU175" t="s">
        <v>1767</v>
      </c>
      <c r="PV175" t="s">
        <v>1767</v>
      </c>
      <c r="PW175" t="s">
        <v>1767</v>
      </c>
      <c r="PX175" t="s">
        <v>1767</v>
      </c>
      <c r="PY175" t="s">
        <v>1767</v>
      </c>
      <c r="PZ175" t="s">
        <v>1783</v>
      </c>
      <c r="QD175" t="s">
        <v>1786</v>
      </c>
      <c r="QE175" t="s">
        <v>845</v>
      </c>
      <c r="QF175" t="s">
        <v>1763</v>
      </c>
      <c r="QG175" t="s">
        <v>1763</v>
      </c>
      <c r="QH175" t="s">
        <v>1763</v>
      </c>
      <c r="QI175" t="s">
        <v>1767</v>
      </c>
      <c r="QJ175" t="s">
        <v>1767</v>
      </c>
      <c r="QK175" t="s">
        <v>1767</v>
      </c>
      <c r="QL175" t="s">
        <v>1767</v>
      </c>
      <c r="QM175" t="s">
        <v>1763</v>
      </c>
      <c r="QN175" t="s">
        <v>1767</v>
      </c>
      <c r="QO175" t="s">
        <v>1767</v>
      </c>
      <c r="QP175" t="s">
        <v>1767</v>
      </c>
      <c r="QQ175" t="s">
        <v>1767</v>
      </c>
      <c r="QR175" t="s">
        <v>1763</v>
      </c>
      <c r="QS175" t="s">
        <v>1767</v>
      </c>
      <c r="QT175" t="s">
        <v>1763</v>
      </c>
      <c r="QU175" t="s">
        <v>1763</v>
      </c>
      <c r="QV175" t="s">
        <v>1763</v>
      </c>
      <c r="QW175" t="s">
        <v>1763</v>
      </c>
      <c r="QX175" t="s">
        <v>1763</v>
      </c>
      <c r="QY175" t="s">
        <v>1767</v>
      </c>
      <c r="QZ175" t="s">
        <v>1767</v>
      </c>
      <c r="RA175" t="s">
        <v>1767</v>
      </c>
      <c r="RB175" t="s">
        <v>1767</v>
      </c>
      <c r="RC175" t="s">
        <v>1767</v>
      </c>
      <c r="RD175" t="s">
        <v>1767</v>
      </c>
      <c r="RE175" t="s">
        <v>1767</v>
      </c>
      <c r="RF175" t="s">
        <v>1767</v>
      </c>
      <c r="RG175" t="s">
        <v>1767</v>
      </c>
      <c r="RH175" t="s">
        <v>1767</v>
      </c>
      <c r="RI175" t="s">
        <v>1767</v>
      </c>
      <c r="RJ175" t="s">
        <v>1767</v>
      </c>
      <c r="RK175" t="s">
        <v>1763</v>
      </c>
      <c r="RL175" t="s">
        <v>1763</v>
      </c>
      <c r="RM175" t="s">
        <v>1763</v>
      </c>
      <c r="RN175" t="s">
        <v>1767</v>
      </c>
      <c r="RO175" t="s">
        <v>1767</v>
      </c>
      <c r="RP175" t="s">
        <v>1767</v>
      </c>
      <c r="RQ175" t="s">
        <v>1767</v>
      </c>
      <c r="RR175" t="s">
        <v>1767</v>
      </c>
      <c r="RS175" t="s">
        <v>1767</v>
      </c>
      <c r="RT175" t="s">
        <v>1767</v>
      </c>
      <c r="RU175" t="s">
        <v>1767</v>
      </c>
      <c r="RV175" t="s">
        <v>1767</v>
      </c>
      <c r="RW175" t="s">
        <v>1767</v>
      </c>
      <c r="RX175" t="s">
        <v>837</v>
      </c>
      <c r="RY175" t="s">
        <v>956</v>
      </c>
      <c r="RZ175" t="s">
        <v>1763</v>
      </c>
      <c r="SA175" t="s">
        <v>1818</v>
      </c>
      <c r="SB175" t="s">
        <v>1763</v>
      </c>
      <c r="SC175" t="s">
        <v>1767</v>
      </c>
      <c r="SD175" t="s">
        <v>1767</v>
      </c>
      <c r="SE175" t="s">
        <v>1767</v>
      </c>
      <c r="SF175" t="s">
        <v>1763</v>
      </c>
      <c r="SG175" t="s">
        <v>1767</v>
      </c>
      <c r="SH175" t="s">
        <v>1763</v>
      </c>
      <c r="SI175" t="s">
        <v>1767</v>
      </c>
      <c r="SJ175" t="s">
        <v>1767</v>
      </c>
      <c r="SK175" t="s">
        <v>1767</v>
      </c>
      <c r="SL175" t="s">
        <v>1767</v>
      </c>
      <c r="SM175" t="s">
        <v>1767</v>
      </c>
      <c r="SN175" t="s">
        <v>1767</v>
      </c>
      <c r="SO175" t="s">
        <v>1767</v>
      </c>
      <c r="SP175" t="s">
        <v>1767</v>
      </c>
      <c r="SQ175" t="s">
        <v>1767</v>
      </c>
      <c r="SR175" t="s">
        <v>1767</v>
      </c>
      <c r="SS175" t="s">
        <v>1767</v>
      </c>
      <c r="ST175" t="s">
        <v>1767</v>
      </c>
      <c r="SU175" t="s">
        <v>1767</v>
      </c>
      <c r="SV175" t="s">
        <v>1767</v>
      </c>
      <c r="SW175" t="s">
        <v>1767</v>
      </c>
      <c r="SX175" t="s">
        <v>1763</v>
      </c>
      <c r="SY175" t="s">
        <v>1767</v>
      </c>
      <c r="SZ175" t="s">
        <v>1767</v>
      </c>
      <c r="TA175" t="s">
        <v>1767</v>
      </c>
      <c r="TB175" t="s">
        <v>1767</v>
      </c>
      <c r="TC175" t="s">
        <v>1767</v>
      </c>
      <c r="TD175" t="s">
        <v>1767</v>
      </c>
      <c r="TE175" t="s">
        <v>1767</v>
      </c>
      <c r="TF175" t="s">
        <v>1767</v>
      </c>
      <c r="TG175" t="s">
        <v>1767</v>
      </c>
      <c r="TH175" t="s">
        <v>1767</v>
      </c>
      <c r="TI175" t="s">
        <v>1767</v>
      </c>
      <c r="TJ175" t="s">
        <v>1763</v>
      </c>
      <c r="TK175" t="s">
        <v>1767</v>
      </c>
      <c r="TL175" t="s">
        <v>1767</v>
      </c>
      <c r="TM175" t="s">
        <v>1767</v>
      </c>
      <c r="TN175" t="s">
        <v>1767</v>
      </c>
      <c r="TO175" t="s">
        <v>1763</v>
      </c>
      <c r="TP175" t="s">
        <v>1767</v>
      </c>
      <c r="TQ175" t="s">
        <v>1767</v>
      </c>
      <c r="TR175" t="s">
        <v>1763</v>
      </c>
      <c r="TS175" t="s">
        <v>1767</v>
      </c>
      <c r="TT175" t="s">
        <v>1767</v>
      </c>
      <c r="TU175" t="s">
        <v>1767</v>
      </c>
      <c r="TV175" t="s">
        <v>1767</v>
      </c>
      <c r="TW175" t="s">
        <v>1767</v>
      </c>
      <c r="TY175" t="s">
        <v>1767</v>
      </c>
      <c r="TZ175" t="s">
        <v>1767</v>
      </c>
      <c r="UA175" t="s">
        <v>1767</v>
      </c>
      <c r="UB175" t="s">
        <v>1767</v>
      </c>
      <c r="UC175" t="s">
        <v>1767</v>
      </c>
      <c r="UD175" t="s">
        <v>1767</v>
      </c>
      <c r="UE175" t="s">
        <v>1767</v>
      </c>
      <c r="UF175" t="s">
        <v>1767</v>
      </c>
      <c r="UG175" t="s">
        <v>1767</v>
      </c>
      <c r="UH175" t="s">
        <v>1767</v>
      </c>
      <c r="UI175" t="s">
        <v>1763</v>
      </c>
      <c r="UJ175" t="s">
        <v>1767</v>
      </c>
      <c r="UK175" t="s">
        <v>1767</v>
      </c>
      <c r="UL175" t="s">
        <v>1818</v>
      </c>
      <c r="UM175" t="s">
        <v>1818</v>
      </c>
      <c r="UN175" t="s">
        <v>1767</v>
      </c>
      <c r="UO175" t="s">
        <v>1767</v>
      </c>
      <c r="UP175" t="s">
        <v>1767</v>
      </c>
      <c r="UQ175" t="s">
        <v>1767</v>
      </c>
      <c r="UR175" t="s">
        <v>1767</v>
      </c>
      <c r="US175" t="s">
        <v>1767</v>
      </c>
      <c r="UT175" t="s">
        <v>1767</v>
      </c>
      <c r="UU175" t="s">
        <v>1767</v>
      </c>
      <c r="UV175" t="s">
        <v>1767</v>
      </c>
      <c r="UW175" t="s">
        <v>1767</v>
      </c>
      <c r="UX175" t="s">
        <v>1767</v>
      </c>
      <c r="UY175" t="s">
        <v>1767</v>
      </c>
      <c r="UZ175" t="s">
        <v>1763</v>
      </c>
      <c r="VA175" t="s">
        <v>1962</v>
      </c>
      <c r="VD175" t="s">
        <v>1767</v>
      </c>
      <c r="VE175" t="s">
        <v>1767</v>
      </c>
      <c r="VF175" t="s">
        <v>1763</v>
      </c>
      <c r="VG175" t="s">
        <v>1767</v>
      </c>
      <c r="VH175" t="s">
        <v>1767</v>
      </c>
      <c r="VI175" t="s">
        <v>1767</v>
      </c>
      <c r="VJ175" t="s">
        <v>1767</v>
      </c>
      <c r="VK175" t="s">
        <v>1767</v>
      </c>
      <c r="VL175" t="s">
        <v>1767</v>
      </c>
      <c r="VM175" t="s">
        <v>1767</v>
      </c>
      <c r="VN175" t="s">
        <v>1763</v>
      </c>
      <c r="VO175" t="s">
        <v>1767</v>
      </c>
      <c r="VP175" t="s">
        <v>1767</v>
      </c>
      <c r="VQ175" t="s">
        <v>1767</v>
      </c>
      <c r="VY175" t="s">
        <v>1763</v>
      </c>
      <c r="VZ175" t="s">
        <v>1767</v>
      </c>
      <c r="WA175" t="s">
        <v>1763</v>
      </c>
      <c r="WB175" t="s">
        <v>1767</v>
      </c>
      <c r="WJ175" t="s">
        <v>1767</v>
      </c>
      <c r="WK175" t="s">
        <v>1767</v>
      </c>
      <c r="WL175" t="s">
        <v>1767</v>
      </c>
      <c r="WM175" t="s">
        <v>1767</v>
      </c>
      <c r="WN175" t="s">
        <v>1767</v>
      </c>
      <c r="WO175" t="s">
        <v>1763</v>
      </c>
      <c r="WP175" t="s">
        <v>1767</v>
      </c>
      <c r="WQ175" t="s">
        <v>1767</v>
      </c>
      <c r="WR175" t="s">
        <v>1767</v>
      </c>
      <c r="WS175" t="s">
        <v>834</v>
      </c>
      <c r="WU175" t="s">
        <v>1763</v>
      </c>
      <c r="WV175" t="s">
        <v>1763</v>
      </c>
      <c r="WW175" t="s">
        <v>1763</v>
      </c>
      <c r="WX175" t="s">
        <v>1767</v>
      </c>
      <c r="WY175" t="s">
        <v>1767</v>
      </c>
      <c r="WZ175" t="s">
        <v>1767</v>
      </c>
      <c r="XA175" t="s">
        <v>1767</v>
      </c>
      <c r="XB175" t="s">
        <v>1767</v>
      </c>
      <c r="XC175" t="s">
        <v>1789</v>
      </c>
      <c r="XD175" t="s">
        <v>1763</v>
      </c>
      <c r="XE175" t="s">
        <v>1763</v>
      </c>
      <c r="XF175" t="s">
        <v>1767</v>
      </c>
      <c r="XG175" t="s">
        <v>1767</v>
      </c>
      <c r="XH175" t="s">
        <v>1767</v>
      </c>
      <c r="XI175" t="s">
        <v>1767</v>
      </c>
      <c r="XJ175" t="s">
        <v>1767</v>
      </c>
      <c r="XK175" t="s">
        <v>1767</v>
      </c>
      <c r="XL175" t="s">
        <v>1767</v>
      </c>
      <c r="XM175" t="s">
        <v>1767</v>
      </c>
      <c r="XN175" t="s">
        <v>1767</v>
      </c>
      <c r="XO175" t="s">
        <v>1767</v>
      </c>
      <c r="XP175" t="s">
        <v>1767</v>
      </c>
      <c r="XQ175" t="s">
        <v>1767</v>
      </c>
      <c r="XR175" t="s">
        <v>1763</v>
      </c>
      <c r="XS175" t="s">
        <v>1767</v>
      </c>
      <c r="XT175" t="s">
        <v>1763</v>
      </c>
      <c r="XU175" t="s">
        <v>1763</v>
      </c>
      <c r="XV175" t="s">
        <v>1767</v>
      </c>
      <c r="XW175" t="s">
        <v>1767</v>
      </c>
      <c r="XX175" t="s">
        <v>1767</v>
      </c>
      <c r="XY175" t="s">
        <v>1767</v>
      </c>
      <c r="XZ175" t="s">
        <v>1767</v>
      </c>
      <c r="ZM175" t="s">
        <v>1767</v>
      </c>
      <c r="ZN175" t="s">
        <v>1767</v>
      </c>
      <c r="ZO175" t="s">
        <v>1767</v>
      </c>
      <c r="ZP175" t="s">
        <v>1767</v>
      </c>
      <c r="ZQ175" t="s">
        <v>1767</v>
      </c>
      <c r="ZR175" t="s">
        <v>1767</v>
      </c>
      <c r="ZS175" t="s">
        <v>1763</v>
      </c>
      <c r="ZT175" t="s">
        <v>1767</v>
      </c>
      <c r="ZU175" t="s">
        <v>1767</v>
      </c>
      <c r="ZV175" t="s">
        <v>1767</v>
      </c>
      <c r="ZW175" t="s">
        <v>1767</v>
      </c>
      <c r="ZX175" t="s">
        <v>1767</v>
      </c>
      <c r="ZY175" t="s">
        <v>1767</v>
      </c>
      <c r="ZZ175" t="s">
        <v>1767</v>
      </c>
      <c r="AAA175" t="s">
        <v>1767</v>
      </c>
      <c r="AAB175" t="s">
        <v>1767</v>
      </c>
      <c r="AAC175" t="s">
        <v>1767</v>
      </c>
      <c r="AAD175" t="s">
        <v>1767</v>
      </c>
      <c r="AAE175" t="s">
        <v>1767</v>
      </c>
      <c r="AAF175" t="s">
        <v>1767</v>
      </c>
      <c r="AAH175" t="s">
        <v>1767</v>
      </c>
      <c r="AAI175" t="s">
        <v>1767</v>
      </c>
      <c r="AAJ175" t="s">
        <v>1763</v>
      </c>
      <c r="AAK175" t="s">
        <v>1767</v>
      </c>
      <c r="AAL175" t="s">
        <v>1767</v>
      </c>
      <c r="AAM175" t="s">
        <v>1767</v>
      </c>
      <c r="AAN175" t="s">
        <v>1767</v>
      </c>
      <c r="AAO175" t="s">
        <v>1767</v>
      </c>
      <c r="AAP175" t="s">
        <v>1767</v>
      </c>
      <c r="AAQ175" t="s">
        <v>1767</v>
      </c>
      <c r="AAR175" t="s">
        <v>1767</v>
      </c>
      <c r="AAS175" t="s">
        <v>1763</v>
      </c>
      <c r="AAT175" t="s">
        <v>1767</v>
      </c>
      <c r="AAV175" t="s">
        <v>1767</v>
      </c>
      <c r="AAW175" t="s">
        <v>1767</v>
      </c>
      <c r="AAX175" t="s">
        <v>1767</v>
      </c>
      <c r="AAY175" t="s">
        <v>1767</v>
      </c>
      <c r="AAZ175" t="s">
        <v>1767</v>
      </c>
      <c r="ABA175" t="s">
        <v>1763</v>
      </c>
      <c r="ABB175" t="s">
        <v>1767</v>
      </c>
      <c r="ABC175" t="s">
        <v>1767</v>
      </c>
      <c r="ABD175" t="s">
        <v>1767</v>
      </c>
      <c r="ABE175" t="s">
        <v>1767</v>
      </c>
      <c r="ABF175" t="s">
        <v>1767</v>
      </c>
      <c r="ABG175" t="s">
        <v>1767</v>
      </c>
      <c r="ABH175" t="s">
        <v>1767</v>
      </c>
      <c r="ABI175" t="s">
        <v>1767</v>
      </c>
      <c r="ABJ175" t="s">
        <v>1767</v>
      </c>
      <c r="ABK175" t="s">
        <v>1763</v>
      </c>
      <c r="ABL175" t="s">
        <v>1767</v>
      </c>
      <c r="ABM175" t="s">
        <v>1767</v>
      </c>
      <c r="ABN175" t="s">
        <v>1767</v>
      </c>
      <c r="ABO175" t="s">
        <v>1767</v>
      </c>
      <c r="ABP175" t="s">
        <v>1767</v>
      </c>
      <c r="ABQ175" t="s">
        <v>1763</v>
      </c>
      <c r="ABR175" t="s">
        <v>1767</v>
      </c>
      <c r="ABS175" t="s">
        <v>1767</v>
      </c>
      <c r="ABT175" t="s">
        <v>1767</v>
      </c>
      <c r="ABU175" t="s">
        <v>1767</v>
      </c>
      <c r="ABV175" t="s">
        <v>1767</v>
      </c>
      <c r="ABW175" t="s">
        <v>1767</v>
      </c>
      <c r="ABX175" t="s">
        <v>1767</v>
      </c>
      <c r="ABY175" t="s">
        <v>1767</v>
      </c>
      <c r="ABZ175" t="s">
        <v>1767</v>
      </c>
      <c r="ACA175" t="s">
        <v>1767</v>
      </c>
      <c r="ACB175" t="s">
        <v>1767</v>
      </c>
      <c r="ACC175" t="s">
        <v>1767</v>
      </c>
      <c r="ACD175" t="s">
        <v>1767</v>
      </c>
      <c r="ACE175" t="s">
        <v>1763</v>
      </c>
      <c r="ACF175" t="s">
        <v>1767</v>
      </c>
      <c r="ACG175" t="s">
        <v>1767</v>
      </c>
      <c r="ACH175" t="s">
        <v>1767</v>
      </c>
      <c r="ACI175" t="s">
        <v>1767</v>
      </c>
    </row>
    <row r="176" spans="1:763">
      <c r="A176" t="s">
        <v>1571</v>
      </c>
      <c r="B176" t="s">
        <v>1572</v>
      </c>
      <c r="C176" t="s">
        <v>1573</v>
      </c>
      <c r="D176" t="s">
        <v>941</v>
      </c>
      <c r="E176" t="s">
        <v>941</v>
      </c>
      <c r="P176" t="s">
        <v>874</v>
      </c>
      <c r="T176" t="s">
        <v>1847</v>
      </c>
      <c r="V176" t="s">
        <v>1763</v>
      </c>
      <c r="X176" t="s">
        <v>1767</v>
      </c>
      <c r="Y176" t="s">
        <v>1764</v>
      </c>
      <c r="Z176" t="s">
        <v>1791</v>
      </c>
      <c r="AA176" t="s">
        <v>1765</v>
      </c>
      <c r="AB176" t="s">
        <v>1817</v>
      </c>
      <c r="AC176" t="s">
        <v>1810</v>
      </c>
      <c r="AD176" t="s">
        <v>1763</v>
      </c>
      <c r="AE176" t="s">
        <v>818</v>
      </c>
      <c r="AF176" t="s">
        <v>1810</v>
      </c>
      <c r="AG176" t="s">
        <v>818</v>
      </c>
      <c r="KF176" t="s">
        <v>1810</v>
      </c>
      <c r="KH176" t="s">
        <v>818</v>
      </c>
      <c r="KI176" t="s">
        <v>845</v>
      </c>
      <c r="KJ176" t="s">
        <v>845</v>
      </c>
      <c r="KK176" t="s">
        <v>818</v>
      </c>
      <c r="KL176" t="s">
        <v>818</v>
      </c>
      <c r="KM176" t="s">
        <v>818</v>
      </c>
      <c r="KN176" t="s">
        <v>837</v>
      </c>
      <c r="KO176" t="s">
        <v>818</v>
      </c>
      <c r="KP176" t="s">
        <v>837</v>
      </c>
      <c r="KQ176" t="s">
        <v>837</v>
      </c>
      <c r="KR176" t="s">
        <v>818</v>
      </c>
      <c r="KS176" t="s">
        <v>818</v>
      </c>
      <c r="KT176" t="s">
        <v>845</v>
      </c>
      <c r="KU176" t="s">
        <v>818</v>
      </c>
      <c r="KV176" t="s">
        <v>818</v>
      </c>
      <c r="KW176" t="s">
        <v>818</v>
      </c>
      <c r="KX176" t="s">
        <v>879</v>
      </c>
      <c r="KY176" t="s">
        <v>818</v>
      </c>
      <c r="KZ176" t="s">
        <v>845</v>
      </c>
      <c r="LA176" t="s">
        <v>879</v>
      </c>
      <c r="LB176" t="s">
        <v>879</v>
      </c>
      <c r="LC176" t="s">
        <v>879</v>
      </c>
      <c r="LD176" t="s">
        <v>1810</v>
      </c>
      <c r="LE176" t="s">
        <v>818</v>
      </c>
      <c r="LF176" t="s">
        <v>1057</v>
      </c>
      <c r="LH176" t="s">
        <v>1767</v>
      </c>
      <c r="LI176" t="s">
        <v>1767</v>
      </c>
      <c r="LJ176" t="s">
        <v>1767</v>
      </c>
      <c r="LK176" t="s">
        <v>1767</v>
      </c>
      <c r="LL176" t="s">
        <v>1767</v>
      </c>
      <c r="LM176" t="s">
        <v>1767</v>
      </c>
      <c r="LO176" t="s">
        <v>1767</v>
      </c>
      <c r="LQ176" t="s">
        <v>1767</v>
      </c>
      <c r="LR176" t="s">
        <v>818</v>
      </c>
      <c r="LS176" t="s">
        <v>818</v>
      </c>
      <c r="LT176" t="s">
        <v>818</v>
      </c>
      <c r="LU176" t="s">
        <v>818</v>
      </c>
      <c r="LV176" t="s">
        <v>818</v>
      </c>
      <c r="LW176" t="s">
        <v>818</v>
      </c>
      <c r="LX176" t="s">
        <v>1767</v>
      </c>
      <c r="MU176" t="s">
        <v>1763</v>
      </c>
      <c r="NC176" t="s">
        <v>1767</v>
      </c>
      <c r="ND176" t="s">
        <v>1767</v>
      </c>
      <c r="NE176" t="s">
        <v>1763</v>
      </c>
      <c r="NF176" t="s">
        <v>1763</v>
      </c>
      <c r="NG176" t="s">
        <v>1767</v>
      </c>
      <c r="NH176" t="s">
        <v>1767</v>
      </c>
      <c r="NI176" t="s">
        <v>1763</v>
      </c>
      <c r="NJ176" t="s">
        <v>1767</v>
      </c>
      <c r="NK176" t="s">
        <v>1767</v>
      </c>
      <c r="NL176" t="s">
        <v>1767</v>
      </c>
      <c r="NM176" t="s">
        <v>1767</v>
      </c>
      <c r="NN176" t="s">
        <v>1763</v>
      </c>
      <c r="NO176" t="s">
        <v>1767</v>
      </c>
      <c r="NP176" t="s">
        <v>1767</v>
      </c>
      <c r="NQ176" t="s">
        <v>1767</v>
      </c>
      <c r="NR176" t="s">
        <v>1763</v>
      </c>
      <c r="NS176" t="s">
        <v>1767</v>
      </c>
      <c r="NU176" t="s">
        <v>1795</v>
      </c>
      <c r="NV176" t="s">
        <v>1767</v>
      </c>
      <c r="NX176" t="s">
        <v>1856</v>
      </c>
      <c r="OP176" t="s">
        <v>1763</v>
      </c>
      <c r="OQ176" t="s">
        <v>1774</v>
      </c>
      <c r="OR176" t="s">
        <v>1775</v>
      </c>
      <c r="OS176" t="s">
        <v>1776</v>
      </c>
      <c r="OT176" t="s">
        <v>1763</v>
      </c>
      <c r="OU176" t="s">
        <v>1763</v>
      </c>
      <c r="OV176" t="s">
        <v>1877</v>
      </c>
      <c r="PA176" t="s">
        <v>1767</v>
      </c>
      <c r="PB176" t="s">
        <v>1767</v>
      </c>
      <c r="PC176" t="s">
        <v>1767</v>
      </c>
      <c r="PD176" t="s">
        <v>1767</v>
      </c>
      <c r="PE176" t="s">
        <v>1767</v>
      </c>
      <c r="PF176" t="s">
        <v>1763</v>
      </c>
      <c r="PG176" t="s">
        <v>1767</v>
      </c>
      <c r="PH176" t="s">
        <v>1767</v>
      </c>
      <c r="PI176" t="s">
        <v>1767</v>
      </c>
      <c r="PJ176" t="s">
        <v>1767</v>
      </c>
      <c r="PL176" t="s">
        <v>1780</v>
      </c>
      <c r="PM176" t="s">
        <v>1361</v>
      </c>
      <c r="PN176" t="s">
        <v>836</v>
      </c>
      <c r="PO176" t="s">
        <v>1812</v>
      </c>
      <c r="PP176" t="s">
        <v>1782</v>
      </c>
      <c r="PQ176" t="s">
        <v>1763</v>
      </c>
      <c r="PR176" t="s">
        <v>1763</v>
      </c>
      <c r="PS176" t="s">
        <v>1767</v>
      </c>
      <c r="PT176" t="s">
        <v>1763</v>
      </c>
      <c r="PU176" t="s">
        <v>1767</v>
      </c>
      <c r="PV176" t="s">
        <v>1767</v>
      </c>
      <c r="PW176" t="s">
        <v>1767</v>
      </c>
      <c r="PX176" t="s">
        <v>1767</v>
      </c>
      <c r="PY176" t="s">
        <v>1767</v>
      </c>
      <c r="PZ176" t="s">
        <v>1783</v>
      </c>
      <c r="QA176" t="s">
        <v>841</v>
      </c>
      <c r="QB176" t="s">
        <v>1850</v>
      </c>
      <c r="QC176" t="s">
        <v>1858</v>
      </c>
      <c r="QD176" t="s">
        <v>1869</v>
      </c>
      <c r="QE176" t="s">
        <v>879</v>
      </c>
      <c r="QF176" t="s">
        <v>1763</v>
      </c>
      <c r="QG176" t="s">
        <v>1763</v>
      </c>
      <c r="QH176" t="s">
        <v>1763</v>
      </c>
      <c r="QI176" t="s">
        <v>1763</v>
      </c>
      <c r="QJ176" t="s">
        <v>1763</v>
      </c>
      <c r="QK176" t="s">
        <v>1763</v>
      </c>
      <c r="QL176" t="s">
        <v>1767</v>
      </c>
      <c r="QM176" t="s">
        <v>1767</v>
      </c>
      <c r="QN176" t="s">
        <v>1763</v>
      </c>
      <c r="QO176" t="s">
        <v>1767</v>
      </c>
      <c r="QP176" t="s">
        <v>1767</v>
      </c>
      <c r="QQ176" t="s">
        <v>1767</v>
      </c>
      <c r="QR176" t="s">
        <v>1763</v>
      </c>
      <c r="QS176" t="s">
        <v>1767</v>
      </c>
      <c r="QT176" t="s">
        <v>1767</v>
      </c>
      <c r="QU176" t="s">
        <v>1763</v>
      </c>
      <c r="QV176" t="s">
        <v>1767</v>
      </c>
      <c r="QW176" t="s">
        <v>1767</v>
      </c>
      <c r="QX176" t="s">
        <v>1767</v>
      </c>
      <c r="QY176" t="s">
        <v>1767</v>
      </c>
      <c r="QZ176" t="s">
        <v>1767</v>
      </c>
      <c r="RA176" t="s">
        <v>1767</v>
      </c>
      <c r="RB176" t="s">
        <v>1767</v>
      </c>
      <c r="RC176" t="s">
        <v>1767</v>
      </c>
      <c r="RD176" t="s">
        <v>1767</v>
      </c>
      <c r="RE176" t="s">
        <v>1767</v>
      </c>
      <c r="RF176" t="s">
        <v>1763</v>
      </c>
      <c r="RG176" t="s">
        <v>1767</v>
      </c>
      <c r="RH176" t="s">
        <v>1767</v>
      </c>
      <c r="RI176" t="s">
        <v>1767</v>
      </c>
      <c r="RJ176" t="s">
        <v>1767</v>
      </c>
      <c r="RK176" t="s">
        <v>1763</v>
      </c>
      <c r="RL176" t="s">
        <v>1767</v>
      </c>
      <c r="RM176" t="s">
        <v>1763</v>
      </c>
      <c r="RN176" t="s">
        <v>1763</v>
      </c>
      <c r="RO176" t="s">
        <v>1767</v>
      </c>
      <c r="RP176" t="s">
        <v>1767</v>
      </c>
      <c r="RQ176" t="s">
        <v>1767</v>
      </c>
      <c r="RR176" t="s">
        <v>1767</v>
      </c>
      <c r="RS176" t="s">
        <v>1767</v>
      </c>
      <c r="RT176" t="s">
        <v>1767</v>
      </c>
      <c r="RU176" t="s">
        <v>1767</v>
      </c>
      <c r="RV176" t="s">
        <v>1767</v>
      </c>
      <c r="RW176" t="s">
        <v>1767</v>
      </c>
      <c r="RX176" t="s">
        <v>836</v>
      </c>
      <c r="RY176" t="s">
        <v>1574</v>
      </c>
      <c r="RZ176" t="s">
        <v>1767</v>
      </c>
      <c r="SB176" t="s">
        <v>1767</v>
      </c>
      <c r="SC176" t="s">
        <v>1767</v>
      </c>
      <c r="SD176" t="s">
        <v>1767</v>
      </c>
      <c r="SE176" t="s">
        <v>1767</v>
      </c>
      <c r="SF176" t="s">
        <v>1767</v>
      </c>
      <c r="SG176" t="s">
        <v>1767</v>
      </c>
      <c r="SH176" t="s">
        <v>1767</v>
      </c>
      <c r="SI176" t="s">
        <v>1767</v>
      </c>
      <c r="SJ176" t="s">
        <v>1763</v>
      </c>
      <c r="SK176" t="s">
        <v>1767</v>
      </c>
      <c r="SL176" t="s">
        <v>1767</v>
      </c>
      <c r="SM176" t="s">
        <v>1767</v>
      </c>
      <c r="SN176" t="s">
        <v>1767</v>
      </c>
      <c r="SO176" t="s">
        <v>1767</v>
      </c>
      <c r="SP176" t="s">
        <v>1767</v>
      </c>
      <c r="SQ176" t="s">
        <v>1767</v>
      </c>
      <c r="SR176" t="s">
        <v>1767</v>
      </c>
      <c r="SS176" t="s">
        <v>1767</v>
      </c>
      <c r="ST176" t="s">
        <v>1767</v>
      </c>
      <c r="SU176" t="s">
        <v>1767</v>
      </c>
      <c r="SV176" t="s">
        <v>1767</v>
      </c>
      <c r="SW176" t="s">
        <v>1767</v>
      </c>
      <c r="SX176" t="s">
        <v>1767</v>
      </c>
      <c r="SY176" t="s">
        <v>1767</v>
      </c>
      <c r="SZ176" t="s">
        <v>1767</v>
      </c>
      <c r="TA176" t="s">
        <v>1767</v>
      </c>
      <c r="TB176" t="s">
        <v>1767</v>
      </c>
      <c r="TC176" t="s">
        <v>1767</v>
      </c>
      <c r="TD176" t="s">
        <v>1767</v>
      </c>
      <c r="TE176" t="s">
        <v>1767</v>
      </c>
      <c r="TF176" t="s">
        <v>1763</v>
      </c>
      <c r="TG176" t="s">
        <v>1767</v>
      </c>
      <c r="TH176" t="s">
        <v>1767</v>
      </c>
      <c r="TI176" t="s">
        <v>1767</v>
      </c>
      <c r="TU176" t="s">
        <v>1767</v>
      </c>
      <c r="TY176" t="s">
        <v>1763</v>
      </c>
      <c r="TZ176" t="s">
        <v>1763</v>
      </c>
      <c r="UA176" t="s">
        <v>1767</v>
      </c>
      <c r="UB176" t="s">
        <v>1763</v>
      </c>
      <c r="UC176" t="s">
        <v>1767</v>
      </c>
      <c r="UD176" t="s">
        <v>1767</v>
      </c>
      <c r="UE176" t="s">
        <v>1767</v>
      </c>
      <c r="UF176" t="s">
        <v>1763</v>
      </c>
      <c r="UG176" t="s">
        <v>1767</v>
      </c>
      <c r="UH176" t="s">
        <v>1767</v>
      </c>
      <c r="UI176" t="s">
        <v>1767</v>
      </c>
      <c r="UJ176" t="s">
        <v>1767</v>
      </c>
      <c r="UK176" t="s">
        <v>1767</v>
      </c>
      <c r="UL176" t="s">
        <v>1763</v>
      </c>
      <c r="UM176" t="s">
        <v>1763</v>
      </c>
      <c r="UN176" t="s">
        <v>1767</v>
      </c>
      <c r="UO176" t="s">
        <v>1767</v>
      </c>
      <c r="UP176" t="s">
        <v>1763</v>
      </c>
      <c r="UQ176" t="s">
        <v>1767</v>
      </c>
      <c r="UR176" t="s">
        <v>1767</v>
      </c>
      <c r="US176" t="s">
        <v>1767</v>
      </c>
      <c r="UT176" t="s">
        <v>1767</v>
      </c>
      <c r="UU176" t="s">
        <v>1767</v>
      </c>
      <c r="UV176" t="s">
        <v>1763</v>
      </c>
      <c r="UW176" t="s">
        <v>1767</v>
      </c>
      <c r="UX176" t="s">
        <v>1767</v>
      </c>
      <c r="UY176" t="s">
        <v>1767</v>
      </c>
      <c r="UZ176" t="s">
        <v>1767</v>
      </c>
      <c r="VB176" t="s">
        <v>1787</v>
      </c>
      <c r="VC176" t="s">
        <v>1846</v>
      </c>
      <c r="VD176" t="s">
        <v>1767</v>
      </c>
      <c r="VE176" t="s">
        <v>1767</v>
      </c>
      <c r="VF176" t="s">
        <v>1763</v>
      </c>
      <c r="VG176" t="s">
        <v>1763</v>
      </c>
      <c r="VH176" t="s">
        <v>1767</v>
      </c>
      <c r="VI176" t="s">
        <v>1767</v>
      </c>
      <c r="VJ176" t="s">
        <v>1767</v>
      </c>
      <c r="VK176" t="s">
        <v>1767</v>
      </c>
      <c r="VL176" t="s">
        <v>1767</v>
      </c>
      <c r="VM176" t="s">
        <v>1767</v>
      </c>
      <c r="VN176" t="s">
        <v>1767</v>
      </c>
      <c r="VO176" t="s">
        <v>1767</v>
      </c>
      <c r="VP176" t="s">
        <v>1767</v>
      </c>
      <c r="VQ176" t="s">
        <v>1767</v>
      </c>
      <c r="VY176" t="s">
        <v>1763</v>
      </c>
      <c r="VZ176" t="s">
        <v>1767</v>
      </c>
      <c r="WA176" t="s">
        <v>1763</v>
      </c>
      <c r="WB176" t="s">
        <v>1763</v>
      </c>
      <c r="WC176" t="s">
        <v>1767</v>
      </c>
      <c r="WD176" t="s">
        <v>1767</v>
      </c>
      <c r="WE176" t="s">
        <v>1763</v>
      </c>
      <c r="WF176" t="s">
        <v>1767</v>
      </c>
      <c r="WG176" t="s">
        <v>1763</v>
      </c>
      <c r="WH176" t="s">
        <v>1767</v>
      </c>
      <c r="WI176" t="s">
        <v>1767</v>
      </c>
      <c r="WJ176" t="s">
        <v>1763</v>
      </c>
      <c r="WK176" t="s">
        <v>1763</v>
      </c>
      <c r="WL176" t="s">
        <v>1767</v>
      </c>
      <c r="WM176" t="s">
        <v>1767</v>
      </c>
      <c r="WN176" t="s">
        <v>1767</v>
      </c>
      <c r="WO176" t="s">
        <v>1767</v>
      </c>
      <c r="WP176" t="s">
        <v>1767</v>
      </c>
      <c r="WQ176" t="s">
        <v>1767</v>
      </c>
      <c r="WR176" t="s">
        <v>1767</v>
      </c>
      <c r="WS176" t="s">
        <v>1060</v>
      </c>
      <c r="WU176" t="s">
        <v>1763</v>
      </c>
      <c r="WV176" t="s">
        <v>1763</v>
      </c>
      <c r="WW176" t="s">
        <v>1767</v>
      </c>
      <c r="WX176" t="s">
        <v>1767</v>
      </c>
      <c r="WY176" t="s">
        <v>1767</v>
      </c>
      <c r="WZ176" t="s">
        <v>1767</v>
      </c>
      <c r="XA176" t="s">
        <v>1767</v>
      </c>
      <c r="XB176" t="s">
        <v>1767</v>
      </c>
      <c r="XC176" t="s">
        <v>1789</v>
      </c>
      <c r="XD176" t="s">
        <v>1763</v>
      </c>
      <c r="XE176" t="s">
        <v>1767</v>
      </c>
      <c r="XF176" t="s">
        <v>1767</v>
      </c>
      <c r="XG176" t="s">
        <v>1767</v>
      </c>
      <c r="XH176" t="s">
        <v>1767</v>
      </c>
      <c r="XI176" t="s">
        <v>1767</v>
      </c>
      <c r="XJ176" t="s">
        <v>1767</v>
      </c>
      <c r="XK176" t="s">
        <v>1767</v>
      </c>
      <c r="XL176" t="s">
        <v>1767</v>
      </c>
      <c r="XM176" t="s">
        <v>1767</v>
      </c>
      <c r="XN176" t="s">
        <v>1767</v>
      </c>
      <c r="XO176" t="s">
        <v>1767</v>
      </c>
      <c r="XP176" t="s">
        <v>1767</v>
      </c>
      <c r="XQ176" t="s">
        <v>1767</v>
      </c>
      <c r="XR176" t="s">
        <v>1767</v>
      </c>
      <c r="XS176" t="s">
        <v>1767</v>
      </c>
      <c r="XT176" t="s">
        <v>1767</v>
      </c>
      <c r="XU176" t="s">
        <v>1767</v>
      </c>
      <c r="XV176" t="s">
        <v>1767</v>
      </c>
      <c r="XW176" t="s">
        <v>1763</v>
      </c>
      <c r="XX176" t="s">
        <v>1767</v>
      </c>
      <c r="XY176" t="s">
        <v>1767</v>
      </c>
      <c r="XZ176" t="s">
        <v>1767</v>
      </c>
      <c r="ZM176" t="s">
        <v>1767</v>
      </c>
      <c r="ZN176" t="s">
        <v>1763</v>
      </c>
      <c r="ZO176" t="s">
        <v>1767</v>
      </c>
      <c r="ZP176" t="s">
        <v>1767</v>
      </c>
      <c r="ZQ176" t="s">
        <v>1767</v>
      </c>
      <c r="ZR176" t="s">
        <v>1763</v>
      </c>
      <c r="ZS176" t="s">
        <v>1763</v>
      </c>
      <c r="ZT176" t="s">
        <v>1767</v>
      </c>
      <c r="ZU176" t="s">
        <v>1767</v>
      </c>
      <c r="ZV176" t="s">
        <v>1767</v>
      </c>
      <c r="ZW176" t="s">
        <v>1767</v>
      </c>
      <c r="ZX176" t="s">
        <v>1767</v>
      </c>
      <c r="ZY176" t="s">
        <v>1767</v>
      </c>
      <c r="ZZ176" t="s">
        <v>1767</v>
      </c>
      <c r="AAA176" t="s">
        <v>1767</v>
      </c>
      <c r="AAB176" t="s">
        <v>1767</v>
      </c>
      <c r="AAC176" t="s">
        <v>1767</v>
      </c>
      <c r="AAD176" t="s">
        <v>1767</v>
      </c>
      <c r="AAE176" t="s">
        <v>1767</v>
      </c>
      <c r="AAF176" t="s">
        <v>1767</v>
      </c>
      <c r="AAH176" t="s">
        <v>1763</v>
      </c>
      <c r="AAI176" t="s">
        <v>1767</v>
      </c>
      <c r="AAJ176" t="s">
        <v>1767</v>
      </c>
      <c r="AAK176" t="s">
        <v>1767</v>
      </c>
      <c r="AAL176" t="s">
        <v>1767</v>
      </c>
      <c r="AAM176" t="s">
        <v>1767</v>
      </c>
      <c r="AAN176" t="s">
        <v>1767</v>
      </c>
      <c r="AAO176" t="s">
        <v>1767</v>
      </c>
      <c r="AAP176" t="s">
        <v>1767</v>
      </c>
      <c r="AAQ176" t="s">
        <v>1763</v>
      </c>
      <c r="AAR176" t="s">
        <v>1767</v>
      </c>
      <c r="AAS176" t="s">
        <v>1767</v>
      </c>
      <c r="AAT176" t="s">
        <v>1767</v>
      </c>
      <c r="AAV176" t="s">
        <v>1763</v>
      </c>
      <c r="AAW176" t="s">
        <v>1767</v>
      </c>
      <c r="AAX176" t="s">
        <v>1767</v>
      </c>
      <c r="AAY176" t="s">
        <v>1767</v>
      </c>
      <c r="AAZ176" t="s">
        <v>1767</v>
      </c>
      <c r="ABA176" t="s">
        <v>1763</v>
      </c>
      <c r="ABB176" t="s">
        <v>1763</v>
      </c>
      <c r="ABC176" t="s">
        <v>1767</v>
      </c>
      <c r="ABD176" t="s">
        <v>1767</v>
      </c>
      <c r="ABE176" t="s">
        <v>1767</v>
      </c>
      <c r="ABF176" t="s">
        <v>1767</v>
      </c>
      <c r="ABG176" t="s">
        <v>1767</v>
      </c>
      <c r="ABH176" t="s">
        <v>1767</v>
      </c>
      <c r="ABI176" t="s">
        <v>1767</v>
      </c>
      <c r="ABJ176" t="s">
        <v>1767</v>
      </c>
      <c r="ABK176" t="s">
        <v>1767</v>
      </c>
      <c r="ABL176" t="s">
        <v>1767</v>
      </c>
      <c r="ABM176" t="s">
        <v>1767</v>
      </c>
      <c r="ABN176" t="s">
        <v>1767</v>
      </c>
      <c r="ABO176" t="s">
        <v>1767</v>
      </c>
      <c r="ABP176" t="s">
        <v>1767</v>
      </c>
      <c r="ABQ176" t="s">
        <v>1767</v>
      </c>
      <c r="ABR176" t="s">
        <v>1767</v>
      </c>
      <c r="ABS176" t="s">
        <v>1767</v>
      </c>
      <c r="ABT176" t="s">
        <v>1767</v>
      </c>
      <c r="ABU176" t="s">
        <v>1767</v>
      </c>
      <c r="ABV176" t="s">
        <v>1763</v>
      </c>
      <c r="ABW176" t="s">
        <v>1763</v>
      </c>
      <c r="ABX176" t="s">
        <v>1767</v>
      </c>
      <c r="ABY176" t="s">
        <v>1767</v>
      </c>
      <c r="ABZ176" t="s">
        <v>1767</v>
      </c>
      <c r="ACA176" t="s">
        <v>1767</v>
      </c>
      <c r="ACB176" t="s">
        <v>1763</v>
      </c>
      <c r="ACC176" t="s">
        <v>1767</v>
      </c>
      <c r="ACD176" t="s">
        <v>1767</v>
      </c>
      <c r="ACE176" t="s">
        <v>1767</v>
      </c>
      <c r="ACF176" t="s">
        <v>1767</v>
      </c>
      <c r="ACG176" t="s">
        <v>1767</v>
      </c>
      <c r="ACH176" t="s">
        <v>1767</v>
      </c>
      <c r="ACI176" t="s">
        <v>1767</v>
      </c>
    </row>
    <row r="177" spans="1:763">
      <c r="A177" t="s">
        <v>1575</v>
      </c>
      <c r="B177" t="s">
        <v>1576</v>
      </c>
      <c r="C177" t="s">
        <v>1577</v>
      </c>
      <c r="D177" t="s">
        <v>1389</v>
      </c>
      <c r="E177" t="s">
        <v>1389</v>
      </c>
      <c r="P177" t="s">
        <v>1015</v>
      </c>
      <c r="Q177">
        <v>1.5359010936757009</v>
      </c>
      <c r="T177" t="s">
        <v>1823</v>
      </c>
      <c r="V177" t="s">
        <v>1763</v>
      </c>
      <c r="X177" t="s">
        <v>1763</v>
      </c>
      <c r="Y177" t="s">
        <v>1764</v>
      </c>
      <c r="AA177" t="s">
        <v>1963</v>
      </c>
      <c r="AB177" t="s">
        <v>1766</v>
      </c>
      <c r="AC177" t="s">
        <v>837</v>
      </c>
      <c r="AD177" t="s">
        <v>1767</v>
      </c>
      <c r="AE177" t="s">
        <v>837</v>
      </c>
      <c r="AF177" t="s">
        <v>818</v>
      </c>
      <c r="AG177" t="s">
        <v>818</v>
      </c>
      <c r="KF177" t="s">
        <v>837</v>
      </c>
      <c r="KH177" t="s">
        <v>818</v>
      </c>
      <c r="KI177" t="s">
        <v>818</v>
      </c>
      <c r="KJ177" t="s">
        <v>818</v>
      </c>
      <c r="KK177" t="s">
        <v>818</v>
      </c>
      <c r="KL177" t="s">
        <v>818</v>
      </c>
      <c r="KM177" t="s">
        <v>818</v>
      </c>
      <c r="KN177" t="s">
        <v>845</v>
      </c>
      <c r="KO177" t="s">
        <v>818</v>
      </c>
      <c r="KP177" t="s">
        <v>818</v>
      </c>
      <c r="KQ177" t="s">
        <v>845</v>
      </c>
      <c r="KR177" t="s">
        <v>818</v>
      </c>
      <c r="KS177" t="s">
        <v>818</v>
      </c>
      <c r="KT177" t="s">
        <v>818</v>
      </c>
      <c r="KU177" t="s">
        <v>845</v>
      </c>
      <c r="KV177" t="s">
        <v>818</v>
      </c>
      <c r="KW177" t="s">
        <v>818</v>
      </c>
      <c r="KX177" t="s">
        <v>818</v>
      </c>
      <c r="KY177" t="s">
        <v>818</v>
      </c>
      <c r="KZ177" t="s">
        <v>845</v>
      </c>
      <c r="LA177" t="s">
        <v>818</v>
      </c>
      <c r="LB177" t="s">
        <v>818</v>
      </c>
      <c r="LC177" t="s">
        <v>845</v>
      </c>
      <c r="LD177" t="s">
        <v>837</v>
      </c>
      <c r="LE177" t="s">
        <v>845</v>
      </c>
      <c r="LF177" t="s">
        <v>845</v>
      </c>
      <c r="LH177" t="s">
        <v>1763</v>
      </c>
      <c r="LI177" t="s">
        <v>1767</v>
      </c>
      <c r="LJ177" t="s">
        <v>1767</v>
      </c>
      <c r="LK177" t="s">
        <v>1767</v>
      </c>
      <c r="LL177" t="s">
        <v>1767</v>
      </c>
      <c r="LM177" t="s">
        <v>1767</v>
      </c>
      <c r="LN177" t="s">
        <v>1763</v>
      </c>
      <c r="LO177" t="s">
        <v>1763</v>
      </c>
      <c r="LP177" t="s">
        <v>1763</v>
      </c>
      <c r="LQ177" t="s">
        <v>1767</v>
      </c>
      <c r="LR177" t="s">
        <v>818</v>
      </c>
      <c r="LS177" t="s">
        <v>818</v>
      </c>
      <c r="LT177" t="s">
        <v>818</v>
      </c>
      <c r="LU177" t="s">
        <v>818</v>
      </c>
      <c r="LV177" t="s">
        <v>818</v>
      </c>
      <c r="LW177" t="s">
        <v>818</v>
      </c>
      <c r="LX177" t="s">
        <v>1767</v>
      </c>
      <c r="MA177" t="s">
        <v>1864</v>
      </c>
      <c r="MB177" t="s">
        <v>913</v>
      </c>
      <c r="MC177" t="s">
        <v>1804</v>
      </c>
      <c r="MD177" t="s">
        <v>1763</v>
      </c>
      <c r="MF177" t="s">
        <v>1770</v>
      </c>
      <c r="MI177" t="s">
        <v>1763</v>
      </c>
      <c r="MJ177" t="s">
        <v>1771</v>
      </c>
      <c r="MK177" t="s">
        <v>1763</v>
      </c>
      <c r="ML177" t="s">
        <v>1767</v>
      </c>
      <c r="MM177" t="s">
        <v>1763</v>
      </c>
      <c r="MN177" t="s">
        <v>1767</v>
      </c>
      <c r="MO177" t="s">
        <v>1767</v>
      </c>
      <c r="MP177" t="s">
        <v>1767</v>
      </c>
      <c r="MQ177" t="s">
        <v>1767</v>
      </c>
      <c r="MR177" t="s">
        <v>1767</v>
      </c>
      <c r="MS177" t="s">
        <v>1767</v>
      </c>
      <c r="MT177" t="s">
        <v>1767</v>
      </c>
      <c r="MU177" t="s">
        <v>1763</v>
      </c>
      <c r="NC177" t="s">
        <v>1763</v>
      </c>
      <c r="ND177" t="s">
        <v>1767</v>
      </c>
      <c r="NE177" t="s">
        <v>1763</v>
      </c>
      <c r="NF177" t="s">
        <v>1767</v>
      </c>
      <c r="NG177" t="s">
        <v>1767</v>
      </c>
      <c r="NH177" t="s">
        <v>1767</v>
      </c>
      <c r="NI177" t="s">
        <v>1767</v>
      </c>
      <c r="NJ177" t="s">
        <v>1763</v>
      </c>
      <c r="NK177" t="s">
        <v>1767</v>
      </c>
      <c r="NL177" t="s">
        <v>1767</v>
      </c>
      <c r="NM177" t="s">
        <v>1767</v>
      </c>
      <c r="NN177" t="s">
        <v>1767</v>
      </c>
      <c r="NO177" t="s">
        <v>1767</v>
      </c>
      <c r="NP177" t="s">
        <v>1767</v>
      </c>
      <c r="NQ177" t="s">
        <v>1767</v>
      </c>
      <c r="NR177" t="s">
        <v>1763</v>
      </c>
      <c r="NS177" t="s">
        <v>1767</v>
      </c>
      <c r="NU177" t="s">
        <v>1772</v>
      </c>
      <c r="NY177" t="s">
        <v>845</v>
      </c>
      <c r="NZ177" t="s">
        <v>889</v>
      </c>
      <c r="OP177" t="s">
        <v>1767</v>
      </c>
      <c r="OQ177" t="s">
        <v>1774</v>
      </c>
      <c r="OR177" t="s">
        <v>1775</v>
      </c>
      <c r="OS177" t="s">
        <v>1806</v>
      </c>
      <c r="OT177" t="s">
        <v>1763</v>
      </c>
      <c r="OU177" t="s">
        <v>1767</v>
      </c>
      <c r="OV177" t="s">
        <v>1777</v>
      </c>
      <c r="OW177" t="s">
        <v>1798</v>
      </c>
      <c r="OX177" t="s">
        <v>832</v>
      </c>
      <c r="OY177" t="s">
        <v>1779</v>
      </c>
      <c r="OZ177" t="s">
        <v>849</v>
      </c>
      <c r="PA177" t="s">
        <v>1763</v>
      </c>
      <c r="PB177" t="s">
        <v>1763</v>
      </c>
      <c r="PC177" t="s">
        <v>1767</v>
      </c>
      <c r="PD177" t="s">
        <v>1767</v>
      </c>
      <c r="PE177" t="s">
        <v>1763</v>
      </c>
      <c r="PF177" t="s">
        <v>1767</v>
      </c>
      <c r="PG177" t="s">
        <v>1767</v>
      </c>
      <c r="PH177" t="s">
        <v>1767</v>
      </c>
      <c r="PI177" t="s">
        <v>1767</v>
      </c>
      <c r="PJ177" t="s">
        <v>1767</v>
      </c>
      <c r="PK177" t="s">
        <v>1767</v>
      </c>
      <c r="PL177" t="s">
        <v>1780</v>
      </c>
      <c r="PM177" t="s">
        <v>837</v>
      </c>
      <c r="PN177" t="s">
        <v>845</v>
      </c>
      <c r="PO177" t="s">
        <v>1807</v>
      </c>
      <c r="PP177" t="s">
        <v>1800</v>
      </c>
      <c r="PQ177" t="s">
        <v>1763</v>
      </c>
      <c r="PR177" t="s">
        <v>1763</v>
      </c>
      <c r="PS177" t="s">
        <v>1767</v>
      </c>
      <c r="PT177" t="s">
        <v>1767</v>
      </c>
      <c r="PU177" t="s">
        <v>1767</v>
      </c>
      <c r="PV177" t="s">
        <v>1767</v>
      </c>
      <c r="PW177" t="s">
        <v>1767</v>
      </c>
      <c r="PX177" t="s">
        <v>1767</v>
      </c>
      <c r="PY177" t="s">
        <v>1767</v>
      </c>
      <c r="PZ177" t="s">
        <v>1783</v>
      </c>
      <c r="QA177" t="s">
        <v>1818</v>
      </c>
      <c r="QB177" t="s">
        <v>1814</v>
      </c>
      <c r="QC177" t="s">
        <v>1785</v>
      </c>
      <c r="QD177" t="s">
        <v>1786</v>
      </c>
      <c r="QE177" t="s">
        <v>845</v>
      </c>
      <c r="QF177" t="s">
        <v>1763</v>
      </c>
      <c r="QG177" t="s">
        <v>1763</v>
      </c>
      <c r="QH177" t="s">
        <v>1763</v>
      </c>
      <c r="QI177" t="s">
        <v>1767</v>
      </c>
      <c r="QJ177" t="s">
        <v>1763</v>
      </c>
      <c r="QK177" t="s">
        <v>1763</v>
      </c>
      <c r="QL177" t="s">
        <v>1767</v>
      </c>
      <c r="QM177" t="s">
        <v>1767</v>
      </c>
      <c r="QN177" t="s">
        <v>1767</v>
      </c>
      <c r="QO177" t="s">
        <v>1767</v>
      </c>
      <c r="QP177" t="s">
        <v>1767</v>
      </c>
      <c r="QQ177" t="s">
        <v>1767</v>
      </c>
      <c r="QR177" t="s">
        <v>1801</v>
      </c>
      <c r="QS177" t="s">
        <v>1767</v>
      </c>
      <c r="QT177" t="s">
        <v>1767</v>
      </c>
      <c r="QU177" t="s">
        <v>1767</v>
      </c>
      <c r="QV177" t="s">
        <v>1767</v>
      </c>
      <c r="QW177" t="s">
        <v>1767</v>
      </c>
      <c r="QX177" t="s">
        <v>1767</v>
      </c>
      <c r="QY177" t="s">
        <v>1767</v>
      </c>
      <c r="QZ177" t="s">
        <v>1763</v>
      </c>
      <c r="RA177" t="s">
        <v>1763</v>
      </c>
      <c r="RB177" t="s">
        <v>1767</v>
      </c>
      <c r="RC177" t="s">
        <v>1767</v>
      </c>
      <c r="RD177" t="s">
        <v>1767</v>
      </c>
      <c r="RE177" t="s">
        <v>1767</v>
      </c>
      <c r="RF177" t="s">
        <v>1767</v>
      </c>
      <c r="RG177" t="s">
        <v>1767</v>
      </c>
      <c r="RH177" t="s">
        <v>1767</v>
      </c>
      <c r="RI177" t="s">
        <v>1767</v>
      </c>
      <c r="RJ177" t="s">
        <v>1767</v>
      </c>
      <c r="RK177" t="s">
        <v>1763</v>
      </c>
      <c r="RL177" t="s">
        <v>1763</v>
      </c>
      <c r="RM177" t="s">
        <v>1767</v>
      </c>
      <c r="RN177" t="s">
        <v>1767</v>
      </c>
      <c r="RO177" t="s">
        <v>1767</v>
      </c>
      <c r="RP177" t="s">
        <v>1767</v>
      </c>
      <c r="RQ177" t="s">
        <v>1767</v>
      </c>
      <c r="RR177" t="s">
        <v>1767</v>
      </c>
      <c r="RS177" t="s">
        <v>1767</v>
      </c>
      <c r="RT177" t="s">
        <v>1767</v>
      </c>
      <c r="RU177" t="s">
        <v>1767</v>
      </c>
      <c r="RV177" t="s">
        <v>1767</v>
      </c>
      <c r="RW177" t="s">
        <v>1767</v>
      </c>
      <c r="RX177" t="s">
        <v>845</v>
      </c>
      <c r="RY177" t="s">
        <v>1029</v>
      </c>
      <c r="RZ177" t="s">
        <v>1763</v>
      </c>
      <c r="SA177" t="s">
        <v>1767</v>
      </c>
      <c r="SB177" t="s">
        <v>1767</v>
      </c>
      <c r="SC177" t="s">
        <v>1767</v>
      </c>
      <c r="SD177" t="s">
        <v>1767</v>
      </c>
      <c r="SE177" t="s">
        <v>1767</v>
      </c>
      <c r="SF177" t="s">
        <v>1767</v>
      </c>
      <c r="SG177" t="s">
        <v>1767</v>
      </c>
      <c r="SH177" t="s">
        <v>1767</v>
      </c>
      <c r="SI177" t="s">
        <v>1767</v>
      </c>
      <c r="SJ177" t="s">
        <v>1767</v>
      </c>
      <c r="SK177" t="s">
        <v>1767</v>
      </c>
      <c r="SL177" t="s">
        <v>1763</v>
      </c>
      <c r="SM177" t="s">
        <v>1767</v>
      </c>
      <c r="SN177" t="s">
        <v>1767</v>
      </c>
      <c r="SO177" t="s">
        <v>1767</v>
      </c>
      <c r="SP177" t="s">
        <v>1767</v>
      </c>
      <c r="SQ177" t="s">
        <v>1767</v>
      </c>
      <c r="SR177" t="s">
        <v>1767</v>
      </c>
      <c r="SS177" t="s">
        <v>1767</v>
      </c>
      <c r="ST177" t="s">
        <v>1767</v>
      </c>
      <c r="SU177" t="s">
        <v>1767</v>
      </c>
      <c r="SV177" t="s">
        <v>1767</v>
      </c>
      <c r="SW177" t="s">
        <v>1767</v>
      </c>
      <c r="SX177" t="s">
        <v>1767</v>
      </c>
      <c r="SY177" t="s">
        <v>1767</v>
      </c>
      <c r="SZ177" t="s">
        <v>1767</v>
      </c>
      <c r="TA177" t="s">
        <v>1767</v>
      </c>
      <c r="TB177" t="s">
        <v>1767</v>
      </c>
      <c r="TC177" t="s">
        <v>1767</v>
      </c>
      <c r="TD177" t="s">
        <v>1767</v>
      </c>
      <c r="TE177" t="s">
        <v>1767</v>
      </c>
      <c r="TF177" t="s">
        <v>1763</v>
      </c>
      <c r="TG177" t="s">
        <v>1767</v>
      </c>
      <c r="TH177" t="s">
        <v>1767</v>
      </c>
      <c r="TI177" t="s">
        <v>1767</v>
      </c>
      <c r="TJ177" t="s">
        <v>1767</v>
      </c>
      <c r="TU177" t="s">
        <v>1767</v>
      </c>
      <c r="TY177" t="s">
        <v>1767</v>
      </c>
      <c r="TZ177" t="s">
        <v>1767</v>
      </c>
      <c r="UA177" t="s">
        <v>1767</v>
      </c>
      <c r="UB177" t="s">
        <v>1767</v>
      </c>
      <c r="UC177" t="s">
        <v>1767</v>
      </c>
      <c r="UD177" t="s">
        <v>1767</v>
      </c>
      <c r="UE177" t="s">
        <v>1767</v>
      </c>
      <c r="UF177" t="s">
        <v>1767</v>
      </c>
      <c r="UG177" t="s">
        <v>1767</v>
      </c>
      <c r="UH177" t="s">
        <v>1763</v>
      </c>
      <c r="UI177" t="s">
        <v>1767</v>
      </c>
      <c r="UJ177" t="s">
        <v>1767</v>
      </c>
      <c r="UK177" t="s">
        <v>1767</v>
      </c>
      <c r="UL177" t="s">
        <v>1767</v>
      </c>
      <c r="UM177" t="s">
        <v>1767</v>
      </c>
      <c r="UN177" t="s">
        <v>1767</v>
      </c>
      <c r="UO177" t="s">
        <v>1763</v>
      </c>
      <c r="UP177" t="s">
        <v>1767</v>
      </c>
      <c r="UQ177" t="s">
        <v>1767</v>
      </c>
      <c r="UR177" t="s">
        <v>1767</v>
      </c>
      <c r="US177" t="s">
        <v>1767</v>
      </c>
      <c r="UT177" t="s">
        <v>1767</v>
      </c>
      <c r="UU177" t="s">
        <v>1767</v>
      </c>
      <c r="UV177" t="s">
        <v>1763</v>
      </c>
      <c r="UW177" t="s">
        <v>1767</v>
      </c>
      <c r="UX177" t="s">
        <v>1767</v>
      </c>
      <c r="UY177" t="s">
        <v>1767</v>
      </c>
      <c r="UZ177" t="s">
        <v>1767</v>
      </c>
      <c r="VB177" t="s">
        <v>1822</v>
      </c>
      <c r="VC177" t="s">
        <v>1788</v>
      </c>
      <c r="VD177" t="s">
        <v>1767</v>
      </c>
      <c r="VE177" t="s">
        <v>1767</v>
      </c>
      <c r="VF177" t="s">
        <v>1767</v>
      </c>
      <c r="VG177" t="s">
        <v>1763</v>
      </c>
      <c r="VH177" t="s">
        <v>1767</v>
      </c>
      <c r="VI177" t="s">
        <v>1767</v>
      </c>
      <c r="VJ177" t="s">
        <v>1767</v>
      </c>
      <c r="VK177" t="s">
        <v>1767</v>
      </c>
      <c r="VL177" t="s">
        <v>1767</v>
      </c>
      <c r="VM177" t="s">
        <v>1767</v>
      </c>
      <c r="VN177" t="s">
        <v>1767</v>
      </c>
      <c r="VO177" t="s">
        <v>1763</v>
      </c>
      <c r="VP177" t="s">
        <v>1767</v>
      </c>
      <c r="VQ177" t="s">
        <v>1767</v>
      </c>
      <c r="VY177" t="s">
        <v>1763</v>
      </c>
      <c r="VZ177" t="s">
        <v>1767</v>
      </c>
      <c r="WA177" t="s">
        <v>1767</v>
      </c>
      <c r="WJ177" t="s">
        <v>1763</v>
      </c>
      <c r="WK177" t="s">
        <v>1763</v>
      </c>
      <c r="WL177" t="s">
        <v>1767</v>
      </c>
      <c r="WM177" t="s">
        <v>1767</v>
      </c>
      <c r="WN177" t="s">
        <v>1767</v>
      </c>
      <c r="WO177" t="s">
        <v>1767</v>
      </c>
      <c r="WP177" t="s">
        <v>1767</v>
      </c>
      <c r="WQ177" t="s">
        <v>1767</v>
      </c>
      <c r="WR177" t="s">
        <v>1767</v>
      </c>
      <c r="WS177" t="s">
        <v>1037</v>
      </c>
      <c r="WU177" t="s">
        <v>1767</v>
      </c>
      <c r="WV177" t="s">
        <v>1763</v>
      </c>
      <c r="WW177" t="s">
        <v>1767</v>
      </c>
      <c r="WX177" t="s">
        <v>1767</v>
      </c>
      <c r="WY177" t="s">
        <v>1767</v>
      </c>
      <c r="WZ177" t="s">
        <v>1767</v>
      </c>
      <c r="XA177" t="s">
        <v>1767</v>
      </c>
      <c r="XB177" t="s">
        <v>1767</v>
      </c>
      <c r="XC177" t="s">
        <v>1789</v>
      </c>
      <c r="XD177" t="s">
        <v>1763</v>
      </c>
      <c r="XE177" t="s">
        <v>1767</v>
      </c>
      <c r="XF177" t="s">
        <v>1767</v>
      </c>
      <c r="XG177" t="s">
        <v>1767</v>
      </c>
      <c r="XH177" t="s">
        <v>1767</v>
      </c>
      <c r="XI177" t="s">
        <v>1767</v>
      </c>
      <c r="XJ177" t="s">
        <v>1767</v>
      </c>
      <c r="XK177" t="s">
        <v>1767</v>
      </c>
      <c r="XL177" t="s">
        <v>1767</v>
      </c>
      <c r="XM177" t="s">
        <v>1767</v>
      </c>
      <c r="XN177" t="s">
        <v>1767</v>
      </c>
      <c r="XO177" t="s">
        <v>1767</v>
      </c>
      <c r="XP177" t="s">
        <v>1767</v>
      </c>
      <c r="XQ177" t="s">
        <v>1767</v>
      </c>
      <c r="XR177" t="s">
        <v>1767</v>
      </c>
      <c r="XS177" t="s">
        <v>1767</v>
      </c>
      <c r="XT177" t="s">
        <v>1767</v>
      </c>
      <c r="XU177" t="s">
        <v>1767</v>
      </c>
      <c r="XV177" t="s">
        <v>1767</v>
      </c>
      <c r="XW177" t="s">
        <v>1763</v>
      </c>
      <c r="XX177" t="s">
        <v>1767</v>
      </c>
      <c r="XY177" t="s">
        <v>1767</v>
      </c>
      <c r="XZ177" t="s">
        <v>1767</v>
      </c>
      <c r="ZM177" t="s">
        <v>1767</v>
      </c>
      <c r="ZN177" t="s">
        <v>1767</v>
      </c>
      <c r="ZO177" t="s">
        <v>1767</v>
      </c>
      <c r="ZP177" t="s">
        <v>1767</v>
      </c>
      <c r="ZQ177" t="s">
        <v>1767</v>
      </c>
      <c r="ZR177" t="s">
        <v>1767</v>
      </c>
      <c r="ZS177" t="s">
        <v>1763</v>
      </c>
      <c r="ZT177" t="s">
        <v>1767</v>
      </c>
      <c r="ZU177" t="s">
        <v>1767</v>
      </c>
      <c r="ZV177" t="s">
        <v>1767</v>
      </c>
      <c r="ZW177" t="s">
        <v>1767</v>
      </c>
      <c r="ZX177" t="s">
        <v>1767</v>
      </c>
      <c r="ZY177" t="s">
        <v>1767</v>
      </c>
      <c r="ZZ177" t="s">
        <v>1767</v>
      </c>
      <c r="AAA177" t="s">
        <v>1767</v>
      </c>
      <c r="AAB177" t="s">
        <v>1767</v>
      </c>
      <c r="AAC177" t="s">
        <v>1763</v>
      </c>
      <c r="AAD177" t="s">
        <v>1767</v>
      </c>
      <c r="AAE177" t="s">
        <v>1767</v>
      </c>
      <c r="AAF177" t="s">
        <v>1767</v>
      </c>
      <c r="AAH177" t="s">
        <v>1767</v>
      </c>
      <c r="AAI177" t="s">
        <v>1767</v>
      </c>
      <c r="AAJ177" t="s">
        <v>1763</v>
      </c>
      <c r="AAK177" t="s">
        <v>1767</v>
      </c>
      <c r="AAL177" t="s">
        <v>1767</v>
      </c>
      <c r="AAM177" t="s">
        <v>1767</v>
      </c>
      <c r="AAN177" t="s">
        <v>1763</v>
      </c>
      <c r="AAO177" t="s">
        <v>1767</v>
      </c>
      <c r="AAP177" t="s">
        <v>1767</v>
      </c>
      <c r="AAQ177" t="s">
        <v>1767</v>
      </c>
      <c r="AAR177" t="s">
        <v>1767</v>
      </c>
      <c r="AAS177" t="s">
        <v>1767</v>
      </c>
      <c r="AAT177" t="s">
        <v>1767</v>
      </c>
      <c r="AAV177" t="s">
        <v>1767</v>
      </c>
      <c r="AAW177" t="s">
        <v>1767</v>
      </c>
      <c r="AAX177" t="s">
        <v>1767</v>
      </c>
      <c r="AAY177" t="s">
        <v>1767</v>
      </c>
      <c r="AAZ177" t="s">
        <v>1767</v>
      </c>
      <c r="ABA177" t="s">
        <v>1767</v>
      </c>
      <c r="ABB177" t="s">
        <v>1767</v>
      </c>
      <c r="ABC177" t="s">
        <v>1767</v>
      </c>
      <c r="ABD177" t="s">
        <v>1767</v>
      </c>
      <c r="ABE177" t="s">
        <v>1767</v>
      </c>
      <c r="ABF177" t="s">
        <v>1767</v>
      </c>
      <c r="ABG177" t="s">
        <v>1767</v>
      </c>
      <c r="ABH177" t="s">
        <v>1767</v>
      </c>
      <c r="ABI177" t="s">
        <v>1767</v>
      </c>
      <c r="ABJ177" t="s">
        <v>1767</v>
      </c>
      <c r="ABK177" t="s">
        <v>1767</v>
      </c>
      <c r="ABL177" t="s">
        <v>1767</v>
      </c>
      <c r="ABM177" t="s">
        <v>1763</v>
      </c>
      <c r="ABN177" t="s">
        <v>1767</v>
      </c>
      <c r="ABO177" t="s">
        <v>1767</v>
      </c>
      <c r="ABP177" t="s">
        <v>1767</v>
      </c>
      <c r="ABQ177" t="s">
        <v>1763</v>
      </c>
      <c r="ABR177" t="s">
        <v>1767</v>
      </c>
      <c r="ABS177" t="s">
        <v>1767</v>
      </c>
      <c r="ABT177" t="s">
        <v>1767</v>
      </c>
      <c r="ABU177" t="s">
        <v>1767</v>
      </c>
      <c r="ABV177" t="s">
        <v>1767</v>
      </c>
      <c r="ABW177" t="s">
        <v>1763</v>
      </c>
      <c r="ABX177" t="s">
        <v>1767</v>
      </c>
      <c r="ABY177" t="s">
        <v>1767</v>
      </c>
      <c r="ABZ177" t="s">
        <v>1767</v>
      </c>
      <c r="ACA177" t="s">
        <v>1767</v>
      </c>
      <c r="ACB177" t="s">
        <v>1767</v>
      </c>
      <c r="ACC177" t="s">
        <v>1767</v>
      </c>
      <c r="ACD177" t="s">
        <v>1767</v>
      </c>
      <c r="ACE177" t="s">
        <v>1767</v>
      </c>
      <c r="ACF177" t="s">
        <v>1767</v>
      </c>
      <c r="ACG177" t="s">
        <v>1767</v>
      </c>
      <c r="ACH177" t="s">
        <v>1767</v>
      </c>
      <c r="ACI177" t="s">
        <v>1767</v>
      </c>
    </row>
    <row r="178" spans="1:763">
      <c r="A178" t="s">
        <v>1579</v>
      </c>
      <c r="B178" t="s">
        <v>1580</v>
      </c>
      <c r="C178" t="s">
        <v>1581</v>
      </c>
      <c r="D178" t="s">
        <v>932</v>
      </c>
      <c r="E178" t="s">
        <v>932</v>
      </c>
      <c r="P178" t="s">
        <v>812</v>
      </c>
      <c r="Q178">
        <v>0.874863865752458</v>
      </c>
      <c r="T178" t="s">
        <v>1866</v>
      </c>
      <c r="V178" t="s">
        <v>1763</v>
      </c>
      <c r="X178" t="s">
        <v>1763</v>
      </c>
      <c r="Y178" t="s">
        <v>1764</v>
      </c>
      <c r="AA178" t="s">
        <v>1765</v>
      </c>
      <c r="AB178" t="s">
        <v>1766</v>
      </c>
      <c r="AC178" t="s">
        <v>1879</v>
      </c>
      <c r="AD178" t="s">
        <v>1763</v>
      </c>
      <c r="AE178" t="s">
        <v>1879</v>
      </c>
      <c r="AF178" t="s">
        <v>818</v>
      </c>
      <c r="AG178" t="s">
        <v>818</v>
      </c>
      <c r="KF178" t="s">
        <v>1879</v>
      </c>
      <c r="KH178" t="s">
        <v>818</v>
      </c>
      <c r="KI178" t="s">
        <v>837</v>
      </c>
      <c r="KJ178" t="s">
        <v>818</v>
      </c>
      <c r="KK178" t="s">
        <v>845</v>
      </c>
      <c r="KL178" t="s">
        <v>818</v>
      </c>
      <c r="KM178" t="s">
        <v>845</v>
      </c>
      <c r="KN178" t="s">
        <v>837</v>
      </c>
      <c r="KO178" t="s">
        <v>818</v>
      </c>
      <c r="KP178" t="s">
        <v>879</v>
      </c>
      <c r="KQ178" t="s">
        <v>879</v>
      </c>
      <c r="KR178" t="s">
        <v>818</v>
      </c>
      <c r="KS178" t="s">
        <v>818</v>
      </c>
      <c r="KT178" t="s">
        <v>837</v>
      </c>
      <c r="KU178" t="s">
        <v>818</v>
      </c>
      <c r="KV178" t="s">
        <v>818</v>
      </c>
      <c r="KW178" t="s">
        <v>845</v>
      </c>
      <c r="KX178" t="s">
        <v>845</v>
      </c>
      <c r="KY178" t="s">
        <v>818</v>
      </c>
      <c r="KZ178" t="s">
        <v>837</v>
      </c>
      <c r="LA178" t="s">
        <v>837</v>
      </c>
      <c r="LB178" t="s">
        <v>836</v>
      </c>
      <c r="LC178" t="s">
        <v>1057</v>
      </c>
      <c r="LD178" t="s">
        <v>1879</v>
      </c>
      <c r="LE178" t="s">
        <v>845</v>
      </c>
      <c r="LF178" t="s">
        <v>1057</v>
      </c>
      <c r="LH178" t="s">
        <v>1763</v>
      </c>
      <c r="LI178" t="s">
        <v>1767</v>
      </c>
      <c r="LJ178" t="s">
        <v>1767</v>
      </c>
      <c r="LK178" t="s">
        <v>1767</v>
      </c>
      <c r="LL178" t="s">
        <v>1767</v>
      </c>
      <c r="LM178" t="s">
        <v>1767</v>
      </c>
      <c r="LN178" t="s">
        <v>1767</v>
      </c>
      <c r="LO178" t="s">
        <v>1767</v>
      </c>
      <c r="LQ178" t="s">
        <v>1767</v>
      </c>
      <c r="LR178" t="s">
        <v>845</v>
      </c>
      <c r="LS178" t="s">
        <v>818</v>
      </c>
      <c r="LT178" t="s">
        <v>818</v>
      </c>
      <c r="LU178" t="s">
        <v>818</v>
      </c>
      <c r="LV178" t="s">
        <v>845</v>
      </c>
      <c r="LW178" t="s">
        <v>818</v>
      </c>
      <c r="LX178" t="s">
        <v>1767</v>
      </c>
      <c r="MA178" t="s">
        <v>1862</v>
      </c>
      <c r="MB178" t="s">
        <v>913</v>
      </c>
      <c r="MC178" t="s">
        <v>1804</v>
      </c>
      <c r="MD178" t="s">
        <v>1763</v>
      </c>
      <c r="MF178" t="s">
        <v>1770</v>
      </c>
      <c r="MI178" t="s">
        <v>1763</v>
      </c>
      <c r="MJ178" t="s">
        <v>1904</v>
      </c>
      <c r="MU178" t="s">
        <v>1767</v>
      </c>
      <c r="MV178" t="s">
        <v>1767</v>
      </c>
      <c r="MW178" t="s">
        <v>1767</v>
      </c>
      <c r="MX178" t="s">
        <v>1767</v>
      </c>
      <c r="MY178" t="s">
        <v>1763</v>
      </c>
      <c r="MZ178" t="s">
        <v>1767</v>
      </c>
      <c r="NA178" t="s">
        <v>1767</v>
      </c>
      <c r="NB178" t="s">
        <v>1767</v>
      </c>
      <c r="NR178" t="s">
        <v>1763</v>
      </c>
      <c r="NS178" t="s">
        <v>1767</v>
      </c>
      <c r="NU178" t="s">
        <v>1772</v>
      </c>
      <c r="NX178" t="s">
        <v>1845</v>
      </c>
      <c r="NY178" t="s">
        <v>845</v>
      </c>
      <c r="NZ178" t="s">
        <v>877</v>
      </c>
      <c r="OP178" t="s">
        <v>1767</v>
      </c>
      <c r="OQ178" t="s">
        <v>1774</v>
      </c>
      <c r="OR178" t="s">
        <v>1775</v>
      </c>
      <c r="OS178" t="s">
        <v>1819</v>
      </c>
      <c r="OT178" t="s">
        <v>1763</v>
      </c>
      <c r="OU178" t="s">
        <v>1767</v>
      </c>
      <c r="OV178" t="s">
        <v>1777</v>
      </c>
      <c r="OW178" t="s">
        <v>1798</v>
      </c>
      <c r="OX178" t="s">
        <v>832</v>
      </c>
      <c r="OY178" t="s">
        <v>1779</v>
      </c>
      <c r="OZ178" t="s">
        <v>908</v>
      </c>
      <c r="PA178" t="s">
        <v>1767</v>
      </c>
      <c r="PB178" t="s">
        <v>1767</v>
      </c>
      <c r="PC178" t="s">
        <v>1767</v>
      </c>
      <c r="PD178" t="s">
        <v>1767</v>
      </c>
      <c r="PE178" t="s">
        <v>1767</v>
      </c>
      <c r="PF178" t="s">
        <v>1763</v>
      </c>
      <c r="PG178" t="s">
        <v>1767</v>
      </c>
      <c r="PH178" t="s">
        <v>1767</v>
      </c>
      <c r="PI178" t="s">
        <v>1767</v>
      </c>
      <c r="PJ178" t="s">
        <v>1767</v>
      </c>
      <c r="PK178" t="s">
        <v>1767</v>
      </c>
      <c r="PL178" t="s">
        <v>1780</v>
      </c>
      <c r="PM178" t="s">
        <v>879</v>
      </c>
      <c r="PN178" t="s">
        <v>837</v>
      </c>
      <c r="PO178" t="s">
        <v>1781</v>
      </c>
      <c r="PP178" t="s">
        <v>1782</v>
      </c>
      <c r="PQ178" t="s">
        <v>1763</v>
      </c>
      <c r="PR178" t="s">
        <v>1763</v>
      </c>
      <c r="PS178" t="s">
        <v>1767</v>
      </c>
      <c r="PT178" t="s">
        <v>1767</v>
      </c>
      <c r="PU178" t="s">
        <v>1767</v>
      </c>
      <c r="PV178" t="s">
        <v>1767</v>
      </c>
      <c r="PW178" t="s">
        <v>1767</v>
      </c>
      <c r="PX178" t="s">
        <v>1767</v>
      </c>
      <c r="PY178" t="s">
        <v>1767</v>
      </c>
      <c r="PZ178" t="s">
        <v>1783</v>
      </c>
      <c r="QA178" t="s">
        <v>841</v>
      </c>
      <c r="QB178" t="s">
        <v>1784</v>
      </c>
      <c r="QC178" t="s">
        <v>1858</v>
      </c>
      <c r="QD178" t="s">
        <v>1815</v>
      </c>
      <c r="QE178" t="s">
        <v>845</v>
      </c>
      <c r="QF178" t="s">
        <v>1763</v>
      </c>
      <c r="QG178" t="s">
        <v>1763</v>
      </c>
      <c r="QH178" t="s">
        <v>1763</v>
      </c>
      <c r="QI178" t="s">
        <v>1767</v>
      </c>
      <c r="QJ178" t="s">
        <v>1767</v>
      </c>
      <c r="QK178" t="s">
        <v>1763</v>
      </c>
      <c r="QL178" t="s">
        <v>1767</v>
      </c>
      <c r="QM178" t="s">
        <v>1763</v>
      </c>
      <c r="QN178" t="s">
        <v>1767</v>
      </c>
      <c r="QO178" t="s">
        <v>1767</v>
      </c>
      <c r="QP178" t="s">
        <v>1767</v>
      </c>
      <c r="QQ178" t="s">
        <v>1767</v>
      </c>
      <c r="QR178" t="s">
        <v>1763</v>
      </c>
      <c r="QS178" t="s">
        <v>1767</v>
      </c>
      <c r="QT178" t="s">
        <v>1767</v>
      </c>
      <c r="QU178" t="s">
        <v>1767</v>
      </c>
      <c r="QV178" t="s">
        <v>1763</v>
      </c>
      <c r="QW178" t="s">
        <v>1767</v>
      </c>
      <c r="QX178" t="s">
        <v>1767</v>
      </c>
      <c r="QY178" t="s">
        <v>1767</v>
      </c>
      <c r="QZ178" t="s">
        <v>1767</v>
      </c>
      <c r="RA178" t="s">
        <v>1767</v>
      </c>
      <c r="RB178" t="s">
        <v>1767</v>
      </c>
      <c r="RC178" t="s">
        <v>1767</v>
      </c>
      <c r="RD178" t="s">
        <v>1767</v>
      </c>
      <c r="RE178" t="s">
        <v>1767</v>
      </c>
      <c r="RF178" t="s">
        <v>1767</v>
      </c>
      <c r="RG178" t="s">
        <v>1767</v>
      </c>
      <c r="RH178" t="s">
        <v>1767</v>
      </c>
      <c r="RI178" t="s">
        <v>1767</v>
      </c>
      <c r="RJ178" t="s">
        <v>1767</v>
      </c>
      <c r="RK178" t="s">
        <v>1763</v>
      </c>
      <c r="RL178" t="s">
        <v>1763</v>
      </c>
      <c r="RM178" t="s">
        <v>1767</v>
      </c>
      <c r="RN178" t="s">
        <v>1767</v>
      </c>
      <c r="RO178" t="s">
        <v>1767</v>
      </c>
      <c r="RP178" t="s">
        <v>1767</v>
      </c>
      <c r="RQ178" t="s">
        <v>1767</v>
      </c>
      <c r="RR178" t="s">
        <v>1767</v>
      </c>
      <c r="RS178" t="s">
        <v>1767</v>
      </c>
      <c r="RT178" t="s">
        <v>1767</v>
      </c>
      <c r="RU178" t="s">
        <v>1767</v>
      </c>
      <c r="RV178" t="s">
        <v>1767</v>
      </c>
      <c r="RW178" t="s">
        <v>1767</v>
      </c>
      <c r="RX178" t="s">
        <v>836</v>
      </c>
      <c r="RY178" t="s">
        <v>1111</v>
      </c>
      <c r="RZ178" t="s">
        <v>1767</v>
      </c>
      <c r="SB178" t="s">
        <v>1767</v>
      </c>
      <c r="SC178" t="s">
        <v>1763</v>
      </c>
      <c r="SD178" t="s">
        <v>1767</v>
      </c>
      <c r="SE178" t="s">
        <v>1767</v>
      </c>
      <c r="SF178" t="s">
        <v>1763</v>
      </c>
      <c r="SG178" t="s">
        <v>1767</v>
      </c>
      <c r="SH178" t="s">
        <v>1767</v>
      </c>
      <c r="SI178" t="s">
        <v>1767</v>
      </c>
      <c r="SJ178" t="s">
        <v>1767</v>
      </c>
      <c r="SK178" t="s">
        <v>1767</v>
      </c>
      <c r="SL178" t="s">
        <v>1767</v>
      </c>
      <c r="SM178" t="s">
        <v>1767</v>
      </c>
      <c r="SN178" t="s">
        <v>1767</v>
      </c>
      <c r="SO178" t="s">
        <v>1767</v>
      </c>
      <c r="SP178" t="s">
        <v>1767</v>
      </c>
      <c r="SQ178" t="s">
        <v>1767</v>
      </c>
      <c r="SR178" t="s">
        <v>1767</v>
      </c>
      <c r="SS178" t="s">
        <v>1767</v>
      </c>
      <c r="ST178" t="s">
        <v>1767</v>
      </c>
      <c r="SU178" t="s">
        <v>1767</v>
      </c>
      <c r="SV178" t="s">
        <v>1767</v>
      </c>
      <c r="SW178" t="s">
        <v>1767</v>
      </c>
      <c r="SX178" t="s">
        <v>1767</v>
      </c>
      <c r="SY178" t="s">
        <v>1767</v>
      </c>
      <c r="SZ178" t="s">
        <v>1767</v>
      </c>
      <c r="TA178" t="s">
        <v>1767</v>
      </c>
      <c r="TB178" t="s">
        <v>1767</v>
      </c>
      <c r="TC178" t="s">
        <v>1767</v>
      </c>
      <c r="TD178" t="s">
        <v>1767</v>
      </c>
      <c r="TE178" t="s">
        <v>1767</v>
      </c>
      <c r="TF178" t="s">
        <v>1763</v>
      </c>
      <c r="TG178" t="s">
        <v>1767</v>
      </c>
      <c r="TH178" t="s">
        <v>1767</v>
      </c>
      <c r="TI178" t="s">
        <v>1767</v>
      </c>
      <c r="TJ178" t="s">
        <v>1763</v>
      </c>
      <c r="TK178" t="s">
        <v>1767</v>
      </c>
      <c r="TL178" t="s">
        <v>1767</v>
      </c>
      <c r="TM178" t="s">
        <v>1767</v>
      </c>
      <c r="TN178" t="s">
        <v>1767</v>
      </c>
      <c r="TO178" t="s">
        <v>1767</v>
      </c>
      <c r="TP178" t="s">
        <v>1767</v>
      </c>
      <c r="TQ178" t="s">
        <v>1767</v>
      </c>
      <c r="TR178" t="s">
        <v>1767</v>
      </c>
      <c r="TS178" t="s">
        <v>1763</v>
      </c>
      <c r="TT178" t="s">
        <v>1763</v>
      </c>
      <c r="TU178" t="s">
        <v>1767</v>
      </c>
      <c r="TV178" t="s">
        <v>1767</v>
      </c>
      <c r="TW178" t="s">
        <v>1767</v>
      </c>
      <c r="TX178" t="s">
        <v>1964</v>
      </c>
      <c r="TY178" t="s">
        <v>1767</v>
      </c>
      <c r="TZ178" t="s">
        <v>1767</v>
      </c>
      <c r="UA178" t="s">
        <v>1767</v>
      </c>
      <c r="UB178" t="s">
        <v>1767</v>
      </c>
      <c r="UC178" t="s">
        <v>1767</v>
      </c>
      <c r="UD178" t="s">
        <v>1767</v>
      </c>
      <c r="UE178" t="s">
        <v>1767</v>
      </c>
      <c r="UF178" t="s">
        <v>1767</v>
      </c>
      <c r="UG178" t="s">
        <v>1767</v>
      </c>
      <c r="UH178" t="s">
        <v>1763</v>
      </c>
      <c r="UI178" t="s">
        <v>1767</v>
      </c>
      <c r="UJ178" t="s">
        <v>1767</v>
      </c>
      <c r="UK178" t="s">
        <v>1767</v>
      </c>
      <c r="UL178" t="s">
        <v>1767</v>
      </c>
      <c r="UM178" t="s">
        <v>1767</v>
      </c>
      <c r="UN178" t="s">
        <v>1767</v>
      </c>
      <c r="UO178" t="s">
        <v>1767</v>
      </c>
      <c r="UP178" t="s">
        <v>1767</v>
      </c>
      <c r="UQ178" t="s">
        <v>1767</v>
      </c>
      <c r="UR178" t="s">
        <v>1763</v>
      </c>
      <c r="US178" t="s">
        <v>1767</v>
      </c>
      <c r="UT178" t="s">
        <v>1767</v>
      </c>
      <c r="UU178" t="s">
        <v>1767</v>
      </c>
      <c r="UV178" t="s">
        <v>1767</v>
      </c>
      <c r="UW178" t="s">
        <v>1767</v>
      </c>
      <c r="UX178" t="s">
        <v>1767</v>
      </c>
      <c r="UY178" t="s">
        <v>1767</v>
      </c>
      <c r="UZ178" t="s">
        <v>1767</v>
      </c>
      <c r="VB178" t="s">
        <v>1822</v>
      </c>
      <c r="VC178" t="s">
        <v>1788</v>
      </c>
      <c r="VD178" t="s">
        <v>1767</v>
      </c>
      <c r="VE178" t="s">
        <v>1767</v>
      </c>
      <c r="VF178" t="s">
        <v>1763</v>
      </c>
      <c r="VG178" t="s">
        <v>1767</v>
      </c>
      <c r="VH178" t="s">
        <v>1767</v>
      </c>
      <c r="VI178" t="s">
        <v>1767</v>
      </c>
      <c r="VJ178" t="s">
        <v>1767</v>
      </c>
      <c r="VK178" t="s">
        <v>1767</v>
      </c>
      <c r="VL178" t="s">
        <v>1767</v>
      </c>
      <c r="VM178" t="s">
        <v>1767</v>
      </c>
      <c r="VN178" t="s">
        <v>1767</v>
      </c>
      <c r="VO178" t="s">
        <v>1767</v>
      </c>
      <c r="VP178" t="s">
        <v>1767</v>
      </c>
      <c r="VQ178" t="s">
        <v>1767</v>
      </c>
      <c r="VR178" t="s">
        <v>1763</v>
      </c>
      <c r="VS178" t="s">
        <v>1763</v>
      </c>
      <c r="VT178" t="s">
        <v>1767</v>
      </c>
      <c r="VU178" t="s">
        <v>1767</v>
      </c>
      <c r="VV178" t="s">
        <v>1767</v>
      </c>
      <c r="VW178" t="s">
        <v>1767</v>
      </c>
      <c r="VX178" t="s">
        <v>1767</v>
      </c>
      <c r="VY178" t="s">
        <v>1818</v>
      </c>
      <c r="VZ178" t="s">
        <v>1763</v>
      </c>
      <c r="WA178" t="s">
        <v>1767</v>
      </c>
      <c r="WJ178" t="s">
        <v>1767</v>
      </c>
      <c r="WK178" t="s">
        <v>1763</v>
      </c>
      <c r="WL178" t="s">
        <v>1767</v>
      </c>
      <c r="WM178" t="s">
        <v>1767</v>
      </c>
      <c r="WN178" t="s">
        <v>1767</v>
      </c>
      <c r="WO178" t="s">
        <v>1767</v>
      </c>
      <c r="WP178" t="s">
        <v>1767</v>
      </c>
      <c r="WQ178" t="s">
        <v>1767</v>
      </c>
      <c r="WR178" t="s">
        <v>1767</v>
      </c>
      <c r="WS178" t="s">
        <v>1583</v>
      </c>
      <c r="WU178" t="s">
        <v>1767</v>
      </c>
      <c r="WV178" t="s">
        <v>1767</v>
      </c>
      <c r="WW178" t="s">
        <v>1767</v>
      </c>
      <c r="WX178" t="s">
        <v>1767</v>
      </c>
      <c r="WY178" t="s">
        <v>1767</v>
      </c>
      <c r="WZ178" t="s">
        <v>1763</v>
      </c>
      <c r="XA178" t="s">
        <v>1767</v>
      </c>
      <c r="XB178" t="s">
        <v>1767</v>
      </c>
      <c r="XC178" t="s">
        <v>1789</v>
      </c>
      <c r="XD178" t="s">
        <v>1763</v>
      </c>
      <c r="XE178" t="s">
        <v>1767</v>
      </c>
      <c r="XF178" t="s">
        <v>1767</v>
      </c>
      <c r="XG178" t="s">
        <v>1767</v>
      </c>
      <c r="XH178" t="s">
        <v>1767</v>
      </c>
      <c r="XI178" t="s">
        <v>1767</v>
      </c>
      <c r="XJ178" t="s">
        <v>1767</v>
      </c>
      <c r="XK178" t="s">
        <v>1767</v>
      </c>
      <c r="XL178" t="s">
        <v>1767</v>
      </c>
      <c r="XM178" t="s">
        <v>1767</v>
      </c>
      <c r="XN178" t="s">
        <v>1767</v>
      </c>
      <c r="XO178" t="s">
        <v>1767</v>
      </c>
      <c r="XP178" t="s">
        <v>1767</v>
      </c>
      <c r="XQ178" t="s">
        <v>1767</v>
      </c>
      <c r="XR178" t="s">
        <v>1767</v>
      </c>
      <c r="XS178" t="s">
        <v>1767</v>
      </c>
      <c r="XT178" t="s">
        <v>1767</v>
      </c>
      <c r="XU178" t="s">
        <v>1767</v>
      </c>
      <c r="XV178" t="s">
        <v>1767</v>
      </c>
      <c r="XW178" t="s">
        <v>1763</v>
      </c>
      <c r="XX178" t="s">
        <v>1767</v>
      </c>
      <c r="XY178" t="s">
        <v>1767</v>
      </c>
      <c r="XZ178" t="s">
        <v>1767</v>
      </c>
      <c r="ZM178" t="s">
        <v>1767</v>
      </c>
      <c r="ZN178" t="s">
        <v>1767</v>
      </c>
      <c r="ZO178" t="s">
        <v>1767</v>
      </c>
      <c r="ZP178" t="s">
        <v>1767</v>
      </c>
      <c r="ZQ178" t="s">
        <v>1767</v>
      </c>
      <c r="ZR178" t="s">
        <v>1763</v>
      </c>
      <c r="ZS178" t="s">
        <v>1767</v>
      </c>
      <c r="ZT178" t="s">
        <v>1767</v>
      </c>
      <c r="ZU178" t="s">
        <v>1767</v>
      </c>
      <c r="ZV178" t="s">
        <v>1767</v>
      </c>
      <c r="ZW178" t="s">
        <v>1767</v>
      </c>
      <c r="ZX178" t="s">
        <v>1767</v>
      </c>
      <c r="ZY178" t="s">
        <v>1767</v>
      </c>
      <c r="ZZ178" t="s">
        <v>1767</v>
      </c>
      <c r="AAA178" t="s">
        <v>1767</v>
      </c>
      <c r="AAB178" t="s">
        <v>1767</v>
      </c>
      <c r="AAC178" t="s">
        <v>1763</v>
      </c>
      <c r="AAD178" t="s">
        <v>1767</v>
      </c>
      <c r="AAE178" t="s">
        <v>1767</v>
      </c>
      <c r="AAF178" t="s">
        <v>1767</v>
      </c>
      <c r="AAH178" t="s">
        <v>1767</v>
      </c>
      <c r="AAI178" t="s">
        <v>1767</v>
      </c>
      <c r="AAJ178" t="s">
        <v>1763</v>
      </c>
      <c r="AAK178" t="s">
        <v>1767</v>
      </c>
      <c r="AAL178" t="s">
        <v>1763</v>
      </c>
      <c r="AAM178" t="s">
        <v>1767</v>
      </c>
      <c r="AAN178" t="s">
        <v>1763</v>
      </c>
      <c r="AAO178" t="s">
        <v>1767</v>
      </c>
      <c r="AAP178" t="s">
        <v>1767</v>
      </c>
      <c r="AAQ178" t="s">
        <v>1767</v>
      </c>
      <c r="AAR178" t="s">
        <v>1767</v>
      </c>
      <c r="AAS178" t="s">
        <v>1767</v>
      </c>
      <c r="AAT178" t="s">
        <v>1767</v>
      </c>
      <c r="AAV178" t="s">
        <v>1767</v>
      </c>
      <c r="AAW178" t="s">
        <v>1767</v>
      </c>
      <c r="AAX178" t="s">
        <v>1767</v>
      </c>
      <c r="AAY178" t="s">
        <v>1767</v>
      </c>
      <c r="AAZ178" t="s">
        <v>1767</v>
      </c>
      <c r="ABA178" t="s">
        <v>1763</v>
      </c>
      <c r="ABB178" t="s">
        <v>1763</v>
      </c>
      <c r="ABC178" t="s">
        <v>1767</v>
      </c>
      <c r="ABD178" t="s">
        <v>1763</v>
      </c>
      <c r="ABE178" t="s">
        <v>1767</v>
      </c>
      <c r="ABF178" t="s">
        <v>1767</v>
      </c>
      <c r="ABG178" t="s">
        <v>1767</v>
      </c>
      <c r="ABH178" t="s">
        <v>1767</v>
      </c>
      <c r="ABI178" t="s">
        <v>1767</v>
      </c>
      <c r="ABJ178" t="s">
        <v>1767</v>
      </c>
      <c r="ABK178" t="s">
        <v>1767</v>
      </c>
      <c r="ABL178" t="s">
        <v>1767</v>
      </c>
      <c r="ABM178" t="s">
        <v>1767</v>
      </c>
      <c r="ABN178" t="s">
        <v>1767</v>
      </c>
      <c r="ABO178" t="s">
        <v>1767</v>
      </c>
      <c r="ABP178" t="s">
        <v>1767</v>
      </c>
      <c r="ABQ178" t="s">
        <v>1767</v>
      </c>
      <c r="ABR178" t="s">
        <v>1767</v>
      </c>
      <c r="ABS178" t="s">
        <v>1767</v>
      </c>
      <c r="ABT178" t="s">
        <v>1767</v>
      </c>
      <c r="ABU178" t="s">
        <v>1767</v>
      </c>
      <c r="ABV178" t="s">
        <v>1767</v>
      </c>
      <c r="ABW178" t="s">
        <v>1767</v>
      </c>
      <c r="ABX178" t="s">
        <v>1767</v>
      </c>
      <c r="ABY178" t="s">
        <v>1767</v>
      </c>
      <c r="ABZ178" t="s">
        <v>1767</v>
      </c>
      <c r="ACA178" t="s">
        <v>1767</v>
      </c>
      <c r="ACB178" t="s">
        <v>1763</v>
      </c>
      <c r="ACC178" t="s">
        <v>1767</v>
      </c>
      <c r="ACD178" t="s">
        <v>1767</v>
      </c>
      <c r="ACE178" t="s">
        <v>1767</v>
      </c>
      <c r="ACF178" t="s">
        <v>1767</v>
      </c>
      <c r="ACG178" t="s">
        <v>1767</v>
      </c>
      <c r="ACH178" t="s">
        <v>1767</v>
      </c>
      <c r="ACI178" t="s">
        <v>1767</v>
      </c>
    </row>
    <row r="179" spans="1:763">
      <c r="A179" t="s">
        <v>1584</v>
      </c>
      <c r="B179" t="s">
        <v>1585</v>
      </c>
      <c r="C179" t="s">
        <v>1586</v>
      </c>
      <c r="D179" t="s">
        <v>941</v>
      </c>
      <c r="E179" t="s">
        <v>941</v>
      </c>
      <c r="P179" t="s">
        <v>855</v>
      </c>
      <c r="T179" t="s">
        <v>1861</v>
      </c>
      <c r="V179" t="s">
        <v>1763</v>
      </c>
      <c r="X179" t="s">
        <v>1763</v>
      </c>
      <c r="Y179" t="s">
        <v>1791</v>
      </c>
      <c r="AA179" t="s">
        <v>1792</v>
      </c>
      <c r="AB179" t="s">
        <v>1817</v>
      </c>
      <c r="AC179" t="s">
        <v>879</v>
      </c>
      <c r="AD179" t="s">
        <v>1767</v>
      </c>
      <c r="AE179" t="s">
        <v>818</v>
      </c>
      <c r="AF179" t="s">
        <v>879</v>
      </c>
      <c r="AG179" t="s">
        <v>818</v>
      </c>
      <c r="KF179" t="s">
        <v>879</v>
      </c>
      <c r="KH179" t="s">
        <v>818</v>
      </c>
      <c r="KI179" t="s">
        <v>818</v>
      </c>
      <c r="KJ179" t="s">
        <v>818</v>
      </c>
      <c r="KK179" t="s">
        <v>818</v>
      </c>
      <c r="KL179" t="s">
        <v>818</v>
      </c>
      <c r="KM179" t="s">
        <v>818</v>
      </c>
      <c r="KN179" t="s">
        <v>818</v>
      </c>
      <c r="KO179" t="s">
        <v>818</v>
      </c>
      <c r="KP179" t="s">
        <v>818</v>
      </c>
      <c r="KQ179" t="s">
        <v>818</v>
      </c>
      <c r="KR179" t="s">
        <v>818</v>
      </c>
      <c r="KS179" t="s">
        <v>845</v>
      </c>
      <c r="KT179" t="s">
        <v>818</v>
      </c>
      <c r="KU179" t="s">
        <v>818</v>
      </c>
      <c r="KV179" t="s">
        <v>818</v>
      </c>
      <c r="KW179" t="s">
        <v>845</v>
      </c>
      <c r="KX179" t="s">
        <v>845</v>
      </c>
      <c r="KY179" t="s">
        <v>818</v>
      </c>
      <c r="KZ179" t="s">
        <v>845</v>
      </c>
      <c r="LA179" t="s">
        <v>837</v>
      </c>
      <c r="LB179" t="s">
        <v>845</v>
      </c>
      <c r="LC179" t="s">
        <v>845</v>
      </c>
      <c r="LD179" t="s">
        <v>879</v>
      </c>
      <c r="LE179" t="s">
        <v>818</v>
      </c>
      <c r="LF179" t="s">
        <v>837</v>
      </c>
      <c r="LH179" t="s">
        <v>1767</v>
      </c>
      <c r="LI179" t="s">
        <v>1767</v>
      </c>
      <c r="LJ179" t="s">
        <v>1763</v>
      </c>
      <c r="LK179" t="s">
        <v>1767</v>
      </c>
      <c r="LL179" t="s">
        <v>1767</v>
      </c>
      <c r="LM179" t="s">
        <v>1767</v>
      </c>
      <c r="LN179" t="s">
        <v>1763</v>
      </c>
      <c r="LO179" t="s">
        <v>1763</v>
      </c>
      <c r="LP179" t="s">
        <v>1763</v>
      </c>
      <c r="LQ179" t="s">
        <v>1767</v>
      </c>
      <c r="LV179" t="s">
        <v>818</v>
      </c>
      <c r="LX179" t="s">
        <v>1767</v>
      </c>
      <c r="MU179" t="s">
        <v>1767</v>
      </c>
      <c r="MV179" t="s">
        <v>1763</v>
      </c>
      <c r="MW179" t="s">
        <v>1763</v>
      </c>
      <c r="MX179" t="s">
        <v>1767</v>
      </c>
      <c r="MY179" t="s">
        <v>1767</v>
      </c>
      <c r="MZ179" t="s">
        <v>1767</v>
      </c>
      <c r="NA179" t="s">
        <v>1767</v>
      </c>
      <c r="NB179" t="s">
        <v>1767</v>
      </c>
      <c r="NR179" t="s">
        <v>1763</v>
      </c>
      <c r="NS179" t="s">
        <v>1763</v>
      </c>
      <c r="NT179" t="s">
        <v>1788</v>
      </c>
      <c r="NU179" t="s">
        <v>1839</v>
      </c>
      <c r="NX179" t="s">
        <v>1773</v>
      </c>
      <c r="OP179" t="s">
        <v>1763</v>
      </c>
      <c r="OQ179" t="s">
        <v>1853</v>
      </c>
      <c r="OR179" t="s">
        <v>1797</v>
      </c>
      <c r="OS179" t="s">
        <v>1776</v>
      </c>
      <c r="OT179" t="s">
        <v>1763</v>
      </c>
      <c r="OU179" t="s">
        <v>1767</v>
      </c>
      <c r="OV179" t="s">
        <v>1777</v>
      </c>
      <c r="OW179" t="s">
        <v>1778</v>
      </c>
      <c r="OX179" t="s">
        <v>832</v>
      </c>
      <c r="OY179" t="s">
        <v>1779</v>
      </c>
      <c r="OZ179" t="s">
        <v>928</v>
      </c>
      <c r="PA179" t="s">
        <v>1763</v>
      </c>
      <c r="PB179" t="s">
        <v>1767</v>
      </c>
      <c r="PC179" t="s">
        <v>1767</v>
      </c>
      <c r="PD179" t="s">
        <v>1763</v>
      </c>
      <c r="PE179" t="s">
        <v>1763</v>
      </c>
      <c r="PF179" t="s">
        <v>1767</v>
      </c>
      <c r="PG179" t="s">
        <v>1767</v>
      </c>
      <c r="PH179" t="s">
        <v>1767</v>
      </c>
      <c r="PI179" t="s">
        <v>1767</v>
      </c>
      <c r="PJ179" t="s">
        <v>1767</v>
      </c>
      <c r="PK179" t="s">
        <v>1767</v>
      </c>
      <c r="PL179" t="s">
        <v>1780</v>
      </c>
      <c r="PM179" t="s">
        <v>837</v>
      </c>
      <c r="PN179" t="s">
        <v>845</v>
      </c>
      <c r="PO179" t="s">
        <v>1807</v>
      </c>
      <c r="PP179" t="s">
        <v>1813</v>
      </c>
      <c r="PQ179" t="s">
        <v>1763</v>
      </c>
      <c r="PR179" t="s">
        <v>1763</v>
      </c>
      <c r="PS179" t="s">
        <v>1767</v>
      </c>
      <c r="PT179" t="s">
        <v>1767</v>
      </c>
      <c r="PU179" t="s">
        <v>1767</v>
      </c>
      <c r="PV179" t="s">
        <v>1767</v>
      </c>
      <c r="PW179" t="s">
        <v>1767</v>
      </c>
      <c r="PX179" t="s">
        <v>1767</v>
      </c>
      <c r="PY179" t="s">
        <v>1767</v>
      </c>
      <c r="PZ179" t="s">
        <v>1783</v>
      </c>
      <c r="QA179" t="s">
        <v>841</v>
      </c>
      <c r="QB179" t="s">
        <v>1814</v>
      </c>
      <c r="QC179" t="s">
        <v>1858</v>
      </c>
      <c r="QD179" t="s">
        <v>1786</v>
      </c>
      <c r="QE179" t="s">
        <v>845</v>
      </c>
      <c r="QF179" t="s">
        <v>1763</v>
      </c>
      <c r="QG179" t="s">
        <v>1767</v>
      </c>
      <c r="QH179" t="s">
        <v>1763</v>
      </c>
      <c r="QI179" t="s">
        <v>1763</v>
      </c>
      <c r="QJ179" t="s">
        <v>1763</v>
      </c>
      <c r="QK179" t="s">
        <v>1763</v>
      </c>
      <c r="QL179" t="s">
        <v>1767</v>
      </c>
      <c r="QM179" t="s">
        <v>1763</v>
      </c>
      <c r="QN179" t="s">
        <v>1767</v>
      </c>
      <c r="QO179" t="s">
        <v>1767</v>
      </c>
      <c r="QP179" t="s">
        <v>1767</v>
      </c>
      <c r="QQ179" t="s">
        <v>1767</v>
      </c>
      <c r="QR179" t="s">
        <v>1801</v>
      </c>
      <c r="QS179" t="s">
        <v>1767</v>
      </c>
      <c r="QT179" t="s">
        <v>1767</v>
      </c>
      <c r="QU179" t="s">
        <v>1767</v>
      </c>
      <c r="QV179" t="s">
        <v>1767</v>
      </c>
      <c r="QW179" t="s">
        <v>1767</v>
      </c>
      <c r="QX179" t="s">
        <v>1767</v>
      </c>
      <c r="QY179" t="s">
        <v>1767</v>
      </c>
      <c r="QZ179" t="s">
        <v>1767</v>
      </c>
      <c r="RA179" t="s">
        <v>1767</v>
      </c>
      <c r="RB179" t="s">
        <v>1763</v>
      </c>
      <c r="RC179" t="s">
        <v>1767</v>
      </c>
      <c r="RD179" t="s">
        <v>1767</v>
      </c>
      <c r="RE179" t="s">
        <v>1767</v>
      </c>
      <c r="RF179" t="s">
        <v>1763</v>
      </c>
      <c r="RG179" t="s">
        <v>1763</v>
      </c>
      <c r="RH179" t="s">
        <v>1767</v>
      </c>
      <c r="RI179" t="s">
        <v>1767</v>
      </c>
      <c r="RJ179" t="s">
        <v>1767</v>
      </c>
      <c r="RK179" t="s">
        <v>1767</v>
      </c>
      <c r="RZ179" t="s">
        <v>1767</v>
      </c>
      <c r="SB179" t="s">
        <v>1767</v>
      </c>
      <c r="SC179" t="s">
        <v>1767</v>
      </c>
      <c r="SD179" t="s">
        <v>1767</v>
      </c>
      <c r="SE179" t="s">
        <v>1767</v>
      </c>
      <c r="SF179" t="s">
        <v>1767</v>
      </c>
      <c r="SG179" t="s">
        <v>1767</v>
      </c>
      <c r="SH179" t="s">
        <v>1767</v>
      </c>
      <c r="SI179" t="s">
        <v>1767</v>
      </c>
      <c r="SJ179" t="s">
        <v>1763</v>
      </c>
      <c r="SK179" t="s">
        <v>1767</v>
      </c>
      <c r="SL179" t="s">
        <v>1767</v>
      </c>
      <c r="SM179" t="s">
        <v>1767</v>
      </c>
      <c r="SN179" t="s">
        <v>1767</v>
      </c>
      <c r="SO179" t="s">
        <v>1767</v>
      </c>
      <c r="SP179" t="s">
        <v>1767</v>
      </c>
      <c r="SQ179" t="s">
        <v>1767</v>
      </c>
      <c r="SR179" t="s">
        <v>1767</v>
      </c>
      <c r="SS179" t="s">
        <v>1767</v>
      </c>
      <c r="ST179" t="s">
        <v>1763</v>
      </c>
      <c r="SU179" t="s">
        <v>1763</v>
      </c>
      <c r="SV179" t="s">
        <v>1767</v>
      </c>
      <c r="SW179" t="s">
        <v>1767</v>
      </c>
      <c r="SX179" t="s">
        <v>1767</v>
      </c>
      <c r="SY179" t="s">
        <v>1763</v>
      </c>
      <c r="SZ179" t="s">
        <v>1767</v>
      </c>
      <c r="TA179" t="s">
        <v>1767</v>
      </c>
      <c r="TB179" t="s">
        <v>1767</v>
      </c>
      <c r="TC179" t="s">
        <v>1767</v>
      </c>
      <c r="TD179" t="s">
        <v>1767</v>
      </c>
      <c r="TE179" t="s">
        <v>1767</v>
      </c>
      <c r="TF179" t="s">
        <v>1767</v>
      </c>
      <c r="TG179" t="s">
        <v>1767</v>
      </c>
      <c r="TH179" t="s">
        <v>1767</v>
      </c>
      <c r="TI179" t="s">
        <v>1767</v>
      </c>
      <c r="TU179" t="s">
        <v>1767</v>
      </c>
      <c r="TY179" t="s">
        <v>1763</v>
      </c>
      <c r="TZ179" t="s">
        <v>1763</v>
      </c>
      <c r="UA179" t="s">
        <v>1767</v>
      </c>
      <c r="UB179" t="s">
        <v>1763</v>
      </c>
      <c r="UC179" t="s">
        <v>1767</v>
      </c>
      <c r="UD179" t="s">
        <v>1767</v>
      </c>
      <c r="UE179" t="s">
        <v>1767</v>
      </c>
      <c r="UF179" t="s">
        <v>1767</v>
      </c>
      <c r="UG179" t="s">
        <v>1767</v>
      </c>
      <c r="UH179" t="s">
        <v>1767</v>
      </c>
      <c r="UI179" t="s">
        <v>1767</v>
      </c>
      <c r="UJ179" t="s">
        <v>1767</v>
      </c>
      <c r="UK179" t="s">
        <v>1767</v>
      </c>
      <c r="UL179" t="s">
        <v>1763</v>
      </c>
      <c r="UM179" t="s">
        <v>1763</v>
      </c>
      <c r="UN179" t="s">
        <v>1763</v>
      </c>
      <c r="UO179" t="s">
        <v>1763</v>
      </c>
      <c r="UP179" t="s">
        <v>1767</v>
      </c>
      <c r="UQ179" t="s">
        <v>1767</v>
      </c>
      <c r="UR179" t="s">
        <v>1767</v>
      </c>
      <c r="US179" t="s">
        <v>1767</v>
      </c>
      <c r="UT179" t="s">
        <v>1767</v>
      </c>
      <c r="UU179" t="s">
        <v>1767</v>
      </c>
      <c r="UV179" t="s">
        <v>1763</v>
      </c>
      <c r="UW179" t="s">
        <v>1767</v>
      </c>
      <c r="UX179" t="s">
        <v>1767</v>
      </c>
      <c r="UY179" t="s">
        <v>1767</v>
      </c>
      <c r="UZ179" t="s">
        <v>1767</v>
      </c>
      <c r="VB179" t="s">
        <v>1787</v>
      </c>
      <c r="VC179" t="s">
        <v>1846</v>
      </c>
      <c r="VD179" t="s">
        <v>1767</v>
      </c>
      <c r="VE179" t="s">
        <v>1767</v>
      </c>
      <c r="VF179" t="s">
        <v>1763</v>
      </c>
      <c r="VG179" t="s">
        <v>1763</v>
      </c>
      <c r="VH179" t="s">
        <v>1763</v>
      </c>
      <c r="VI179" t="s">
        <v>1767</v>
      </c>
      <c r="VJ179" t="s">
        <v>1767</v>
      </c>
      <c r="VK179" t="s">
        <v>1767</v>
      </c>
      <c r="VL179" t="s">
        <v>1767</v>
      </c>
      <c r="VM179" t="s">
        <v>1767</v>
      </c>
      <c r="VN179" t="s">
        <v>1767</v>
      </c>
      <c r="VO179" t="s">
        <v>1767</v>
      </c>
      <c r="VP179" t="s">
        <v>1767</v>
      </c>
      <c r="VQ179" t="s">
        <v>1767</v>
      </c>
      <c r="VY179" t="s">
        <v>1767</v>
      </c>
      <c r="VZ179" t="s">
        <v>1767</v>
      </c>
      <c r="WA179" t="s">
        <v>1767</v>
      </c>
      <c r="WJ179" t="s">
        <v>1763</v>
      </c>
      <c r="WK179" t="s">
        <v>1763</v>
      </c>
      <c r="WL179" t="s">
        <v>1767</v>
      </c>
      <c r="WM179" t="s">
        <v>1763</v>
      </c>
      <c r="WN179" t="s">
        <v>1767</v>
      </c>
      <c r="WO179" t="s">
        <v>1767</v>
      </c>
      <c r="WP179" t="s">
        <v>1767</v>
      </c>
      <c r="WQ179" t="s">
        <v>1767</v>
      </c>
      <c r="WR179" t="s">
        <v>1767</v>
      </c>
      <c r="WS179" t="s">
        <v>849</v>
      </c>
      <c r="WU179" t="s">
        <v>1763</v>
      </c>
      <c r="WV179" t="s">
        <v>1763</v>
      </c>
      <c r="WW179" t="s">
        <v>1767</v>
      </c>
      <c r="WX179" t="s">
        <v>1767</v>
      </c>
      <c r="WY179" t="s">
        <v>1767</v>
      </c>
      <c r="WZ179" t="s">
        <v>1767</v>
      </c>
      <c r="XA179" t="s">
        <v>1767</v>
      </c>
      <c r="XB179" t="s">
        <v>1767</v>
      </c>
      <c r="XC179" t="s">
        <v>1789</v>
      </c>
      <c r="XD179" t="s">
        <v>1763</v>
      </c>
      <c r="XE179" t="s">
        <v>1767</v>
      </c>
      <c r="XF179" t="s">
        <v>1767</v>
      </c>
      <c r="XG179" t="s">
        <v>1767</v>
      </c>
      <c r="XH179" t="s">
        <v>1767</v>
      </c>
      <c r="XI179" t="s">
        <v>1767</v>
      </c>
      <c r="XJ179" t="s">
        <v>1767</v>
      </c>
      <c r="XK179" t="s">
        <v>1767</v>
      </c>
      <c r="XL179" t="s">
        <v>1767</v>
      </c>
      <c r="XM179" t="s">
        <v>1763</v>
      </c>
      <c r="XN179" t="s">
        <v>1767</v>
      </c>
      <c r="XO179" t="s">
        <v>1767</v>
      </c>
      <c r="XP179" t="s">
        <v>1767</v>
      </c>
      <c r="XQ179" t="s">
        <v>1767</v>
      </c>
      <c r="XR179" t="s">
        <v>1767</v>
      </c>
      <c r="XS179" t="s">
        <v>1763</v>
      </c>
      <c r="XT179" t="s">
        <v>1763</v>
      </c>
      <c r="XU179" t="s">
        <v>1763</v>
      </c>
      <c r="XV179" t="s">
        <v>1767</v>
      </c>
      <c r="XW179" t="s">
        <v>1767</v>
      </c>
      <c r="XX179" t="s">
        <v>1767</v>
      </c>
      <c r="XY179" t="s">
        <v>1767</v>
      </c>
      <c r="XZ179" t="s">
        <v>1767</v>
      </c>
      <c r="ZM179" t="s">
        <v>1767</v>
      </c>
      <c r="ZN179" t="s">
        <v>1767</v>
      </c>
      <c r="ZO179" t="s">
        <v>1767</v>
      </c>
      <c r="ZP179" t="s">
        <v>1767</v>
      </c>
      <c r="ZQ179" t="s">
        <v>1763</v>
      </c>
      <c r="ZR179" t="s">
        <v>1763</v>
      </c>
      <c r="ZS179" t="s">
        <v>1763</v>
      </c>
      <c r="ZT179" t="s">
        <v>1767</v>
      </c>
      <c r="ZU179" t="s">
        <v>1767</v>
      </c>
      <c r="ZV179" t="s">
        <v>1767</v>
      </c>
      <c r="ZW179" t="s">
        <v>1767</v>
      </c>
      <c r="ZX179" t="s">
        <v>1767</v>
      </c>
      <c r="ZY179" t="s">
        <v>1767</v>
      </c>
      <c r="ZZ179" t="s">
        <v>1767</v>
      </c>
      <c r="AAA179" t="s">
        <v>1767</v>
      </c>
      <c r="AAB179" t="s">
        <v>1767</v>
      </c>
      <c r="AAC179" t="s">
        <v>1767</v>
      </c>
      <c r="AAD179" t="s">
        <v>1767</v>
      </c>
      <c r="AAE179" t="s">
        <v>1767</v>
      </c>
      <c r="AAF179" t="s">
        <v>1767</v>
      </c>
      <c r="AAH179" t="s">
        <v>1763</v>
      </c>
      <c r="AAI179" t="s">
        <v>1767</v>
      </c>
      <c r="AAJ179" t="s">
        <v>1767</v>
      </c>
      <c r="AAK179" t="s">
        <v>1767</v>
      </c>
      <c r="AAL179" t="s">
        <v>1763</v>
      </c>
      <c r="AAM179" t="s">
        <v>1767</v>
      </c>
      <c r="AAN179" t="s">
        <v>1763</v>
      </c>
      <c r="AAO179" t="s">
        <v>1767</v>
      </c>
      <c r="AAP179" t="s">
        <v>1767</v>
      </c>
      <c r="AAQ179" t="s">
        <v>1767</v>
      </c>
      <c r="AAR179" t="s">
        <v>1767</v>
      </c>
      <c r="AAS179" t="s">
        <v>1767</v>
      </c>
      <c r="AAT179" t="s">
        <v>1767</v>
      </c>
      <c r="AAV179" t="s">
        <v>1763</v>
      </c>
      <c r="AAW179" t="s">
        <v>1763</v>
      </c>
      <c r="AAX179" t="s">
        <v>1767</v>
      </c>
      <c r="AAY179" t="s">
        <v>1767</v>
      </c>
      <c r="AAZ179" t="s">
        <v>1767</v>
      </c>
      <c r="ABA179" t="s">
        <v>1767</v>
      </c>
      <c r="ABB179" t="s">
        <v>1767</v>
      </c>
      <c r="ABC179" t="s">
        <v>1767</v>
      </c>
      <c r="ABD179" t="s">
        <v>1767</v>
      </c>
      <c r="ABE179" t="s">
        <v>1767</v>
      </c>
      <c r="ABF179" t="s">
        <v>1763</v>
      </c>
      <c r="ABG179" t="s">
        <v>1767</v>
      </c>
      <c r="ABH179" t="s">
        <v>1767</v>
      </c>
      <c r="ABI179" t="s">
        <v>1767</v>
      </c>
      <c r="ABJ179" t="s">
        <v>1767</v>
      </c>
      <c r="ABK179" t="s">
        <v>1767</v>
      </c>
      <c r="ABL179" t="s">
        <v>1767</v>
      </c>
      <c r="ABM179" t="s">
        <v>1767</v>
      </c>
      <c r="ABN179" t="s">
        <v>1767</v>
      </c>
      <c r="ABO179" t="s">
        <v>1767</v>
      </c>
      <c r="ABP179" t="s">
        <v>1767</v>
      </c>
      <c r="ABQ179" t="s">
        <v>1767</v>
      </c>
      <c r="ABR179" t="s">
        <v>1767</v>
      </c>
      <c r="ABS179" t="s">
        <v>1767</v>
      </c>
      <c r="ABT179" t="s">
        <v>1763</v>
      </c>
      <c r="ABU179" t="s">
        <v>1767</v>
      </c>
      <c r="ABV179" t="s">
        <v>1767</v>
      </c>
      <c r="ABW179" t="s">
        <v>1767</v>
      </c>
      <c r="ABX179" t="s">
        <v>1763</v>
      </c>
      <c r="ABY179" t="s">
        <v>1767</v>
      </c>
      <c r="ABZ179" t="s">
        <v>1767</v>
      </c>
      <c r="ACA179" t="s">
        <v>1763</v>
      </c>
      <c r="ACB179" t="s">
        <v>1767</v>
      </c>
      <c r="ACC179" t="s">
        <v>1767</v>
      </c>
      <c r="ACD179" t="s">
        <v>1767</v>
      </c>
      <c r="ACE179" t="s">
        <v>1767</v>
      </c>
      <c r="ACF179" t="s">
        <v>1767</v>
      </c>
      <c r="ACG179" t="s">
        <v>1767</v>
      </c>
      <c r="ACH179" t="s">
        <v>1767</v>
      </c>
      <c r="ACI179" t="s">
        <v>1767</v>
      </c>
    </row>
    <row r="180" spans="1:763">
      <c r="A180" t="s">
        <v>1587</v>
      </c>
      <c r="B180" t="s">
        <v>1588</v>
      </c>
      <c r="C180" t="s">
        <v>1589</v>
      </c>
      <c r="D180" t="s">
        <v>1028</v>
      </c>
      <c r="E180" t="s">
        <v>1028</v>
      </c>
      <c r="P180" t="s">
        <v>1019</v>
      </c>
      <c r="Q180">
        <v>0.81147810819708099</v>
      </c>
      <c r="T180" t="s">
        <v>1831</v>
      </c>
      <c r="V180" t="s">
        <v>1763</v>
      </c>
      <c r="X180" t="s">
        <v>1763</v>
      </c>
      <c r="Y180" t="s">
        <v>1764</v>
      </c>
      <c r="AA180" t="s">
        <v>1792</v>
      </c>
      <c r="AB180" t="s">
        <v>1766</v>
      </c>
      <c r="AC180" t="s">
        <v>836</v>
      </c>
      <c r="AD180" t="s">
        <v>1767</v>
      </c>
      <c r="AE180" t="s">
        <v>879</v>
      </c>
      <c r="AF180" t="s">
        <v>845</v>
      </c>
      <c r="AG180" t="s">
        <v>818</v>
      </c>
      <c r="KF180" t="s">
        <v>836</v>
      </c>
      <c r="KH180" t="s">
        <v>818</v>
      </c>
      <c r="KI180" t="s">
        <v>818</v>
      </c>
      <c r="KJ180" t="s">
        <v>845</v>
      </c>
      <c r="KK180" t="s">
        <v>818</v>
      </c>
      <c r="KL180" t="s">
        <v>818</v>
      </c>
      <c r="KM180" t="s">
        <v>818</v>
      </c>
      <c r="KN180" t="s">
        <v>845</v>
      </c>
      <c r="KO180" t="s">
        <v>818</v>
      </c>
      <c r="KP180" t="s">
        <v>845</v>
      </c>
      <c r="KQ180" t="s">
        <v>845</v>
      </c>
      <c r="KR180" t="s">
        <v>818</v>
      </c>
      <c r="KS180" t="s">
        <v>818</v>
      </c>
      <c r="KT180" t="s">
        <v>818</v>
      </c>
      <c r="KU180" t="s">
        <v>845</v>
      </c>
      <c r="KV180" t="s">
        <v>818</v>
      </c>
      <c r="KW180" t="s">
        <v>845</v>
      </c>
      <c r="KX180" t="s">
        <v>818</v>
      </c>
      <c r="KY180" t="s">
        <v>818</v>
      </c>
      <c r="KZ180" t="s">
        <v>845</v>
      </c>
      <c r="LA180" t="s">
        <v>845</v>
      </c>
      <c r="LB180" t="s">
        <v>845</v>
      </c>
      <c r="LC180" t="s">
        <v>837</v>
      </c>
      <c r="LD180" t="s">
        <v>836</v>
      </c>
      <c r="LE180" t="s">
        <v>845</v>
      </c>
      <c r="LF180" t="s">
        <v>837</v>
      </c>
      <c r="LH180" t="s">
        <v>1763</v>
      </c>
      <c r="LI180" t="s">
        <v>1767</v>
      </c>
      <c r="LJ180" t="s">
        <v>1767</v>
      </c>
      <c r="LK180" t="s">
        <v>1767</v>
      </c>
      <c r="LL180" t="s">
        <v>1767</v>
      </c>
      <c r="LM180" t="s">
        <v>1767</v>
      </c>
      <c r="LN180" t="s">
        <v>1763</v>
      </c>
      <c r="LO180" t="s">
        <v>1767</v>
      </c>
      <c r="LQ180" t="s">
        <v>1767</v>
      </c>
      <c r="LR180" t="s">
        <v>818</v>
      </c>
      <c r="LV180" t="s">
        <v>818</v>
      </c>
      <c r="LX180" t="s">
        <v>1767</v>
      </c>
      <c r="MA180" t="s">
        <v>1793</v>
      </c>
      <c r="MB180" t="s">
        <v>887</v>
      </c>
      <c r="MC180" t="s">
        <v>1920</v>
      </c>
      <c r="MD180" t="s">
        <v>1763</v>
      </c>
      <c r="MF180" t="s">
        <v>1770</v>
      </c>
      <c r="MI180" t="s">
        <v>1763</v>
      </c>
      <c r="MJ180" t="s">
        <v>1771</v>
      </c>
      <c r="MK180" t="s">
        <v>1763</v>
      </c>
      <c r="ML180" t="s">
        <v>1767</v>
      </c>
      <c r="MM180" t="s">
        <v>1767</v>
      </c>
      <c r="MN180" t="s">
        <v>1767</v>
      </c>
      <c r="MO180" t="s">
        <v>1767</v>
      </c>
      <c r="MP180" t="s">
        <v>1767</v>
      </c>
      <c r="MQ180" t="s">
        <v>1767</v>
      </c>
      <c r="MR180" t="s">
        <v>1767</v>
      </c>
      <c r="MS180" t="s">
        <v>1767</v>
      </c>
      <c r="MT180" t="s">
        <v>1767</v>
      </c>
      <c r="MU180" t="s">
        <v>1767</v>
      </c>
      <c r="MV180" t="s">
        <v>1767</v>
      </c>
      <c r="MW180" t="s">
        <v>1767</v>
      </c>
      <c r="MX180" t="s">
        <v>1767</v>
      </c>
      <c r="MY180" t="s">
        <v>1767</v>
      </c>
      <c r="MZ180" t="s">
        <v>1763</v>
      </c>
      <c r="NA180" t="s">
        <v>1767</v>
      </c>
      <c r="NB180" t="s">
        <v>1767</v>
      </c>
      <c r="NR180" t="s">
        <v>1767</v>
      </c>
      <c r="NU180" t="s">
        <v>1772</v>
      </c>
      <c r="NX180" t="s">
        <v>1773</v>
      </c>
      <c r="NY180" t="s">
        <v>818</v>
      </c>
      <c r="OA180" t="s">
        <v>1767</v>
      </c>
      <c r="OB180" t="s">
        <v>1767</v>
      </c>
      <c r="OC180" t="s">
        <v>1767</v>
      </c>
      <c r="OD180" t="s">
        <v>1767</v>
      </c>
      <c r="OE180" t="s">
        <v>1763</v>
      </c>
      <c r="OF180" t="s">
        <v>1767</v>
      </c>
      <c r="OG180" t="s">
        <v>1767</v>
      </c>
      <c r="OH180" t="s">
        <v>1767</v>
      </c>
      <c r="OI180" t="s">
        <v>1767</v>
      </c>
      <c r="OJ180" t="s">
        <v>1767</v>
      </c>
      <c r="OK180" t="s">
        <v>1767</v>
      </c>
      <c r="OL180" t="s">
        <v>1767</v>
      </c>
      <c r="OM180" t="s">
        <v>1767</v>
      </c>
      <c r="ON180" t="s">
        <v>1767</v>
      </c>
      <c r="OP180" t="s">
        <v>1763</v>
      </c>
      <c r="OQ180" t="s">
        <v>1774</v>
      </c>
      <c r="OR180" t="s">
        <v>1775</v>
      </c>
      <c r="OS180" t="s">
        <v>1806</v>
      </c>
      <c r="OT180" t="s">
        <v>1763</v>
      </c>
      <c r="OU180" t="s">
        <v>1767</v>
      </c>
      <c r="OV180" t="s">
        <v>1777</v>
      </c>
      <c r="OW180" t="s">
        <v>1798</v>
      </c>
      <c r="OX180" t="s">
        <v>832</v>
      </c>
      <c r="OY180" t="s">
        <v>1779</v>
      </c>
      <c r="OZ180" t="s">
        <v>908</v>
      </c>
      <c r="PA180" t="s">
        <v>1767</v>
      </c>
      <c r="PB180" t="s">
        <v>1763</v>
      </c>
      <c r="PC180" t="s">
        <v>1763</v>
      </c>
      <c r="PD180" t="s">
        <v>1767</v>
      </c>
      <c r="PE180" t="s">
        <v>1763</v>
      </c>
      <c r="PF180" t="s">
        <v>1767</v>
      </c>
      <c r="PG180" t="s">
        <v>1767</v>
      </c>
      <c r="PH180" t="s">
        <v>1767</v>
      </c>
      <c r="PI180" t="s">
        <v>1767</v>
      </c>
      <c r="PJ180" t="s">
        <v>1767</v>
      </c>
      <c r="PK180" t="s">
        <v>1767</v>
      </c>
      <c r="PL180" t="s">
        <v>1780</v>
      </c>
      <c r="PM180" t="s">
        <v>837</v>
      </c>
      <c r="PN180" t="s">
        <v>845</v>
      </c>
      <c r="PO180" t="s">
        <v>1812</v>
      </c>
      <c r="PP180" t="s">
        <v>1800</v>
      </c>
      <c r="PQ180" t="s">
        <v>1763</v>
      </c>
      <c r="PR180" t="s">
        <v>1763</v>
      </c>
      <c r="PS180" t="s">
        <v>1767</v>
      </c>
      <c r="PT180" t="s">
        <v>1767</v>
      </c>
      <c r="PU180" t="s">
        <v>1767</v>
      </c>
      <c r="PV180" t="s">
        <v>1767</v>
      </c>
      <c r="PW180" t="s">
        <v>1767</v>
      </c>
      <c r="PX180" t="s">
        <v>1767</v>
      </c>
      <c r="PY180" t="s">
        <v>1767</v>
      </c>
      <c r="PZ180" t="s">
        <v>1783</v>
      </c>
      <c r="QA180" t="s">
        <v>841</v>
      </c>
      <c r="QB180" t="s">
        <v>1850</v>
      </c>
      <c r="QC180" t="s">
        <v>1785</v>
      </c>
      <c r="QD180" t="s">
        <v>1815</v>
      </c>
      <c r="QE180" t="s">
        <v>845</v>
      </c>
      <c r="QF180" t="s">
        <v>1763</v>
      </c>
      <c r="QG180" t="s">
        <v>1763</v>
      </c>
      <c r="QH180" t="s">
        <v>1763</v>
      </c>
      <c r="QI180" t="s">
        <v>1767</v>
      </c>
      <c r="QJ180" t="s">
        <v>1767</v>
      </c>
      <c r="QK180" t="s">
        <v>1767</v>
      </c>
      <c r="QL180" t="s">
        <v>1767</v>
      </c>
      <c r="QM180" t="s">
        <v>1763</v>
      </c>
      <c r="QN180" t="s">
        <v>1767</v>
      </c>
      <c r="QO180" t="s">
        <v>1767</v>
      </c>
      <c r="QP180" t="s">
        <v>1767</v>
      </c>
      <c r="QQ180" t="s">
        <v>1767</v>
      </c>
      <c r="QR180" t="s">
        <v>1763</v>
      </c>
      <c r="QS180" t="s">
        <v>1763</v>
      </c>
      <c r="QT180" t="s">
        <v>1767</v>
      </c>
      <c r="QU180" t="s">
        <v>1767</v>
      </c>
      <c r="QV180" t="s">
        <v>1767</v>
      </c>
      <c r="QW180" t="s">
        <v>1767</v>
      </c>
      <c r="QX180" t="s">
        <v>1767</v>
      </c>
      <c r="QY180" t="s">
        <v>1767</v>
      </c>
      <c r="QZ180" t="s">
        <v>1767</v>
      </c>
      <c r="RA180" t="s">
        <v>1767</v>
      </c>
      <c r="RB180" t="s">
        <v>1767</v>
      </c>
      <c r="RC180" t="s">
        <v>1767</v>
      </c>
      <c r="RD180" t="s">
        <v>1767</v>
      </c>
      <c r="RE180" t="s">
        <v>1767</v>
      </c>
      <c r="RF180" t="s">
        <v>1767</v>
      </c>
      <c r="RG180" t="s">
        <v>1767</v>
      </c>
      <c r="RH180" t="s">
        <v>1767</v>
      </c>
      <c r="RI180" t="s">
        <v>1767</v>
      </c>
      <c r="RJ180" t="s">
        <v>1767</v>
      </c>
      <c r="RK180" t="s">
        <v>1763</v>
      </c>
      <c r="RL180" t="s">
        <v>1767</v>
      </c>
      <c r="RM180" t="s">
        <v>1763</v>
      </c>
      <c r="RN180" t="s">
        <v>1767</v>
      </c>
      <c r="RO180" t="s">
        <v>1767</v>
      </c>
      <c r="RP180" t="s">
        <v>1767</v>
      </c>
      <c r="RQ180" t="s">
        <v>1767</v>
      </c>
      <c r="RR180" t="s">
        <v>1767</v>
      </c>
      <c r="RS180" t="s">
        <v>1767</v>
      </c>
      <c r="RT180" t="s">
        <v>1767</v>
      </c>
      <c r="RU180" t="s">
        <v>1767</v>
      </c>
      <c r="RV180" t="s">
        <v>1767</v>
      </c>
      <c r="RW180" t="s">
        <v>1767</v>
      </c>
      <c r="RX180" t="s">
        <v>845</v>
      </c>
      <c r="RY180" t="s">
        <v>949</v>
      </c>
      <c r="RZ180" t="s">
        <v>1763</v>
      </c>
      <c r="SA180" t="s">
        <v>1767</v>
      </c>
      <c r="SB180" t="s">
        <v>1767</v>
      </c>
      <c r="SC180" t="s">
        <v>1767</v>
      </c>
      <c r="SD180" t="s">
        <v>1767</v>
      </c>
      <c r="SE180" t="s">
        <v>1767</v>
      </c>
      <c r="SF180" t="s">
        <v>1767</v>
      </c>
      <c r="SG180" t="s">
        <v>1767</v>
      </c>
      <c r="SH180" t="s">
        <v>1767</v>
      </c>
      <c r="SI180" t="s">
        <v>1767</v>
      </c>
      <c r="SJ180" t="s">
        <v>1763</v>
      </c>
      <c r="SK180" t="s">
        <v>1767</v>
      </c>
      <c r="SL180" t="s">
        <v>1767</v>
      </c>
      <c r="SM180" t="s">
        <v>1767</v>
      </c>
      <c r="SN180" t="s">
        <v>1767</v>
      </c>
      <c r="SO180" t="s">
        <v>1767</v>
      </c>
      <c r="SP180" t="s">
        <v>1767</v>
      </c>
      <c r="SQ180" t="s">
        <v>1767</v>
      </c>
      <c r="SR180" t="s">
        <v>1767</v>
      </c>
      <c r="SS180" t="s">
        <v>1767</v>
      </c>
      <c r="ST180" t="s">
        <v>1767</v>
      </c>
      <c r="SU180" t="s">
        <v>1767</v>
      </c>
      <c r="SV180" t="s">
        <v>1767</v>
      </c>
      <c r="SW180" t="s">
        <v>1767</v>
      </c>
      <c r="SX180" t="s">
        <v>1767</v>
      </c>
      <c r="SY180" t="s">
        <v>1767</v>
      </c>
      <c r="SZ180" t="s">
        <v>1767</v>
      </c>
      <c r="TA180" t="s">
        <v>1767</v>
      </c>
      <c r="TB180" t="s">
        <v>1767</v>
      </c>
      <c r="TC180" t="s">
        <v>1767</v>
      </c>
      <c r="TD180" t="s">
        <v>1767</v>
      </c>
      <c r="TE180" t="s">
        <v>1767</v>
      </c>
      <c r="TF180" t="s">
        <v>1763</v>
      </c>
      <c r="TG180" t="s">
        <v>1767</v>
      </c>
      <c r="TH180" t="s">
        <v>1767</v>
      </c>
      <c r="TI180" t="s">
        <v>1767</v>
      </c>
      <c r="TJ180" t="s">
        <v>1767</v>
      </c>
      <c r="TU180" t="s">
        <v>1767</v>
      </c>
      <c r="TY180" t="s">
        <v>1763</v>
      </c>
      <c r="TZ180" t="s">
        <v>1767</v>
      </c>
      <c r="UA180" t="s">
        <v>1767</v>
      </c>
      <c r="UB180" t="s">
        <v>1767</v>
      </c>
      <c r="UC180" t="s">
        <v>1767</v>
      </c>
      <c r="UD180" t="s">
        <v>1767</v>
      </c>
      <c r="UE180" t="s">
        <v>1763</v>
      </c>
      <c r="UF180" t="s">
        <v>1767</v>
      </c>
      <c r="UG180" t="s">
        <v>1767</v>
      </c>
      <c r="UH180" t="s">
        <v>1767</v>
      </c>
      <c r="UI180" t="s">
        <v>1767</v>
      </c>
      <c r="UJ180" t="s">
        <v>1767</v>
      </c>
      <c r="UK180" t="s">
        <v>1767</v>
      </c>
      <c r="UL180" t="s">
        <v>1763</v>
      </c>
      <c r="UM180" t="s">
        <v>1763</v>
      </c>
      <c r="UN180" t="s">
        <v>1767</v>
      </c>
      <c r="UO180" t="s">
        <v>1763</v>
      </c>
      <c r="UP180" t="s">
        <v>1767</v>
      </c>
      <c r="UQ180" t="s">
        <v>1767</v>
      </c>
      <c r="UR180" t="s">
        <v>1763</v>
      </c>
      <c r="US180" t="s">
        <v>1767</v>
      </c>
      <c r="UT180" t="s">
        <v>1767</v>
      </c>
      <c r="UU180" t="s">
        <v>1767</v>
      </c>
      <c r="UV180" t="s">
        <v>1767</v>
      </c>
      <c r="UW180" t="s">
        <v>1767</v>
      </c>
      <c r="UX180" t="s">
        <v>1767</v>
      </c>
      <c r="UY180" t="s">
        <v>1767</v>
      </c>
      <c r="UZ180" t="s">
        <v>1767</v>
      </c>
      <c r="VB180" t="s">
        <v>1822</v>
      </c>
      <c r="VC180" t="s">
        <v>1788</v>
      </c>
      <c r="VD180" t="s">
        <v>1763</v>
      </c>
      <c r="VE180" t="s">
        <v>1767</v>
      </c>
      <c r="VF180" t="s">
        <v>1767</v>
      </c>
      <c r="VG180" t="s">
        <v>1767</v>
      </c>
      <c r="VH180" t="s">
        <v>1767</v>
      </c>
      <c r="VI180" t="s">
        <v>1767</v>
      </c>
      <c r="VJ180" t="s">
        <v>1767</v>
      </c>
      <c r="VK180" t="s">
        <v>1767</v>
      </c>
      <c r="VL180" t="s">
        <v>1767</v>
      </c>
      <c r="VM180" t="s">
        <v>1767</v>
      </c>
      <c r="VN180" t="s">
        <v>1767</v>
      </c>
      <c r="VO180" t="s">
        <v>1767</v>
      </c>
      <c r="VP180" t="s">
        <v>1767</v>
      </c>
      <c r="VQ180" t="s">
        <v>1767</v>
      </c>
      <c r="VY180" t="s">
        <v>1767</v>
      </c>
      <c r="VZ180" t="s">
        <v>1767</v>
      </c>
      <c r="WA180" t="s">
        <v>1767</v>
      </c>
      <c r="WJ180" t="s">
        <v>1763</v>
      </c>
      <c r="WK180" t="s">
        <v>1763</v>
      </c>
      <c r="WL180" t="s">
        <v>1767</v>
      </c>
      <c r="WM180" t="s">
        <v>1767</v>
      </c>
      <c r="WN180" t="s">
        <v>1767</v>
      </c>
      <c r="WO180" t="s">
        <v>1767</v>
      </c>
      <c r="WP180" t="s">
        <v>1767</v>
      </c>
      <c r="WQ180" t="s">
        <v>1767</v>
      </c>
      <c r="WR180" t="s">
        <v>1767</v>
      </c>
      <c r="WS180" t="s">
        <v>908</v>
      </c>
      <c r="WU180" t="s">
        <v>1763</v>
      </c>
      <c r="WV180" t="s">
        <v>1763</v>
      </c>
      <c r="WW180" t="s">
        <v>1767</v>
      </c>
      <c r="WX180" t="s">
        <v>1767</v>
      </c>
      <c r="WY180" t="s">
        <v>1767</v>
      </c>
      <c r="WZ180" t="s">
        <v>1767</v>
      </c>
      <c r="XA180" t="s">
        <v>1767</v>
      </c>
      <c r="XB180" t="s">
        <v>1767</v>
      </c>
      <c r="XC180" t="s">
        <v>1789</v>
      </c>
      <c r="XD180" t="s">
        <v>1763</v>
      </c>
      <c r="XE180" t="s">
        <v>1767</v>
      </c>
      <c r="XF180" t="s">
        <v>1767</v>
      </c>
      <c r="XG180" t="s">
        <v>1767</v>
      </c>
      <c r="XH180" t="s">
        <v>1767</v>
      </c>
      <c r="XI180" t="s">
        <v>1767</v>
      </c>
      <c r="XJ180" t="s">
        <v>1767</v>
      </c>
      <c r="XK180" t="s">
        <v>1767</v>
      </c>
      <c r="XL180" t="s">
        <v>1767</v>
      </c>
      <c r="XM180" t="s">
        <v>1767</v>
      </c>
      <c r="XN180" t="s">
        <v>1767</v>
      </c>
      <c r="XO180" t="s">
        <v>1767</v>
      </c>
      <c r="XP180" t="s">
        <v>1767</v>
      </c>
      <c r="XQ180" t="s">
        <v>1767</v>
      </c>
      <c r="XR180" t="s">
        <v>1767</v>
      </c>
      <c r="XS180" t="s">
        <v>1767</v>
      </c>
      <c r="XT180" t="s">
        <v>1767</v>
      </c>
      <c r="XU180" t="s">
        <v>1767</v>
      </c>
      <c r="XV180" t="s">
        <v>1763</v>
      </c>
      <c r="XW180" t="s">
        <v>1767</v>
      </c>
      <c r="XX180" t="s">
        <v>1767</v>
      </c>
      <c r="XY180" t="s">
        <v>1767</v>
      </c>
      <c r="XZ180" t="s">
        <v>1767</v>
      </c>
      <c r="ZM180" t="s">
        <v>1763</v>
      </c>
      <c r="ZN180" t="s">
        <v>1763</v>
      </c>
      <c r="ZO180" t="s">
        <v>1763</v>
      </c>
      <c r="ZP180" t="s">
        <v>1767</v>
      </c>
      <c r="ZQ180" t="s">
        <v>1767</v>
      </c>
      <c r="ZR180" t="s">
        <v>1767</v>
      </c>
      <c r="ZS180" t="s">
        <v>1767</v>
      </c>
      <c r="ZT180" t="s">
        <v>1767</v>
      </c>
      <c r="ZU180" t="s">
        <v>1767</v>
      </c>
      <c r="ZV180" t="s">
        <v>1767</v>
      </c>
      <c r="ZW180" t="s">
        <v>1767</v>
      </c>
      <c r="ZX180" t="s">
        <v>1767</v>
      </c>
      <c r="ZY180" t="s">
        <v>1767</v>
      </c>
      <c r="ZZ180" t="s">
        <v>1767</v>
      </c>
      <c r="AAA180" t="s">
        <v>1767</v>
      </c>
      <c r="AAB180" t="s">
        <v>1767</v>
      </c>
      <c r="AAC180" t="s">
        <v>1767</v>
      </c>
      <c r="AAD180" t="s">
        <v>1767</v>
      </c>
      <c r="AAE180" t="s">
        <v>1767</v>
      </c>
      <c r="AAF180" t="s">
        <v>1767</v>
      </c>
      <c r="AAH180" t="s">
        <v>1767</v>
      </c>
      <c r="AAI180" t="s">
        <v>1767</v>
      </c>
      <c r="AAJ180" t="s">
        <v>1767</v>
      </c>
      <c r="AAK180" t="s">
        <v>1767</v>
      </c>
      <c r="AAL180" t="s">
        <v>1767</v>
      </c>
      <c r="AAM180" t="s">
        <v>1767</v>
      </c>
      <c r="AAN180" t="s">
        <v>1763</v>
      </c>
      <c r="AAO180" t="s">
        <v>1767</v>
      </c>
      <c r="AAP180" t="s">
        <v>1767</v>
      </c>
      <c r="AAQ180" t="s">
        <v>1767</v>
      </c>
      <c r="AAR180" t="s">
        <v>1767</v>
      </c>
      <c r="AAS180" t="s">
        <v>1767</v>
      </c>
      <c r="AAT180" t="s">
        <v>1767</v>
      </c>
      <c r="AAV180" t="s">
        <v>1763</v>
      </c>
      <c r="AAW180" t="s">
        <v>1767</v>
      </c>
      <c r="AAX180" t="s">
        <v>1767</v>
      </c>
      <c r="AAY180" t="s">
        <v>1767</v>
      </c>
      <c r="AAZ180" t="s">
        <v>1767</v>
      </c>
      <c r="ABA180" t="s">
        <v>1767</v>
      </c>
      <c r="ABB180" t="s">
        <v>1763</v>
      </c>
      <c r="ABC180" t="s">
        <v>1767</v>
      </c>
      <c r="ABD180" t="s">
        <v>1767</v>
      </c>
      <c r="ABE180" t="s">
        <v>1767</v>
      </c>
      <c r="ABF180" t="s">
        <v>1767</v>
      </c>
      <c r="ABG180" t="s">
        <v>1767</v>
      </c>
      <c r="ABH180" t="s">
        <v>1767</v>
      </c>
      <c r="ABI180" t="s">
        <v>1767</v>
      </c>
      <c r="ABJ180" t="s">
        <v>1767</v>
      </c>
      <c r="ABK180" t="s">
        <v>1767</v>
      </c>
      <c r="ABL180" t="s">
        <v>1767</v>
      </c>
      <c r="ABM180" t="s">
        <v>1767</v>
      </c>
      <c r="ABN180" t="s">
        <v>1767</v>
      </c>
      <c r="ABO180" t="s">
        <v>1767</v>
      </c>
      <c r="ABP180" t="s">
        <v>1767</v>
      </c>
      <c r="ABQ180" t="s">
        <v>1767</v>
      </c>
      <c r="ABR180" t="s">
        <v>1767</v>
      </c>
      <c r="ABS180" t="s">
        <v>1767</v>
      </c>
      <c r="ABT180" t="s">
        <v>1767</v>
      </c>
      <c r="ABU180" t="s">
        <v>1767</v>
      </c>
      <c r="ABV180" t="s">
        <v>1767</v>
      </c>
      <c r="ABW180" t="s">
        <v>1763</v>
      </c>
      <c r="ABX180" t="s">
        <v>1767</v>
      </c>
      <c r="ABY180" t="s">
        <v>1767</v>
      </c>
      <c r="ABZ180" t="s">
        <v>1767</v>
      </c>
      <c r="ACA180" t="s">
        <v>1767</v>
      </c>
      <c r="ACB180" t="s">
        <v>1767</v>
      </c>
      <c r="ACC180" t="s">
        <v>1767</v>
      </c>
      <c r="ACD180" t="s">
        <v>1767</v>
      </c>
      <c r="ACE180" t="s">
        <v>1767</v>
      </c>
      <c r="ACF180" t="s">
        <v>1767</v>
      </c>
      <c r="ACG180" t="s">
        <v>1767</v>
      </c>
      <c r="ACH180" t="s">
        <v>1767</v>
      </c>
      <c r="ACI180" t="s">
        <v>1767</v>
      </c>
    </row>
    <row r="181" spans="1:763">
      <c r="A181" t="s">
        <v>1590</v>
      </c>
      <c r="B181" t="s">
        <v>1591</v>
      </c>
      <c r="C181" t="s">
        <v>1592</v>
      </c>
      <c r="D181" t="s">
        <v>977</v>
      </c>
      <c r="E181" t="s">
        <v>977</v>
      </c>
      <c r="P181" t="s">
        <v>855</v>
      </c>
      <c r="Q181">
        <v>1.2198080885670051</v>
      </c>
      <c r="T181" t="s">
        <v>1917</v>
      </c>
      <c r="V181" t="s">
        <v>1763</v>
      </c>
      <c r="X181" t="s">
        <v>1767</v>
      </c>
      <c r="Y181" t="s">
        <v>1791</v>
      </c>
      <c r="Z181" t="s">
        <v>1764</v>
      </c>
      <c r="AA181" t="s">
        <v>1828</v>
      </c>
      <c r="AB181" t="s">
        <v>1766</v>
      </c>
      <c r="AC181" t="s">
        <v>836</v>
      </c>
      <c r="AD181" t="s">
        <v>1767</v>
      </c>
      <c r="AE181" t="s">
        <v>845</v>
      </c>
      <c r="AF181" t="s">
        <v>879</v>
      </c>
      <c r="AG181" t="s">
        <v>818</v>
      </c>
      <c r="KF181" t="s">
        <v>836</v>
      </c>
      <c r="KH181" t="s">
        <v>818</v>
      </c>
      <c r="KI181" t="s">
        <v>818</v>
      </c>
      <c r="KJ181" t="s">
        <v>818</v>
      </c>
      <c r="KK181" t="s">
        <v>818</v>
      </c>
      <c r="KL181" t="s">
        <v>845</v>
      </c>
      <c r="KM181" t="s">
        <v>818</v>
      </c>
      <c r="KN181" t="s">
        <v>845</v>
      </c>
      <c r="KO181" t="s">
        <v>818</v>
      </c>
      <c r="KP181" t="s">
        <v>845</v>
      </c>
      <c r="KQ181" t="s">
        <v>845</v>
      </c>
      <c r="KR181" t="s">
        <v>818</v>
      </c>
      <c r="KS181" t="s">
        <v>818</v>
      </c>
      <c r="KT181" t="s">
        <v>818</v>
      </c>
      <c r="KU181" t="s">
        <v>818</v>
      </c>
      <c r="KV181" t="s">
        <v>845</v>
      </c>
      <c r="KW181" t="s">
        <v>818</v>
      </c>
      <c r="KX181" t="s">
        <v>845</v>
      </c>
      <c r="KY181" t="s">
        <v>818</v>
      </c>
      <c r="KZ181" t="s">
        <v>845</v>
      </c>
      <c r="LA181" t="s">
        <v>845</v>
      </c>
      <c r="LB181" t="s">
        <v>818</v>
      </c>
      <c r="LC181" t="s">
        <v>837</v>
      </c>
      <c r="LD181" t="s">
        <v>836</v>
      </c>
      <c r="LE181" t="s">
        <v>837</v>
      </c>
      <c r="LF181" t="s">
        <v>837</v>
      </c>
      <c r="LH181" t="s">
        <v>1763</v>
      </c>
      <c r="LI181" t="s">
        <v>1763</v>
      </c>
      <c r="LJ181" t="s">
        <v>1767</v>
      </c>
      <c r="LK181" t="s">
        <v>1767</v>
      </c>
      <c r="LL181" t="s">
        <v>1767</v>
      </c>
      <c r="LM181" t="s">
        <v>1767</v>
      </c>
      <c r="LN181" t="s">
        <v>1763</v>
      </c>
      <c r="LO181" t="s">
        <v>1767</v>
      </c>
      <c r="LQ181" t="s">
        <v>1767</v>
      </c>
      <c r="LR181" t="s">
        <v>818</v>
      </c>
      <c r="LS181" t="s">
        <v>818</v>
      </c>
      <c r="LV181" t="s">
        <v>818</v>
      </c>
      <c r="LX181" t="s">
        <v>1767</v>
      </c>
      <c r="MA181" t="s">
        <v>1965</v>
      </c>
      <c r="MB181" t="s">
        <v>821</v>
      </c>
      <c r="MC181" t="s">
        <v>1838</v>
      </c>
      <c r="MD181" t="s">
        <v>1763</v>
      </c>
      <c r="MF181" t="s">
        <v>1770</v>
      </c>
      <c r="MI181" t="s">
        <v>1767</v>
      </c>
      <c r="MJ181" t="s">
        <v>1811</v>
      </c>
      <c r="ML181" t="s">
        <v>1763</v>
      </c>
      <c r="MN181" t="s">
        <v>1763</v>
      </c>
      <c r="MU181" t="s">
        <v>1763</v>
      </c>
      <c r="NC181" t="s">
        <v>1767</v>
      </c>
      <c r="ND181" t="s">
        <v>1763</v>
      </c>
      <c r="NE181" t="s">
        <v>1763</v>
      </c>
      <c r="NR181" t="s">
        <v>1763</v>
      </c>
      <c r="NS181" t="s">
        <v>1767</v>
      </c>
      <c r="NU181" t="s">
        <v>1772</v>
      </c>
      <c r="NY181" t="s">
        <v>837</v>
      </c>
      <c r="NZ181" t="s">
        <v>877</v>
      </c>
      <c r="OP181" t="s">
        <v>1763</v>
      </c>
      <c r="OQ181" t="s">
        <v>1774</v>
      </c>
      <c r="OR181" t="s">
        <v>1797</v>
      </c>
      <c r="OS181" t="s">
        <v>1776</v>
      </c>
      <c r="OT181" t="s">
        <v>1763</v>
      </c>
      <c r="OU181" t="s">
        <v>1767</v>
      </c>
      <c r="OV181" t="s">
        <v>1854</v>
      </c>
      <c r="PA181" t="s">
        <v>1767</v>
      </c>
      <c r="PB181" t="s">
        <v>1767</v>
      </c>
      <c r="PC181" t="s">
        <v>1767</v>
      </c>
      <c r="PD181" t="s">
        <v>1767</v>
      </c>
      <c r="PE181" t="s">
        <v>1767</v>
      </c>
      <c r="PF181" t="s">
        <v>1767</v>
      </c>
      <c r="PG181" t="s">
        <v>1763</v>
      </c>
      <c r="PH181" t="s">
        <v>1767</v>
      </c>
      <c r="PI181" t="s">
        <v>1767</v>
      </c>
      <c r="PJ181" t="s">
        <v>1767</v>
      </c>
      <c r="PL181" t="s">
        <v>1780</v>
      </c>
      <c r="PM181" t="s">
        <v>892</v>
      </c>
      <c r="PO181" t="s">
        <v>1812</v>
      </c>
      <c r="PP181" t="s">
        <v>1782</v>
      </c>
      <c r="PQ181" t="s">
        <v>1763</v>
      </c>
      <c r="PR181" t="s">
        <v>1763</v>
      </c>
      <c r="PS181" t="s">
        <v>1767</v>
      </c>
      <c r="PT181" t="s">
        <v>1767</v>
      </c>
      <c r="PU181" t="s">
        <v>1767</v>
      </c>
      <c r="PV181" t="s">
        <v>1767</v>
      </c>
      <c r="PW181" t="s">
        <v>1767</v>
      </c>
      <c r="PX181" t="s">
        <v>1767</v>
      </c>
      <c r="PY181" t="s">
        <v>1767</v>
      </c>
      <c r="PZ181" t="s">
        <v>1783</v>
      </c>
      <c r="QD181" t="s">
        <v>1786</v>
      </c>
      <c r="QE181" t="s">
        <v>845</v>
      </c>
      <c r="QF181" t="s">
        <v>1763</v>
      </c>
      <c r="QG181" t="s">
        <v>1763</v>
      </c>
      <c r="QH181" t="s">
        <v>1763</v>
      </c>
      <c r="QI181" t="s">
        <v>1763</v>
      </c>
      <c r="QJ181" t="s">
        <v>1767</v>
      </c>
      <c r="QK181" t="s">
        <v>1767</v>
      </c>
      <c r="QL181" t="s">
        <v>1763</v>
      </c>
      <c r="QM181" t="s">
        <v>1767</v>
      </c>
      <c r="QN181" t="s">
        <v>1763</v>
      </c>
      <c r="QO181" t="s">
        <v>1767</v>
      </c>
      <c r="QP181" t="s">
        <v>1767</v>
      </c>
      <c r="QQ181" t="s">
        <v>1767</v>
      </c>
      <c r="QR181" t="s">
        <v>1763</v>
      </c>
      <c r="QS181" t="s">
        <v>1763</v>
      </c>
      <c r="QT181" t="s">
        <v>1767</v>
      </c>
      <c r="QU181" t="s">
        <v>1767</v>
      </c>
      <c r="QV181" t="s">
        <v>1767</v>
      </c>
      <c r="QW181" t="s">
        <v>1767</v>
      </c>
      <c r="QX181" t="s">
        <v>1767</v>
      </c>
      <c r="QY181" t="s">
        <v>1767</v>
      </c>
      <c r="QZ181" t="s">
        <v>1767</v>
      </c>
      <c r="RA181" t="s">
        <v>1767</v>
      </c>
      <c r="RB181" t="s">
        <v>1767</v>
      </c>
      <c r="RC181" t="s">
        <v>1767</v>
      </c>
      <c r="RD181" t="s">
        <v>1767</v>
      </c>
      <c r="RE181" t="s">
        <v>1767</v>
      </c>
      <c r="RF181" t="s">
        <v>1767</v>
      </c>
      <c r="RG181" t="s">
        <v>1767</v>
      </c>
      <c r="RH181" t="s">
        <v>1767</v>
      </c>
      <c r="RI181" t="s">
        <v>1767</v>
      </c>
      <c r="RJ181" t="s">
        <v>1767</v>
      </c>
      <c r="RK181" t="s">
        <v>1763</v>
      </c>
      <c r="RL181" t="s">
        <v>1767</v>
      </c>
      <c r="RM181" t="s">
        <v>1767</v>
      </c>
      <c r="RN181" t="s">
        <v>1767</v>
      </c>
      <c r="RO181" t="s">
        <v>1763</v>
      </c>
      <c r="RP181" t="s">
        <v>1767</v>
      </c>
      <c r="RQ181" t="s">
        <v>1767</v>
      </c>
      <c r="RR181" t="s">
        <v>1767</v>
      </c>
      <c r="RS181" t="s">
        <v>1767</v>
      </c>
      <c r="RT181" t="s">
        <v>1767</v>
      </c>
      <c r="RU181" t="s">
        <v>1767</v>
      </c>
      <c r="RV181" t="s">
        <v>1767</v>
      </c>
      <c r="RW181" t="s">
        <v>1767</v>
      </c>
      <c r="RX181" t="s">
        <v>845</v>
      </c>
      <c r="RY181" t="s">
        <v>891</v>
      </c>
      <c r="RZ181" t="s">
        <v>1763</v>
      </c>
      <c r="SA181" t="s">
        <v>1767</v>
      </c>
      <c r="SB181" t="s">
        <v>1767</v>
      </c>
      <c r="SC181" t="s">
        <v>1767</v>
      </c>
      <c r="SD181" t="s">
        <v>1767</v>
      </c>
      <c r="SE181" t="s">
        <v>1767</v>
      </c>
      <c r="SF181" t="s">
        <v>1767</v>
      </c>
      <c r="SG181" t="s">
        <v>1767</v>
      </c>
      <c r="SH181" t="s">
        <v>1767</v>
      </c>
      <c r="SI181" t="s">
        <v>1767</v>
      </c>
      <c r="SJ181" t="s">
        <v>1763</v>
      </c>
      <c r="SK181" t="s">
        <v>1767</v>
      </c>
      <c r="SL181" t="s">
        <v>1767</v>
      </c>
      <c r="SM181" t="s">
        <v>1767</v>
      </c>
      <c r="SN181" t="s">
        <v>1767</v>
      </c>
      <c r="SO181" t="s">
        <v>1767</v>
      </c>
      <c r="SP181" t="s">
        <v>1767</v>
      </c>
      <c r="SQ181" t="s">
        <v>1767</v>
      </c>
      <c r="SR181" t="s">
        <v>1767</v>
      </c>
      <c r="SS181" t="s">
        <v>1767</v>
      </c>
      <c r="ST181" t="s">
        <v>1767</v>
      </c>
      <c r="SU181" t="s">
        <v>1767</v>
      </c>
      <c r="SV181" t="s">
        <v>1767</v>
      </c>
      <c r="SW181" t="s">
        <v>1767</v>
      </c>
      <c r="SX181" t="s">
        <v>1763</v>
      </c>
      <c r="SY181" t="s">
        <v>1767</v>
      </c>
      <c r="SZ181" t="s">
        <v>1763</v>
      </c>
      <c r="TA181" t="s">
        <v>1767</v>
      </c>
      <c r="TB181" t="s">
        <v>1767</v>
      </c>
      <c r="TC181" t="s">
        <v>1767</v>
      </c>
      <c r="TD181" t="s">
        <v>1767</v>
      </c>
      <c r="TE181" t="s">
        <v>1767</v>
      </c>
      <c r="TF181" t="s">
        <v>1767</v>
      </c>
      <c r="TG181" t="s">
        <v>1767</v>
      </c>
      <c r="TH181" t="s">
        <v>1767</v>
      </c>
      <c r="TI181" t="s">
        <v>1767</v>
      </c>
      <c r="TJ181" t="s">
        <v>1767</v>
      </c>
      <c r="TU181" t="s">
        <v>1767</v>
      </c>
      <c r="TY181" t="s">
        <v>1763</v>
      </c>
      <c r="TZ181" t="s">
        <v>1763</v>
      </c>
      <c r="UA181" t="s">
        <v>1763</v>
      </c>
      <c r="UB181" t="s">
        <v>1767</v>
      </c>
      <c r="UC181" t="s">
        <v>1767</v>
      </c>
      <c r="UD181" t="s">
        <v>1767</v>
      </c>
      <c r="UE181" t="s">
        <v>1767</v>
      </c>
      <c r="UF181" t="s">
        <v>1767</v>
      </c>
      <c r="UG181" t="s">
        <v>1767</v>
      </c>
      <c r="UH181" t="s">
        <v>1767</v>
      </c>
      <c r="UI181" t="s">
        <v>1767</v>
      </c>
      <c r="UJ181" t="s">
        <v>1767</v>
      </c>
      <c r="UK181" t="s">
        <v>1767</v>
      </c>
      <c r="UL181" t="s">
        <v>1763</v>
      </c>
      <c r="UM181" t="s">
        <v>1767</v>
      </c>
      <c r="UN181" t="s">
        <v>1763</v>
      </c>
      <c r="UO181" t="s">
        <v>1767</v>
      </c>
      <c r="UP181" t="s">
        <v>1767</v>
      </c>
      <c r="UQ181" t="s">
        <v>1767</v>
      </c>
      <c r="UR181" t="s">
        <v>1763</v>
      </c>
      <c r="US181" t="s">
        <v>1767</v>
      </c>
      <c r="UT181" t="s">
        <v>1763</v>
      </c>
      <c r="UU181" t="s">
        <v>1767</v>
      </c>
      <c r="UV181" t="s">
        <v>1767</v>
      </c>
      <c r="UW181" t="s">
        <v>1767</v>
      </c>
      <c r="UX181" t="s">
        <v>1767</v>
      </c>
      <c r="UY181" t="s">
        <v>1767</v>
      </c>
      <c r="UZ181" t="s">
        <v>1767</v>
      </c>
      <c r="VD181" t="s">
        <v>1767</v>
      </c>
      <c r="VE181" t="s">
        <v>1767</v>
      </c>
      <c r="VF181" t="s">
        <v>1763</v>
      </c>
      <c r="VG181" t="s">
        <v>1767</v>
      </c>
      <c r="VH181" t="s">
        <v>1767</v>
      </c>
      <c r="VI181" t="s">
        <v>1767</v>
      </c>
      <c r="VJ181" t="s">
        <v>1767</v>
      </c>
      <c r="VK181" t="s">
        <v>1767</v>
      </c>
      <c r="VL181" t="s">
        <v>1767</v>
      </c>
      <c r="VM181" t="s">
        <v>1767</v>
      </c>
      <c r="VN181" t="s">
        <v>1767</v>
      </c>
      <c r="VO181" t="s">
        <v>1767</v>
      </c>
      <c r="VP181" t="s">
        <v>1767</v>
      </c>
      <c r="VQ181" t="s">
        <v>1767</v>
      </c>
      <c r="VY181" t="s">
        <v>1767</v>
      </c>
      <c r="VZ181" t="s">
        <v>1763</v>
      </c>
      <c r="WA181" t="s">
        <v>1767</v>
      </c>
      <c r="WJ181" t="s">
        <v>1767</v>
      </c>
      <c r="WK181" t="s">
        <v>1767</v>
      </c>
      <c r="WL181" t="s">
        <v>1767</v>
      </c>
      <c r="WM181" t="s">
        <v>1767</v>
      </c>
      <c r="WN181" t="s">
        <v>1767</v>
      </c>
      <c r="WO181" t="s">
        <v>1763</v>
      </c>
      <c r="WP181" t="s">
        <v>1767</v>
      </c>
      <c r="WQ181" t="s">
        <v>1767</v>
      </c>
      <c r="WR181" t="s">
        <v>1767</v>
      </c>
      <c r="WS181" t="s">
        <v>908</v>
      </c>
      <c r="WU181" t="s">
        <v>1767</v>
      </c>
      <c r="WV181" t="s">
        <v>1767</v>
      </c>
      <c r="WW181" t="s">
        <v>1767</v>
      </c>
      <c r="WX181" t="s">
        <v>1767</v>
      </c>
      <c r="WY181" t="s">
        <v>1767</v>
      </c>
      <c r="WZ181" t="s">
        <v>1763</v>
      </c>
      <c r="XA181" t="s">
        <v>1767</v>
      </c>
      <c r="XB181" t="s">
        <v>1767</v>
      </c>
      <c r="XC181" t="s">
        <v>1789</v>
      </c>
      <c r="XD181" t="s">
        <v>1763</v>
      </c>
      <c r="XE181" t="s">
        <v>1767</v>
      </c>
      <c r="XF181" t="s">
        <v>1767</v>
      </c>
      <c r="XG181" t="s">
        <v>1767</v>
      </c>
      <c r="XH181" t="s">
        <v>1767</v>
      </c>
      <c r="XI181" t="s">
        <v>1767</v>
      </c>
      <c r="XJ181" t="s">
        <v>1767</v>
      </c>
      <c r="XK181" t="s">
        <v>1767</v>
      </c>
      <c r="XL181" t="s">
        <v>1767</v>
      </c>
      <c r="XM181" t="s">
        <v>1767</v>
      </c>
      <c r="XN181" t="s">
        <v>1767</v>
      </c>
      <c r="XO181" t="s">
        <v>1767</v>
      </c>
      <c r="XP181" t="s">
        <v>1767</v>
      </c>
      <c r="XQ181" t="s">
        <v>1767</v>
      </c>
      <c r="XR181" t="s">
        <v>1763</v>
      </c>
      <c r="XS181" t="s">
        <v>1767</v>
      </c>
      <c r="XT181" t="s">
        <v>1763</v>
      </c>
      <c r="XU181" t="s">
        <v>1763</v>
      </c>
      <c r="XV181" t="s">
        <v>1767</v>
      </c>
      <c r="XW181" t="s">
        <v>1767</v>
      </c>
      <c r="XX181" t="s">
        <v>1767</v>
      </c>
      <c r="XY181" t="s">
        <v>1767</v>
      </c>
      <c r="XZ181" t="s">
        <v>1767</v>
      </c>
      <c r="ZM181" t="s">
        <v>1767</v>
      </c>
      <c r="ZN181" t="s">
        <v>1767</v>
      </c>
      <c r="ZO181" t="s">
        <v>1767</v>
      </c>
      <c r="ZP181" t="s">
        <v>1767</v>
      </c>
      <c r="ZQ181" t="s">
        <v>1763</v>
      </c>
      <c r="ZR181" t="s">
        <v>1763</v>
      </c>
      <c r="ZS181" t="s">
        <v>1767</v>
      </c>
      <c r="ZT181" t="s">
        <v>1767</v>
      </c>
      <c r="ZU181" t="s">
        <v>1767</v>
      </c>
      <c r="ZV181" t="s">
        <v>1767</v>
      </c>
      <c r="ZW181" t="s">
        <v>1767</v>
      </c>
      <c r="ZX181" t="s">
        <v>1767</v>
      </c>
      <c r="ZY181" t="s">
        <v>1767</v>
      </c>
      <c r="ZZ181" t="s">
        <v>1763</v>
      </c>
      <c r="AAA181" t="s">
        <v>1767</v>
      </c>
      <c r="AAB181" t="s">
        <v>1767</v>
      </c>
      <c r="AAC181" t="s">
        <v>1767</v>
      </c>
      <c r="AAD181" t="s">
        <v>1767</v>
      </c>
      <c r="AAE181" t="s">
        <v>1767</v>
      </c>
      <c r="AAF181" t="s">
        <v>1767</v>
      </c>
      <c r="AAH181" t="s">
        <v>1763</v>
      </c>
      <c r="AAI181" t="s">
        <v>1767</v>
      </c>
      <c r="AAJ181" t="s">
        <v>1763</v>
      </c>
      <c r="AAK181" t="s">
        <v>1767</v>
      </c>
      <c r="AAL181" t="s">
        <v>1767</v>
      </c>
      <c r="AAM181" t="s">
        <v>1767</v>
      </c>
      <c r="AAN181" t="s">
        <v>1767</v>
      </c>
      <c r="AAO181" t="s">
        <v>1767</v>
      </c>
      <c r="AAP181" t="s">
        <v>1767</v>
      </c>
      <c r="AAQ181" t="s">
        <v>1767</v>
      </c>
      <c r="AAR181" t="s">
        <v>1767</v>
      </c>
      <c r="AAS181" t="s">
        <v>1767</v>
      </c>
      <c r="AAT181" t="s">
        <v>1767</v>
      </c>
      <c r="AAV181" t="s">
        <v>1767</v>
      </c>
      <c r="AAW181" t="s">
        <v>1767</v>
      </c>
      <c r="AAX181" t="s">
        <v>1767</v>
      </c>
      <c r="AAY181" t="s">
        <v>1767</v>
      </c>
      <c r="AAZ181" t="s">
        <v>1767</v>
      </c>
      <c r="ABA181" t="s">
        <v>1767</v>
      </c>
      <c r="ABB181" t="s">
        <v>1767</v>
      </c>
      <c r="ABC181" t="s">
        <v>1767</v>
      </c>
      <c r="ABD181" t="s">
        <v>1767</v>
      </c>
      <c r="ABE181" t="s">
        <v>1767</v>
      </c>
      <c r="ABF181" t="s">
        <v>1767</v>
      </c>
      <c r="ABG181" t="s">
        <v>1767</v>
      </c>
      <c r="ABH181" t="s">
        <v>1767</v>
      </c>
      <c r="ABI181" t="s">
        <v>1767</v>
      </c>
      <c r="ABJ181" t="s">
        <v>1767</v>
      </c>
      <c r="ABK181" t="s">
        <v>1763</v>
      </c>
      <c r="ABL181" t="s">
        <v>1767</v>
      </c>
      <c r="ABM181" t="s">
        <v>1767</v>
      </c>
      <c r="ABN181" t="s">
        <v>1763</v>
      </c>
      <c r="ABO181" t="s">
        <v>1767</v>
      </c>
      <c r="ABP181" t="s">
        <v>1767</v>
      </c>
      <c r="ABQ181" t="s">
        <v>1767</v>
      </c>
      <c r="ABR181" t="s">
        <v>1767</v>
      </c>
      <c r="ABS181" t="s">
        <v>1767</v>
      </c>
      <c r="ABT181" t="s">
        <v>1763</v>
      </c>
      <c r="ABU181" t="s">
        <v>1767</v>
      </c>
      <c r="ABV181" t="s">
        <v>1767</v>
      </c>
      <c r="ABW181" t="s">
        <v>1767</v>
      </c>
      <c r="ABX181" t="s">
        <v>1767</v>
      </c>
      <c r="ABY181" t="s">
        <v>1767</v>
      </c>
      <c r="ABZ181" t="s">
        <v>1767</v>
      </c>
      <c r="ACA181" t="s">
        <v>1763</v>
      </c>
      <c r="ACB181" t="s">
        <v>1767</v>
      </c>
      <c r="ACC181" t="s">
        <v>1767</v>
      </c>
      <c r="ACD181" t="s">
        <v>1767</v>
      </c>
      <c r="ACE181" t="s">
        <v>1767</v>
      </c>
      <c r="ACF181" t="s">
        <v>1767</v>
      </c>
      <c r="ACG181" t="s">
        <v>1767</v>
      </c>
      <c r="ACH181" t="s">
        <v>1767</v>
      </c>
      <c r="ACI181" t="s">
        <v>1767</v>
      </c>
    </row>
    <row r="182" spans="1:763">
      <c r="A182" t="s">
        <v>1594</v>
      </c>
      <c r="B182" t="s">
        <v>1595</v>
      </c>
      <c r="C182" t="s">
        <v>1596</v>
      </c>
      <c r="D182" t="s">
        <v>1028</v>
      </c>
      <c r="E182" t="s">
        <v>1028</v>
      </c>
      <c r="P182" t="s">
        <v>886</v>
      </c>
      <c r="Q182">
        <v>0.64514064157430773</v>
      </c>
      <c r="T182" t="s">
        <v>1899</v>
      </c>
      <c r="V182" t="s">
        <v>1763</v>
      </c>
      <c r="X182" t="s">
        <v>1767</v>
      </c>
      <c r="Y182" t="s">
        <v>1764</v>
      </c>
      <c r="Z182" t="s">
        <v>1791</v>
      </c>
      <c r="AA182" t="s">
        <v>1765</v>
      </c>
      <c r="AB182" t="s">
        <v>1766</v>
      </c>
      <c r="AC182" t="s">
        <v>879</v>
      </c>
      <c r="AD182" t="s">
        <v>1763</v>
      </c>
      <c r="AE182" t="s">
        <v>879</v>
      </c>
      <c r="AF182" t="s">
        <v>818</v>
      </c>
      <c r="AG182" t="s">
        <v>818</v>
      </c>
      <c r="KF182" t="s">
        <v>879</v>
      </c>
      <c r="KH182" t="s">
        <v>818</v>
      </c>
      <c r="KI182" t="s">
        <v>845</v>
      </c>
      <c r="KJ182" t="s">
        <v>818</v>
      </c>
      <c r="KK182" t="s">
        <v>818</v>
      </c>
      <c r="KL182" t="s">
        <v>818</v>
      </c>
      <c r="KM182" t="s">
        <v>845</v>
      </c>
      <c r="KN182" t="s">
        <v>818</v>
      </c>
      <c r="KO182" t="s">
        <v>818</v>
      </c>
      <c r="KP182" t="s">
        <v>845</v>
      </c>
      <c r="KQ182" t="s">
        <v>845</v>
      </c>
      <c r="KR182" t="s">
        <v>818</v>
      </c>
      <c r="KS182" t="s">
        <v>818</v>
      </c>
      <c r="KT182" t="s">
        <v>818</v>
      </c>
      <c r="KU182" t="s">
        <v>818</v>
      </c>
      <c r="KV182" t="s">
        <v>818</v>
      </c>
      <c r="KW182" t="s">
        <v>845</v>
      </c>
      <c r="KX182" t="s">
        <v>818</v>
      </c>
      <c r="KY182" t="s">
        <v>818</v>
      </c>
      <c r="KZ182" t="s">
        <v>818</v>
      </c>
      <c r="LA182" t="s">
        <v>845</v>
      </c>
      <c r="LB182" t="s">
        <v>845</v>
      </c>
      <c r="LC182" t="s">
        <v>845</v>
      </c>
      <c r="LD182" t="s">
        <v>879</v>
      </c>
      <c r="LE182" t="s">
        <v>818</v>
      </c>
      <c r="LF182" t="s">
        <v>837</v>
      </c>
      <c r="LH182" t="s">
        <v>1767</v>
      </c>
      <c r="LI182" t="s">
        <v>1767</v>
      </c>
      <c r="LJ182" t="s">
        <v>1767</v>
      </c>
      <c r="LK182" t="s">
        <v>1767</v>
      </c>
      <c r="LL182" t="s">
        <v>1767</v>
      </c>
      <c r="LM182" t="s">
        <v>1767</v>
      </c>
      <c r="LO182" t="s">
        <v>1767</v>
      </c>
      <c r="LQ182" t="s">
        <v>1767</v>
      </c>
      <c r="LR182" t="s">
        <v>818</v>
      </c>
      <c r="LV182" t="s">
        <v>818</v>
      </c>
      <c r="LX182" t="s">
        <v>1767</v>
      </c>
      <c r="MA182" t="s">
        <v>1793</v>
      </c>
      <c r="MB182" t="s">
        <v>913</v>
      </c>
      <c r="MC182" t="s">
        <v>1804</v>
      </c>
      <c r="MD182" t="s">
        <v>1763</v>
      </c>
      <c r="MF182" t="s">
        <v>1770</v>
      </c>
      <c r="MI182" t="s">
        <v>1763</v>
      </c>
      <c r="MJ182" t="s">
        <v>1811</v>
      </c>
      <c r="MU182" t="s">
        <v>1763</v>
      </c>
      <c r="NC182" t="s">
        <v>1767</v>
      </c>
      <c r="ND182" t="s">
        <v>1767</v>
      </c>
      <c r="NE182" t="s">
        <v>1763</v>
      </c>
      <c r="NF182" t="s">
        <v>1767</v>
      </c>
      <c r="NG182" t="s">
        <v>1767</v>
      </c>
      <c r="NH182" t="s">
        <v>1767</v>
      </c>
      <c r="NI182" t="s">
        <v>1767</v>
      </c>
      <c r="NJ182" t="s">
        <v>1767</v>
      </c>
      <c r="NK182" t="s">
        <v>1767</v>
      </c>
      <c r="NL182" t="s">
        <v>1763</v>
      </c>
      <c r="NM182" t="s">
        <v>1767</v>
      </c>
      <c r="NN182" t="s">
        <v>1767</v>
      </c>
      <c r="NO182" t="s">
        <v>1767</v>
      </c>
      <c r="NP182" t="s">
        <v>1767</v>
      </c>
      <c r="NQ182" t="s">
        <v>1767</v>
      </c>
      <c r="NR182" t="s">
        <v>1763</v>
      </c>
      <c r="NS182" t="s">
        <v>1767</v>
      </c>
      <c r="NU182" t="s">
        <v>1772</v>
      </c>
      <c r="NX182" t="s">
        <v>1773</v>
      </c>
      <c r="OP182" t="s">
        <v>1767</v>
      </c>
      <c r="OQ182" t="s">
        <v>1774</v>
      </c>
      <c r="OR182" t="s">
        <v>1797</v>
      </c>
      <c r="OS182" t="s">
        <v>1776</v>
      </c>
      <c r="OT182" t="s">
        <v>1763</v>
      </c>
      <c r="OU182" t="s">
        <v>1767</v>
      </c>
      <c r="OV182" t="s">
        <v>1777</v>
      </c>
      <c r="OW182" t="s">
        <v>1798</v>
      </c>
      <c r="OX182" t="s">
        <v>832</v>
      </c>
      <c r="OY182" t="s">
        <v>1779</v>
      </c>
      <c r="OZ182" t="s">
        <v>849</v>
      </c>
      <c r="PA182" t="s">
        <v>1763</v>
      </c>
      <c r="PB182" t="s">
        <v>1767</v>
      </c>
      <c r="PC182" t="s">
        <v>1763</v>
      </c>
      <c r="PD182" t="s">
        <v>1767</v>
      </c>
      <c r="PE182" t="s">
        <v>1763</v>
      </c>
      <c r="PF182" t="s">
        <v>1767</v>
      </c>
      <c r="PG182" t="s">
        <v>1767</v>
      </c>
      <c r="PH182" t="s">
        <v>1767</v>
      </c>
      <c r="PI182" t="s">
        <v>1767</v>
      </c>
      <c r="PJ182" t="s">
        <v>1767</v>
      </c>
      <c r="PK182" t="s">
        <v>1767</v>
      </c>
      <c r="PL182" t="s">
        <v>1780</v>
      </c>
      <c r="PM182" t="s">
        <v>879</v>
      </c>
      <c r="PN182" t="s">
        <v>845</v>
      </c>
      <c r="PO182" t="s">
        <v>1812</v>
      </c>
      <c r="PP182" t="s">
        <v>1800</v>
      </c>
      <c r="PQ182" t="s">
        <v>1763</v>
      </c>
      <c r="PR182" t="s">
        <v>1763</v>
      </c>
      <c r="PS182" t="s">
        <v>1767</v>
      </c>
      <c r="PT182" t="s">
        <v>1767</v>
      </c>
      <c r="PU182" t="s">
        <v>1767</v>
      </c>
      <c r="PV182" t="s">
        <v>1767</v>
      </c>
      <c r="PW182" t="s">
        <v>1767</v>
      </c>
      <c r="PX182" t="s">
        <v>1767</v>
      </c>
      <c r="PY182" t="s">
        <v>1767</v>
      </c>
      <c r="PZ182" t="s">
        <v>1783</v>
      </c>
      <c r="QA182" t="s">
        <v>841</v>
      </c>
      <c r="QB182" t="s">
        <v>1814</v>
      </c>
      <c r="QC182" t="s">
        <v>1858</v>
      </c>
      <c r="QD182" t="s">
        <v>1786</v>
      </c>
      <c r="QE182" t="s">
        <v>845</v>
      </c>
      <c r="QF182" t="s">
        <v>1763</v>
      </c>
      <c r="QG182" t="s">
        <v>1763</v>
      </c>
      <c r="QH182" t="s">
        <v>1763</v>
      </c>
      <c r="QI182" t="s">
        <v>1767</v>
      </c>
      <c r="QJ182" t="s">
        <v>1767</v>
      </c>
      <c r="QK182" t="s">
        <v>1767</v>
      </c>
      <c r="QL182" t="s">
        <v>1767</v>
      </c>
      <c r="QM182" t="s">
        <v>1763</v>
      </c>
      <c r="QN182" t="s">
        <v>1767</v>
      </c>
      <c r="QO182" t="s">
        <v>1767</v>
      </c>
      <c r="QP182" t="s">
        <v>1767</v>
      </c>
      <c r="QQ182" t="s">
        <v>1767</v>
      </c>
      <c r="QR182" t="s">
        <v>1763</v>
      </c>
      <c r="QS182" t="s">
        <v>1767</v>
      </c>
      <c r="QT182" t="s">
        <v>1767</v>
      </c>
      <c r="QU182" t="s">
        <v>1767</v>
      </c>
      <c r="QV182" t="s">
        <v>1763</v>
      </c>
      <c r="QW182" t="s">
        <v>1763</v>
      </c>
      <c r="QX182" t="s">
        <v>1763</v>
      </c>
      <c r="QY182" t="s">
        <v>1767</v>
      </c>
      <c r="QZ182" t="s">
        <v>1767</v>
      </c>
      <c r="RA182" t="s">
        <v>1767</v>
      </c>
      <c r="RB182" t="s">
        <v>1767</v>
      </c>
      <c r="RC182" t="s">
        <v>1767</v>
      </c>
      <c r="RD182" t="s">
        <v>1767</v>
      </c>
      <c r="RE182" t="s">
        <v>1767</v>
      </c>
      <c r="RF182" t="s">
        <v>1767</v>
      </c>
      <c r="RG182" t="s">
        <v>1767</v>
      </c>
      <c r="RH182" t="s">
        <v>1767</v>
      </c>
      <c r="RI182" t="s">
        <v>1767</v>
      </c>
      <c r="RJ182" t="s">
        <v>1767</v>
      </c>
      <c r="RK182" t="s">
        <v>1763</v>
      </c>
      <c r="RL182" t="s">
        <v>1763</v>
      </c>
      <c r="RM182" t="s">
        <v>1767</v>
      </c>
      <c r="RN182" t="s">
        <v>1767</v>
      </c>
      <c r="RO182" t="s">
        <v>1767</v>
      </c>
      <c r="RP182" t="s">
        <v>1767</v>
      </c>
      <c r="RQ182" t="s">
        <v>1767</v>
      </c>
      <c r="RR182" t="s">
        <v>1767</v>
      </c>
      <c r="RS182" t="s">
        <v>1767</v>
      </c>
      <c r="RT182" t="s">
        <v>1767</v>
      </c>
      <c r="RU182" t="s">
        <v>1767</v>
      </c>
      <c r="RV182" t="s">
        <v>1767</v>
      </c>
      <c r="RW182" t="s">
        <v>1767</v>
      </c>
      <c r="RX182" t="s">
        <v>845</v>
      </c>
      <c r="RY182" t="s">
        <v>928</v>
      </c>
      <c r="RZ182" t="s">
        <v>1763</v>
      </c>
      <c r="SA182" t="s">
        <v>1767</v>
      </c>
      <c r="SB182" t="s">
        <v>1767</v>
      </c>
      <c r="SC182" t="s">
        <v>1767</v>
      </c>
      <c r="SD182" t="s">
        <v>1767</v>
      </c>
      <c r="SE182" t="s">
        <v>1767</v>
      </c>
      <c r="SF182" t="s">
        <v>1763</v>
      </c>
      <c r="SG182" t="s">
        <v>1763</v>
      </c>
      <c r="SH182" t="s">
        <v>1763</v>
      </c>
      <c r="SI182" t="s">
        <v>1763</v>
      </c>
      <c r="SJ182" t="s">
        <v>1767</v>
      </c>
      <c r="SK182" t="s">
        <v>1767</v>
      </c>
      <c r="SL182" t="s">
        <v>1767</v>
      </c>
      <c r="SM182" t="s">
        <v>1767</v>
      </c>
      <c r="SN182" t="s">
        <v>1767</v>
      </c>
      <c r="SO182" t="s">
        <v>1767</v>
      </c>
      <c r="SP182" t="s">
        <v>1767</v>
      </c>
      <c r="SQ182" t="s">
        <v>1767</v>
      </c>
      <c r="SR182" t="s">
        <v>1763</v>
      </c>
      <c r="SS182" t="s">
        <v>1767</v>
      </c>
      <c r="ST182" t="s">
        <v>1767</v>
      </c>
      <c r="SU182" t="s">
        <v>1763</v>
      </c>
      <c r="SV182" t="s">
        <v>1767</v>
      </c>
      <c r="SW182" t="s">
        <v>1763</v>
      </c>
      <c r="SX182" t="s">
        <v>1767</v>
      </c>
      <c r="SY182" t="s">
        <v>1763</v>
      </c>
      <c r="SZ182" t="s">
        <v>1763</v>
      </c>
      <c r="TA182" t="s">
        <v>1767</v>
      </c>
      <c r="TB182" t="s">
        <v>1767</v>
      </c>
      <c r="TC182" t="s">
        <v>1767</v>
      </c>
      <c r="TD182" t="s">
        <v>1767</v>
      </c>
      <c r="TE182" t="s">
        <v>1767</v>
      </c>
      <c r="TF182" t="s">
        <v>1767</v>
      </c>
      <c r="TG182" t="s">
        <v>1767</v>
      </c>
      <c r="TH182" t="s">
        <v>1767</v>
      </c>
      <c r="TI182" t="s">
        <v>1767</v>
      </c>
      <c r="TJ182" t="s">
        <v>1763</v>
      </c>
      <c r="TK182" t="s">
        <v>1767</v>
      </c>
      <c r="TL182" t="s">
        <v>1767</v>
      </c>
      <c r="TM182" t="s">
        <v>1767</v>
      </c>
      <c r="TN182" t="s">
        <v>1763</v>
      </c>
      <c r="TO182" t="s">
        <v>1767</v>
      </c>
      <c r="TP182" t="s">
        <v>1767</v>
      </c>
      <c r="TQ182" t="s">
        <v>1763</v>
      </c>
      <c r="TR182" t="s">
        <v>1767</v>
      </c>
      <c r="TS182" t="s">
        <v>1767</v>
      </c>
      <c r="TT182" t="s">
        <v>1767</v>
      </c>
      <c r="TU182" t="s">
        <v>1767</v>
      </c>
      <c r="TV182" t="s">
        <v>1767</v>
      </c>
      <c r="TW182" t="s">
        <v>1767</v>
      </c>
      <c r="TY182" t="s">
        <v>1763</v>
      </c>
      <c r="TZ182" t="s">
        <v>1763</v>
      </c>
      <c r="UA182" t="s">
        <v>1767</v>
      </c>
      <c r="UB182" t="s">
        <v>1767</v>
      </c>
      <c r="UC182" t="s">
        <v>1767</v>
      </c>
      <c r="UD182" t="s">
        <v>1767</v>
      </c>
      <c r="UE182" t="s">
        <v>1767</v>
      </c>
      <c r="UF182" t="s">
        <v>1767</v>
      </c>
      <c r="UG182" t="s">
        <v>1767</v>
      </c>
      <c r="UH182" t="s">
        <v>1767</v>
      </c>
      <c r="UI182" t="s">
        <v>1767</v>
      </c>
      <c r="UJ182" t="s">
        <v>1767</v>
      </c>
      <c r="UK182" t="s">
        <v>1767</v>
      </c>
      <c r="UL182" t="s">
        <v>1763</v>
      </c>
      <c r="UM182" t="s">
        <v>1767</v>
      </c>
      <c r="UN182" t="s">
        <v>1763</v>
      </c>
      <c r="UO182" t="s">
        <v>1767</v>
      </c>
      <c r="UP182" t="s">
        <v>1767</v>
      </c>
      <c r="UQ182" t="s">
        <v>1767</v>
      </c>
      <c r="UR182" t="s">
        <v>1763</v>
      </c>
      <c r="US182" t="s">
        <v>1767</v>
      </c>
      <c r="UT182" t="s">
        <v>1767</v>
      </c>
      <c r="UU182" t="s">
        <v>1767</v>
      </c>
      <c r="UV182" t="s">
        <v>1767</v>
      </c>
      <c r="UW182" t="s">
        <v>1767</v>
      </c>
      <c r="UX182" t="s">
        <v>1767</v>
      </c>
      <c r="UY182" t="s">
        <v>1767</v>
      </c>
      <c r="UZ182" t="s">
        <v>1767</v>
      </c>
      <c r="VB182" t="s">
        <v>1822</v>
      </c>
      <c r="VC182" t="s">
        <v>1846</v>
      </c>
      <c r="VD182" t="s">
        <v>1767</v>
      </c>
      <c r="VE182" t="s">
        <v>1767</v>
      </c>
      <c r="VF182" t="s">
        <v>1763</v>
      </c>
      <c r="VG182" t="s">
        <v>1763</v>
      </c>
      <c r="VH182" t="s">
        <v>1767</v>
      </c>
      <c r="VI182" t="s">
        <v>1767</v>
      </c>
      <c r="VJ182" t="s">
        <v>1767</v>
      </c>
      <c r="VK182" t="s">
        <v>1767</v>
      </c>
      <c r="VL182" t="s">
        <v>1767</v>
      </c>
      <c r="VM182" t="s">
        <v>1767</v>
      </c>
      <c r="VN182" t="s">
        <v>1767</v>
      </c>
      <c r="VO182" t="s">
        <v>1767</v>
      </c>
      <c r="VP182" t="s">
        <v>1767</v>
      </c>
      <c r="VQ182" t="s">
        <v>1767</v>
      </c>
      <c r="VY182" t="s">
        <v>1763</v>
      </c>
      <c r="VZ182" t="s">
        <v>1767</v>
      </c>
      <c r="WA182" t="s">
        <v>1767</v>
      </c>
      <c r="WJ182" t="s">
        <v>1767</v>
      </c>
      <c r="WK182" t="s">
        <v>1767</v>
      </c>
      <c r="WL182" t="s">
        <v>1767</v>
      </c>
      <c r="WM182" t="s">
        <v>1767</v>
      </c>
      <c r="WN182" t="s">
        <v>1767</v>
      </c>
      <c r="WO182" t="s">
        <v>1763</v>
      </c>
      <c r="WP182" t="s">
        <v>1767</v>
      </c>
      <c r="WQ182" t="s">
        <v>1767</v>
      </c>
      <c r="WR182" t="s">
        <v>1767</v>
      </c>
      <c r="WS182" t="s">
        <v>1011</v>
      </c>
      <c r="WU182" t="s">
        <v>1767</v>
      </c>
      <c r="WV182" t="s">
        <v>1767</v>
      </c>
      <c r="WW182" t="s">
        <v>1767</v>
      </c>
      <c r="WX182" t="s">
        <v>1767</v>
      </c>
      <c r="WY182" t="s">
        <v>1767</v>
      </c>
      <c r="WZ182" t="s">
        <v>1763</v>
      </c>
      <c r="XA182" t="s">
        <v>1767</v>
      </c>
      <c r="XB182" t="s">
        <v>1767</v>
      </c>
      <c r="XC182" t="s">
        <v>1789</v>
      </c>
      <c r="XD182" t="s">
        <v>1763</v>
      </c>
      <c r="XE182" t="s">
        <v>1767</v>
      </c>
      <c r="XF182" t="s">
        <v>1767</v>
      </c>
      <c r="XG182" t="s">
        <v>1767</v>
      </c>
      <c r="XH182" t="s">
        <v>1767</v>
      </c>
      <c r="XI182" t="s">
        <v>1767</v>
      </c>
      <c r="XJ182" t="s">
        <v>1767</v>
      </c>
      <c r="XK182" t="s">
        <v>1767</v>
      </c>
      <c r="XL182" t="s">
        <v>1767</v>
      </c>
      <c r="XM182" t="s">
        <v>1763</v>
      </c>
      <c r="XN182" t="s">
        <v>1767</v>
      </c>
      <c r="XO182" t="s">
        <v>1767</v>
      </c>
      <c r="XP182" t="s">
        <v>1767</v>
      </c>
      <c r="XQ182" t="s">
        <v>1767</v>
      </c>
      <c r="XR182" t="s">
        <v>1763</v>
      </c>
      <c r="XS182" t="s">
        <v>1767</v>
      </c>
      <c r="XT182" t="s">
        <v>1763</v>
      </c>
      <c r="XU182" t="s">
        <v>1763</v>
      </c>
      <c r="XV182" t="s">
        <v>1767</v>
      </c>
      <c r="XW182" t="s">
        <v>1767</v>
      </c>
      <c r="XX182" t="s">
        <v>1767</v>
      </c>
      <c r="XY182" t="s">
        <v>1767</v>
      </c>
      <c r="XZ182" t="s">
        <v>1767</v>
      </c>
      <c r="ZM182" t="s">
        <v>1767</v>
      </c>
      <c r="ZN182" t="s">
        <v>1767</v>
      </c>
      <c r="ZO182" t="s">
        <v>1767</v>
      </c>
      <c r="ZP182" t="s">
        <v>1767</v>
      </c>
      <c r="ZQ182" t="s">
        <v>1763</v>
      </c>
      <c r="ZR182" t="s">
        <v>1763</v>
      </c>
      <c r="ZS182" t="s">
        <v>1767</v>
      </c>
      <c r="ZT182" t="s">
        <v>1767</v>
      </c>
      <c r="ZU182" t="s">
        <v>1767</v>
      </c>
      <c r="ZV182" t="s">
        <v>1767</v>
      </c>
      <c r="ZW182" t="s">
        <v>1767</v>
      </c>
      <c r="ZX182" t="s">
        <v>1767</v>
      </c>
      <c r="ZY182" t="s">
        <v>1767</v>
      </c>
      <c r="ZZ182" t="s">
        <v>1767</v>
      </c>
      <c r="AAA182" t="s">
        <v>1767</v>
      </c>
      <c r="AAB182" t="s">
        <v>1767</v>
      </c>
      <c r="AAC182" t="s">
        <v>1767</v>
      </c>
      <c r="AAD182" t="s">
        <v>1767</v>
      </c>
      <c r="AAE182" t="s">
        <v>1767</v>
      </c>
      <c r="AAF182" t="s">
        <v>1767</v>
      </c>
      <c r="AAH182" t="s">
        <v>1763</v>
      </c>
      <c r="AAI182" t="s">
        <v>1767</v>
      </c>
      <c r="AAJ182" t="s">
        <v>1767</v>
      </c>
      <c r="AAK182" t="s">
        <v>1767</v>
      </c>
      <c r="AAL182" t="s">
        <v>1763</v>
      </c>
      <c r="AAM182" t="s">
        <v>1767</v>
      </c>
      <c r="AAN182" t="s">
        <v>1767</v>
      </c>
      <c r="AAO182" t="s">
        <v>1767</v>
      </c>
      <c r="AAP182" t="s">
        <v>1767</v>
      </c>
      <c r="AAQ182" t="s">
        <v>1767</v>
      </c>
      <c r="AAR182" t="s">
        <v>1767</v>
      </c>
      <c r="AAS182" t="s">
        <v>1767</v>
      </c>
      <c r="AAT182" t="s">
        <v>1767</v>
      </c>
      <c r="AAV182" t="s">
        <v>1767</v>
      </c>
      <c r="AAW182" t="s">
        <v>1767</v>
      </c>
      <c r="AAX182" t="s">
        <v>1767</v>
      </c>
      <c r="AAY182" t="s">
        <v>1767</v>
      </c>
      <c r="AAZ182" t="s">
        <v>1767</v>
      </c>
      <c r="ABA182" t="s">
        <v>1763</v>
      </c>
      <c r="ABB182" t="s">
        <v>1763</v>
      </c>
      <c r="ABC182" t="s">
        <v>1767</v>
      </c>
      <c r="ABD182" t="s">
        <v>1767</v>
      </c>
      <c r="ABE182" t="s">
        <v>1767</v>
      </c>
      <c r="ABF182" t="s">
        <v>1767</v>
      </c>
      <c r="ABG182" t="s">
        <v>1767</v>
      </c>
      <c r="ABH182" t="s">
        <v>1767</v>
      </c>
      <c r="ABI182" t="s">
        <v>1767</v>
      </c>
      <c r="ABJ182" t="s">
        <v>1767</v>
      </c>
      <c r="ABK182" t="s">
        <v>1763</v>
      </c>
      <c r="ABL182" t="s">
        <v>1767</v>
      </c>
      <c r="ABM182" t="s">
        <v>1767</v>
      </c>
      <c r="ABN182" t="s">
        <v>1767</v>
      </c>
      <c r="ABO182" t="s">
        <v>1767</v>
      </c>
      <c r="ABP182" t="s">
        <v>1767</v>
      </c>
      <c r="ABQ182" t="s">
        <v>1767</v>
      </c>
      <c r="ABR182" t="s">
        <v>1767</v>
      </c>
      <c r="ABS182" t="s">
        <v>1767</v>
      </c>
      <c r="ABT182" t="s">
        <v>1763</v>
      </c>
      <c r="ABU182" t="s">
        <v>1767</v>
      </c>
      <c r="ABV182" t="s">
        <v>1767</v>
      </c>
      <c r="ABW182" t="s">
        <v>1767</v>
      </c>
      <c r="ABX182" t="s">
        <v>1767</v>
      </c>
      <c r="ABY182" t="s">
        <v>1767</v>
      </c>
      <c r="ABZ182" t="s">
        <v>1767</v>
      </c>
      <c r="ACA182" t="s">
        <v>1763</v>
      </c>
      <c r="ACB182" t="s">
        <v>1767</v>
      </c>
      <c r="ACC182" t="s">
        <v>1767</v>
      </c>
      <c r="ACD182" t="s">
        <v>1767</v>
      </c>
      <c r="ACE182" t="s">
        <v>1767</v>
      </c>
      <c r="ACF182" t="s">
        <v>1767</v>
      </c>
      <c r="ACG182" t="s">
        <v>1767</v>
      </c>
      <c r="ACH182" t="s">
        <v>1767</v>
      </c>
      <c r="ACI182" t="s">
        <v>1767</v>
      </c>
    </row>
    <row r="183" spans="1:763">
      <c r="A183" t="s">
        <v>1597</v>
      </c>
      <c r="B183" t="s">
        <v>1966</v>
      </c>
      <c r="C183" t="s">
        <v>1599</v>
      </c>
      <c r="D183" t="s">
        <v>941</v>
      </c>
      <c r="E183" t="s">
        <v>941</v>
      </c>
      <c r="P183" t="s">
        <v>855</v>
      </c>
      <c r="Q183">
        <v>1.2198080885670051</v>
      </c>
      <c r="T183" t="s">
        <v>1899</v>
      </c>
      <c r="V183" t="s">
        <v>1763</v>
      </c>
      <c r="X183" t="s">
        <v>1763</v>
      </c>
      <c r="Y183" t="s">
        <v>1764</v>
      </c>
      <c r="AA183" t="s">
        <v>1828</v>
      </c>
      <c r="AB183" t="s">
        <v>1766</v>
      </c>
      <c r="AC183" t="s">
        <v>1361</v>
      </c>
      <c r="AD183" t="s">
        <v>1763</v>
      </c>
      <c r="AE183" t="s">
        <v>1361</v>
      </c>
      <c r="AF183" t="s">
        <v>818</v>
      </c>
      <c r="AG183" t="s">
        <v>818</v>
      </c>
      <c r="KF183" t="s">
        <v>1361</v>
      </c>
      <c r="KH183" t="s">
        <v>818</v>
      </c>
      <c r="KI183" t="s">
        <v>818</v>
      </c>
      <c r="KJ183" t="s">
        <v>818</v>
      </c>
      <c r="KK183" t="s">
        <v>818</v>
      </c>
      <c r="KL183" t="s">
        <v>837</v>
      </c>
      <c r="KM183" t="s">
        <v>845</v>
      </c>
      <c r="KN183" t="s">
        <v>845</v>
      </c>
      <c r="KO183" t="s">
        <v>818</v>
      </c>
      <c r="KP183" t="s">
        <v>837</v>
      </c>
      <c r="KQ183" t="s">
        <v>837</v>
      </c>
      <c r="KR183" t="s">
        <v>818</v>
      </c>
      <c r="KS183" t="s">
        <v>845</v>
      </c>
      <c r="KT183" t="s">
        <v>818</v>
      </c>
      <c r="KU183" t="s">
        <v>818</v>
      </c>
      <c r="KV183" t="s">
        <v>818</v>
      </c>
      <c r="KW183" t="s">
        <v>818</v>
      </c>
      <c r="KX183" t="s">
        <v>837</v>
      </c>
      <c r="KY183" t="s">
        <v>818</v>
      </c>
      <c r="KZ183" t="s">
        <v>845</v>
      </c>
      <c r="LA183" t="s">
        <v>837</v>
      </c>
      <c r="LB183" t="s">
        <v>845</v>
      </c>
      <c r="LC183" t="s">
        <v>879</v>
      </c>
      <c r="LD183" t="s">
        <v>1361</v>
      </c>
      <c r="LE183" t="s">
        <v>837</v>
      </c>
      <c r="LF183" t="s">
        <v>836</v>
      </c>
      <c r="LH183" t="s">
        <v>1767</v>
      </c>
      <c r="LI183" t="s">
        <v>1767</v>
      </c>
      <c r="LJ183" t="s">
        <v>1763</v>
      </c>
      <c r="LK183" t="s">
        <v>1767</v>
      </c>
      <c r="LL183" t="s">
        <v>1763</v>
      </c>
      <c r="LM183" t="s">
        <v>1763</v>
      </c>
      <c r="LN183" t="s">
        <v>1767</v>
      </c>
      <c r="LO183" t="s">
        <v>1763</v>
      </c>
      <c r="LP183" t="s">
        <v>1767</v>
      </c>
      <c r="LQ183" t="s">
        <v>1763</v>
      </c>
      <c r="LR183" t="s">
        <v>818</v>
      </c>
      <c r="LS183" t="s">
        <v>818</v>
      </c>
      <c r="LV183" t="s">
        <v>818</v>
      </c>
      <c r="LX183" t="s">
        <v>1767</v>
      </c>
      <c r="MA183" t="s">
        <v>1793</v>
      </c>
      <c r="MB183" t="s">
        <v>913</v>
      </c>
      <c r="MC183" t="s">
        <v>1859</v>
      </c>
      <c r="MD183" t="s">
        <v>1763</v>
      </c>
      <c r="MF183" t="s">
        <v>1770</v>
      </c>
      <c r="MI183" t="s">
        <v>1763</v>
      </c>
      <c r="MJ183" t="s">
        <v>1904</v>
      </c>
      <c r="MU183" t="s">
        <v>1763</v>
      </c>
      <c r="NC183" t="s">
        <v>1763</v>
      </c>
      <c r="ND183" t="s">
        <v>1767</v>
      </c>
      <c r="NE183" t="s">
        <v>1763</v>
      </c>
      <c r="NF183" t="s">
        <v>1767</v>
      </c>
      <c r="NG183" t="s">
        <v>1767</v>
      </c>
      <c r="NH183" t="s">
        <v>1763</v>
      </c>
      <c r="NI183" t="s">
        <v>1763</v>
      </c>
      <c r="NJ183" t="s">
        <v>1767</v>
      </c>
      <c r="NK183" t="s">
        <v>1767</v>
      </c>
      <c r="NL183" t="s">
        <v>1763</v>
      </c>
      <c r="NM183" t="s">
        <v>1767</v>
      </c>
      <c r="NN183" t="s">
        <v>1767</v>
      </c>
      <c r="NO183" t="s">
        <v>1767</v>
      </c>
      <c r="NP183" t="s">
        <v>1767</v>
      </c>
      <c r="NQ183" t="s">
        <v>1767</v>
      </c>
      <c r="NR183" t="s">
        <v>1767</v>
      </c>
      <c r="NU183" t="s">
        <v>1902</v>
      </c>
      <c r="NV183" t="s">
        <v>1767</v>
      </c>
      <c r="NX183" t="s">
        <v>1773</v>
      </c>
      <c r="NY183" t="s">
        <v>837</v>
      </c>
      <c r="NZ183" t="s">
        <v>889</v>
      </c>
      <c r="OP183" t="s">
        <v>1767</v>
      </c>
      <c r="OQ183" t="s">
        <v>1774</v>
      </c>
      <c r="OR183" t="s">
        <v>1775</v>
      </c>
      <c r="OS183" t="s">
        <v>1806</v>
      </c>
      <c r="OT183" t="s">
        <v>1763</v>
      </c>
      <c r="OU183" t="s">
        <v>1763</v>
      </c>
      <c r="OV183" t="s">
        <v>1777</v>
      </c>
      <c r="OW183" t="s">
        <v>1778</v>
      </c>
      <c r="OX183" t="s">
        <v>832</v>
      </c>
      <c r="OY183" t="s">
        <v>1922</v>
      </c>
      <c r="OZ183" t="s">
        <v>834</v>
      </c>
      <c r="PA183" t="s">
        <v>1767</v>
      </c>
      <c r="PB183" t="s">
        <v>1767</v>
      </c>
      <c r="PC183" t="s">
        <v>1763</v>
      </c>
      <c r="PD183" t="s">
        <v>1767</v>
      </c>
      <c r="PE183" t="s">
        <v>1767</v>
      </c>
      <c r="PF183" t="s">
        <v>1767</v>
      </c>
      <c r="PG183" t="s">
        <v>1767</v>
      </c>
      <c r="PH183" t="s">
        <v>1767</v>
      </c>
      <c r="PI183" t="s">
        <v>1767</v>
      </c>
      <c r="PJ183" t="s">
        <v>1767</v>
      </c>
      <c r="PK183" t="s">
        <v>1767</v>
      </c>
      <c r="PL183" t="s">
        <v>1780</v>
      </c>
      <c r="PM183" t="s">
        <v>1361</v>
      </c>
      <c r="PN183" t="s">
        <v>879</v>
      </c>
      <c r="PO183" t="s">
        <v>1812</v>
      </c>
      <c r="PP183" t="s">
        <v>1818</v>
      </c>
      <c r="PQ183" t="s">
        <v>1763</v>
      </c>
      <c r="PR183" t="s">
        <v>1763</v>
      </c>
      <c r="PS183" t="s">
        <v>1763</v>
      </c>
      <c r="PT183" t="s">
        <v>1767</v>
      </c>
      <c r="PU183" t="s">
        <v>1767</v>
      </c>
      <c r="PV183" t="s">
        <v>1767</v>
      </c>
      <c r="PW183" t="s">
        <v>1767</v>
      </c>
      <c r="PX183" t="s">
        <v>1767</v>
      </c>
      <c r="PY183" t="s">
        <v>1767</v>
      </c>
      <c r="PZ183" t="s">
        <v>1783</v>
      </c>
      <c r="QA183" t="s">
        <v>841</v>
      </c>
      <c r="QB183" t="s">
        <v>1814</v>
      </c>
      <c r="QC183" t="s">
        <v>1785</v>
      </c>
      <c r="QD183" t="s">
        <v>1786</v>
      </c>
      <c r="QE183" t="s">
        <v>879</v>
      </c>
      <c r="QF183" t="s">
        <v>1763</v>
      </c>
      <c r="QG183" t="s">
        <v>1763</v>
      </c>
      <c r="QH183" t="s">
        <v>1763</v>
      </c>
      <c r="QI183" t="s">
        <v>1767</v>
      </c>
      <c r="QJ183" t="s">
        <v>1763</v>
      </c>
      <c r="QK183" t="s">
        <v>1763</v>
      </c>
      <c r="QL183" t="s">
        <v>1767</v>
      </c>
      <c r="QM183" t="s">
        <v>1767</v>
      </c>
      <c r="QN183" t="s">
        <v>1767</v>
      </c>
      <c r="QO183" t="s">
        <v>1767</v>
      </c>
      <c r="QP183" t="s">
        <v>1767</v>
      </c>
      <c r="QQ183" t="s">
        <v>1767</v>
      </c>
      <c r="QR183" t="s">
        <v>1767</v>
      </c>
      <c r="QS183" t="s">
        <v>1767</v>
      </c>
      <c r="QT183" t="s">
        <v>1763</v>
      </c>
      <c r="QU183" t="s">
        <v>1763</v>
      </c>
      <c r="QV183" t="s">
        <v>1767</v>
      </c>
      <c r="QW183" t="s">
        <v>1767</v>
      </c>
      <c r="QX183" t="s">
        <v>1767</v>
      </c>
      <c r="QY183" t="s">
        <v>1767</v>
      </c>
      <c r="QZ183" t="s">
        <v>1763</v>
      </c>
      <c r="RA183" t="s">
        <v>1763</v>
      </c>
      <c r="RB183" t="s">
        <v>1767</v>
      </c>
      <c r="RC183" t="s">
        <v>1767</v>
      </c>
      <c r="RD183" t="s">
        <v>1767</v>
      </c>
      <c r="RE183" t="s">
        <v>1767</v>
      </c>
      <c r="RF183" t="s">
        <v>1767</v>
      </c>
      <c r="RG183" t="s">
        <v>1767</v>
      </c>
      <c r="RH183" t="s">
        <v>1767</v>
      </c>
      <c r="RI183" t="s">
        <v>1767</v>
      </c>
      <c r="RJ183" t="s">
        <v>1767</v>
      </c>
      <c r="RK183" t="s">
        <v>1763</v>
      </c>
      <c r="RL183" t="s">
        <v>1763</v>
      </c>
      <c r="RM183" t="s">
        <v>1767</v>
      </c>
      <c r="RN183" t="s">
        <v>1767</v>
      </c>
      <c r="RO183" t="s">
        <v>1763</v>
      </c>
      <c r="RP183" t="s">
        <v>1767</v>
      </c>
      <c r="RQ183" t="s">
        <v>1767</v>
      </c>
      <c r="RR183" t="s">
        <v>1767</v>
      </c>
      <c r="RS183" t="s">
        <v>1767</v>
      </c>
      <c r="RT183" t="s">
        <v>1767</v>
      </c>
      <c r="RU183" t="s">
        <v>1767</v>
      </c>
      <c r="RV183" t="s">
        <v>1767</v>
      </c>
      <c r="RW183" t="s">
        <v>1767</v>
      </c>
      <c r="RX183" t="s">
        <v>879</v>
      </c>
      <c r="RY183" t="s">
        <v>1060</v>
      </c>
      <c r="RZ183" t="s">
        <v>1767</v>
      </c>
      <c r="SB183" t="s">
        <v>1767</v>
      </c>
      <c r="SC183" t="s">
        <v>1767</v>
      </c>
      <c r="SD183" t="s">
        <v>1767</v>
      </c>
      <c r="SE183" t="s">
        <v>1767</v>
      </c>
      <c r="SF183" t="s">
        <v>1767</v>
      </c>
      <c r="SG183" t="s">
        <v>1767</v>
      </c>
      <c r="SH183" t="s">
        <v>1767</v>
      </c>
      <c r="SI183" t="s">
        <v>1767</v>
      </c>
      <c r="SJ183" t="s">
        <v>1763</v>
      </c>
      <c r="SK183" t="s">
        <v>1767</v>
      </c>
      <c r="SL183" t="s">
        <v>1767</v>
      </c>
      <c r="SM183" t="s">
        <v>1767</v>
      </c>
      <c r="SN183" t="s">
        <v>1767</v>
      </c>
      <c r="SO183" t="s">
        <v>1767</v>
      </c>
      <c r="SP183" t="s">
        <v>1767</v>
      </c>
      <c r="SQ183" t="s">
        <v>1763</v>
      </c>
      <c r="SR183" t="s">
        <v>1767</v>
      </c>
      <c r="SS183" t="s">
        <v>1767</v>
      </c>
      <c r="ST183" t="s">
        <v>1767</v>
      </c>
      <c r="SU183" t="s">
        <v>1767</v>
      </c>
      <c r="SV183" t="s">
        <v>1767</v>
      </c>
      <c r="SW183" t="s">
        <v>1767</v>
      </c>
      <c r="SX183" t="s">
        <v>1767</v>
      </c>
      <c r="SY183" t="s">
        <v>1767</v>
      </c>
      <c r="SZ183" t="s">
        <v>1767</v>
      </c>
      <c r="TA183" t="s">
        <v>1767</v>
      </c>
      <c r="TB183" t="s">
        <v>1767</v>
      </c>
      <c r="TC183" t="s">
        <v>1767</v>
      </c>
      <c r="TD183" t="s">
        <v>1767</v>
      </c>
      <c r="TE183" t="s">
        <v>1767</v>
      </c>
      <c r="TF183" t="s">
        <v>1767</v>
      </c>
      <c r="TG183" t="s">
        <v>1767</v>
      </c>
      <c r="TH183" t="s">
        <v>1767</v>
      </c>
      <c r="TI183" t="s">
        <v>1767</v>
      </c>
      <c r="TJ183" t="s">
        <v>1767</v>
      </c>
      <c r="TU183" t="s">
        <v>1767</v>
      </c>
      <c r="TY183" t="s">
        <v>1763</v>
      </c>
      <c r="TZ183" t="s">
        <v>1767</v>
      </c>
      <c r="UA183" t="s">
        <v>1767</v>
      </c>
      <c r="UB183" t="s">
        <v>1763</v>
      </c>
      <c r="UC183" t="s">
        <v>1767</v>
      </c>
      <c r="UD183" t="s">
        <v>1763</v>
      </c>
      <c r="UE183" t="s">
        <v>1767</v>
      </c>
      <c r="UF183" t="s">
        <v>1763</v>
      </c>
      <c r="UG183" t="s">
        <v>1767</v>
      </c>
      <c r="UH183" t="s">
        <v>1767</v>
      </c>
      <c r="UI183" t="s">
        <v>1767</v>
      </c>
      <c r="UJ183" t="s">
        <v>1767</v>
      </c>
      <c r="UK183" t="s">
        <v>1767</v>
      </c>
      <c r="UL183" t="s">
        <v>1763</v>
      </c>
      <c r="UM183" t="s">
        <v>1767</v>
      </c>
      <c r="UN183" t="s">
        <v>1767</v>
      </c>
      <c r="UO183" t="s">
        <v>1767</v>
      </c>
      <c r="UP183" t="s">
        <v>1767</v>
      </c>
      <c r="UQ183" t="s">
        <v>1767</v>
      </c>
      <c r="UR183" t="s">
        <v>1767</v>
      </c>
      <c r="US183" t="s">
        <v>1767</v>
      </c>
      <c r="UT183" t="s">
        <v>1767</v>
      </c>
      <c r="UU183" t="s">
        <v>1767</v>
      </c>
      <c r="UV183" t="s">
        <v>1767</v>
      </c>
      <c r="UW183" t="s">
        <v>1763</v>
      </c>
      <c r="UX183" t="s">
        <v>1767</v>
      </c>
      <c r="UY183" t="s">
        <v>1767</v>
      </c>
      <c r="UZ183" t="s">
        <v>1767</v>
      </c>
      <c r="VB183" t="s">
        <v>1787</v>
      </c>
      <c r="VC183" t="s">
        <v>1846</v>
      </c>
      <c r="VD183" t="s">
        <v>1767</v>
      </c>
      <c r="VE183" t="s">
        <v>1767</v>
      </c>
      <c r="VF183" t="s">
        <v>1763</v>
      </c>
      <c r="VG183" t="s">
        <v>1767</v>
      </c>
      <c r="VH183" t="s">
        <v>1763</v>
      </c>
      <c r="VI183" t="s">
        <v>1767</v>
      </c>
      <c r="VJ183" t="s">
        <v>1763</v>
      </c>
      <c r="VK183" t="s">
        <v>1763</v>
      </c>
      <c r="VL183" t="s">
        <v>1767</v>
      </c>
      <c r="VM183" t="s">
        <v>1767</v>
      </c>
      <c r="VN183" t="s">
        <v>1767</v>
      </c>
      <c r="VO183" t="s">
        <v>1767</v>
      </c>
      <c r="VP183" t="s">
        <v>1767</v>
      </c>
      <c r="VQ183" t="s">
        <v>1767</v>
      </c>
      <c r="VY183" t="s">
        <v>1767</v>
      </c>
      <c r="VZ183" t="s">
        <v>1767</v>
      </c>
      <c r="WA183" t="s">
        <v>1767</v>
      </c>
      <c r="WJ183" t="s">
        <v>1767</v>
      </c>
      <c r="WK183" t="s">
        <v>1763</v>
      </c>
      <c r="WL183" t="s">
        <v>1763</v>
      </c>
      <c r="WM183" t="s">
        <v>1763</v>
      </c>
      <c r="WN183" t="s">
        <v>1767</v>
      </c>
      <c r="WO183" t="s">
        <v>1767</v>
      </c>
      <c r="WP183" t="s">
        <v>1767</v>
      </c>
      <c r="WQ183" t="s">
        <v>1767</v>
      </c>
      <c r="WR183" t="s">
        <v>1767</v>
      </c>
      <c r="WS183" t="s">
        <v>999</v>
      </c>
      <c r="WU183" t="s">
        <v>1767</v>
      </c>
      <c r="WV183" t="s">
        <v>1763</v>
      </c>
      <c r="WW183" t="s">
        <v>1763</v>
      </c>
      <c r="WX183" t="s">
        <v>1767</v>
      </c>
      <c r="WY183" t="s">
        <v>1767</v>
      </c>
      <c r="WZ183" t="s">
        <v>1767</v>
      </c>
      <c r="XA183" t="s">
        <v>1767</v>
      </c>
      <c r="XB183" t="s">
        <v>1767</v>
      </c>
      <c r="XC183" t="s">
        <v>1789</v>
      </c>
      <c r="XD183" t="s">
        <v>1763</v>
      </c>
      <c r="XE183" t="s">
        <v>1763</v>
      </c>
      <c r="XF183" t="s">
        <v>1767</v>
      </c>
      <c r="XG183" t="s">
        <v>1767</v>
      </c>
      <c r="XH183" t="s">
        <v>1767</v>
      </c>
      <c r="XI183" t="s">
        <v>1767</v>
      </c>
      <c r="XJ183" t="s">
        <v>1767</v>
      </c>
      <c r="XK183" t="s">
        <v>1767</v>
      </c>
      <c r="XL183" t="s">
        <v>1767</v>
      </c>
      <c r="XM183" t="s">
        <v>1767</v>
      </c>
      <c r="XN183" t="s">
        <v>1763</v>
      </c>
      <c r="XO183" t="s">
        <v>1767</v>
      </c>
      <c r="XP183" t="s">
        <v>1767</v>
      </c>
      <c r="XQ183" t="s">
        <v>1767</v>
      </c>
      <c r="XR183" t="s">
        <v>1767</v>
      </c>
      <c r="XS183" t="s">
        <v>1767</v>
      </c>
      <c r="XT183" t="s">
        <v>1767</v>
      </c>
      <c r="XU183" t="s">
        <v>1767</v>
      </c>
      <c r="XV183" t="s">
        <v>1767</v>
      </c>
      <c r="XW183" t="s">
        <v>1763</v>
      </c>
      <c r="XX183" t="s">
        <v>1767</v>
      </c>
      <c r="XY183" t="s">
        <v>1767</v>
      </c>
      <c r="XZ183" t="s">
        <v>1767</v>
      </c>
      <c r="ZM183" t="s">
        <v>1767</v>
      </c>
      <c r="ZN183" t="s">
        <v>1767</v>
      </c>
      <c r="ZO183" t="s">
        <v>1767</v>
      </c>
      <c r="ZP183" t="s">
        <v>1767</v>
      </c>
      <c r="ZQ183" t="s">
        <v>1767</v>
      </c>
      <c r="ZR183" t="s">
        <v>1763</v>
      </c>
      <c r="ZS183" t="s">
        <v>1763</v>
      </c>
      <c r="ZT183" t="s">
        <v>1767</v>
      </c>
      <c r="ZU183" t="s">
        <v>1763</v>
      </c>
      <c r="ZV183" t="s">
        <v>1767</v>
      </c>
      <c r="ZW183" t="s">
        <v>1767</v>
      </c>
      <c r="ZX183" t="s">
        <v>1767</v>
      </c>
      <c r="ZY183" t="s">
        <v>1767</v>
      </c>
      <c r="ZZ183" t="s">
        <v>1767</v>
      </c>
      <c r="AAA183" t="s">
        <v>1767</v>
      </c>
      <c r="AAB183" t="s">
        <v>1767</v>
      </c>
      <c r="AAC183" t="s">
        <v>1767</v>
      </c>
      <c r="AAD183" t="s">
        <v>1767</v>
      </c>
      <c r="AAE183" t="s">
        <v>1767</v>
      </c>
      <c r="AAF183" t="s">
        <v>1767</v>
      </c>
      <c r="AAH183" t="s">
        <v>1763</v>
      </c>
      <c r="AAI183" t="s">
        <v>1767</v>
      </c>
      <c r="AAJ183" t="s">
        <v>1767</v>
      </c>
      <c r="AAK183" t="s">
        <v>1763</v>
      </c>
      <c r="AAL183" t="s">
        <v>1767</v>
      </c>
      <c r="AAM183" t="s">
        <v>1767</v>
      </c>
      <c r="AAN183" t="s">
        <v>1767</v>
      </c>
      <c r="AAO183" t="s">
        <v>1767</v>
      </c>
      <c r="AAP183" t="s">
        <v>1767</v>
      </c>
      <c r="AAQ183" t="s">
        <v>1767</v>
      </c>
      <c r="AAR183" t="s">
        <v>1767</v>
      </c>
      <c r="AAS183" t="s">
        <v>1767</v>
      </c>
      <c r="AAT183" t="s">
        <v>1767</v>
      </c>
      <c r="AAV183" t="s">
        <v>1767</v>
      </c>
      <c r="AAW183" t="s">
        <v>1767</v>
      </c>
      <c r="AAX183" t="s">
        <v>1767</v>
      </c>
      <c r="AAY183" t="s">
        <v>1767</v>
      </c>
      <c r="AAZ183" t="s">
        <v>1767</v>
      </c>
      <c r="ABA183" t="s">
        <v>1767</v>
      </c>
      <c r="ABB183" t="s">
        <v>1763</v>
      </c>
      <c r="ABC183" t="s">
        <v>1767</v>
      </c>
      <c r="ABD183" t="s">
        <v>1767</v>
      </c>
      <c r="ABE183" t="s">
        <v>1767</v>
      </c>
      <c r="ABF183" t="s">
        <v>1767</v>
      </c>
      <c r="ABG183" t="s">
        <v>1767</v>
      </c>
      <c r="ABH183" t="s">
        <v>1767</v>
      </c>
      <c r="ABI183" t="s">
        <v>1767</v>
      </c>
      <c r="ABJ183" t="s">
        <v>1767</v>
      </c>
      <c r="ABK183" t="s">
        <v>1763</v>
      </c>
      <c r="ABL183" t="s">
        <v>1767</v>
      </c>
      <c r="ABM183" t="s">
        <v>1767</v>
      </c>
      <c r="ABN183" t="s">
        <v>1763</v>
      </c>
      <c r="ABO183" t="s">
        <v>1767</v>
      </c>
      <c r="ABP183" t="s">
        <v>1767</v>
      </c>
      <c r="ABQ183" t="s">
        <v>1767</v>
      </c>
      <c r="ABR183" t="s">
        <v>1767</v>
      </c>
      <c r="ABS183" t="s">
        <v>1767</v>
      </c>
      <c r="ABT183" t="s">
        <v>1763</v>
      </c>
      <c r="ABU183" t="s">
        <v>1767</v>
      </c>
      <c r="ABV183" t="s">
        <v>1767</v>
      </c>
      <c r="ABW183" t="s">
        <v>1763</v>
      </c>
      <c r="ABX183" t="s">
        <v>1767</v>
      </c>
      <c r="ABY183" t="s">
        <v>1767</v>
      </c>
      <c r="ABZ183" t="s">
        <v>1767</v>
      </c>
      <c r="ACA183" t="s">
        <v>1763</v>
      </c>
      <c r="ACB183" t="s">
        <v>1767</v>
      </c>
      <c r="ACC183" t="s">
        <v>1767</v>
      </c>
      <c r="ACD183" t="s">
        <v>1767</v>
      </c>
      <c r="ACE183" t="s">
        <v>1767</v>
      </c>
      <c r="ACF183" t="s">
        <v>1767</v>
      </c>
      <c r="ACG183" t="s">
        <v>1767</v>
      </c>
      <c r="ACH183" t="s">
        <v>1767</v>
      </c>
      <c r="ACI183" t="s">
        <v>1767</v>
      </c>
    </row>
    <row r="184" spans="1:763">
      <c r="A184" t="s">
        <v>1600</v>
      </c>
      <c r="B184" t="s">
        <v>1601</v>
      </c>
      <c r="C184" t="s">
        <v>1602</v>
      </c>
      <c r="D184" t="s">
        <v>873</v>
      </c>
      <c r="E184" t="s">
        <v>873</v>
      </c>
      <c r="P184" t="s">
        <v>1110</v>
      </c>
      <c r="T184" t="s">
        <v>1872</v>
      </c>
      <c r="V184" t="s">
        <v>1763</v>
      </c>
      <c r="X184" t="s">
        <v>1767</v>
      </c>
      <c r="Y184" t="s">
        <v>1791</v>
      </c>
      <c r="Z184" t="s">
        <v>1764</v>
      </c>
      <c r="AA184" t="s">
        <v>1963</v>
      </c>
      <c r="AB184" t="s">
        <v>1817</v>
      </c>
      <c r="AC184" t="s">
        <v>1361</v>
      </c>
      <c r="AD184" t="s">
        <v>1763</v>
      </c>
      <c r="AE184" t="s">
        <v>818</v>
      </c>
      <c r="AF184" t="s">
        <v>1361</v>
      </c>
      <c r="AG184" t="s">
        <v>818</v>
      </c>
      <c r="KF184" t="s">
        <v>1361</v>
      </c>
      <c r="KH184" t="s">
        <v>818</v>
      </c>
      <c r="KI184" t="s">
        <v>818</v>
      </c>
      <c r="KJ184" t="s">
        <v>845</v>
      </c>
      <c r="KK184" t="s">
        <v>818</v>
      </c>
      <c r="KL184" t="s">
        <v>845</v>
      </c>
      <c r="KM184" t="s">
        <v>818</v>
      </c>
      <c r="KN184" t="s">
        <v>845</v>
      </c>
      <c r="KO184" t="s">
        <v>818</v>
      </c>
      <c r="KP184" t="s">
        <v>837</v>
      </c>
      <c r="KQ184" t="s">
        <v>845</v>
      </c>
      <c r="KR184" t="s">
        <v>818</v>
      </c>
      <c r="KS184" t="s">
        <v>818</v>
      </c>
      <c r="KT184" t="s">
        <v>818</v>
      </c>
      <c r="KU184" t="s">
        <v>837</v>
      </c>
      <c r="KV184" t="s">
        <v>818</v>
      </c>
      <c r="KW184" t="s">
        <v>845</v>
      </c>
      <c r="KX184" t="s">
        <v>845</v>
      </c>
      <c r="KY184" t="s">
        <v>818</v>
      </c>
      <c r="KZ184" t="s">
        <v>837</v>
      </c>
      <c r="LA184" t="s">
        <v>837</v>
      </c>
      <c r="LB184" t="s">
        <v>845</v>
      </c>
      <c r="LC184" t="s">
        <v>836</v>
      </c>
      <c r="LD184" t="s">
        <v>1361</v>
      </c>
      <c r="LE184" t="s">
        <v>879</v>
      </c>
      <c r="LF184" t="s">
        <v>879</v>
      </c>
      <c r="LH184" t="s">
        <v>1767</v>
      </c>
      <c r="LI184" t="s">
        <v>1767</v>
      </c>
      <c r="LJ184" t="s">
        <v>1767</v>
      </c>
      <c r="LK184" t="s">
        <v>1767</v>
      </c>
      <c r="LL184" t="s">
        <v>1767</v>
      </c>
      <c r="LM184" t="s">
        <v>1767</v>
      </c>
      <c r="LO184" t="s">
        <v>1767</v>
      </c>
      <c r="LQ184" t="s">
        <v>1767</v>
      </c>
      <c r="LR184" t="s">
        <v>818</v>
      </c>
      <c r="LS184" t="s">
        <v>818</v>
      </c>
      <c r="LV184" t="s">
        <v>818</v>
      </c>
      <c r="LX184" t="s">
        <v>1767</v>
      </c>
      <c r="MU184" t="s">
        <v>1818</v>
      </c>
      <c r="NR184" t="s">
        <v>1818</v>
      </c>
      <c r="NU184" t="s">
        <v>1795</v>
      </c>
      <c r="NV184" t="s">
        <v>1818</v>
      </c>
      <c r="NX184" t="s">
        <v>1773</v>
      </c>
      <c r="NY184" t="s">
        <v>837</v>
      </c>
      <c r="NZ184" t="s">
        <v>889</v>
      </c>
      <c r="OP184" t="s">
        <v>1767</v>
      </c>
      <c r="OQ184" t="s">
        <v>1774</v>
      </c>
      <c r="OR184" t="s">
        <v>1775</v>
      </c>
      <c r="OS184" t="s">
        <v>1806</v>
      </c>
      <c r="OT184" t="s">
        <v>1763</v>
      </c>
      <c r="OU184" t="s">
        <v>1767</v>
      </c>
      <c r="OV184" t="s">
        <v>1777</v>
      </c>
      <c r="OW184" t="s">
        <v>1798</v>
      </c>
      <c r="OX184" t="s">
        <v>832</v>
      </c>
      <c r="OY184" t="s">
        <v>1779</v>
      </c>
      <c r="OZ184" t="s">
        <v>956</v>
      </c>
      <c r="PA184" t="s">
        <v>1763</v>
      </c>
      <c r="PB184" t="s">
        <v>1767</v>
      </c>
      <c r="PC184" t="s">
        <v>1767</v>
      </c>
      <c r="PD184" t="s">
        <v>1767</v>
      </c>
      <c r="PE184" t="s">
        <v>1767</v>
      </c>
      <c r="PF184" t="s">
        <v>1767</v>
      </c>
      <c r="PG184" t="s">
        <v>1767</v>
      </c>
      <c r="PH184" t="s">
        <v>1767</v>
      </c>
      <c r="PI184" t="s">
        <v>1767</v>
      </c>
      <c r="PJ184" t="s">
        <v>1767</v>
      </c>
      <c r="PK184" t="s">
        <v>1767</v>
      </c>
      <c r="PL184" t="s">
        <v>1780</v>
      </c>
      <c r="PM184" t="s">
        <v>879</v>
      </c>
      <c r="PN184" t="s">
        <v>837</v>
      </c>
      <c r="PO184" t="s">
        <v>1807</v>
      </c>
      <c r="PP184" t="s">
        <v>1782</v>
      </c>
      <c r="PQ184" t="s">
        <v>1763</v>
      </c>
      <c r="PR184" t="s">
        <v>1763</v>
      </c>
      <c r="PS184" t="s">
        <v>1767</v>
      </c>
      <c r="PT184" t="s">
        <v>1767</v>
      </c>
      <c r="PU184" t="s">
        <v>1767</v>
      </c>
      <c r="PV184" t="s">
        <v>1767</v>
      </c>
      <c r="PW184" t="s">
        <v>1767</v>
      </c>
      <c r="PX184" t="s">
        <v>1767</v>
      </c>
      <c r="PY184" t="s">
        <v>1767</v>
      </c>
      <c r="PZ184" t="s">
        <v>1783</v>
      </c>
      <c r="QA184" t="s">
        <v>841</v>
      </c>
      <c r="QB184" t="s">
        <v>1850</v>
      </c>
      <c r="QC184" t="s">
        <v>1785</v>
      </c>
      <c r="QD184" t="s">
        <v>1786</v>
      </c>
      <c r="QE184" t="s">
        <v>837</v>
      </c>
      <c r="QF184" t="s">
        <v>1763</v>
      </c>
      <c r="QG184" t="s">
        <v>1763</v>
      </c>
      <c r="QH184" t="s">
        <v>1763</v>
      </c>
      <c r="QI184" t="s">
        <v>1767</v>
      </c>
      <c r="QJ184" t="s">
        <v>1763</v>
      </c>
      <c r="QK184" t="s">
        <v>1763</v>
      </c>
      <c r="QL184" t="s">
        <v>1767</v>
      </c>
      <c r="QM184" t="s">
        <v>1767</v>
      </c>
      <c r="QN184" t="s">
        <v>1767</v>
      </c>
      <c r="QO184" t="s">
        <v>1767</v>
      </c>
      <c r="QP184" t="s">
        <v>1767</v>
      </c>
      <c r="QQ184" t="s">
        <v>1767</v>
      </c>
      <c r="QR184" t="s">
        <v>1763</v>
      </c>
      <c r="QS184" t="s">
        <v>1763</v>
      </c>
      <c r="QT184" t="s">
        <v>1767</v>
      </c>
      <c r="QU184" t="s">
        <v>1767</v>
      </c>
      <c r="QV184" t="s">
        <v>1767</v>
      </c>
      <c r="QW184" t="s">
        <v>1767</v>
      </c>
      <c r="QX184" t="s">
        <v>1767</v>
      </c>
      <c r="QY184" t="s">
        <v>1767</v>
      </c>
      <c r="QZ184" t="s">
        <v>1767</v>
      </c>
      <c r="RA184" t="s">
        <v>1767</v>
      </c>
      <c r="RB184" t="s">
        <v>1767</v>
      </c>
      <c r="RC184" t="s">
        <v>1767</v>
      </c>
      <c r="RD184" t="s">
        <v>1767</v>
      </c>
      <c r="RE184" t="s">
        <v>1767</v>
      </c>
      <c r="RF184" t="s">
        <v>1767</v>
      </c>
      <c r="RG184" t="s">
        <v>1767</v>
      </c>
      <c r="RH184" t="s">
        <v>1767</v>
      </c>
      <c r="RI184" t="s">
        <v>1767</v>
      </c>
      <c r="RJ184" t="s">
        <v>1767</v>
      </c>
      <c r="RK184" t="s">
        <v>1763</v>
      </c>
      <c r="RL184" t="s">
        <v>1767</v>
      </c>
      <c r="RM184" t="s">
        <v>1763</v>
      </c>
      <c r="RN184" t="s">
        <v>1767</v>
      </c>
      <c r="RO184" t="s">
        <v>1767</v>
      </c>
      <c r="RP184" t="s">
        <v>1767</v>
      </c>
      <c r="RQ184" t="s">
        <v>1767</v>
      </c>
      <c r="RR184" t="s">
        <v>1767</v>
      </c>
      <c r="RS184" t="s">
        <v>1767</v>
      </c>
      <c r="RT184" t="s">
        <v>1767</v>
      </c>
      <c r="RU184" t="s">
        <v>1767</v>
      </c>
      <c r="RV184" t="s">
        <v>1767</v>
      </c>
      <c r="RW184" t="s">
        <v>1767</v>
      </c>
      <c r="RX184" t="s">
        <v>879</v>
      </c>
      <c r="RY184" t="s">
        <v>1818</v>
      </c>
      <c r="RZ184" t="s">
        <v>1767</v>
      </c>
      <c r="SB184" t="s">
        <v>1767</v>
      </c>
      <c r="SC184" t="s">
        <v>1767</v>
      </c>
      <c r="SD184" t="s">
        <v>1767</v>
      </c>
      <c r="SE184" t="s">
        <v>1767</v>
      </c>
      <c r="SF184" t="s">
        <v>1767</v>
      </c>
      <c r="SG184" t="s">
        <v>1767</v>
      </c>
      <c r="SH184" t="s">
        <v>1767</v>
      </c>
      <c r="SI184" t="s">
        <v>1767</v>
      </c>
      <c r="SJ184" t="s">
        <v>1767</v>
      </c>
      <c r="SK184" t="s">
        <v>1767</v>
      </c>
      <c r="SL184" t="s">
        <v>1767</v>
      </c>
      <c r="SM184" t="s">
        <v>1767</v>
      </c>
      <c r="SN184" t="s">
        <v>1763</v>
      </c>
      <c r="SO184" t="s">
        <v>1767</v>
      </c>
      <c r="SP184" t="s">
        <v>1767</v>
      </c>
      <c r="SQ184" t="s">
        <v>1767</v>
      </c>
      <c r="SR184" t="s">
        <v>1767</v>
      </c>
      <c r="SS184" t="s">
        <v>1767</v>
      </c>
      <c r="ST184" t="s">
        <v>1767</v>
      </c>
      <c r="SU184" t="s">
        <v>1767</v>
      </c>
      <c r="SV184" t="s">
        <v>1767</v>
      </c>
      <c r="SW184" t="s">
        <v>1767</v>
      </c>
      <c r="SX184" t="s">
        <v>1767</v>
      </c>
      <c r="SY184" t="s">
        <v>1767</v>
      </c>
      <c r="SZ184" t="s">
        <v>1767</v>
      </c>
      <c r="TA184" t="s">
        <v>1767</v>
      </c>
      <c r="TB184" t="s">
        <v>1767</v>
      </c>
      <c r="TC184" t="s">
        <v>1767</v>
      </c>
      <c r="TD184" t="s">
        <v>1767</v>
      </c>
      <c r="TE184" t="s">
        <v>1767</v>
      </c>
      <c r="TF184" t="s">
        <v>1763</v>
      </c>
      <c r="TG184" t="s">
        <v>1767</v>
      </c>
      <c r="TH184" t="s">
        <v>1767</v>
      </c>
      <c r="TI184" t="s">
        <v>1767</v>
      </c>
      <c r="TU184" t="s">
        <v>1767</v>
      </c>
      <c r="TY184" t="s">
        <v>1767</v>
      </c>
      <c r="TZ184" t="s">
        <v>1767</v>
      </c>
      <c r="UA184" t="s">
        <v>1767</v>
      </c>
      <c r="UB184" t="s">
        <v>1767</v>
      </c>
      <c r="UC184" t="s">
        <v>1767</v>
      </c>
      <c r="UD184" t="s">
        <v>1767</v>
      </c>
      <c r="UE184" t="s">
        <v>1767</v>
      </c>
      <c r="UF184" t="s">
        <v>1767</v>
      </c>
      <c r="UG184" t="s">
        <v>1767</v>
      </c>
      <c r="UH184" t="s">
        <v>1763</v>
      </c>
      <c r="UI184" t="s">
        <v>1767</v>
      </c>
      <c r="UJ184" t="s">
        <v>1767</v>
      </c>
      <c r="UK184" t="s">
        <v>1767</v>
      </c>
      <c r="UL184" t="s">
        <v>1767</v>
      </c>
      <c r="UM184" t="s">
        <v>1763</v>
      </c>
      <c r="UN184" t="s">
        <v>1767</v>
      </c>
      <c r="UO184" t="s">
        <v>1767</v>
      </c>
      <c r="UP184" t="s">
        <v>1767</v>
      </c>
      <c r="UQ184" t="s">
        <v>1767</v>
      </c>
      <c r="UR184" t="s">
        <v>1767</v>
      </c>
      <c r="US184" t="s">
        <v>1767</v>
      </c>
      <c r="UT184" t="s">
        <v>1767</v>
      </c>
      <c r="UU184" t="s">
        <v>1767</v>
      </c>
      <c r="UV184" t="s">
        <v>1767</v>
      </c>
      <c r="UW184" t="s">
        <v>1763</v>
      </c>
      <c r="UX184" t="s">
        <v>1767</v>
      </c>
      <c r="UY184" t="s">
        <v>1767</v>
      </c>
      <c r="UZ184" t="s">
        <v>1767</v>
      </c>
      <c r="VD184" t="s">
        <v>1763</v>
      </c>
      <c r="VE184" t="s">
        <v>1767</v>
      </c>
      <c r="VF184" t="s">
        <v>1767</v>
      </c>
      <c r="VG184" t="s">
        <v>1767</v>
      </c>
      <c r="VH184" t="s">
        <v>1767</v>
      </c>
      <c r="VI184" t="s">
        <v>1767</v>
      </c>
      <c r="VJ184" t="s">
        <v>1767</v>
      </c>
      <c r="VK184" t="s">
        <v>1767</v>
      </c>
      <c r="VL184" t="s">
        <v>1767</v>
      </c>
      <c r="VM184" t="s">
        <v>1767</v>
      </c>
      <c r="VN184" t="s">
        <v>1767</v>
      </c>
      <c r="VO184" t="s">
        <v>1767</v>
      </c>
      <c r="VP184" t="s">
        <v>1767</v>
      </c>
      <c r="VQ184" t="s">
        <v>1767</v>
      </c>
      <c r="VY184" t="s">
        <v>1767</v>
      </c>
      <c r="VZ184" t="s">
        <v>1763</v>
      </c>
      <c r="WA184" t="s">
        <v>1767</v>
      </c>
      <c r="WJ184" t="s">
        <v>1767</v>
      </c>
      <c r="WK184" t="s">
        <v>1763</v>
      </c>
      <c r="WL184" t="s">
        <v>1767</v>
      </c>
      <c r="WM184" t="s">
        <v>1763</v>
      </c>
      <c r="WN184" t="s">
        <v>1767</v>
      </c>
      <c r="WO184" t="s">
        <v>1767</v>
      </c>
      <c r="WP184" t="s">
        <v>1767</v>
      </c>
      <c r="WQ184" t="s">
        <v>1767</v>
      </c>
      <c r="WR184" t="s">
        <v>1767</v>
      </c>
      <c r="WS184" t="s">
        <v>834</v>
      </c>
      <c r="WU184" t="s">
        <v>1767</v>
      </c>
      <c r="WV184" t="s">
        <v>1767</v>
      </c>
      <c r="WW184" t="s">
        <v>1767</v>
      </c>
      <c r="WX184" t="s">
        <v>1767</v>
      </c>
      <c r="WY184" t="s">
        <v>1767</v>
      </c>
      <c r="WZ184" t="s">
        <v>1763</v>
      </c>
      <c r="XA184" t="s">
        <v>1767</v>
      </c>
      <c r="XB184" t="s">
        <v>1767</v>
      </c>
      <c r="XC184" t="s">
        <v>1789</v>
      </c>
      <c r="XD184" t="s">
        <v>1763</v>
      </c>
      <c r="XE184" t="s">
        <v>1767</v>
      </c>
      <c r="XF184" t="s">
        <v>1767</v>
      </c>
      <c r="XG184" t="s">
        <v>1767</v>
      </c>
      <c r="XH184" t="s">
        <v>1767</v>
      </c>
      <c r="XI184" t="s">
        <v>1767</v>
      </c>
      <c r="XJ184" t="s">
        <v>1767</v>
      </c>
      <c r="XK184" t="s">
        <v>1767</v>
      </c>
      <c r="XL184" t="s">
        <v>1767</v>
      </c>
      <c r="XM184" t="s">
        <v>1767</v>
      </c>
      <c r="XN184" t="s">
        <v>1767</v>
      </c>
      <c r="XO184" t="s">
        <v>1767</v>
      </c>
      <c r="XP184" t="s">
        <v>1767</v>
      </c>
      <c r="XQ184" t="s">
        <v>1767</v>
      </c>
      <c r="XR184" t="s">
        <v>1767</v>
      </c>
      <c r="XS184" t="s">
        <v>1767</v>
      </c>
      <c r="XT184" t="s">
        <v>1767</v>
      </c>
      <c r="XU184" t="s">
        <v>1767</v>
      </c>
      <c r="XV184" t="s">
        <v>1767</v>
      </c>
      <c r="XW184" t="s">
        <v>1763</v>
      </c>
      <c r="XX184" t="s">
        <v>1767</v>
      </c>
      <c r="XY184" t="s">
        <v>1767</v>
      </c>
      <c r="XZ184" t="s">
        <v>1767</v>
      </c>
      <c r="ZM184" t="s">
        <v>1767</v>
      </c>
      <c r="ZN184" t="s">
        <v>1767</v>
      </c>
      <c r="ZO184" t="s">
        <v>1767</v>
      </c>
      <c r="ZP184" t="s">
        <v>1767</v>
      </c>
      <c r="ZQ184" t="s">
        <v>1767</v>
      </c>
      <c r="ZR184" t="s">
        <v>1767</v>
      </c>
      <c r="ZS184" t="s">
        <v>1767</v>
      </c>
      <c r="ZT184" t="s">
        <v>1767</v>
      </c>
      <c r="ZU184" t="s">
        <v>1767</v>
      </c>
      <c r="ZV184" t="s">
        <v>1767</v>
      </c>
      <c r="ZW184" t="s">
        <v>1767</v>
      </c>
      <c r="ZX184" t="s">
        <v>1767</v>
      </c>
      <c r="ZY184" t="s">
        <v>1767</v>
      </c>
      <c r="ZZ184" t="s">
        <v>1767</v>
      </c>
      <c r="AAA184" t="s">
        <v>1767</v>
      </c>
      <c r="AAB184" t="s">
        <v>1763</v>
      </c>
      <c r="AAC184" t="s">
        <v>1767</v>
      </c>
      <c r="AAD184" t="s">
        <v>1767</v>
      </c>
      <c r="AAE184" t="s">
        <v>1767</v>
      </c>
      <c r="AAF184" t="s">
        <v>1767</v>
      </c>
      <c r="AAG184" t="s">
        <v>1528</v>
      </c>
      <c r="AAH184" t="s">
        <v>1767</v>
      </c>
      <c r="AAI184" t="s">
        <v>1767</v>
      </c>
      <c r="AAJ184" t="s">
        <v>1767</v>
      </c>
      <c r="AAK184" t="s">
        <v>1767</v>
      </c>
      <c r="AAL184" t="s">
        <v>1767</v>
      </c>
      <c r="AAM184" t="s">
        <v>1767</v>
      </c>
      <c r="AAN184" t="s">
        <v>1767</v>
      </c>
      <c r="AAO184" t="s">
        <v>1763</v>
      </c>
      <c r="AAP184" t="s">
        <v>1767</v>
      </c>
      <c r="AAQ184" t="s">
        <v>1767</v>
      </c>
      <c r="AAR184" t="s">
        <v>1767</v>
      </c>
      <c r="AAS184" t="s">
        <v>1767</v>
      </c>
      <c r="AAT184" t="s">
        <v>1767</v>
      </c>
      <c r="AAV184" t="s">
        <v>1767</v>
      </c>
      <c r="AAW184" t="s">
        <v>1767</v>
      </c>
      <c r="AAX184" t="s">
        <v>1767</v>
      </c>
      <c r="AAY184" t="s">
        <v>1767</v>
      </c>
      <c r="AAZ184" t="s">
        <v>1767</v>
      </c>
      <c r="ABA184" t="s">
        <v>1763</v>
      </c>
      <c r="ABB184" t="s">
        <v>1763</v>
      </c>
      <c r="ABC184" t="s">
        <v>1767</v>
      </c>
      <c r="ABD184" t="s">
        <v>1767</v>
      </c>
      <c r="ABE184" t="s">
        <v>1767</v>
      </c>
      <c r="ABF184" t="s">
        <v>1767</v>
      </c>
      <c r="ABG184" t="s">
        <v>1767</v>
      </c>
      <c r="ABH184" t="s">
        <v>1767</v>
      </c>
      <c r="ABI184" t="s">
        <v>1767</v>
      </c>
      <c r="ABJ184" t="s">
        <v>1767</v>
      </c>
      <c r="ABK184" t="s">
        <v>1767</v>
      </c>
      <c r="ABL184" t="s">
        <v>1767</v>
      </c>
      <c r="ABM184" t="s">
        <v>1767</v>
      </c>
      <c r="ABN184" t="s">
        <v>1767</v>
      </c>
      <c r="ABO184" t="s">
        <v>1767</v>
      </c>
      <c r="ABP184" t="s">
        <v>1767</v>
      </c>
      <c r="ABQ184" t="s">
        <v>1767</v>
      </c>
      <c r="ABR184" t="s">
        <v>1767</v>
      </c>
      <c r="ABS184" t="s">
        <v>1767</v>
      </c>
      <c r="ABT184" t="s">
        <v>1767</v>
      </c>
      <c r="ABU184" t="s">
        <v>1767</v>
      </c>
      <c r="ABV184" t="s">
        <v>1767</v>
      </c>
      <c r="ABW184" t="s">
        <v>1763</v>
      </c>
      <c r="ABX184" t="s">
        <v>1767</v>
      </c>
      <c r="ABY184" t="s">
        <v>1767</v>
      </c>
      <c r="ABZ184" t="s">
        <v>1767</v>
      </c>
      <c r="ACA184" t="s">
        <v>1767</v>
      </c>
      <c r="ACB184" t="s">
        <v>1767</v>
      </c>
      <c r="ACC184" t="s">
        <v>1767</v>
      </c>
      <c r="ACD184" t="s">
        <v>1767</v>
      </c>
      <c r="ACE184" t="s">
        <v>1767</v>
      </c>
      <c r="ACF184" t="s">
        <v>1767</v>
      </c>
      <c r="ACG184" t="s">
        <v>1767</v>
      </c>
      <c r="ACH184" t="s">
        <v>1767</v>
      </c>
      <c r="ACI184" t="s">
        <v>1767</v>
      </c>
    </row>
    <row r="185" spans="1:763">
      <c r="A185" t="s">
        <v>1603</v>
      </c>
      <c r="B185" t="s">
        <v>1604</v>
      </c>
      <c r="C185" t="s">
        <v>1605</v>
      </c>
      <c r="D185" t="s">
        <v>1028</v>
      </c>
      <c r="E185" t="s">
        <v>1028</v>
      </c>
      <c r="P185" t="s">
        <v>886</v>
      </c>
      <c r="T185" t="s">
        <v>1809</v>
      </c>
      <c r="V185" t="s">
        <v>1763</v>
      </c>
      <c r="X185" t="s">
        <v>1767</v>
      </c>
      <c r="Y185" t="s">
        <v>1764</v>
      </c>
      <c r="Z185" t="s">
        <v>1764</v>
      </c>
      <c r="AA185" t="s">
        <v>1792</v>
      </c>
      <c r="AB185" t="s">
        <v>1817</v>
      </c>
      <c r="AC185" t="s">
        <v>892</v>
      </c>
      <c r="AD185" t="s">
        <v>1763</v>
      </c>
      <c r="AE185" t="s">
        <v>818</v>
      </c>
      <c r="AF185" t="s">
        <v>892</v>
      </c>
      <c r="AG185" t="s">
        <v>818</v>
      </c>
      <c r="KF185" t="s">
        <v>892</v>
      </c>
      <c r="KH185" t="s">
        <v>818</v>
      </c>
      <c r="KI185" t="s">
        <v>818</v>
      </c>
      <c r="KJ185" t="s">
        <v>845</v>
      </c>
      <c r="KK185" t="s">
        <v>818</v>
      </c>
      <c r="KL185" t="s">
        <v>818</v>
      </c>
      <c r="KM185" t="s">
        <v>845</v>
      </c>
      <c r="KN185" t="s">
        <v>837</v>
      </c>
      <c r="KO185" t="s">
        <v>818</v>
      </c>
      <c r="KP185" t="s">
        <v>845</v>
      </c>
      <c r="KQ185" t="s">
        <v>879</v>
      </c>
      <c r="KR185" t="s">
        <v>845</v>
      </c>
      <c r="KS185" t="s">
        <v>818</v>
      </c>
      <c r="KT185" t="s">
        <v>818</v>
      </c>
      <c r="KU185" t="s">
        <v>818</v>
      </c>
      <c r="KV185" t="s">
        <v>818</v>
      </c>
      <c r="KW185" t="s">
        <v>845</v>
      </c>
      <c r="KX185" t="s">
        <v>818</v>
      </c>
      <c r="KY185" t="s">
        <v>818</v>
      </c>
      <c r="KZ185" t="s">
        <v>845</v>
      </c>
      <c r="LA185" t="s">
        <v>845</v>
      </c>
      <c r="LB185" t="s">
        <v>837</v>
      </c>
      <c r="LC185" t="s">
        <v>837</v>
      </c>
      <c r="LD185" t="s">
        <v>892</v>
      </c>
      <c r="LE185" t="s">
        <v>818</v>
      </c>
      <c r="LF185" t="s">
        <v>836</v>
      </c>
      <c r="LH185" t="s">
        <v>1763</v>
      </c>
      <c r="LI185" t="s">
        <v>1767</v>
      </c>
      <c r="LJ185" t="s">
        <v>1767</v>
      </c>
      <c r="LK185" t="s">
        <v>1767</v>
      </c>
      <c r="LL185" t="s">
        <v>1767</v>
      </c>
      <c r="LM185" t="s">
        <v>1767</v>
      </c>
      <c r="LN185" t="s">
        <v>1763</v>
      </c>
      <c r="LO185" t="s">
        <v>1763</v>
      </c>
      <c r="LP185" t="s">
        <v>1763</v>
      </c>
      <c r="LQ185" t="s">
        <v>1763</v>
      </c>
      <c r="LR185" t="s">
        <v>845</v>
      </c>
      <c r="LV185" t="s">
        <v>845</v>
      </c>
      <c r="LX185" t="s">
        <v>1767</v>
      </c>
      <c r="MU185" t="s">
        <v>1767</v>
      </c>
      <c r="MV185" t="s">
        <v>1767</v>
      </c>
      <c r="MW185" t="s">
        <v>1767</v>
      </c>
      <c r="MX185" t="s">
        <v>1767</v>
      </c>
      <c r="MY185" t="s">
        <v>1767</v>
      </c>
      <c r="MZ185" t="s">
        <v>1763</v>
      </c>
      <c r="NA185" t="s">
        <v>1767</v>
      </c>
      <c r="NB185" t="s">
        <v>1767</v>
      </c>
      <c r="NR185" t="s">
        <v>1763</v>
      </c>
      <c r="NS185" t="s">
        <v>1767</v>
      </c>
      <c r="NU185" t="s">
        <v>1772</v>
      </c>
      <c r="NX185" t="s">
        <v>1773</v>
      </c>
      <c r="OP185" t="s">
        <v>1763</v>
      </c>
      <c r="OQ185" t="s">
        <v>1774</v>
      </c>
      <c r="OR185" t="s">
        <v>1775</v>
      </c>
      <c r="OS185" t="s">
        <v>1806</v>
      </c>
      <c r="OT185" t="s">
        <v>1763</v>
      </c>
      <c r="OU185" t="s">
        <v>1763</v>
      </c>
      <c r="OV185" t="s">
        <v>1867</v>
      </c>
      <c r="PA185" t="s">
        <v>1767</v>
      </c>
      <c r="PB185" t="s">
        <v>1767</v>
      </c>
      <c r="PC185" t="s">
        <v>1767</v>
      </c>
      <c r="PD185" t="s">
        <v>1767</v>
      </c>
      <c r="PE185" t="s">
        <v>1767</v>
      </c>
      <c r="PF185" t="s">
        <v>1763</v>
      </c>
      <c r="PG185" t="s">
        <v>1767</v>
      </c>
      <c r="PH185" t="s">
        <v>1767</v>
      </c>
      <c r="PI185" t="s">
        <v>1767</v>
      </c>
      <c r="PJ185" t="s">
        <v>1767</v>
      </c>
      <c r="PM185" t="s">
        <v>1057</v>
      </c>
      <c r="PN185" t="s">
        <v>836</v>
      </c>
      <c r="PO185" t="s">
        <v>1781</v>
      </c>
      <c r="PP185" t="s">
        <v>1782</v>
      </c>
      <c r="PQ185" t="s">
        <v>1763</v>
      </c>
      <c r="PR185" t="s">
        <v>1763</v>
      </c>
      <c r="PS185" t="s">
        <v>1767</v>
      </c>
      <c r="PT185" t="s">
        <v>1767</v>
      </c>
      <c r="PU185" t="s">
        <v>1767</v>
      </c>
      <c r="PV185" t="s">
        <v>1767</v>
      </c>
      <c r="PW185" t="s">
        <v>1767</v>
      </c>
      <c r="PX185" t="s">
        <v>1767</v>
      </c>
      <c r="PY185" t="s">
        <v>1767</v>
      </c>
      <c r="PZ185" t="s">
        <v>1783</v>
      </c>
      <c r="QA185" t="s">
        <v>841</v>
      </c>
      <c r="QB185" t="s">
        <v>1850</v>
      </c>
      <c r="QC185" t="s">
        <v>1785</v>
      </c>
      <c r="QD185" t="s">
        <v>1815</v>
      </c>
      <c r="QE185" t="s">
        <v>879</v>
      </c>
      <c r="QF185" t="s">
        <v>1763</v>
      </c>
      <c r="QG185" t="s">
        <v>1763</v>
      </c>
      <c r="QH185" t="s">
        <v>1763</v>
      </c>
      <c r="QI185" t="s">
        <v>1767</v>
      </c>
      <c r="QJ185" t="s">
        <v>1763</v>
      </c>
      <c r="QK185" t="s">
        <v>1763</v>
      </c>
      <c r="QL185" t="s">
        <v>1767</v>
      </c>
      <c r="QM185" t="s">
        <v>1767</v>
      </c>
      <c r="QN185" t="s">
        <v>1767</v>
      </c>
      <c r="QO185" t="s">
        <v>1767</v>
      </c>
      <c r="QP185" t="s">
        <v>1767</v>
      </c>
      <c r="QQ185" t="s">
        <v>1767</v>
      </c>
      <c r="QR185" t="s">
        <v>1763</v>
      </c>
      <c r="QS185" t="s">
        <v>1763</v>
      </c>
      <c r="QT185" t="s">
        <v>1767</v>
      </c>
      <c r="QU185" t="s">
        <v>1767</v>
      </c>
      <c r="QV185" t="s">
        <v>1767</v>
      </c>
      <c r="QW185" t="s">
        <v>1767</v>
      </c>
      <c r="QX185" t="s">
        <v>1767</v>
      </c>
      <c r="QY185" t="s">
        <v>1767</v>
      </c>
      <c r="QZ185" t="s">
        <v>1767</v>
      </c>
      <c r="RA185" t="s">
        <v>1767</v>
      </c>
      <c r="RB185" t="s">
        <v>1767</v>
      </c>
      <c r="RC185" t="s">
        <v>1767</v>
      </c>
      <c r="RD185" t="s">
        <v>1767</v>
      </c>
      <c r="RE185" t="s">
        <v>1767</v>
      </c>
      <c r="RF185" t="s">
        <v>1767</v>
      </c>
      <c r="RG185" t="s">
        <v>1767</v>
      </c>
      <c r="RH185" t="s">
        <v>1767</v>
      </c>
      <c r="RI185" t="s">
        <v>1767</v>
      </c>
      <c r="RJ185" t="s">
        <v>1767</v>
      </c>
      <c r="RK185" t="s">
        <v>1763</v>
      </c>
      <c r="RL185" t="s">
        <v>1767</v>
      </c>
      <c r="RM185" t="s">
        <v>1763</v>
      </c>
      <c r="RN185" t="s">
        <v>1763</v>
      </c>
      <c r="RO185" t="s">
        <v>1767</v>
      </c>
      <c r="RP185" t="s">
        <v>1767</v>
      </c>
      <c r="RQ185" t="s">
        <v>1767</v>
      </c>
      <c r="RR185" t="s">
        <v>1767</v>
      </c>
      <c r="RS185" t="s">
        <v>1767</v>
      </c>
      <c r="RT185" t="s">
        <v>1767</v>
      </c>
      <c r="RU185" t="s">
        <v>1767</v>
      </c>
      <c r="RV185" t="s">
        <v>1767</v>
      </c>
      <c r="RW185" t="s">
        <v>1767</v>
      </c>
      <c r="RX185" t="s">
        <v>836</v>
      </c>
      <c r="RY185" t="s">
        <v>1818</v>
      </c>
      <c r="RZ185" t="s">
        <v>1763</v>
      </c>
      <c r="SA185" t="s">
        <v>1763</v>
      </c>
      <c r="SB185" t="s">
        <v>1767</v>
      </c>
      <c r="SC185" t="s">
        <v>1767</v>
      </c>
      <c r="SD185" t="s">
        <v>1767</v>
      </c>
      <c r="SE185" t="s">
        <v>1767</v>
      </c>
      <c r="SF185" t="s">
        <v>1767</v>
      </c>
      <c r="SG185" t="s">
        <v>1767</v>
      </c>
      <c r="SH185" t="s">
        <v>1767</v>
      </c>
      <c r="SI185" t="s">
        <v>1767</v>
      </c>
      <c r="SJ185" t="s">
        <v>1763</v>
      </c>
      <c r="SK185" t="s">
        <v>1767</v>
      </c>
      <c r="SL185" t="s">
        <v>1767</v>
      </c>
      <c r="SM185" t="s">
        <v>1767</v>
      </c>
      <c r="SN185" t="s">
        <v>1767</v>
      </c>
      <c r="SO185" t="s">
        <v>1767</v>
      </c>
      <c r="SP185" t="s">
        <v>1767</v>
      </c>
      <c r="SQ185" t="s">
        <v>1767</v>
      </c>
      <c r="SR185" t="s">
        <v>1767</v>
      </c>
      <c r="SS185" t="s">
        <v>1767</v>
      </c>
      <c r="ST185" t="s">
        <v>1767</v>
      </c>
      <c r="SU185" t="s">
        <v>1767</v>
      </c>
      <c r="SV185" t="s">
        <v>1767</v>
      </c>
      <c r="SW185" t="s">
        <v>1767</v>
      </c>
      <c r="SX185" t="s">
        <v>1767</v>
      </c>
      <c r="SY185" t="s">
        <v>1767</v>
      </c>
      <c r="SZ185" t="s">
        <v>1767</v>
      </c>
      <c r="TA185" t="s">
        <v>1767</v>
      </c>
      <c r="TB185" t="s">
        <v>1767</v>
      </c>
      <c r="TC185" t="s">
        <v>1767</v>
      </c>
      <c r="TD185" t="s">
        <v>1767</v>
      </c>
      <c r="TE185" t="s">
        <v>1767</v>
      </c>
      <c r="TF185" t="s">
        <v>1763</v>
      </c>
      <c r="TG185" t="s">
        <v>1767</v>
      </c>
      <c r="TH185" t="s">
        <v>1767</v>
      </c>
      <c r="TI185" t="s">
        <v>1767</v>
      </c>
      <c r="TU185" t="s">
        <v>1767</v>
      </c>
      <c r="TY185" t="s">
        <v>1763</v>
      </c>
      <c r="TZ185" t="s">
        <v>1767</v>
      </c>
      <c r="UA185" t="s">
        <v>1767</v>
      </c>
      <c r="UB185" t="s">
        <v>1767</v>
      </c>
      <c r="UC185" t="s">
        <v>1767</v>
      </c>
      <c r="UD185" t="s">
        <v>1767</v>
      </c>
      <c r="UE185" t="s">
        <v>1767</v>
      </c>
      <c r="UF185" t="s">
        <v>1767</v>
      </c>
      <c r="UG185" t="s">
        <v>1767</v>
      </c>
      <c r="UH185" t="s">
        <v>1767</v>
      </c>
      <c r="UI185" t="s">
        <v>1767</v>
      </c>
      <c r="UJ185" t="s">
        <v>1767</v>
      </c>
      <c r="UK185" t="s">
        <v>1767</v>
      </c>
      <c r="UL185" t="s">
        <v>1763</v>
      </c>
      <c r="UM185" t="s">
        <v>1763</v>
      </c>
      <c r="UN185" t="s">
        <v>1767</v>
      </c>
      <c r="UO185" t="s">
        <v>1767</v>
      </c>
      <c r="UP185" t="s">
        <v>1767</v>
      </c>
      <c r="UQ185" t="s">
        <v>1767</v>
      </c>
      <c r="UR185" t="s">
        <v>1767</v>
      </c>
      <c r="US185" t="s">
        <v>1767</v>
      </c>
      <c r="UT185" t="s">
        <v>1767</v>
      </c>
      <c r="UU185" t="s">
        <v>1767</v>
      </c>
      <c r="UV185" t="s">
        <v>1767</v>
      </c>
      <c r="UW185" t="s">
        <v>1763</v>
      </c>
      <c r="UX185" t="s">
        <v>1767</v>
      </c>
      <c r="UY185" t="s">
        <v>1767</v>
      </c>
      <c r="UZ185" t="s">
        <v>1767</v>
      </c>
      <c r="VD185" t="s">
        <v>1763</v>
      </c>
      <c r="VE185" t="s">
        <v>1767</v>
      </c>
      <c r="VF185" t="s">
        <v>1767</v>
      </c>
      <c r="VG185" t="s">
        <v>1767</v>
      </c>
      <c r="VH185" t="s">
        <v>1767</v>
      </c>
      <c r="VI185" t="s">
        <v>1767</v>
      </c>
      <c r="VJ185" t="s">
        <v>1767</v>
      </c>
      <c r="VK185" t="s">
        <v>1767</v>
      </c>
      <c r="VL185" t="s">
        <v>1767</v>
      </c>
      <c r="VM185" t="s">
        <v>1767</v>
      </c>
      <c r="VN185" t="s">
        <v>1767</v>
      </c>
      <c r="VO185" t="s">
        <v>1767</v>
      </c>
      <c r="VP185" t="s">
        <v>1767</v>
      </c>
      <c r="VQ185" t="s">
        <v>1767</v>
      </c>
      <c r="VR185" t="s">
        <v>1763</v>
      </c>
      <c r="VS185" t="s">
        <v>1767</v>
      </c>
      <c r="VT185" t="s">
        <v>1767</v>
      </c>
      <c r="VU185" t="s">
        <v>1763</v>
      </c>
      <c r="VV185" t="s">
        <v>1767</v>
      </c>
      <c r="VW185" t="s">
        <v>1767</v>
      </c>
      <c r="VX185" t="s">
        <v>1767</v>
      </c>
      <c r="VY185" t="s">
        <v>1763</v>
      </c>
      <c r="VZ185" t="s">
        <v>1763</v>
      </c>
      <c r="WA185" t="s">
        <v>1763</v>
      </c>
      <c r="WB185" t="s">
        <v>1767</v>
      </c>
      <c r="WJ185" t="s">
        <v>1763</v>
      </c>
      <c r="WK185" t="s">
        <v>1763</v>
      </c>
      <c r="WL185" t="s">
        <v>1767</v>
      </c>
      <c r="WM185" t="s">
        <v>1767</v>
      </c>
      <c r="WN185" t="s">
        <v>1767</v>
      </c>
      <c r="WO185" t="s">
        <v>1767</v>
      </c>
      <c r="WP185" t="s">
        <v>1767</v>
      </c>
      <c r="WQ185" t="s">
        <v>1767</v>
      </c>
      <c r="WR185" t="s">
        <v>1767</v>
      </c>
      <c r="WS185" t="s">
        <v>956</v>
      </c>
      <c r="WT185" t="s">
        <v>1897</v>
      </c>
      <c r="WU185" t="s">
        <v>1767</v>
      </c>
      <c r="WV185" t="s">
        <v>1767</v>
      </c>
      <c r="WW185" t="s">
        <v>1763</v>
      </c>
      <c r="WX185" t="s">
        <v>1767</v>
      </c>
      <c r="WY185" t="s">
        <v>1767</v>
      </c>
      <c r="WZ185" t="s">
        <v>1767</v>
      </c>
      <c r="XA185" t="s">
        <v>1767</v>
      </c>
      <c r="XB185" t="s">
        <v>1767</v>
      </c>
      <c r="XC185" t="s">
        <v>1789</v>
      </c>
      <c r="XD185" t="s">
        <v>1763</v>
      </c>
      <c r="XE185" t="s">
        <v>1767</v>
      </c>
      <c r="XF185" t="s">
        <v>1767</v>
      </c>
      <c r="XG185" t="s">
        <v>1767</v>
      </c>
      <c r="XH185" t="s">
        <v>1767</v>
      </c>
      <c r="XI185" t="s">
        <v>1767</v>
      </c>
      <c r="XJ185" t="s">
        <v>1767</v>
      </c>
      <c r="XK185" t="s">
        <v>1767</v>
      </c>
      <c r="XL185" t="s">
        <v>1767</v>
      </c>
      <c r="XM185" t="s">
        <v>1767</v>
      </c>
      <c r="XN185" t="s">
        <v>1763</v>
      </c>
      <c r="XO185" t="s">
        <v>1767</v>
      </c>
      <c r="XP185" t="s">
        <v>1767</v>
      </c>
      <c r="XQ185" t="s">
        <v>1767</v>
      </c>
      <c r="XR185" t="s">
        <v>1767</v>
      </c>
      <c r="XS185" t="s">
        <v>1767</v>
      </c>
      <c r="XT185" t="s">
        <v>1767</v>
      </c>
      <c r="XU185" t="s">
        <v>1767</v>
      </c>
      <c r="XV185" t="s">
        <v>1767</v>
      </c>
      <c r="XW185" t="s">
        <v>1763</v>
      </c>
      <c r="XX185" t="s">
        <v>1767</v>
      </c>
      <c r="XY185" t="s">
        <v>1767</v>
      </c>
      <c r="XZ185" t="s">
        <v>1767</v>
      </c>
      <c r="ZM185" t="s">
        <v>1767</v>
      </c>
      <c r="ZN185" t="s">
        <v>1767</v>
      </c>
      <c r="ZO185" t="s">
        <v>1767</v>
      </c>
      <c r="ZP185" t="s">
        <v>1767</v>
      </c>
      <c r="ZQ185" t="s">
        <v>1767</v>
      </c>
      <c r="ZR185" t="s">
        <v>1767</v>
      </c>
      <c r="ZS185" t="s">
        <v>1767</v>
      </c>
      <c r="ZT185" t="s">
        <v>1767</v>
      </c>
      <c r="ZU185" t="s">
        <v>1767</v>
      </c>
      <c r="ZV185" t="s">
        <v>1767</v>
      </c>
      <c r="ZW185" t="s">
        <v>1767</v>
      </c>
      <c r="ZX185" t="s">
        <v>1767</v>
      </c>
      <c r="ZY185" t="s">
        <v>1767</v>
      </c>
      <c r="ZZ185" t="s">
        <v>1767</v>
      </c>
      <c r="AAA185" t="s">
        <v>1767</v>
      </c>
      <c r="AAB185" t="s">
        <v>1767</v>
      </c>
      <c r="AAC185" t="s">
        <v>1767</v>
      </c>
      <c r="AAD185" t="s">
        <v>1763</v>
      </c>
      <c r="AAE185" t="s">
        <v>1767</v>
      </c>
      <c r="AAF185" t="s">
        <v>1767</v>
      </c>
      <c r="AAH185" t="s">
        <v>1767</v>
      </c>
      <c r="AAI185" t="s">
        <v>1767</v>
      </c>
      <c r="AAJ185" t="s">
        <v>1767</v>
      </c>
      <c r="AAK185" t="s">
        <v>1767</v>
      </c>
      <c r="AAL185" t="s">
        <v>1763</v>
      </c>
      <c r="AAM185" t="s">
        <v>1767</v>
      </c>
      <c r="AAN185" t="s">
        <v>1767</v>
      </c>
      <c r="AAO185" t="s">
        <v>1767</v>
      </c>
      <c r="AAP185" t="s">
        <v>1767</v>
      </c>
      <c r="AAQ185" t="s">
        <v>1767</v>
      </c>
      <c r="AAR185" t="s">
        <v>1767</v>
      </c>
      <c r="AAS185" t="s">
        <v>1767</v>
      </c>
      <c r="AAT185" t="s">
        <v>1767</v>
      </c>
      <c r="AAV185" t="s">
        <v>1763</v>
      </c>
      <c r="AAW185" t="s">
        <v>1763</v>
      </c>
      <c r="AAX185" t="s">
        <v>1767</v>
      </c>
      <c r="AAY185" t="s">
        <v>1767</v>
      </c>
      <c r="AAZ185" t="s">
        <v>1767</v>
      </c>
      <c r="ABA185" t="s">
        <v>1763</v>
      </c>
      <c r="ABB185" t="s">
        <v>1763</v>
      </c>
      <c r="ABC185" t="s">
        <v>1767</v>
      </c>
      <c r="ABD185" t="s">
        <v>1767</v>
      </c>
      <c r="ABE185" t="s">
        <v>1767</v>
      </c>
      <c r="ABF185" t="s">
        <v>1767</v>
      </c>
      <c r="ABG185" t="s">
        <v>1767</v>
      </c>
      <c r="ABH185" t="s">
        <v>1767</v>
      </c>
      <c r="ABI185" t="s">
        <v>1767</v>
      </c>
      <c r="ABJ185" t="s">
        <v>1767</v>
      </c>
      <c r="ABK185" t="s">
        <v>1767</v>
      </c>
      <c r="ABL185" t="s">
        <v>1767</v>
      </c>
      <c r="ABM185" t="s">
        <v>1767</v>
      </c>
      <c r="ABN185" t="s">
        <v>1767</v>
      </c>
      <c r="ABO185" t="s">
        <v>1767</v>
      </c>
      <c r="ABP185" t="s">
        <v>1767</v>
      </c>
      <c r="ABQ185" t="s">
        <v>1767</v>
      </c>
      <c r="ABR185" t="s">
        <v>1767</v>
      </c>
      <c r="ABS185" t="s">
        <v>1767</v>
      </c>
      <c r="ABT185" t="s">
        <v>1767</v>
      </c>
      <c r="ABU185" t="s">
        <v>1767</v>
      </c>
      <c r="ABV185" t="s">
        <v>1767</v>
      </c>
      <c r="ABW185" t="s">
        <v>1767</v>
      </c>
      <c r="ABX185" t="s">
        <v>1763</v>
      </c>
      <c r="ABY185" t="s">
        <v>1767</v>
      </c>
      <c r="ABZ185" t="s">
        <v>1767</v>
      </c>
      <c r="ACA185" t="s">
        <v>1767</v>
      </c>
      <c r="ACB185" t="s">
        <v>1767</v>
      </c>
      <c r="ACC185" t="s">
        <v>1767</v>
      </c>
      <c r="ACD185" t="s">
        <v>1767</v>
      </c>
      <c r="ACE185" t="s">
        <v>1767</v>
      </c>
      <c r="ACF185" t="s">
        <v>1767</v>
      </c>
      <c r="ACG185" t="s">
        <v>1767</v>
      </c>
      <c r="ACH185" t="s">
        <v>1767</v>
      </c>
      <c r="ACI185" t="s">
        <v>1767</v>
      </c>
    </row>
    <row r="186" spans="1:763">
      <c r="A186" t="s">
        <v>1606</v>
      </c>
      <c r="B186" t="s">
        <v>1607</v>
      </c>
      <c r="C186" t="s">
        <v>1608</v>
      </c>
      <c r="D186" t="s">
        <v>873</v>
      </c>
      <c r="E186" t="s">
        <v>873</v>
      </c>
      <c r="P186" t="s">
        <v>812</v>
      </c>
      <c r="T186" t="s">
        <v>1842</v>
      </c>
      <c r="V186" t="s">
        <v>1763</v>
      </c>
      <c r="X186" t="s">
        <v>1767</v>
      </c>
      <c r="Y186" t="s">
        <v>1791</v>
      </c>
      <c r="Z186" t="s">
        <v>1791</v>
      </c>
      <c r="AA186" t="s">
        <v>1792</v>
      </c>
      <c r="AB186" t="s">
        <v>1817</v>
      </c>
      <c r="AC186" t="s">
        <v>1967</v>
      </c>
      <c r="AD186" t="s">
        <v>1763</v>
      </c>
      <c r="AE186" t="s">
        <v>818</v>
      </c>
      <c r="AF186" t="s">
        <v>1967</v>
      </c>
      <c r="AG186" t="s">
        <v>818</v>
      </c>
      <c r="KF186" t="s">
        <v>1967</v>
      </c>
      <c r="KH186" t="s">
        <v>818</v>
      </c>
      <c r="KI186" t="s">
        <v>818</v>
      </c>
      <c r="KJ186" t="s">
        <v>818</v>
      </c>
      <c r="KK186" t="s">
        <v>818</v>
      </c>
      <c r="KL186" t="s">
        <v>818</v>
      </c>
      <c r="KM186" t="s">
        <v>818</v>
      </c>
      <c r="KN186" t="s">
        <v>818</v>
      </c>
      <c r="KO186" t="s">
        <v>818</v>
      </c>
      <c r="KP186" t="s">
        <v>818</v>
      </c>
      <c r="KQ186" t="s">
        <v>818</v>
      </c>
      <c r="KR186" t="s">
        <v>818</v>
      </c>
      <c r="KS186" t="s">
        <v>818</v>
      </c>
      <c r="KT186" t="s">
        <v>818</v>
      </c>
      <c r="KU186" t="s">
        <v>818</v>
      </c>
      <c r="KV186" t="s">
        <v>837</v>
      </c>
      <c r="KW186" t="s">
        <v>879</v>
      </c>
      <c r="KX186" t="s">
        <v>1879</v>
      </c>
      <c r="KY186" t="s">
        <v>818</v>
      </c>
      <c r="KZ186" t="s">
        <v>837</v>
      </c>
      <c r="LA186" t="s">
        <v>1609</v>
      </c>
      <c r="LB186" t="s">
        <v>818</v>
      </c>
      <c r="LC186" t="s">
        <v>837</v>
      </c>
      <c r="LD186" t="s">
        <v>1968</v>
      </c>
      <c r="LE186" t="s">
        <v>837</v>
      </c>
      <c r="LF186" t="s">
        <v>1609</v>
      </c>
      <c r="LH186" t="s">
        <v>1767</v>
      </c>
      <c r="LI186" t="s">
        <v>1767</v>
      </c>
      <c r="LJ186" t="s">
        <v>1763</v>
      </c>
      <c r="LK186" t="s">
        <v>1763</v>
      </c>
      <c r="LL186" t="s">
        <v>1763</v>
      </c>
      <c r="LM186" t="s">
        <v>1763</v>
      </c>
      <c r="LN186" t="s">
        <v>1767</v>
      </c>
      <c r="LO186" t="s">
        <v>1763</v>
      </c>
      <c r="LP186" t="s">
        <v>1767</v>
      </c>
      <c r="LQ186" t="s">
        <v>1767</v>
      </c>
      <c r="LV186" t="s">
        <v>818</v>
      </c>
      <c r="LX186" t="s">
        <v>1763</v>
      </c>
      <c r="LY186" t="s">
        <v>1808</v>
      </c>
      <c r="LZ186" t="s">
        <v>1818</v>
      </c>
      <c r="MU186" t="s">
        <v>1763</v>
      </c>
      <c r="NC186" t="s">
        <v>1818</v>
      </c>
      <c r="ND186" t="s">
        <v>1818</v>
      </c>
      <c r="NE186" t="s">
        <v>1763</v>
      </c>
      <c r="NR186" t="s">
        <v>1763</v>
      </c>
      <c r="NS186" t="s">
        <v>1767</v>
      </c>
      <c r="NU186" t="s">
        <v>1882</v>
      </c>
      <c r="NY186" t="s">
        <v>818</v>
      </c>
      <c r="OA186" t="s">
        <v>1767</v>
      </c>
      <c r="OB186" t="s">
        <v>1767</v>
      </c>
      <c r="OC186" t="s">
        <v>1767</v>
      </c>
      <c r="OD186" t="s">
        <v>1767</v>
      </c>
      <c r="OE186" t="s">
        <v>1767</v>
      </c>
      <c r="OF186" t="s">
        <v>1767</v>
      </c>
      <c r="OG186" t="s">
        <v>1767</v>
      </c>
      <c r="OH186" t="s">
        <v>1767</v>
      </c>
      <c r="OI186" t="s">
        <v>1767</v>
      </c>
      <c r="OJ186" t="s">
        <v>1767</v>
      </c>
      <c r="OK186" t="s">
        <v>1767</v>
      </c>
      <c r="OL186" t="s">
        <v>1767</v>
      </c>
      <c r="OM186" t="s">
        <v>1763</v>
      </c>
      <c r="ON186" t="s">
        <v>1767</v>
      </c>
      <c r="OP186" t="s">
        <v>1767</v>
      </c>
      <c r="OQ186" t="s">
        <v>1774</v>
      </c>
      <c r="OR186" t="s">
        <v>1797</v>
      </c>
      <c r="OS186" t="s">
        <v>1806</v>
      </c>
      <c r="OT186" t="s">
        <v>1767</v>
      </c>
      <c r="OU186" t="s">
        <v>1767</v>
      </c>
      <c r="OV186" t="s">
        <v>1877</v>
      </c>
      <c r="PA186" t="s">
        <v>1763</v>
      </c>
      <c r="PB186" t="s">
        <v>1767</v>
      </c>
      <c r="PC186" t="s">
        <v>1767</v>
      </c>
      <c r="PD186" t="s">
        <v>1763</v>
      </c>
      <c r="PE186" t="s">
        <v>1763</v>
      </c>
      <c r="PF186" t="s">
        <v>1767</v>
      </c>
      <c r="PG186" t="s">
        <v>1767</v>
      </c>
      <c r="PH186" t="s">
        <v>1767</v>
      </c>
      <c r="PI186" t="s">
        <v>1767</v>
      </c>
      <c r="PJ186" t="s">
        <v>1767</v>
      </c>
      <c r="PL186" t="s">
        <v>1780</v>
      </c>
      <c r="PM186" t="s">
        <v>1057</v>
      </c>
      <c r="PN186" t="s">
        <v>836</v>
      </c>
      <c r="PO186" t="s">
        <v>1818</v>
      </c>
      <c r="PP186" t="s">
        <v>1813</v>
      </c>
      <c r="PQ186" t="s">
        <v>1763</v>
      </c>
      <c r="PR186" t="s">
        <v>1767</v>
      </c>
      <c r="PS186" t="s">
        <v>1767</v>
      </c>
      <c r="PT186" t="s">
        <v>1763</v>
      </c>
      <c r="PU186" t="s">
        <v>1767</v>
      </c>
      <c r="PV186" t="s">
        <v>1767</v>
      </c>
      <c r="PW186" t="s">
        <v>1767</v>
      </c>
      <c r="PX186" t="s">
        <v>1767</v>
      </c>
      <c r="PY186" t="s">
        <v>1767</v>
      </c>
      <c r="PZ186" t="s">
        <v>1767</v>
      </c>
      <c r="QA186" t="s">
        <v>1896</v>
      </c>
      <c r="QB186" t="s">
        <v>1814</v>
      </c>
      <c r="QC186" t="s">
        <v>1785</v>
      </c>
      <c r="QD186" t="s">
        <v>1869</v>
      </c>
      <c r="QE186" t="s">
        <v>845</v>
      </c>
      <c r="QF186" t="s">
        <v>1763</v>
      </c>
      <c r="QG186" t="s">
        <v>1767</v>
      </c>
      <c r="QH186" t="s">
        <v>1767</v>
      </c>
      <c r="QI186" t="s">
        <v>1767</v>
      </c>
      <c r="QJ186" t="s">
        <v>1767</v>
      </c>
      <c r="QK186" t="s">
        <v>1763</v>
      </c>
      <c r="QL186" t="s">
        <v>1767</v>
      </c>
      <c r="QM186" t="s">
        <v>1767</v>
      </c>
      <c r="QN186" t="s">
        <v>1767</v>
      </c>
      <c r="QO186" t="s">
        <v>1767</v>
      </c>
      <c r="QP186" t="s">
        <v>1767</v>
      </c>
      <c r="QQ186" t="s">
        <v>1767</v>
      </c>
      <c r="QR186" t="s">
        <v>1801</v>
      </c>
      <c r="QS186" t="s">
        <v>1767</v>
      </c>
      <c r="QT186" t="s">
        <v>1763</v>
      </c>
      <c r="QU186" t="s">
        <v>1767</v>
      </c>
      <c r="QV186" t="s">
        <v>1767</v>
      </c>
      <c r="QW186" t="s">
        <v>1767</v>
      </c>
      <c r="QX186" t="s">
        <v>1767</v>
      </c>
      <c r="QY186" t="s">
        <v>1767</v>
      </c>
      <c r="QZ186" t="s">
        <v>1767</v>
      </c>
      <c r="RA186" t="s">
        <v>1767</v>
      </c>
      <c r="RB186" t="s">
        <v>1767</v>
      </c>
      <c r="RC186" t="s">
        <v>1767</v>
      </c>
      <c r="RD186" t="s">
        <v>1767</v>
      </c>
      <c r="RE186" t="s">
        <v>1767</v>
      </c>
      <c r="RF186" t="s">
        <v>1767</v>
      </c>
      <c r="RG186" t="s">
        <v>1767</v>
      </c>
      <c r="RH186" t="s">
        <v>1767</v>
      </c>
      <c r="RI186" t="s">
        <v>1767</v>
      </c>
      <c r="RJ186" t="s">
        <v>1767</v>
      </c>
      <c r="RK186" t="s">
        <v>1763</v>
      </c>
      <c r="RL186" t="s">
        <v>1763</v>
      </c>
      <c r="RM186" t="s">
        <v>1767</v>
      </c>
      <c r="RN186" t="s">
        <v>1767</v>
      </c>
      <c r="RO186" t="s">
        <v>1767</v>
      </c>
      <c r="RP186" t="s">
        <v>1767</v>
      </c>
      <c r="RQ186" t="s">
        <v>1767</v>
      </c>
      <c r="RR186" t="s">
        <v>1767</v>
      </c>
      <c r="RS186" t="s">
        <v>1767</v>
      </c>
      <c r="RT186" t="s">
        <v>1767</v>
      </c>
      <c r="RU186" t="s">
        <v>1767</v>
      </c>
      <c r="RV186" t="s">
        <v>1767</v>
      </c>
      <c r="RW186" t="s">
        <v>1767</v>
      </c>
      <c r="RX186" t="s">
        <v>1609</v>
      </c>
      <c r="RY186" t="s">
        <v>908</v>
      </c>
      <c r="RZ186" t="s">
        <v>1763</v>
      </c>
      <c r="SA186" t="s">
        <v>1767</v>
      </c>
      <c r="SB186" t="s">
        <v>1767</v>
      </c>
      <c r="SC186" t="s">
        <v>1767</v>
      </c>
      <c r="SD186" t="s">
        <v>1767</v>
      </c>
      <c r="SE186" t="s">
        <v>1767</v>
      </c>
      <c r="SF186" t="s">
        <v>1767</v>
      </c>
      <c r="SG186" t="s">
        <v>1767</v>
      </c>
      <c r="SH186" t="s">
        <v>1767</v>
      </c>
      <c r="SI186" t="s">
        <v>1763</v>
      </c>
      <c r="SJ186" t="s">
        <v>1767</v>
      </c>
      <c r="SK186" t="s">
        <v>1767</v>
      </c>
      <c r="SL186" t="s">
        <v>1767</v>
      </c>
      <c r="SM186" t="s">
        <v>1767</v>
      </c>
      <c r="SN186" t="s">
        <v>1767</v>
      </c>
      <c r="SO186" t="s">
        <v>1767</v>
      </c>
      <c r="SP186" t="s">
        <v>1767</v>
      </c>
      <c r="SQ186" t="s">
        <v>1767</v>
      </c>
      <c r="SR186" t="s">
        <v>1767</v>
      </c>
      <c r="SS186" t="s">
        <v>1763</v>
      </c>
      <c r="ST186" t="s">
        <v>1763</v>
      </c>
      <c r="SU186" t="s">
        <v>1767</v>
      </c>
      <c r="SV186" t="s">
        <v>1767</v>
      </c>
      <c r="SW186" t="s">
        <v>1767</v>
      </c>
      <c r="SX186" t="s">
        <v>1767</v>
      </c>
      <c r="SY186" t="s">
        <v>1763</v>
      </c>
      <c r="SZ186" t="s">
        <v>1767</v>
      </c>
      <c r="TA186" t="s">
        <v>1767</v>
      </c>
      <c r="TB186" t="s">
        <v>1767</v>
      </c>
      <c r="TC186" t="s">
        <v>1767</v>
      </c>
      <c r="TD186" t="s">
        <v>1767</v>
      </c>
      <c r="TE186" t="s">
        <v>1767</v>
      </c>
      <c r="TF186" t="s">
        <v>1767</v>
      </c>
      <c r="TG186" t="s">
        <v>1767</v>
      </c>
      <c r="TH186" t="s">
        <v>1767</v>
      </c>
      <c r="TI186" t="s">
        <v>1767</v>
      </c>
      <c r="TU186" t="s">
        <v>1767</v>
      </c>
      <c r="TY186" t="s">
        <v>1767</v>
      </c>
      <c r="TZ186" t="s">
        <v>1767</v>
      </c>
      <c r="UA186" t="s">
        <v>1767</v>
      </c>
      <c r="UB186" t="s">
        <v>1767</v>
      </c>
      <c r="UC186" t="s">
        <v>1767</v>
      </c>
      <c r="UD186" t="s">
        <v>1767</v>
      </c>
      <c r="UE186" t="s">
        <v>1767</v>
      </c>
      <c r="UF186" t="s">
        <v>1767</v>
      </c>
      <c r="UG186" t="s">
        <v>1767</v>
      </c>
      <c r="UH186" t="s">
        <v>1763</v>
      </c>
      <c r="UI186" t="s">
        <v>1767</v>
      </c>
      <c r="UJ186" t="s">
        <v>1767</v>
      </c>
      <c r="UK186" t="s">
        <v>1767</v>
      </c>
      <c r="UL186" t="s">
        <v>1763</v>
      </c>
      <c r="UM186" t="s">
        <v>1763</v>
      </c>
      <c r="UN186" t="s">
        <v>1763</v>
      </c>
      <c r="UO186" t="s">
        <v>1767</v>
      </c>
      <c r="UP186" t="s">
        <v>1767</v>
      </c>
      <c r="UQ186" t="s">
        <v>1767</v>
      </c>
      <c r="UR186" t="s">
        <v>1767</v>
      </c>
      <c r="US186" t="s">
        <v>1763</v>
      </c>
      <c r="UT186" t="s">
        <v>1767</v>
      </c>
      <c r="UU186" t="s">
        <v>1767</v>
      </c>
      <c r="UV186" t="s">
        <v>1767</v>
      </c>
      <c r="UW186" t="s">
        <v>1767</v>
      </c>
      <c r="UX186" t="s">
        <v>1767</v>
      </c>
      <c r="UY186" t="s">
        <v>1767</v>
      </c>
      <c r="UZ186" t="s">
        <v>1767</v>
      </c>
      <c r="VB186" t="s">
        <v>1822</v>
      </c>
      <c r="VC186" t="s">
        <v>1860</v>
      </c>
      <c r="VD186" t="s">
        <v>1767</v>
      </c>
      <c r="VE186" t="s">
        <v>1767</v>
      </c>
      <c r="VF186" t="s">
        <v>1763</v>
      </c>
      <c r="VG186" t="s">
        <v>1767</v>
      </c>
      <c r="VH186" t="s">
        <v>1767</v>
      </c>
      <c r="VI186" t="s">
        <v>1767</v>
      </c>
      <c r="VJ186" t="s">
        <v>1767</v>
      </c>
      <c r="VK186" t="s">
        <v>1767</v>
      </c>
      <c r="VL186" t="s">
        <v>1767</v>
      </c>
      <c r="VM186" t="s">
        <v>1763</v>
      </c>
      <c r="VN186" t="s">
        <v>1767</v>
      </c>
      <c r="VO186" t="s">
        <v>1767</v>
      </c>
      <c r="VP186" t="s">
        <v>1767</v>
      </c>
      <c r="VQ186" t="s">
        <v>1767</v>
      </c>
      <c r="VY186" t="s">
        <v>1763</v>
      </c>
      <c r="VZ186" t="s">
        <v>1767</v>
      </c>
      <c r="WA186" t="s">
        <v>1767</v>
      </c>
      <c r="WJ186" t="s">
        <v>1763</v>
      </c>
      <c r="WK186" t="s">
        <v>1763</v>
      </c>
      <c r="WL186" t="s">
        <v>1767</v>
      </c>
      <c r="WM186" t="s">
        <v>1767</v>
      </c>
      <c r="WN186" t="s">
        <v>1767</v>
      </c>
      <c r="WO186" t="s">
        <v>1767</v>
      </c>
      <c r="WP186" t="s">
        <v>1767</v>
      </c>
      <c r="WQ186" t="s">
        <v>1767</v>
      </c>
      <c r="WR186" t="s">
        <v>1767</v>
      </c>
      <c r="WS186" t="s">
        <v>1818</v>
      </c>
      <c r="WU186" t="s">
        <v>1763</v>
      </c>
      <c r="WV186" t="s">
        <v>1767</v>
      </c>
      <c r="WW186" t="s">
        <v>1763</v>
      </c>
      <c r="WX186" t="s">
        <v>1767</v>
      </c>
      <c r="WY186" t="s">
        <v>1767</v>
      </c>
      <c r="WZ186" t="s">
        <v>1767</v>
      </c>
      <c r="XA186" t="s">
        <v>1767</v>
      </c>
      <c r="XB186" t="s">
        <v>1767</v>
      </c>
      <c r="XC186" t="s">
        <v>1789</v>
      </c>
      <c r="XD186" t="s">
        <v>1767</v>
      </c>
      <c r="XE186" t="s">
        <v>1767</v>
      </c>
      <c r="XF186" t="s">
        <v>1767</v>
      </c>
      <c r="XG186" t="s">
        <v>1767</v>
      </c>
      <c r="XH186" t="s">
        <v>1767</v>
      </c>
      <c r="XI186" t="s">
        <v>1767</v>
      </c>
      <c r="XJ186" t="s">
        <v>1767</v>
      </c>
      <c r="XK186" t="s">
        <v>1767</v>
      </c>
      <c r="XL186" t="s">
        <v>1767</v>
      </c>
      <c r="XM186" t="s">
        <v>1767</v>
      </c>
      <c r="XN186" t="s">
        <v>1763</v>
      </c>
      <c r="XO186" t="s">
        <v>1767</v>
      </c>
      <c r="XP186" t="s">
        <v>1767</v>
      </c>
      <c r="XQ186" t="s">
        <v>1767</v>
      </c>
      <c r="XR186" t="s">
        <v>1767</v>
      </c>
      <c r="XS186" t="s">
        <v>1767</v>
      </c>
      <c r="XT186" t="s">
        <v>1767</v>
      </c>
      <c r="XU186" t="s">
        <v>1767</v>
      </c>
      <c r="XV186" t="s">
        <v>1767</v>
      </c>
      <c r="XW186" t="s">
        <v>1763</v>
      </c>
      <c r="XX186" t="s">
        <v>1767</v>
      </c>
      <c r="XY186" t="s">
        <v>1767</v>
      </c>
      <c r="XZ186" t="s">
        <v>1763</v>
      </c>
      <c r="YA186" t="s">
        <v>1767</v>
      </c>
      <c r="YB186" t="s">
        <v>1767</v>
      </c>
      <c r="YC186" t="s">
        <v>1767</v>
      </c>
      <c r="YD186" t="s">
        <v>1763</v>
      </c>
      <c r="YE186" t="s">
        <v>1767</v>
      </c>
      <c r="YF186" t="s">
        <v>1767</v>
      </c>
      <c r="YG186" t="s">
        <v>1767</v>
      </c>
      <c r="YH186" t="s">
        <v>1767</v>
      </c>
      <c r="YI186" t="s">
        <v>1767</v>
      </c>
      <c r="YJ186" t="s">
        <v>1767</v>
      </c>
      <c r="YK186" t="s">
        <v>1767</v>
      </c>
      <c r="YL186" t="s">
        <v>1767</v>
      </c>
      <c r="YM186" t="s">
        <v>1767</v>
      </c>
      <c r="YN186" t="s">
        <v>1767</v>
      </c>
      <c r="YO186" t="s">
        <v>1763</v>
      </c>
      <c r="YP186" t="s">
        <v>1763</v>
      </c>
      <c r="YQ186" t="s">
        <v>1767</v>
      </c>
      <c r="YR186" t="s">
        <v>1767</v>
      </c>
      <c r="YS186" t="s">
        <v>1767</v>
      </c>
      <c r="YT186" t="s">
        <v>1767</v>
      </c>
      <c r="YU186" t="s">
        <v>1763</v>
      </c>
      <c r="YW186" t="s">
        <v>1763</v>
      </c>
      <c r="YX186" t="s">
        <v>1767</v>
      </c>
      <c r="YY186" t="s">
        <v>1767</v>
      </c>
      <c r="YZ186" t="s">
        <v>1767</v>
      </c>
      <c r="ZA186" t="s">
        <v>1767</v>
      </c>
      <c r="ZB186" t="s">
        <v>1767</v>
      </c>
      <c r="ZC186" t="s">
        <v>1763</v>
      </c>
      <c r="ZD186" t="s">
        <v>1767</v>
      </c>
      <c r="ZE186" t="s">
        <v>1767</v>
      </c>
      <c r="ZF186" t="s">
        <v>1763</v>
      </c>
      <c r="ZG186" t="s">
        <v>1767</v>
      </c>
      <c r="ZH186" t="s">
        <v>1767</v>
      </c>
      <c r="ZI186" t="s">
        <v>1767</v>
      </c>
      <c r="ZJ186" t="s">
        <v>1767</v>
      </c>
      <c r="ZK186" t="s">
        <v>1767</v>
      </c>
      <c r="ZL186" t="s">
        <v>1767</v>
      </c>
      <c r="ZM186" t="s">
        <v>1767</v>
      </c>
      <c r="ZN186" t="s">
        <v>1767</v>
      </c>
      <c r="ZO186" t="s">
        <v>1767</v>
      </c>
      <c r="ZP186" t="s">
        <v>1767</v>
      </c>
      <c r="ZQ186" t="s">
        <v>1763</v>
      </c>
      <c r="ZR186" t="s">
        <v>1767</v>
      </c>
      <c r="ZS186" t="s">
        <v>1763</v>
      </c>
      <c r="ZT186" t="s">
        <v>1767</v>
      </c>
      <c r="ZU186" t="s">
        <v>1763</v>
      </c>
      <c r="ZV186" t="s">
        <v>1767</v>
      </c>
      <c r="ZW186" t="s">
        <v>1767</v>
      </c>
      <c r="ZX186" t="s">
        <v>1767</v>
      </c>
      <c r="ZY186" t="s">
        <v>1767</v>
      </c>
      <c r="ZZ186" t="s">
        <v>1767</v>
      </c>
      <c r="AAA186" t="s">
        <v>1767</v>
      </c>
      <c r="AAB186" t="s">
        <v>1767</v>
      </c>
      <c r="AAC186" t="s">
        <v>1767</v>
      </c>
      <c r="AAD186" t="s">
        <v>1767</v>
      </c>
      <c r="AAE186" t="s">
        <v>1767</v>
      </c>
      <c r="AAF186" t="s">
        <v>1767</v>
      </c>
      <c r="AAH186" t="s">
        <v>1763</v>
      </c>
      <c r="AAI186" t="s">
        <v>1767</v>
      </c>
      <c r="AAJ186" t="s">
        <v>1767</v>
      </c>
      <c r="AAK186" t="s">
        <v>1767</v>
      </c>
      <c r="AAL186" t="s">
        <v>1763</v>
      </c>
      <c r="AAM186" t="s">
        <v>1767</v>
      </c>
      <c r="AAN186" t="s">
        <v>1767</v>
      </c>
      <c r="AAO186" t="s">
        <v>1767</v>
      </c>
      <c r="AAP186" t="s">
        <v>1767</v>
      </c>
      <c r="AAQ186" t="s">
        <v>1767</v>
      </c>
      <c r="AAR186" t="s">
        <v>1767</v>
      </c>
      <c r="AAS186" t="s">
        <v>1767</v>
      </c>
      <c r="AAT186" t="s">
        <v>1767</v>
      </c>
      <c r="AAV186" t="s">
        <v>1767</v>
      </c>
      <c r="AAW186" t="s">
        <v>1767</v>
      </c>
      <c r="AAX186" t="s">
        <v>1767</v>
      </c>
      <c r="AAY186" t="s">
        <v>1767</v>
      </c>
      <c r="AAZ186" t="s">
        <v>1767</v>
      </c>
      <c r="ABA186" t="s">
        <v>1767</v>
      </c>
      <c r="ABB186" t="s">
        <v>1763</v>
      </c>
      <c r="ABC186" t="s">
        <v>1767</v>
      </c>
      <c r="ABD186" t="s">
        <v>1767</v>
      </c>
      <c r="ABE186" t="s">
        <v>1767</v>
      </c>
      <c r="ABF186" t="s">
        <v>1767</v>
      </c>
      <c r="ABG186" t="s">
        <v>1767</v>
      </c>
      <c r="ABH186" t="s">
        <v>1767</v>
      </c>
      <c r="ABI186" t="s">
        <v>1767</v>
      </c>
      <c r="ABJ186" t="s">
        <v>1767</v>
      </c>
      <c r="ABK186" t="s">
        <v>1767</v>
      </c>
      <c r="ABL186" t="s">
        <v>1767</v>
      </c>
      <c r="ABM186" t="s">
        <v>1767</v>
      </c>
      <c r="ABN186" t="s">
        <v>1767</v>
      </c>
      <c r="ABO186" t="s">
        <v>1767</v>
      </c>
      <c r="ABP186" t="s">
        <v>1767</v>
      </c>
      <c r="ABQ186" t="s">
        <v>1767</v>
      </c>
      <c r="ABR186" t="s">
        <v>1767</v>
      </c>
      <c r="ABS186" t="s">
        <v>1767</v>
      </c>
      <c r="ABT186" t="s">
        <v>1767</v>
      </c>
      <c r="ABU186" t="s">
        <v>1767</v>
      </c>
      <c r="ABV186" t="s">
        <v>1767</v>
      </c>
      <c r="ABW186" t="s">
        <v>1763</v>
      </c>
      <c r="ABX186" t="s">
        <v>1767</v>
      </c>
      <c r="ABY186" t="s">
        <v>1767</v>
      </c>
      <c r="ABZ186" t="s">
        <v>1767</v>
      </c>
      <c r="ACA186" t="s">
        <v>1767</v>
      </c>
      <c r="ACB186" t="s">
        <v>1767</v>
      </c>
      <c r="ACC186" t="s">
        <v>1767</v>
      </c>
      <c r="ACD186" t="s">
        <v>1767</v>
      </c>
      <c r="ACE186" t="s">
        <v>1767</v>
      </c>
      <c r="ACF186" t="s">
        <v>1767</v>
      </c>
      <c r="ACG186" t="s">
        <v>1767</v>
      </c>
      <c r="ACH186" t="s">
        <v>1767</v>
      </c>
      <c r="ACI186" t="s">
        <v>1767</v>
      </c>
    </row>
    <row r="187" spans="1:763">
      <c r="A187" t="s">
        <v>1610</v>
      </c>
      <c r="B187" t="s">
        <v>1611</v>
      </c>
      <c r="C187" t="s">
        <v>1612</v>
      </c>
      <c r="D187" t="s">
        <v>1389</v>
      </c>
      <c r="E187" t="s">
        <v>1389</v>
      </c>
      <c r="P187" t="s">
        <v>812</v>
      </c>
      <c r="Q187">
        <v>0.874863865752458</v>
      </c>
      <c r="T187" t="s">
        <v>1940</v>
      </c>
      <c r="V187" t="s">
        <v>1763</v>
      </c>
      <c r="X187" t="s">
        <v>1767</v>
      </c>
      <c r="Y187" t="s">
        <v>1764</v>
      </c>
      <c r="Z187" t="s">
        <v>1791</v>
      </c>
      <c r="AA187" t="s">
        <v>1765</v>
      </c>
      <c r="AB187" t="s">
        <v>1766</v>
      </c>
      <c r="AC187" t="s">
        <v>836</v>
      </c>
      <c r="AD187" t="s">
        <v>1763</v>
      </c>
      <c r="AE187" t="s">
        <v>879</v>
      </c>
      <c r="AF187" t="s">
        <v>845</v>
      </c>
      <c r="AG187" t="s">
        <v>818</v>
      </c>
      <c r="KF187" t="s">
        <v>836</v>
      </c>
      <c r="KH187" t="s">
        <v>818</v>
      </c>
      <c r="KI187" t="s">
        <v>845</v>
      </c>
      <c r="KJ187" t="s">
        <v>818</v>
      </c>
      <c r="KK187" t="s">
        <v>818</v>
      </c>
      <c r="KL187" t="s">
        <v>818</v>
      </c>
      <c r="KM187" t="s">
        <v>845</v>
      </c>
      <c r="KN187" t="s">
        <v>845</v>
      </c>
      <c r="KO187" t="s">
        <v>818</v>
      </c>
      <c r="KP187" t="s">
        <v>845</v>
      </c>
      <c r="KQ187" t="s">
        <v>837</v>
      </c>
      <c r="KR187" t="s">
        <v>818</v>
      </c>
      <c r="KS187" t="s">
        <v>818</v>
      </c>
      <c r="KT187" t="s">
        <v>818</v>
      </c>
      <c r="KU187" t="s">
        <v>818</v>
      </c>
      <c r="KV187" t="s">
        <v>818</v>
      </c>
      <c r="KW187" t="s">
        <v>845</v>
      </c>
      <c r="KX187" t="s">
        <v>818</v>
      </c>
      <c r="KY187" t="s">
        <v>818</v>
      </c>
      <c r="KZ187" t="s">
        <v>818</v>
      </c>
      <c r="LA187" t="s">
        <v>845</v>
      </c>
      <c r="LB187" t="s">
        <v>845</v>
      </c>
      <c r="LC187" t="s">
        <v>845</v>
      </c>
      <c r="LD187" t="s">
        <v>836</v>
      </c>
      <c r="LE187" t="s">
        <v>818</v>
      </c>
      <c r="LF187" t="s">
        <v>879</v>
      </c>
      <c r="LH187" t="s">
        <v>1767</v>
      </c>
      <c r="LI187" t="s">
        <v>1767</v>
      </c>
      <c r="LJ187" t="s">
        <v>1767</v>
      </c>
      <c r="LK187" t="s">
        <v>1767</v>
      </c>
      <c r="LL187" t="s">
        <v>1767</v>
      </c>
      <c r="LM187" t="s">
        <v>1767</v>
      </c>
      <c r="LO187" t="s">
        <v>1767</v>
      </c>
      <c r="LQ187" t="s">
        <v>1767</v>
      </c>
      <c r="LR187" t="s">
        <v>845</v>
      </c>
      <c r="LS187" t="s">
        <v>818</v>
      </c>
      <c r="LT187" t="s">
        <v>818</v>
      </c>
      <c r="LU187" t="s">
        <v>818</v>
      </c>
      <c r="LV187" t="s">
        <v>845</v>
      </c>
      <c r="LW187" t="s">
        <v>818</v>
      </c>
      <c r="LX187" t="s">
        <v>1767</v>
      </c>
      <c r="MA187" t="s">
        <v>1965</v>
      </c>
      <c r="MB187" t="s">
        <v>821</v>
      </c>
      <c r="MC187" t="s">
        <v>1920</v>
      </c>
      <c r="MD187" t="s">
        <v>1763</v>
      </c>
      <c r="MF187" t="s">
        <v>1889</v>
      </c>
      <c r="MI187" t="s">
        <v>1767</v>
      </c>
      <c r="MJ187" t="s">
        <v>1771</v>
      </c>
      <c r="MK187" t="s">
        <v>1763</v>
      </c>
      <c r="ML187" t="s">
        <v>1767</v>
      </c>
      <c r="MM187" t="s">
        <v>1767</v>
      </c>
      <c r="MN187" t="s">
        <v>1767</v>
      </c>
      <c r="MO187" t="s">
        <v>1767</v>
      </c>
      <c r="MP187" t="s">
        <v>1767</v>
      </c>
      <c r="MQ187" t="s">
        <v>1767</v>
      </c>
      <c r="MR187" t="s">
        <v>1767</v>
      </c>
      <c r="MS187" t="s">
        <v>1767</v>
      </c>
      <c r="MT187" t="s">
        <v>1767</v>
      </c>
      <c r="MU187" t="s">
        <v>1763</v>
      </c>
      <c r="NC187" t="s">
        <v>1763</v>
      </c>
      <c r="ND187" t="s">
        <v>1767</v>
      </c>
      <c r="NE187" t="s">
        <v>1767</v>
      </c>
      <c r="NF187" t="s">
        <v>1767</v>
      </c>
      <c r="NG187" t="s">
        <v>1767</v>
      </c>
      <c r="NH187" t="s">
        <v>1767</v>
      </c>
      <c r="NI187" t="s">
        <v>1767</v>
      </c>
      <c r="NJ187" t="s">
        <v>1767</v>
      </c>
      <c r="NK187" t="s">
        <v>1767</v>
      </c>
      <c r="NL187" t="s">
        <v>1767</v>
      </c>
      <c r="NM187" t="s">
        <v>1767</v>
      </c>
      <c r="NN187" t="s">
        <v>1767</v>
      </c>
      <c r="NO187" t="s">
        <v>1763</v>
      </c>
      <c r="NP187" t="s">
        <v>1767</v>
      </c>
      <c r="NQ187" t="s">
        <v>1767</v>
      </c>
      <c r="NR187" t="s">
        <v>1763</v>
      </c>
      <c r="NS187" t="s">
        <v>1767</v>
      </c>
      <c r="NU187" t="s">
        <v>1772</v>
      </c>
      <c r="NX187" t="s">
        <v>1773</v>
      </c>
      <c r="OP187" t="s">
        <v>1763</v>
      </c>
      <c r="OQ187" t="s">
        <v>1774</v>
      </c>
      <c r="OR187" t="s">
        <v>1797</v>
      </c>
      <c r="OS187" t="s">
        <v>1806</v>
      </c>
      <c r="OT187" t="s">
        <v>1763</v>
      </c>
      <c r="OU187" t="s">
        <v>1767</v>
      </c>
      <c r="OV187" t="s">
        <v>1777</v>
      </c>
      <c r="OW187" t="s">
        <v>1778</v>
      </c>
      <c r="OX187" t="s">
        <v>832</v>
      </c>
      <c r="OY187" t="s">
        <v>1779</v>
      </c>
      <c r="OZ187" t="s">
        <v>1011</v>
      </c>
      <c r="PA187" t="s">
        <v>1767</v>
      </c>
      <c r="PB187" t="s">
        <v>1763</v>
      </c>
      <c r="PC187" t="s">
        <v>1767</v>
      </c>
      <c r="PD187" t="s">
        <v>1767</v>
      </c>
      <c r="PE187" t="s">
        <v>1767</v>
      </c>
      <c r="PF187" t="s">
        <v>1767</v>
      </c>
      <c r="PG187" t="s">
        <v>1767</v>
      </c>
      <c r="PH187" t="s">
        <v>1767</v>
      </c>
      <c r="PI187" t="s">
        <v>1767</v>
      </c>
      <c r="PJ187" t="s">
        <v>1763</v>
      </c>
      <c r="PK187" t="s">
        <v>1763</v>
      </c>
      <c r="PL187" t="s">
        <v>1832</v>
      </c>
      <c r="PM187" t="s">
        <v>845</v>
      </c>
      <c r="PN187" t="s">
        <v>845</v>
      </c>
      <c r="PO187" t="s">
        <v>1807</v>
      </c>
      <c r="PP187" t="s">
        <v>1906</v>
      </c>
      <c r="PQ187" t="s">
        <v>1763</v>
      </c>
      <c r="PR187" t="s">
        <v>1763</v>
      </c>
      <c r="PS187" t="s">
        <v>1767</v>
      </c>
      <c r="PT187" t="s">
        <v>1767</v>
      </c>
      <c r="PU187" t="s">
        <v>1767</v>
      </c>
      <c r="PV187" t="s">
        <v>1767</v>
      </c>
      <c r="PW187" t="s">
        <v>1767</v>
      </c>
      <c r="PX187" t="s">
        <v>1767</v>
      </c>
      <c r="PY187" t="s">
        <v>1767</v>
      </c>
      <c r="PZ187" t="s">
        <v>1783</v>
      </c>
      <c r="QA187" t="s">
        <v>841</v>
      </c>
      <c r="QB187" t="s">
        <v>1814</v>
      </c>
      <c r="QC187" t="s">
        <v>1785</v>
      </c>
      <c r="QD187" t="s">
        <v>1786</v>
      </c>
      <c r="QE187" t="s">
        <v>845</v>
      </c>
      <c r="QF187" t="s">
        <v>1763</v>
      </c>
      <c r="QG187" t="s">
        <v>1763</v>
      </c>
      <c r="QH187" t="s">
        <v>1763</v>
      </c>
      <c r="QI187" t="s">
        <v>1767</v>
      </c>
      <c r="QJ187" t="s">
        <v>1763</v>
      </c>
      <c r="QK187" t="s">
        <v>1763</v>
      </c>
      <c r="QL187" t="s">
        <v>1763</v>
      </c>
      <c r="QM187" t="s">
        <v>1767</v>
      </c>
      <c r="QN187" t="s">
        <v>1767</v>
      </c>
      <c r="QO187" t="s">
        <v>1767</v>
      </c>
      <c r="QP187" t="s">
        <v>1767</v>
      </c>
      <c r="QQ187" t="s">
        <v>1767</v>
      </c>
      <c r="QR187" t="s">
        <v>1801</v>
      </c>
      <c r="QS187" t="s">
        <v>1767</v>
      </c>
      <c r="QT187" t="s">
        <v>1767</v>
      </c>
      <c r="QU187" t="s">
        <v>1767</v>
      </c>
      <c r="QV187" t="s">
        <v>1763</v>
      </c>
      <c r="QW187" t="s">
        <v>1767</v>
      </c>
      <c r="QX187" t="s">
        <v>1763</v>
      </c>
      <c r="QY187" t="s">
        <v>1763</v>
      </c>
      <c r="QZ187" t="s">
        <v>1767</v>
      </c>
      <c r="RA187" t="s">
        <v>1767</v>
      </c>
      <c r="RB187" t="s">
        <v>1767</v>
      </c>
      <c r="RC187" t="s">
        <v>1767</v>
      </c>
      <c r="RD187" t="s">
        <v>1767</v>
      </c>
      <c r="RE187" t="s">
        <v>1767</v>
      </c>
      <c r="RF187" t="s">
        <v>1767</v>
      </c>
      <c r="RG187" t="s">
        <v>1767</v>
      </c>
      <c r="RH187" t="s">
        <v>1767</v>
      </c>
      <c r="RI187" t="s">
        <v>1767</v>
      </c>
      <c r="RJ187" t="s">
        <v>1767</v>
      </c>
      <c r="RK187" t="s">
        <v>1763</v>
      </c>
      <c r="RL187" t="s">
        <v>1763</v>
      </c>
      <c r="RM187" t="s">
        <v>1767</v>
      </c>
      <c r="RN187" t="s">
        <v>1767</v>
      </c>
      <c r="RO187" t="s">
        <v>1767</v>
      </c>
      <c r="RP187" t="s">
        <v>1767</v>
      </c>
      <c r="RQ187" t="s">
        <v>1767</v>
      </c>
      <c r="RR187" t="s">
        <v>1767</v>
      </c>
      <c r="RS187" t="s">
        <v>1767</v>
      </c>
      <c r="RT187" t="s">
        <v>1767</v>
      </c>
      <c r="RU187" t="s">
        <v>1767</v>
      </c>
      <c r="RV187" t="s">
        <v>1767</v>
      </c>
      <c r="RW187" t="s">
        <v>1767</v>
      </c>
      <c r="RX187" t="s">
        <v>845</v>
      </c>
      <c r="RY187" t="s">
        <v>1111</v>
      </c>
      <c r="RZ187" t="s">
        <v>1767</v>
      </c>
      <c r="SB187" t="s">
        <v>1767</v>
      </c>
      <c r="SC187" t="s">
        <v>1767</v>
      </c>
      <c r="SD187" t="s">
        <v>1767</v>
      </c>
      <c r="SE187" t="s">
        <v>1767</v>
      </c>
      <c r="SF187" t="s">
        <v>1763</v>
      </c>
      <c r="SG187" t="s">
        <v>1767</v>
      </c>
      <c r="SH187" t="s">
        <v>1767</v>
      </c>
      <c r="SI187" t="s">
        <v>1763</v>
      </c>
      <c r="SJ187" t="s">
        <v>1767</v>
      </c>
      <c r="SK187" t="s">
        <v>1767</v>
      </c>
      <c r="SL187" t="s">
        <v>1767</v>
      </c>
      <c r="SM187" t="s">
        <v>1767</v>
      </c>
      <c r="SN187" t="s">
        <v>1767</v>
      </c>
      <c r="SO187" t="s">
        <v>1767</v>
      </c>
      <c r="SP187" t="s">
        <v>1767</v>
      </c>
      <c r="SQ187" t="s">
        <v>1767</v>
      </c>
      <c r="SR187" t="s">
        <v>1767</v>
      </c>
      <c r="SS187" t="s">
        <v>1767</v>
      </c>
      <c r="ST187" t="s">
        <v>1767</v>
      </c>
      <c r="SU187" t="s">
        <v>1767</v>
      </c>
      <c r="SV187" t="s">
        <v>1767</v>
      </c>
      <c r="SW187" t="s">
        <v>1767</v>
      </c>
      <c r="SX187" t="s">
        <v>1767</v>
      </c>
      <c r="SY187" t="s">
        <v>1767</v>
      </c>
      <c r="SZ187" t="s">
        <v>1767</v>
      </c>
      <c r="TA187" t="s">
        <v>1767</v>
      </c>
      <c r="TB187" t="s">
        <v>1767</v>
      </c>
      <c r="TC187" t="s">
        <v>1767</v>
      </c>
      <c r="TD187" t="s">
        <v>1767</v>
      </c>
      <c r="TE187" t="s">
        <v>1767</v>
      </c>
      <c r="TF187" t="s">
        <v>1763</v>
      </c>
      <c r="TG187" t="s">
        <v>1767</v>
      </c>
      <c r="TH187" t="s">
        <v>1767</v>
      </c>
      <c r="TI187" t="s">
        <v>1767</v>
      </c>
      <c r="TJ187" t="s">
        <v>1763</v>
      </c>
      <c r="TK187" t="s">
        <v>1767</v>
      </c>
      <c r="TL187" t="s">
        <v>1767</v>
      </c>
      <c r="TM187" t="s">
        <v>1763</v>
      </c>
      <c r="TN187" t="s">
        <v>1763</v>
      </c>
      <c r="TO187" t="s">
        <v>1767</v>
      </c>
      <c r="TP187" t="s">
        <v>1767</v>
      </c>
      <c r="TQ187" t="s">
        <v>1767</v>
      </c>
      <c r="TR187" t="s">
        <v>1767</v>
      </c>
      <c r="TS187" t="s">
        <v>1767</v>
      </c>
      <c r="TT187" t="s">
        <v>1767</v>
      </c>
      <c r="TU187" t="s">
        <v>1767</v>
      </c>
      <c r="TV187" t="s">
        <v>1767</v>
      </c>
      <c r="TW187" t="s">
        <v>1767</v>
      </c>
      <c r="TY187" t="s">
        <v>1763</v>
      </c>
      <c r="TZ187" t="s">
        <v>1767</v>
      </c>
      <c r="UA187" t="s">
        <v>1767</v>
      </c>
      <c r="UB187" t="s">
        <v>1767</v>
      </c>
      <c r="UC187" t="s">
        <v>1767</v>
      </c>
      <c r="UD187" t="s">
        <v>1767</v>
      </c>
      <c r="UE187" t="s">
        <v>1767</v>
      </c>
      <c r="UF187" t="s">
        <v>1767</v>
      </c>
      <c r="UG187" t="s">
        <v>1767</v>
      </c>
      <c r="UH187" t="s">
        <v>1767</v>
      </c>
      <c r="UI187" t="s">
        <v>1767</v>
      </c>
      <c r="UJ187" t="s">
        <v>1767</v>
      </c>
      <c r="UK187" t="s">
        <v>1767</v>
      </c>
      <c r="UL187" t="s">
        <v>1767</v>
      </c>
      <c r="UM187" t="s">
        <v>1767</v>
      </c>
      <c r="UN187" t="s">
        <v>1767</v>
      </c>
      <c r="UO187" t="s">
        <v>1767</v>
      </c>
      <c r="UP187" t="s">
        <v>1767</v>
      </c>
      <c r="UQ187" t="s">
        <v>1763</v>
      </c>
      <c r="UR187" t="s">
        <v>1763</v>
      </c>
      <c r="US187" t="s">
        <v>1767</v>
      </c>
      <c r="UT187" t="s">
        <v>1767</v>
      </c>
      <c r="UU187" t="s">
        <v>1767</v>
      </c>
      <c r="UV187" t="s">
        <v>1767</v>
      </c>
      <c r="UW187" t="s">
        <v>1767</v>
      </c>
      <c r="UX187" t="s">
        <v>1767</v>
      </c>
      <c r="UY187" t="s">
        <v>1767</v>
      </c>
      <c r="UZ187" t="s">
        <v>1767</v>
      </c>
      <c r="VB187" t="s">
        <v>1822</v>
      </c>
      <c r="VC187" t="s">
        <v>1788</v>
      </c>
      <c r="VD187" t="s">
        <v>1767</v>
      </c>
      <c r="VE187" t="s">
        <v>1767</v>
      </c>
      <c r="VF187" t="s">
        <v>1763</v>
      </c>
      <c r="VG187" t="s">
        <v>1767</v>
      </c>
      <c r="VH187" t="s">
        <v>1767</v>
      </c>
      <c r="VI187" t="s">
        <v>1767</v>
      </c>
      <c r="VJ187" t="s">
        <v>1767</v>
      </c>
      <c r="VK187" t="s">
        <v>1767</v>
      </c>
      <c r="VL187" t="s">
        <v>1767</v>
      </c>
      <c r="VM187" t="s">
        <v>1767</v>
      </c>
      <c r="VN187" t="s">
        <v>1767</v>
      </c>
      <c r="VO187" t="s">
        <v>1767</v>
      </c>
      <c r="VP187" t="s">
        <v>1767</v>
      </c>
      <c r="VQ187" t="s">
        <v>1767</v>
      </c>
      <c r="VR187" t="s">
        <v>1763</v>
      </c>
      <c r="VS187" t="s">
        <v>1763</v>
      </c>
      <c r="VT187" t="s">
        <v>1767</v>
      </c>
      <c r="VU187" t="s">
        <v>1763</v>
      </c>
      <c r="VV187" t="s">
        <v>1767</v>
      </c>
      <c r="VW187" t="s">
        <v>1767</v>
      </c>
      <c r="VX187" t="s">
        <v>1767</v>
      </c>
      <c r="VY187" t="s">
        <v>1767</v>
      </c>
      <c r="VZ187" t="s">
        <v>1763</v>
      </c>
      <c r="WA187" t="s">
        <v>1763</v>
      </c>
      <c r="WB187" t="s">
        <v>1767</v>
      </c>
      <c r="WJ187" t="s">
        <v>1763</v>
      </c>
      <c r="WK187" t="s">
        <v>1763</v>
      </c>
      <c r="WL187" t="s">
        <v>1767</v>
      </c>
      <c r="WM187" t="s">
        <v>1767</v>
      </c>
      <c r="WN187" t="s">
        <v>1767</v>
      </c>
      <c r="WO187" t="s">
        <v>1767</v>
      </c>
      <c r="WP187" t="s">
        <v>1767</v>
      </c>
      <c r="WQ187" t="s">
        <v>1767</v>
      </c>
      <c r="WR187" t="s">
        <v>1767</v>
      </c>
      <c r="WS187" t="s">
        <v>928</v>
      </c>
      <c r="WU187" t="s">
        <v>1767</v>
      </c>
      <c r="WV187" t="s">
        <v>1767</v>
      </c>
      <c r="WW187" t="s">
        <v>1767</v>
      </c>
      <c r="WX187" t="s">
        <v>1767</v>
      </c>
      <c r="WY187" t="s">
        <v>1763</v>
      </c>
      <c r="WZ187" t="s">
        <v>1767</v>
      </c>
      <c r="XA187" t="s">
        <v>1767</v>
      </c>
      <c r="XB187" t="s">
        <v>1767</v>
      </c>
      <c r="XC187" t="s">
        <v>1789</v>
      </c>
      <c r="XD187" t="s">
        <v>1763</v>
      </c>
      <c r="XE187" t="s">
        <v>1767</v>
      </c>
      <c r="XF187" t="s">
        <v>1767</v>
      </c>
      <c r="XG187" t="s">
        <v>1767</v>
      </c>
      <c r="XH187" t="s">
        <v>1767</v>
      </c>
      <c r="XI187" t="s">
        <v>1767</v>
      </c>
      <c r="XJ187" t="s">
        <v>1767</v>
      </c>
      <c r="XK187" t="s">
        <v>1767</v>
      </c>
      <c r="XL187" t="s">
        <v>1767</v>
      </c>
      <c r="XM187" t="s">
        <v>1767</v>
      </c>
      <c r="XN187" t="s">
        <v>1763</v>
      </c>
      <c r="XO187" t="s">
        <v>1767</v>
      </c>
      <c r="XP187" t="s">
        <v>1767</v>
      </c>
      <c r="XQ187" t="s">
        <v>1767</v>
      </c>
      <c r="XR187" t="s">
        <v>1767</v>
      </c>
      <c r="XS187" t="s">
        <v>1767</v>
      </c>
      <c r="XT187" t="s">
        <v>1767</v>
      </c>
      <c r="XU187" t="s">
        <v>1767</v>
      </c>
      <c r="XV187" t="s">
        <v>1767</v>
      </c>
      <c r="XW187" t="s">
        <v>1763</v>
      </c>
      <c r="XX187" t="s">
        <v>1767</v>
      </c>
      <c r="XY187" t="s">
        <v>1767</v>
      </c>
      <c r="XZ187" t="s">
        <v>1767</v>
      </c>
      <c r="ZM187" t="s">
        <v>1767</v>
      </c>
      <c r="ZN187" t="s">
        <v>1767</v>
      </c>
      <c r="ZO187" t="s">
        <v>1767</v>
      </c>
      <c r="ZP187" t="s">
        <v>1767</v>
      </c>
      <c r="ZQ187" t="s">
        <v>1767</v>
      </c>
      <c r="ZR187" t="s">
        <v>1763</v>
      </c>
      <c r="ZS187" t="s">
        <v>1767</v>
      </c>
      <c r="ZT187" t="s">
        <v>1767</v>
      </c>
      <c r="ZU187" t="s">
        <v>1767</v>
      </c>
      <c r="ZV187" t="s">
        <v>1767</v>
      </c>
      <c r="ZW187" t="s">
        <v>1767</v>
      </c>
      <c r="ZX187" t="s">
        <v>1767</v>
      </c>
      <c r="ZY187" t="s">
        <v>1767</v>
      </c>
      <c r="ZZ187" t="s">
        <v>1767</v>
      </c>
      <c r="AAA187" t="s">
        <v>1767</v>
      </c>
      <c r="AAB187" t="s">
        <v>1767</v>
      </c>
      <c r="AAC187" t="s">
        <v>1767</v>
      </c>
      <c r="AAD187" t="s">
        <v>1767</v>
      </c>
      <c r="AAE187" t="s">
        <v>1767</v>
      </c>
      <c r="AAF187" t="s">
        <v>1767</v>
      </c>
      <c r="AAH187" t="s">
        <v>1763</v>
      </c>
      <c r="AAI187" t="s">
        <v>1767</v>
      </c>
      <c r="AAJ187" t="s">
        <v>1767</v>
      </c>
      <c r="AAK187" t="s">
        <v>1767</v>
      </c>
      <c r="AAL187" t="s">
        <v>1767</v>
      </c>
      <c r="AAM187" t="s">
        <v>1767</v>
      </c>
      <c r="AAN187" t="s">
        <v>1763</v>
      </c>
      <c r="AAO187" t="s">
        <v>1767</v>
      </c>
      <c r="AAP187" t="s">
        <v>1767</v>
      </c>
      <c r="AAQ187" t="s">
        <v>1767</v>
      </c>
      <c r="AAR187" t="s">
        <v>1767</v>
      </c>
      <c r="AAS187" t="s">
        <v>1767</v>
      </c>
      <c r="AAT187" t="s">
        <v>1767</v>
      </c>
      <c r="AAV187" t="s">
        <v>1767</v>
      </c>
      <c r="AAW187" t="s">
        <v>1767</v>
      </c>
      <c r="AAX187" t="s">
        <v>1767</v>
      </c>
      <c r="AAY187" t="s">
        <v>1767</v>
      </c>
      <c r="AAZ187" t="s">
        <v>1767</v>
      </c>
      <c r="ABA187" t="s">
        <v>1767</v>
      </c>
      <c r="ABB187" t="s">
        <v>1763</v>
      </c>
      <c r="ABC187" t="s">
        <v>1767</v>
      </c>
      <c r="ABD187" t="s">
        <v>1767</v>
      </c>
      <c r="ABE187" t="s">
        <v>1767</v>
      </c>
      <c r="ABF187" t="s">
        <v>1767</v>
      </c>
      <c r="ABG187" t="s">
        <v>1767</v>
      </c>
      <c r="ABH187" t="s">
        <v>1767</v>
      </c>
      <c r="ABI187" t="s">
        <v>1767</v>
      </c>
      <c r="ABJ187" t="s">
        <v>1767</v>
      </c>
      <c r="ABK187" t="s">
        <v>1767</v>
      </c>
      <c r="ABL187" t="s">
        <v>1767</v>
      </c>
      <c r="ABM187" t="s">
        <v>1767</v>
      </c>
      <c r="ABN187" t="s">
        <v>1767</v>
      </c>
      <c r="ABO187" t="s">
        <v>1767</v>
      </c>
      <c r="ABP187" t="s">
        <v>1767</v>
      </c>
      <c r="ABQ187" t="s">
        <v>1767</v>
      </c>
      <c r="ABR187" t="s">
        <v>1767</v>
      </c>
      <c r="ABS187" t="s">
        <v>1767</v>
      </c>
      <c r="ABT187" t="s">
        <v>1763</v>
      </c>
      <c r="ABU187" t="s">
        <v>1767</v>
      </c>
      <c r="ABV187" t="s">
        <v>1767</v>
      </c>
      <c r="ABW187" t="s">
        <v>1763</v>
      </c>
      <c r="ABX187" t="s">
        <v>1767</v>
      </c>
      <c r="ABY187" t="s">
        <v>1767</v>
      </c>
      <c r="ABZ187" t="s">
        <v>1767</v>
      </c>
      <c r="ACA187" t="s">
        <v>1767</v>
      </c>
      <c r="ACB187" t="s">
        <v>1767</v>
      </c>
      <c r="ACC187" t="s">
        <v>1767</v>
      </c>
      <c r="ACD187" t="s">
        <v>1767</v>
      </c>
      <c r="ACE187" t="s">
        <v>1767</v>
      </c>
      <c r="ACF187" t="s">
        <v>1767</v>
      </c>
      <c r="ACG187" t="s">
        <v>1767</v>
      </c>
      <c r="ACH187" t="s">
        <v>1767</v>
      </c>
      <c r="ACI187" t="s">
        <v>1767</v>
      </c>
    </row>
    <row r="188" spans="1:763">
      <c r="A188" t="s">
        <v>1613</v>
      </c>
      <c r="B188" t="s">
        <v>1614</v>
      </c>
      <c r="C188" t="s">
        <v>1615</v>
      </c>
      <c r="D188" t="s">
        <v>854</v>
      </c>
      <c r="E188" t="s">
        <v>854</v>
      </c>
      <c r="P188" t="s">
        <v>855</v>
      </c>
      <c r="T188" t="s">
        <v>1910</v>
      </c>
      <c r="V188" t="s">
        <v>1763</v>
      </c>
      <c r="X188" t="s">
        <v>1763</v>
      </c>
      <c r="Y188" t="s">
        <v>1764</v>
      </c>
      <c r="AA188" t="s">
        <v>1792</v>
      </c>
      <c r="AB188" t="s">
        <v>1817</v>
      </c>
      <c r="AC188" t="s">
        <v>879</v>
      </c>
      <c r="AD188" t="s">
        <v>1767</v>
      </c>
      <c r="AE188" t="s">
        <v>818</v>
      </c>
      <c r="AF188" t="s">
        <v>879</v>
      </c>
      <c r="AG188" t="s">
        <v>818</v>
      </c>
      <c r="KF188" t="s">
        <v>879</v>
      </c>
      <c r="KH188" t="s">
        <v>818</v>
      </c>
      <c r="KI188" t="s">
        <v>818</v>
      </c>
      <c r="KJ188" t="s">
        <v>845</v>
      </c>
      <c r="KK188" t="s">
        <v>818</v>
      </c>
      <c r="KL188" t="s">
        <v>818</v>
      </c>
      <c r="KM188" t="s">
        <v>818</v>
      </c>
      <c r="KN188" t="s">
        <v>845</v>
      </c>
      <c r="KO188" t="s">
        <v>818</v>
      </c>
      <c r="KP188" t="s">
        <v>845</v>
      </c>
      <c r="KQ188" t="s">
        <v>845</v>
      </c>
      <c r="KR188" t="s">
        <v>818</v>
      </c>
      <c r="KS188" t="s">
        <v>818</v>
      </c>
      <c r="KT188" t="s">
        <v>818</v>
      </c>
      <c r="KU188" t="s">
        <v>818</v>
      </c>
      <c r="KV188" t="s">
        <v>818</v>
      </c>
      <c r="KW188" t="s">
        <v>818</v>
      </c>
      <c r="KX188" t="s">
        <v>845</v>
      </c>
      <c r="KY188" t="s">
        <v>818</v>
      </c>
      <c r="KZ188" t="s">
        <v>818</v>
      </c>
      <c r="LA188" t="s">
        <v>845</v>
      </c>
      <c r="LB188" t="s">
        <v>845</v>
      </c>
      <c r="LC188" t="s">
        <v>845</v>
      </c>
      <c r="LD188" t="s">
        <v>879</v>
      </c>
      <c r="LE188" t="s">
        <v>818</v>
      </c>
      <c r="LF188" t="s">
        <v>837</v>
      </c>
      <c r="LH188" t="s">
        <v>1763</v>
      </c>
      <c r="LI188" t="s">
        <v>1767</v>
      </c>
      <c r="LJ188" t="s">
        <v>1767</v>
      </c>
      <c r="LK188" t="s">
        <v>1767</v>
      </c>
      <c r="LL188" t="s">
        <v>1767</v>
      </c>
      <c r="LM188" t="s">
        <v>1767</v>
      </c>
      <c r="LN188" t="s">
        <v>1767</v>
      </c>
      <c r="LO188" t="s">
        <v>1763</v>
      </c>
      <c r="LP188" t="s">
        <v>1763</v>
      </c>
      <c r="LQ188" t="s">
        <v>1767</v>
      </c>
      <c r="LR188" t="s">
        <v>818</v>
      </c>
      <c r="LV188" t="s">
        <v>818</v>
      </c>
      <c r="LX188" t="s">
        <v>1767</v>
      </c>
      <c r="MU188" t="s">
        <v>1763</v>
      </c>
      <c r="NC188" t="s">
        <v>1763</v>
      </c>
      <c r="ND188" t="s">
        <v>1763</v>
      </c>
      <c r="NE188" t="s">
        <v>1763</v>
      </c>
      <c r="NF188" t="s">
        <v>1767</v>
      </c>
      <c r="NG188" t="s">
        <v>1763</v>
      </c>
      <c r="NH188" t="s">
        <v>1767</v>
      </c>
      <c r="NI188" t="s">
        <v>1767</v>
      </c>
      <c r="NJ188" t="s">
        <v>1767</v>
      </c>
      <c r="NK188" t="s">
        <v>1767</v>
      </c>
      <c r="NL188" t="s">
        <v>1767</v>
      </c>
      <c r="NM188" t="s">
        <v>1763</v>
      </c>
      <c r="NN188" t="s">
        <v>1767</v>
      </c>
      <c r="NO188" t="s">
        <v>1767</v>
      </c>
      <c r="NP188" t="s">
        <v>1767</v>
      </c>
      <c r="NQ188" t="s">
        <v>1767</v>
      </c>
      <c r="NR188" t="s">
        <v>1763</v>
      </c>
      <c r="NS188" t="s">
        <v>1767</v>
      </c>
      <c r="NU188" t="s">
        <v>1772</v>
      </c>
      <c r="NX188" t="s">
        <v>1773</v>
      </c>
      <c r="OP188" t="s">
        <v>1767</v>
      </c>
      <c r="OQ188" t="s">
        <v>1774</v>
      </c>
      <c r="OR188" t="s">
        <v>1775</v>
      </c>
      <c r="OS188" t="s">
        <v>1806</v>
      </c>
      <c r="OT188" t="s">
        <v>1763</v>
      </c>
      <c r="OU188" t="s">
        <v>1763</v>
      </c>
      <c r="OV188" t="s">
        <v>1777</v>
      </c>
      <c r="OW188" t="s">
        <v>1778</v>
      </c>
      <c r="OX188" t="s">
        <v>832</v>
      </c>
      <c r="OY188" t="s">
        <v>1779</v>
      </c>
      <c r="OZ188" t="s">
        <v>865</v>
      </c>
      <c r="PA188" t="s">
        <v>1767</v>
      </c>
      <c r="PB188" t="s">
        <v>1767</v>
      </c>
      <c r="PC188" t="s">
        <v>1767</v>
      </c>
      <c r="PD188" t="s">
        <v>1763</v>
      </c>
      <c r="PE188" t="s">
        <v>1763</v>
      </c>
      <c r="PF188" t="s">
        <v>1767</v>
      </c>
      <c r="PG188" t="s">
        <v>1767</v>
      </c>
      <c r="PH188" t="s">
        <v>1767</v>
      </c>
      <c r="PI188" t="s">
        <v>1767</v>
      </c>
      <c r="PJ188" t="s">
        <v>1767</v>
      </c>
      <c r="PK188" t="s">
        <v>1767</v>
      </c>
      <c r="PL188" t="s">
        <v>1780</v>
      </c>
      <c r="PM188" t="s">
        <v>837</v>
      </c>
      <c r="PO188" t="s">
        <v>1781</v>
      </c>
      <c r="PP188" t="s">
        <v>1782</v>
      </c>
      <c r="PQ188" t="s">
        <v>1763</v>
      </c>
      <c r="PR188" t="s">
        <v>1763</v>
      </c>
      <c r="PS188" t="s">
        <v>1767</v>
      </c>
      <c r="PT188" t="s">
        <v>1767</v>
      </c>
      <c r="PU188" t="s">
        <v>1767</v>
      </c>
      <c r="PV188" t="s">
        <v>1767</v>
      </c>
      <c r="PW188" t="s">
        <v>1767</v>
      </c>
      <c r="PX188" t="s">
        <v>1767</v>
      </c>
      <c r="PY188" t="s">
        <v>1767</v>
      </c>
      <c r="PZ188" t="s">
        <v>1783</v>
      </c>
      <c r="QD188" t="s">
        <v>1786</v>
      </c>
      <c r="QE188" t="s">
        <v>845</v>
      </c>
      <c r="QF188" t="s">
        <v>1763</v>
      </c>
      <c r="QG188" t="s">
        <v>1767</v>
      </c>
      <c r="QH188" t="s">
        <v>1763</v>
      </c>
      <c r="QI188" t="s">
        <v>1763</v>
      </c>
      <c r="QJ188" t="s">
        <v>1763</v>
      </c>
      <c r="QK188" t="s">
        <v>1763</v>
      </c>
      <c r="QL188" t="s">
        <v>1763</v>
      </c>
      <c r="QM188" t="s">
        <v>1767</v>
      </c>
      <c r="QN188" t="s">
        <v>1767</v>
      </c>
      <c r="QO188" t="s">
        <v>1767</v>
      </c>
      <c r="QP188" t="s">
        <v>1767</v>
      </c>
      <c r="QQ188" t="s">
        <v>1767</v>
      </c>
      <c r="QR188" t="s">
        <v>1763</v>
      </c>
      <c r="QS188" t="s">
        <v>1767</v>
      </c>
      <c r="QT188" t="s">
        <v>1767</v>
      </c>
      <c r="QU188" t="s">
        <v>1767</v>
      </c>
      <c r="QV188" t="s">
        <v>1767</v>
      </c>
      <c r="QW188" t="s">
        <v>1763</v>
      </c>
      <c r="QX188" t="s">
        <v>1767</v>
      </c>
      <c r="QY188" t="s">
        <v>1767</v>
      </c>
      <c r="QZ188" t="s">
        <v>1767</v>
      </c>
      <c r="RA188" t="s">
        <v>1767</v>
      </c>
      <c r="RB188" t="s">
        <v>1767</v>
      </c>
      <c r="RC188" t="s">
        <v>1767</v>
      </c>
      <c r="RD188" t="s">
        <v>1767</v>
      </c>
      <c r="RE188" t="s">
        <v>1767</v>
      </c>
      <c r="RF188" t="s">
        <v>1763</v>
      </c>
      <c r="RG188" t="s">
        <v>1767</v>
      </c>
      <c r="RH188" t="s">
        <v>1767</v>
      </c>
      <c r="RI188" t="s">
        <v>1767</v>
      </c>
      <c r="RJ188" t="s">
        <v>1767</v>
      </c>
      <c r="RK188" t="s">
        <v>1763</v>
      </c>
      <c r="RL188" t="s">
        <v>1767</v>
      </c>
      <c r="RM188" t="s">
        <v>1767</v>
      </c>
      <c r="RN188" t="s">
        <v>1767</v>
      </c>
      <c r="RO188" t="s">
        <v>1763</v>
      </c>
      <c r="RP188" t="s">
        <v>1767</v>
      </c>
      <c r="RQ188" t="s">
        <v>1767</v>
      </c>
      <c r="RR188" t="s">
        <v>1767</v>
      </c>
      <c r="RS188" t="s">
        <v>1763</v>
      </c>
      <c r="RT188" t="s">
        <v>1767</v>
      </c>
      <c r="RU188" t="s">
        <v>1767</v>
      </c>
      <c r="RV188" t="s">
        <v>1767</v>
      </c>
      <c r="RW188" t="s">
        <v>1767</v>
      </c>
      <c r="RX188" t="s">
        <v>845</v>
      </c>
      <c r="RY188" t="s">
        <v>891</v>
      </c>
      <c r="RZ188" t="s">
        <v>1767</v>
      </c>
      <c r="SB188" t="s">
        <v>1767</v>
      </c>
      <c r="SC188" t="s">
        <v>1767</v>
      </c>
      <c r="SD188" t="s">
        <v>1767</v>
      </c>
      <c r="SE188" t="s">
        <v>1767</v>
      </c>
      <c r="SF188" t="s">
        <v>1767</v>
      </c>
      <c r="SG188" t="s">
        <v>1763</v>
      </c>
      <c r="SH188" t="s">
        <v>1767</v>
      </c>
      <c r="SI188" t="s">
        <v>1763</v>
      </c>
      <c r="SJ188" t="s">
        <v>1767</v>
      </c>
      <c r="SK188" t="s">
        <v>1767</v>
      </c>
      <c r="SL188" t="s">
        <v>1763</v>
      </c>
      <c r="SM188" t="s">
        <v>1767</v>
      </c>
      <c r="SN188" t="s">
        <v>1767</v>
      </c>
      <c r="SO188" t="s">
        <v>1767</v>
      </c>
      <c r="SP188" t="s">
        <v>1767</v>
      </c>
      <c r="SQ188" t="s">
        <v>1767</v>
      </c>
      <c r="SR188" t="s">
        <v>1767</v>
      </c>
      <c r="SS188" t="s">
        <v>1767</v>
      </c>
      <c r="ST188" t="s">
        <v>1767</v>
      </c>
      <c r="SU188" t="s">
        <v>1763</v>
      </c>
      <c r="SV188" t="s">
        <v>1767</v>
      </c>
      <c r="SW188" t="s">
        <v>1767</v>
      </c>
      <c r="SX188" t="s">
        <v>1767</v>
      </c>
      <c r="SY188" t="s">
        <v>1767</v>
      </c>
      <c r="SZ188" t="s">
        <v>1767</v>
      </c>
      <c r="TA188" t="s">
        <v>1767</v>
      </c>
      <c r="TB188" t="s">
        <v>1767</v>
      </c>
      <c r="TC188" t="s">
        <v>1767</v>
      </c>
      <c r="TD188" t="s">
        <v>1767</v>
      </c>
      <c r="TE188" t="s">
        <v>1767</v>
      </c>
      <c r="TF188" t="s">
        <v>1767</v>
      </c>
      <c r="TG188" t="s">
        <v>1763</v>
      </c>
      <c r="TH188" t="s">
        <v>1767</v>
      </c>
      <c r="TI188" t="s">
        <v>1767</v>
      </c>
      <c r="TU188" t="s">
        <v>1767</v>
      </c>
      <c r="TY188" t="s">
        <v>1767</v>
      </c>
      <c r="TZ188" t="s">
        <v>1767</v>
      </c>
      <c r="UA188" t="s">
        <v>1767</v>
      </c>
      <c r="UB188" t="s">
        <v>1767</v>
      </c>
      <c r="UC188" t="s">
        <v>1767</v>
      </c>
      <c r="UD188" t="s">
        <v>1767</v>
      </c>
      <c r="UE188" t="s">
        <v>1767</v>
      </c>
      <c r="UF188" t="s">
        <v>1767</v>
      </c>
      <c r="UG188" t="s">
        <v>1767</v>
      </c>
      <c r="UH188" t="s">
        <v>1763</v>
      </c>
      <c r="UI188" t="s">
        <v>1767</v>
      </c>
      <c r="UJ188" t="s">
        <v>1767</v>
      </c>
      <c r="UK188" t="s">
        <v>1767</v>
      </c>
      <c r="UL188" t="s">
        <v>1763</v>
      </c>
      <c r="UM188" t="s">
        <v>1767</v>
      </c>
      <c r="UN188" t="s">
        <v>1763</v>
      </c>
      <c r="UO188" t="s">
        <v>1767</v>
      </c>
      <c r="UP188" t="s">
        <v>1767</v>
      </c>
      <c r="UQ188" t="s">
        <v>1767</v>
      </c>
      <c r="UR188" t="s">
        <v>1767</v>
      </c>
      <c r="US188" t="s">
        <v>1767</v>
      </c>
      <c r="UT188" t="s">
        <v>1767</v>
      </c>
      <c r="UU188" t="s">
        <v>1767</v>
      </c>
      <c r="UV188" t="s">
        <v>1767</v>
      </c>
      <c r="UW188" t="s">
        <v>1767</v>
      </c>
      <c r="UX188" t="s">
        <v>1767</v>
      </c>
      <c r="UY188" t="s">
        <v>1767</v>
      </c>
      <c r="UZ188" t="s">
        <v>1767</v>
      </c>
      <c r="VD188" t="s">
        <v>1767</v>
      </c>
      <c r="VE188" t="s">
        <v>1767</v>
      </c>
      <c r="VF188" t="s">
        <v>1763</v>
      </c>
      <c r="VG188" t="s">
        <v>1767</v>
      </c>
      <c r="VH188" t="s">
        <v>1767</v>
      </c>
      <c r="VI188" t="s">
        <v>1767</v>
      </c>
      <c r="VJ188" t="s">
        <v>1767</v>
      </c>
      <c r="VK188" t="s">
        <v>1763</v>
      </c>
      <c r="VL188" t="s">
        <v>1767</v>
      </c>
      <c r="VM188" t="s">
        <v>1763</v>
      </c>
      <c r="VN188" t="s">
        <v>1767</v>
      </c>
      <c r="VO188" t="s">
        <v>1767</v>
      </c>
      <c r="VP188" t="s">
        <v>1767</v>
      </c>
      <c r="VQ188" t="s">
        <v>1767</v>
      </c>
      <c r="VY188" t="s">
        <v>1767</v>
      </c>
      <c r="VZ188" t="s">
        <v>1763</v>
      </c>
      <c r="WA188" t="s">
        <v>1767</v>
      </c>
      <c r="WJ188" t="s">
        <v>1763</v>
      </c>
      <c r="WK188" t="s">
        <v>1763</v>
      </c>
      <c r="WL188" t="s">
        <v>1763</v>
      </c>
      <c r="WM188" t="s">
        <v>1767</v>
      </c>
      <c r="WN188" t="s">
        <v>1767</v>
      </c>
      <c r="WO188" t="s">
        <v>1767</v>
      </c>
      <c r="WP188" t="s">
        <v>1767</v>
      </c>
      <c r="WQ188" t="s">
        <v>1767</v>
      </c>
      <c r="WR188" t="s">
        <v>1767</v>
      </c>
      <c r="WS188" t="s">
        <v>834</v>
      </c>
      <c r="WU188" t="s">
        <v>1763</v>
      </c>
      <c r="WV188" t="s">
        <v>1763</v>
      </c>
      <c r="WW188" t="s">
        <v>1763</v>
      </c>
      <c r="WX188" t="s">
        <v>1767</v>
      </c>
      <c r="WY188" t="s">
        <v>1767</v>
      </c>
      <c r="WZ188" t="s">
        <v>1767</v>
      </c>
      <c r="XA188" t="s">
        <v>1767</v>
      </c>
      <c r="XB188" t="s">
        <v>1767</v>
      </c>
      <c r="XC188" t="s">
        <v>1789</v>
      </c>
      <c r="XD188" t="s">
        <v>1763</v>
      </c>
      <c r="XE188" t="s">
        <v>1767</v>
      </c>
      <c r="XF188" t="s">
        <v>1767</v>
      </c>
      <c r="XG188" t="s">
        <v>1763</v>
      </c>
      <c r="XH188" t="s">
        <v>1767</v>
      </c>
      <c r="XI188" t="s">
        <v>1767</v>
      </c>
      <c r="XJ188" t="s">
        <v>1767</v>
      </c>
      <c r="XK188" t="s">
        <v>1767</v>
      </c>
      <c r="XL188" t="s">
        <v>1767</v>
      </c>
      <c r="XM188" t="s">
        <v>1767</v>
      </c>
      <c r="XN188" t="s">
        <v>1767</v>
      </c>
      <c r="XO188" t="s">
        <v>1767</v>
      </c>
      <c r="XP188" t="s">
        <v>1767</v>
      </c>
      <c r="XQ188" t="s">
        <v>1767</v>
      </c>
      <c r="XR188" t="s">
        <v>1767</v>
      </c>
      <c r="XS188" t="s">
        <v>1763</v>
      </c>
      <c r="XT188" t="s">
        <v>1767</v>
      </c>
      <c r="XU188" t="s">
        <v>1767</v>
      </c>
      <c r="XV188" t="s">
        <v>1767</v>
      </c>
      <c r="XW188" t="s">
        <v>1767</v>
      </c>
      <c r="XX188" t="s">
        <v>1767</v>
      </c>
      <c r="XY188" t="s">
        <v>1767</v>
      </c>
      <c r="XZ188" t="s">
        <v>1767</v>
      </c>
      <c r="ZM188" t="s">
        <v>1767</v>
      </c>
      <c r="ZN188" t="s">
        <v>1767</v>
      </c>
      <c r="ZO188" t="s">
        <v>1767</v>
      </c>
      <c r="ZP188" t="s">
        <v>1767</v>
      </c>
      <c r="ZQ188" t="s">
        <v>1767</v>
      </c>
      <c r="ZR188" t="s">
        <v>1763</v>
      </c>
      <c r="ZS188" t="s">
        <v>1767</v>
      </c>
      <c r="ZT188" t="s">
        <v>1767</v>
      </c>
      <c r="ZU188" t="s">
        <v>1767</v>
      </c>
      <c r="ZV188" t="s">
        <v>1767</v>
      </c>
      <c r="ZW188" t="s">
        <v>1767</v>
      </c>
      <c r="ZX188" t="s">
        <v>1767</v>
      </c>
      <c r="ZY188" t="s">
        <v>1767</v>
      </c>
      <c r="ZZ188" t="s">
        <v>1767</v>
      </c>
      <c r="AAA188" t="s">
        <v>1763</v>
      </c>
      <c r="AAB188" t="s">
        <v>1767</v>
      </c>
      <c r="AAC188" t="s">
        <v>1763</v>
      </c>
      <c r="AAD188" t="s">
        <v>1767</v>
      </c>
      <c r="AAE188" t="s">
        <v>1767</v>
      </c>
      <c r="AAF188" t="s">
        <v>1767</v>
      </c>
      <c r="AAH188" t="s">
        <v>1763</v>
      </c>
      <c r="AAI188" t="s">
        <v>1767</v>
      </c>
      <c r="AAJ188" t="s">
        <v>1767</v>
      </c>
      <c r="AAK188" t="s">
        <v>1767</v>
      </c>
      <c r="AAL188" t="s">
        <v>1763</v>
      </c>
      <c r="AAM188" t="s">
        <v>1767</v>
      </c>
      <c r="AAN188" t="s">
        <v>1767</v>
      </c>
      <c r="AAO188" t="s">
        <v>1767</v>
      </c>
      <c r="AAP188" t="s">
        <v>1767</v>
      </c>
      <c r="AAQ188" t="s">
        <v>1763</v>
      </c>
      <c r="AAR188" t="s">
        <v>1767</v>
      </c>
      <c r="AAS188" t="s">
        <v>1767</v>
      </c>
      <c r="AAT188" t="s">
        <v>1767</v>
      </c>
      <c r="AAV188" t="s">
        <v>1767</v>
      </c>
      <c r="AAW188" t="s">
        <v>1767</v>
      </c>
      <c r="AAX188" t="s">
        <v>1767</v>
      </c>
      <c r="AAY188" t="s">
        <v>1767</v>
      </c>
      <c r="AAZ188" t="s">
        <v>1767</v>
      </c>
      <c r="ABA188" t="s">
        <v>1767</v>
      </c>
      <c r="ABB188" t="s">
        <v>1763</v>
      </c>
      <c r="ABC188" t="s">
        <v>1767</v>
      </c>
      <c r="ABD188" t="s">
        <v>1763</v>
      </c>
      <c r="ABE188" t="s">
        <v>1767</v>
      </c>
      <c r="ABF188" t="s">
        <v>1767</v>
      </c>
      <c r="ABG188" t="s">
        <v>1767</v>
      </c>
      <c r="ABH188" t="s">
        <v>1767</v>
      </c>
      <c r="ABI188" t="s">
        <v>1767</v>
      </c>
      <c r="ABJ188" t="s">
        <v>1763</v>
      </c>
      <c r="ABK188" t="s">
        <v>1767</v>
      </c>
      <c r="ABL188" t="s">
        <v>1767</v>
      </c>
      <c r="ABM188" t="s">
        <v>1767</v>
      </c>
      <c r="ABN188" t="s">
        <v>1767</v>
      </c>
      <c r="ABO188" t="s">
        <v>1767</v>
      </c>
      <c r="ABP188" t="s">
        <v>1767</v>
      </c>
      <c r="ABQ188" t="s">
        <v>1767</v>
      </c>
      <c r="ABR188" t="s">
        <v>1767</v>
      </c>
      <c r="ABS188" t="s">
        <v>1767</v>
      </c>
      <c r="ABT188" t="s">
        <v>1767</v>
      </c>
      <c r="ABU188" t="s">
        <v>1767</v>
      </c>
      <c r="ABV188" t="s">
        <v>1763</v>
      </c>
      <c r="ABW188" t="s">
        <v>1763</v>
      </c>
      <c r="ABX188" t="s">
        <v>1763</v>
      </c>
      <c r="ABY188" t="s">
        <v>1767</v>
      </c>
      <c r="ABZ188" t="s">
        <v>1767</v>
      </c>
      <c r="ACA188" t="s">
        <v>1767</v>
      </c>
      <c r="ACB188" t="s">
        <v>1767</v>
      </c>
      <c r="ACC188" t="s">
        <v>1767</v>
      </c>
      <c r="ACD188" t="s">
        <v>1767</v>
      </c>
      <c r="ACE188" t="s">
        <v>1767</v>
      </c>
      <c r="ACF188" t="s">
        <v>1767</v>
      </c>
      <c r="ACG188" t="s">
        <v>1767</v>
      </c>
      <c r="ACH188" t="s">
        <v>1767</v>
      </c>
      <c r="ACI188" t="s">
        <v>1767</v>
      </c>
    </row>
    <row r="189" spans="1:763">
      <c r="A189" t="s">
        <v>1616</v>
      </c>
      <c r="B189" t="s">
        <v>1617</v>
      </c>
      <c r="C189" t="s">
        <v>1618</v>
      </c>
      <c r="D189" t="s">
        <v>873</v>
      </c>
      <c r="E189" t="s">
        <v>873</v>
      </c>
      <c r="P189" t="s">
        <v>874</v>
      </c>
      <c r="Q189">
        <v>1.2475828181962281</v>
      </c>
      <c r="T189" t="s">
        <v>1831</v>
      </c>
      <c r="V189" t="s">
        <v>1763</v>
      </c>
      <c r="X189" t="s">
        <v>1763</v>
      </c>
      <c r="Y189" t="s">
        <v>1764</v>
      </c>
      <c r="AA189" t="s">
        <v>1765</v>
      </c>
      <c r="AB189" t="s">
        <v>1766</v>
      </c>
      <c r="AC189" t="s">
        <v>1361</v>
      </c>
      <c r="AD189" t="s">
        <v>1767</v>
      </c>
      <c r="AE189" t="s">
        <v>1361</v>
      </c>
      <c r="AF189" t="s">
        <v>818</v>
      </c>
      <c r="AG189" t="s">
        <v>818</v>
      </c>
      <c r="KF189" t="s">
        <v>1361</v>
      </c>
      <c r="KH189" t="s">
        <v>818</v>
      </c>
      <c r="KI189" t="s">
        <v>818</v>
      </c>
      <c r="KJ189" t="s">
        <v>845</v>
      </c>
      <c r="KK189" t="s">
        <v>845</v>
      </c>
      <c r="KL189" t="s">
        <v>845</v>
      </c>
      <c r="KM189" t="s">
        <v>845</v>
      </c>
      <c r="KN189" t="s">
        <v>845</v>
      </c>
      <c r="KO189" t="s">
        <v>818</v>
      </c>
      <c r="KP189" t="s">
        <v>879</v>
      </c>
      <c r="KQ189" t="s">
        <v>837</v>
      </c>
      <c r="KR189" t="s">
        <v>818</v>
      </c>
      <c r="KS189" t="s">
        <v>818</v>
      </c>
      <c r="KT189" t="s">
        <v>818</v>
      </c>
      <c r="KU189" t="s">
        <v>818</v>
      </c>
      <c r="KV189" t="s">
        <v>818</v>
      </c>
      <c r="KW189" t="s">
        <v>845</v>
      </c>
      <c r="KX189" t="s">
        <v>845</v>
      </c>
      <c r="KY189" t="s">
        <v>818</v>
      </c>
      <c r="KZ189" t="s">
        <v>818</v>
      </c>
      <c r="LA189" t="s">
        <v>837</v>
      </c>
      <c r="LB189" t="s">
        <v>845</v>
      </c>
      <c r="LC189" t="s">
        <v>879</v>
      </c>
      <c r="LD189" t="s">
        <v>1361</v>
      </c>
      <c r="LE189" t="s">
        <v>837</v>
      </c>
      <c r="LF189" t="s">
        <v>836</v>
      </c>
      <c r="LH189" t="s">
        <v>1767</v>
      </c>
      <c r="LI189" t="s">
        <v>1767</v>
      </c>
      <c r="LJ189" t="s">
        <v>1767</v>
      </c>
      <c r="LK189" t="s">
        <v>1767</v>
      </c>
      <c r="LL189" t="s">
        <v>1767</v>
      </c>
      <c r="LM189" t="s">
        <v>1767</v>
      </c>
      <c r="LO189" t="s">
        <v>1763</v>
      </c>
      <c r="LP189" t="s">
        <v>1763</v>
      </c>
      <c r="LQ189" t="s">
        <v>1767</v>
      </c>
      <c r="LR189" t="s">
        <v>837</v>
      </c>
      <c r="LS189" t="s">
        <v>818</v>
      </c>
      <c r="LV189" t="s">
        <v>837</v>
      </c>
      <c r="LX189" t="s">
        <v>1767</v>
      </c>
      <c r="MA189" t="s">
        <v>1793</v>
      </c>
      <c r="MB189" t="s">
        <v>942</v>
      </c>
      <c r="MC189" t="s">
        <v>1769</v>
      </c>
      <c r="MD189" t="s">
        <v>1763</v>
      </c>
      <c r="MF189" t="s">
        <v>1770</v>
      </c>
      <c r="MI189" t="s">
        <v>1767</v>
      </c>
      <c r="MJ189" t="s">
        <v>1904</v>
      </c>
      <c r="MU189" t="s">
        <v>1767</v>
      </c>
      <c r="MV189" t="s">
        <v>1763</v>
      </c>
      <c r="MW189" t="s">
        <v>1767</v>
      </c>
      <c r="MX189" t="s">
        <v>1767</v>
      </c>
      <c r="MY189" t="s">
        <v>1767</v>
      </c>
      <c r="MZ189" t="s">
        <v>1767</v>
      </c>
      <c r="NA189" t="s">
        <v>1767</v>
      </c>
      <c r="NB189" t="s">
        <v>1767</v>
      </c>
      <c r="NR189" t="s">
        <v>1767</v>
      </c>
      <c r="NU189" t="s">
        <v>1905</v>
      </c>
      <c r="NX189" t="s">
        <v>1845</v>
      </c>
      <c r="NY189" t="s">
        <v>845</v>
      </c>
      <c r="NZ189" t="s">
        <v>877</v>
      </c>
      <c r="OP189" t="s">
        <v>1767</v>
      </c>
      <c r="OQ189" t="s">
        <v>1774</v>
      </c>
      <c r="OR189" t="s">
        <v>1797</v>
      </c>
      <c r="OS189" t="s">
        <v>1806</v>
      </c>
      <c r="OT189" t="s">
        <v>1763</v>
      </c>
      <c r="OU189" t="s">
        <v>1763</v>
      </c>
      <c r="OV189" t="s">
        <v>1777</v>
      </c>
      <c r="OW189" t="s">
        <v>1778</v>
      </c>
      <c r="OX189" t="s">
        <v>832</v>
      </c>
      <c r="OY189" t="s">
        <v>1779</v>
      </c>
      <c r="OZ189" t="s">
        <v>834</v>
      </c>
      <c r="PA189" t="s">
        <v>1763</v>
      </c>
      <c r="PB189" t="s">
        <v>1763</v>
      </c>
      <c r="PC189" t="s">
        <v>1763</v>
      </c>
      <c r="PD189" t="s">
        <v>1767</v>
      </c>
      <c r="PE189" t="s">
        <v>1767</v>
      </c>
      <c r="PF189" t="s">
        <v>1767</v>
      </c>
      <c r="PG189" t="s">
        <v>1767</v>
      </c>
      <c r="PH189" t="s">
        <v>1767</v>
      </c>
      <c r="PI189" t="s">
        <v>1767</v>
      </c>
      <c r="PJ189" t="s">
        <v>1767</v>
      </c>
      <c r="PK189" t="s">
        <v>1767</v>
      </c>
      <c r="PL189" t="s">
        <v>1780</v>
      </c>
      <c r="PM189" t="s">
        <v>1057</v>
      </c>
      <c r="PN189" t="s">
        <v>836</v>
      </c>
      <c r="PO189" t="s">
        <v>1781</v>
      </c>
      <c r="PP189" t="s">
        <v>1800</v>
      </c>
      <c r="PQ189" t="s">
        <v>1763</v>
      </c>
      <c r="PR189" t="s">
        <v>1763</v>
      </c>
      <c r="PS189" t="s">
        <v>1767</v>
      </c>
      <c r="PT189" t="s">
        <v>1767</v>
      </c>
      <c r="PU189" t="s">
        <v>1767</v>
      </c>
      <c r="PV189" t="s">
        <v>1767</v>
      </c>
      <c r="PW189" t="s">
        <v>1767</v>
      </c>
      <c r="PX189" t="s">
        <v>1767</v>
      </c>
      <c r="PY189" t="s">
        <v>1767</v>
      </c>
      <c r="PZ189" t="s">
        <v>1783</v>
      </c>
      <c r="QA189" t="s">
        <v>841</v>
      </c>
      <c r="QB189" t="s">
        <v>1814</v>
      </c>
      <c r="QC189" t="s">
        <v>1785</v>
      </c>
      <c r="QD189" t="s">
        <v>1786</v>
      </c>
      <c r="QE189" t="s">
        <v>845</v>
      </c>
      <c r="QF189" t="s">
        <v>1763</v>
      </c>
      <c r="QG189" t="s">
        <v>1763</v>
      </c>
      <c r="QH189" t="s">
        <v>1763</v>
      </c>
      <c r="QI189" t="s">
        <v>1767</v>
      </c>
      <c r="QJ189" t="s">
        <v>1763</v>
      </c>
      <c r="QK189" t="s">
        <v>1763</v>
      </c>
      <c r="QL189" t="s">
        <v>1767</v>
      </c>
      <c r="QM189" t="s">
        <v>1767</v>
      </c>
      <c r="QN189" t="s">
        <v>1767</v>
      </c>
      <c r="QO189" t="s">
        <v>1767</v>
      </c>
      <c r="QP189" t="s">
        <v>1767</v>
      </c>
      <c r="QQ189" t="s">
        <v>1767</v>
      </c>
      <c r="QR189" t="s">
        <v>1763</v>
      </c>
      <c r="QS189" t="s">
        <v>1767</v>
      </c>
      <c r="QT189" t="s">
        <v>1767</v>
      </c>
      <c r="QU189" t="s">
        <v>1763</v>
      </c>
      <c r="QV189" t="s">
        <v>1763</v>
      </c>
      <c r="QW189" t="s">
        <v>1763</v>
      </c>
      <c r="QX189" t="s">
        <v>1763</v>
      </c>
      <c r="QY189" t="s">
        <v>1767</v>
      </c>
      <c r="QZ189" t="s">
        <v>1767</v>
      </c>
      <c r="RA189" t="s">
        <v>1767</v>
      </c>
      <c r="RB189" t="s">
        <v>1767</v>
      </c>
      <c r="RC189" t="s">
        <v>1767</v>
      </c>
      <c r="RD189" t="s">
        <v>1767</v>
      </c>
      <c r="RE189" t="s">
        <v>1767</v>
      </c>
      <c r="RF189" t="s">
        <v>1767</v>
      </c>
      <c r="RG189" t="s">
        <v>1767</v>
      </c>
      <c r="RH189" t="s">
        <v>1767</v>
      </c>
      <c r="RI189" t="s">
        <v>1767</v>
      </c>
      <c r="RJ189" t="s">
        <v>1767</v>
      </c>
      <c r="RK189" t="s">
        <v>1763</v>
      </c>
      <c r="RL189" t="s">
        <v>1763</v>
      </c>
      <c r="RM189" t="s">
        <v>1767</v>
      </c>
      <c r="RN189" t="s">
        <v>1767</v>
      </c>
      <c r="RO189" t="s">
        <v>1767</v>
      </c>
      <c r="RP189" t="s">
        <v>1767</v>
      </c>
      <c r="RQ189" t="s">
        <v>1767</v>
      </c>
      <c r="RR189" t="s">
        <v>1767</v>
      </c>
      <c r="RS189" t="s">
        <v>1767</v>
      </c>
      <c r="RT189" t="s">
        <v>1767</v>
      </c>
      <c r="RU189" t="s">
        <v>1767</v>
      </c>
      <c r="RV189" t="s">
        <v>1767</v>
      </c>
      <c r="RW189" t="s">
        <v>1767</v>
      </c>
      <c r="RX189" t="s">
        <v>837</v>
      </c>
      <c r="RY189" t="s">
        <v>956</v>
      </c>
      <c r="RZ189" t="s">
        <v>1763</v>
      </c>
      <c r="SA189" t="s">
        <v>1767</v>
      </c>
      <c r="SB189" t="s">
        <v>1763</v>
      </c>
      <c r="SC189" t="s">
        <v>1767</v>
      </c>
      <c r="SD189" t="s">
        <v>1763</v>
      </c>
      <c r="SE189" t="s">
        <v>1767</v>
      </c>
      <c r="SF189" t="s">
        <v>1767</v>
      </c>
      <c r="SG189" t="s">
        <v>1763</v>
      </c>
      <c r="SH189" t="s">
        <v>1767</v>
      </c>
      <c r="SI189" t="s">
        <v>1763</v>
      </c>
      <c r="SJ189" t="s">
        <v>1767</v>
      </c>
      <c r="SK189" t="s">
        <v>1767</v>
      </c>
      <c r="SL189" t="s">
        <v>1767</v>
      </c>
      <c r="SM189" t="s">
        <v>1767</v>
      </c>
      <c r="SN189" t="s">
        <v>1767</v>
      </c>
      <c r="SO189" t="s">
        <v>1767</v>
      </c>
      <c r="SP189" t="s">
        <v>1767</v>
      </c>
      <c r="SQ189" t="s">
        <v>1767</v>
      </c>
      <c r="SR189" t="s">
        <v>1767</v>
      </c>
      <c r="SS189" t="s">
        <v>1763</v>
      </c>
      <c r="ST189" t="s">
        <v>1767</v>
      </c>
      <c r="SU189" t="s">
        <v>1763</v>
      </c>
      <c r="SV189" t="s">
        <v>1767</v>
      </c>
      <c r="SW189" t="s">
        <v>1767</v>
      </c>
      <c r="SX189" t="s">
        <v>1767</v>
      </c>
      <c r="SY189" t="s">
        <v>1767</v>
      </c>
      <c r="SZ189" t="s">
        <v>1767</v>
      </c>
      <c r="TA189" t="s">
        <v>1767</v>
      </c>
      <c r="TB189" t="s">
        <v>1767</v>
      </c>
      <c r="TC189" t="s">
        <v>1767</v>
      </c>
      <c r="TD189" t="s">
        <v>1767</v>
      </c>
      <c r="TE189" t="s">
        <v>1767</v>
      </c>
      <c r="TF189" t="s">
        <v>1767</v>
      </c>
      <c r="TG189" t="s">
        <v>1767</v>
      </c>
      <c r="TH189" t="s">
        <v>1767</v>
      </c>
      <c r="TI189" t="s">
        <v>1767</v>
      </c>
      <c r="TJ189" t="s">
        <v>1767</v>
      </c>
      <c r="TU189" t="s">
        <v>1767</v>
      </c>
      <c r="TY189" t="s">
        <v>1767</v>
      </c>
      <c r="TZ189" t="s">
        <v>1767</v>
      </c>
      <c r="UA189" t="s">
        <v>1767</v>
      </c>
      <c r="UB189" t="s">
        <v>1767</v>
      </c>
      <c r="UC189" t="s">
        <v>1767</v>
      </c>
      <c r="UD189" t="s">
        <v>1763</v>
      </c>
      <c r="UE189" t="s">
        <v>1767</v>
      </c>
      <c r="UF189" t="s">
        <v>1767</v>
      </c>
      <c r="UG189" t="s">
        <v>1763</v>
      </c>
      <c r="UH189" t="s">
        <v>1767</v>
      </c>
      <c r="UI189" t="s">
        <v>1767</v>
      </c>
      <c r="UJ189" t="s">
        <v>1767</v>
      </c>
      <c r="UK189" t="s">
        <v>1767</v>
      </c>
      <c r="UL189" t="s">
        <v>1763</v>
      </c>
      <c r="UM189" t="s">
        <v>1767</v>
      </c>
      <c r="UN189" t="s">
        <v>1763</v>
      </c>
      <c r="UO189" t="s">
        <v>1763</v>
      </c>
      <c r="UP189" t="s">
        <v>1763</v>
      </c>
      <c r="UQ189" t="s">
        <v>1767</v>
      </c>
      <c r="UR189" t="s">
        <v>1767</v>
      </c>
      <c r="US189" t="s">
        <v>1767</v>
      </c>
      <c r="UT189" t="s">
        <v>1767</v>
      </c>
      <c r="UU189" t="s">
        <v>1767</v>
      </c>
      <c r="UV189" t="s">
        <v>1767</v>
      </c>
      <c r="UW189" t="s">
        <v>1767</v>
      </c>
      <c r="UX189" t="s">
        <v>1767</v>
      </c>
      <c r="UY189" t="s">
        <v>1767</v>
      </c>
      <c r="UZ189" t="s">
        <v>1767</v>
      </c>
      <c r="VB189" t="s">
        <v>1787</v>
      </c>
      <c r="VC189" t="s">
        <v>1846</v>
      </c>
      <c r="VD189" t="s">
        <v>1767</v>
      </c>
      <c r="VE189" t="s">
        <v>1767</v>
      </c>
      <c r="VF189" t="s">
        <v>1763</v>
      </c>
      <c r="VG189" t="s">
        <v>1763</v>
      </c>
      <c r="VH189" t="s">
        <v>1767</v>
      </c>
      <c r="VI189" t="s">
        <v>1767</v>
      </c>
      <c r="VJ189" t="s">
        <v>1763</v>
      </c>
      <c r="VK189" t="s">
        <v>1767</v>
      </c>
      <c r="VL189" t="s">
        <v>1767</v>
      </c>
      <c r="VM189" t="s">
        <v>1767</v>
      </c>
      <c r="VN189" t="s">
        <v>1767</v>
      </c>
      <c r="VO189" t="s">
        <v>1767</v>
      </c>
      <c r="VP189" t="s">
        <v>1767</v>
      </c>
      <c r="VQ189" t="s">
        <v>1767</v>
      </c>
      <c r="VR189" t="s">
        <v>1767</v>
      </c>
      <c r="VY189" t="s">
        <v>1763</v>
      </c>
      <c r="VZ189" t="s">
        <v>1767</v>
      </c>
      <c r="WA189" t="s">
        <v>1767</v>
      </c>
      <c r="WJ189" t="s">
        <v>1767</v>
      </c>
      <c r="WK189" t="s">
        <v>1763</v>
      </c>
      <c r="WL189" t="s">
        <v>1763</v>
      </c>
      <c r="WM189" t="s">
        <v>1763</v>
      </c>
      <c r="WN189" t="s">
        <v>1767</v>
      </c>
      <c r="WO189" t="s">
        <v>1767</v>
      </c>
      <c r="WP189" t="s">
        <v>1767</v>
      </c>
      <c r="WQ189" t="s">
        <v>1767</v>
      </c>
      <c r="WR189" t="s">
        <v>1767</v>
      </c>
      <c r="WS189" t="s">
        <v>897</v>
      </c>
      <c r="WU189" t="s">
        <v>1767</v>
      </c>
      <c r="WV189" t="s">
        <v>1767</v>
      </c>
      <c r="WW189" t="s">
        <v>1767</v>
      </c>
      <c r="WX189" t="s">
        <v>1767</v>
      </c>
      <c r="WY189" t="s">
        <v>1767</v>
      </c>
      <c r="WZ189" t="s">
        <v>1763</v>
      </c>
      <c r="XA189" t="s">
        <v>1767</v>
      </c>
      <c r="XB189" t="s">
        <v>1767</v>
      </c>
      <c r="XC189" t="s">
        <v>1789</v>
      </c>
      <c r="XD189" t="s">
        <v>1763</v>
      </c>
      <c r="XE189" t="s">
        <v>1763</v>
      </c>
      <c r="XF189" t="s">
        <v>1767</v>
      </c>
      <c r="XG189" t="s">
        <v>1767</v>
      </c>
      <c r="XH189" t="s">
        <v>1767</v>
      </c>
      <c r="XI189" t="s">
        <v>1767</v>
      </c>
      <c r="XJ189" t="s">
        <v>1767</v>
      </c>
      <c r="XK189" t="s">
        <v>1767</v>
      </c>
      <c r="XL189" t="s">
        <v>1763</v>
      </c>
      <c r="XM189" t="s">
        <v>1767</v>
      </c>
      <c r="XN189" t="s">
        <v>1767</v>
      </c>
      <c r="XO189" t="s">
        <v>1767</v>
      </c>
      <c r="XP189" t="s">
        <v>1767</v>
      </c>
      <c r="XQ189" t="s">
        <v>1767</v>
      </c>
      <c r="XR189" t="s">
        <v>1767</v>
      </c>
      <c r="XS189" t="s">
        <v>1767</v>
      </c>
      <c r="XT189" t="s">
        <v>1767</v>
      </c>
      <c r="XU189" t="s">
        <v>1767</v>
      </c>
      <c r="XV189" t="s">
        <v>1767</v>
      </c>
      <c r="XW189" t="s">
        <v>1763</v>
      </c>
      <c r="XX189" t="s">
        <v>1767</v>
      </c>
      <c r="XY189" t="s">
        <v>1767</v>
      </c>
      <c r="XZ189" t="s">
        <v>1763</v>
      </c>
      <c r="YA189" t="s">
        <v>1767</v>
      </c>
      <c r="YB189" t="s">
        <v>1763</v>
      </c>
      <c r="YC189" t="s">
        <v>1767</v>
      </c>
      <c r="YD189" t="s">
        <v>1763</v>
      </c>
      <c r="YE189" t="s">
        <v>1767</v>
      </c>
      <c r="YF189" t="s">
        <v>1767</v>
      </c>
      <c r="YG189" t="s">
        <v>1767</v>
      </c>
      <c r="YH189" t="s">
        <v>1767</v>
      </c>
      <c r="YI189" t="s">
        <v>1767</v>
      </c>
      <c r="YJ189" t="s">
        <v>1767</v>
      </c>
      <c r="YK189" t="s">
        <v>1767</v>
      </c>
      <c r="YL189" t="s">
        <v>1767</v>
      </c>
      <c r="YM189" t="s">
        <v>1767</v>
      </c>
      <c r="YN189" t="s">
        <v>1763</v>
      </c>
      <c r="YO189" t="s">
        <v>1767</v>
      </c>
      <c r="YP189" t="s">
        <v>1767</v>
      </c>
      <c r="YQ189" t="s">
        <v>1767</v>
      </c>
      <c r="YR189" t="s">
        <v>1767</v>
      </c>
      <c r="YS189" t="s">
        <v>1767</v>
      </c>
      <c r="YT189" t="s">
        <v>1767</v>
      </c>
      <c r="YU189" t="s">
        <v>1763</v>
      </c>
      <c r="YW189" t="s">
        <v>1763</v>
      </c>
      <c r="YX189" t="s">
        <v>1767</v>
      </c>
      <c r="YY189" t="s">
        <v>1767</v>
      </c>
      <c r="YZ189" t="s">
        <v>1767</v>
      </c>
      <c r="ZA189" t="s">
        <v>1767</v>
      </c>
      <c r="ZB189" t="s">
        <v>1763</v>
      </c>
      <c r="ZC189" t="s">
        <v>1763</v>
      </c>
      <c r="ZD189" t="s">
        <v>1767</v>
      </c>
      <c r="ZE189" t="s">
        <v>1767</v>
      </c>
      <c r="ZF189" t="s">
        <v>1767</v>
      </c>
      <c r="ZG189" t="s">
        <v>1767</v>
      </c>
      <c r="ZH189" t="s">
        <v>1767</v>
      </c>
      <c r="ZI189" t="s">
        <v>1767</v>
      </c>
      <c r="ZJ189" t="s">
        <v>1767</v>
      </c>
      <c r="ZK189" t="s">
        <v>1767</v>
      </c>
      <c r="ZL189" t="s">
        <v>1767</v>
      </c>
      <c r="ZM189" t="s">
        <v>1767</v>
      </c>
      <c r="ZN189" t="s">
        <v>1763</v>
      </c>
      <c r="ZO189" t="s">
        <v>1767</v>
      </c>
      <c r="ZP189" t="s">
        <v>1767</v>
      </c>
      <c r="ZQ189" t="s">
        <v>1767</v>
      </c>
      <c r="ZR189" t="s">
        <v>1763</v>
      </c>
      <c r="ZS189" t="s">
        <v>1763</v>
      </c>
      <c r="ZT189" t="s">
        <v>1767</v>
      </c>
      <c r="ZU189" t="s">
        <v>1767</v>
      </c>
      <c r="ZV189" t="s">
        <v>1767</v>
      </c>
      <c r="ZW189" t="s">
        <v>1767</v>
      </c>
      <c r="ZX189" t="s">
        <v>1767</v>
      </c>
      <c r="ZY189" t="s">
        <v>1767</v>
      </c>
      <c r="ZZ189" t="s">
        <v>1767</v>
      </c>
      <c r="AAA189" t="s">
        <v>1767</v>
      </c>
      <c r="AAB189" t="s">
        <v>1767</v>
      </c>
      <c r="AAC189" t="s">
        <v>1767</v>
      </c>
      <c r="AAD189" t="s">
        <v>1767</v>
      </c>
      <c r="AAE189" t="s">
        <v>1767</v>
      </c>
      <c r="AAF189" t="s">
        <v>1767</v>
      </c>
      <c r="AAH189" t="s">
        <v>1763</v>
      </c>
      <c r="AAI189" t="s">
        <v>1767</v>
      </c>
      <c r="AAJ189" t="s">
        <v>1763</v>
      </c>
      <c r="AAK189" t="s">
        <v>1767</v>
      </c>
      <c r="AAL189" t="s">
        <v>1767</v>
      </c>
      <c r="AAM189" t="s">
        <v>1767</v>
      </c>
      <c r="AAN189" t="s">
        <v>1767</v>
      </c>
      <c r="AAO189" t="s">
        <v>1767</v>
      </c>
      <c r="AAP189" t="s">
        <v>1767</v>
      </c>
      <c r="AAQ189" t="s">
        <v>1767</v>
      </c>
      <c r="AAR189" t="s">
        <v>1767</v>
      </c>
      <c r="AAS189" t="s">
        <v>1767</v>
      </c>
      <c r="AAT189" t="s">
        <v>1767</v>
      </c>
      <c r="AAV189" t="s">
        <v>1767</v>
      </c>
      <c r="AAW189" t="s">
        <v>1767</v>
      </c>
      <c r="AAX189" t="s">
        <v>1767</v>
      </c>
      <c r="AAY189" t="s">
        <v>1767</v>
      </c>
      <c r="AAZ189" t="s">
        <v>1767</v>
      </c>
      <c r="ABA189" t="s">
        <v>1763</v>
      </c>
      <c r="ABB189" t="s">
        <v>1763</v>
      </c>
      <c r="ABC189" t="s">
        <v>1767</v>
      </c>
      <c r="ABD189" t="s">
        <v>1767</v>
      </c>
      <c r="ABE189" t="s">
        <v>1767</v>
      </c>
      <c r="ABF189" t="s">
        <v>1767</v>
      </c>
      <c r="ABG189" t="s">
        <v>1767</v>
      </c>
      <c r="ABH189" t="s">
        <v>1767</v>
      </c>
      <c r="ABI189" t="s">
        <v>1767</v>
      </c>
      <c r="ABJ189" t="s">
        <v>1767</v>
      </c>
      <c r="ABK189" t="s">
        <v>1763</v>
      </c>
      <c r="ABL189" t="s">
        <v>1767</v>
      </c>
      <c r="ABM189" t="s">
        <v>1767</v>
      </c>
      <c r="ABN189" t="s">
        <v>1767</v>
      </c>
      <c r="ABO189" t="s">
        <v>1767</v>
      </c>
      <c r="ABP189" t="s">
        <v>1767</v>
      </c>
      <c r="ABQ189" t="s">
        <v>1767</v>
      </c>
      <c r="ABR189" t="s">
        <v>1767</v>
      </c>
      <c r="ABS189" t="s">
        <v>1767</v>
      </c>
      <c r="ABT189" t="s">
        <v>1767</v>
      </c>
      <c r="ABU189" t="s">
        <v>1767</v>
      </c>
      <c r="ABV189" t="s">
        <v>1763</v>
      </c>
      <c r="ABW189" t="s">
        <v>1763</v>
      </c>
      <c r="ABX189" t="s">
        <v>1767</v>
      </c>
      <c r="ABY189" t="s">
        <v>1767</v>
      </c>
      <c r="ABZ189" t="s">
        <v>1767</v>
      </c>
      <c r="ACA189" t="s">
        <v>1767</v>
      </c>
      <c r="ACB189" t="s">
        <v>1767</v>
      </c>
      <c r="ACC189" t="s">
        <v>1767</v>
      </c>
      <c r="ACD189" t="s">
        <v>1767</v>
      </c>
      <c r="ACE189" t="s">
        <v>1767</v>
      </c>
      <c r="ACF189" t="s">
        <v>1767</v>
      </c>
      <c r="ACG189" t="s">
        <v>1767</v>
      </c>
      <c r="ACH189" t="s">
        <v>1767</v>
      </c>
      <c r="ACI189" t="s">
        <v>1767</v>
      </c>
    </row>
    <row r="190" spans="1:763">
      <c r="A190" t="s">
        <v>1619</v>
      </c>
      <c r="B190" t="s">
        <v>1620</v>
      </c>
      <c r="C190" t="s">
        <v>1621</v>
      </c>
      <c r="D190" t="s">
        <v>811</v>
      </c>
      <c r="E190" t="s">
        <v>811</v>
      </c>
      <c r="P190" t="s">
        <v>812</v>
      </c>
      <c r="Q190">
        <v>0.874863865752458</v>
      </c>
      <c r="T190" t="s">
        <v>1876</v>
      </c>
      <c r="V190" t="s">
        <v>1763</v>
      </c>
      <c r="X190" t="s">
        <v>1763</v>
      </c>
      <c r="Y190" t="s">
        <v>1764</v>
      </c>
      <c r="AA190" t="s">
        <v>1792</v>
      </c>
      <c r="AB190" t="s">
        <v>1766</v>
      </c>
      <c r="AC190" t="s">
        <v>836</v>
      </c>
      <c r="AD190" t="s">
        <v>1767</v>
      </c>
      <c r="AE190" t="s">
        <v>836</v>
      </c>
      <c r="AF190" t="s">
        <v>818</v>
      </c>
      <c r="AG190" t="s">
        <v>818</v>
      </c>
      <c r="KF190" t="s">
        <v>836</v>
      </c>
      <c r="KH190" t="s">
        <v>845</v>
      </c>
      <c r="KI190" t="s">
        <v>818</v>
      </c>
      <c r="KJ190" t="s">
        <v>818</v>
      </c>
      <c r="KK190" t="s">
        <v>818</v>
      </c>
      <c r="KL190" t="s">
        <v>845</v>
      </c>
      <c r="KM190" t="s">
        <v>845</v>
      </c>
      <c r="KN190" t="s">
        <v>845</v>
      </c>
      <c r="KO190" t="s">
        <v>818</v>
      </c>
      <c r="KP190" t="s">
        <v>837</v>
      </c>
      <c r="KQ190" t="s">
        <v>837</v>
      </c>
      <c r="KR190" t="s">
        <v>818</v>
      </c>
      <c r="KS190" t="s">
        <v>818</v>
      </c>
      <c r="KT190" t="s">
        <v>818</v>
      </c>
      <c r="KU190" t="s">
        <v>818</v>
      </c>
      <c r="KV190" t="s">
        <v>818</v>
      </c>
      <c r="KW190" t="s">
        <v>818</v>
      </c>
      <c r="KX190" t="s">
        <v>818</v>
      </c>
      <c r="KY190" t="s">
        <v>818</v>
      </c>
      <c r="KZ190" t="s">
        <v>818</v>
      </c>
      <c r="LA190" t="s">
        <v>818</v>
      </c>
      <c r="LB190" t="s">
        <v>845</v>
      </c>
      <c r="LC190" t="s">
        <v>837</v>
      </c>
      <c r="LD190" t="s">
        <v>836</v>
      </c>
      <c r="LE190" t="s">
        <v>845</v>
      </c>
      <c r="LF190" t="s">
        <v>837</v>
      </c>
      <c r="LH190" t="s">
        <v>1767</v>
      </c>
      <c r="LI190" t="s">
        <v>1767</v>
      </c>
      <c r="LJ190" t="s">
        <v>1767</v>
      </c>
      <c r="LK190" t="s">
        <v>1767</v>
      </c>
      <c r="LL190" t="s">
        <v>1767</v>
      </c>
      <c r="LM190" t="s">
        <v>1767</v>
      </c>
      <c r="LO190" t="s">
        <v>1763</v>
      </c>
      <c r="LP190" t="s">
        <v>1763</v>
      </c>
      <c r="LQ190" t="s">
        <v>1767</v>
      </c>
      <c r="LR190" t="s">
        <v>845</v>
      </c>
      <c r="LS190" t="s">
        <v>818</v>
      </c>
      <c r="LT190" t="s">
        <v>845</v>
      </c>
      <c r="LU190" t="s">
        <v>818</v>
      </c>
      <c r="LV190" t="s">
        <v>845</v>
      </c>
      <c r="LW190" t="s">
        <v>845</v>
      </c>
      <c r="LX190" t="s">
        <v>1767</v>
      </c>
      <c r="MA190" t="s">
        <v>1793</v>
      </c>
      <c r="MB190" t="s">
        <v>913</v>
      </c>
      <c r="MC190" t="s">
        <v>1838</v>
      </c>
      <c r="MD190" t="s">
        <v>1763</v>
      </c>
      <c r="MF190" t="s">
        <v>1770</v>
      </c>
      <c r="MI190" t="s">
        <v>1763</v>
      </c>
      <c r="MJ190" t="s">
        <v>1771</v>
      </c>
      <c r="MK190" t="s">
        <v>1767</v>
      </c>
      <c r="ML190" t="s">
        <v>1767</v>
      </c>
      <c r="MM190" t="s">
        <v>1763</v>
      </c>
      <c r="MN190" t="s">
        <v>1767</v>
      </c>
      <c r="MO190" t="s">
        <v>1767</v>
      </c>
      <c r="MP190" t="s">
        <v>1767</v>
      </c>
      <c r="MQ190" t="s">
        <v>1767</v>
      </c>
      <c r="MR190" t="s">
        <v>1767</v>
      </c>
      <c r="MS190" t="s">
        <v>1767</v>
      </c>
      <c r="MT190" t="s">
        <v>1767</v>
      </c>
      <c r="MU190" t="s">
        <v>1763</v>
      </c>
      <c r="NC190" t="s">
        <v>1767</v>
      </c>
      <c r="ND190" t="s">
        <v>1767</v>
      </c>
      <c r="NE190" t="s">
        <v>1767</v>
      </c>
      <c r="NR190" t="s">
        <v>1763</v>
      </c>
      <c r="NS190" t="s">
        <v>1763</v>
      </c>
      <c r="NT190" t="s">
        <v>1788</v>
      </c>
      <c r="NU190" t="s">
        <v>1772</v>
      </c>
      <c r="NX190" t="s">
        <v>1773</v>
      </c>
      <c r="NY190" t="s">
        <v>845</v>
      </c>
      <c r="NZ190" t="s">
        <v>903</v>
      </c>
      <c r="OP190" t="s">
        <v>1763</v>
      </c>
      <c r="OQ190" t="s">
        <v>1774</v>
      </c>
      <c r="OR190" t="s">
        <v>1797</v>
      </c>
      <c r="OS190" t="s">
        <v>1806</v>
      </c>
      <c r="OT190" t="s">
        <v>1767</v>
      </c>
      <c r="OU190" t="s">
        <v>1767</v>
      </c>
      <c r="OV190" t="s">
        <v>1777</v>
      </c>
      <c r="OW190" t="s">
        <v>1778</v>
      </c>
      <c r="OX190" t="s">
        <v>832</v>
      </c>
      <c r="OY190" t="s">
        <v>1779</v>
      </c>
      <c r="OZ190" t="s">
        <v>908</v>
      </c>
      <c r="PA190" t="s">
        <v>1767</v>
      </c>
      <c r="PB190" t="s">
        <v>1767</v>
      </c>
      <c r="PC190" t="s">
        <v>1767</v>
      </c>
      <c r="PD190" t="s">
        <v>1767</v>
      </c>
      <c r="PE190" t="s">
        <v>1767</v>
      </c>
      <c r="PF190" t="s">
        <v>1763</v>
      </c>
      <c r="PG190" t="s">
        <v>1767</v>
      </c>
      <c r="PH190" t="s">
        <v>1767</v>
      </c>
      <c r="PI190" t="s">
        <v>1767</v>
      </c>
      <c r="PJ190" t="s">
        <v>1767</v>
      </c>
      <c r="PK190" t="s">
        <v>1767</v>
      </c>
      <c r="PL190" t="s">
        <v>1832</v>
      </c>
      <c r="PM190" t="s">
        <v>845</v>
      </c>
      <c r="PN190" t="s">
        <v>845</v>
      </c>
      <c r="PO190" t="s">
        <v>1812</v>
      </c>
      <c r="PP190" t="s">
        <v>1800</v>
      </c>
      <c r="PQ190" t="s">
        <v>1763</v>
      </c>
      <c r="PR190" t="s">
        <v>1763</v>
      </c>
      <c r="PS190" t="s">
        <v>1767</v>
      </c>
      <c r="PT190" t="s">
        <v>1767</v>
      </c>
      <c r="PU190" t="s">
        <v>1767</v>
      </c>
      <c r="PV190" t="s">
        <v>1767</v>
      </c>
      <c r="PW190" t="s">
        <v>1767</v>
      </c>
      <c r="PX190" t="s">
        <v>1767</v>
      </c>
      <c r="PY190" t="s">
        <v>1767</v>
      </c>
      <c r="PZ190" t="s">
        <v>1783</v>
      </c>
      <c r="QA190" t="s">
        <v>841</v>
      </c>
      <c r="QB190" t="s">
        <v>1814</v>
      </c>
      <c r="QC190" t="s">
        <v>1785</v>
      </c>
      <c r="QD190" t="s">
        <v>1815</v>
      </c>
      <c r="QE190" t="s">
        <v>845</v>
      </c>
      <c r="QF190" t="s">
        <v>1763</v>
      </c>
      <c r="QG190" t="s">
        <v>1763</v>
      </c>
      <c r="QH190" t="s">
        <v>1763</v>
      </c>
      <c r="QI190" t="s">
        <v>1767</v>
      </c>
      <c r="QJ190" t="s">
        <v>1767</v>
      </c>
      <c r="QK190" t="s">
        <v>1767</v>
      </c>
      <c r="QL190" t="s">
        <v>1767</v>
      </c>
      <c r="QM190" t="s">
        <v>1763</v>
      </c>
      <c r="QN190" t="s">
        <v>1767</v>
      </c>
      <c r="QO190" t="s">
        <v>1767</v>
      </c>
      <c r="QP190" t="s">
        <v>1767</v>
      </c>
      <c r="QQ190" t="s">
        <v>1767</v>
      </c>
      <c r="QR190" t="s">
        <v>1767</v>
      </c>
      <c r="QS190" t="s">
        <v>1763</v>
      </c>
      <c r="QT190" t="s">
        <v>1767</v>
      </c>
      <c r="QU190" t="s">
        <v>1767</v>
      </c>
      <c r="QV190" t="s">
        <v>1767</v>
      </c>
      <c r="QW190" t="s">
        <v>1767</v>
      </c>
      <c r="QX190" t="s">
        <v>1767</v>
      </c>
      <c r="QY190" t="s">
        <v>1767</v>
      </c>
      <c r="QZ190" t="s">
        <v>1767</v>
      </c>
      <c r="RA190" t="s">
        <v>1767</v>
      </c>
      <c r="RB190" t="s">
        <v>1767</v>
      </c>
      <c r="RC190" t="s">
        <v>1767</v>
      </c>
      <c r="RD190" t="s">
        <v>1767</v>
      </c>
      <c r="RE190" t="s">
        <v>1767</v>
      </c>
      <c r="RF190" t="s">
        <v>1767</v>
      </c>
      <c r="RG190" t="s">
        <v>1767</v>
      </c>
      <c r="RH190" t="s">
        <v>1767</v>
      </c>
      <c r="RI190" t="s">
        <v>1767</v>
      </c>
      <c r="RJ190" t="s">
        <v>1767</v>
      </c>
      <c r="RK190" t="s">
        <v>1763</v>
      </c>
      <c r="RL190" t="s">
        <v>1763</v>
      </c>
      <c r="RM190" t="s">
        <v>1767</v>
      </c>
      <c r="RN190" t="s">
        <v>1767</v>
      </c>
      <c r="RO190" t="s">
        <v>1767</v>
      </c>
      <c r="RP190" t="s">
        <v>1767</v>
      </c>
      <c r="RQ190" t="s">
        <v>1767</v>
      </c>
      <c r="RR190" t="s">
        <v>1767</v>
      </c>
      <c r="RS190" t="s">
        <v>1767</v>
      </c>
      <c r="RT190" t="s">
        <v>1767</v>
      </c>
      <c r="RU190" t="s">
        <v>1767</v>
      </c>
      <c r="RV190" t="s">
        <v>1767</v>
      </c>
      <c r="RW190" t="s">
        <v>1767</v>
      </c>
      <c r="RX190" t="s">
        <v>845</v>
      </c>
      <c r="RY190" t="s">
        <v>834</v>
      </c>
      <c r="RZ190" t="s">
        <v>1763</v>
      </c>
      <c r="SA190" t="s">
        <v>1767</v>
      </c>
      <c r="SB190" t="s">
        <v>1767</v>
      </c>
      <c r="SC190" t="s">
        <v>1767</v>
      </c>
      <c r="SD190" t="s">
        <v>1767</v>
      </c>
      <c r="SE190" t="s">
        <v>1767</v>
      </c>
      <c r="SF190" t="s">
        <v>1763</v>
      </c>
      <c r="SG190" t="s">
        <v>1767</v>
      </c>
      <c r="SH190" t="s">
        <v>1767</v>
      </c>
      <c r="SI190" t="s">
        <v>1767</v>
      </c>
      <c r="SJ190" t="s">
        <v>1767</v>
      </c>
      <c r="SK190" t="s">
        <v>1767</v>
      </c>
      <c r="SL190" t="s">
        <v>1767</v>
      </c>
      <c r="SM190" t="s">
        <v>1767</v>
      </c>
      <c r="SN190" t="s">
        <v>1767</v>
      </c>
      <c r="SO190" t="s">
        <v>1767</v>
      </c>
      <c r="SP190" t="s">
        <v>1767</v>
      </c>
      <c r="SQ190" t="s">
        <v>1767</v>
      </c>
      <c r="SR190" t="s">
        <v>1763</v>
      </c>
      <c r="SS190" t="s">
        <v>1767</v>
      </c>
      <c r="ST190" t="s">
        <v>1767</v>
      </c>
      <c r="SU190" t="s">
        <v>1767</v>
      </c>
      <c r="SV190" t="s">
        <v>1767</v>
      </c>
      <c r="SW190" t="s">
        <v>1767</v>
      </c>
      <c r="SX190" t="s">
        <v>1767</v>
      </c>
      <c r="SY190" t="s">
        <v>1763</v>
      </c>
      <c r="SZ190" t="s">
        <v>1763</v>
      </c>
      <c r="TA190" t="s">
        <v>1767</v>
      </c>
      <c r="TB190" t="s">
        <v>1767</v>
      </c>
      <c r="TC190" t="s">
        <v>1767</v>
      </c>
      <c r="TD190" t="s">
        <v>1767</v>
      </c>
      <c r="TE190" t="s">
        <v>1767</v>
      </c>
      <c r="TF190" t="s">
        <v>1767</v>
      </c>
      <c r="TG190" t="s">
        <v>1767</v>
      </c>
      <c r="TH190" t="s">
        <v>1767</v>
      </c>
      <c r="TI190" t="s">
        <v>1767</v>
      </c>
      <c r="TJ190" t="s">
        <v>1763</v>
      </c>
      <c r="TK190" t="s">
        <v>1763</v>
      </c>
      <c r="TL190" t="s">
        <v>1767</v>
      </c>
      <c r="TM190" t="s">
        <v>1767</v>
      </c>
      <c r="TN190" t="s">
        <v>1763</v>
      </c>
      <c r="TO190" t="s">
        <v>1767</v>
      </c>
      <c r="TP190" t="s">
        <v>1767</v>
      </c>
      <c r="TQ190" t="s">
        <v>1767</v>
      </c>
      <c r="TR190" t="s">
        <v>1767</v>
      </c>
      <c r="TS190" t="s">
        <v>1767</v>
      </c>
      <c r="TT190" t="s">
        <v>1767</v>
      </c>
      <c r="TU190" t="s">
        <v>1767</v>
      </c>
      <c r="TV190" t="s">
        <v>1767</v>
      </c>
      <c r="TW190" t="s">
        <v>1767</v>
      </c>
      <c r="TY190" t="s">
        <v>1763</v>
      </c>
      <c r="TZ190" t="s">
        <v>1767</v>
      </c>
      <c r="UA190" t="s">
        <v>1767</v>
      </c>
      <c r="UB190" t="s">
        <v>1767</v>
      </c>
      <c r="UC190" t="s">
        <v>1767</v>
      </c>
      <c r="UD190" t="s">
        <v>1767</v>
      </c>
      <c r="UE190" t="s">
        <v>1767</v>
      </c>
      <c r="UF190" t="s">
        <v>1767</v>
      </c>
      <c r="UG190" t="s">
        <v>1767</v>
      </c>
      <c r="UH190" t="s">
        <v>1767</v>
      </c>
      <c r="UI190" t="s">
        <v>1767</v>
      </c>
      <c r="UJ190" t="s">
        <v>1767</v>
      </c>
      <c r="UK190" t="s">
        <v>1767</v>
      </c>
      <c r="UL190" t="s">
        <v>1767</v>
      </c>
      <c r="UM190" t="s">
        <v>1763</v>
      </c>
      <c r="UN190" t="s">
        <v>1767</v>
      </c>
      <c r="UO190" t="s">
        <v>1763</v>
      </c>
      <c r="UP190" t="s">
        <v>1767</v>
      </c>
      <c r="UQ190" t="s">
        <v>1763</v>
      </c>
      <c r="UR190" t="s">
        <v>1763</v>
      </c>
      <c r="US190" t="s">
        <v>1767</v>
      </c>
      <c r="UT190" t="s">
        <v>1767</v>
      </c>
      <c r="UU190" t="s">
        <v>1763</v>
      </c>
      <c r="UV190" t="s">
        <v>1767</v>
      </c>
      <c r="UW190" t="s">
        <v>1767</v>
      </c>
      <c r="UX190" t="s">
        <v>1767</v>
      </c>
      <c r="UY190" t="s">
        <v>1767</v>
      </c>
      <c r="UZ190" t="s">
        <v>1767</v>
      </c>
      <c r="VB190" t="s">
        <v>1822</v>
      </c>
      <c r="VC190" t="s">
        <v>1788</v>
      </c>
      <c r="VD190" t="s">
        <v>1763</v>
      </c>
      <c r="VE190" t="s">
        <v>1767</v>
      </c>
      <c r="VF190" t="s">
        <v>1767</v>
      </c>
      <c r="VG190" t="s">
        <v>1767</v>
      </c>
      <c r="VH190" t="s">
        <v>1767</v>
      </c>
      <c r="VI190" t="s">
        <v>1767</v>
      </c>
      <c r="VJ190" t="s">
        <v>1767</v>
      </c>
      <c r="VK190" t="s">
        <v>1767</v>
      </c>
      <c r="VL190" t="s">
        <v>1767</v>
      </c>
      <c r="VM190" t="s">
        <v>1767</v>
      </c>
      <c r="VN190" t="s">
        <v>1767</v>
      </c>
      <c r="VO190" t="s">
        <v>1767</v>
      </c>
      <c r="VP190" t="s">
        <v>1767</v>
      </c>
      <c r="VQ190" t="s">
        <v>1767</v>
      </c>
      <c r="VR190" t="s">
        <v>1763</v>
      </c>
      <c r="VS190" t="s">
        <v>1763</v>
      </c>
      <c r="VT190" t="s">
        <v>1767</v>
      </c>
      <c r="VU190" t="s">
        <v>1763</v>
      </c>
      <c r="VV190" t="s">
        <v>1767</v>
      </c>
      <c r="VW190" t="s">
        <v>1767</v>
      </c>
      <c r="VX190" t="s">
        <v>1767</v>
      </c>
      <c r="VY190" t="s">
        <v>1763</v>
      </c>
      <c r="VZ190" t="s">
        <v>1763</v>
      </c>
      <c r="WA190" t="s">
        <v>1763</v>
      </c>
      <c r="WB190" t="s">
        <v>1767</v>
      </c>
      <c r="WJ190" t="s">
        <v>1763</v>
      </c>
      <c r="WK190" t="s">
        <v>1763</v>
      </c>
      <c r="WL190" t="s">
        <v>1767</v>
      </c>
      <c r="WM190" t="s">
        <v>1767</v>
      </c>
      <c r="WN190" t="s">
        <v>1767</v>
      </c>
      <c r="WO190" t="s">
        <v>1767</v>
      </c>
      <c r="WP190" t="s">
        <v>1767</v>
      </c>
      <c r="WQ190" t="s">
        <v>1767</v>
      </c>
      <c r="WR190" t="s">
        <v>1767</v>
      </c>
      <c r="WS190" t="s">
        <v>1011</v>
      </c>
      <c r="WT190" t="s">
        <v>1897</v>
      </c>
      <c r="WU190" t="s">
        <v>1763</v>
      </c>
      <c r="WV190" t="s">
        <v>1767</v>
      </c>
      <c r="WW190" t="s">
        <v>1763</v>
      </c>
      <c r="WX190" t="s">
        <v>1767</v>
      </c>
      <c r="WY190" t="s">
        <v>1763</v>
      </c>
      <c r="WZ190" t="s">
        <v>1767</v>
      </c>
      <c r="XA190" t="s">
        <v>1767</v>
      </c>
      <c r="XB190" t="s">
        <v>1767</v>
      </c>
      <c r="XC190" t="s">
        <v>1802</v>
      </c>
      <c r="XD190" t="s">
        <v>1763</v>
      </c>
      <c r="XE190" t="s">
        <v>1767</v>
      </c>
      <c r="XF190" t="s">
        <v>1767</v>
      </c>
      <c r="XG190" t="s">
        <v>1767</v>
      </c>
      <c r="XH190" t="s">
        <v>1767</v>
      </c>
      <c r="XI190" t="s">
        <v>1767</v>
      </c>
      <c r="XJ190" t="s">
        <v>1767</v>
      </c>
      <c r="XK190" t="s">
        <v>1767</v>
      </c>
      <c r="XL190" t="s">
        <v>1767</v>
      </c>
      <c r="XM190" t="s">
        <v>1763</v>
      </c>
      <c r="XN190" t="s">
        <v>1767</v>
      </c>
      <c r="XO190" t="s">
        <v>1767</v>
      </c>
      <c r="XP190" t="s">
        <v>1767</v>
      </c>
      <c r="XQ190" t="s">
        <v>1767</v>
      </c>
      <c r="XR190" t="s">
        <v>1763</v>
      </c>
      <c r="XS190" t="s">
        <v>1763</v>
      </c>
      <c r="XT190" t="s">
        <v>1763</v>
      </c>
      <c r="XU190" t="s">
        <v>1767</v>
      </c>
      <c r="XV190" t="s">
        <v>1767</v>
      </c>
      <c r="XW190" t="s">
        <v>1767</v>
      </c>
      <c r="XX190" t="s">
        <v>1767</v>
      </c>
      <c r="XY190" t="s">
        <v>1767</v>
      </c>
      <c r="XZ190" t="s">
        <v>1767</v>
      </c>
      <c r="ZM190" t="s">
        <v>1767</v>
      </c>
      <c r="ZN190" t="s">
        <v>1767</v>
      </c>
      <c r="ZO190" t="s">
        <v>1767</v>
      </c>
      <c r="ZP190" t="s">
        <v>1767</v>
      </c>
      <c r="ZQ190" t="s">
        <v>1767</v>
      </c>
      <c r="ZR190" t="s">
        <v>1763</v>
      </c>
      <c r="ZS190" t="s">
        <v>1767</v>
      </c>
      <c r="ZT190" t="s">
        <v>1767</v>
      </c>
      <c r="ZU190" t="s">
        <v>1767</v>
      </c>
      <c r="ZV190" t="s">
        <v>1767</v>
      </c>
      <c r="ZW190" t="s">
        <v>1767</v>
      </c>
      <c r="ZX190" t="s">
        <v>1767</v>
      </c>
      <c r="ZY190" t="s">
        <v>1767</v>
      </c>
      <c r="ZZ190" t="s">
        <v>1767</v>
      </c>
      <c r="AAA190" t="s">
        <v>1763</v>
      </c>
      <c r="AAB190" t="s">
        <v>1767</v>
      </c>
      <c r="AAC190" t="s">
        <v>1767</v>
      </c>
      <c r="AAD190" t="s">
        <v>1767</v>
      </c>
      <c r="AAE190" t="s">
        <v>1767</v>
      </c>
      <c r="AAF190" t="s">
        <v>1767</v>
      </c>
      <c r="AAH190" t="s">
        <v>1763</v>
      </c>
      <c r="AAI190" t="s">
        <v>1767</v>
      </c>
      <c r="AAJ190" t="s">
        <v>1767</v>
      </c>
      <c r="AAK190" t="s">
        <v>1767</v>
      </c>
      <c r="AAL190" t="s">
        <v>1767</v>
      </c>
      <c r="AAM190" t="s">
        <v>1767</v>
      </c>
      <c r="AAN190" t="s">
        <v>1767</v>
      </c>
      <c r="AAO190" t="s">
        <v>1767</v>
      </c>
      <c r="AAP190" t="s">
        <v>1767</v>
      </c>
      <c r="AAQ190" t="s">
        <v>1767</v>
      </c>
      <c r="AAR190" t="s">
        <v>1767</v>
      </c>
      <c r="AAS190" t="s">
        <v>1763</v>
      </c>
      <c r="AAT190" t="s">
        <v>1767</v>
      </c>
      <c r="AAV190" t="s">
        <v>1767</v>
      </c>
      <c r="AAW190" t="s">
        <v>1767</v>
      </c>
      <c r="AAX190" t="s">
        <v>1767</v>
      </c>
      <c r="AAY190" t="s">
        <v>1767</v>
      </c>
      <c r="AAZ190" t="s">
        <v>1767</v>
      </c>
      <c r="ABA190" t="s">
        <v>1763</v>
      </c>
      <c r="ABB190" t="s">
        <v>1763</v>
      </c>
      <c r="ABC190" t="s">
        <v>1767</v>
      </c>
      <c r="ABD190" t="s">
        <v>1767</v>
      </c>
      <c r="ABE190" t="s">
        <v>1767</v>
      </c>
      <c r="ABF190" t="s">
        <v>1767</v>
      </c>
      <c r="ABG190" t="s">
        <v>1767</v>
      </c>
      <c r="ABH190" t="s">
        <v>1767</v>
      </c>
      <c r="ABI190" t="s">
        <v>1767</v>
      </c>
      <c r="ABJ190" t="s">
        <v>1767</v>
      </c>
      <c r="ABK190" t="s">
        <v>1767</v>
      </c>
      <c r="ABL190" t="s">
        <v>1767</v>
      </c>
      <c r="ABM190" t="s">
        <v>1767</v>
      </c>
      <c r="ABN190" t="s">
        <v>1767</v>
      </c>
      <c r="ABO190" t="s">
        <v>1767</v>
      </c>
      <c r="ABP190" t="s">
        <v>1767</v>
      </c>
      <c r="ABQ190" t="s">
        <v>1767</v>
      </c>
      <c r="ABR190" t="s">
        <v>1767</v>
      </c>
      <c r="ABS190" t="s">
        <v>1767</v>
      </c>
      <c r="ABT190" t="s">
        <v>1767</v>
      </c>
      <c r="ABU190" t="s">
        <v>1767</v>
      </c>
      <c r="ABV190" t="s">
        <v>1763</v>
      </c>
      <c r="ABW190" t="s">
        <v>1763</v>
      </c>
      <c r="ABX190" t="s">
        <v>1767</v>
      </c>
      <c r="ABY190" t="s">
        <v>1767</v>
      </c>
      <c r="ABZ190" t="s">
        <v>1767</v>
      </c>
      <c r="ACA190" t="s">
        <v>1767</v>
      </c>
      <c r="ACB190" t="s">
        <v>1767</v>
      </c>
      <c r="ACC190" t="s">
        <v>1767</v>
      </c>
      <c r="ACD190" t="s">
        <v>1767</v>
      </c>
      <c r="ACE190" t="s">
        <v>1767</v>
      </c>
      <c r="ACF190" t="s">
        <v>1767</v>
      </c>
      <c r="ACG190" t="s">
        <v>1767</v>
      </c>
      <c r="ACH190" t="s">
        <v>1767</v>
      </c>
      <c r="ACI190" t="s">
        <v>1767</v>
      </c>
    </row>
    <row r="191" spans="1:763">
      <c r="A191" t="s">
        <v>1622</v>
      </c>
      <c r="B191" t="s">
        <v>1623</v>
      </c>
      <c r="C191" t="s">
        <v>1624</v>
      </c>
      <c r="D191" t="s">
        <v>977</v>
      </c>
      <c r="E191" t="s">
        <v>977</v>
      </c>
      <c r="P191" t="s">
        <v>855</v>
      </c>
      <c r="Q191">
        <v>1.2198080885670051</v>
      </c>
      <c r="T191" t="s">
        <v>1847</v>
      </c>
      <c r="V191" t="s">
        <v>1763</v>
      </c>
      <c r="X191" t="s">
        <v>1767</v>
      </c>
      <c r="Y191" t="s">
        <v>1764</v>
      </c>
      <c r="Z191" t="s">
        <v>1791</v>
      </c>
      <c r="AA191" t="s">
        <v>1765</v>
      </c>
      <c r="AB191" t="s">
        <v>1766</v>
      </c>
      <c r="AC191" t="s">
        <v>836</v>
      </c>
      <c r="AD191" t="s">
        <v>1767</v>
      </c>
      <c r="AE191" t="s">
        <v>836</v>
      </c>
      <c r="AF191" t="s">
        <v>818</v>
      </c>
      <c r="AG191" t="s">
        <v>818</v>
      </c>
      <c r="KF191" t="s">
        <v>836</v>
      </c>
      <c r="KH191" t="s">
        <v>818</v>
      </c>
      <c r="KI191" t="s">
        <v>818</v>
      </c>
      <c r="KJ191" t="s">
        <v>845</v>
      </c>
      <c r="KK191" t="s">
        <v>845</v>
      </c>
      <c r="KL191" t="s">
        <v>818</v>
      </c>
      <c r="KM191" t="s">
        <v>818</v>
      </c>
      <c r="KN191" t="s">
        <v>845</v>
      </c>
      <c r="KO191" t="s">
        <v>818</v>
      </c>
      <c r="KP191" t="s">
        <v>837</v>
      </c>
      <c r="KQ191" t="s">
        <v>845</v>
      </c>
      <c r="KR191" t="s">
        <v>818</v>
      </c>
      <c r="KS191" t="s">
        <v>818</v>
      </c>
      <c r="KT191" t="s">
        <v>818</v>
      </c>
      <c r="KU191" t="s">
        <v>818</v>
      </c>
      <c r="KV191" t="s">
        <v>818</v>
      </c>
      <c r="KW191" t="s">
        <v>818</v>
      </c>
      <c r="KX191" t="s">
        <v>845</v>
      </c>
      <c r="KY191" t="s">
        <v>818</v>
      </c>
      <c r="KZ191" t="s">
        <v>818</v>
      </c>
      <c r="LA191" t="s">
        <v>845</v>
      </c>
      <c r="LB191" t="s">
        <v>845</v>
      </c>
      <c r="LC191" t="s">
        <v>837</v>
      </c>
      <c r="LD191" t="s">
        <v>836</v>
      </c>
      <c r="LE191" t="s">
        <v>845</v>
      </c>
      <c r="LF191" t="s">
        <v>837</v>
      </c>
      <c r="LH191" t="s">
        <v>1763</v>
      </c>
      <c r="LI191" t="s">
        <v>1767</v>
      </c>
      <c r="LJ191" t="s">
        <v>1767</v>
      </c>
      <c r="LK191" t="s">
        <v>1767</v>
      </c>
      <c r="LL191" t="s">
        <v>1767</v>
      </c>
      <c r="LM191" t="s">
        <v>1767</v>
      </c>
      <c r="LN191" t="s">
        <v>1767</v>
      </c>
      <c r="LO191" t="s">
        <v>1767</v>
      </c>
      <c r="LQ191" t="s">
        <v>1767</v>
      </c>
      <c r="LR191" t="s">
        <v>818</v>
      </c>
      <c r="LV191" t="s">
        <v>818</v>
      </c>
      <c r="LX191" t="s">
        <v>1767</v>
      </c>
      <c r="MA191" t="s">
        <v>1768</v>
      </c>
      <c r="MB191" t="s">
        <v>821</v>
      </c>
      <c r="MC191" t="s">
        <v>1804</v>
      </c>
      <c r="MD191" t="s">
        <v>1763</v>
      </c>
      <c r="MF191" t="s">
        <v>1770</v>
      </c>
      <c r="MI191" t="s">
        <v>1767</v>
      </c>
      <c r="MJ191" t="s">
        <v>1794</v>
      </c>
      <c r="MU191" t="s">
        <v>1763</v>
      </c>
      <c r="NC191" t="s">
        <v>1763</v>
      </c>
      <c r="ND191" t="s">
        <v>1767</v>
      </c>
      <c r="NE191" t="s">
        <v>1763</v>
      </c>
      <c r="NR191" t="s">
        <v>1763</v>
      </c>
      <c r="NS191" t="s">
        <v>1767</v>
      </c>
      <c r="NU191" t="s">
        <v>1772</v>
      </c>
      <c r="NX191" t="s">
        <v>1856</v>
      </c>
      <c r="NY191" t="s">
        <v>845</v>
      </c>
      <c r="NZ191" t="s">
        <v>889</v>
      </c>
      <c r="OP191" t="s">
        <v>1767</v>
      </c>
      <c r="OQ191" t="s">
        <v>1774</v>
      </c>
      <c r="OR191" t="s">
        <v>1775</v>
      </c>
      <c r="OS191" t="s">
        <v>1806</v>
      </c>
      <c r="OT191" t="s">
        <v>1763</v>
      </c>
      <c r="OU191" t="s">
        <v>1767</v>
      </c>
      <c r="OV191" t="s">
        <v>1777</v>
      </c>
      <c r="OW191" t="s">
        <v>1820</v>
      </c>
      <c r="OX191" t="s">
        <v>955</v>
      </c>
      <c r="OY191" t="s">
        <v>1779</v>
      </c>
      <c r="OZ191" t="s">
        <v>865</v>
      </c>
      <c r="PA191" t="s">
        <v>1767</v>
      </c>
      <c r="PB191" t="s">
        <v>1767</v>
      </c>
      <c r="PC191" t="s">
        <v>1767</v>
      </c>
      <c r="PD191" t="s">
        <v>1767</v>
      </c>
      <c r="PE191" t="s">
        <v>1767</v>
      </c>
      <c r="PF191" t="s">
        <v>1767</v>
      </c>
      <c r="PG191" t="s">
        <v>1763</v>
      </c>
      <c r="PH191" t="s">
        <v>1767</v>
      </c>
      <c r="PI191" t="s">
        <v>1767</v>
      </c>
      <c r="PJ191" t="s">
        <v>1767</v>
      </c>
      <c r="PK191" t="s">
        <v>1767</v>
      </c>
      <c r="PL191" t="s">
        <v>1780</v>
      </c>
      <c r="PM191" t="s">
        <v>837</v>
      </c>
      <c r="PO191" t="s">
        <v>1807</v>
      </c>
      <c r="PP191" t="s">
        <v>1782</v>
      </c>
      <c r="PQ191" t="s">
        <v>1763</v>
      </c>
      <c r="PR191" t="s">
        <v>1763</v>
      </c>
      <c r="PS191" t="s">
        <v>1767</v>
      </c>
      <c r="PT191" t="s">
        <v>1767</v>
      </c>
      <c r="PU191" t="s">
        <v>1767</v>
      </c>
      <c r="PV191" t="s">
        <v>1767</v>
      </c>
      <c r="PW191" t="s">
        <v>1767</v>
      </c>
      <c r="PX191" t="s">
        <v>1767</v>
      </c>
      <c r="PY191" t="s">
        <v>1767</v>
      </c>
      <c r="PZ191" t="s">
        <v>1783</v>
      </c>
      <c r="QD191" t="s">
        <v>1786</v>
      </c>
      <c r="QE191" t="s">
        <v>845</v>
      </c>
      <c r="QF191" t="s">
        <v>1763</v>
      </c>
      <c r="QG191" t="s">
        <v>1763</v>
      </c>
      <c r="QH191" t="s">
        <v>1763</v>
      </c>
      <c r="QI191" t="s">
        <v>1767</v>
      </c>
      <c r="QJ191" t="s">
        <v>1763</v>
      </c>
      <c r="QK191" t="s">
        <v>1763</v>
      </c>
      <c r="QL191" t="s">
        <v>1767</v>
      </c>
      <c r="QM191" t="s">
        <v>1767</v>
      </c>
      <c r="QN191" t="s">
        <v>1767</v>
      </c>
      <c r="QO191" t="s">
        <v>1767</v>
      </c>
      <c r="QP191" t="s">
        <v>1767</v>
      </c>
      <c r="QQ191" t="s">
        <v>1767</v>
      </c>
      <c r="QR191" t="s">
        <v>1763</v>
      </c>
      <c r="QS191" t="s">
        <v>1763</v>
      </c>
      <c r="QT191" t="s">
        <v>1767</v>
      </c>
      <c r="QU191" t="s">
        <v>1767</v>
      </c>
      <c r="QV191" t="s">
        <v>1767</v>
      </c>
      <c r="QW191" t="s">
        <v>1767</v>
      </c>
      <c r="QX191" t="s">
        <v>1767</v>
      </c>
      <c r="QY191" t="s">
        <v>1767</v>
      </c>
      <c r="QZ191" t="s">
        <v>1767</v>
      </c>
      <c r="RA191" t="s">
        <v>1767</v>
      </c>
      <c r="RB191" t="s">
        <v>1767</v>
      </c>
      <c r="RC191" t="s">
        <v>1767</v>
      </c>
      <c r="RD191" t="s">
        <v>1767</v>
      </c>
      <c r="RE191" t="s">
        <v>1767</v>
      </c>
      <c r="RF191" t="s">
        <v>1767</v>
      </c>
      <c r="RG191" t="s">
        <v>1767</v>
      </c>
      <c r="RH191" t="s">
        <v>1767</v>
      </c>
      <c r="RI191" t="s">
        <v>1767</v>
      </c>
      <c r="RJ191" t="s">
        <v>1767</v>
      </c>
      <c r="RK191" t="s">
        <v>1763</v>
      </c>
      <c r="RL191" t="s">
        <v>1767</v>
      </c>
      <c r="RM191" t="s">
        <v>1763</v>
      </c>
      <c r="RN191" t="s">
        <v>1767</v>
      </c>
      <c r="RO191" t="s">
        <v>1767</v>
      </c>
      <c r="RP191" t="s">
        <v>1767</v>
      </c>
      <c r="RQ191" t="s">
        <v>1767</v>
      </c>
      <c r="RR191" t="s">
        <v>1767</v>
      </c>
      <c r="RS191" t="s">
        <v>1767</v>
      </c>
      <c r="RT191" t="s">
        <v>1767</v>
      </c>
      <c r="RU191" t="s">
        <v>1767</v>
      </c>
      <c r="RV191" t="s">
        <v>1767</v>
      </c>
      <c r="RW191" t="s">
        <v>1767</v>
      </c>
      <c r="RX191" t="s">
        <v>845</v>
      </c>
      <c r="RY191" t="s">
        <v>846</v>
      </c>
      <c r="RZ191" t="s">
        <v>1763</v>
      </c>
      <c r="SA191" t="s">
        <v>1818</v>
      </c>
      <c r="SB191" t="s">
        <v>1767</v>
      </c>
      <c r="SC191" t="s">
        <v>1767</v>
      </c>
      <c r="SD191" t="s">
        <v>1763</v>
      </c>
      <c r="SE191" t="s">
        <v>1767</v>
      </c>
      <c r="SF191" t="s">
        <v>1767</v>
      </c>
      <c r="SG191" t="s">
        <v>1767</v>
      </c>
      <c r="SH191" t="s">
        <v>1767</v>
      </c>
      <c r="SI191" t="s">
        <v>1767</v>
      </c>
      <c r="SJ191" t="s">
        <v>1767</v>
      </c>
      <c r="SK191" t="s">
        <v>1767</v>
      </c>
      <c r="SL191" t="s">
        <v>1767</v>
      </c>
      <c r="SM191" t="s">
        <v>1767</v>
      </c>
      <c r="SN191" t="s">
        <v>1767</v>
      </c>
      <c r="SO191" t="s">
        <v>1767</v>
      </c>
      <c r="SP191" t="s">
        <v>1767</v>
      </c>
      <c r="SQ191" t="s">
        <v>1767</v>
      </c>
      <c r="SR191" t="s">
        <v>1767</v>
      </c>
      <c r="SS191" t="s">
        <v>1767</v>
      </c>
      <c r="ST191" t="s">
        <v>1767</v>
      </c>
      <c r="SU191" t="s">
        <v>1767</v>
      </c>
      <c r="SV191" t="s">
        <v>1767</v>
      </c>
      <c r="SW191" t="s">
        <v>1763</v>
      </c>
      <c r="SX191" t="s">
        <v>1763</v>
      </c>
      <c r="SY191" t="s">
        <v>1767</v>
      </c>
      <c r="SZ191" t="s">
        <v>1763</v>
      </c>
      <c r="TA191" t="s">
        <v>1767</v>
      </c>
      <c r="TB191" t="s">
        <v>1767</v>
      </c>
      <c r="TC191" t="s">
        <v>1767</v>
      </c>
      <c r="TD191" t="s">
        <v>1767</v>
      </c>
      <c r="TE191" t="s">
        <v>1767</v>
      </c>
      <c r="TF191" t="s">
        <v>1767</v>
      </c>
      <c r="TG191" t="s">
        <v>1767</v>
      </c>
      <c r="TH191" t="s">
        <v>1767</v>
      </c>
      <c r="TI191" t="s">
        <v>1767</v>
      </c>
      <c r="TJ191" t="s">
        <v>1767</v>
      </c>
      <c r="TU191" t="s">
        <v>1767</v>
      </c>
      <c r="TY191" t="s">
        <v>1767</v>
      </c>
      <c r="TZ191" t="s">
        <v>1767</v>
      </c>
      <c r="UA191" t="s">
        <v>1767</v>
      </c>
      <c r="UB191" t="s">
        <v>1767</v>
      </c>
      <c r="UC191" t="s">
        <v>1767</v>
      </c>
      <c r="UD191" t="s">
        <v>1767</v>
      </c>
      <c r="UE191" t="s">
        <v>1767</v>
      </c>
      <c r="UF191" t="s">
        <v>1767</v>
      </c>
      <c r="UG191" t="s">
        <v>1767</v>
      </c>
      <c r="UH191" t="s">
        <v>1763</v>
      </c>
      <c r="UI191" t="s">
        <v>1767</v>
      </c>
      <c r="UJ191" t="s">
        <v>1767</v>
      </c>
      <c r="UK191" t="s">
        <v>1767</v>
      </c>
      <c r="UL191" t="s">
        <v>1763</v>
      </c>
      <c r="UM191" t="s">
        <v>1767</v>
      </c>
      <c r="UN191" t="s">
        <v>1767</v>
      </c>
      <c r="UO191" t="s">
        <v>1767</v>
      </c>
      <c r="UP191" t="s">
        <v>1767</v>
      </c>
      <c r="UQ191" t="s">
        <v>1767</v>
      </c>
      <c r="UR191" t="s">
        <v>1767</v>
      </c>
      <c r="US191" t="s">
        <v>1767</v>
      </c>
      <c r="UT191" t="s">
        <v>1767</v>
      </c>
      <c r="UU191" t="s">
        <v>1767</v>
      </c>
      <c r="UV191" t="s">
        <v>1767</v>
      </c>
      <c r="UW191" t="s">
        <v>1763</v>
      </c>
      <c r="UX191" t="s">
        <v>1767</v>
      </c>
      <c r="UY191" t="s">
        <v>1767</v>
      </c>
      <c r="UZ191" t="s">
        <v>1767</v>
      </c>
      <c r="VD191" t="s">
        <v>1763</v>
      </c>
      <c r="VE191" t="s">
        <v>1767</v>
      </c>
      <c r="VF191" t="s">
        <v>1767</v>
      </c>
      <c r="VG191" t="s">
        <v>1767</v>
      </c>
      <c r="VH191" t="s">
        <v>1767</v>
      </c>
      <c r="VI191" t="s">
        <v>1767</v>
      </c>
      <c r="VJ191" t="s">
        <v>1767</v>
      </c>
      <c r="VK191" t="s">
        <v>1767</v>
      </c>
      <c r="VL191" t="s">
        <v>1767</v>
      </c>
      <c r="VM191" t="s">
        <v>1767</v>
      </c>
      <c r="VN191" t="s">
        <v>1767</v>
      </c>
      <c r="VO191" t="s">
        <v>1767</v>
      </c>
      <c r="VP191" t="s">
        <v>1767</v>
      </c>
      <c r="VQ191" t="s">
        <v>1767</v>
      </c>
      <c r="VY191" t="s">
        <v>1767</v>
      </c>
      <c r="VZ191" t="s">
        <v>1767</v>
      </c>
      <c r="WA191" t="s">
        <v>1767</v>
      </c>
      <c r="WJ191" t="s">
        <v>1767</v>
      </c>
      <c r="WK191" t="s">
        <v>1763</v>
      </c>
      <c r="WL191" t="s">
        <v>1767</v>
      </c>
      <c r="WM191" t="s">
        <v>1767</v>
      </c>
      <c r="WN191" t="s">
        <v>1767</v>
      </c>
      <c r="WO191" t="s">
        <v>1767</v>
      </c>
      <c r="WP191" t="s">
        <v>1767</v>
      </c>
      <c r="WQ191" t="s">
        <v>1767</v>
      </c>
      <c r="WR191" t="s">
        <v>1767</v>
      </c>
      <c r="WS191" t="s">
        <v>891</v>
      </c>
      <c r="WU191" t="s">
        <v>1767</v>
      </c>
      <c r="WV191" t="s">
        <v>1767</v>
      </c>
      <c r="WW191" t="s">
        <v>1767</v>
      </c>
      <c r="WX191" t="s">
        <v>1767</v>
      </c>
      <c r="WY191" t="s">
        <v>1767</v>
      </c>
      <c r="WZ191" t="s">
        <v>1763</v>
      </c>
      <c r="XA191" t="s">
        <v>1767</v>
      </c>
      <c r="XB191" t="s">
        <v>1767</v>
      </c>
      <c r="XC191" t="s">
        <v>1802</v>
      </c>
      <c r="XD191" t="s">
        <v>1767</v>
      </c>
      <c r="XE191" t="s">
        <v>1763</v>
      </c>
      <c r="XF191" t="s">
        <v>1767</v>
      </c>
      <c r="XG191" t="s">
        <v>1767</v>
      </c>
      <c r="XH191" t="s">
        <v>1767</v>
      </c>
      <c r="XI191" t="s">
        <v>1767</v>
      </c>
      <c r="XJ191" t="s">
        <v>1763</v>
      </c>
      <c r="XK191" t="s">
        <v>1767</v>
      </c>
      <c r="XL191" t="s">
        <v>1767</v>
      </c>
      <c r="XM191" t="s">
        <v>1767</v>
      </c>
      <c r="XN191" t="s">
        <v>1767</v>
      </c>
      <c r="XO191" t="s">
        <v>1767</v>
      </c>
      <c r="XP191" t="s">
        <v>1767</v>
      </c>
      <c r="XQ191" t="s">
        <v>1767</v>
      </c>
      <c r="XR191" t="s">
        <v>1763</v>
      </c>
      <c r="XS191" t="s">
        <v>1767</v>
      </c>
      <c r="XT191" t="s">
        <v>1763</v>
      </c>
      <c r="XU191" t="s">
        <v>1763</v>
      </c>
      <c r="XV191" t="s">
        <v>1767</v>
      </c>
      <c r="XW191" t="s">
        <v>1767</v>
      </c>
      <c r="XX191" t="s">
        <v>1767</v>
      </c>
      <c r="XY191" t="s">
        <v>1767</v>
      </c>
      <c r="XZ191" t="s">
        <v>1767</v>
      </c>
      <c r="ZM191" t="s">
        <v>1767</v>
      </c>
      <c r="ZN191" t="s">
        <v>1767</v>
      </c>
      <c r="ZO191" t="s">
        <v>1767</v>
      </c>
      <c r="ZP191" t="s">
        <v>1767</v>
      </c>
      <c r="ZQ191" t="s">
        <v>1763</v>
      </c>
      <c r="ZR191" t="s">
        <v>1767</v>
      </c>
      <c r="ZS191" t="s">
        <v>1767</v>
      </c>
      <c r="ZT191" t="s">
        <v>1767</v>
      </c>
      <c r="ZU191" t="s">
        <v>1767</v>
      </c>
      <c r="ZV191" t="s">
        <v>1763</v>
      </c>
      <c r="ZW191" t="s">
        <v>1767</v>
      </c>
      <c r="ZX191" t="s">
        <v>1767</v>
      </c>
      <c r="ZY191" t="s">
        <v>1767</v>
      </c>
      <c r="ZZ191" t="s">
        <v>1767</v>
      </c>
      <c r="AAA191" t="s">
        <v>1767</v>
      </c>
      <c r="AAB191" t="s">
        <v>1767</v>
      </c>
      <c r="AAC191" t="s">
        <v>1767</v>
      </c>
      <c r="AAD191" t="s">
        <v>1767</v>
      </c>
      <c r="AAE191" t="s">
        <v>1767</v>
      </c>
      <c r="AAF191" t="s">
        <v>1767</v>
      </c>
      <c r="AAH191" t="s">
        <v>1767</v>
      </c>
      <c r="AAI191" t="s">
        <v>1767</v>
      </c>
      <c r="AAJ191" t="s">
        <v>1767</v>
      </c>
      <c r="AAK191" t="s">
        <v>1767</v>
      </c>
      <c r="AAL191" t="s">
        <v>1767</v>
      </c>
      <c r="AAM191" t="s">
        <v>1767</v>
      </c>
      <c r="AAN191" t="s">
        <v>1763</v>
      </c>
      <c r="AAO191" t="s">
        <v>1767</v>
      </c>
      <c r="AAP191" t="s">
        <v>1767</v>
      </c>
      <c r="AAQ191" t="s">
        <v>1767</v>
      </c>
      <c r="AAR191" t="s">
        <v>1767</v>
      </c>
      <c r="AAS191" t="s">
        <v>1767</v>
      </c>
      <c r="AAT191" t="s">
        <v>1767</v>
      </c>
      <c r="AAV191" t="s">
        <v>1767</v>
      </c>
      <c r="AAW191" t="s">
        <v>1767</v>
      </c>
      <c r="AAX191" t="s">
        <v>1767</v>
      </c>
      <c r="AAY191" t="s">
        <v>1767</v>
      </c>
      <c r="AAZ191" t="s">
        <v>1767</v>
      </c>
      <c r="ABA191" t="s">
        <v>1763</v>
      </c>
      <c r="ABB191" t="s">
        <v>1763</v>
      </c>
      <c r="ABC191" t="s">
        <v>1767</v>
      </c>
      <c r="ABD191" t="s">
        <v>1767</v>
      </c>
      <c r="ABE191" t="s">
        <v>1767</v>
      </c>
      <c r="ABF191" t="s">
        <v>1767</v>
      </c>
      <c r="ABG191" t="s">
        <v>1767</v>
      </c>
      <c r="ABH191" t="s">
        <v>1767</v>
      </c>
      <c r="ABI191" t="s">
        <v>1767</v>
      </c>
      <c r="ABJ191" t="s">
        <v>1767</v>
      </c>
      <c r="ABK191" t="s">
        <v>1767</v>
      </c>
      <c r="ABL191" t="s">
        <v>1767</v>
      </c>
      <c r="ABM191" t="s">
        <v>1767</v>
      </c>
      <c r="ABN191" t="s">
        <v>1767</v>
      </c>
      <c r="ABO191" t="s">
        <v>1767</v>
      </c>
      <c r="ABP191" t="s">
        <v>1767</v>
      </c>
      <c r="ABQ191" t="s">
        <v>1763</v>
      </c>
      <c r="ABR191" t="s">
        <v>1767</v>
      </c>
      <c r="ABS191" t="s">
        <v>1767</v>
      </c>
      <c r="ABT191" t="s">
        <v>1767</v>
      </c>
      <c r="ABU191" t="s">
        <v>1767</v>
      </c>
      <c r="ABV191" t="s">
        <v>1767</v>
      </c>
      <c r="ABW191" t="s">
        <v>1767</v>
      </c>
      <c r="ABX191" t="s">
        <v>1763</v>
      </c>
      <c r="ABY191" t="s">
        <v>1767</v>
      </c>
      <c r="ABZ191" t="s">
        <v>1767</v>
      </c>
      <c r="ACA191" t="s">
        <v>1767</v>
      </c>
      <c r="ACB191" t="s">
        <v>1767</v>
      </c>
      <c r="ACC191" t="s">
        <v>1767</v>
      </c>
      <c r="ACD191" t="s">
        <v>1767</v>
      </c>
      <c r="ACE191" t="s">
        <v>1767</v>
      </c>
      <c r="ACF191" t="s">
        <v>1767</v>
      </c>
      <c r="ACG191" t="s">
        <v>1767</v>
      </c>
      <c r="ACH191" t="s">
        <v>1767</v>
      </c>
      <c r="ACI191" t="s">
        <v>1767</v>
      </c>
    </row>
    <row r="192" spans="1:763">
      <c r="A192" t="s">
        <v>1625</v>
      </c>
      <c r="B192" t="s">
        <v>1626</v>
      </c>
      <c r="C192" t="s">
        <v>1627</v>
      </c>
      <c r="D192" t="s">
        <v>967</v>
      </c>
      <c r="E192" t="s">
        <v>967</v>
      </c>
      <c r="P192" t="s">
        <v>886</v>
      </c>
      <c r="Q192">
        <v>0.64514064157430773</v>
      </c>
      <c r="T192" t="s">
        <v>1809</v>
      </c>
      <c r="V192" t="s">
        <v>1763</v>
      </c>
      <c r="X192" t="s">
        <v>1763</v>
      </c>
      <c r="Y192" t="s">
        <v>1764</v>
      </c>
      <c r="AA192" t="s">
        <v>1792</v>
      </c>
      <c r="AB192" t="s">
        <v>1766</v>
      </c>
      <c r="AC192" t="s">
        <v>836</v>
      </c>
      <c r="AD192" t="s">
        <v>1767</v>
      </c>
      <c r="AE192" t="s">
        <v>836</v>
      </c>
      <c r="AF192" t="s">
        <v>818</v>
      </c>
      <c r="AG192" t="s">
        <v>818</v>
      </c>
      <c r="KF192" t="s">
        <v>836</v>
      </c>
      <c r="KH192" t="s">
        <v>818</v>
      </c>
      <c r="KI192" t="s">
        <v>818</v>
      </c>
      <c r="KJ192" t="s">
        <v>818</v>
      </c>
      <c r="KK192" t="s">
        <v>845</v>
      </c>
      <c r="KL192" t="s">
        <v>818</v>
      </c>
      <c r="KM192" t="s">
        <v>818</v>
      </c>
      <c r="KN192" t="s">
        <v>845</v>
      </c>
      <c r="KO192" t="s">
        <v>818</v>
      </c>
      <c r="KP192" t="s">
        <v>845</v>
      </c>
      <c r="KQ192" t="s">
        <v>845</v>
      </c>
      <c r="KR192" t="s">
        <v>818</v>
      </c>
      <c r="KS192" t="s">
        <v>818</v>
      </c>
      <c r="KT192" t="s">
        <v>845</v>
      </c>
      <c r="KU192" t="s">
        <v>818</v>
      </c>
      <c r="KV192" t="s">
        <v>845</v>
      </c>
      <c r="KW192" t="s">
        <v>818</v>
      </c>
      <c r="KX192" t="s">
        <v>818</v>
      </c>
      <c r="KY192" t="s">
        <v>818</v>
      </c>
      <c r="KZ192" t="s">
        <v>837</v>
      </c>
      <c r="LA192" t="s">
        <v>818</v>
      </c>
      <c r="LB192" t="s">
        <v>845</v>
      </c>
      <c r="LC192" t="s">
        <v>879</v>
      </c>
      <c r="LD192" t="s">
        <v>836</v>
      </c>
      <c r="LE192" t="s">
        <v>837</v>
      </c>
      <c r="LF192" t="s">
        <v>845</v>
      </c>
      <c r="LH192" t="s">
        <v>1767</v>
      </c>
      <c r="LI192" t="s">
        <v>1767</v>
      </c>
      <c r="LJ192" t="s">
        <v>1763</v>
      </c>
      <c r="LK192" t="s">
        <v>1767</v>
      </c>
      <c r="LL192" t="s">
        <v>1767</v>
      </c>
      <c r="LM192" t="s">
        <v>1767</v>
      </c>
      <c r="LN192" t="s">
        <v>1763</v>
      </c>
      <c r="LO192" t="s">
        <v>1767</v>
      </c>
      <c r="LQ192" t="s">
        <v>1767</v>
      </c>
      <c r="LR192" t="s">
        <v>818</v>
      </c>
      <c r="LS192" t="s">
        <v>818</v>
      </c>
      <c r="LT192" t="s">
        <v>818</v>
      </c>
      <c r="LU192" t="s">
        <v>818</v>
      </c>
      <c r="LV192" t="s">
        <v>818</v>
      </c>
      <c r="LW192" t="s">
        <v>818</v>
      </c>
      <c r="LX192" t="s">
        <v>1767</v>
      </c>
      <c r="MA192" t="s">
        <v>1768</v>
      </c>
      <c r="MB192" t="s">
        <v>913</v>
      </c>
      <c r="MC192" t="s">
        <v>1769</v>
      </c>
      <c r="MD192" t="s">
        <v>1763</v>
      </c>
      <c r="MF192" t="s">
        <v>1770</v>
      </c>
      <c r="MI192" t="s">
        <v>1767</v>
      </c>
      <c r="MJ192" t="s">
        <v>1771</v>
      </c>
      <c r="MK192" t="s">
        <v>1763</v>
      </c>
      <c r="ML192" t="s">
        <v>1763</v>
      </c>
      <c r="MM192" t="s">
        <v>1767</v>
      </c>
      <c r="MN192" t="s">
        <v>1767</v>
      </c>
      <c r="MO192" t="s">
        <v>1767</v>
      </c>
      <c r="MP192" t="s">
        <v>1767</v>
      </c>
      <c r="MQ192" t="s">
        <v>1767</v>
      </c>
      <c r="MR192" t="s">
        <v>1767</v>
      </c>
      <c r="MS192" t="s">
        <v>1767</v>
      </c>
      <c r="MT192" t="s">
        <v>1767</v>
      </c>
      <c r="MU192" t="s">
        <v>1767</v>
      </c>
      <c r="MV192" t="s">
        <v>1763</v>
      </c>
      <c r="MW192" t="s">
        <v>1763</v>
      </c>
      <c r="MX192" t="s">
        <v>1767</v>
      </c>
      <c r="MY192" t="s">
        <v>1767</v>
      </c>
      <c r="MZ192" t="s">
        <v>1767</v>
      </c>
      <c r="NA192" t="s">
        <v>1767</v>
      </c>
      <c r="NB192" t="s">
        <v>1767</v>
      </c>
      <c r="NR192" t="s">
        <v>1767</v>
      </c>
      <c r="NU192" t="s">
        <v>1772</v>
      </c>
      <c r="NX192" t="s">
        <v>1773</v>
      </c>
      <c r="NY192" t="s">
        <v>837</v>
      </c>
      <c r="NZ192" t="s">
        <v>889</v>
      </c>
      <c r="OP192" t="s">
        <v>1767</v>
      </c>
      <c r="OQ192" t="s">
        <v>1774</v>
      </c>
      <c r="OR192" t="s">
        <v>1775</v>
      </c>
      <c r="OS192" t="s">
        <v>1806</v>
      </c>
      <c r="OT192" t="s">
        <v>1763</v>
      </c>
      <c r="OU192" t="s">
        <v>1767</v>
      </c>
      <c r="OV192" t="s">
        <v>1777</v>
      </c>
      <c r="OW192" t="s">
        <v>1798</v>
      </c>
      <c r="OX192" t="s">
        <v>832</v>
      </c>
      <c r="OY192" t="s">
        <v>1779</v>
      </c>
      <c r="OZ192" t="s">
        <v>908</v>
      </c>
      <c r="PA192" t="s">
        <v>1763</v>
      </c>
      <c r="PB192" t="s">
        <v>1767</v>
      </c>
      <c r="PC192" t="s">
        <v>1767</v>
      </c>
      <c r="PD192" t="s">
        <v>1767</v>
      </c>
      <c r="PE192" t="s">
        <v>1767</v>
      </c>
      <c r="PF192" t="s">
        <v>1763</v>
      </c>
      <c r="PG192" t="s">
        <v>1767</v>
      </c>
      <c r="PH192" t="s">
        <v>1767</v>
      </c>
      <c r="PI192" t="s">
        <v>1767</v>
      </c>
      <c r="PJ192" t="s">
        <v>1767</v>
      </c>
      <c r="PK192" t="s">
        <v>1767</v>
      </c>
      <c r="PL192" t="s">
        <v>1780</v>
      </c>
      <c r="PM192" t="s">
        <v>845</v>
      </c>
      <c r="PN192" t="s">
        <v>845</v>
      </c>
      <c r="PO192" t="s">
        <v>1781</v>
      </c>
      <c r="PP192" t="s">
        <v>1800</v>
      </c>
      <c r="PQ192" t="s">
        <v>1763</v>
      </c>
      <c r="PR192" t="s">
        <v>1763</v>
      </c>
      <c r="PS192" t="s">
        <v>1767</v>
      </c>
      <c r="PT192" t="s">
        <v>1767</v>
      </c>
      <c r="PU192" t="s">
        <v>1767</v>
      </c>
      <c r="PV192" t="s">
        <v>1767</v>
      </c>
      <c r="PW192" t="s">
        <v>1767</v>
      </c>
      <c r="PX192" t="s">
        <v>1767</v>
      </c>
      <c r="PY192" t="s">
        <v>1767</v>
      </c>
      <c r="PZ192" t="s">
        <v>1783</v>
      </c>
      <c r="QA192" t="s">
        <v>841</v>
      </c>
      <c r="QB192" t="s">
        <v>1814</v>
      </c>
      <c r="QC192" t="s">
        <v>1858</v>
      </c>
      <c r="QD192" t="s">
        <v>1818</v>
      </c>
      <c r="QE192" t="s">
        <v>845</v>
      </c>
      <c r="QF192" t="s">
        <v>1763</v>
      </c>
      <c r="QG192" t="s">
        <v>1763</v>
      </c>
      <c r="QH192" t="s">
        <v>1763</v>
      </c>
      <c r="QI192" t="s">
        <v>1767</v>
      </c>
      <c r="QJ192" t="s">
        <v>1767</v>
      </c>
      <c r="QK192" t="s">
        <v>1763</v>
      </c>
      <c r="QL192" t="s">
        <v>1767</v>
      </c>
      <c r="QM192" t="s">
        <v>1767</v>
      </c>
      <c r="QN192" t="s">
        <v>1767</v>
      </c>
      <c r="QO192" t="s">
        <v>1767</v>
      </c>
      <c r="QP192" t="s">
        <v>1767</v>
      </c>
      <c r="QQ192" t="s">
        <v>1767</v>
      </c>
      <c r="QR192" t="s">
        <v>1961</v>
      </c>
      <c r="QS192" t="s">
        <v>1763</v>
      </c>
      <c r="QT192" t="s">
        <v>1767</v>
      </c>
      <c r="QU192" t="s">
        <v>1767</v>
      </c>
      <c r="QV192" t="s">
        <v>1767</v>
      </c>
      <c r="QW192" t="s">
        <v>1767</v>
      </c>
      <c r="QX192" t="s">
        <v>1767</v>
      </c>
      <c r="QY192" t="s">
        <v>1767</v>
      </c>
      <c r="QZ192" t="s">
        <v>1767</v>
      </c>
      <c r="RA192" t="s">
        <v>1767</v>
      </c>
      <c r="RB192" t="s">
        <v>1767</v>
      </c>
      <c r="RC192" t="s">
        <v>1767</v>
      </c>
      <c r="RD192" t="s">
        <v>1767</v>
      </c>
      <c r="RE192" t="s">
        <v>1767</v>
      </c>
      <c r="RF192" t="s">
        <v>1767</v>
      </c>
      <c r="RG192" t="s">
        <v>1767</v>
      </c>
      <c r="RH192" t="s">
        <v>1767</v>
      </c>
      <c r="RI192" t="s">
        <v>1767</v>
      </c>
      <c r="RJ192" t="s">
        <v>1767</v>
      </c>
      <c r="RK192" t="s">
        <v>1767</v>
      </c>
      <c r="RZ192" t="s">
        <v>1763</v>
      </c>
      <c r="SA192" t="s">
        <v>1767</v>
      </c>
      <c r="SB192" t="s">
        <v>1767</v>
      </c>
      <c r="SC192" t="s">
        <v>1763</v>
      </c>
      <c r="SD192" t="s">
        <v>1763</v>
      </c>
      <c r="SE192" t="s">
        <v>1767</v>
      </c>
      <c r="SF192" t="s">
        <v>1763</v>
      </c>
      <c r="SG192" t="s">
        <v>1767</v>
      </c>
      <c r="SH192" t="s">
        <v>1767</v>
      </c>
      <c r="SI192" t="s">
        <v>1767</v>
      </c>
      <c r="SJ192" t="s">
        <v>1767</v>
      </c>
      <c r="SK192" t="s">
        <v>1767</v>
      </c>
      <c r="SL192" t="s">
        <v>1767</v>
      </c>
      <c r="SM192" t="s">
        <v>1767</v>
      </c>
      <c r="SN192" t="s">
        <v>1767</v>
      </c>
      <c r="SO192" t="s">
        <v>1767</v>
      </c>
      <c r="SP192" t="s">
        <v>1767</v>
      </c>
      <c r="SQ192" t="s">
        <v>1767</v>
      </c>
      <c r="SR192" t="s">
        <v>1767</v>
      </c>
      <c r="SS192" t="s">
        <v>1763</v>
      </c>
      <c r="ST192" t="s">
        <v>1767</v>
      </c>
      <c r="SU192" t="s">
        <v>1767</v>
      </c>
      <c r="SV192" t="s">
        <v>1767</v>
      </c>
      <c r="SW192" t="s">
        <v>1767</v>
      </c>
      <c r="SX192" t="s">
        <v>1767</v>
      </c>
      <c r="SY192" t="s">
        <v>1767</v>
      </c>
      <c r="SZ192" t="s">
        <v>1767</v>
      </c>
      <c r="TA192" t="s">
        <v>1767</v>
      </c>
      <c r="TB192" t="s">
        <v>1767</v>
      </c>
      <c r="TC192" t="s">
        <v>1767</v>
      </c>
      <c r="TD192" t="s">
        <v>1767</v>
      </c>
      <c r="TE192" t="s">
        <v>1767</v>
      </c>
      <c r="TF192" t="s">
        <v>1767</v>
      </c>
      <c r="TG192" t="s">
        <v>1767</v>
      </c>
      <c r="TH192" t="s">
        <v>1767</v>
      </c>
      <c r="TI192" t="s">
        <v>1767</v>
      </c>
      <c r="TJ192" t="s">
        <v>1767</v>
      </c>
      <c r="TU192" t="s">
        <v>1767</v>
      </c>
      <c r="TY192" t="s">
        <v>1767</v>
      </c>
      <c r="TZ192" t="s">
        <v>1767</v>
      </c>
      <c r="UA192" t="s">
        <v>1767</v>
      </c>
      <c r="UB192" t="s">
        <v>1767</v>
      </c>
      <c r="UC192" t="s">
        <v>1767</v>
      </c>
      <c r="UD192" t="s">
        <v>1767</v>
      </c>
      <c r="UE192" t="s">
        <v>1767</v>
      </c>
      <c r="UF192" t="s">
        <v>1767</v>
      </c>
      <c r="UG192" t="s">
        <v>1767</v>
      </c>
      <c r="UH192" t="s">
        <v>1763</v>
      </c>
      <c r="UI192" t="s">
        <v>1767</v>
      </c>
      <c r="UJ192" t="s">
        <v>1767</v>
      </c>
      <c r="UK192" t="s">
        <v>1767</v>
      </c>
      <c r="UL192" t="s">
        <v>1767</v>
      </c>
      <c r="UM192" t="s">
        <v>1767</v>
      </c>
      <c r="UN192" t="s">
        <v>1763</v>
      </c>
      <c r="UO192" t="s">
        <v>1767</v>
      </c>
      <c r="UP192" t="s">
        <v>1767</v>
      </c>
      <c r="UQ192" t="s">
        <v>1767</v>
      </c>
      <c r="UR192" t="s">
        <v>1763</v>
      </c>
      <c r="US192" t="s">
        <v>1767</v>
      </c>
      <c r="UT192" t="s">
        <v>1767</v>
      </c>
      <c r="UU192" t="s">
        <v>1767</v>
      </c>
      <c r="UV192" t="s">
        <v>1767</v>
      </c>
      <c r="UW192" t="s">
        <v>1767</v>
      </c>
      <c r="UX192" t="s">
        <v>1767</v>
      </c>
      <c r="UY192" t="s">
        <v>1767</v>
      </c>
      <c r="UZ192" t="s">
        <v>1767</v>
      </c>
      <c r="VB192" t="s">
        <v>1787</v>
      </c>
      <c r="VC192" t="s">
        <v>1788</v>
      </c>
      <c r="VD192" t="s">
        <v>1767</v>
      </c>
      <c r="VE192" t="s">
        <v>1767</v>
      </c>
      <c r="VF192" t="s">
        <v>1763</v>
      </c>
      <c r="VG192" t="s">
        <v>1763</v>
      </c>
      <c r="VH192" t="s">
        <v>1767</v>
      </c>
      <c r="VI192" t="s">
        <v>1767</v>
      </c>
      <c r="VJ192" t="s">
        <v>1767</v>
      </c>
      <c r="VK192" t="s">
        <v>1767</v>
      </c>
      <c r="VL192" t="s">
        <v>1767</v>
      </c>
      <c r="VM192" t="s">
        <v>1767</v>
      </c>
      <c r="VN192" t="s">
        <v>1767</v>
      </c>
      <c r="VO192" t="s">
        <v>1763</v>
      </c>
      <c r="VP192" t="s">
        <v>1767</v>
      </c>
      <c r="VQ192" t="s">
        <v>1767</v>
      </c>
      <c r="VY192" t="s">
        <v>1763</v>
      </c>
      <c r="VZ192" t="s">
        <v>1767</v>
      </c>
      <c r="WA192" t="s">
        <v>1767</v>
      </c>
      <c r="WJ192" t="s">
        <v>1763</v>
      </c>
      <c r="WK192" t="s">
        <v>1763</v>
      </c>
      <c r="WL192" t="s">
        <v>1767</v>
      </c>
      <c r="WM192" t="s">
        <v>1767</v>
      </c>
      <c r="WN192" t="s">
        <v>1767</v>
      </c>
      <c r="WO192" t="s">
        <v>1767</v>
      </c>
      <c r="WP192" t="s">
        <v>1767</v>
      </c>
      <c r="WQ192" t="s">
        <v>1767</v>
      </c>
      <c r="WR192" t="s">
        <v>1767</v>
      </c>
      <c r="WS192" t="s">
        <v>1818</v>
      </c>
      <c r="WU192" t="s">
        <v>1767</v>
      </c>
      <c r="WV192" t="s">
        <v>1767</v>
      </c>
      <c r="WW192" t="s">
        <v>1767</v>
      </c>
      <c r="WX192" t="s">
        <v>1767</v>
      </c>
      <c r="WY192" t="s">
        <v>1767</v>
      </c>
      <c r="WZ192" t="s">
        <v>1763</v>
      </c>
      <c r="XA192" t="s">
        <v>1767</v>
      </c>
      <c r="XB192" t="s">
        <v>1767</v>
      </c>
      <c r="XC192" t="s">
        <v>1802</v>
      </c>
      <c r="XD192" t="s">
        <v>1767</v>
      </c>
      <c r="XE192" t="s">
        <v>1767</v>
      </c>
      <c r="XF192" t="s">
        <v>1767</v>
      </c>
      <c r="XG192" t="s">
        <v>1767</v>
      </c>
      <c r="XH192" t="s">
        <v>1767</v>
      </c>
      <c r="XI192" t="s">
        <v>1767</v>
      </c>
      <c r="XJ192" t="s">
        <v>1763</v>
      </c>
      <c r="XK192" t="s">
        <v>1767</v>
      </c>
      <c r="XL192" t="s">
        <v>1767</v>
      </c>
      <c r="XM192" t="s">
        <v>1767</v>
      </c>
      <c r="XN192" t="s">
        <v>1763</v>
      </c>
      <c r="XO192" t="s">
        <v>1767</v>
      </c>
      <c r="XP192" t="s">
        <v>1767</v>
      </c>
      <c r="XQ192" t="s">
        <v>1767</v>
      </c>
      <c r="XR192" t="s">
        <v>1767</v>
      </c>
      <c r="XS192" t="s">
        <v>1767</v>
      </c>
      <c r="XT192" t="s">
        <v>1767</v>
      </c>
      <c r="XU192" t="s">
        <v>1767</v>
      </c>
      <c r="XV192" t="s">
        <v>1763</v>
      </c>
      <c r="XW192" t="s">
        <v>1767</v>
      </c>
      <c r="XX192" t="s">
        <v>1767</v>
      </c>
      <c r="XY192" t="s">
        <v>1767</v>
      </c>
      <c r="XZ192" t="s">
        <v>1767</v>
      </c>
      <c r="ZM192" t="s">
        <v>1767</v>
      </c>
      <c r="ZN192" t="s">
        <v>1767</v>
      </c>
      <c r="ZO192" t="s">
        <v>1767</v>
      </c>
      <c r="ZP192" t="s">
        <v>1767</v>
      </c>
      <c r="ZQ192" t="s">
        <v>1767</v>
      </c>
      <c r="ZR192" t="s">
        <v>1763</v>
      </c>
      <c r="ZS192" t="s">
        <v>1763</v>
      </c>
      <c r="ZT192" t="s">
        <v>1767</v>
      </c>
      <c r="ZU192" t="s">
        <v>1767</v>
      </c>
      <c r="ZV192" t="s">
        <v>1767</v>
      </c>
      <c r="ZW192" t="s">
        <v>1767</v>
      </c>
      <c r="ZX192" t="s">
        <v>1767</v>
      </c>
      <c r="ZY192" t="s">
        <v>1767</v>
      </c>
      <c r="ZZ192" t="s">
        <v>1767</v>
      </c>
      <c r="AAA192" t="s">
        <v>1767</v>
      </c>
      <c r="AAB192" t="s">
        <v>1767</v>
      </c>
      <c r="AAC192" t="s">
        <v>1763</v>
      </c>
      <c r="AAD192" t="s">
        <v>1767</v>
      </c>
      <c r="AAE192" t="s">
        <v>1767</v>
      </c>
      <c r="AAF192" t="s">
        <v>1767</v>
      </c>
      <c r="AAH192" t="s">
        <v>1763</v>
      </c>
      <c r="AAI192" t="s">
        <v>1767</v>
      </c>
      <c r="AAJ192" t="s">
        <v>1767</v>
      </c>
      <c r="AAK192" t="s">
        <v>1767</v>
      </c>
      <c r="AAL192" t="s">
        <v>1767</v>
      </c>
      <c r="AAM192" t="s">
        <v>1767</v>
      </c>
      <c r="AAN192" t="s">
        <v>1763</v>
      </c>
      <c r="AAO192" t="s">
        <v>1767</v>
      </c>
      <c r="AAP192" t="s">
        <v>1767</v>
      </c>
      <c r="AAQ192" t="s">
        <v>1767</v>
      </c>
      <c r="AAR192" t="s">
        <v>1767</v>
      </c>
      <c r="AAS192" t="s">
        <v>1767</v>
      </c>
      <c r="AAT192" t="s">
        <v>1767</v>
      </c>
      <c r="AAV192" t="s">
        <v>1763</v>
      </c>
      <c r="AAW192" t="s">
        <v>1767</v>
      </c>
      <c r="AAX192" t="s">
        <v>1767</v>
      </c>
      <c r="AAY192" t="s">
        <v>1767</v>
      </c>
      <c r="AAZ192" t="s">
        <v>1767</v>
      </c>
      <c r="ABA192" t="s">
        <v>1767</v>
      </c>
      <c r="ABB192" t="s">
        <v>1767</v>
      </c>
      <c r="ABC192" t="s">
        <v>1767</v>
      </c>
      <c r="ABD192" t="s">
        <v>1767</v>
      </c>
      <c r="ABE192" t="s">
        <v>1767</v>
      </c>
      <c r="ABF192" t="s">
        <v>1767</v>
      </c>
      <c r="ABG192" t="s">
        <v>1767</v>
      </c>
      <c r="ABH192" t="s">
        <v>1767</v>
      </c>
      <c r="ABI192" t="s">
        <v>1767</v>
      </c>
      <c r="ABJ192" t="s">
        <v>1767</v>
      </c>
      <c r="ABK192" t="s">
        <v>1767</v>
      </c>
      <c r="ABL192" t="s">
        <v>1767</v>
      </c>
      <c r="ABM192" t="s">
        <v>1767</v>
      </c>
      <c r="ABN192" t="s">
        <v>1767</v>
      </c>
      <c r="ABO192" t="s">
        <v>1767</v>
      </c>
      <c r="ABP192" t="s">
        <v>1767</v>
      </c>
      <c r="ABQ192" t="s">
        <v>1767</v>
      </c>
      <c r="ABR192" t="s">
        <v>1767</v>
      </c>
      <c r="ABS192" t="s">
        <v>1767</v>
      </c>
      <c r="ABT192" t="s">
        <v>1767</v>
      </c>
      <c r="ABU192" t="s">
        <v>1767</v>
      </c>
      <c r="ABV192" t="s">
        <v>1767</v>
      </c>
      <c r="ABW192" t="s">
        <v>1767</v>
      </c>
      <c r="ABX192" t="s">
        <v>1767</v>
      </c>
      <c r="ABY192" t="s">
        <v>1763</v>
      </c>
      <c r="ABZ192" t="s">
        <v>1767</v>
      </c>
      <c r="ACA192" t="s">
        <v>1767</v>
      </c>
      <c r="ACB192" t="s">
        <v>1767</v>
      </c>
      <c r="ACC192" t="s">
        <v>1767</v>
      </c>
      <c r="ACD192" t="s">
        <v>1767</v>
      </c>
      <c r="ACE192" t="s">
        <v>1767</v>
      </c>
      <c r="ACF192" t="s">
        <v>1767</v>
      </c>
      <c r="ACG192" t="s">
        <v>1767</v>
      </c>
      <c r="ACH192" t="s">
        <v>1767</v>
      </c>
      <c r="ACI192" t="s">
        <v>1767</v>
      </c>
    </row>
    <row r="193" spans="1:763">
      <c r="A193" t="s">
        <v>1628</v>
      </c>
      <c r="B193" t="s">
        <v>1629</v>
      </c>
      <c r="C193" t="s">
        <v>1630</v>
      </c>
      <c r="D193" t="s">
        <v>873</v>
      </c>
      <c r="E193" t="s">
        <v>873</v>
      </c>
      <c r="P193" t="s">
        <v>812</v>
      </c>
      <c r="Q193">
        <v>0.874863865752458</v>
      </c>
      <c r="T193" t="s">
        <v>1938</v>
      </c>
      <c r="V193" t="s">
        <v>1763</v>
      </c>
      <c r="X193" t="s">
        <v>1763</v>
      </c>
      <c r="Y193" t="s">
        <v>1764</v>
      </c>
      <c r="AA193" t="s">
        <v>1792</v>
      </c>
      <c r="AB193" t="s">
        <v>1766</v>
      </c>
      <c r="AC193" t="s">
        <v>892</v>
      </c>
      <c r="AD193" t="s">
        <v>1767</v>
      </c>
      <c r="AE193" t="s">
        <v>1057</v>
      </c>
      <c r="AF193" t="s">
        <v>845</v>
      </c>
      <c r="AG193" t="s">
        <v>818</v>
      </c>
      <c r="KF193" t="s">
        <v>892</v>
      </c>
      <c r="KH193" t="s">
        <v>818</v>
      </c>
      <c r="KI193" t="s">
        <v>818</v>
      </c>
      <c r="KJ193" t="s">
        <v>818</v>
      </c>
      <c r="KK193" t="s">
        <v>818</v>
      </c>
      <c r="KL193" t="s">
        <v>818</v>
      </c>
      <c r="KM193" t="s">
        <v>845</v>
      </c>
      <c r="KN193" t="s">
        <v>845</v>
      </c>
      <c r="KO193" t="s">
        <v>818</v>
      </c>
      <c r="KP193" t="s">
        <v>818</v>
      </c>
      <c r="KQ193" t="s">
        <v>837</v>
      </c>
      <c r="KR193" t="s">
        <v>818</v>
      </c>
      <c r="KS193" t="s">
        <v>845</v>
      </c>
      <c r="KT193" t="s">
        <v>845</v>
      </c>
      <c r="KU193" t="s">
        <v>818</v>
      </c>
      <c r="KV193" t="s">
        <v>845</v>
      </c>
      <c r="KW193" t="s">
        <v>845</v>
      </c>
      <c r="KX193" t="s">
        <v>818</v>
      </c>
      <c r="KY193" t="s">
        <v>818</v>
      </c>
      <c r="KZ193" t="s">
        <v>879</v>
      </c>
      <c r="LA193" t="s">
        <v>845</v>
      </c>
      <c r="LB193" t="s">
        <v>837</v>
      </c>
      <c r="LC193" t="s">
        <v>879</v>
      </c>
      <c r="LD193" t="s">
        <v>892</v>
      </c>
      <c r="LE193" t="s">
        <v>845</v>
      </c>
      <c r="LF193" t="s">
        <v>879</v>
      </c>
      <c r="LH193" t="s">
        <v>1767</v>
      </c>
      <c r="LI193" t="s">
        <v>1767</v>
      </c>
      <c r="LJ193" t="s">
        <v>1767</v>
      </c>
      <c r="LK193" t="s">
        <v>1767</v>
      </c>
      <c r="LL193" t="s">
        <v>1767</v>
      </c>
      <c r="LM193" t="s">
        <v>1767</v>
      </c>
      <c r="LO193" t="s">
        <v>1767</v>
      </c>
      <c r="LQ193" t="s">
        <v>1767</v>
      </c>
      <c r="LR193" t="s">
        <v>837</v>
      </c>
      <c r="LV193" t="s">
        <v>837</v>
      </c>
      <c r="LX193" t="s">
        <v>1767</v>
      </c>
      <c r="MA193" t="s">
        <v>1793</v>
      </c>
      <c r="MB193" t="s">
        <v>913</v>
      </c>
      <c r="MC193" t="s">
        <v>1769</v>
      </c>
      <c r="MD193" t="s">
        <v>1763</v>
      </c>
      <c r="MF193" t="s">
        <v>1770</v>
      </c>
      <c r="MI193" t="s">
        <v>1763</v>
      </c>
      <c r="MJ193" t="s">
        <v>1771</v>
      </c>
      <c r="MK193" t="s">
        <v>1763</v>
      </c>
      <c r="ML193" t="s">
        <v>1763</v>
      </c>
      <c r="MM193" t="s">
        <v>1767</v>
      </c>
      <c r="MN193" t="s">
        <v>1767</v>
      </c>
      <c r="MO193" t="s">
        <v>1767</v>
      </c>
      <c r="MP193" t="s">
        <v>1763</v>
      </c>
      <c r="MQ193" t="s">
        <v>1767</v>
      </c>
      <c r="MR193" t="s">
        <v>1767</v>
      </c>
      <c r="MS193" t="s">
        <v>1767</v>
      </c>
      <c r="MT193" t="s">
        <v>1767</v>
      </c>
      <c r="MU193" t="s">
        <v>1763</v>
      </c>
      <c r="NC193" t="s">
        <v>1763</v>
      </c>
      <c r="ND193" t="s">
        <v>1767</v>
      </c>
      <c r="NE193" t="s">
        <v>1767</v>
      </c>
      <c r="NR193" t="s">
        <v>1767</v>
      </c>
      <c r="NU193" t="s">
        <v>1902</v>
      </c>
      <c r="NV193" t="s">
        <v>1767</v>
      </c>
      <c r="NX193" t="s">
        <v>1928</v>
      </c>
      <c r="NY193" t="s">
        <v>845</v>
      </c>
      <c r="NZ193" t="s">
        <v>877</v>
      </c>
      <c r="OP193" t="s">
        <v>1818</v>
      </c>
      <c r="OQ193" t="s">
        <v>1774</v>
      </c>
      <c r="OR193" t="s">
        <v>1775</v>
      </c>
      <c r="OS193" t="s">
        <v>1806</v>
      </c>
      <c r="OT193" t="s">
        <v>1767</v>
      </c>
      <c r="OU193" t="s">
        <v>1763</v>
      </c>
      <c r="OV193" t="s">
        <v>1777</v>
      </c>
      <c r="OW193" t="s">
        <v>1820</v>
      </c>
      <c r="OX193" t="s">
        <v>1830</v>
      </c>
      <c r="OY193" t="s">
        <v>1779</v>
      </c>
      <c r="OZ193" t="s">
        <v>834</v>
      </c>
      <c r="PA193" t="s">
        <v>1767</v>
      </c>
      <c r="PB193" t="s">
        <v>1767</v>
      </c>
      <c r="PC193" t="s">
        <v>1767</v>
      </c>
      <c r="PD193" t="s">
        <v>1767</v>
      </c>
      <c r="PE193" t="s">
        <v>1767</v>
      </c>
      <c r="PF193" t="s">
        <v>1763</v>
      </c>
      <c r="PG193" t="s">
        <v>1767</v>
      </c>
      <c r="PH193" t="s">
        <v>1767</v>
      </c>
      <c r="PI193" t="s">
        <v>1767</v>
      </c>
      <c r="PJ193" t="s">
        <v>1767</v>
      </c>
      <c r="PK193" t="s">
        <v>1763</v>
      </c>
      <c r="PL193" t="s">
        <v>1780</v>
      </c>
      <c r="PM193" t="s">
        <v>892</v>
      </c>
      <c r="PN193" t="s">
        <v>879</v>
      </c>
      <c r="PO193" t="s">
        <v>1812</v>
      </c>
      <c r="PP193" t="s">
        <v>1813</v>
      </c>
      <c r="PQ193" t="s">
        <v>1763</v>
      </c>
      <c r="PR193" t="s">
        <v>1763</v>
      </c>
      <c r="PS193" t="s">
        <v>1763</v>
      </c>
      <c r="PT193" t="s">
        <v>1763</v>
      </c>
      <c r="PU193" t="s">
        <v>1767</v>
      </c>
      <c r="PV193" t="s">
        <v>1767</v>
      </c>
      <c r="PW193" t="s">
        <v>1767</v>
      </c>
      <c r="PX193" t="s">
        <v>1767</v>
      </c>
      <c r="PY193" t="s">
        <v>1767</v>
      </c>
      <c r="PZ193" t="s">
        <v>1783</v>
      </c>
      <c r="QA193" t="s">
        <v>841</v>
      </c>
      <c r="QB193" t="s">
        <v>1814</v>
      </c>
      <c r="QC193" t="s">
        <v>1851</v>
      </c>
      <c r="QD193" t="s">
        <v>1878</v>
      </c>
      <c r="QE193" t="s">
        <v>845</v>
      </c>
      <c r="QF193" t="s">
        <v>1763</v>
      </c>
      <c r="QG193" t="s">
        <v>1763</v>
      </c>
      <c r="QH193" t="s">
        <v>1763</v>
      </c>
      <c r="QI193" t="s">
        <v>1767</v>
      </c>
      <c r="QJ193" t="s">
        <v>1763</v>
      </c>
      <c r="QK193" t="s">
        <v>1763</v>
      </c>
      <c r="QL193" t="s">
        <v>1767</v>
      </c>
      <c r="QM193" t="s">
        <v>1767</v>
      </c>
      <c r="QN193" t="s">
        <v>1767</v>
      </c>
      <c r="QO193" t="s">
        <v>1763</v>
      </c>
      <c r="QP193" t="s">
        <v>1767</v>
      </c>
      <c r="QQ193" t="s">
        <v>1767</v>
      </c>
      <c r="QR193" t="s">
        <v>1767</v>
      </c>
      <c r="QS193" t="s">
        <v>1767</v>
      </c>
      <c r="QT193" t="s">
        <v>1763</v>
      </c>
      <c r="QU193" t="s">
        <v>1763</v>
      </c>
      <c r="QV193" t="s">
        <v>1763</v>
      </c>
      <c r="QW193" t="s">
        <v>1767</v>
      </c>
      <c r="QX193" t="s">
        <v>1763</v>
      </c>
      <c r="QY193" t="s">
        <v>1767</v>
      </c>
      <c r="QZ193" t="s">
        <v>1767</v>
      </c>
      <c r="RA193" t="s">
        <v>1767</v>
      </c>
      <c r="RB193" t="s">
        <v>1767</v>
      </c>
      <c r="RC193" t="s">
        <v>1767</v>
      </c>
      <c r="RD193" t="s">
        <v>1767</v>
      </c>
      <c r="RE193" t="s">
        <v>1767</v>
      </c>
      <c r="RF193" t="s">
        <v>1767</v>
      </c>
      <c r="RG193" t="s">
        <v>1767</v>
      </c>
      <c r="RH193" t="s">
        <v>1767</v>
      </c>
      <c r="RI193" t="s">
        <v>1767</v>
      </c>
      <c r="RJ193" t="s">
        <v>1767</v>
      </c>
      <c r="RK193" t="s">
        <v>1763</v>
      </c>
      <c r="RL193" t="s">
        <v>1763</v>
      </c>
      <c r="RM193" t="s">
        <v>1767</v>
      </c>
      <c r="RN193" t="s">
        <v>1767</v>
      </c>
      <c r="RO193" t="s">
        <v>1767</v>
      </c>
      <c r="RP193" t="s">
        <v>1767</v>
      </c>
      <c r="RQ193" t="s">
        <v>1767</v>
      </c>
      <c r="RR193" t="s">
        <v>1767</v>
      </c>
      <c r="RS193" t="s">
        <v>1763</v>
      </c>
      <c r="RT193" t="s">
        <v>1767</v>
      </c>
      <c r="RU193" t="s">
        <v>1767</v>
      </c>
      <c r="RV193" t="s">
        <v>1767</v>
      </c>
      <c r="RW193" t="s">
        <v>1767</v>
      </c>
      <c r="RX193" t="s">
        <v>845</v>
      </c>
      <c r="RY193" t="s">
        <v>956</v>
      </c>
      <c r="RZ193" t="s">
        <v>1767</v>
      </c>
      <c r="SB193" t="s">
        <v>1763</v>
      </c>
      <c r="SC193" t="s">
        <v>1767</v>
      </c>
      <c r="SD193" t="s">
        <v>1763</v>
      </c>
      <c r="SE193" t="s">
        <v>1767</v>
      </c>
      <c r="SF193" t="s">
        <v>1767</v>
      </c>
      <c r="SG193" t="s">
        <v>1763</v>
      </c>
      <c r="SH193" t="s">
        <v>1767</v>
      </c>
      <c r="SI193" t="s">
        <v>1763</v>
      </c>
      <c r="SJ193" t="s">
        <v>1767</v>
      </c>
      <c r="SK193" t="s">
        <v>1767</v>
      </c>
      <c r="SL193" t="s">
        <v>1767</v>
      </c>
      <c r="SM193" t="s">
        <v>1767</v>
      </c>
      <c r="SN193" t="s">
        <v>1767</v>
      </c>
      <c r="SO193" t="s">
        <v>1767</v>
      </c>
      <c r="SP193" t="s">
        <v>1767</v>
      </c>
      <c r="SQ193" t="s">
        <v>1767</v>
      </c>
      <c r="SR193" t="s">
        <v>1763</v>
      </c>
      <c r="SS193" t="s">
        <v>1767</v>
      </c>
      <c r="ST193" t="s">
        <v>1767</v>
      </c>
      <c r="SU193" t="s">
        <v>1763</v>
      </c>
      <c r="SV193" t="s">
        <v>1763</v>
      </c>
      <c r="SW193" t="s">
        <v>1767</v>
      </c>
      <c r="SX193" t="s">
        <v>1767</v>
      </c>
      <c r="SY193" t="s">
        <v>1763</v>
      </c>
      <c r="SZ193" t="s">
        <v>1767</v>
      </c>
      <c r="TA193" t="s">
        <v>1767</v>
      </c>
      <c r="TB193" t="s">
        <v>1767</v>
      </c>
      <c r="TC193" t="s">
        <v>1767</v>
      </c>
      <c r="TD193" t="s">
        <v>1767</v>
      </c>
      <c r="TE193" t="s">
        <v>1767</v>
      </c>
      <c r="TF193" t="s">
        <v>1767</v>
      </c>
      <c r="TG193" t="s">
        <v>1767</v>
      </c>
      <c r="TH193" t="s">
        <v>1767</v>
      </c>
      <c r="TI193" t="s">
        <v>1767</v>
      </c>
      <c r="TJ193" t="s">
        <v>1767</v>
      </c>
      <c r="TU193" t="s">
        <v>1767</v>
      </c>
      <c r="TY193" t="s">
        <v>1763</v>
      </c>
      <c r="TZ193" t="s">
        <v>1767</v>
      </c>
      <c r="UA193" t="s">
        <v>1767</v>
      </c>
      <c r="UB193" t="s">
        <v>1767</v>
      </c>
      <c r="UC193" t="s">
        <v>1767</v>
      </c>
      <c r="UD193" t="s">
        <v>1767</v>
      </c>
      <c r="UE193" t="s">
        <v>1767</v>
      </c>
      <c r="UF193" t="s">
        <v>1767</v>
      </c>
      <c r="UG193" t="s">
        <v>1767</v>
      </c>
      <c r="UH193" t="s">
        <v>1767</v>
      </c>
      <c r="UI193" t="s">
        <v>1767</v>
      </c>
      <c r="UJ193" t="s">
        <v>1767</v>
      </c>
      <c r="UK193" t="s">
        <v>1767</v>
      </c>
      <c r="UL193" t="s">
        <v>1767</v>
      </c>
      <c r="UM193" t="s">
        <v>1767</v>
      </c>
      <c r="UN193" t="s">
        <v>1763</v>
      </c>
      <c r="UO193" t="s">
        <v>1767</v>
      </c>
      <c r="UP193" t="s">
        <v>1767</v>
      </c>
      <c r="UQ193" t="s">
        <v>1763</v>
      </c>
      <c r="UR193" t="s">
        <v>1767</v>
      </c>
      <c r="US193" t="s">
        <v>1767</v>
      </c>
      <c r="UT193" t="s">
        <v>1767</v>
      </c>
      <c r="UU193" t="s">
        <v>1767</v>
      </c>
      <c r="UV193" t="s">
        <v>1767</v>
      </c>
      <c r="UW193" t="s">
        <v>1767</v>
      </c>
      <c r="UX193" t="s">
        <v>1767</v>
      </c>
      <c r="UY193" t="s">
        <v>1767</v>
      </c>
      <c r="UZ193" t="s">
        <v>1767</v>
      </c>
      <c r="VB193" t="s">
        <v>1787</v>
      </c>
      <c r="VC193" t="s">
        <v>1846</v>
      </c>
      <c r="VD193" t="s">
        <v>1767</v>
      </c>
      <c r="VE193" t="s">
        <v>1767</v>
      </c>
      <c r="VF193" t="s">
        <v>1763</v>
      </c>
      <c r="VG193" t="s">
        <v>1763</v>
      </c>
      <c r="VH193" t="s">
        <v>1767</v>
      </c>
      <c r="VI193" t="s">
        <v>1767</v>
      </c>
      <c r="VJ193" t="s">
        <v>1763</v>
      </c>
      <c r="VK193" t="s">
        <v>1767</v>
      </c>
      <c r="VL193" t="s">
        <v>1767</v>
      </c>
      <c r="VM193" t="s">
        <v>1767</v>
      </c>
      <c r="VN193" t="s">
        <v>1767</v>
      </c>
      <c r="VO193" t="s">
        <v>1767</v>
      </c>
      <c r="VP193" t="s">
        <v>1767</v>
      </c>
      <c r="VQ193" t="s">
        <v>1767</v>
      </c>
      <c r="VR193" t="s">
        <v>1767</v>
      </c>
      <c r="VY193" t="s">
        <v>1763</v>
      </c>
      <c r="VZ193" t="s">
        <v>1763</v>
      </c>
      <c r="WA193" t="s">
        <v>1767</v>
      </c>
      <c r="WJ193" t="s">
        <v>1763</v>
      </c>
      <c r="WK193" t="s">
        <v>1763</v>
      </c>
      <c r="WL193" t="s">
        <v>1763</v>
      </c>
      <c r="WM193" t="s">
        <v>1767</v>
      </c>
      <c r="WN193" t="s">
        <v>1767</v>
      </c>
      <c r="WO193" t="s">
        <v>1767</v>
      </c>
      <c r="WP193" t="s">
        <v>1767</v>
      </c>
      <c r="WQ193" t="s">
        <v>1767</v>
      </c>
      <c r="WR193" t="s">
        <v>1767</v>
      </c>
      <c r="WS193" t="s">
        <v>891</v>
      </c>
      <c r="WU193" t="s">
        <v>1763</v>
      </c>
      <c r="WV193" t="s">
        <v>1767</v>
      </c>
      <c r="WW193" t="s">
        <v>1763</v>
      </c>
      <c r="WX193" t="s">
        <v>1767</v>
      </c>
      <c r="WY193" t="s">
        <v>1767</v>
      </c>
      <c r="WZ193" t="s">
        <v>1767</v>
      </c>
      <c r="XA193" t="s">
        <v>1767</v>
      </c>
      <c r="XB193" t="s">
        <v>1767</v>
      </c>
      <c r="XC193" t="s">
        <v>1802</v>
      </c>
      <c r="XD193" t="s">
        <v>1763</v>
      </c>
      <c r="XE193" t="s">
        <v>1767</v>
      </c>
      <c r="XF193" t="s">
        <v>1763</v>
      </c>
      <c r="XG193" t="s">
        <v>1767</v>
      </c>
      <c r="XH193" t="s">
        <v>1767</v>
      </c>
      <c r="XI193" t="s">
        <v>1767</v>
      </c>
      <c r="XJ193" t="s">
        <v>1767</v>
      </c>
      <c r="XK193" t="s">
        <v>1767</v>
      </c>
      <c r="XL193" t="s">
        <v>1767</v>
      </c>
      <c r="XM193" t="s">
        <v>1763</v>
      </c>
      <c r="XN193" t="s">
        <v>1767</v>
      </c>
      <c r="XO193" t="s">
        <v>1767</v>
      </c>
      <c r="XP193" t="s">
        <v>1767</v>
      </c>
      <c r="XQ193" t="s">
        <v>1767</v>
      </c>
      <c r="XR193" t="s">
        <v>1763</v>
      </c>
      <c r="XS193" t="s">
        <v>1767</v>
      </c>
      <c r="XT193" t="s">
        <v>1763</v>
      </c>
      <c r="XU193" t="s">
        <v>1763</v>
      </c>
      <c r="XV193" t="s">
        <v>1767</v>
      </c>
      <c r="XW193" t="s">
        <v>1767</v>
      </c>
      <c r="XX193" t="s">
        <v>1767</v>
      </c>
      <c r="XY193" t="s">
        <v>1767</v>
      </c>
      <c r="XZ193" t="s">
        <v>1767</v>
      </c>
      <c r="ZM193" t="s">
        <v>1767</v>
      </c>
      <c r="ZN193" t="s">
        <v>1767</v>
      </c>
      <c r="ZO193" t="s">
        <v>1767</v>
      </c>
      <c r="ZP193" t="s">
        <v>1767</v>
      </c>
      <c r="ZQ193" t="s">
        <v>1767</v>
      </c>
      <c r="ZR193" t="s">
        <v>1763</v>
      </c>
      <c r="ZS193" t="s">
        <v>1763</v>
      </c>
      <c r="ZT193" t="s">
        <v>1767</v>
      </c>
      <c r="ZU193" t="s">
        <v>1767</v>
      </c>
      <c r="ZV193" t="s">
        <v>1767</v>
      </c>
      <c r="ZW193" t="s">
        <v>1767</v>
      </c>
      <c r="ZX193" t="s">
        <v>1767</v>
      </c>
      <c r="ZY193" t="s">
        <v>1767</v>
      </c>
      <c r="ZZ193" t="s">
        <v>1767</v>
      </c>
      <c r="AAA193" t="s">
        <v>1763</v>
      </c>
      <c r="AAB193" t="s">
        <v>1767</v>
      </c>
      <c r="AAC193" t="s">
        <v>1767</v>
      </c>
      <c r="AAD193" t="s">
        <v>1767</v>
      </c>
      <c r="AAE193" t="s">
        <v>1767</v>
      </c>
      <c r="AAF193" t="s">
        <v>1767</v>
      </c>
      <c r="AAH193" t="s">
        <v>1767</v>
      </c>
      <c r="AAI193" t="s">
        <v>1763</v>
      </c>
      <c r="AAJ193" t="s">
        <v>1763</v>
      </c>
      <c r="AAK193" t="s">
        <v>1767</v>
      </c>
      <c r="AAL193" t="s">
        <v>1767</v>
      </c>
      <c r="AAM193" t="s">
        <v>1767</v>
      </c>
      <c r="AAN193" t="s">
        <v>1767</v>
      </c>
      <c r="AAO193" t="s">
        <v>1767</v>
      </c>
      <c r="AAP193" t="s">
        <v>1767</v>
      </c>
      <c r="AAQ193" t="s">
        <v>1767</v>
      </c>
      <c r="AAR193" t="s">
        <v>1767</v>
      </c>
      <c r="AAS193" t="s">
        <v>1767</v>
      </c>
      <c r="AAT193" t="s">
        <v>1767</v>
      </c>
      <c r="AAV193" t="s">
        <v>1763</v>
      </c>
      <c r="AAW193" t="s">
        <v>1767</v>
      </c>
      <c r="AAX193" t="s">
        <v>1767</v>
      </c>
      <c r="AAY193" t="s">
        <v>1767</v>
      </c>
      <c r="AAZ193" t="s">
        <v>1767</v>
      </c>
      <c r="ABA193" t="s">
        <v>1767</v>
      </c>
      <c r="ABB193" t="s">
        <v>1763</v>
      </c>
      <c r="ABC193" t="s">
        <v>1767</v>
      </c>
      <c r="ABD193" t="s">
        <v>1767</v>
      </c>
      <c r="ABE193" t="s">
        <v>1767</v>
      </c>
      <c r="ABF193" t="s">
        <v>1767</v>
      </c>
      <c r="ABG193" t="s">
        <v>1767</v>
      </c>
      <c r="ABH193" t="s">
        <v>1767</v>
      </c>
      <c r="ABI193" t="s">
        <v>1767</v>
      </c>
      <c r="ABJ193" t="s">
        <v>1767</v>
      </c>
      <c r="ABK193" t="s">
        <v>1763</v>
      </c>
      <c r="ABL193" t="s">
        <v>1767</v>
      </c>
      <c r="ABM193" t="s">
        <v>1767</v>
      </c>
      <c r="ABN193" t="s">
        <v>1763</v>
      </c>
      <c r="ABO193" t="s">
        <v>1767</v>
      </c>
      <c r="ABP193" t="s">
        <v>1767</v>
      </c>
      <c r="ABQ193" t="s">
        <v>1767</v>
      </c>
      <c r="ABR193" t="s">
        <v>1767</v>
      </c>
      <c r="ABS193" t="s">
        <v>1767</v>
      </c>
      <c r="ABT193" t="s">
        <v>1763</v>
      </c>
      <c r="ABU193" t="s">
        <v>1767</v>
      </c>
      <c r="ABV193" t="s">
        <v>1767</v>
      </c>
      <c r="ABW193" t="s">
        <v>1763</v>
      </c>
      <c r="ABX193" t="s">
        <v>1767</v>
      </c>
      <c r="ABY193" t="s">
        <v>1767</v>
      </c>
      <c r="ABZ193" t="s">
        <v>1767</v>
      </c>
      <c r="ACA193" t="s">
        <v>1763</v>
      </c>
      <c r="ACB193" t="s">
        <v>1767</v>
      </c>
      <c r="ACC193" t="s">
        <v>1767</v>
      </c>
      <c r="ACD193" t="s">
        <v>1767</v>
      </c>
      <c r="ACE193" t="s">
        <v>1767</v>
      </c>
      <c r="ACF193" t="s">
        <v>1767</v>
      </c>
      <c r="ACG193" t="s">
        <v>1767</v>
      </c>
      <c r="ACH193" t="s">
        <v>1767</v>
      </c>
      <c r="ACI193" t="s">
        <v>1767</v>
      </c>
    </row>
    <row r="194" spans="1:763">
      <c r="A194" t="s">
        <v>1631</v>
      </c>
      <c r="B194" t="s">
        <v>1632</v>
      </c>
      <c r="C194" t="s">
        <v>1633</v>
      </c>
      <c r="D194" t="s">
        <v>967</v>
      </c>
      <c r="E194" t="s">
        <v>967</v>
      </c>
      <c r="P194" t="s">
        <v>1019</v>
      </c>
      <c r="Q194">
        <v>0.81147810819708099</v>
      </c>
      <c r="T194" t="s">
        <v>1898</v>
      </c>
      <c r="V194" t="s">
        <v>1763</v>
      </c>
      <c r="X194" t="s">
        <v>1763</v>
      </c>
      <c r="Y194" t="s">
        <v>1791</v>
      </c>
      <c r="AA194" t="s">
        <v>1828</v>
      </c>
      <c r="AB194" t="s">
        <v>1766</v>
      </c>
      <c r="AC194" t="s">
        <v>1361</v>
      </c>
      <c r="AD194" t="s">
        <v>1767</v>
      </c>
      <c r="AE194" t="s">
        <v>1361</v>
      </c>
      <c r="AF194" t="s">
        <v>818</v>
      </c>
      <c r="AG194" t="s">
        <v>818</v>
      </c>
      <c r="KF194" t="s">
        <v>1361</v>
      </c>
      <c r="KH194" t="s">
        <v>818</v>
      </c>
      <c r="KI194" t="s">
        <v>818</v>
      </c>
      <c r="KJ194" t="s">
        <v>818</v>
      </c>
      <c r="KK194" t="s">
        <v>818</v>
      </c>
      <c r="KL194" t="s">
        <v>818</v>
      </c>
      <c r="KM194" t="s">
        <v>837</v>
      </c>
      <c r="KN194" t="s">
        <v>845</v>
      </c>
      <c r="KO194" t="s">
        <v>818</v>
      </c>
      <c r="KP194" t="s">
        <v>818</v>
      </c>
      <c r="KQ194" t="s">
        <v>879</v>
      </c>
      <c r="KR194" t="s">
        <v>818</v>
      </c>
      <c r="KS194" t="s">
        <v>818</v>
      </c>
      <c r="KT194" t="s">
        <v>818</v>
      </c>
      <c r="KU194" t="s">
        <v>818</v>
      </c>
      <c r="KV194" t="s">
        <v>845</v>
      </c>
      <c r="KW194" t="s">
        <v>837</v>
      </c>
      <c r="KX194" t="s">
        <v>845</v>
      </c>
      <c r="KY194" t="s">
        <v>818</v>
      </c>
      <c r="KZ194" t="s">
        <v>845</v>
      </c>
      <c r="LA194" t="s">
        <v>879</v>
      </c>
      <c r="LB194" t="s">
        <v>818</v>
      </c>
      <c r="LC194" t="s">
        <v>845</v>
      </c>
      <c r="LD194" t="s">
        <v>1361</v>
      </c>
      <c r="LE194" t="s">
        <v>845</v>
      </c>
      <c r="LF194" t="s">
        <v>892</v>
      </c>
      <c r="LH194" t="s">
        <v>1763</v>
      </c>
      <c r="LI194" t="s">
        <v>1767</v>
      </c>
      <c r="LJ194" t="s">
        <v>1767</v>
      </c>
      <c r="LK194" t="s">
        <v>1767</v>
      </c>
      <c r="LL194" t="s">
        <v>1767</v>
      </c>
      <c r="LM194" t="s">
        <v>1767</v>
      </c>
      <c r="LN194" t="s">
        <v>1767</v>
      </c>
      <c r="LO194" t="s">
        <v>1767</v>
      </c>
      <c r="LQ194" t="s">
        <v>1767</v>
      </c>
      <c r="LR194" t="s">
        <v>818</v>
      </c>
      <c r="LS194" t="s">
        <v>818</v>
      </c>
      <c r="LT194" t="s">
        <v>818</v>
      </c>
      <c r="LU194" t="s">
        <v>818</v>
      </c>
      <c r="LV194" t="s">
        <v>818</v>
      </c>
      <c r="LW194" t="s">
        <v>818</v>
      </c>
      <c r="LX194" t="s">
        <v>1767</v>
      </c>
      <c r="MA194" t="s">
        <v>1864</v>
      </c>
      <c r="MB194" t="s">
        <v>1634</v>
      </c>
      <c r="MC194" t="s">
        <v>1838</v>
      </c>
      <c r="MD194" t="s">
        <v>1763</v>
      </c>
      <c r="MF194" t="s">
        <v>1770</v>
      </c>
      <c r="MI194" t="s">
        <v>1763</v>
      </c>
      <c r="MJ194" t="s">
        <v>1771</v>
      </c>
      <c r="MK194" t="s">
        <v>1763</v>
      </c>
      <c r="ML194" t="s">
        <v>1763</v>
      </c>
      <c r="MM194" t="s">
        <v>1763</v>
      </c>
      <c r="MN194" t="s">
        <v>1767</v>
      </c>
      <c r="MO194" t="s">
        <v>1767</v>
      </c>
      <c r="MP194" t="s">
        <v>1767</v>
      </c>
      <c r="MQ194" t="s">
        <v>1767</v>
      </c>
      <c r="MR194" t="s">
        <v>1767</v>
      </c>
      <c r="MS194" t="s">
        <v>1767</v>
      </c>
      <c r="MT194" t="s">
        <v>1767</v>
      </c>
      <c r="MU194" t="s">
        <v>1767</v>
      </c>
      <c r="MV194" t="s">
        <v>1767</v>
      </c>
      <c r="MW194" t="s">
        <v>1763</v>
      </c>
      <c r="MX194" t="s">
        <v>1767</v>
      </c>
      <c r="MY194" t="s">
        <v>1767</v>
      </c>
      <c r="MZ194" t="s">
        <v>1767</v>
      </c>
      <c r="NA194" t="s">
        <v>1767</v>
      </c>
      <c r="NB194" t="s">
        <v>1767</v>
      </c>
      <c r="NR194" t="s">
        <v>1767</v>
      </c>
      <c r="NU194" t="s">
        <v>1902</v>
      </c>
      <c r="NV194" t="s">
        <v>1763</v>
      </c>
      <c r="NW194" t="s">
        <v>1796</v>
      </c>
      <c r="NY194" t="s">
        <v>845</v>
      </c>
      <c r="NZ194" t="s">
        <v>889</v>
      </c>
      <c r="OP194" t="s">
        <v>1763</v>
      </c>
      <c r="OQ194" t="s">
        <v>1774</v>
      </c>
      <c r="OR194" t="s">
        <v>1775</v>
      </c>
      <c r="OS194" t="s">
        <v>1819</v>
      </c>
      <c r="OT194" t="s">
        <v>1763</v>
      </c>
      <c r="OU194" t="s">
        <v>1767</v>
      </c>
      <c r="OV194" t="s">
        <v>1777</v>
      </c>
      <c r="OW194" t="s">
        <v>1820</v>
      </c>
      <c r="OX194" t="s">
        <v>832</v>
      </c>
      <c r="OY194" t="s">
        <v>1779</v>
      </c>
      <c r="OZ194" t="s">
        <v>908</v>
      </c>
      <c r="PA194" t="s">
        <v>1763</v>
      </c>
      <c r="PB194" t="s">
        <v>1767</v>
      </c>
      <c r="PC194" t="s">
        <v>1767</v>
      </c>
      <c r="PD194" t="s">
        <v>1767</v>
      </c>
      <c r="PE194" t="s">
        <v>1763</v>
      </c>
      <c r="PF194" t="s">
        <v>1767</v>
      </c>
      <c r="PG194" t="s">
        <v>1767</v>
      </c>
      <c r="PH194" t="s">
        <v>1767</v>
      </c>
      <c r="PI194" t="s">
        <v>1767</v>
      </c>
      <c r="PJ194" t="s">
        <v>1767</v>
      </c>
      <c r="PK194" t="s">
        <v>1767</v>
      </c>
      <c r="PL194" t="s">
        <v>1780</v>
      </c>
      <c r="PM194" t="s">
        <v>836</v>
      </c>
      <c r="PN194" t="s">
        <v>837</v>
      </c>
      <c r="PO194" t="s">
        <v>1807</v>
      </c>
      <c r="PP194" t="s">
        <v>1782</v>
      </c>
      <c r="PQ194" t="s">
        <v>1763</v>
      </c>
      <c r="PR194" t="s">
        <v>1763</v>
      </c>
      <c r="PS194" t="s">
        <v>1767</v>
      </c>
      <c r="PT194" t="s">
        <v>1767</v>
      </c>
      <c r="PU194" t="s">
        <v>1767</v>
      </c>
      <c r="PV194" t="s">
        <v>1767</v>
      </c>
      <c r="PW194" t="s">
        <v>1767</v>
      </c>
      <c r="PX194" t="s">
        <v>1767</v>
      </c>
      <c r="PY194" t="s">
        <v>1767</v>
      </c>
      <c r="PZ194" t="s">
        <v>1783</v>
      </c>
      <c r="QA194" t="s">
        <v>841</v>
      </c>
      <c r="QB194" t="s">
        <v>1814</v>
      </c>
      <c r="QC194" t="s">
        <v>1851</v>
      </c>
      <c r="QD194" t="s">
        <v>1786</v>
      </c>
      <c r="QE194" t="s">
        <v>845</v>
      </c>
      <c r="QF194" t="s">
        <v>1763</v>
      </c>
      <c r="QG194" t="s">
        <v>1763</v>
      </c>
      <c r="QH194" t="s">
        <v>1763</v>
      </c>
      <c r="QI194" t="s">
        <v>1763</v>
      </c>
      <c r="QJ194" t="s">
        <v>1763</v>
      </c>
      <c r="QK194" t="s">
        <v>1767</v>
      </c>
      <c r="QL194" t="s">
        <v>1767</v>
      </c>
      <c r="QM194" t="s">
        <v>1763</v>
      </c>
      <c r="QN194" t="s">
        <v>1767</v>
      </c>
      <c r="QO194" t="s">
        <v>1767</v>
      </c>
      <c r="QP194" t="s">
        <v>1767</v>
      </c>
      <c r="QQ194" t="s">
        <v>1767</v>
      </c>
      <c r="QR194" t="s">
        <v>1763</v>
      </c>
      <c r="QS194" t="s">
        <v>1763</v>
      </c>
      <c r="QT194" t="s">
        <v>1767</v>
      </c>
      <c r="QU194" t="s">
        <v>1767</v>
      </c>
      <c r="QV194" t="s">
        <v>1767</v>
      </c>
      <c r="QW194" t="s">
        <v>1767</v>
      </c>
      <c r="QX194" t="s">
        <v>1767</v>
      </c>
      <c r="QY194" t="s">
        <v>1767</v>
      </c>
      <c r="QZ194" t="s">
        <v>1767</v>
      </c>
      <c r="RA194" t="s">
        <v>1767</v>
      </c>
      <c r="RB194" t="s">
        <v>1767</v>
      </c>
      <c r="RC194" t="s">
        <v>1767</v>
      </c>
      <c r="RD194" t="s">
        <v>1767</v>
      </c>
      <c r="RE194" t="s">
        <v>1767</v>
      </c>
      <c r="RF194" t="s">
        <v>1767</v>
      </c>
      <c r="RG194" t="s">
        <v>1767</v>
      </c>
      <c r="RH194" t="s">
        <v>1767</v>
      </c>
      <c r="RI194" t="s">
        <v>1767</v>
      </c>
      <c r="RJ194" t="s">
        <v>1767</v>
      </c>
      <c r="RK194" t="s">
        <v>1763</v>
      </c>
      <c r="RL194" t="s">
        <v>1763</v>
      </c>
      <c r="RM194" t="s">
        <v>1763</v>
      </c>
      <c r="RN194" t="s">
        <v>1763</v>
      </c>
      <c r="RO194" t="s">
        <v>1767</v>
      </c>
      <c r="RP194" t="s">
        <v>1767</v>
      </c>
      <c r="RQ194" t="s">
        <v>1767</v>
      </c>
      <c r="RR194" t="s">
        <v>1767</v>
      </c>
      <c r="RS194" t="s">
        <v>1767</v>
      </c>
      <c r="RT194" t="s">
        <v>1767</v>
      </c>
      <c r="RU194" t="s">
        <v>1767</v>
      </c>
      <c r="RV194" t="s">
        <v>1767</v>
      </c>
      <c r="RW194" t="s">
        <v>1767</v>
      </c>
      <c r="RX194" t="s">
        <v>836</v>
      </c>
      <c r="RY194" t="s">
        <v>1635</v>
      </c>
      <c r="RZ194" t="s">
        <v>1763</v>
      </c>
      <c r="SA194" t="s">
        <v>1763</v>
      </c>
      <c r="SB194" t="s">
        <v>1767</v>
      </c>
      <c r="SC194" t="s">
        <v>1767</v>
      </c>
      <c r="SD194" t="s">
        <v>1767</v>
      </c>
      <c r="SE194" t="s">
        <v>1767</v>
      </c>
      <c r="SF194" t="s">
        <v>1767</v>
      </c>
      <c r="SG194" t="s">
        <v>1767</v>
      </c>
      <c r="SH194" t="s">
        <v>1767</v>
      </c>
      <c r="SI194" t="s">
        <v>1763</v>
      </c>
      <c r="SJ194" t="s">
        <v>1767</v>
      </c>
      <c r="SK194" t="s">
        <v>1767</v>
      </c>
      <c r="SL194" t="s">
        <v>1767</v>
      </c>
      <c r="SM194" t="s">
        <v>1767</v>
      </c>
      <c r="SN194" t="s">
        <v>1767</v>
      </c>
      <c r="SO194" t="s">
        <v>1767</v>
      </c>
      <c r="SP194" t="s">
        <v>1767</v>
      </c>
      <c r="SQ194" t="s">
        <v>1767</v>
      </c>
      <c r="SR194" t="s">
        <v>1767</v>
      </c>
      <c r="SS194" t="s">
        <v>1767</v>
      </c>
      <c r="ST194" t="s">
        <v>1767</v>
      </c>
      <c r="SU194" t="s">
        <v>1767</v>
      </c>
      <c r="SV194" t="s">
        <v>1767</v>
      </c>
      <c r="SW194" t="s">
        <v>1767</v>
      </c>
      <c r="SX194" t="s">
        <v>1767</v>
      </c>
      <c r="SY194" t="s">
        <v>1767</v>
      </c>
      <c r="SZ194" t="s">
        <v>1767</v>
      </c>
      <c r="TA194" t="s">
        <v>1767</v>
      </c>
      <c r="TB194" t="s">
        <v>1767</v>
      </c>
      <c r="TC194" t="s">
        <v>1767</v>
      </c>
      <c r="TD194" t="s">
        <v>1767</v>
      </c>
      <c r="TE194" t="s">
        <v>1767</v>
      </c>
      <c r="TF194" t="s">
        <v>1763</v>
      </c>
      <c r="TG194" t="s">
        <v>1767</v>
      </c>
      <c r="TH194" t="s">
        <v>1767</v>
      </c>
      <c r="TI194" t="s">
        <v>1767</v>
      </c>
      <c r="TJ194" t="s">
        <v>1763</v>
      </c>
      <c r="TK194" t="s">
        <v>1767</v>
      </c>
      <c r="TL194" t="s">
        <v>1767</v>
      </c>
      <c r="TM194" t="s">
        <v>1763</v>
      </c>
      <c r="TN194" t="s">
        <v>1763</v>
      </c>
      <c r="TO194" t="s">
        <v>1767</v>
      </c>
      <c r="TP194" t="s">
        <v>1767</v>
      </c>
      <c r="TQ194" t="s">
        <v>1763</v>
      </c>
      <c r="TR194" t="s">
        <v>1767</v>
      </c>
      <c r="TS194" t="s">
        <v>1767</v>
      </c>
      <c r="TT194" t="s">
        <v>1767</v>
      </c>
      <c r="TU194" t="s">
        <v>1767</v>
      </c>
      <c r="TV194" t="s">
        <v>1767</v>
      </c>
      <c r="TW194" t="s">
        <v>1767</v>
      </c>
      <c r="TY194" t="s">
        <v>1767</v>
      </c>
      <c r="TZ194" t="s">
        <v>1767</v>
      </c>
      <c r="UA194" t="s">
        <v>1767</v>
      </c>
      <c r="UB194" t="s">
        <v>1767</v>
      </c>
      <c r="UC194" t="s">
        <v>1767</v>
      </c>
      <c r="UD194" t="s">
        <v>1767</v>
      </c>
      <c r="UE194" t="s">
        <v>1767</v>
      </c>
      <c r="UF194" t="s">
        <v>1767</v>
      </c>
      <c r="UG194" t="s">
        <v>1767</v>
      </c>
      <c r="UH194" t="s">
        <v>1763</v>
      </c>
      <c r="UI194" t="s">
        <v>1767</v>
      </c>
      <c r="UJ194" t="s">
        <v>1767</v>
      </c>
      <c r="UK194" t="s">
        <v>1767</v>
      </c>
      <c r="UL194" t="s">
        <v>1767</v>
      </c>
      <c r="UM194" t="s">
        <v>1767</v>
      </c>
      <c r="UN194" t="s">
        <v>1763</v>
      </c>
      <c r="UO194" t="s">
        <v>1767</v>
      </c>
      <c r="UP194" t="s">
        <v>1763</v>
      </c>
      <c r="UQ194" t="s">
        <v>1767</v>
      </c>
      <c r="UR194" t="s">
        <v>1767</v>
      </c>
      <c r="US194" t="s">
        <v>1767</v>
      </c>
      <c r="UT194" t="s">
        <v>1763</v>
      </c>
      <c r="UU194" t="s">
        <v>1767</v>
      </c>
      <c r="UV194" t="s">
        <v>1767</v>
      </c>
      <c r="UW194" t="s">
        <v>1767</v>
      </c>
      <c r="UX194" t="s">
        <v>1767</v>
      </c>
      <c r="UY194" t="s">
        <v>1767</v>
      </c>
      <c r="UZ194" t="s">
        <v>1767</v>
      </c>
      <c r="VB194" t="s">
        <v>1787</v>
      </c>
      <c r="VC194" t="s">
        <v>1860</v>
      </c>
      <c r="VD194" t="s">
        <v>1767</v>
      </c>
      <c r="VE194" t="s">
        <v>1767</v>
      </c>
      <c r="VF194" t="s">
        <v>1763</v>
      </c>
      <c r="VG194" t="s">
        <v>1763</v>
      </c>
      <c r="VH194" t="s">
        <v>1767</v>
      </c>
      <c r="VI194" t="s">
        <v>1767</v>
      </c>
      <c r="VJ194" t="s">
        <v>1767</v>
      </c>
      <c r="VK194" t="s">
        <v>1767</v>
      </c>
      <c r="VL194" t="s">
        <v>1767</v>
      </c>
      <c r="VM194" t="s">
        <v>1767</v>
      </c>
      <c r="VN194" t="s">
        <v>1767</v>
      </c>
      <c r="VO194" t="s">
        <v>1767</v>
      </c>
      <c r="VP194" t="s">
        <v>1767</v>
      </c>
      <c r="VQ194" t="s">
        <v>1767</v>
      </c>
      <c r="VY194" t="s">
        <v>1767</v>
      </c>
      <c r="VZ194" t="s">
        <v>1767</v>
      </c>
      <c r="WA194" t="s">
        <v>1767</v>
      </c>
      <c r="WJ194" t="s">
        <v>1767</v>
      </c>
      <c r="WK194" t="s">
        <v>1763</v>
      </c>
      <c r="WL194" t="s">
        <v>1767</v>
      </c>
      <c r="WM194" t="s">
        <v>1763</v>
      </c>
      <c r="WN194" t="s">
        <v>1763</v>
      </c>
      <c r="WO194" t="s">
        <v>1767</v>
      </c>
      <c r="WP194" t="s">
        <v>1767</v>
      </c>
      <c r="WQ194" t="s">
        <v>1767</v>
      </c>
      <c r="WR194" t="s">
        <v>1767</v>
      </c>
      <c r="WS194" t="s">
        <v>1125</v>
      </c>
      <c r="WU194" t="s">
        <v>1767</v>
      </c>
      <c r="WV194" t="s">
        <v>1767</v>
      </c>
      <c r="WW194" t="s">
        <v>1767</v>
      </c>
      <c r="WX194" t="s">
        <v>1767</v>
      </c>
      <c r="WY194" t="s">
        <v>1767</v>
      </c>
      <c r="WZ194" t="s">
        <v>1763</v>
      </c>
      <c r="XA194" t="s">
        <v>1767</v>
      </c>
      <c r="XB194" t="s">
        <v>1767</v>
      </c>
      <c r="XC194" t="s">
        <v>1802</v>
      </c>
      <c r="XD194" t="s">
        <v>1763</v>
      </c>
      <c r="XE194" t="s">
        <v>1767</v>
      </c>
      <c r="XF194" t="s">
        <v>1767</v>
      </c>
      <c r="XG194" t="s">
        <v>1767</v>
      </c>
      <c r="XH194" t="s">
        <v>1767</v>
      </c>
      <c r="XI194" t="s">
        <v>1767</v>
      </c>
      <c r="XJ194" t="s">
        <v>1767</v>
      </c>
      <c r="XK194" t="s">
        <v>1767</v>
      </c>
      <c r="XL194" t="s">
        <v>1767</v>
      </c>
      <c r="XM194" t="s">
        <v>1767</v>
      </c>
      <c r="XN194" t="s">
        <v>1767</v>
      </c>
      <c r="XO194" t="s">
        <v>1767</v>
      </c>
      <c r="XP194" t="s">
        <v>1767</v>
      </c>
      <c r="XQ194" t="s">
        <v>1767</v>
      </c>
      <c r="XR194" t="s">
        <v>1767</v>
      </c>
      <c r="XS194" t="s">
        <v>1767</v>
      </c>
      <c r="XT194" t="s">
        <v>1767</v>
      </c>
      <c r="XU194" t="s">
        <v>1767</v>
      </c>
      <c r="XV194" t="s">
        <v>1767</v>
      </c>
      <c r="XW194" t="s">
        <v>1763</v>
      </c>
      <c r="XX194" t="s">
        <v>1767</v>
      </c>
      <c r="XY194" t="s">
        <v>1767</v>
      </c>
      <c r="XZ194" t="s">
        <v>1767</v>
      </c>
      <c r="ZM194" t="s">
        <v>1767</v>
      </c>
      <c r="ZN194" t="s">
        <v>1767</v>
      </c>
      <c r="ZO194" t="s">
        <v>1767</v>
      </c>
      <c r="ZP194" t="s">
        <v>1767</v>
      </c>
      <c r="ZQ194" t="s">
        <v>1767</v>
      </c>
      <c r="ZR194" t="s">
        <v>1763</v>
      </c>
      <c r="ZS194" t="s">
        <v>1763</v>
      </c>
      <c r="ZT194" t="s">
        <v>1767</v>
      </c>
      <c r="ZU194" t="s">
        <v>1767</v>
      </c>
      <c r="ZV194" t="s">
        <v>1767</v>
      </c>
      <c r="ZW194" t="s">
        <v>1767</v>
      </c>
      <c r="ZX194" t="s">
        <v>1767</v>
      </c>
      <c r="ZY194" t="s">
        <v>1767</v>
      </c>
      <c r="ZZ194" t="s">
        <v>1767</v>
      </c>
      <c r="AAA194" t="s">
        <v>1763</v>
      </c>
      <c r="AAB194" t="s">
        <v>1767</v>
      </c>
      <c r="AAC194" t="s">
        <v>1767</v>
      </c>
      <c r="AAD194" t="s">
        <v>1767</v>
      </c>
      <c r="AAE194" t="s">
        <v>1767</v>
      </c>
      <c r="AAF194" t="s">
        <v>1767</v>
      </c>
      <c r="AAH194" t="s">
        <v>1763</v>
      </c>
      <c r="AAI194" t="s">
        <v>1767</v>
      </c>
      <c r="AAJ194" t="s">
        <v>1767</v>
      </c>
      <c r="AAK194" t="s">
        <v>1767</v>
      </c>
      <c r="AAL194" t="s">
        <v>1767</v>
      </c>
      <c r="AAM194" t="s">
        <v>1767</v>
      </c>
      <c r="AAN194" t="s">
        <v>1763</v>
      </c>
      <c r="AAO194" t="s">
        <v>1767</v>
      </c>
      <c r="AAP194" t="s">
        <v>1767</v>
      </c>
      <c r="AAQ194" t="s">
        <v>1767</v>
      </c>
      <c r="AAR194" t="s">
        <v>1767</v>
      </c>
      <c r="AAS194" t="s">
        <v>1767</v>
      </c>
      <c r="AAT194" t="s">
        <v>1763</v>
      </c>
      <c r="AAV194" t="s">
        <v>1767</v>
      </c>
      <c r="AAW194" t="s">
        <v>1767</v>
      </c>
      <c r="AAX194" t="s">
        <v>1767</v>
      </c>
      <c r="AAY194" t="s">
        <v>1767</v>
      </c>
      <c r="AAZ194" t="s">
        <v>1767</v>
      </c>
      <c r="ABA194" t="s">
        <v>1763</v>
      </c>
      <c r="ABB194" t="s">
        <v>1763</v>
      </c>
      <c r="ABC194" t="s">
        <v>1767</v>
      </c>
      <c r="ABD194" t="s">
        <v>1767</v>
      </c>
      <c r="ABE194" t="s">
        <v>1767</v>
      </c>
      <c r="ABF194" t="s">
        <v>1767</v>
      </c>
      <c r="ABG194" t="s">
        <v>1767</v>
      </c>
      <c r="ABH194" t="s">
        <v>1767</v>
      </c>
      <c r="ABI194" t="s">
        <v>1767</v>
      </c>
      <c r="ABJ194" t="s">
        <v>1767</v>
      </c>
      <c r="ABK194" t="s">
        <v>1763</v>
      </c>
      <c r="ABL194" t="s">
        <v>1767</v>
      </c>
      <c r="ABM194" t="s">
        <v>1767</v>
      </c>
      <c r="ABN194" t="s">
        <v>1767</v>
      </c>
      <c r="ABO194" t="s">
        <v>1767</v>
      </c>
      <c r="ABP194" t="s">
        <v>1767</v>
      </c>
      <c r="ABQ194" t="s">
        <v>1767</v>
      </c>
      <c r="ABR194" t="s">
        <v>1767</v>
      </c>
      <c r="ABS194" t="s">
        <v>1767</v>
      </c>
      <c r="ABT194" t="s">
        <v>1763</v>
      </c>
      <c r="ABU194" t="s">
        <v>1767</v>
      </c>
      <c r="ABV194" t="s">
        <v>1767</v>
      </c>
      <c r="ABW194" t="s">
        <v>1763</v>
      </c>
      <c r="ABX194" t="s">
        <v>1767</v>
      </c>
      <c r="ABY194" t="s">
        <v>1767</v>
      </c>
      <c r="ABZ194" t="s">
        <v>1767</v>
      </c>
      <c r="ACA194" t="s">
        <v>1767</v>
      </c>
      <c r="ACB194" t="s">
        <v>1763</v>
      </c>
      <c r="ACC194" t="s">
        <v>1767</v>
      </c>
      <c r="ACD194" t="s">
        <v>1767</v>
      </c>
      <c r="ACE194" t="s">
        <v>1767</v>
      </c>
      <c r="ACF194" t="s">
        <v>1767</v>
      </c>
      <c r="ACG194" t="s">
        <v>1767</v>
      </c>
      <c r="ACH194" t="s">
        <v>1767</v>
      </c>
      <c r="ACI194" t="s">
        <v>1767</v>
      </c>
    </row>
    <row r="195" spans="1:763">
      <c r="A195" t="s">
        <v>1636</v>
      </c>
      <c r="B195" t="s">
        <v>1637</v>
      </c>
      <c r="C195" t="s">
        <v>1638</v>
      </c>
      <c r="D195" t="s">
        <v>854</v>
      </c>
      <c r="E195" t="s">
        <v>854</v>
      </c>
      <c r="P195" t="s">
        <v>855</v>
      </c>
      <c r="T195" t="s">
        <v>1888</v>
      </c>
      <c r="V195" t="s">
        <v>1763</v>
      </c>
      <c r="X195" t="s">
        <v>1763</v>
      </c>
      <c r="Y195" t="s">
        <v>1764</v>
      </c>
      <c r="AA195" t="s">
        <v>1828</v>
      </c>
      <c r="AB195" t="s">
        <v>1817</v>
      </c>
      <c r="AC195" t="s">
        <v>837</v>
      </c>
      <c r="AD195" t="s">
        <v>1763</v>
      </c>
      <c r="AE195" t="s">
        <v>818</v>
      </c>
      <c r="AF195" t="s">
        <v>837</v>
      </c>
      <c r="AG195" t="s">
        <v>818</v>
      </c>
      <c r="KF195" t="s">
        <v>837</v>
      </c>
      <c r="KH195" t="s">
        <v>818</v>
      </c>
      <c r="KI195" t="s">
        <v>818</v>
      </c>
      <c r="KJ195" t="s">
        <v>818</v>
      </c>
      <c r="KK195" t="s">
        <v>818</v>
      </c>
      <c r="KL195" t="s">
        <v>818</v>
      </c>
      <c r="KM195" t="s">
        <v>818</v>
      </c>
      <c r="KN195" t="s">
        <v>845</v>
      </c>
      <c r="KO195" t="s">
        <v>818</v>
      </c>
      <c r="KP195" t="s">
        <v>818</v>
      </c>
      <c r="KQ195" t="s">
        <v>845</v>
      </c>
      <c r="KR195" t="s">
        <v>818</v>
      </c>
      <c r="KS195" t="s">
        <v>818</v>
      </c>
      <c r="KT195" t="s">
        <v>818</v>
      </c>
      <c r="KU195" t="s">
        <v>818</v>
      </c>
      <c r="KV195" t="s">
        <v>818</v>
      </c>
      <c r="KW195" t="s">
        <v>818</v>
      </c>
      <c r="KX195" t="s">
        <v>845</v>
      </c>
      <c r="KY195" t="s">
        <v>818</v>
      </c>
      <c r="KZ195" t="s">
        <v>818</v>
      </c>
      <c r="LA195" t="s">
        <v>845</v>
      </c>
      <c r="LB195" t="s">
        <v>818</v>
      </c>
      <c r="LC195" t="s">
        <v>818</v>
      </c>
      <c r="LD195" t="s">
        <v>837</v>
      </c>
      <c r="LE195" t="s">
        <v>818</v>
      </c>
      <c r="LF195" t="s">
        <v>837</v>
      </c>
      <c r="LH195" t="s">
        <v>1763</v>
      </c>
      <c r="LI195" t="s">
        <v>1763</v>
      </c>
      <c r="LJ195" t="s">
        <v>1767</v>
      </c>
      <c r="LK195" t="s">
        <v>1763</v>
      </c>
      <c r="LL195" t="s">
        <v>1767</v>
      </c>
      <c r="LM195" t="s">
        <v>1767</v>
      </c>
      <c r="LN195" t="s">
        <v>1763</v>
      </c>
      <c r="LO195" t="s">
        <v>1763</v>
      </c>
      <c r="LP195" t="s">
        <v>1767</v>
      </c>
      <c r="LQ195" t="s">
        <v>1767</v>
      </c>
      <c r="LR195" t="s">
        <v>818</v>
      </c>
      <c r="LV195" t="s">
        <v>818</v>
      </c>
      <c r="LX195" t="s">
        <v>1767</v>
      </c>
      <c r="MU195" t="s">
        <v>1767</v>
      </c>
      <c r="MV195" t="s">
        <v>1767</v>
      </c>
      <c r="MW195" t="s">
        <v>1763</v>
      </c>
      <c r="MX195" t="s">
        <v>1767</v>
      </c>
      <c r="MY195" t="s">
        <v>1767</v>
      </c>
      <c r="MZ195" t="s">
        <v>1767</v>
      </c>
      <c r="NA195" t="s">
        <v>1767</v>
      </c>
      <c r="NB195" t="s">
        <v>1767</v>
      </c>
      <c r="NR195" t="s">
        <v>1763</v>
      </c>
      <c r="NS195" t="s">
        <v>1767</v>
      </c>
      <c r="NU195" t="s">
        <v>1772</v>
      </c>
      <c r="OP195" t="s">
        <v>1767</v>
      </c>
      <c r="OQ195" t="s">
        <v>1774</v>
      </c>
      <c r="OR195" t="s">
        <v>1775</v>
      </c>
      <c r="OS195" t="s">
        <v>1871</v>
      </c>
      <c r="OT195" t="s">
        <v>1763</v>
      </c>
      <c r="OU195" t="s">
        <v>1767</v>
      </c>
      <c r="OV195" t="s">
        <v>1867</v>
      </c>
      <c r="PA195" t="s">
        <v>1767</v>
      </c>
      <c r="PB195" t="s">
        <v>1767</v>
      </c>
      <c r="PC195" t="s">
        <v>1767</v>
      </c>
      <c r="PD195" t="s">
        <v>1767</v>
      </c>
      <c r="PE195" t="s">
        <v>1767</v>
      </c>
      <c r="PF195" t="s">
        <v>1767</v>
      </c>
      <c r="PG195" t="s">
        <v>1763</v>
      </c>
      <c r="PH195" t="s">
        <v>1767</v>
      </c>
      <c r="PI195" t="s">
        <v>1767</v>
      </c>
      <c r="PJ195" t="s">
        <v>1767</v>
      </c>
      <c r="PM195" t="s">
        <v>836</v>
      </c>
      <c r="PN195" t="s">
        <v>837</v>
      </c>
      <c r="PO195" t="s">
        <v>1781</v>
      </c>
      <c r="PP195" t="s">
        <v>1782</v>
      </c>
      <c r="PQ195" t="s">
        <v>1763</v>
      </c>
      <c r="PR195" t="s">
        <v>1763</v>
      </c>
      <c r="PS195" t="s">
        <v>1767</v>
      </c>
      <c r="PT195" t="s">
        <v>1767</v>
      </c>
      <c r="PU195" t="s">
        <v>1767</v>
      </c>
      <c r="PV195" t="s">
        <v>1767</v>
      </c>
      <c r="PW195" t="s">
        <v>1767</v>
      </c>
      <c r="PX195" t="s">
        <v>1767</v>
      </c>
      <c r="PY195" t="s">
        <v>1767</v>
      </c>
      <c r="PZ195" t="s">
        <v>1783</v>
      </c>
      <c r="QD195" t="s">
        <v>1786</v>
      </c>
      <c r="QE195" t="s">
        <v>845</v>
      </c>
      <c r="QF195" t="s">
        <v>1763</v>
      </c>
      <c r="QG195" t="s">
        <v>1763</v>
      </c>
      <c r="QH195" t="s">
        <v>1763</v>
      </c>
      <c r="QI195" t="s">
        <v>1767</v>
      </c>
      <c r="QJ195" t="s">
        <v>1767</v>
      </c>
      <c r="QK195" t="s">
        <v>1763</v>
      </c>
      <c r="QL195" t="s">
        <v>1763</v>
      </c>
      <c r="QM195" t="s">
        <v>1767</v>
      </c>
      <c r="QN195" t="s">
        <v>1767</v>
      </c>
      <c r="QO195" t="s">
        <v>1767</v>
      </c>
      <c r="QP195" t="s">
        <v>1767</v>
      </c>
      <c r="QQ195" t="s">
        <v>1767</v>
      </c>
      <c r="QR195" t="s">
        <v>1763</v>
      </c>
      <c r="QS195" t="s">
        <v>1767</v>
      </c>
      <c r="QT195" t="s">
        <v>1767</v>
      </c>
      <c r="QU195" t="s">
        <v>1767</v>
      </c>
      <c r="QV195" t="s">
        <v>1767</v>
      </c>
      <c r="QW195" t="s">
        <v>1767</v>
      </c>
      <c r="QX195" t="s">
        <v>1767</v>
      </c>
      <c r="QY195" t="s">
        <v>1767</v>
      </c>
      <c r="QZ195" t="s">
        <v>1767</v>
      </c>
      <c r="RA195" t="s">
        <v>1767</v>
      </c>
      <c r="RB195" t="s">
        <v>1767</v>
      </c>
      <c r="RC195" t="s">
        <v>1767</v>
      </c>
      <c r="RD195" t="s">
        <v>1767</v>
      </c>
      <c r="RE195" t="s">
        <v>1767</v>
      </c>
      <c r="RF195" t="s">
        <v>1763</v>
      </c>
      <c r="RG195" t="s">
        <v>1763</v>
      </c>
      <c r="RH195" t="s">
        <v>1767</v>
      </c>
      <c r="RI195" t="s">
        <v>1767</v>
      </c>
      <c r="RJ195" t="s">
        <v>1767</v>
      </c>
      <c r="RK195" t="s">
        <v>1763</v>
      </c>
      <c r="RL195" t="s">
        <v>1763</v>
      </c>
      <c r="RM195" t="s">
        <v>1767</v>
      </c>
      <c r="RN195" t="s">
        <v>1767</v>
      </c>
      <c r="RO195" t="s">
        <v>1767</v>
      </c>
      <c r="RP195" t="s">
        <v>1767</v>
      </c>
      <c r="RQ195" t="s">
        <v>1767</v>
      </c>
      <c r="RR195" t="s">
        <v>1767</v>
      </c>
      <c r="RS195" t="s">
        <v>1767</v>
      </c>
      <c r="RT195" t="s">
        <v>1767</v>
      </c>
      <c r="RU195" t="s">
        <v>1767</v>
      </c>
      <c r="RV195" t="s">
        <v>1767</v>
      </c>
      <c r="RW195" t="s">
        <v>1767</v>
      </c>
      <c r="RX195" t="s">
        <v>845</v>
      </c>
      <c r="RY195" t="s">
        <v>846</v>
      </c>
      <c r="RZ195" t="s">
        <v>1763</v>
      </c>
      <c r="SA195" t="s">
        <v>1763</v>
      </c>
      <c r="SB195" t="s">
        <v>1767</v>
      </c>
      <c r="SC195" t="s">
        <v>1767</v>
      </c>
      <c r="SD195" t="s">
        <v>1767</v>
      </c>
      <c r="SE195" t="s">
        <v>1767</v>
      </c>
      <c r="SF195" t="s">
        <v>1767</v>
      </c>
      <c r="SG195" t="s">
        <v>1767</v>
      </c>
      <c r="SH195" t="s">
        <v>1767</v>
      </c>
      <c r="SI195" t="s">
        <v>1767</v>
      </c>
      <c r="SJ195" t="s">
        <v>1763</v>
      </c>
      <c r="SK195" t="s">
        <v>1767</v>
      </c>
      <c r="SL195" t="s">
        <v>1767</v>
      </c>
      <c r="SM195" t="s">
        <v>1767</v>
      </c>
      <c r="SN195" t="s">
        <v>1767</v>
      </c>
      <c r="SO195" t="s">
        <v>1767</v>
      </c>
      <c r="SP195" t="s">
        <v>1767</v>
      </c>
      <c r="SQ195" t="s">
        <v>1767</v>
      </c>
      <c r="SR195" t="s">
        <v>1767</v>
      </c>
      <c r="SS195" t="s">
        <v>1767</v>
      </c>
      <c r="ST195" t="s">
        <v>1767</v>
      </c>
      <c r="SU195" t="s">
        <v>1767</v>
      </c>
      <c r="SV195" t="s">
        <v>1767</v>
      </c>
      <c r="SW195" t="s">
        <v>1767</v>
      </c>
      <c r="SX195" t="s">
        <v>1767</v>
      </c>
      <c r="SY195" t="s">
        <v>1767</v>
      </c>
      <c r="SZ195" t="s">
        <v>1767</v>
      </c>
      <c r="TA195" t="s">
        <v>1767</v>
      </c>
      <c r="TB195" t="s">
        <v>1767</v>
      </c>
      <c r="TC195" t="s">
        <v>1767</v>
      </c>
      <c r="TD195" t="s">
        <v>1767</v>
      </c>
      <c r="TE195" t="s">
        <v>1767</v>
      </c>
      <c r="TF195" t="s">
        <v>1763</v>
      </c>
      <c r="TG195" t="s">
        <v>1767</v>
      </c>
      <c r="TH195" t="s">
        <v>1767</v>
      </c>
      <c r="TI195" t="s">
        <v>1767</v>
      </c>
      <c r="TU195" t="s">
        <v>1767</v>
      </c>
      <c r="TY195" t="s">
        <v>1763</v>
      </c>
      <c r="TZ195" t="s">
        <v>1767</v>
      </c>
      <c r="UA195" t="s">
        <v>1767</v>
      </c>
      <c r="UB195" t="s">
        <v>1763</v>
      </c>
      <c r="UC195" t="s">
        <v>1767</v>
      </c>
      <c r="UD195" t="s">
        <v>1763</v>
      </c>
      <c r="UE195" t="s">
        <v>1767</v>
      </c>
      <c r="UF195" t="s">
        <v>1767</v>
      </c>
      <c r="UG195" t="s">
        <v>1767</v>
      </c>
      <c r="UH195" t="s">
        <v>1767</v>
      </c>
      <c r="UI195" t="s">
        <v>1767</v>
      </c>
      <c r="UJ195" t="s">
        <v>1767</v>
      </c>
      <c r="UK195" t="s">
        <v>1767</v>
      </c>
      <c r="UL195" t="s">
        <v>1763</v>
      </c>
      <c r="UM195" t="s">
        <v>1763</v>
      </c>
      <c r="UN195" t="s">
        <v>1767</v>
      </c>
      <c r="UO195" t="s">
        <v>1763</v>
      </c>
      <c r="UP195" t="s">
        <v>1767</v>
      </c>
      <c r="UQ195" t="s">
        <v>1767</v>
      </c>
      <c r="UR195" t="s">
        <v>1767</v>
      </c>
      <c r="US195" t="s">
        <v>1767</v>
      </c>
      <c r="UT195" t="s">
        <v>1767</v>
      </c>
      <c r="UU195" t="s">
        <v>1767</v>
      </c>
      <c r="UV195" t="s">
        <v>1767</v>
      </c>
      <c r="UW195" t="s">
        <v>1767</v>
      </c>
      <c r="UX195" t="s">
        <v>1767</v>
      </c>
      <c r="UY195" t="s">
        <v>1767</v>
      </c>
      <c r="UZ195" t="s">
        <v>1767</v>
      </c>
      <c r="VD195" t="s">
        <v>1767</v>
      </c>
      <c r="VE195" t="s">
        <v>1767</v>
      </c>
      <c r="VF195" t="s">
        <v>1763</v>
      </c>
      <c r="VG195" t="s">
        <v>1767</v>
      </c>
      <c r="VH195" t="s">
        <v>1767</v>
      </c>
      <c r="VI195" t="s">
        <v>1767</v>
      </c>
      <c r="VJ195" t="s">
        <v>1767</v>
      </c>
      <c r="VK195" t="s">
        <v>1767</v>
      </c>
      <c r="VL195" t="s">
        <v>1767</v>
      </c>
      <c r="VM195" t="s">
        <v>1767</v>
      </c>
      <c r="VN195" t="s">
        <v>1767</v>
      </c>
      <c r="VO195" t="s">
        <v>1767</v>
      </c>
      <c r="VP195" t="s">
        <v>1767</v>
      </c>
      <c r="VQ195" t="s">
        <v>1767</v>
      </c>
      <c r="VY195" t="s">
        <v>1763</v>
      </c>
      <c r="VZ195" t="s">
        <v>1763</v>
      </c>
      <c r="WA195" t="s">
        <v>1763</v>
      </c>
      <c r="WB195" t="s">
        <v>1767</v>
      </c>
      <c r="WJ195" t="s">
        <v>1763</v>
      </c>
      <c r="WK195" t="s">
        <v>1763</v>
      </c>
      <c r="WL195" t="s">
        <v>1767</v>
      </c>
      <c r="WM195" t="s">
        <v>1767</v>
      </c>
      <c r="WN195" t="s">
        <v>1767</v>
      </c>
      <c r="WO195" t="s">
        <v>1767</v>
      </c>
      <c r="WP195" t="s">
        <v>1767</v>
      </c>
      <c r="WQ195" t="s">
        <v>1767</v>
      </c>
      <c r="WR195" t="s">
        <v>1767</v>
      </c>
      <c r="WS195" t="s">
        <v>908</v>
      </c>
      <c r="WU195" t="s">
        <v>1767</v>
      </c>
      <c r="WV195" t="s">
        <v>1767</v>
      </c>
      <c r="WW195" t="s">
        <v>1767</v>
      </c>
      <c r="WX195" t="s">
        <v>1767</v>
      </c>
      <c r="WY195" t="s">
        <v>1767</v>
      </c>
      <c r="WZ195" t="s">
        <v>1763</v>
      </c>
      <c r="XA195" t="s">
        <v>1767</v>
      </c>
      <c r="XB195" t="s">
        <v>1767</v>
      </c>
      <c r="XC195" t="s">
        <v>1789</v>
      </c>
      <c r="XD195" t="s">
        <v>1763</v>
      </c>
      <c r="XE195" t="s">
        <v>1767</v>
      </c>
      <c r="XF195" t="s">
        <v>1767</v>
      </c>
      <c r="XG195" t="s">
        <v>1767</v>
      </c>
      <c r="XH195" t="s">
        <v>1767</v>
      </c>
      <c r="XI195" t="s">
        <v>1767</v>
      </c>
      <c r="XJ195" t="s">
        <v>1767</v>
      </c>
      <c r="XK195" t="s">
        <v>1767</v>
      </c>
      <c r="XL195" t="s">
        <v>1767</v>
      </c>
      <c r="XM195" t="s">
        <v>1767</v>
      </c>
      <c r="XN195" t="s">
        <v>1767</v>
      </c>
      <c r="XO195" t="s">
        <v>1767</v>
      </c>
      <c r="XP195" t="s">
        <v>1767</v>
      </c>
      <c r="XQ195" t="s">
        <v>1767</v>
      </c>
      <c r="XR195" t="s">
        <v>1767</v>
      </c>
      <c r="XS195" t="s">
        <v>1767</v>
      </c>
      <c r="XT195" t="s">
        <v>1767</v>
      </c>
      <c r="XU195" t="s">
        <v>1767</v>
      </c>
      <c r="XV195" t="s">
        <v>1767</v>
      </c>
      <c r="XW195" t="s">
        <v>1763</v>
      </c>
      <c r="XX195" t="s">
        <v>1767</v>
      </c>
      <c r="XY195" t="s">
        <v>1767</v>
      </c>
      <c r="XZ195" t="s">
        <v>1767</v>
      </c>
      <c r="ZM195" t="s">
        <v>1767</v>
      </c>
      <c r="ZN195" t="s">
        <v>1767</v>
      </c>
      <c r="ZO195" t="s">
        <v>1767</v>
      </c>
      <c r="ZP195" t="s">
        <v>1767</v>
      </c>
      <c r="ZQ195" t="s">
        <v>1767</v>
      </c>
      <c r="ZR195" t="s">
        <v>1767</v>
      </c>
      <c r="ZS195" t="s">
        <v>1767</v>
      </c>
      <c r="ZT195" t="s">
        <v>1767</v>
      </c>
      <c r="ZU195" t="s">
        <v>1763</v>
      </c>
      <c r="ZV195" t="s">
        <v>1767</v>
      </c>
      <c r="ZW195" t="s">
        <v>1767</v>
      </c>
      <c r="ZX195" t="s">
        <v>1767</v>
      </c>
      <c r="ZY195" t="s">
        <v>1767</v>
      </c>
      <c r="ZZ195" t="s">
        <v>1767</v>
      </c>
      <c r="AAA195" t="s">
        <v>1767</v>
      </c>
      <c r="AAB195" t="s">
        <v>1767</v>
      </c>
      <c r="AAC195" t="s">
        <v>1767</v>
      </c>
      <c r="AAD195" t="s">
        <v>1767</v>
      </c>
      <c r="AAE195" t="s">
        <v>1767</v>
      </c>
      <c r="AAF195" t="s">
        <v>1767</v>
      </c>
      <c r="AAH195" t="s">
        <v>1767</v>
      </c>
      <c r="AAI195" t="s">
        <v>1767</v>
      </c>
      <c r="AAJ195" t="s">
        <v>1767</v>
      </c>
      <c r="AAK195" t="s">
        <v>1767</v>
      </c>
      <c r="AAL195" t="s">
        <v>1763</v>
      </c>
      <c r="AAM195" t="s">
        <v>1767</v>
      </c>
      <c r="AAN195" t="s">
        <v>1767</v>
      </c>
      <c r="AAO195" t="s">
        <v>1767</v>
      </c>
      <c r="AAP195" t="s">
        <v>1767</v>
      </c>
      <c r="AAQ195" t="s">
        <v>1767</v>
      </c>
      <c r="AAR195" t="s">
        <v>1767</v>
      </c>
      <c r="AAS195" t="s">
        <v>1767</v>
      </c>
      <c r="AAT195" t="s">
        <v>1767</v>
      </c>
      <c r="AAV195" t="s">
        <v>1767</v>
      </c>
      <c r="AAW195" t="s">
        <v>1767</v>
      </c>
      <c r="AAX195" t="s">
        <v>1767</v>
      </c>
      <c r="AAY195" t="s">
        <v>1767</v>
      </c>
      <c r="AAZ195" t="s">
        <v>1767</v>
      </c>
      <c r="ABA195" t="s">
        <v>1767</v>
      </c>
      <c r="ABB195" t="s">
        <v>1767</v>
      </c>
      <c r="ABC195" t="s">
        <v>1767</v>
      </c>
      <c r="ABD195" t="s">
        <v>1763</v>
      </c>
      <c r="ABE195" t="s">
        <v>1767</v>
      </c>
      <c r="ABF195" t="s">
        <v>1767</v>
      </c>
      <c r="ABG195" t="s">
        <v>1767</v>
      </c>
      <c r="ABH195" t="s">
        <v>1767</v>
      </c>
      <c r="ABI195" t="s">
        <v>1767</v>
      </c>
      <c r="ABJ195" t="s">
        <v>1767</v>
      </c>
      <c r="ABK195" t="s">
        <v>1767</v>
      </c>
      <c r="ABL195" t="s">
        <v>1763</v>
      </c>
      <c r="ABM195" t="s">
        <v>1767</v>
      </c>
      <c r="ABN195" t="s">
        <v>1767</v>
      </c>
      <c r="ABO195" t="s">
        <v>1767</v>
      </c>
      <c r="ABP195" t="s">
        <v>1767</v>
      </c>
      <c r="ABQ195" t="s">
        <v>1767</v>
      </c>
      <c r="ABR195" t="s">
        <v>1767</v>
      </c>
      <c r="ABS195" t="s">
        <v>1767</v>
      </c>
      <c r="ABT195" t="s">
        <v>1767</v>
      </c>
      <c r="ABU195" t="s">
        <v>1767</v>
      </c>
      <c r="ABV195" t="s">
        <v>1767</v>
      </c>
      <c r="ABW195" t="s">
        <v>1763</v>
      </c>
      <c r="ABX195" t="s">
        <v>1767</v>
      </c>
      <c r="ABY195" t="s">
        <v>1767</v>
      </c>
      <c r="ABZ195" t="s">
        <v>1767</v>
      </c>
      <c r="ACA195" t="s">
        <v>1767</v>
      </c>
      <c r="ACB195" t="s">
        <v>1767</v>
      </c>
      <c r="ACC195" t="s">
        <v>1763</v>
      </c>
      <c r="ACD195" t="s">
        <v>1767</v>
      </c>
      <c r="ACE195" t="s">
        <v>1767</v>
      </c>
      <c r="ACF195" t="s">
        <v>1767</v>
      </c>
      <c r="ACG195" t="s">
        <v>1767</v>
      </c>
      <c r="ACH195" t="s">
        <v>1767</v>
      </c>
      <c r="ACI195" t="s">
        <v>1767</v>
      </c>
    </row>
    <row r="196" spans="1:763">
      <c r="A196" t="s">
        <v>1639</v>
      </c>
      <c r="B196" t="s">
        <v>1640</v>
      </c>
      <c r="C196" t="s">
        <v>1641</v>
      </c>
      <c r="D196" t="s">
        <v>967</v>
      </c>
      <c r="E196" t="s">
        <v>967</v>
      </c>
      <c r="P196" t="s">
        <v>886</v>
      </c>
      <c r="Q196">
        <v>0.64514064157430773</v>
      </c>
      <c r="T196" t="s">
        <v>1898</v>
      </c>
      <c r="V196" t="s">
        <v>1763</v>
      </c>
      <c r="X196" t="s">
        <v>1763</v>
      </c>
      <c r="Y196" t="s">
        <v>1764</v>
      </c>
      <c r="AA196" t="s">
        <v>1792</v>
      </c>
      <c r="AB196" t="s">
        <v>1766</v>
      </c>
      <c r="AC196" t="s">
        <v>879</v>
      </c>
      <c r="AD196" t="s">
        <v>1767</v>
      </c>
      <c r="AE196" t="s">
        <v>879</v>
      </c>
      <c r="AF196" t="s">
        <v>818</v>
      </c>
      <c r="AG196" t="s">
        <v>818</v>
      </c>
      <c r="KF196" t="s">
        <v>879</v>
      </c>
      <c r="KH196" t="s">
        <v>818</v>
      </c>
      <c r="KI196" t="s">
        <v>818</v>
      </c>
      <c r="KJ196" t="s">
        <v>818</v>
      </c>
      <c r="KK196" t="s">
        <v>818</v>
      </c>
      <c r="KL196" t="s">
        <v>818</v>
      </c>
      <c r="KM196" t="s">
        <v>845</v>
      </c>
      <c r="KN196" t="s">
        <v>845</v>
      </c>
      <c r="KO196" t="s">
        <v>818</v>
      </c>
      <c r="KP196" t="s">
        <v>818</v>
      </c>
      <c r="KQ196" t="s">
        <v>837</v>
      </c>
      <c r="KR196" t="s">
        <v>818</v>
      </c>
      <c r="KS196" t="s">
        <v>818</v>
      </c>
      <c r="KT196" t="s">
        <v>818</v>
      </c>
      <c r="KU196" t="s">
        <v>818</v>
      </c>
      <c r="KV196" t="s">
        <v>845</v>
      </c>
      <c r="KW196" t="s">
        <v>818</v>
      </c>
      <c r="KX196" t="s">
        <v>818</v>
      </c>
      <c r="KY196" t="s">
        <v>818</v>
      </c>
      <c r="KZ196" t="s">
        <v>845</v>
      </c>
      <c r="LA196" t="s">
        <v>818</v>
      </c>
      <c r="LB196" t="s">
        <v>818</v>
      </c>
      <c r="LC196" t="s">
        <v>845</v>
      </c>
      <c r="LD196" t="s">
        <v>879</v>
      </c>
      <c r="LE196" t="s">
        <v>845</v>
      </c>
      <c r="LF196" t="s">
        <v>837</v>
      </c>
      <c r="LH196" t="s">
        <v>1763</v>
      </c>
      <c r="LI196" t="s">
        <v>1767</v>
      </c>
      <c r="LJ196" t="s">
        <v>1767</v>
      </c>
      <c r="LK196" t="s">
        <v>1767</v>
      </c>
      <c r="LL196" t="s">
        <v>1767</v>
      </c>
      <c r="LM196" t="s">
        <v>1767</v>
      </c>
      <c r="LN196" t="s">
        <v>1763</v>
      </c>
      <c r="LO196" t="s">
        <v>1767</v>
      </c>
      <c r="LQ196" t="s">
        <v>1767</v>
      </c>
      <c r="LR196" t="s">
        <v>818</v>
      </c>
      <c r="LS196" t="s">
        <v>818</v>
      </c>
      <c r="LT196" t="s">
        <v>818</v>
      </c>
      <c r="LU196" t="s">
        <v>818</v>
      </c>
      <c r="LV196" t="s">
        <v>818</v>
      </c>
      <c r="LW196" t="s">
        <v>818</v>
      </c>
      <c r="LX196" t="s">
        <v>1767</v>
      </c>
      <c r="MA196" t="s">
        <v>1793</v>
      </c>
      <c r="MB196" t="s">
        <v>821</v>
      </c>
      <c r="MC196" t="s">
        <v>1804</v>
      </c>
      <c r="MD196" t="s">
        <v>1763</v>
      </c>
      <c r="MF196" t="s">
        <v>1770</v>
      </c>
      <c r="MI196" t="s">
        <v>1767</v>
      </c>
      <c r="MJ196" t="s">
        <v>1771</v>
      </c>
      <c r="MK196" t="s">
        <v>1767</v>
      </c>
      <c r="ML196" t="s">
        <v>1763</v>
      </c>
      <c r="MM196" t="s">
        <v>1767</v>
      </c>
      <c r="MN196" t="s">
        <v>1767</v>
      </c>
      <c r="MO196" t="s">
        <v>1767</v>
      </c>
      <c r="MP196" t="s">
        <v>1767</v>
      </c>
      <c r="MQ196" t="s">
        <v>1767</v>
      </c>
      <c r="MR196" t="s">
        <v>1767</v>
      </c>
      <c r="MS196" t="s">
        <v>1767</v>
      </c>
      <c r="MT196" t="s">
        <v>1767</v>
      </c>
      <c r="MU196" t="s">
        <v>1763</v>
      </c>
      <c r="NC196" t="s">
        <v>1767</v>
      </c>
      <c r="ND196" t="s">
        <v>1767</v>
      </c>
      <c r="NE196" t="s">
        <v>1767</v>
      </c>
      <c r="NR196" t="s">
        <v>1763</v>
      </c>
      <c r="NS196" t="s">
        <v>1767</v>
      </c>
      <c r="NU196" t="s">
        <v>1772</v>
      </c>
      <c r="NY196" t="s">
        <v>845</v>
      </c>
      <c r="NZ196" t="s">
        <v>903</v>
      </c>
      <c r="OP196" t="s">
        <v>1818</v>
      </c>
      <c r="OQ196" t="s">
        <v>1774</v>
      </c>
      <c r="OR196" t="s">
        <v>1797</v>
      </c>
      <c r="OS196" t="s">
        <v>1806</v>
      </c>
      <c r="OT196" t="s">
        <v>1763</v>
      </c>
      <c r="OU196" t="s">
        <v>1767</v>
      </c>
      <c r="OV196" t="s">
        <v>1777</v>
      </c>
      <c r="OW196" t="s">
        <v>1798</v>
      </c>
      <c r="OX196" t="s">
        <v>832</v>
      </c>
      <c r="OY196" t="s">
        <v>1779</v>
      </c>
      <c r="OZ196" t="s">
        <v>1011</v>
      </c>
      <c r="PA196" t="s">
        <v>1763</v>
      </c>
      <c r="PB196" t="s">
        <v>1763</v>
      </c>
      <c r="PC196" t="s">
        <v>1767</v>
      </c>
      <c r="PD196" t="s">
        <v>1767</v>
      </c>
      <c r="PE196" t="s">
        <v>1767</v>
      </c>
      <c r="PF196" t="s">
        <v>1763</v>
      </c>
      <c r="PG196" t="s">
        <v>1767</v>
      </c>
      <c r="PH196" t="s">
        <v>1767</v>
      </c>
      <c r="PI196" t="s">
        <v>1767</v>
      </c>
      <c r="PJ196" t="s">
        <v>1767</v>
      </c>
      <c r="PK196" t="s">
        <v>1767</v>
      </c>
      <c r="PL196" t="s">
        <v>1832</v>
      </c>
      <c r="PM196" t="s">
        <v>845</v>
      </c>
      <c r="PN196" t="s">
        <v>845</v>
      </c>
      <c r="PO196" t="s">
        <v>1807</v>
      </c>
      <c r="PP196" t="s">
        <v>1800</v>
      </c>
      <c r="PQ196" t="s">
        <v>1763</v>
      </c>
      <c r="PR196" t="s">
        <v>1763</v>
      </c>
      <c r="PS196" t="s">
        <v>1763</v>
      </c>
      <c r="PT196" t="s">
        <v>1767</v>
      </c>
      <c r="PU196" t="s">
        <v>1767</v>
      </c>
      <c r="PV196" t="s">
        <v>1767</v>
      </c>
      <c r="PW196" t="s">
        <v>1767</v>
      </c>
      <c r="PX196" t="s">
        <v>1767</v>
      </c>
      <c r="PY196" t="s">
        <v>1767</v>
      </c>
      <c r="PZ196" t="s">
        <v>1783</v>
      </c>
      <c r="QA196" t="s">
        <v>1896</v>
      </c>
      <c r="QB196" t="s">
        <v>1814</v>
      </c>
      <c r="QC196" t="s">
        <v>1785</v>
      </c>
      <c r="QD196" t="s">
        <v>1815</v>
      </c>
      <c r="QE196" t="s">
        <v>845</v>
      </c>
      <c r="QF196" t="s">
        <v>1767</v>
      </c>
      <c r="QG196" t="s">
        <v>1763</v>
      </c>
      <c r="QH196" t="s">
        <v>1767</v>
      </c>
      <c r="QI196" t="s">
        <v>1767</v>
      </c>
      <c r="QJ196" t="s">
        <v>1767</v>
      </c>
      <c r="QK196" t="s">
        <v>1767</v>
      </c>
      <c r="QL196" t="s">
        <v>1767</v>
      </c>
      <c r="QM196" t="s">
        <v>1767</v>
      </c>
      <c r="QN196" t="s">
        <v>1767</v>
      </c>
      <c r="QO196" t="s">
        <v>1767</v>
      </c>
      <c r="QP196" t="s">
        <v>1763</v>
      </c>
      <c r="QQ196" t="s">
        <v>1767</v>
      </c>
      <c r="QR196" t="s">
        <v>1763</v>
      </c>
      <c r="QS196" t="s">
        <v>1767</v>
      </c>
      <c r="QT196" t="s">
        <v>1767</v>
      </c>
      <c r="QU196" t="s">
        <v>1767</v>
      </c>
      <c r="QV196" t="s">
        <v>1767</v>
      </c>
      <c r="QW196" t="s">
        <v>1767</v>
      </c>
      <c r="QX196" t="s">
        <v>1767</v>
      </c>
      <c r="QY196" t="s">
        <v>1767</v>
      </c>
      <c r="QZ196" t="s">
        <v>1763</v>
      </c>
      <c r="RA196" t="s">
        <v>1763</v>
      </c>
      <c r="RB196" t="s">
        <v>1767</v>
      </c>
      <c r="RC196" t="s">
        <v>1767</v>
      </c>
      <c r="RD196" t="s">
        <v>1767</v>
      </c>
      <c r="RE196" t="s">
        <v>1767</v>
      </c>
      <c r="RF196" t="s">
        <v>1767</v>
      </c>
      <c r="RG196" t="s">
        <v>1767</v>
      </c>
      <c r="RH196" t="s">
        <v>1767</v>
      </c>
      <c r="RI196" t="s">
        <v>1767</v>
      </c>
      <c r="RJ196" t="s">
        <v>1767</v>
      </c>
      <c r="RK196" t="s">
        <v>1763</v>
      </c>
      <c r="RL196" t="s">
        <v>1767</v>
      </c>
      <c r="RM196" t="s">
        <v>1767</v>
      </c>
      <c r="RN196" t="s">
        <v>1767</v>
      </c>
      <c r="RO196" t="s">
        <v>1767</v>
      </c>
      <c r="RP196" t="s">
        <v>1767</v>
      </c>
      <c r="RQ196" t="s">
        <v>1767</v>
      </c>
      <c r="RR196" t="s">
        <v>1767</v>
      </c>
      <c r="RS196" t="s">
        <v>1767</v>
      </c>
      <c r="RT196" t="s">
        <v>1767</v>
      </c>
      <c r="RU196" t="s">
        <v>1763</v>
      </c>
      <c r="RV196" t="s">
        <v>1767</v>
      </c>
      <c r="RW196" t="s">
        <v>1767</v>
      </c>
      <c r="RX196" t="s">
        <v>845</v>
      </c>
      <c r="RY196" t="s">
        <v>1818</v>
      </c>
      <c r="RZ196" t="s">
        <v>1763</v>
      </c>
      <c r="SA196" t="s">
        <v>1763</v>
      </c>
      <c r="SB196" t="s">
        <v>1767</v>
      </c>
      <c r="SC196" t="s">
        <v>1767</v>
      </c>
      <c r="SD196" t="s">
        <v>1767</v>
      </c>
      <c r="SE196" t="s">
        <v>1767</v>
      </c>
      <c r="SF196" t="s">
        <v>1767</v>
      </c>
      <c r="SG196" t="s">
        <v>1767</v>
      </c>
      <c r="SH196" t="s">
        <v>1767</v>
      </c>
      <c r="SI196" t="s">
        <v>1767</v>
      </c>
      <c r="SJ196" t="s">
        <v>1767</v>
      </c>
      <c r="SK196" t="s">
        <v>1767</v>
      </c>
      <c r="SL196" t="s">
        <v>1767</v>
      </c>
      <c r="SM196" t="s">
        <v>1763</v>
      </c>
      <c r="SN196" t="s">
        <v>1767</v>
      </c>
      <c r="SO196" t="s">
        <v>1767</v>
      </c>
      <c r="SP196" t="s">
        <v>1767</v>
      </c>
      <c r="SQ196" t="s">
        <v>1767</v>
      </c>
      <c r="SR196" t="s">
        <v>1767</v>
      </c>
      <c r="SS196" t="s">
        <v>1767</v>
      </c>
      <c r="ST196" t="s">
        <v>1767</v>
      </c>
      <c r="SU196" t="s">
        <v>1767</v>
      </c>
      <c r="SV196" t="s">
        <v>1767</v>
      </c>
      <c r="SW196" t="s">
        <v>1763</v>
      </c>
      <c r="SX196" t="s">
        <v>1767</v>
      </c>
      <c r="SY196" t="s">
        <v>1763</v>
      </c>
      <c r="SZ196" t="s">
        <v>1767</v>
      </c>
      <c r="TA196" t="s">
        <v>1763</v>
      </c>
      <c r="TB196" t="s">
        <v>1767</v>
      </c>
      <c r="TC196" t="s">
        <v>1767</v>
      </c>
      <c r="TD196" t="s">
        <v>1767</v>
      </c>
      <c r="TE196" t="s">
        <v>1767</v>
      </c>
      <c r="TF196" t="s">
        <v>1767</v>
      </c>
      <c r="TG196" t="s">
        <v>1767</v>
      </c>
      <c r="TH196" t="s">
        <v>1767</v>
      </c>
      <c r="TI196" t="s">
        <v>1767</v>
      </c>
      <c r="TJ196" t="s">
        <v>1763</v>
      </c>
      <c r="TK196" t="s">
        <v>1767</v>
      </c>
      <c r="TL196" t="s">
        <v>1767</v>
      </c>
      <c r="TM196" t="s">
        <v>1767</v>
      </c>
      <c r="TN196" t="s">
        <v>1767</v>
      </c>
      <c r="TO196" t="s">
        <v>1767</v>
      </c>
      <c r="TP196" t="s">
        <v>1767</v>
      </c>
      <c r="TQ196" t="s">
        <v>1767</v>
      </c>
      <c r="TR196" t="s">
        <v>1767</v>
      </c>
      <c r="TS196" t="s">
        <v>1767</v>
      </c>
      <c r="TT196" t="s">
        <v>1763</v>
      </c>
      <c r="TU196" t="s">
        <v>1767</v>
      </c>
      <c r="TV196" t="s">
        <v>1767</v>
      </c>
      <c r="TW196" t="s">
        <v>1767</v>
      </c>
      <c r="TX196" t="s">
        <v>1943</v>
      </c>
      <c r="TY196" t="s">
        <v>1767</v>
      </c>
      <c r="TZ196" t="s">
        <v>1767</v>
      </c>
      <c r="UA196" t="s">
        <v>1767</v>
      </c>
      <c r="UB196" t="s">
        <v>1767</v>
      </c>
      <c r="UC196" t="s">
        <v>1767</v>
      </c>
      <c r="UD196" t="s">
        <v>1767</v>
      </c>
      <c r="UE196" t="s">
        <v>1767</v>
      </c>
      <c r="UF196" t="s">
        <v>1767</v>
      </c>
      <c r="UG196" t="s">
        <v>1767</v>
      </c>
      <c r="UH196" t="s">
        <v>1763</v>
      </c>
      <c r="UI196" t="s">
        <v>1767</v>
      </c>
      <c r="UJ196" t="s">
        <v>1767</v>
      </c>
      <c r="UK196" t="s">
        <v>1767</v>
      </c>
      <c r="UL196" t="s">
        <v>1818</v>
      </c>
      <c r="UM196" t="s">
        <v>1818</v>
      </c>
      <c r="UN196" t="s">
        <v>1767</v>
      </c>
      <c r="UO196" t="s">
        <v>1767</v>
      </c>
      <c r="UP196" t="s">
        <v>1767</v>
      </c>
      <c r="UQ196" t="s">
        <v>1767</v>
      </c>
      <c r="UR196" t="s">
        <v>1767</v>
      </c>
      <c r="US196" t="s">
        <v>1767</v>
      </c>
      <c r="UT196" t="s">
        <v>1767</v>
      </c>
      <c r="UU196" t="s">
        <v>1767</v>
      </c>
      <c r="UV196" t="s">
        <v>1767</v>
      </c>
      <c r="UW196" t="s">
        <v>1763</v>
      </c>
      <c r="UX196" t="s">
        <v>1767</v>
      </c>
      <c r="UY196" t="s">
        <v>1767</v>
      </c>
      <c r="UZ196" t="s">
        <v>1767</v>
      </c>
      <c r="VD196" t="s">
        <v>1767</v>
      </c>
      <c r="VE196" t="s">
        <v>1767</v>
      </c>
      <c r="VF196" t="s">
        <v>1767</v>
      </c>
      <c r="VG196" t="s">
        <v>1767</v>
      </c>
      <c r="VH196" t="s">
        <v>1767</v>
      </c>
      <c r="VI196" t="s">
        <v>1767</v>
      </c>
      <c r="VJ196" t="s">
        <v>1767</v>
      </c>
      <c r="VK196" t="s">
        <v>1767</v>
      </c>
      <c r="VL196" t="s">
        <v>1767</v>
      </c>
      <c r="VM196" t="s">
        <v>1767</v>
      </c>
      <c r="VN196" t="s">
        <v>1763</v>
      </c>
      <c r="VO196" t="s">
        <v>1767</v>
      </c>
      <c r="VP196" t="s">
        <v>1767</v>
      </c>
      <c r="VQ196" t="s">
        <v>1767</v>
      </c>
      <c r="VY196" t="s">
        <v>1763</v>
      </c>
      <c r="VZ196" t="s">
        <v>1767</v>
      </c>
      <c r="WA196" t="s">
        <v>1818</v>
      </c>
      <c r="WJ196" t="s">
        <v>1763</v>
      </c>
      <c r="WK196" t="s">
        <v>1767</v>
      </c>
      <c r="WL196" t="s">
        <v>1767</v>
      </c>
      <c r="WM196" t="s">
        <v>1767</v>
      </c>
      <c r="WN196" t="s">
        <v>1767</v>
      </c>
      <c r="WO196" t="s">
        <v>1767</v>
      </c>
      <c r="WP196" t="s">
        <v>1767</v>
      </c>
      <c r="WQ196" t="s">
        <v>1767</v>
      </c>
      <c r="WR196" t="s">
        <v>1767</v>
      </c>
      <c r="WS196" t="s">
        <v>1818</v>
      </c>
      <c r="WU196" t="s">
        <v>1767</v>
      </c>
      <c r="WV196" t="s">
        <v>1767</v>
      </c>
      <c r="WW196" t="s">
        <v>1767</v>
      </c>
      <c r="WX196" t="s">
        <v>1767</v>
      </c>
      <c r="WY196" t="s">
        <v>1767</v>
      </c>
      <c r="WZ196" t="s">
        <v>1763</v>
      </c>
      <c r="XA196" t="s">
        <v>1767</v>
      </c>
      <c r="XB196" t="s">
        <v>1767</v>
      </c>
      <c r="XC196" t="s">
        <v>1802</v>
      </c>
      <c r="XD196" t="s">
        <v>1767</v>
      </c>
      <c r="XE196" t="s">
        <v>1767</v>
      </c>
      <c r="XF196" t="s">
        <v>1767</v>
      </c>
      <c r="XG196" t="s">
        <v>1767</v>
      </c>
      <c r="XH196" t="s">
        <v>1767</v>
      </c>
      <c r="XI196" t="s">
        <v>1763</v>
      </c>
      <c r="XJ196" t="s">
        <v>1763</v>
      </c>
      <c r="XK196" t="s">
        <v>1767</v>
      </c>
      <c r="XL196" t="s">
        <v>1767</v>
      </c>
      <c r="XM196" t="s">
        <v>1767</v>
      </c>
      <c r="XN196" t="s">
        <v>1767</v>
      </c>
      <c r="XO196" t="s">
        <v>1767</v>
      </c>
      <c r="XP196" t="s">
        <v>1767</v>
      </c>
      <c r="XQ196" t="s">
        <v>1767</v>
      </c>
      <c r="XR196" t="s">
        <v>1763</v>
      </c>
      <c r="XS196" t="s">
        <v>1763</v>
      </c>
      <c r="XT196" t="s">
        <v>1763</v>
      </c>
      <c r="XU196" t="s">
        <v>1763</v>
      </c>
      <c r="XV196" t="s">
        <v>1767</v>
      </c>
      <c r="XW196" t="s">
        <v>1767</v>
      </c>
      <c r="XX196" t="s">
        <v>1767</v>
      </c>
      <c r="XY196" t="s">
        <v>1767</v>
      </c>
      <c r="XZ196" t="s">
        <v>1767</v>
      </c>
      <c r="ZM196" t="s">
        <v>1767</v>
      </c>
      <c r="ZN196" t="s">
        <v>1767</v>
      </c>
      <c r="ZO196" t="s">
        <v>1767</v>
      </c>
      <c r="ZP196" t="s">
        <v>1767</v>
      </c>
      <c r="ZQ196" t="s">
        <v>1763</v>
      </c>
      <c r="ZR196" t="s">
        <v>1763</v>
      </c>
      <c r="ZS196" t="s">
        <v>1767</v>
      </c>
      <c r="ZT196" t="s">
        <v>1767</v>
      </c>
      <c r="ZU196" t="s">
        <v>1767</v>
      </c>
      <c r="ZV196" t="s">
        <v>1763</v>
      </c>
      <c r="ZW196" t="s">
        <v>1767</v>
      </c>
      <c r="ZX196" t="s">
        <v>1767</v>
      </c>
      <c r="ZY196" t="s">
        <v>1767</v>
      </c>
      <c r="ZZ196" t="s">
        <v>1767</v>
      </c>
      <c r="AAA196" t="s">
        <v>1767</v>
      </c>
      <c r="AAB196" t="s">
        <v>1767</v>
      </c>
      <c r="AAC196" t="s">
        <v>1767</v>
      </c>
      <c r="AAD196" t="s">
        <v>1767</v>
      </c>
      <c r="AAE196" t="s">
        <v>1767</v>
      </c>
      <c r="AAF196" t="s">
        <v>1767</v>
      </c>
      <c r="AAH196" t="s">
        <v>1767</v>
      </c>
      <c r="AAI196" t="s">
        <v>1767</v>
      </c>
      <c r="AAJ196" t="s">
        <v>1767</v>
      </c>
      <c r="AAK196" t="s">
        <v>1767</v>
      </c>
      <c r="AAL196" t="s">
        <v>1767</v>
      </c>
      <c r="AAM196" t="s">
        <v>1767</v>
      </c>
      <c r="AAN196" t="s">
        <v>1763</v>
      </c>
      <c r="AAO196" t="s">
        <v>1767</v>
      </c>
      <c r="AAP196" t="s">
        <v>1767</v>
      </c>
      <c r="AAQ196" t="s">
        <v>1767</v>
      </c>
      <c r="AAR196" t="s">
        <v>1767</v>
      </c>
      <c r="AAS196" t="s">
        <v>1767</v>
      </c>
      <c r="AAT196" t="s">
        <v>1767</v>
      </c>
      <c r="AAV196" t="s">
        <v>1767</v>
      </c>
      <c r="AAW196" t="s">
        <v>1767</v>
      </c>
      <c r="AAX196" t="s">
        <v>1767</v>
      </c>
      <c r="AAY196" t="s">
        <v>1767</v>
      </c>
      <c r="AAZ196" t="s">
        <v>1767</v>
      </c>
      <c r="ABA196" t="s">
        <v>1767</v>
      </c>
      <c r="ABB196" t="s">
        <v>1767</v>
      </c>
      <c r="ABC196" t="s">
        <v>1767</v>
      </c>
      <c r="ABD196" t="s">
        <v>1767</v>
      </c>
      <c r="ABE196" t="s">
        <v>1767</v>
      </c>
      <c r="ABF196" t="s">
        <v>1767</v>
      </c>
      <c r="ABG196" t="s">
        <v>1767</v>
      </c>
      <c r="ABH196" t="s">
        <v>1767</v>
      </c>
      <c r="ABI196" t="s">
        <v>1767</v>
      </c>
      <c r="ABJ196" t="s">
        <v>1767</v>
      </c>
      <c r="ABK196" t="s">
        <v>1763</v>
      </c>
      <c r="ABL196" t="s">
        <v>1767</v>
      </c>
      <c r="ABM196" t="s">
        <v>1767</v>
      </c>
      <c r="ABN196" t="s">
        <v>1767</v>
      </c>
      <c r="ABO196" t="s">
        <v>1767</v>
      </c>
      <c r="ABP196" t="s">
        <v>1767</v>
      </c>
      <c r="ABQ196" t="s">
        <v>1767</v>
      </c>
      <c r="ABR196" t="s">
        <v>1767</v>
      </c>
      <c r="ABS196" t="s">
        <v>1767</v>
      </c>
      <c r="ABT196" t="s">
        <v>1767</v>
      </c>
      <c r="ABU196" t="s">
        <v>1767</v>
      </c>
      <c r="ABV196" t="s">
        <v>1767</v>
      </c>
      <c r="ABW196" t="s">
        <v>1763</v>
      </c>
      <c r="ABX196" t="s">
        <v>1767</v>
      </c>
      <c r="ABY196" t="s">
        <v>1767</v>
      </c>
      <c r="ABZ196" t="s">
        <v>1767</v>
      </c>
      <c r="ACA196" t="s">
        <v>1767</v>
      </c>
      <c r="ACB196" t="s">
        <v>1767</v>
      </c>
      <c r="ACC196" t="s">
        <v>1767</v>
      </c>
      <c r="ACD196" t="s">
        <v>1767</v>
      </c>
      <c r="ACE196" t="s">
        <v>1767</v>
      </c>
      <c r="ACF196" t="s">
        <v>1767</v>
      </c>
      <c r="ACG196" t="s">
        <v>1767</v>
      </c>
      <c r="ACH196" t="s">
        <v>1767</v>
      </c>
      <c r="ACI196" t="s">
        <v>1767</v>
      </c>
    </row>
    <row r="197" spans="1:763">
      <c r="A197" t="s">
        <v>1642</v>
      </c>
      <c r="B197" t="s">
        <v>1643</v>
      </c>
      <c r="C197" t="s">
        <v>1644</v>
      </c>
      <c r="D197" t="s">
        <v>977</v>
      </c>
      <c r="E197" t="s">
        <v>977</v>
      </c>
      <c r="P197" t="s">
        <v>855</v>
      </c>
      <c r="Q197">
        <v>1.2198080885670051</v>
      </c>
      <c r="T197" t="s">
        <v>1840</v>
      </c>
      <c r="V197" t="s">
        <v>1763</v>
      </c>
      <c r="X197" t="s">
        <v>1763</v>
      </c>
      <c r="Y197" t="s">
        <v>1764</v>
      </c>
      <c r="AA197" t="s">
        <v>1792</v>
      </c>
      <c r="AB197" t="s">
        <v>1766</v>
      </c>
      <c r="AC197" t="s">
        <v>892</v>
      </c>
      <c r="AD197" t="s">
        <v>1767</v>
      </c>
      <c r="AE197" t="s">
        <v>1057</v>
      </c>
      <c r="AF197" t="s">
        <v>845</v>
      </c>
      <c r="AG197" t="s">
        <v>818</v>
      </c>
      <c r="KF197" t="s">
        <v>892</v>
      </c>
      <c r="KH197" t="s">
        <v>818</v>
      </c>
      <c r="KI197" t="s">
        <v>818</v>
      </c>
      <c r="KJ197" t="s">
        <v>818</v>
      </c>
      <c r="KK197" t="s">
        <v>845</v>
      </c>
      <c r="KL197" t="s">
        <v>845</v>
      </c>
      <c r="KM197" t="s">
        <v>818</v>
      </c>
      <c r="KN197" t="s">
        <v>837</v>
      </c>
      <c r="KO197" t="s">
        <v>818</v>
      </c>
      <c r="KP197" t="s">
        <v>837</v>
      </c>
      <c r="KQ197" t="s">
        <v>837</v>
      </c>
      <c r="KR197" t="s">
        <v>818</v>
      </c>
      <c r="KS197" t="s">
        <v>818</v>
      </c>
      <c r="KT197" t="s">
        <v>818</v>
      </c>
      <c r="KU197" t="s">
        <v>818</v>
      </c>
      <c r="KV197" t="s">
        <v>845</v>
      </c>
      <c r="KW197" t="s">
        <v>818</v>
      </c>
      <c r="KX197" t="s">
        <v>845</v>
      </c>
      <c r="KY197" t="s">
        <v>818</v>
      </c>
      <c r="KZ197" t="s">
        <v>845</v>
      </c>
      <c r="LA197" t="s">
        <v>845</v>
      </c>
      <c r="LB197" t="s">
        <v>818</v>
      </c>
      <c r="LC197" t="s">
        <v>879</v>
      </c>
      <c r="LD197" t="s">
        <v>892</v>
      </c>
      <c r="LE197" t="s">
        <v>879</v>
      </c>
      <c r="LF197" t="s">
        <v>879</v>
      </c>
      <c r="LH197" t="s">
        <v>1763</v>
      </c>
      <c r="LI197" t="s">
        <v>1767</v>
      </c>
      <c r="LJ197" t="s">
        <v>1767</v>
      </c>
      <c r="LK197" t="s">
        <v>1763</v>
      </c>
      <c r="LL197" t="s">
        <v>1767</v>
      </c>
      <c r="LM197" t="s">
        <v>1767</v>
      </c>
      <c r="LN197" t="s">
        <v>1767</v>
      </c>
      <c r="LO197" t="s">
        <v>1763</v>
      </c>
      <c r="LP197" t="s">
        <v>1763</v>
      </c>
      <c r="LQ197" t="s">
        <v>1767</v>
      </c>
      <c r="LR197" t="s">
        <v>818</v>
      </c>
      <c r="LS197" t="s">
        <v>818</v>
      </c>
      <c r="LV197" t="s">
        <v>818</v>
      </c>
      <c r="LX197" t="s">
        <v>1767</v>
      </c>
      <c r="MA197" t="s">
        <v>1768</v>
      </c>
      <c r="MB197" t="s">
        <v>887</v>
      </c>
      <c r="MC197" t="s">
        <v>1838</v>
      </c>
      <c r="MD197" t="s">
        <v>1767</v>
      </c>
      <c r="ME197" t="s">
        <v>1818</v>
      </c>
      <c r="MF197" t="s">
        <v>1770</v>
      </c>
      <c r="MI197" t="s">
        <v>1763</v>
      </c>
      <c r="MJ197" t="s">
        <v>1771</v>
      </c>
      <c r="MK197" t="s">
        <v>1763</v>
      </c>
      <c r="ML197" t="s">
        <v>1767</v>
      </c>
      <c r="MM197" t="s">
        <v>1767</v>
      </c>
      <c r="MN197" t="s">
        <v>1767</v>
      </c>
      <c r="MO197" t="s">
        <v>1767</v>
      </c>
      <c r="MP197" t="s">
        <v>1767</v>
      </c>
      <c r="MQ197" t="s">
        <v>1767</v>
      </c>
      <c r="MR197" t="s">
        <v>1767</v>
      </c>
      <c r="MS197" t="s">
        <v>1767</v>
      </c>
      <c r="MT197" t="s">
        <v>1767</v>
      </c>
      <c r="MU197" t="s">
        <v>1767</v>
      </c>
      <c r="MV197" t="s">
        <v>1767</v>
      </c>
      <c r="MW197" t="s">
        <v>1767</v>
      </c>
      <c r="MX197" t="s">
        <v>1767</v>
      </c>
      <c r="MY197" t="s">
        <v>1767</v>
      </c>
      <c r="MZ197" t="s">
        <v>1763</v>
      </c>
      <c r="NA197" t="s">
        <v>1767</v>
      </c>
      <c r="NB197" t="s">
        <v>1767</v>
      </c>
      <c r="NR197" t="s">
        <v>1763</v>
      </c>
      <c r="NS197" t="s">
        <v>1767</v>
      </c>
      <c r="NU197" t="s">
        <v>1795</v>
      </c>
      <c r="NV197" t="s">
        <v>1767</v>
      </c>
      <c r="NY197" t="s">
        <v>879</v>
      </c>
      <c r="NZ197" t="s">
        <v>903</v>
      </c>
      <c r="OP197" t="s">
        <v>1767</v>
      </c>
      <c r="OQ197" t="s">
        <v>1774</v>
      </c>
      <c r="OR197" t="s">
        <v>1775</v>
      </c>
      <c r="OS197" t="s">
        <v>1806</v>
      </c>
      <c r="OT197" t="s">
        <v>1763</v>
      </c>
      <c r="OU197" t="s">
        <v>1763</v>
      </c>
      <c r="OV197" t="s">
        <v>1777</v>
      </c>
      <c r="OW197" t="s">
        <v>1820</v>
      </c>
      <c r="OX197" t="s">
        <v>1830</v>
      </c>
      <c r="OY197" t="s">
        <v>1779</v>
      </c>
      <c r="OZ197" t="s">
        <v>907</v>
      </c>
      <c r="PA197" t="s">
        <v>1763</v>
      </c>
      <c r="PB197" t="s">
        <v>1763</v>
      </c>
      <c r="PC197" t="s">
        <v>1767</v>
      </c>
      <c r="PD197" t="s">
        <v>1767</v>
      </c>
      <c r="PE197" t="s">
        <v>1763</v>
      </c>
      <c r="PF197" t="s">
        <v>1767</v>
      </c>
      <c r="PG197" t="s">
        <v>1767</v>
      </c>
      <c r="PH197" t="s">
        <v>1767</v>
      </c>
      <c r="PI197" t="s">
        <v>1767</v>
      </c>
      <c r="PJ197" t="s">
        <v>1767</v>
      </c>
      <c r="PK197" t="s">
        <v>1763</v>
      </c>
      <c r="PL197" t="s">
        <v>1780</v>
      </c>
      <c r="PM197" t="s">
        <v>879</v>
      </c>
      <c r="PO197" t="s">
        <v>1807</v>
      </c>
      <c r="PP197" t="s">
        <v>1782</v>
      </c>
      <c r="PQ197" t="s">
        <v>1763</v>
      </c>
      <c r="PR197" t="s">
        <v>1763</v>
      </c>
      <c r="PS197" t="s">
        <v>1767</v>
      </c>
      <c r="PT197" t="s">
        <v>1767</v>
      </c>
      <c r="PU197" t="s">
        <v>1767</v>
      </c>
      <c r="PV197" t="s">
        <v>1767</v>
      </c>
      <c r="PW197" t="s">
        <v>1767</v>
      </c>
      <c r="PX197" t="s">
        <v>1767</v>
      </c>
      <c r="PY197" t="s">
        <v>1767</v>
      </c>
      <c r="PZ197" t="s">
        <v>1783</v>
      </c>
      <c r="QD197" t="s">
        <v>1786</v>
      </c>
      <c r="QE197" t="s">
        <v>845</v>
      </c>
      <c r="QF197" t="s">
        <v>1763</v>
      </c>
      <c r="QG197" t="s">
        <v>1763</v>
      </c>
      <c r="QH197" t="s">
        <v>1763</v>
      </c>
      <c r="QI197" t="s">
        <v>1767</v>
      </c>
      <c r="QJ197" t="s">
        <v>1767</v>
      </c>
      <c r="QK197" t="s">
        <v>1767</v>
      </c>
      <c r="QL197" t="s">
        <v>1767</v>
      </c>
      <c r="QM197" t="s">
        <v>1763</v>
      </c>
      <c r="QN197" t="s">
        <v>1767</v>
      </c>
      <c r="QO197" t="s">
        <v>1767</v>
      </c>
      <c r="QP197" t="s">
        <v>1767</v>
      </c>
      <c r="QQ197" t="s">
        <v>1767</v>
      </c>
      <c r="QR197" t="s">
        <v>1767</v>
      </c>
      <c r="QS197" t="s">
        <v>1763</v>
      </c>
      <c r="QT197" t="s">
        <v>1767</v>
      </c>
      <c r="QU197" t="s">
        <v>1767</v>
      </c>
      <c r="QV197" t="s">
        <v>1767</v>
      </c>
      <c r="QW197" t="s">
        <v>1767</v>
      </c>
      <c r="QX197" t="s">
        <v>1767</v>
      </c>
      <c r="QY197" t="s">
        <v>1767</v>
      </c>
      <c r="QZ197" t="s">
        <v>1767</v>
      </c>
      <c r="RA197" t="s">
        <v>1767</v>
      </c>
      <c r="RB197" t="s">
        <v>1767</v>
      </c>
      <c r="RC197" t="s">
        <v>1767</v>
      </c>
      <c r="RD197" t="s">
        <v>1767</v>
      </c>
      <c r="RE197" t="s">
        <v>1767</v>
      </c>
      <c r="RF197" t="s">
        <v>1767</v>
      </c>
      <c r="RG197" t="s">
        <v>1767</v>
      </c>
      <c r="RH197" t="s">
        <v>1767</v>
      </c>
      <c r="RI197" t="s">
        <v>1767</v>
      </c>
      <c r="RJ197" t="s">
        <v>1767</v>
      </c>
      <c r="RK197" t="s">
        <v>1767</v>
      </c>
      <c r="RZ197" t="s">
        <v>1763</v>
      </c>
      <c r="SA197" t="s">
        <v>1767</v>
      </c>
      <c r="SB197" t="s">
        <v>1767</v>
      </c>
      <c r="SC197" t="s">
        <v>1767</v>
      </c>
      <c r="SD197" t="s">
        <v>1767</v>
      </c>
      <c r="SE197" t="s">
        <v>1767</v>
      </c>
      <c r="SF197" t="s">
        <v>1763</v>
      </c>
      <c r="SG197" t="s">
        <v>1767</v>
      </c>
      <c r="SH197" t="s">
        <v>1767</v>
      </c>
      <c r="SI197" t="s">
        <v>1763</v>
      </c>
      <c r="SJ197" t="s">
        <v>1767</v>
      </c>
      <c r="SK197" t="s">
        <v>1767</v>
      </c>
      <c r="SL197" t="s">
        <v>1767</v>
      </c>
      <c r="SM197" t="s">
        <v>1767</v>
      </c>
      <c r="SN197" t="s">
        <v>1767</v>
      </c>
      <c r="SO197" t="s">
        <v>1767</v>
      </c>
      <c r="SP197" t="s">
        <v>1767</v>
      </c>
      <c r="SQ197" t="s">
        <v>1767</v>
      </c>
      <c r="SR197" t="s">
        <v>1767</v>
      </c>
      <c r="SS197" t="s">
        <v>1767</v>
      </c>
      <c r="ST197" t="s">
        <v>1767</v>
      </c>
      <c r="SU197" t="s">
        <v>1767</v>
      </c>
      <c r="SV197" t="s">
        <v>1767</v>
      </c>
      <c r="SW197" t="s">
        <v>1767</v>
      </c>
      <c r="SX197" t="s">
        <v>1767</v>
      </c>
      <c r="SY197" t="s">
        <v>1763</v>
      </c>
      <c r="SZ197" t="s">
        <v>1763</v>
      </c>
      <c r="TA197" t="s">
        <v>1767</v>
      </c>
      <c r="TB197" t="s">
        <v>1767</v>
      </c>
      <c r="TC197" t="s">
        <v>1767</v>
      </c>
      <c r="TD197" t="s">
        <v>1767</v>
      </c>
      <c r="TE197" t="s">
        <v>1767</v>
      </c>
      <c r="TF197" t="s">
        <v>1767</v>
      </c>
      <c r="TG197" t="s">
        <v>1767</v>
      </c>
      <c r="TH197" t="s">
        <v>1767</v>
      </c>
      <c r="TI197" t="s">
        <v>1767</v>
      </c>
      <c r="TJ197" t="s">
        <v>1763</v>
      </c>
      <c r="TK197" t="s">
        <v>1763</v>
      </c>
      <c r="TL197" t="s">
        <v>1763</v>
      </c>
      <c r="TM197" t="s">
        <v>1767</v>
      </c>
      <c r="TN197" t="s">
        <v>1767</v>
      </c>
      <c r="TO197" t="s">
        <v>1767</v>
      </c>
      <c r="TP197" t="s">
        <v>1763</v>
      </c>
      <c r="TQ197" t="s">
        <v>1763</v>
      </c>
      <c r="TR197" t="s">
        <v>1763</v>
      </c>
      <c r="TS197" t="s">
        <v>1767</v>
      </c>
      <c r="TT197" t="s">
        <v>1767</v>
      </c>
      <c r="TU197" t="s">
        <v>1767</v>
      </c>
      <c r="TV197" t="s">
        <v>1767</v>
      </c>
      <c r="TW197" t="s">
        <v>1767</v>
      </c>
      <c r="TY197" t="s">
        <v>1767</v>
      </c>
      <c r="TZ197" t="s">
        <v>1767</v>
      </c>
      <c r="UA197" t="s">
        <v>1767</v>
      </c>
      <c r="UB197" t="s">
        <v>1767</v>
      </c>
      <c r="UC197" t="s">
        <v>1767</v>
      </c>
      <c r="UD197" t="s">
        <v>1767</v>
      </c>
      <c r="UE197" t="s">
        <v>1767</v>
      </c>
      <c r="UF197" t="s">
        <v>1767</v>
      </c>
      <c r="UG197" t="s">
        <v>1767</v>
      </c>
      <c r="UH197" t="s">
        <v>1763</v>
      </c>
      <c r="UI197" t="s">
        <v>1767</v>
      </c>
      <c r="UJ197" t="s">
        <v>1767</v>
      </c>
      <c r="UK197" t="s">
        <v>1767</v>
      </c>
      <c r="UL197" t="s">
        <v>1767</v>
      </c>
      <c r="UM197" t="s">
        <v>1767</v>
      </c>
      <c r="UN197" t="s">
        <v>1767</v>
      </c>
      <c r="UO197" t="s">
        <v>1767</v>
      </c>
      <c r="UP197" t="s">
        <v>1767</v>
      </c>
      <c r="UQ197" t="s">
        <v>1767</v>
      </c>
      <c r="UR197" t="s">
        <v>1767</v>
      </c>
      <c r="US197" t="s">
        <v>1767</v>
      </c>
      <c r="UT197" t="s">
        <v>1767</v>
      </c>
      <c r="UU197" t="s">
        <v>1767</v>
      </c>
      <c r="UV197" t="s">
        <v>1767</v>
      </c>
      <c r="UW197" t="s">
        <v>1767</v>
      </c>
      <c r="UX197" t="s">
        <v>1763</v>
      </c>
      <c r="UY197" t="s">
        <v>1767</v>
      </c>
      <c r="UZ197" t="s">
        <v>1767</v>
      </c>
      <c r="VD197" t="s">
        <v>1767</v>
      </c>
      <c r="VE197" t="s">
        <v>1767</v>
      </c>
      <c r="VF197" t="s">
        <v>1763</v>
      </c>
      <c r="VG197" t="s">
        <v>1763</v>
      </c>
      <c r="VH197" t="s">
        <v>1767</v>
      </c>
      <c r="VI197" t="s">
        <v>1767</v>
      </c>
      <c r="VJ197" t="s">
        <v>1767</v>
      </c>
      <c r="VK197" t="s">
        <v>1767</v>
      </c>
      <c r="VL197" t="s">
        <v>1767</v>
      </c>
      <c r="VM197" t="s">
        <v>1763</v>
      </c>
      <c r="VN197" t="s">
        <v>1767</v>
      </c>
      <c r="VO197" t="s">
        <v>1767</v>
      </c>
      <c r="VP197" t="s">
        <v>1767</v>
      </c>
      <c r="VQ197" t="s">
        <v>1767</v>
      </c>
      <c r="VY197" t="s">
        <v>1763</v>
      </c>
      <c r="VZ197" t="s">
        <v>1763</v>
      </c>
      <c r="WA197" t="s">
        <v>1767</v>
      </c>
      <c r="WJ197" t="s">
        <v>1767</v>
      </c>
      <c r="WK197" t="s">
        <v>1767</v>
      </c>
      <c r="WL197" t="s">
        <v>1767</v>
      </c>
      <c r="WM197" t="s">
        <v>1767</v>
      </c>
      <c r="WN197" t="s">
        <v>1767</v>
      </c>
      <c r="WO197" t="s">
        <v>1763</v>
      </c>
      <c r="WP197" t="s">
        <v>1767</v>
      </c>
      <c r="WQ197" t="s">
        <v>1767</v>
      </c>
      <c r="WR197" t="s">
        <v>1767</v>
      </c>
      <c r="WS197" t="s">
        <v>846</v>
      </c>
      <c r="WU197" t="s">
        <v>1767</v>
      </c>
      <c r="WV197" t="s">
        <v>1767</v>
      </c>
      <c r="WW197" t="s">
        <v>1767</v>
      </c>
      <c r="WX197" t="s">
        <v>1767</v>
      </c>
      <c r="WY197" t="s">
        <v>1767</v>
      </c>
      <c r="WZ197" t="s">
        <v>1763</v>
      </c>
      <c r="XA197" t="s">
        <v>1767</v>
      </c>
      <c r="XB197" t="s">
        <v>1767</v>
      </c>
      <c r="XC197" t="s">
        <v>1789</v>
      </c>
      <c r="XD197" t="s">
        <v>1763</v>
      </c>
      <c r="XE197" t="s">
        <v>1767</v>
      </c>
      <c r="XF197" t="s">
        <v>1767</v>
      </c>
      <c r="XG197" t="s">
        <v>1767</v>
      </c>
      <c r="XH197" t="s">
        <v>1767</v>
      </c>
      <c r="XI197" t="s">
        <v>1767</v>
      </c>
      <c r="XJ197" t="s">
        <v>1767</v>
      </c>
      <c r="XK197" t="s">
        <v>1767</v>
      </c>
      <c r="XL197" t="s">
        <v>1767</v>
      </c>
      <c r="XM197" t="s">
        <v>1767</v>
      </c>
      <c r="XN197" t="s">
        <v>1767</v>
      </c>
      <c r="XO197" t="s">
        <v>1767</v>
      </c>
      <c r="XP197" t="s">
        <v>1767</v>
      </c>
      <c r="XQ197" t="s">
        <v>1767</v>
      </c>
      <c r="XR197" t="s">
        <v>1763</v>
      </c>
      <c r="XS197" t="s">
        <v>1767</v>
      </c>
      <c r="XT197" t="s">
        <v>1763</v>
      </c>
      <c r="XU197" t="s">
        <v>1767</v>
      </c>
      <c r="XV197" t="s">
        <v>1767</v>
      </c>
      <c r="XW197" t="s">
        <v>1767</v>
      </c>
      <c r="XX197" t="s">
        <v>1767</v>
      </c>
      <c r="XY197" t="s">
        <v>1767</v>
      </c>
      <c r="XZ197" t="s">
        <v>1767</v>
      </c>
      <c r="ZM197" t="s">
        <v>1767</v>
      </c>
      <c r="ZN197" t="s">
        <v>1767</v>
      </c>
      <c r="ZO197" t="s">
        <v>1767</v>
      </c>
      <c r="ZP197" t="s">
        <v>1767</v>
      </c>
      <c r="ZQ197" t="s">
        <v>1763</v>
      </c>
      <c r="ZR197" t="s">
        <v>1763</v>
      </c>
      <c r="ZS197" t="s">
        <v>1767</v>
      </c>
      <c r="ZT197" t="s">
        <v>1767</v>
      </c>
      <c r="ZU197" t="s">
        <v>1767</v>
      </c>
      <c r="ZV197" t="s">
        <v>1767</v>
      </c>
      <c r="ZW197" t="s">
        <v>1767</v>
      </c>
      <c r="ZX197" t="s">
        <v>1767</v>
      </c>
      <c r="ZY197" t="s">
        <v>1767</v>
      </c>
      <c r="ZZ197" t="s">
        <v>1763</v>
      </c>
      <c r="AAA197" t="s">
        <v>1767</v>
      </c>
      <c r="AAB197" t="s">
        <v>1767</v>
      </c>
      <c r="AAC197" t="s">
        <v>1767</v>
      </c>
      <c r="AAD197" t="s">
        <v>1767</v>
      </c>
      <c r="AAE197" t="s">
        <v>1767</v>
      </c>
      <c r="AAF197" t="s">
        <v>1767</v>
      </c>
      <c r="AAH197" t="s">
        <v>1767</v>
      </c>
      <c r="AAI197" t="s">
        <v>1767</v>
      </c>
      <c r="AAJ197" t="s">
        <v>1763</v>
      </c>
      <c r="AAK197" t="s">
        <v>1767</v>
      </c>
      <c r="AAL197" t="s">
        <v>1767</v>
      </c>
      <c r="AAM197" t="s">
        <v>1767</v>
      </c>
      <c r="AAN197" t="s">
        <v>1767</v>
      </c>
      <c r="AAO197" t="s">
        <v>1767</v>
      </c>
      <c r="AAP197" t="s">
        <v>1767</v>
      </c>
      <c r="AAQ197" t="s">
        <v>1767</v>
      </c>
      <c r="AAR197" t="s">
        <v>1767</v>
      </c>
      <c r="AAS197" t="s">
        <v>1767</v>
      </c>
      <c r="AAT197" t="s">
        <v>1767</v>
      </c>
      <c r="AAV197" t="s">
        <v>1767</v>
      </c>
      <c r="AAW197" t="s">
        <v>1767</v>
      </c>
      <c r="AAX197" t="s">
        <v>1767</v>
      </c>
      <c r="AAY197" t="s">
        <v>1767</v>
      </c>
      <c r="AAZ197" t="s">
        <v>1767</v>
      </c>
      <c r="ABA197" t="s">
        <v>1767</v>
      </c>
      <c r="ABB197" t="s">
        <v>1767</v>
      </c>
      <c r="ABC197" t="s">
        <v>1767</v>
      </c>
      <c r="ABD197" t="s">
        <v>1767</v>
      </c>
      <c r="ABE197" t="s">
        <v>1767</v>
      </c>
      <c r="ABF197" t="s">
        <v>1767</v>
      </c>
      <c r="ABG197" t="s">
        <v>1767</v>
      </c>
      <c r="ABH197" t="s">
        <v>1767</v>
      </c>
      <c r="ABI197" t="s">
        <v>1767</v>
      </c>
      <c r="ABJ197" t="s">
        <v>1767</v>
      </c>
      <c r="ABK197" t="s">
        <v>1763</v>
      </c>
      <c r="ABL197" t="s">
        <v>1767</v>
      </c>
      <c r="ABM197" t="s">
        <v>1767</v>
      </c>
      <c r="ABN197" t="s">
        <v>1767</v>
      </c>
      <c r="ABO197" t="s">
        <v>1767</v>
      </c>
      <c r="ABP197" t="s">
        <v>1767</v>
      </c>
      <c r="ABQ197" t="s">
        <v>1767</v>
      </c>
      <c r="ABR197" t="s">
        <v>1767</v>
      </c>
      <c r="ABS197" t="s">
        <v>1767</v>
      </c>
      <c r="ABT197" t="s">
        <v>1767</v>
      </c>
      <c r="ABU197" t="s">
        <v>1767</v>
      </c>
      <c r="ABV197" t="s">
        <v>1767</v>
      </c>
      <c r="ABW197" t="s">
        <v>1763</v>
      </c>
      <c r="ABX197" t="s">
        <v>1767</v>
      </c>
      <c r="ABY197" t="s">
        <v>1767</v>
      </c>
      <c r="ABZ197" t="s">
        <v>1767</v>
      </c>
      <c r="ACA197" t="s">
        <v>1767</v>
      </c>
      <c r="ACB197" t="s">
        <v>1767</v>
      </c>
      <c r="ACC197" t="s">
        <v>1767</v>
      </c>
      <c r="ACD197" t="s">
        <v>1767</v>
      </c>
      <c r="ACE197" t="s">
        <v>1767</v>
      </c>
      <c r="ACF197" t="s">
        <v>1767</v>
      </c>
      <c r="ACG197" t="s">
        <v>1767</v>
      </c>
      <c r="ACH197" t="s">
        <v>1767</v>
      </c>
      <c r="ACI197" t="s">
        <v>1767</v>
      </c>
    </row>
    <row r="198" spans="1:763">
      <c r="A198" t="s">
        <v>1645</v>
      </c>
      <c r="B198" t="s">
        <v>1646</v>
      </c>
      <c r="C198" t="s">
        <v>1647</v>
      </c>
      <c r="D198" t="s">
        <v>854</v>
      </c>
      <c r="E198" t="s">
        <v>854</v>
      </c>
      <c r="P198" t="s">
        <v>855</v>
      </c>
      <c r="Q198">
        <v>1.2198080885670051</v>
      </c>
      <c r="T198" t="s">
        <v>1969</v>
      </c>
      <c r="V198" t="s">
        <v>1763</v>
      </c>
      <c r="X198" t="s">
        <v>1767</v>
      </c>
      <c r="Y198" t="s">
        <v>1764</v>
      </c>
      <c r="Z198" t="s">
        <v>1791</v>
      </c>
      <c r="AA198" t="s">
        <v>1828</v>
      </c>
      <c r="AB198" t="s">
        <v>1766</v>
      </c>
      <c r="AC198" t="s">
        <v>836</v>
      </c>
      <c r="AD198" t="s">
        <v>1767</v>
      </c>
      <c r="AE198" t="s">
        <v>836</v>
      </c>
      <c r="AF198" t="s">
        <v>818</v>
      </c>
      <c r="AG198" t="s">
        <v>818</v>
      </c>
      <c r="KF198" t="s">
        <v>836</v>
      </c>
      <c r="KH198" t="s">
        <v>818</v>
      </c>
      <c r="KI198" t="s">
        <v>818</v>
      </c>
      <c r="KJ198" t="s">
        <v>818</v>
      </c>
      <c r="KK198" t="s">
        <v>818</v>
      </c>
      <c r="KL198" t="s">
        <v>818</v>
      </c>
      <c r="KM198" t="s">
        <v>818</v>
      </c>
      <c r="KN198" t="s">
        <v>845</v>
      </c>
      <c r="KO198" t="s">
        <v>837</v>
      </c>
      <c r="KP198" t="s">
        <v>818</v>
      </c>
      <c r="KQ198" t="s">
        <v>879</v>
      </c>
      <c r="KR198" t="s">
        <v>818</v>
      </c>
      <c r="KS198" t="s">
        <v>818</v>
      </c>
      <c r="KT198" t="s">
        <v>818</v>
      </c>
      <c r="KU198" t="s">
        <v>818</v>
      </c>
      <c r="KV198" t="s">
        <v>818</v>
      </c>
      <c r="KW198" t="s">
        <v>818</v>
      </c>
      <c r="KX198" t="s">
        <v>845</v>
      </c>
      <c r="KY198" t="s">
        <v>818</v>
      </c>
      <c r="KZ198" t="s">
        <v>818</v>
      </c>
      <c r="LA198" t="s">
        <v>845</v>
      </c>
      <c r="LB198" t="s">
        <v>818</v>
      </c>
      <c r="LC198" t="s">
        <v>818</v>
      </c>
      <c r="LD198" t="s">
        <v>836</v>
      </c>
      <c r="LE198" t="s">
        <v>818</v>
      </c>
      <c r="LF198" t="s">
        <v>837</v>
      </c>
      <c r="LH198" t="s">
        <v>1763</v>
      </c>
      <c r="LI198" t="s">
        <v>1767</v>
      </c>
      <c r="LJ198" t="s">
        <v>1767</v>
      </c>
      <c r="LK198" t="s">
        <v>1767</v>
      </c>
      <c r="LL198" t="s">
        <v>1767</v>
      </c>
      <c r="LM198" t="s">
        <v>1767</v>
      </c>
      <c r="LN198" t="s">
        <v>1763</v>
      </c>
      <c r="LO198" t="s">
        <v>1763</v>
      </c>
      <c r="LP198" t="s">
        <v>1767</v>
      </c>
      <c r="LQ198" t="s">
        <v>1767</v>
      </c>
      <c r="LR198" t="s">
        <v>818</v>
      </c>
      <c r="LV198" t="s">
        <v>818</v>
      </c>
      <c r="LX198" t="s">
        <v>1767</v>
      </c>
      <c r="MA198" t="s">
        <v>1793</v>
      </c>
      <c r="MB198" t="s">
        <v>887</v>
      </c>
      <c r="MC198" t="s">
        <v>1838</v>
      </c>
      <c r="MD198" t="s">
        <v>1763</v>
      </c>
      <c r="MF198" t="s">
        <v>1770</v>
      </c>
      <c r="MI198" t="s">
        <v>1818</v>
      </c>
      <c r="MJ198" t="s">
        <v>1794</v>
      </c>
      <c r="MU198" t="s">
        <v>1818</v>
      </c>
      <c r="NR198" t="s">
        <v>1818</v>
      </c>
      <c r="NU198" t="s">
        <v>1795</v>
      </c>
      <c r="NV198" t="s">
        <v>1763</v>
      </c>
      <c r="NW198" t="s">
        <v>1796</v>
      </c>
      <c r="OP198" t="s">
        <v>1818</v>
      </c>
      <c r="OQ198" t="s">
        <v>1774</v>
      </c>
      <c r="OR198" t="s">
        <v>1775</v>
      </c>
      <c r="OS198" t="s">
        <v>1806</v>
      </c>
      <c r="OT198" t="s">
        <v>1763</v>
      </c>
      <c r="OU198" t="s">
        <v>1767</v>
      </c>
      <c r="OV198" t="s">
        <v>1777</v>
      </c>
      <c r="OW198" t="s">
        <v>1778</v>
      </c>
      <c r="OX198" t="s">
        <v>832</v>
      </c>
      <c r="OY198" t="s">
        <v>1779</v>
      </c>
      <c r="OZ198" t="s">
        <v>907</v>
      </c>
      <c r="PA198" t="s">
        <v>1767</v>
      </c>
      <c r="PB198" t="s">
        <v>1767</v>
      </c>
      <c r="PC198" t="s">
        <v>1767</v>
      </c>
      <c r="PD198" t="s">
        <v>1767</v>
      </c>
      <c r="PE198" t="s">
        <v>1767</v>
      </c>
      <c r="PF198" t="s">
        <v>1767</v>
      </c>
      <c r="PG198" t="s">
        <v>1763</v>
      </c>
      <c r="PH198" t="s">
        <v>1767</v>
      </c>
      <c r="PI198" t="s">
        <v>1767</v>
      </c>
      <c r="PJ198" t="s">
        <v>1767</v>
      </c>
      <c r="PK198" t="s">
        <v>1767</v>
      </c>
      <c r="PL198" t="s">
        <v>1780</v>
      </c>
      <c r="PM198" t="s">
        <v>879</v>
      </c>
      <c r="PO198" t="s">
        <v>1807</v>
      </c>
      <c r="PP198" t="s">
        <v>1782</v>
      </c>
      <c r="PQ198" t="s">
        <v>1763</v>
      </c>
      <c r="PR198" t="s">
        <v>1763</v>
      </c>
      <c r="PS198" t="s">
        <v>1767</v>
      </c>
      <c r="PT198" t="s">
        <v>1767</v>
      </c>
      <c r="PU198" t="s">
        <v>1767</v>
      </c>
      <c r="PV198" t="s">
        <v>1767</v>
      </c>
      <c r="PW198" t="s">
        <v>1767</v>
      </c>
      <c r="PX198" t="s">
        <v>1767</v>
      </c>
      <c r="PY198" t="s">
        <v>1767</v>
      </c>
      <c r="PZ198" t="s">
        <v>1783</v>
      </c>
      <c r="QD198" t="s">
        <v>1786</v>
      </c>
      <c r="QE198" t="s">
        <v>845</v>
      </c>
      <c r="QF198" t="s">
        <v>1763</v>
      </c>
      <c r="QG198" t="s">
        <v>1763</v>
      </c>
      <c r="QH198" t="s">
        <v>1763</v>
      </c>
      <c r="QI198" t="s">
        <v>1767</v>
      </c>
      <c r="QJ198" t="s">
        <v>1763</v>
      </c>
      <c r="QK198" t="s">
        <v>1767</v>
      </c>
      <c r="QL198" t="s">
        <v>1767</v>
      </c>
      <c r="QM198" t="s">
        <v>1767</v>
      </c>
      <c r="QN198" t="s">
        <v>1767</v>
      </c>
      <c r="QO198" t="s">
        <v>1767</v>
      </c>
      <c r="QP198" t="s">
        <v>1767</v>
      </c>
      <c r="QQ198" t="s">
        <v>1767</v>
      </c>
      <c r="QR198" t="s">
        <v>1763</v>
      </c>
      <c r="QS198" t="s">
        <v>1763</v>
      </c>
      <c r="QT198" t="s">
        <v>1767</v>
      </c>
      <c r="QU198" t="s">
        <v>1767</v>
      </c>
      <c r="QV198" t="s">
        <v>1767</v>
      </c>
      <c r="QW198" t="s">
        <v>1767</v>
      </c>
      <c r="QX198" t="s">
        <v>1767</v>
      </c>
      <c r="QY198" t="s">
        <v>1767</v>
      </c>
      <c r="QZ198" t="s">
        <v>1767</v>
      </c>
      <c r="RA198" t="s">
        <v>1767</v>
      </c>
      <c r="RB198" t="s">
        <v>1767</v>
      </c>
      <c r="RC198" t="s">
        <v>1767</v>
      </c>
      <c r="RD198" t="s">
        <v>1767</v>
      </c>
      <c r="RE198" t="s">
        <v>1767</v>
      </c>
      <c r="RF198" t="s">
        <v>1767</v>
      </c>
      <c r="RG198" t="s">
        <v>1767</v>
      </c>
      <c r="RH198" t="s">
        <v>1767</v>
      </c>
      <c r="RI198" t="s">
        <v>1767</v>
      </c>
      <c r="RJ198" t="s">
        <v>1767</v>
      </c>
      <c r="RK198" t="s">
        <v>1763</v>
      </c>
      <c r="RL198" t="s">
        <v>1767</v>
      </c>
      <c r="RM198" t="s">
        <v>1763</v>
      </c>
      <c r="RN198" t="s">
        <v>1767</v>
      </c>
      <c r="RO198" t="s">
        <v>1767</v>
      </c>
      <c r="RP198" t="s">
        <v>1767</v>
      </c>
      <c r="RQ198" t="s">
        <v>1767</v>
      </c>
      <c r="RR198" t="s">
        <v>1767</v>
      </c>
      <c r="RS198" t="s">
        <v>1767</v>
      </c>
      <c r="RT198" t="s">
        <v>1767</v>
      </c>
      <c r="RU198" t="s">
        <v>1767</v>
      </c>
      <c r="RV198" t="s">
        <v>1767</v>
      </c>
      <c r="RW198" t="s">
        <v>1767</v>
      </c>
      <c r="RX198" t="s">
        <v>837</v>
      </c>
      <c r="RY198" t="s">
        <v>956</v>
      </c>
      <c r="RZ198" t="s">
        <v>1763</v>
      </c>
      <c r="SA198" t="s">
        <v>1818</v>
      </c>
      <c r="SB198" t="s">
        <v>1767</v>
      </c>
      <c r="SC198" t="s">
        <v>1767</v>
      </c>
      <c r="SD198" t="s">
        <v>1767</v>
      </c>
      <c r="SE198" t="s">
        <v>1767</v>
      </c>
      <c r="SF198" t="s">
        <v>1767</v>
      </c>
      <c r="SG198" t="s">
        <v>1767</v>
      </c>
      <c r="SH198" t="s">
        <v>1767</v>
      </c>
      <c r="SI198" t="s">
        <v>1767</v>
      </c>
      <c r="SJ198" t="s">
        <v>1763</v>
      </c>
      <c r="SK198" t="s">
        <v>1767</v>
      </c>
      <c r="SL198" t="s">
        <v>1767</v>
      </c>
      <c r="SM198" t="s">
        <v>1767</v>
      </c>
      <c r="SN198" t="s">
        <v>1767</v>
      </c>
      <c r="SO198" t="s">
        <v>1767</v>
      </c>
      <c r="SP198" t="s">
        <v>1767</v>
      </c>
      <c r="SQ198" t="s">
        <v>1767</v>
      </c>
      <c r="SR198" t="s">
        <v>1767</v>
      </c>
      <c r="SS198" t="s">
        <v>1767</v>
      </c>
      <c r="ST198" t="s">
        <v>1767</v>
      </c>
      <c r="SU198" t="s">
        <v>1767</v>
      </c>
      <c r="SV198" t="s">
        <v>1767</v>
      </c>
      <c r="SW198" t="s">
        <v>1767</v>
      </c>
      <c r="SX198" t="s">
        <v>1767</v>
      </c>
      <c r="SY198" t="s">
        <v>1767</v>
      </c>
      <c r="SZ198" t="s">
        <v>1767</v>
      </c>
      <c r="TA198" t="s">
        <v>1767</v>
      </c>
      <c r="TB198" t="s">
        <v>1767</v>
      </c>
      <c r="TC198" t="s">
        <v>1767</v>
      </c>
      <c r="TD198" t="s">
        <v>1767</v>
      </c>
      <c r="TE198" t="s">
        <v>1767</v>
      </c>
      <c r="TF198" t="s">
        <v>1763</v>
      </c>
      <c r="TG198" t="s">
        <v>1767</v>
      </c>
      <c r="TH198" t="s">
        <v>1767</v>
      </c>
      <c r="TI198" t="s">
        <v>1767</v>
      </c>
      <c r="TJ198" t="s">
        <v>1767</v>
      </c>
      <c r="TU198" t="s">
        <v>1767</v>
      </c>
      <c r="TY198" t="s">
        <v>1767</v>
      </c>
      <c r="TZ198" t="s">
        <v>1767</v>
      </c>
      <c r="UA198" t="s">
        <v>1767</v>
      </c>
      <c r="UB198" t="s">
        <v>1767</v>
      </c>
      <c r="UC198" t="s">
        <v>1767</v>
      </c>
      <c r="UD198" t="s">
        <v>1767</v>
      </c>
      <c r="UE198" t="s">
        <v>1767</v>
      </c>
      <c r="UF198" t="s">
        <v>1767</v>
      </c>
      <c r="UG198" t="s">
        <v>1767</v>
      </c>
      <c r="UH198" t="s">
        <v>1763</v>
      </c>
      <c r="UI198" t="s">
        <v>1767</v>
      </c>
      <c r="UJ198" t="s">
        <v>1767</v>
      </c>
      <c r="UK198" t="s">
        <v>1767</v>
      </c>
      <c r="UL198" t="s">
        <v>1818</v>
      </c>
      <c r="UM198" t="s">
        <v>1818</v>
      </c>
      <c r="UN198" t="s">
        <v>1767</v>
      </c>
      <c r="UO198" t="s">
        <v>1763</v>
      </c>
      <c r="UP198" t="s">
        <v>1767</v>
      </c>
      <c r="UQ198" t="s">
        <v>1767</v>
      </c>
      <c r="UR198" t="s">
        <v>1767</v>
      </c>
      <c r="US198" t="s">
        <v>1767</v>
      </c>
      <c r="UT198" t="s">
        <v>1767</v>
      </c>
      <c r="UU198" t="s">
        <v>1767</v>
      </c>
      <c r="UV198" t="s">
        <v>1767</v>
      </c>
      <c r="UW198" t="s">
        <v>1767</v>
      </c>
      <c r="UX198" t="s">
        <v>1767</v>
      </c>
      <c r="UY198" t="s">
        <v>1767</v>
      </c>
      <c r="UZ198" t="s">
        <v>1767</v>
      </c>
      <c r="VD198" t="s">
        <v>1767</v>
      </c>
      <c r="VE198" t="s">
        <v>1767</v>
      </c>
      <c r="VF198" t="s">
        <v>1767</v>
      </c>
      <c r="VG198" t="s">
        <v>1763</v>
      </c>
      <c r="VH198" t="s">
        <v>1767</v>
      </c>
      <c r="VI198" t="s">
        <v>1767</v>
      </c>
      <c r="VJ198" t="s">
        <v>1767</v>
      </c>
      <c r="VK198" t="s">
        <v>1767</v>
      </c>
      <c r="VL198" t="s">
        <v>1767</v>
      </c>
      <c r="VM198" t="s">
        <v>1767</v>
      </c>
      <c r="VN198" t="s">
        <v>1767</v>
      </c>
      <c r="VO198" t="s">
        <v>1767</v>
      </c>
      <c r="VP198" t="s">
        <v>1767</v>
      </c>
      <c r="VQ198" t="s">
        <v>1767</v>
      </c>
      <c r="VY198" t="s">
        <v>1767</v>
      </c>
      <c r="VZ198" t="s">
        <v>1763</v>
      </c>
      <c r="WA198" t="s">
        <v>1767</v>
      </c>
      <c r="WJ198" t="s">
        <v>1767</v>
      </c>
      <c r="WK198" t="s">
        <v>1763</v>
      </c>
      <c r="WL198" t="s">
        <v>1767</v>
      </c>
      <c r="WM198" t="s">
        <v>1767</v>
      </c>
      <c r="WN198" t="s">
        <v>1767</v>
      </c>
      <c r="WO198" t="s">
        <v>1767</v>
      </c>
      <c r="WP198" t="s">
        <v>1767</v>
      </c>
      <c r="WQ198" t="s">
        <v>1767</v>
      </c>
      <c r="WR198" t="s">
        <v>1767</v>
      </c>
      <c r="WS198" t="s">
        <v>891</v>
      </c>
      <c r="WU198" t="s">
        <v>1767</v>
      </c>
      <c r="WV198" t="s">
        <v>1767</v>
      </c>
      <c r="WW198" t="s">
        <v>1767</v>
      </c>
      <c r="WX198" t="s">
        <v>1767</v>
      </c>
      <c r="WY198" t="s">
        <v>1767</v>
      </c>
      <c r="WZ198" t="s">
        <v>1763</v>
      </c>
      <c r="XA198" t="s">
        <v>1767</v>
      </c>
      <c r="XB198" t="s">
        <v>1767</v>
      </c>
      <c r="XC198" t="s">
        <v>1789</v>
      </c>
      <c r="XD198" t="s">
        <v>1763</v>
      </c>
      <c r="XE198" t="s">
        <v>1763</v>
      </c>
      <c r="XF198" t="s">
        <v>1767</v>
      </c>
      <c r="XG198" t="s">
        <v>1767</v>
      </c>
      <c r="XH198" t="s">
        <v>1767</v>
      </c>
      <c r="XI198" t="s">
        <v>1767</v>
      </c>
      <c r="XJ198" t="s">
        <v>1767</v>
      </c>
      <c r="XK198" t="s">
        <v>1767</v>
      </c>
      <c r="XL198" t="s">
        <v>1767</v>
      </c>
      <c r="XM198" t="s">
        <v>1767</v>
      </c>
      <c r="XN198" t="s">
        <v>1767</v>
      </c>
      <c r="XO198" t="s">
        <v>1767</v>
      </c>
      <c r="XP198" t="s">
        <v>1767</v>
      </c>
      <c r="XQ198" t="s">
        <v>1767</v>
      </c>
      <c r="XR198" t="s">
        <v>1763</v>
      </c>
      <c r="XS198" t="s">
        <v>1767</v>
      </c>
      <c r="XT198" t="s">
        <v>1767</v>
      </c>
      <c r="XU198" t="s">
        <v>1767</v>
      </c>
      <c r="XV198" t="s">
        <v>1767</v>
      </c>
      <c r="XW198" t="s">
        <v>1767</v>
      </c>
      <c r="XX198" t="s">
        <v>1767</v>
      </c>
      <c r="XY198" t="s">
        <v>1767</v>
      </c>
      <c r="XZ198" t="s">
        <v>1767</v>
      </c>
      <c r="ZM198" t="s">
        <v>1767</v>
      </c>
      <c r="ZN198" t="s">
        <v>1767</v>
      </c>
      <c r="ZO198" t="s">
        <v>1767</v>
      </c>
      <c r="ZP198" t="s">
        <v>1767</v>
      </c>
      <c r="ZQ198" t="s">
        <v>1767</v>
      </c>
      <c r="ZR198" t="s">
        <v>1767</v>
      </c>
      <c r="ZS198" t="s">
        <v>1767</v>
      </c>
      <c r="ZT198" t="s">
        <v>1767</v>
      </c>
      <c r="ZU198" t="s">
        <v>1767</v>
      </c>
      <c r="ZV198" t="s">
        <v>1763</v>
      </c>
      <c r="ZW198" t="s">
        <v>1767</v>
      </c>
      <c r="ZX198" t="s">
        <v>1767</v>
      </c>
      <c r="ZY198" t="s">
        <v>1767</v>
      </c>
      <c r="ZZ198" t="s">
        <v>1767</v>
      </c>
      <c r="AAA198" t="s">
        <v>1767</v>
      </c>
      <c r="AAB198" t="s">
        <v>1767</v>
      </c>
      <c r="AAC198" t="s">
        <v>1767</v>
      </c>
      <c r="AAD198" t="s">
        <v>1767</v>
      </c>
      <c r="AAE198" t="s">
        <v>1767</v>
      </c>
      <c r="AAF198" t="s">
        <v>1767</v>
      </c>
      <c r="AAH198" t="s">
        <v>1767</v>
      </c>
      <c r="AAI198" t="s">
        <v>1767</v>
      </c>
      <c r="AAJ198" t="s">
        <v>1767</v>
      </c>
      <c r="AAK198" t="s">
        <v>1767</v>
      </c>
      <c r="AAL198" t="s">
        <v>1767</v>
      </c>
      <c r="AAM198" t="s">
        <v>1767</v>
      </c>
      <c r="AAN198" t="s">
        <v>1763</v>
      </c>
      <c r="AAO198" t="s">
        <v>1767</v>
      </c>
      <c r="AAP198" t="s">
        <v>1767</v>
      </c>
      <c r="AAQ198" t="s">
        <v>1767</v>
      </c>
      <c r="AAR198" t="s">
        <v>1767</v>
      </c>
      <c r="AAS198" t="s">
        <v>1767</v>
      </c>
      <c r="AAT198" t="s">
        <v>1767</v>
      </c>
      <c r="AAV198" t="s">
        <v>1767</v>
      </c>
      <c r="AAW198" t="s">
        <v>1767</v>
      </c>
      <c r="AAX198" t="s">
        <v>1767</v>
      </c>
      <c r="AAY198" t="s">
        <v>1767</v>
      </c>
      <c r="AAZ198" t="s">
        <v>1767</v>
      </c>
      <c r="ABA198" t="s">
        <v>1763</v>
      </c>
      <c r="ABB198" t="s">
        <v>1763</v>
      </c>
      <c r="ABC198" t="s">
        <v>1767</v>
      </c>
      <c r="ABD198" t="s">
        <v>1767</v>
      </c>
      <c r="ABE198" t="s">
        <v>1767</v>
      </c>
      <c r="ABF198" t="s">
        <v>1767</v>
      </c>
      <c r="ABG198" t="s">
        <v>1767</v>
      </c>
      <c r="ABH198" t="s">
        <v>1767</v>
      </c>
      <c r="ABI198" t="s">
        <v>1767</v>
      </c>
      <c r="ABJ198" t="s">
        <v>1767</v>
      </c>
      <c r="ABK198" t="s">
        <v>1767</v>
      </c>
      <c r="ABL198" t="s">
        <v>1767</v>
      </c>
      <c r="ABM198" t="s">
        <v>1767</v>
      </c>
      <c r="ABN198" t="s">
        <v>1767</v>
      </c>
      <c r="ABO198" t="s">
        <v>1767</v>
      </c>
      <c r="ABP198" t="s">
        <v>1767</v>
      </c>
      <c r="ABQ198" t="s">
        <v>1763</v>
      </c>
      <c r="ABR198" t="s">
        <v>1767</v>
      </c>
      <c r="ABS198" t="s">
        <v>1767</v>
      </c>
      <c r="ABT198" t="s">
        <v>1767</v>
      </c>
      <c r="ABU198" t="s">
        <v>1767</v>
      </c>
      <c r="ABV198" t="s">
        <v>1763</v>
      </c>
      <c r="ABW198" t="s">
        <v>1763</v>
      </c>
      <c r="ABX198" t="s">
        <v>1767</v>
      </c>
      <c r="ABY198" t="s">
        <v>1767</v>
      </c>
      <c r="ABZ198" t="s">
        <v>1767</v>
      </c>
      <c r="ACA198" t="s">
        <v>1767</v>
      </c>
      <c r="ACB198" t="s">
        <v>1763</v>
      </c>
      <c r="ACC198" t="s">
        <v>1767</v>
      </c>
      <c r="ACD198" t="s">
        <v>1767</v>
      </c>
      <c r="ACE198" t="s">
        <v>1767</v>
      </c>
      <c r="ACF198" t="s">
        <v>1767</v>
      </c>
      <c r="ACG198" t="s">
        <v>1767</v>
      </c>
      <c r="ACH198" t="s">
        <v>1767</v>
      </c>
      <c r="ACI198" t="s">
        <v>1767</v>
      </c>
    </row>
    <row r="199" spans="1:763">
      <c r="A199" t="s">
        <v>1648</v>
      </c>
      <c r="B199" t="s">
        <v>1649</v>
      </c>
      <c r="C199" t="s">
        <v>1650</v>
      </c>
      <c r="D199" t="s">
        <v>854</v>
      </c>
      <c r="E199" t="s">
        <v>854</v>
      </c>
      <c r="P199" t="s">
        <v>855</v>
      </c>
      <c r="Q199">
        <v>1.2198080885670051</v>
      </c>
      <c r="T199" t="s">
        <v>1852</v>
      </c>
      <c r="V199" t="s">
        <v>1763</v>
      </c>
      <c r="X199" t="s">
        <v>1763</v>
      </c>
      <c r="Y199" t="s">
        <v>1791</v>
      </c>
      <c r="AA199" t="s">
        <v>1792</v>
      </c>
      <c r="AB199" t="s">
        <v>1766</v>
      </c>
      <c r="AC199" t="s">
        <v>892</v>
      </c>
      <c r="AD199" t="s">
        <v>1763</v>
      </c>
      <c r="AE199" t="s">
        <v>892</v>
      </c>
      <c r="AF199" t="s">
        <v>818</v>
      </c>
      <c r="AG199" t="s">
        <v>818</v>
      </c>
      <c r="KF199" t="s">
        <v>892</v>
      </c>
      <c r="KH199" t="s">
        <v>818</v>
      </c>
      <c r="KI199" t="s">
        <v>845</v>
      </c>
      <c r="KJ199" t="s">
        <v>845</v>
      </c>
      <c r="KK199" t="s">
        <v>818</v>
      </c>
      <c r="KL199" t="s">
        <v>818</v>
      </c>
      <c r="KM199" t="s">
        <v>818</v>
      </c>
      <c r="KN199" t="s">
        <v>818</v>
      </c>
      <c r="KO199" t="s">
        <v>818</v>
      </c>
      <c r="KP199" t="s">
        <v>837</v>
      </c>
      <c r="KQ199" t="s">
        <v>818</v>
      </c>
      <c r="KR199" t="s">
        <v>818</v>
      </c>
      <c r="KS199" t="s">
        <v>818</v>
      </c>
      <c r="KT199" t="s">
        <v>818</v>
      </c>
      <c r="KU199" t="s">
        <v>845</v>
      </c>
      <c r="KV199" t="s">
        <v>818</v>
      </c>
      <c r="KW199" t="s">
        <v>818</v>
      </c>
      <c r="KX199" t="s">
        <v>879</v>
      </c>
      <c r="KY199" t="s">
        <v>818</v>
      </c>
      <c r="KZ199" t="s">
        <v>845</v>
      </c>
      <c r="LA199" t="s">
        <v>879</v>
      </c>
      <c r="LB199" t="s">
        <v>837</v>
      </c>
      <c r="LC199" t="s">
        <v>879</v>
      </c>
      <c r="LD199" t="s">
        <v>892</v>
      </c>
      <c r="LE199" t="s">
        <v>845</v>
      </c>
      <c r="LF199" t="s">
        <v>879</v>
      </c>
      <c r="LH199" t="s">
        <v>1767</v>
      </c>
      <c r="LI199" t="s">
        <v>1767</v>
      </c>
      <c r="LJ199" t="s">
        <v>1767</v>
      </c>
      <c r="LK199" t="s">
        <v>1767</v>
      </c>
      <c r="LL199" t="s">
        <v>1767</v>
      </c>
      <c r="LM199" t="s">
        <v>1767</v>
      </c>
      <c r="LO199" t="s">
        <v>1767</v>
      </c>
      <c r="LQ199" t="s">
        <v>1767</v>
      </c>
      <c r="LV199" t="s">
        <v>818</v>
      </c>
      <c r="LX199" t="s">
        <v>1767</v>
      </c>
      <c r="MA199" t="s">
        <v>1793</v>
      </c>
      <c r="MB199" t="s">
        <v>821</v>
      </c>
      <c r="MC199" t="s">
        <v>1769</v>
      </c>
      <c r="MD199" t="s">
        <v>1763</v>
      </c>
      <c r="MF199" t="s">
        <v>1770</v>
      </c>
      <c r="MI199" t="s">
        <v>1767</v>
      </c>
      <c r="MJ199" t="s">
        <v>1771</v>
      </c>
      <c r="MK199" t="s">
        <v>1763</v>
      </c>
      <c r="ML199" t="s">
        <v>1767</v>
      </c>
      <c r="MM199" t="s">
        <v>1767</v>
      </c>
      <c r="MN199" t="s">
        <v>1767</v>
      </c>
      <c r="MO199" t="s">
        <v>1767</v>
      </c>
      <c r="MP199" t="s">
        <v>1767</v>
      </c>
      <c r="MQ199" t="s">
        <v>1767</v>
      </c>
      <c r="MR199" t="s">
        <v>1767</v>
      </c>
      <c r="MS199" t="s">
        <v>1767</v>
      </c>
      <c r="MT199" t="s">
        <v>1767</v>
      </c>
      <c r="MU199" t="s">
        <v>1767</v>
      </c>
      <c r="MV199" t="s">
        <v>1767</v>
      </c>
      <c r="MW199" t="s">
        <v>1767</v>
      </c>
      <c r="MX199" t="s">
        <v>1767</v>
      </c>
      <c r="MY199" t="s">
        <v>1767</v>
      </c>
      <c r="MZ199" t="s">
        <v>1763</v>
      </c>
      <c r="NA199" t="s">
        <v>1767</v>
      </c>
      <c r="NB199" t="s">
        <v>1767</v>
      </c>
      <c r="NR199" t="s">
        <v>1763</v>
      </c>
      <c r="NS199" t="s">
        <v>1767</v>
      </c>
      <c r="NU199" t="s">
        <v>1902</v>
      </c>
      <c r="NV199" t="s">
        <v>1763</v>
      </c>
      <c r="NW199" t="s">
        <v>1796</v>
      </c>
      <c r="NX199" t="s">
        <v>1856</v>
      </c>
      <c r="NY199" t="s">
        <v>845</v>
      </c>
      <c r="NZ199" t="s">
        <v>889</v>
      </c>
      <c r="OP199" t="s">
        <v>1767</v>
      </c>
      <c r="OQ199" t="s">
        <v>1774</v>
      </c>
      <c r="OR199" t="s">
        <v>1797</v>
      </c>
      <c r="OS199" t="s">
        <v>1776</v>
      </c>
      <c r="OT199" t="s">
        <v>1763</v>
      </c>
      <c r="OU199" t="s">
        <v>1763</v>
      </c>
      <c r="OV199" t="s">
        <v>1777</v>
      </c>
      <c r="OW199" t="s">
        <v>1820</v>
      </c>
      <c r="OX199" t="s">
        <v>1830</v>
      </c>
      <c r="OY199" t="s">
        <v>1779</v>
      </c>
      <c r="OZ199" t="s">
        <v>907</v>
      </c>
      <c r="PA199" t="s">
        <v>1767</v>
      </c>
      <c r="PB199" t="s">
        <v>1767</v>
      </c>
      <c r="PC199" t="s">
        <v>1763</v>
      </c>
      <c r="PD199" t="s">
        <v>1767</v>
      </c>
      <c r="PE199" t="s">
        <v>1767</v>
      </c>
      <c r="PF199" t="s">
        <v>1767</v>
      </c>
      <c r="PG199" t="s">
        <v>1767</v>
      </c>
      <c r="PH199" t="s">
        <v>1767</v>
      </c>
      <c r="PI199" t="s">
        <v>1767</v>
      </c>
      <c r="PJ199" t="s">
        <v>1767</v>
      </c>
      <c r="PK199" t="s">
        <v>1763</v>
      </c>
      <c r="PL199" t="s">
        <v>1780</v>
      </c>
      <c r="PM199" t="s">
        <v>879</v>
      </c>
      <c r="PN199" t="s">
        <v>837</v>
      </c>
      <c r="PO199" t="s">
        <v>1812</v>
      </c>
      <c r="PP199" t="s">
        <v>1782</v>
      </c>
      <c r="PQ199" t="s">
        <v>1763</v>
      </c>
      <c r="PR199" t="s">
        <v>1763</v>
      </c>
      <c r="PS199" t="s">
        <v>1767</v>
      </c>
      <c r="PT199" t="s">
        <v>1767</v>
      </c>
      <c r="PU199" t="s">
        <v>1767</v>
      </c>
      <c r="PV199" t="s">
        <v>1767</v>
      </c>
      <c r="PW199" t="s">
        <v>1767</v>
      </c>
      <c r="PX199" t="s">
        <v>1767</v>
      </c>
      <c r="PY199" t="s">
        <v>1767</v>
      </c>
      <c r="PZ199" t="s">
        <v>1783</v>
      </c>
      <c r="QD199" t="s">
        <v>1786</v>
      </c>
      <c r="QE199" t="s">
        <v>845</v>
      </c>
      <c r="QF199" t="s">
        <v>1767</v>
      </c>
      <c r="QG199" t="s">
        <v>1763</v>
      </c>
      <c r="QH199" t="s">
        <v>1763</v>
      </c>
      <c r="QI199" t="s">
        <v>1767</v>
      </c>
      <c r="QJ199" t="s">
        <v>1767</v>
      </c>
      <c r="QK199" t="s">
        <v>1763</v>
      </c>
      <c r="QL199" t="s">
        <v>1767</v>
      </c>
      <c r="QM199" t="s">
        <v>1767</v>
      </c>
      <c r="QN199" t="s">
        <v>1767</v>
      </c>
      <c r="QO199" t="s">
        <v>1767</v>
      </c>
      <c r="QP199" t="s">
        <v>1767</v>
      </c>
      <c r="QQ199" t="s">
        <v>1767</v>
      </c>
      <c r="QR199" t="s">
        <v>1767</v>
      </c>
      <c r="QS199" t="s">
        <v>1763</v>
      </c>
      <c r="QT199" t="s">
        <v>1767</v>
      </c>
      <c r="QU199" t="s">
        <v>1767</v>
      </c>
      <c r="QV199" t="s">
        <v>1767</v>
      </c>
      <c r="QW199" t="s">
        <v>1767</v>
      </c>
      <c r="QX199" t="s">
        <v>1767</v>
      </c>
      <c r="QY199" t="s">
        <v>1767</v>
      </c>
      <c r="QZ199" t="s">
        <v>1767</v>
      </c>
      <c r="RA199" t="s">
        <v>1767</v>
      </c>
      <c r="RB199" t="s">
        <v>1767</v>
      </c>
      <c r="RC199" t="s">
        <v>1767</v>
      </c>
      <c r="RD199" t="s">
        <v>1767</v>
      </c>
      <c r="RE199" t="s">
        <v>1767</v>
      </c>
      <c r="RF199" t="s">
        <v>1767</v>
      </c>
      <c r="RG199" t="s">
        <v>1767</v>
      </c>
      <c r="RH199" t="s">
        <v>1767</v>
      </c>
      <c r="RI199" t="s">
        <v>1767</v>
      </c>
      <c r="RJ199" t="s">
        <v>1767</v>
      </c>
      <c r="RK199" t="s">
        <v>1763</v>
      </c>
      <c r="RL199" t="s">
        <v>1763</v>
      </c>
      <c r="RM199" t="s">
        <v>1767</v>
      </c>
      <c r="RN199" t="s">
        <v>1767</v>
      </c>
      <c r="RO199" t="s">
        <v>1767</v>
      </c>
      <c r="RP199" t="s">
        <v>1767</v>
      </c>
      <c r="RQ199" t="s">
        <v>1767</v>
      </c>
      <c r="RR199" t="s">
        <v>1767</v>
      </c>
      <c r="RS199" t="s">
        <v>1767</v>
      </c>
      <c r="RT199" t="s">
        <v>1767</v>
      </c>
      <c r="RU199" t="s">
        <v>1767</v>
      </c>
      <c r="RV199" t="s">
        <v>1767</v>
      </c>
      <c r="RW199" t="s">
        <v>1767</v>
      </c>
      <c r="RX199" t="s">
        <v>837</v>
      </c>
      <c r="RY199" t="s">
        <v>846</v>
      </c>
      <c r="RZ199" t="s">
        <v>1763</v>
      </c>
      <c r="SA199" t="s">
        <v>1767</v>
      </c>
      <c r="SB199" t="s">
        <v>1767</v>
      </c>
      <c r="SC199" t="s">
        <v>1767</v>
      </c>
      <c r="SD199" t="s">
        <v>1767</v>
      </c>
      <c r="SE199" t="s">
        <v>1767</v>
      </c>
      <c r="SF199" t="s">
        <v>1767</v>
      </c>
      <c r="SG199" t="s">
        <v>1767</v>
      </c>
      <c r="SH199" t="s">
        <v>1763</v>
      </c>
      <c r="SI199" t="s">
        <v>1767</v>
      </c>
      <c r="SJ199" t="s">
        <v>1767</v>
      </c>
      <c r="SK199" t="s">
        <v>1767</v>
      </c>
      <c r="SL199" t="s">
        <v>1767</v>
      </c>
      <c r="SM199" t="s">
        <v>1767</v>
      </c>
      <c r="SN199" t="s">
        <v>1767</v>
      </c>
      <c r="SO199" t="s">
        <v>1767</v>
      </c>
      <c r="SP199" t="s">
        <v>1767</v>
      </c>
      <c r="SQ199" t="s">
        <v>1767</v>
      </c>
      <c r="SR199" t="s">
        <v>1767</v>
      </c>
      <c r="SS199" t="s">
        <v>1767</v>
      </c>
      <c r="ST199" t="s">
        <v>1767</v>
      </c>
      <c r="SU199" t="s">
        <v>1767</v>
      </c>
      <c r="SV199" t="s">
        <v>1763</v>
      </c>
      <c r="SW199" t="s">
        <v>1767</v>
      </c>
      <c r="SX199" t="s">
        <v>1763</v>
      </c>
      <c r="SY199" t="s">
        <v>1767</v>
      </c>
      <c r="SZ199" t="s">
        <v>1767</v>
      </c>
      <c r="TA199" t="s">
        <v>1767</v>
      </c>
      <c r="TB199" t="s">
        <v>1767</v>
      </c>
      <c r="TC199" t="s">
        <v>1767</v>
      </c>
      <c r="TD199" t="s">
        <v>1767</v>
      </c>
      <c r="TE199" t="s">
        <v>1767</v>
      </c>
      <c r="TF199" t="s">
        <v>1767</v>
      </c>
      <c r="TG199" t="s">
        <v>1767</v>
      </c>
      <c r="TH199" t="s">
        <v>1767</v>
      </c>
      <c r="TI199" t="s">
        <v>1767</v>
      </c>
      <c r="TJ199" t="s">
        <v>1767</v>
      </c>
      <c r="TU199" t="s">
        <v>1767</v>
      </c>
      <c r="TY199" t="s">
        <v>1767</v>
      </c>
      <c r="TZ199" t="s">
        <v>1767</v>
      </c>
      <c r="UA199" t="s">
        <v>1767</v>
      </c>
      <c r="UB199" t="s">
        <v>1767</v>
      </c>
      <c r="UC199" t="s">
        <v>1767</v>
      </c>
      <c r="UD199" t="s">
        <v>1767</v>
      </c>
      <c r="UE199" t="s">
        <v>1767</v>
      </c>
      <c r="UF199" t="s">
        <v>1767</v>
      </c>
      <c r="UG199" t="s">
        <v>1767</v>
      </c>
      <c r="UH199" t="s">
        <v>1763</v>
      </c>
      <c r="UI199" t="s">
        <v>1767</v>
      </c>
      <c r="UJ199" t="s">
        <v>1767</v>
      </c>
      <c r="UK199" t="s">
        <v>1767</v>
      </c>
      <c r="UL199" t="s">
        <v>1767</v>
      </c>
      <c r="UM199" t="s">
        <v>1767</v>
      </c>
      <c r="UN199" t="s">
        <v>1767</v>
      </c>
      <c r="UO199" t="s">
        <v>1767</v>
      </c>
      <c r="UP199" t="s">
        <v>1763</v>
      </c>
      <c r="UQ199" t="s">
        <v>1767</v>
      </c>
      <c r="UR199" t="s">
        <v>1763</v>
      </c>
      <c r="US199" t="s">
        <v>1767</v>
      </c>
      <c r="UT199" t="s">
        <v>1767</v>
      </c>
      <c r="UU199" t="s">
        <v>1767</v>
      </c>
      <c r="UV199" t="s">
        <v>1767</v>
      </c>
      <c r="UW199" t="s">
        <v>1767</v>
      </c>
      <c r="UX199" t="s">
        <v>1767</v>
      </c>
      <c r="UY199" t="s">
        <v>1767</v>
      </c>
      <c r="UZ199" t="s">
        <v>1767</v>
      </c>
      <c r="VD199" t="s">
        <v>1763</v>
      </c>
      <c r="VE199" t="s">
        <v>1767</v>
      </c>
      <c r="VF199" t="s">
        <v>1767</v>
      </c>
      <c r="VG199" t="s">
        <v>1767</v>
      </c>
      <c r="VH199" t="s">
        <v>1767</v>
      </c>
      <c r="VI199" t="s">
        <v>1767</v>
      </c>
      <c r="VJ199" t="s">
        <v>1767</v>
      </c>
      <c r="VK199" t="s">
        <v>1767</v>
      </c>
      <c r="VL199" t="s">
        <v>1767</v>
      </c>
      <c r="VM199" t="s">
        <v>1767</v>
      </c>
      <c r="VN199" t="s">
        <v>1767</v>
      </c>
      <c r="VO199" t="s">
        <v>1767</v>
      </c>
      <c r="VP199" t="s">
        <v>1767</v>
      </c>
      <c r="VQ199" t="s">
        <v>1767</v>
      </c>
      <c r="VY199" t="s">
        <v>1767</v>
      </c>
      <c r="VZ199" t="s">
        <v>1767</v>
      </c>
      <c r="WA199" t="s">
        <v>1767</v>
      </c>
      <c r="WJ199" t="s">
        <v>1767</v>
      </c>
      <c r="WK199" t="s">
        <v>1763</v>
      </c>
      <c r="WL199" t="s">
        <v>1767</v>
      </c>
      <c r="WM199" t="s">
        <v>1767</v>
      </c>
      <c r="WN199" t="s">
        <v>1767</v>
      </c>
      <c r="WO199" t="s">
        <v>1767</v>
      </c>
      <c r="WP199" t="s">
        <v>1767</v>
      </c>
      <c r="WQ199" t="s">
        <v>1767</v>
      </c>
      <c r="WR199" t="s">
        <v>1767</v>
      </c>
      <c r="WS199" t="s">
        <v>846</v>
      </c>
      <c r="WU199" t="s">
        <v>1763</v>
      </c>
      <c r="WV199" t="s">
        <v>1763</v>
      </c>
      <c r="WW199" t="s">
        <v>1763</v>
      </c>
      <c r="WX199" t="s">
        <v>1767</v>
      </c>
      <c r="WY199" t="s">
        <v>1767</v>
      </c>
      <c r="WZ199" t="s">
        <v>1767</v>
      </c>
      <c r="XA199" t="s">
        <v>1767</v>
      </c>
      <c r="XB199" t="s">
        <v>1767</v>
      </c>
      <c r="XC199" t="s">
        <v>1789</v>
      </c>
      <c r="XD199" t="s">
        <v>1763</v>
      </c>
      <c r="XE199" t="s">
        <v>1767</v>
      </c>
      <c r="XF199" t="s">
        <v>1767</v>
      </c>
      <c r="XG199" t="s">
        <v>1767</v>
      </c>
      <c r="XH199" t="s">
        <v>1767</v>
      </c>
      <c r="XI199" t="s">
        <v>1767</v>
      </c>
      <c r="XJ199" t="s">
        <v>1767</v>
      </c>
      <c r="XK199" t="s">
        <v>1767</v>
      </c>
      <c r="XL199" t="s">
        <v>1767</v>
      </c>
      <c r="XM199" t="s">
        <v>1767</v>
      </c>
      <c r="XN199" t="s">
        <v>1767</v>
      </c>
      <c r="XO199" t="s">
        <v>1767</v>
      </c>
      <c r="XP199" t="s">
        <v>1767</v>
      </c>
      <c r="XQ199" t="s">
        <v>1767</v>
      </c>
      <c r="XR199" t="s">
        <v>1763</v>
      </c>
      <c r="XS199" t="s">
        <v>1767</v>
      </c>
      <c r="XT199" t="s">
        <v>1767</v>
      </c>
      <c r="XU199" t="s">
        <v>1767</v>
      </c>
      <c r="XV199" t="s">
        <v>1767</v>
      </c>
      <c r="XW199" t="s">
        <v>1767</v>
      </c>
      <c r="XX199" t="s">
        <v>1767</v>
      </c>
      <c r="XY199" t="s">
        <v>1767</v>
      </c>
      <c r="XZ199" t="s">
        <v>1763</v>
      </c>
      <c r="YA199" t="s">
        <v>1767</v>
      </c>
      <c r="YB199" t="s">
        <v>1767</v>
      </c>
      <c r="YC199" t="s">
        <v>1767</v>
      </c>
      <c r="YD199" t="s">
        <v>1767</v>
      </c>
      <c r="YE199" t="s">
        <v>1767</v>
      </c>
      <c r="YF199" t="s">
        <v>1767</v>
      </c>
      <c r="YG199" t="s">
        <v>1767</v>
      </c>
      <c r="YH199" t="s">
        <v>1763</v>
      </c>
      <c r="YI199" t="s">
        <v>1767</v>
      </c>
      <c r="YJ199" t="s">
        <v>1767</v>
      </c>
      <c r="YK199" t="s">
        <v>1767</v>
      </c>
      <c r="YL199" t="s">
        <v>1767</v>
      </c>
      <c r="YM199" t="s">
        <v>1767</v>
      </c>
      <c r="YN199" t="s">
        <v>1763</v>
      </c>
      <c r="YO199" t="s">
        <v>1767</v>
      </c>
      <c r="YP199" t="s">
        <v>1767</v>
      </c>
      <c r="YQ199" t="s">
        <v>1767</v>
      </c>
      <c r="YR199" t="s">
        <v>1767</v>
      </c>
      <c r="YS199" t="s">
        <v>1767</v>
      </c>
      <c r="YT199" t="s">
        <v>1767</v>
      </c>
      <c r="YU199" t="s">
        <v>1763</v>
      </c>
      <c r="YW199" t="s">
        <v>1767</v>
      </c>
      <c r="ZM199" t="s">
        <v>1763</v>
      </c>
      <c r="ZN199" t="s">
        <v>1767</v>
      </c>
      <c r="ZO199" t="s">
        <v>1767</v>
      </c>
      <c r="ZP199" t="s">
        <v>1767</v>
      </c>
      <c r="ZQ199" t="s">
        <v>1767</v>
      </c>
      <c r="ZR199" t="s">
        <v>1763</v>
      </c>
      <c r="ZS199" t="s">
        <v>1767</v>
      </c>
      <c r="ZT199" t="s">
        <v>1767</v>
      </c>
      <c r="ZU199" t="s">
        <v>1767</v>
      </c>
      <c r="ZV199" t="s">
        <v>1767</v>
      </c>
      <c r="ZW199" t="s">
        <v>1763</v>
      </c>
      <c r="ZX199" t="s">
        <v>1767</v>
      </c>
      <c r="ZY199" t="s">
        <v>1767</v>
      </c>
      <c r="ZZ199" t="s">
        <v>1767</v>
      </c>
      <c r="AAA199" t="s">
        <v>1767</v>
      </c>
      <c r="AAB199" t="s">
        <v>1767</v>
      </c>
      <c r="AAC199" t="s">
        <v>1767</v>
      </c>
      <c r="AAD199" t="s">
        <v>1767</v>
      </c>
      <c r="AAE199" t="s">
        <v>1767</v>
      </c>
      <c r="AAF199" t="s">
        <v>1767</v>
      </c>
      <c r="AAH199" t="s">
        <v>1767</v>
      </c>
      <c r="AAI199" t="s">
        <v>1767</v>
      </c>
      <c r="AAJ199" t="s">
        <v>1767</v>
      </c>
      <c r="AAK199" t="s">
        <v>1767</v>
      </c>
      <c r="AAL199" t="s">
        <v>1763</v>
      </c>
      <c r="AAM199" t="s">
        <v>1767</v>
      </c>
      <c r="AAN199" t="s">
        <v>1763</v>
      </c>
      <c r="AAO199" t="s">
        <v>1767</v>
      </c>
      <c r="AAP199" t="s">
        <v>1767</v>
      </c>
      <c r="AAQ199" t="s">
        <v>1767</v>
      </c>
      <c r="AAR199" t="s">
        <v>1767</v>
      </c>
      <c r="AAS199" t="s">
        <v>1767</v>
      </c>
      <c r="AAT199" t="s">
        <v>1763</v>
      </c>
      <c r="AAV199" t="s">
        <v>1767</v>
      </c>
      <c r="AAW199" t="s">
        <v>1767</v>
      </c>
      <c r="AAX199" t="s">
        <v>1767</v>
      </c>
      <c r="AAY199" t="s">
        <v>1767</v>
      </c>
      <c r="AAZ199" t="s">
        <v>1767</v>
      </c>
      <c r="ABA199" t="s">
        <v>1767</v>
      </c>
      <c r="ABB199" t="s">
        <v>1763</v>
      </c>
      <c r="ABC199" t="s">
        <v>1767</v>
      </c>
      <c r="ABD199" t="s">
        <v>1767</v>
      </c>
      <c r="ABE199" t="s">
        <v>1767</v>
      </c>
      <c r="ABF199" t="s">
        <v>1767</v>
      </c>
      <c r="ABG199" t="s">
        <v>1767</v>
      </c>
      <c r="ABH199" t="s">
        <v>1767</v>
      </c>
      <c r="ABI199" t="s">
        <v>1767</v>
      </c>
      <c r="ABJ199" t="s">
        <v>1767</v>
      </c>
      <c r="ABK199" t="s">
        <v>1763</v>
      </c>
      <c r="ABL199" t="s">
        <v>1763</v>
      </c>
      <c r="ABM199" t="s">
        <v>1767</v>
      </c>
      <c r="ABN199" t="s">
        <v>1767</v>
      </c>
      <c r="ABO199" t="s">
        <v>1767</v>
      </c>
      <c r="ABP199" t="s">
        <v>1767</v>
      </c>
      <c r="ABQ199" t="s">
        <v>1767</v>
      </c>
      <c r="ABR199" t="s">
        <v>1767</v>
      </c>
      <c r="ABS199" t="s">
        <v>1767</v>
      </c>
      <c r="ABT199" t="s">
        <v>1763</v>
      </c>
      <c r="ABU199" t="s">
        <v>1767</v>
      </c>
      <c r="ABV199" t="s">
        <v>1763</v>
      </c>
      <c r="ABW199" t="s">
        <v>1763</v>
      </c>
      <c r="ABX199" t="s">
        <v>1767</v>
      </c>
      <c r="ABY199" t="s">
        <v>1767</v>
      </c>
      <c r="ABZ199" t="s">
        <v>1767</v>
      </c>
      <c r="ACA199" t="s">
        <v>1767</v>
      </c>
      <c r="ACB199" t="s">
        <v>1767</v>
      </c>
      <c r="ACC199" t="s">
        <v>1767</v>
      </c>
      <c r="ACD199" t="s">
        <v>1767</v>
      </c>
      <c r="ACE199" t="s">
        <v>1767</v>
      </c>
      <c r="ACF199" t="s">
        <v>1767</v>
      </c>
      <c r="ACG199" t="s">
        <v>1767</v>
      </c>
      <c r="ACH199" t="s">
        <v>1767</v>
      </c>
      <c r="ACI199" t="s">
        <v>1767</v>
      </c>
    </row>
    <row r="200" spans="1:763">
      <c r="A200" t="s">
        <v>1651</v>
      </c>
      <c r="B200" t="s">
        <v>1652</v>
      </c>
      <c r="C200" t="s">
        <v>1653</v>
      </c>
      <c r="D200" t="s">
        <v>873</v>
      </c>
      <c r="E200" t="s">
        <v>873</v>
      </c>
      <c r="P200" t="s">
        <v>812</v>
      </c>
      <c r="T200" t="s">
        <v>1809</v>
      </c>
      <c r="V200" t="s">
        <v>1763</v>
      </c>
      <c r="X200" t="s">
        <v>1763</v>
      </c>
      <c r="Y200" t="s">
        <v>1764</v>
      </c>
      <c r="AA200" t="s">
        <v>1828</v>
      </c>
      <c r="AB200" t="s">
        <v>1817</v>
      </c>
      <c r="AC200" t="s">
        <v>879</v>
      </c>
      <c r="AD200" t="s">
        <v>1767</v>
      </c>
      <c r="AE200" t="s">
        <v>818</v>
      </c>
      <c r="AF200" t="s">
        <v>879</v>
      </c>
      <c r="AG200" t="s">
        <v>818</v>
      </c>
      <c r="KF200" t="s">
        <v>879</v>
      </c>
      <c r="KH200" t="s">
        <v>818</v>
      </c>
      <c r="KI200" t="s">
        <v>818</v>
      </c>
      <c r="KJ200" t="s">
        <v>818</v>
      </c>
      <c r="KK200" t="s">
        <v>818</v>
      </c>
      <c r="KL200" t="s">
        <v>818</v>
      </c>
      <c r="KM200" t="s">
        <v>818</v>
      </c>
      <c r="KN200" t="s">
        <v>845</v>
      </c>
      <c r="KO200" t="s">
        <v>818</v>
      </c>
      <c r="KP200" t="s">
        <v>818</v>
      </c>
      <c r="KQ200" t="s">
        <v>845</v>
      </c>
      <c r="KR200" t="s">
        <v>818</v>
      </c>
      <c r="KS200" t="s">
        <v>818</v>
      </c>
      <c r="KT200" t="s">
        <v>818</v>
      </c>
      <c r="KU200" t="s">
        <v>845</v>
      </c>
      <c r="KV200" t="s">
        <v>818</v>
      </c>
      <c r="KW200" t="s">
        <v>818</v>
      </c>
      <c r="KX200" t="s">
        <v>845</v>
      </c>
      <c r="KY200" t="s">
        <v>818</v>
      </c>
      <c r="KZ200" t="s">
        <v>845</v>
      </c>
      <c r="LA200" t="s">
        <v>845</v>
      </c>
      <c r="LB200" t="s">
        <v>818</v>
      </c>
      <c r="LC200" t="s">
        <v>845</v>
      </c>
      <c r="LD200" t="s">
        <v>879</v>
      </c>
      <c r="LE200" t="s">
        <v>845</v>
      </c>
      <c r="LF200" t="s">
        <v>837</v>
      </c>
      <c r="LH200" t="s">
        <v>1767</v>
      </c>
      <c r="LI200" t="s">
        <v>1767</v>
      </c>
      <c r="LJ200" t="s">
        <v>1767</v>
      </c>
      <c r="LK200" t="s">
        <v>1763</v>
      </c>
      <c r="LL200" t="s">
        <v>1767</v>
      </c>
      <c r="LM200" t="s">
        <v>1767</v>
      </c>
      <c r="LN200" t="s">
        <v>1767</v>
      </c>
      <c r="LO200" t="s">
        <v>1767</v>
      </c>
      <c r="LQ200" t="s">
        <v>1767</v>
      </c>
      <c r="LR200" t="s">
        <v>845</v>
      </c>
      <c r="LV200" t="s">
        <v>845</v>
      </c>
      <c r="LX200" t="s">
        <v>1767</v>
      </c>
      <c r="MU200" t="s">
        <v>1767</v>
      </c>
      <c r="MV200" t="s">
        <v>1763</v>
      </c>
      <c r="MW200" t="s">
        <v>1767</v>
      </c>
      <c r="MX200" t="s">
        <v>1767</v>
      </c>
      <c r="MY200" t="s">
        <v>1767</v>
      </c>
      <c r="MZ200" t="s">
        <v>1767</v>
      </c>
      <c r="NA200" t="s">
        <v>1767</v>
      </c>
      <c r="NB200" t="s">
        <v>1767</v>
      </c>
      <c r="NR200" t="s">
        <v>1767</v>
      </c>
      <c r="NU200" t="s">
        <v>1902</v>
      </c>
      <c r="NV200" t="s">
        <v>1767</v>
      </c>
      <c r="NY200" t="s">
        <v>845</v>
      </c>
      <c r="NZ200" t="s">
        <v>903</v>
      </c>
      <c r="OP200" t="s">
        <v>1767</v>
      </c>
      <c r="OQ200" t="s">
        <v>1774</v>
      </c>
      <c r="OR200" t="s">
        <v>1775</v>
      </c>
      <c r="OS200" t="s">
        <v>1806</v>
      </c>
      <c r="OT200" t="s">
        <v>1767</v>
      </c>
      <c r="OU200" t="s">
        <v>1767</v>
      </c>
      <c r="OV200" t="s">
        <v>1867</v>
      </c>
      <c r="PA200" t="s">
        <v>1767</v>
      </c>
      <c r="PB200" t="s">
        <v>1767</v>
      </c>
      <c r="PC200" t="s">
        <v>1767</v>
      </c>
      <c r="PD200" t="s">
        <v>1767</v>
      </c>
      <c r="PE200" t="s">
        <v>1767</v>
      </c>
      <c r="PF200" t="s">
        <v>1763</v>
      </c>
      <c r="PG200" t="s">
        <v>1767</v>
      </c>
      <c r="PH200" t="s">
        <v>1767</v>
      </c>
      <c r="PI200" t="s">
        <v>1767</v>
      </c>
      <c r="PJ200" t="s">
        <v>1767</v>
      </c>
      <c r="PM200" t="s">
        <v>879</v>
      </c>
      <c r="PN200" t="s">
        <v>845</v>
      </c>
      <c r="PO200" t="s">
        <v>1812</v>
      </c>
      <c r="PP200" t="s">
        <v>1782</v>
      </c>
      <c r="PQ200" t="s">
        <v>1763</v>
      </c>
      <c r="PR200" t="s">
        <v>1763</v>
      </c>
      <c r="PS200" t="s">
        <v>1767</v>
      </c>
      <c r="PT200" t="s">
        <v>1767</v>
      </c>
      <c r="PU200" t="s">
        <v>1767</v>
      </c>
      <c r="PV200" t="s">
        <v>1767</v>
      </c>
      <c r="PW200" t="s">
        <v>1767</v>
      </c>
      <c r="PX200" t="s">
        <v>1767</v>
      </c>
      <c r="PY200" t="s">
        <v>1767</v>
      </c>
      <c r="PZ200" t="s">
        <v>1767</v>
      </c>
      <c r="QA200" t="s">
        <v>1896</v>
      </c>
      <c r="QB200" t="s">
        <v>1784</v>
      </c>
      <c r="QC200" t="s">
        <v>1858</v>
      </c>
      <c r="QD200" t="s">
        <v>1869</v>
      </c>
      <c r="QE200" t="s">
        <v>845</v>
      </c>
      <c r="QF200" t="s">
        <v>1763</v>
      </c>
      <c r="QG200" t="s">
        <v>1763</v>
      </c>
      <c r="QH200" t="s">
        <v>1763</v>
      </c>
      <c r="QI200" t="s">
        <v>1767</v>
      </c>
      <c r="QJ200" t="s">
        <v>1767</v>
      </c>
      <c r="QK200" t="s">
        <v>1767</v>
      </c>
      <c r="QL200" t="s">
        <v>1767</v>
      </c>
      <c r="QM200" t="s">
        <v>1763</v>
      </c>
      <c r="QN200" t="s">
        <v>1767</v>
      </c>
      <c r="QO200" t="s">
        <v>1767</v>
      </c>
      <c r="QP200" t="s">
        <v>1767</v>
      </c>
      <c r="QQ200" t="s">
        <v>1767</v>
      </c>
      <c r="QR200" t="s">
        <v>1763</v>
      </c>
      <c r="QS200" t="s">
        <v>1767</v>
      </c>
      <c r="QT200" t="s">
        <v>1763</v>
      </c>
      <c r="QU200" t="s">
        <v>1767</v>
      </c>
      <c r="QV200" t="s">
        <v>1767</v>
      </c>
      <c r="QW200" t="s">
        <v>1767</v>
      </c>
      <c r="QX200" t="s">
        <v>1767</v>
      </c>
      <c r="QY200" t="s">
        <v>1767</v>
      </c>
      <c r="QZ200" t="s">
        <v>1767</v>
      </c>
      <c r="RA200" t="s">
        <v>1767</v>
      </c>
      <c r="RB200" t="s">
        <v>1767</v>
      </c>
      <c r="RC200" t="s">
        <v>1767</v>
      </c>
      <c r="RD200" t="s">
        <v>1767</v>
      </c>
      <c r="RE200" t="s">
        <v>1767</v>
      </c>
      <c r="RF200" t="s">
        <v>1767</v>
      </c>
      <c r="RG200" t="s">
        <v>1767</v>
      </c>
      <c r="RH200" t="s">
        <v>1767</v>
      </c>
      <c r="RI200" t="s">
        <v>1767</v>
      </c>
      <c r="RJ200" t="s">
        <v>1767</v>
      </c>
      <c r="RK200" t="s">
        <v>1763</v>
      </c>
      <c r="RL200" t="s">
        <v>1767</v>
      </c>
      <c r="RM200" t="s">
        <v>1767</v>
      </c>
      <c r="RN200" t="s">
        <v>1763</v>
      </c>
      <c r="RO200" t="s">
        <v>1767</v>
      </c>
      <c r="RP200" t="s">
        <v>1767</v>
      </c>
      <c r="RQ200" t="s">
        <v>1767</v>
      </c>
      <c r="RR200" t="s">
        <v>1767</v>
      </c>
      <c r="RS200" t="s">
        <v>1767</v>
      </c>
      <c r="RT200" t="s">
        <v>1767</v>
      </c>
      <c r="RU200" t="s">
        <v>1767</v>
      </c>
      <c r="RV200" t="s">
        <v>1767</v>
      </c>
      <c r="RW200" t="s">
        <v>1767</v>
      </c>
      <c r="RX200" t="s">
        <v>837</v>
      </c>
      <c r="RY200" t="s">
        <v>1037</v>
      </c>
      <c r="RZ200" t="s">
        <v>1763</v>
      </c>
      <c r="SA200" t="s">
        <v>1763</v>
      </c>
      <c r="SB200" t="s">
        <v>1767</v>
      </c>
      <c r="SC200" t="s">
        <v>1767</v>
      </c>
      <c r="SD200" t="s">
        <v>1767</v>
      </c>
      <c r="SE200" t="s">
        <v>1767</v>
      </c>
      <c r="SF200" t="s">
        <v>1767</v>
      </c>
      <c r="SG200" t="s">
        <v>1767</v>
      </c>
      <c r="SH200" t="s">
        <v>1767</v>
      </c>
      <c r="SI200" t="s">
        <v>1767</v>
      </c>
      <c r="SJ200" t="s">
        <v>1767</v>
      </c>
      <c r="SK200" t="s">
        <v>1767</v>
      </c>
      <c r="SL200" t="s">
        <v>1767</v>
      </c>
      <c r="SM200" t="s">
        <v>1763</v>
      </c>
      <c r="SN200" t="s">
        <v>1767</v>
      </c>
      <c r="SO200" t="s">
        <v>1767</v>
      </c>
      <c r="SP200" t="s">
        <v>1767</v>
      </c>
      <c r="SQ200" t="s">
        <v>1767</v>
      </c>
      <c r="SR200" t="s">
        <v>1767</v>
      </c>
      <c r="SS200" t="s">
        <v>1767</v>
      </c>
      <c r="ST200" t="s">
        <v>1767</v>
      </c>
      <c r="SU200" t="s">
        <v>1767</v>
      </c>
      <c r="SV200" t="s">
        <v>1767</v>
      </c>
      <c r="SW200" t="s">
        <v>1767</v>
      </c>
      <c r="SX200" t="s">
        <v>1767</v>
      </c>
      <c r="SY200" t="s">
        <v>1767</v>
      </c>
      <c r="SZ200" t="s">
        <v>1767</v>
      </c>
      <c r="TA200" t="s">
        <v>1767</v>
      </c>
      <c r="TB200" t="s">
        <v>1767</v>
      </c>
      <c r="TC200" t="s">
        <v>1767</v>
      </c>
      <c r="TD200" t="s">
        <v>1767</v>
      </c>
      <c r="TE200" t="s">
        <v>1767</v>
      </c>
      <c r="TF200" t="s">
        <v>1763</v>
      </c>
      <c r="TG200" t="s">
        <v>1767</v>
      </c>
      <c r="TH200" t="s">
        <v>1767</v>
      </c>
      <c r="TI200" t="s">
        <v>1767</v>
      </c>
      <c r="TU200" t="s">
        <v>1767</v>
      </c>
      <c r="TY200" t="s">
        <v>1767</v>
      </c>
      <c r="TZ200" t="s">
        <v>1767</v>
      </c>
      <c r="UA200" t="s">
        <v>1767</v>
      </c>
      <c r="UB200" t="s">
        <v>1767</v>
      </c>
      <c r="UC200" t="s">
        <v>1767</v>
      </c>
      <c r="UD200" t="s">
        <v>1767</v>
      </c>
      <c r="UE200" t="s">
        <v>1767</v>
      </c>
      <c r="UF200" t="s">
        <v>1767</v>
      </c>
      <c r="UG200" t="s">
        <v>1767</v>
      </c>
      <c r="UH200" t="s">
        <v>1763</v>
      </c>
      <c r="UI200" t="s">
        <v>1767</v>
      </c>
      <c r="UJ200" t="s">
        <v>1767</v>
      </c>
      <c r="UK200" t="s">
        <v>1767</v>
      </c>
      <c r="UL200" t="s">
        <v>1763</v>
      </c>
      <c r="UM200" t="s">
        <v>1767</v>
      </c>
      <c r="UN200" t="s">
        <v>1767</v>
      </c>
      <c r="UO200" t="s">
        <v>1767</v>
      </c>
      <c r="UP200" t="s">
        <v>1767</v>
      </c>
      <c r="UQ200" t="s">
        <v>1767</v>
      </c>
      <c r="UR200" t="s">
        <v>1767</v>
      </c>
      <c r="US200" t="s">
        <v>1767</v>
      </c>
      <c r="UT200" t="s">
        <v>1763</v>
      </c>
      <c r="UU200" t="s">
        <v>1767</v>
      </c>
      <c r="UV200" t="s">
        <v>1767</v>
      </c>
      <c r="UW200" t="s">
        <v>1767</v>
      </c>
      <c r="UX200" t="s">
        <v>1767</v>
      </c>
      <c r="UY200" t="s">
        <v>1767</v>
      </c>
      <c r="UZ200" t="s">
        <v>1767</v>
      </c>
      <c r="VB200" t="s">
        <v>1887</v>
      </c>
      <c r="VD200" t="s">
        <v>1767</v>
      </c>
      <c r="VE200" t="s">
        <v>1767</v>
      </c>
      <c r="VF200" t="s">
        <v>1763</v>
      </c>
      <c r="VG200" t="s">
        <v>1763</v>
      </c>
      <c r="VH200" t="s">
        <v>1767</v>
      </c>
      <c r="VI200" t="s">
        <v>1767</v>
      </c>
      <c r="VJ200" t="s">
        <v>1767</v>
      </c>
      <c r="VK200" t="s">
        <v>1767</v>
      </c>
      <c r="VL200" t="s">
        <v>1767</v>
      </c>
      <c r="VM200" t="s">
        <v>1763</v>
      </c>
      <c r="VN200" t="s">
        <v>1767</v>
      </c>
      <c r="VO200" t="s">
        <v>1767</v>
      </c>
      <c r="VP200" t="s">
        <v>1767</v>
      </c>
      <c r="VQ200" t="s">
        <v>1767</v>
      </c>
      <c r="VR200" t="s">
        <v>1763</v>
      </c>
      <c r="VS200" t="s">
        <v>1763</v>
      </c>
      <c r="VT200" t="s">
        <v>1767</v>
      </c>
      <c r="VU200" t="s">
        <v>1763</v>
      </c>
      <c r="VV200" t="s">
        <v>1763</v>
      </c>
      <c r="VW200" t="s">
        <v>1767</v>
      </c>
      <c r="VX200" t="s">
        <v>1767</v>
      </c>
      <c r="VY200" t="s">
        <v>1763</v>
      </c>
      <c r="VZ200" t="s">
        <v>1767</v>
      </c>
      <c r="WA200" t="s">
        <v>1767</v>
      </c>
      <c r="WJ200" t="s">
        <v>1763</v>
      </c>
      <c r="WK200" t="s">
        <v>1763</v>
      </c>
      <c r="WL200" t="s">
        <v>1767</v>
      </c>
      <c r="WM200" t="s">
        <v>1767</v>
      </c>
      <c r="WN200" t="s">
        <v>1767</v>
      </c>
      <c r="WO200" t="s">
        <v>1767</v>
      </c>
      <c r="WP200" t="s">
        <v>1767</v>
      </c>
      <c r="WQ200" t="s">
        <v>1767</v>
      </c>
      <c r="WR200" t="s">
        <v>1767</v>
      </c>
      <c r="WS200" t="s">
        <v>891</v>
      </c>
      <c r="WU200" t="s">
        <v>1763</v>
      </c>
      <c r="WV200" t="s">
        <v>1767</v>
      </c>
      <c r="WW200" t="s">
        <v>1763</v>
      </c>
      <c r="WX200" t="s">
        <v>1767</v>
      </c>
      <c r="WY200" t="s">
        <v>1767</v>
      </c>
      <c r="WZ200" t="s">
        <v>1767</v>
      </c>
      <c r="XA200" t="s">
        <v>1767</v>
      </c>
      <c r="XB200" t="s">
        <v>1767</v>
      </c>
      <c r="XC200" t="s">
        <v>1789</v>
      </c>
      <c r="XD200" t="s">
        <v>1763</v>
      </c>
      <c r="XE200" t="s">
        <v>1767</v>
      </c>
      <c r="XF200" t="s">
        <v>1767</v>
      </c>
      <c r="XG200" t="s">
        <v>1767</v>
      </c>
      <c r="XH200" t="s">
        <v>1767</v>
      </c>
      <c r="XI200" t="s">
        <v>1767</v>
      </c>
      <c r="XJ200" t="s">
        <v>1767</v>
      </c>
      <c r="XK200" t="s">
        <v>1767</v>
      </c>
      <c r="XL200" t="s">
        <v>1767</v>
      </c>
      <c r="XM200" t="s">
        <v>1767</v>
      </c>
      <c r="XN200" t="s">
        <v>1767</v>
      </c>
      <c r="XO200" t="s">
        <v>1767</v>
      </c>
      <c r="XP200" t="s">
        <v>1767</v>
      </c>
      <c r="XQ200" t="s">
        <v>1767</v>
      </c>
      <c r="XR200" t="s">
        <v>1767</v>
      </c>
      <c r="XS200" t="s">
        <v>1767</v>
      </c>
      <c r="XT200" t="s">
        <v>1767</v>
      </c>
      <c r="XU200" t="s">
        <v>1767</v>
      </c>
      <c r="XV200" t="s">
        <v>1767</v>
      </c>
      <c r="XW200" t="s">
        <v>1763</v>
      </c>
      <c r="XX200" t="s">
        <v>1767</v>
      </c>
      <c r="XY200" t="s">
        <v>1767</v>
      </c>
      <c r="XZ200" t="s">
        <v>1767</v>
      </c>
      <c r="ZM200" t="s">
        <v>1767</v>
      </c>
      <c r="ZN200" t="s">
        <v>1767</v>
      </c>
      <c r="ZO200" t="s">
        <v>1767</v>
      </c>
      <c r="ZP200" t="s">
        <v>1767</v>
      </c>
      <c r="ZQ200" t="s">
        <v>1767</v>
      </c>
      <c r="ZR200" t="s">
        <v>1763</v>
      </c>
      <c r="ZS200" t="s">
        <v>1767</v>
      </c>
      <c r="ZT200" t="s">
        <v>1767</v>
      </c>
      <c r="ZU200" t="s">
        <v>1767</v>
      </c>
      <c r="ZV200" t="s">
        <v>1767</v>
      </c>
      <c r="ZW200" t="s">
        <v>1767</v>
      </c>
      <c r="ZX200" t="s">
        <v>1767</v>
      </c>
      <c r="ZY200" t="s">
        <v>1763</v>
      </c>
      <c r="ZZ200" t="s">
        <v>1767</v>
      </c>
      <c r="AAA200" t="s">
        <v>1767</v>
      </c>
      <c r="AAB200" t="s">
        <v>1767</v>
      </c>
      <c r="AAC200" t="s">
        <v>1763</v>
      </c>
      <c r="AAD200" t="s">
        <v>1767</v>
      </c>
      <c r="AAE200" t="s">
        <v>1767</v>
      </c>
      <c r="AAF200" t="s">
        <v>1767</v>
      </c>
      <c r="AAH200" t="s">
        <v>1767</v>
      </c>
      <c r="AAI200" t="s">
        <v>1767</v>
      </c>
      <c r="AAJ200" t="s">
        <v>1763</v>
      </c>
      <c r="AAK200" t="s">
        <v>1767</v>
      </c>
      <c r="AAL200" t="s">
        <v>1763</v>
      </c>
      <c r="AAM200" t="s">
        <v>1767</v>
      </c>
      <c r="AAN200" t="s">
        <v>1767</v>
      </c>
      <c r="AAO200" t="s">
        <v>1767</v>
      </c>
      <c r="AAP200" t="s">
        <v>1767</v>
      </c>
      <c r="AAQ200" t="s">
        <v>1767</v>
      </c>
      <c r="AAR200" t="s">
        <v>1767</v>
      </c>
      <c r="AAS200" t="s">
        <v>1767</v>
      </c>
      <c r="AAT200" t="s">
        <v>1767</v>
      </c>
      <c r="AAV200" t="s">
        <v>1763</v>
      </c>
      <c r="AAW200" t="s">
        <v>1767</v>
      </c>
      <c r="AAX200" t="s">
        <v>1767</v>
      </c>
      <c r="AAY200" t="s">
        <v>1767</v>
      </c>
      <c r="AAZ200" t="s">
        <v>1767</v>
      </c>
      <c r="ABA200" t="s">
        <v>1767</v>
      </c>
      <c r="ABB200" t="s">
        <v>1763</v>
      </c>
      <c r="ABC200" t="s">
        <v>1767</v>
      </c>
      <c r="ABD200" t="s">
        <v>1767</v>
      </c>
      <c r="ABE200" t="s">
        <v>1767</v>
      </c>
      <c r="ABF200" t="s">
        <v>1767</v>
      </c>
      <c r="ABG200" t="s">
        <v>1767</v>
      </c>
      <c r="ABH200" t="s">
        <v>1767</v>
      </c>
      <c r="ABI200" t="s">
        <v>1767</v>
      </c>
      <c r="ABJ200" t="s">
        <v>1767</v>
      </c>
      <c r="ABK200" t="s">
        <v>1767</v>
      </c>
      <c r="ABL200" t="s">
        <v>1767</v>
      </c>
      <c r="ABM200" t="s">
        <v>1767</v>
      </c>
      <c r="ABN200" t="s">
        <v>1767</v>
      </c>
      <c r="ABO200" t="s">
        <v>1767</v>
      </c>
      <c r="ABP200" t="s">
        <v>1767</v>
      </c>
      <c r="ABQ200" t="s">
        <v>1767</v>
      </c>
      <c r="ABR200" t="s">
        <v>1767</v>
      </c>
      <c r="ABS200" t="s">
        <v>1767</v>
      </c>
      <c r="ABT200" t="s">
        <v>1767</v>
      </c>
      <c r="ABU200" t="s">
        <v>1767</v>
      </c>
      <c r="ABV200" t="s">
        <v>1767</v>
      </c>
      <c r="ABW200" t="s">
        <v>1763</v>
      </c>
      <c r="ABX200" t="s">
        <v>1763</v>
      </c>
      <c r="ABY200" t="s">
        <v>1767</v>
      </c>
      <c r="ABZ200" t="s">
        <v>1767</v>
      </c>
      <c r="ACA200" t="s">
        <v>1767</v>
      </c>
      <c r="ACB200" t="s">
        <v>1767</v>
      </c>
      <c r="ACC200" t="s">
        <v>1767</v>
      </c>
      <c r="ACD200" t="s">
        <v>1767</v>
      </c>
      <c r="ACE200" t="s">
        <v>1767</v>
      </c>
      <c r="ACF200" t="s">
        <v>1767</v>
      </c>
      <c r="ACG200" t="s">
        <v>1767</v>
      </c>
      <c r="ACH200" t="s">
        <v>1767</v>
      </c>
      <c r="ACI200" t="s">
        <v>1767</v>
      </c>
    </row>
    <row r="201" spans="1:763">
      <c r="A201" t="s">
        <v>1654</v>
      </c>
      <c r="B201" t="s">
        <v>1655</v>
      </c>
      <c r="C201" t="s">
        <v>1656</v>
      </c>
      <c r="D201" t="s">
        <v>932</v>
      </c>
      <c r="E201" t="s">
        <v>932</v>
      </c>
      <c r="P201" t="s">
        <v>812</v>
      </c>
      <c r="Q201">
        <v>0.874863865752458</v>
      </c>
      <c r="T201" t="s">
        <v>1899</v>
      </c>
      <c r="V201" t="s">
        <v>1763</v>
      </c>
      <c r="X201" t="s">
        <v>1763</v>
      </c>
      <c r="Y201" t="s">
        <v>1764</v>
      </c>
      <c r="AA201" t="s">
        <v>1765</v>
      </c>
      <c r="AB201" t="s">
        <v>1766</v>
      </c>
      <c r="AC201" t="s">
        <v>879</v>
      </c>
      <c r="AD201" t="s">
        <v>1767</v>
      </c>
      <c r="AE201" t="s">
        <v>879</v>
      </c>
      <c r="AF201" t="s">
        <v>818</v>
      </c>
      <c r="AG201" t="s">
        <v>818</v>
      </c>
      <c r="KF201" t="s">
        <v>879</v>
      </c>
      <c r="KH201" t="s">
        <v>818</v>
      </c>
      <c r="KI201" t="s">
        <v>818</v>
      </c>
      <c r="KJ201" t="s">
        <v>818</v>
      </c>
      <c r="KK201" t="s">
        <v>818</v>
      </c>
      <c r="KL201" t="s">
        <v>818</v>
      </c>
      <c r="KM201" t="s">
        <v>845</v>
      </c>
      <c r="KN201" t="s">
        <v>818</v>
      </c>
      <c r="KO201" t="s">
        <v>818</v>
      </c>
      <c r="KP201" t="s">
        <v>818</v>
      </c>
      <c r="KQ201" t="s">
        <v>845</v>
      </c>
      <c r="KR201" t="s">
        <v>818</v>
      </c>
      <c r="KS201" t="s">
        <v>818</v>
      </c>
      <c r="KT201" t="s">
        <v>845</v>
      </c>
      <c r="KU201" t="s">
        <v>818</v>
      </c>
      <c r="KV201" t="s">
        <v>818</v>
      </c>
      <c r="KW201" t="s">
        <v>818</v>
      </c>
      <c r="KX201" t="s">
        <v>845</v>
      </c>
      <c r="KY201" t="s">
        <v>818</v>
      </c>
      <c r="KZ201" t="s">
        <v>845</v>
      </c>
      <c r="LA201" t="s">
        <v>845</v>
      </c>
      <c r="LB201" t="s">
        <v>845</v>
      </c>
      <c r="LC201" t="s">
        <v>845</v>
      </c>
      <c r="LD201" t="s">
        <v>879</v>
      </c>
      <c r="LE201" t="s">
        <v>818</v>
      </c>
      <c r="LF201" t="s">
        <v>837</v>
      </c>
      <c r="LH201" t="s">
        <v>1767</v>
      </c>
      <c r="LI201" t="s">
        <v>1767</v>
      </c>
      <c r="LJ201" t="s">
        <v>1767</v>
      </c>
      <c r="LK201" t="s">
        <v>1767</v>
      </c>
      <c r="LL201" t="s">
        <v>1767</v>
      </c>
      <c r="LM201" t="s">
        <v>1767</v>
      </c>
      <c r="LO201" t="s">
        <v>1763</v>
      </c>
      <c r="LP201" t="s">
        <v>1763</v>
      </c>
      <c r="LQ201" t="s">
        <v>1767</v>
      </c>
      <c r="LR201" t="s">
        <v>818</v>
      </c>
      <c r="LS201" t="s">
        <v>818</v>
      </c>
      <c r="LT201" t="s">
        <v>818</v>
      </c>
      <c r="LU201" t="s">
        <v>818</v>
      </c>
      <c r="LV201" t="s">
        <v>818</v>
      </c>
      <c r="LW201" t="s">
        <v>818</v>
      </c>
      <c r="LX201" t="s">
        <v>1767</v>
      </c>
      <c r="MA201" t="s">
        <v>1768</v>
      </c>
      <c r="MB201" t="s">
        <v>887</v>
      </c>
      <c r="MC201" t="s">
        <v>1804</v>
      </c>
      <c r="MD201" t="s">
        <v>1763</v>
      </c>
      <c r="MF201" t="s">
        <v>1770</v>
      </c>
      <c r="MI201" t="s">
        <v>1763</v>
      </c>
      <c r="MJ201" t="s">
        <v>1771</v>
      </c>
      <c r="MK201" t="s">
        <v>1763</v>
      </c>
      <c r="ML201" t="s">
        <v>1767</v>
      </c>
      <c r="MM201" t="s">
        <v>1767</v>
      </c>
      <c r="MN201" t="s">
        <v>1767</v>
      </c>
      <c r="MO201" t="s">
        <v>1767</v>
      </c>
      <c r="MP201" t="s">
        <v>1767</v>
      </c>
      <c r="MQ201" t="s">
        <v>1763</v>
      </c>
      <c r="MR201" t="s">
        <v>1767</v>
      </c>
      <c r="MS201" t="s">
        <v>1767</v>
      </c>
      <c r="MT201" t="s">
        <v>1767</v>
      </c>
      <c r="MU201" t="s">
        <v>1767</v>
      </c>
      <c r="MV201" t="s">
        <v>1763</v>
      </c>
      <c r="MW201" t="s">
        <v>1763</v>
      </c>
      <c r="MX201" t="s">
        <v>1767</v>
      </c>
      <c r="MY201" t="s">
        <v>1767</v>
      </c>
      <c r="MZ201" t="s">
        <v>1767</v>
      </c>
      <c r="NA201" t="s">
        <v>1767</v>
      </c>
      <c r="NB201" t="s">
        <v>1767</v>
      </c>
      <c r="NR201" t="s">
        <v>1767</v>
      </c>
      <c r="NU201" t="s">
        <v>1870</v>
      </c>
      <c r="NX201" t="s">
        <v>1773</v>
      </c>
      <c r="OP201" t="s">
        <v>1767</v>
      </c>
      <c r="OQ201" t="s">
        <v>1774</v>
      </c>
      <c r="OR201" t="s">
        <v>1880</v>
      </c>
      <c r="OS201" t="s">
        <v>1903</v>
      </c>
      <c r="OT201" t="s">
        <v>1763</v>
      </c>
      <c r="OU201" t="s">
        <v>1763</v>
      </c>
      <c r="OV201" t="s">
        <v>1777</v>
      </c>
      <c r="OW201" t="s">
        <v>1778</v>
      </c>
      <c r="OX201" t="s">
        <v>832</v>
      </c>
      <c r="OY201" t="s">
        <v>1779</v>
      </c>
      <c r="OZ201" t="s">
        <v>849</v>
      </c>
      <c r="PA201" t="s">
        <v>1767</v>
      </c>
      <c r="PB201" t="s">
        <v>1767</v>
      </c>
      <c r="PC201" t="s">
        <v>1767</v>
      </c>
      <c r="PD201" t="s">
        <v>1763</v>
      </c>
      <c r="PE201" t="s">
        <v>1767</v>
      </c>
      <c r="PF201" t="s">
        <v>1767</v>
      </c>
      <c r="PG201" t="s">
        <v>1767</v>
      </c>
      <c r="PH201" t="s">
        <v>1767</v>
      </c>
      <c r="PI201" t="s">
        <v>1767</v>
      </c>
      <c r="PJ201" t="s">
        <v>1767</v>
      </c>
      <c r="PK201" t="s">
        <v>1767</v>
      </c>
      <c r="PL201" t="s">
        <v>1780</v>
      </c>
      <c r="PM201" t="s">
        <v>837</v>
      </c>
      <c r="PN201" t="s">
        <v>845</v>
      </c>
      <c r="PO201" t="s">
        <v>1812</v>
      </c>
      <c r="PP201" t="s">
        <v>1800</v>
      </c>
      <c r="PQ201" t="s">
        <v>1763</v>
      </c>
      <c r="PR201" t="s">
        <v>1763</v>
      </c>
      <c r="PS201" t="s">
        <v>1763</v>
      </c>
      <c r="PT201" t="s">
        <v>1767</v>
      </c>
      <c r="PU201" t="s">
        <v>1767</v>
      </c>
      <c r="PV201" t="s">
        <v>1767</v>
      </c>
      <c r="PW201" t="s">
        <v>1767</v>
      </c>
      <c r="PX201" t="s">
        <v>1767</v>
      </c>
      <c r="PY201" t="s">
        <v>1767</v>
      </c>
      <c r="PZ201" t="s">
        <v>1783</v>
      </c>
      <c r="QA201" t="s">
        <v>841</v>
      </c>
      <c r="QB201" t="s">
        <v>1814</v>
      </c>
      <c r="QC201" t="s">
        <v>1851</v>
      </c>
      <c r="QD201" t="s">
        <v>1815</v>
      </c>
      <c r="QE201" t="s">
        <v>845</v>
      </c>
      <c r="QF201" t="s">
        <v>1763</v>
      </c>
      <c r="QG201" t="s">
        <v>1763</v>
      </c>
      <c r="QH201" t="s">
        <v>1763</v>
      </c>
      <c r="QI201" t="s">
        <v>1767</v>
      </c>
      <c r="QJ201" t="s">
        <v>1763</v>
      </c>
      <c r="QK201" t="s">
        <v>1763</v>
      </c>
      <c r="QL201" t="s">
        <v>1767</v>
      </c>
      <c r="QM201" t="s">
        <v>1767</v>
      </c>
      <c r="QN201" t="s">
        <v>1767</v>
      </c>
      <c r="QO201" t="s">
        <v>1767</v>
      </c>
      <c r="QP201" t="s">
        <v>1767</v>
      </c>
      <c r="QQ201" t="s">
        <v>1767</v>
      </c>
      <c r="QR201" t="s">
        <v>1767</v>
      </c>
      <c r="QS201" t="s">
        <v>1763</v>
      </c>
      <c r="QT201" t="s">
        <v>1767</v>
      </c>
      <c r="QU201" t="s">
        <v>1767</v>
      </c>
      <c r="QV201" t="s">
        <v>1767</v>
      </c>
      <c r="QW201" t="s">
        <v>1767</v>
      </c>
      <c r="QX201" t="s">
        <v>1767</v>
      </c>
      <c r="QY201" t="s">
        <v>1767</v>
      </c>
      <c r="QZ201" t="s">
        <v>1767</v>
      </c>
      <c r="RA201" t="s">
        <v>1767</v>
      </c>
      <c r="RB201" t="s">
        <v>1767</v>
      </c>
      <c r="RC201" t="s">
        <v>1767</v>
      </c>
      <c r="RD201" t="s">
        <v>1767</v>
      </c>
      <c r="RE201" t="s">
        <v>1767</v>
      </c>
      <c r="RF201" t="s">
        <v>1767</v>
      </c>
      <c r="RG201" t="s">
        <v>1767</v>
      </c>
      <c r="RH201" t="s">
        <v>1767</v>
      </c>
      <c r="RI201" t="s">
        <v>1767</v>
      </c>
      <c r="RJ201" t="s">
        <v>1767</v>
      </c>
      <c r="RK201" t="s">
        <v>1767</v>
      </c>
      <c r="RZ201" t="s">
        <v>1767</v>
      </c>
      <c r="SB201" t="s">
        <v>1763</v>
      </c>
      <c r="SC201" t="s">
        <v>1767</v>
      </c>
      <c r="SD201" t="s">
        <v>1763</v>
      </c>
      <c r="SE201" t="s">
        <v>1767</v>
      </c>
      <c r="SF201" t="s">
        <v>1767</v>
      </c>
      <c r="SG201" t="s">
        <v>1763</v>
      </c>
      <c r="SH201" t="s">
        <v>1767</v>
      </c>
      <c r="SI201" t="s">
        <v>1763</v>
      </c>
      <c r="SJ201" t="s">
        <v>1767</v>
      </c>
      <c r="SK201" t="s">
        <v>1767</v>
      </c>
      <c r="SL201" t="s">
        <v>1767</v>
      </c>
      <c r="SM201" t="s">
        <v>1767</v>
      </c>
      <c r="SN201" t="s">
        <v>1767</v>
      </c>
      <c r="SO201" t="s">
        <v>1767</v>
      </c>
      <c r="SP201" t="s">
        <v>1767</v>
      </c>
      <c r="SQ201" t="s">
        <v>1767</v>
      </c>
      <c r="SR201" t="s">
        <v>1763</v>
      </c>
      <c r="SS201" t="s">
        <v>1767</v>
      </c>
      <c r="ST201" t="s">
        <v>1767</v>
      </c>
      <c r="SU201" t="s">
        <v>1763</v>
      </c>
      <c r="SV201" t="s">
        <v>1767</v>
      </c>
      <c r="SW201" t="s">
        <v>1767</v>
      </c>
      <c r="SX201" t="s">
        <v>1767</v>
      </c>
      <c r="SY201" t="s">
        <v>1767</v>
      </c>
      <c r="SZ201" t="s">
        <v>1767</v>
      </c>
      <c r="TA201" t="s">
        <v>1767</v>
      </c>
      <c r="TB201" t="s">
        <v>1767</v>
      </c>
      <c r="TC201" t="s">
        <v>1767</v>
      </c>
      <c r="TD201" t="s">
        <v>1767</v>
      </c>
      <c r="TE201" t="s">
        <v>1767</v>
      </c>
      <c r="TF201" t="s">
        <v>1767</v>
      </c>
      <c r="TG201" t="s">
        <v>1767</v>
      </c>
      <c r="TH201" t="s">
        <v>1767</v>
      </c>
      <c r="TI201" t="s">
        <v>1767</v>
      </c>
      <c r="TJ201" t="s">
        <v>1767</v>
      </c>
      <c r="TU201" t="s">
        <v>1767</v>
      </c>
      <c r="TY201" t="s">
        <v>1763</v>
      </c>
      <c r="TZ201" t="s">
        <v>1767</v>
      </c>
      <c r="UA201" t="s">
        <v>1767</v>
      </c>
      <c r="UB201" t="s">
        <v>1763</v>
      </c>
      <c r="UC201" t="s">
        <v>1763</v>
      </c>
      <c r="UD201" t="s">
        <v>1767</v>
      </c>
      <c r="UE201" t="s">
        <v>1767</v>
      </c>
      <c r="UF201" t="s">
        <v>1767</v>
      </c>
      <c r="UG201" t="s">
        <v>1767</v>
      </c>
      <c r="UH201" t="s">
        <v>1767</v>
      </c>
      <c r="UI201" t="s">
        <v>1767</v>
      </c>
      <c r="UJ201" t="s">
        <v>1767</v>
      </c>
      <c r="UK201" t="s">
        <v>1767</v>
      </c>
      <c r="UL201" t="s">
        <v>1763</v>
      </c>
      <c r="UM201" t="s">
        <v>1767</v>
      </c>
      <c r="UN201" t="s">
        <v>1767</v>
      </c>
      <c r="UO201" t="s">
        <v>1763</v>
      </c>
      <c r="UP201" t="s">
        <v>1763</v>
      </c>
      <c r="UQ201" t="s">
        <v>1767</v>
      </c>
      <c r="UR201" t="s">
        <v>1767</v>
      </c>
      <c r="US201" t="s">
        <v>1767</v>
      </c>
      <c r="UT201" t="s">
        <v>1767</v>
      </c>
      <c r="UU201" t="s">
        <v>1767</v>
      </c>
      <c r="UV201" t="s">
        <v>1767</v>
      </c>
      <c r="UW201" t="s">
        <v>1767</v>
      </c>
      <c r="UX201" t="s">
        <v>1767</v>
      </c>
      <c r="UY201" t="s">
        <v>1767</v>
      </c>
      <c r="UZ201" t="s">
        <v>1767</v>
      </c>
      <c r="VB201" t="s">
        <v>1822</v>
      </c>
      <c r="VC201" t="s">
        <v>1846</v>
      </c>
      <c r="VD201" t="s">
        <v>1763</v>
      </c>
      <c r="VE201" t="s">
        <v>1767</v>
      </c>
      <c r="VF201" t="s">
        <v>1767</v>
      </c>
      <c r="VG201" t="s">
        <v>1767</v>
      </c>
      <c r="VH201" t="s">
        <v>1767</v>
      </c>
      <c r="VI201" t="s">
        <v>1767</v>
      </c>
      <c r="VJ201" t="s">
        <v>1767</v>
      </c>
      <c r="VK201" t="s">
        <v>1767</v>
      </c>
      <c r="VL201" t="s">
        <v>1767</v>
      </c>
      <c r="VM201" t="s">
        <v>1767</v>
      </c>
      <c r="VN201" t="s">
        <v>1767</v>
      </c>
      <c r="VO201" t="s">
        <v>1767</v>
      </c>
      <c r="VP201" t="s">
        <v>1767</v>
      </c>
      <c r="VQ201" t="s">
        <v>1767</v>
      </c>
      <c r="VY201" t="s">
        <v>1767</v>
      </c>
      <c r="VZ201" t="s">
        <v>1763</v>
      </c>
      <c r="WA201" t="s">
        <v>1767</v>
      </c>
      <c r="WJ201" t="s">
        <v>1763</v>
      </c>
      <c r="WK201" t="s">
        <v>1767</v>
      </c>
      <c r="WL201" t="s">
        <v>1763</v>
      </c>
      <c r="WM201" t="s">
        <v>1767</v>
      </c>
      <c r="WN201" t="s">
        <v>1767</v>
      </c>
      <c r="WO201" t="s">
        <v>1767</v>
      </c>
      <c r="WP201" t="s">
        <v>1767</v>
      </c>
      <c r="WQ201" t="s">
        <v>1767</v>
      </c>
      <c r="WR201" t="s">
        <v>1767</v>
      </c>
      <c r="WS201" t="s">
        <v>891</v>
      </c>
      <c r="WU201" t="s">
        <v>1767</v>
      </c>
      <c r="WV201" t="s">
        <v>1767</v>
      </c>
      <c r="WW201" t="s">
        <v>1763</v>
      </c>
      <c r="WX201" t="s">
        <v>1767</v>
      </c>
      <c r="WY201" t="s">
        <v>1767</v>
      </c>
      <c r="WZ201" t="s">
        <v>1767</v>
      </c>
      <c r="XA201" t="s">
        <v>1767</v>
      </c>
      <c r="XB201" t="s">
        <v>1767</v>
      </c>
      <c r="XC201" t="s">
        <v>1789</v>
      </c>
      <c r="XD201" t="s">
        <v>1763</v>
      </c>
      <c r="XE201" t="s">
        <v>1763</v>
      </c>
      <c r="XF201" t="s">
        <v>1767</v>
      </c>
      <c r="XG201" t="s">
        <v>1767</v>
      </c>
      <c r="XH201" t="s">
        <v>1767</v>
      </c>
      <c r="XI201" t="s">
        <v>1767</v>
      </c>
      <c r="XJ201" t="s">
        <v>1767</v>
      </c>
      <c r="XK201" t="s">
        <v>1767</v>
      </c>
      <c r="XL201" t="s">
        <v>1767</v>
      </c>
      <c r="XM201" t="s">
        <v>1767</v>
      </c>
      <c r="XN201" t="s">
        <v>1763</v>
      </c>
      <c r="XO201" t="s">
        <v>1767</v>
      </c>
      <c r="XP201" t="s">
        <v>1767</v>
      </c>
      <c r="XQ201" t="s">
        <v>1767</v>
      </c>
      <c r="XR201" t="s">
        <v>1763</v>
      </c>
      <c r="XS201" t="s">
        <v>1767</v>
      </c>
      <c r="XT201" t="s">
        <v>1763</v>
      </c>
      <c r="XU201" t="s">
        <v>1767</v>
      </c>
      <c r="XV201" t="s">
        <v>1767</v>
      </c>
      <c r="XW201" t="s">
        <v>1767</v>
      </c>
      <c r="XX201" t="s">
        <v>1767</v>
      </c>
      <c r="XY201" t="s">
        <v>1767</v>
      </c>
      <c r="XZ201" t="s">
        <v>1767</v>
      </c>
      <c r="ZM201" t="s">
        <v>1767</v>
      </c>
      <c r="ZN201" t="s">
        <v>1763</v>
      </c>
      <c r="ZO201" t="s">
        <v>1767</v>
      </c>
      <c r="ZP201" t="s">
        <v>1767</v>
      </c>
      <c r="ZQ201" t="s">
        <v>1767</v>
      </c>
      <c r="ZR201" t="s">
        <v>1767</v>
      </c>
      <c r="ZS201" t="s">
        <v>1767</v>
      </c>
      <c r="ZT201" t="s">
        <v>1767</v>
      </c>
      <c r="ZU201" t="s">
        <v>1767</v>
      </c>
      <c r="ZV201" t="s">
        <v>1767</v>
      </c>
      <c r="ZW201" t="s">
        <v>1767</v>
      </c>
      <c r="ZX201" t="s">
        <v>1767</v>
      </c>
      <c r="ZY201" t="s">
        <v>1767</v>
      </c>
      <c r="ZZ201" t="s">
        <v>1767</v>
      </c>
      <c r="AAA201" t="s">
        <v>1763</v>
      </c>
      <c r="AAB201" t="s">
        <v>1767</v>
      </c>
      <c r="AAC201" t="s">
        <v>1767</v>
      </c>
      <c r="AAD201" t="s">
        <v>1767</v>
      </c>
      <c r="AAE201" t="s">
        <v>1767</v>
      </c>
      <c r="AAF201" t="s">
        <v>1767</v>
      </c>
      <c r="AAH201" t="s">
        <v>1767</v>
      </c>
      <c r="AAI201" t="s">
        <v>1767</v>
      </c>
      <c r="AAJ201" t="s">
        <v>1767</v>
      </c>
      <c r="AAK201" t="s">
        <v>1767</v>
      </c>
      <c r="AAL201" t="s">
        <v>1767</v>
      </c>
      <c r="AAM201" t="s">
        <v>1763</v>
      </c>
      <c r="AAN201" t="s">
        <v>1767</v>
      </c>
      <c r="AAO201" t="s">
        <v>1767</v>
      </c>
      <c r="AAP201" t="s">
        <v>1767</v>
      </c>
      <c r="AAQ201" t="s">
        <v>1767</v>
      </c>
      <c r="AAR201" t="s">
        <v>1767</v>
      </c>
      <c r="AAS201" t="s">
        <v>1767</v>
      </c>
      <c r="AAT201" t="s">
        <v>1767</v>
      </c>
      <c r="AAV201" t="s">
        <v>1767</v>
      </c>
      <c r="AAW201" t="s">
        <v>1767</v>
      </c>
      <c r="AAX201" t="s">
        <v>1767</v>
      </c>
      <c r="AAY201" t="s">
        <v>1767</v>
      </c>
      <c r="AAZ201" t="s">
        <v>1767</v>
      </c>
      <c r="ABA201" t="s">
        <v>1767</v>
      </c>
      <c r="ABB201" t="s">
        <v>1767</v>
      </c>
      <c r="ABC201" t="s">
        <v>1767</v>
      </c>
      <c r="ABD201" t="s">
        <v>1767</v>
      </c>
      <c r="ABE201" t="s">
        <v>1767</v>
      </c>
      <c r="ABF201" t="s">
        <v>1767</v>
      </c>
      <c r="ABG201" t="s">
        <v>1767</v>
      </c>
      <c r="ABH201" t="s">
        <v>1767</v>
      </c>
      <c r="ABI201" t="s">
        <v>1767</v>
      </c>
      <c r="ABJ201" t="s">
        <v>1767</v>
      </c>
      <c r="ABK201" t="s">
        <v>1767</v>
      </c>
      <c r="ABL201" t="s">
        <v>1767</v>
      </c>
      <c r="ABM201" t="s">
        <v>1763</v>
      </c>
      <c r="ABN201" t="s">
        <v>1763</v>
      </c>
      <c r="ABO201" t="s">
        <v>1763</v>
      </c>
      <c r="ABP201" t="s">
        <v>1763</v>
      </c>
      <c r="ABQ201" t="s">
        <v>1767</v>
      </c>
      <c r="ABR201" t="s">
        <v>1767</v>
      </c>
      <c r="ABS201" t="s">
        <v>1767</v>
      </c>
      <c r="ABT201" t="s">
        <v>1763</v>
      </c>
      <c r="ABU201" t="s">
        <v>1767</v>
      </c>
      <c r="ABV201" t="s">
        <v>1767</v>
      </c>
      <c r="ABW201" t="s">
        <v>1763</v>
      </c>
      <c r="ABX201" t="s">
        <v>1767</v>
      </c>
      <c r="ABY201" t="s">
        <v>1767</v>
      </c>
      <c r="ABZ201" t="s">
        <v>1767</v>
      </c>
      <c r="ACA201" t="s">
        <v>1767</v>
      </c>
      <c r="ACB201" t="s">
        <v>1763</v>
      </c>
      <c r="ACC201" t="s">
        <v>1767</v>
      </c>
      <c r="ACD201" t="s">
        <v>1767</v>
      </c>
      <c r="ACE201" t="s">
        <v>1767</v>
      </c>
      <c r="ACF201" t="s">
        <v>1767</v>
      </c>
      <c r="ACG201" t="s">
        <v>1767</v>
      </c>
      <c r="ACH201" t="s">
        <v>1767</v>
      </c>
      <c r="ACI201" t="s">
        <v>1767</v>
      </c>
    </row>
    <row r="202" spans="1:763">
      <c r="A202" t="s">
        <v>1657</v>
      </c>
      <c r="B202" t="s">
        <v>1658</v>
      </c>
      <c r="C202" t="s">
        <v>1659</v>
      </c>
      <c r="D202" t="s">
        <v>854</v>
      </c>
      <c r="E202" t="s">
        <v>854</v>
      </c>
      <c r="P202" t="s">
        <v>855</v>
      </c>
      <c r="Q202">
        <v>1.2198080885670051</v>
      </c>
      <c r="T202" t="s">
        <v>1883</v>
      </c>
      <c r="V202" t="s">
        <v>1763</v>
      </c>
      <c r="X202" t="s">
        <v>1767</v>
      </c>
      <c r="Y202" t="s">
        <v>1764</v>
      </c>
      <c r="Z202" t="s">
        <v>1764</v>
      </c>
      <c r="AA202" t="s">
        <v>1792</v>
      </c>
      <c r="AB202" t="s">
        <v>1766</v>
      </c>
      <c r="AC202" t="s">
        <v>1844</v>
      </c>
      <c r="AD202" t="s">
        <v>1763</v>
      </c>
      <c r="AE202" t="s">
        <v>1844</v>
      </c>
      <c r="AF202" t="s">
        <v>818</v>
      </c>
      <c r="AG202" t="s">
        <v>818</v>
      </c>
      <c r="KF202" t="s">
        <v>1844</v>
      </c>
      <c r="KH202" t="s">
        <v>818</v>
      </c>
      <c r="KI202" t="s">
        <v>845</v>
      </c>
      <c r="KJ202" t="s">
        <v>818</v>
      </c>
      <c r="KK202" t="s">
        <v>818</v>
      </c>
      <c r="KL202" t="s">
        <v>818</v>
      </c>
      <c r="KM202" t="s">
        <v>837</v>
      </c>
      <c r="KN202" t="s">
        <v>845</v>
      </c>
      <c r="KO202" t="s">
        <v>818</v>
      </c>
      <c r="KP202" t="s">
        <v>845</v>
      </c>
      <c r="KQ202" t="s">
        <v>879</v>
      </c>
      <c r="KR202" t="s">
        <v>818</v>
      </c>
      <c r="KS202" t="s">
        <v>818</v>
      </c>
      <c r="KT202" t="s">
        <v>818</v>
      </c>
      <c r="KU202" t="s">
        <v>818</v>
      </c>
      <c r="KV202" t="s">
        <v>837</v>
      </c>
      <c r="KW202" t="s">
        <v>836</v>
      </c>
      <c r="KX202" t="s">
        <v>845</v>
      </c>
      <c r="KY202" t="s">
        <v>818</v>
      </c>
      <c r="KZ202" t="s">
        <v>837</v>
      </c>
      <c r="LA202" t="s">
        <v>1057</v>
      </c>
      <c r="LB202" t="s">
        <v>845</v>
      </c>
      <c r="LC202" t="s">
        <v>879</v>
      </c>
      <c r="LD202" t="s">
        <v>1844</v>
      </c>
      <c r="LE202" t="s">
        <v>837</v>
      </c>
      <c r="LF202" t="s">
        <v>1810</v>
      </c>
      <c r="LH202" t="s">
        <v>1763</v>
      </c>
      <c r="LI202" t="s">
        <v>1767</v>
      </c>
      <c r="LJ202" t="s">
        <v>1767</v>
      </c>
      <c r="LK202" t="s">
        <v>1767</v>
      </c>
      <c r="LL202" t="s">
        <v>1767</v>
      </c>
      <c r="LM202" t="s">
        <v>1767</v>
      </c>
      <c r="LN202" t="s">
        <v>1767</v>
      </c>
      <c r="LO202" t="s">
        <v>1767</v>
      </c>
      <c r="LQ202" t="s">
        <v>1767</v>
      </c>
      <c r="LR202" t="s">
        <v>845</v>
      </c>
      <c r="LV202" t="s">
        <v>845</v>
      </c>
      <c r="LX202" t="s">
        <v>1767</v>
      </c>
      <c r="MA202" t="s">
        <v>1793</v>
      </c>
      <c r="MB202" t="s">
        <v>913</v>
      </c>
      <c r="MC202" t="s">
        <v>1838</v>
      </c>
      <c r="MD202" t="s">
        <v>1767</v>
      </c>
      <c r="ME202" t="s">
        <v>1805</v>
      </c>
      <c r="MF202" t="s">
        <v>1770</v>
      </c>
      <c r="MI202" t="s">
        <v>1767</v>
      </c>
      <c r="MJ202" t="s">
        <v>1771</v>
      </c>
      <c r="MK202" t="s">
        <v>1767</v>
      </c>
      <c r="ML202" t="s">
        <v>1767</v>
      </c>
      <c r="MM202" t="s">
        <v>1763</v>
      </c>
      <c r="MN202" t="s">
        <v>1767</v>
      </c>
      <c r="MO202" t="s">
        <v>1767</v>
      </c>
      <c r="MP202" t="s">
        <v>1767</v>
      </c>
      <c r="MQ202" t="s">
        <v>1767</v>
      </c>
      <c r="MR202" t="s">
        <v>1767</v>
      </c>
      <c r="MS202" t="s">
        <v>1767</v>
      </c>
      <c r="MT202" t="s">
        <v>1767</v>
      </c>
      <c r="MU202" t="s">
        <v>1767</v>
      </c>
      <c r="MV202" t="s">
        <v>1767</v>
      </c>
      <c r="MW202" t="s">
        <v>1767</v>
      </c>
      <c r="MX202" t="s">
        <v>1767</v>
      </c>
      <c r="MY202" t="s">
        <v>1763</v>
      </c>
      <c r="MZ202" t="s">
        <v>1767</v>
      </c>
      <c r="NA202" t="s">
        <v>1767</v>
      </c>
      <c r="NB202" t="s">
        <v>1767</v>
      </c>
      <c r="NR202" t="s">
        <v>1767</v>
      </c>
      <c r="NU202" t="s">
        <v>1882</v>
      </c>
      <c r="NX202" t="s">
        <v>1773</v>
      </c>
      <c r="NY202" t="s">
        <v>837</v>
      </c>
      <c r="NZ202" t="s">
        <v>889</v>
      </c>
      <c r="OP202" t="s">
        <v>1767</v>
      </c>
      <c r="OQ202" t="s">
        <v>890</v>
      </c>
      <c r="OR202" t="s">
        <v>1797</v>
      </c>
      <c r="OS202" t="s">
        <v>1806</v>
      </c>
      <c r="OT202" t="s">
        <v>1763</v>
      </c>
      <c r="OU202" t="s">
        <v>1767</v>
      </c>
      <c r="OV202" t="s">
        <v>1777</v>
      </c>
      <c r="OW202" t="s">
        <v>1778</v>
      </c>
      <c r="OX202" t="s">
        <v>1932</v>
      </c>
      <c r="OY202" t="s">
        <v>1779</v>
      </c>
      <c r="OZ202" t="s">
        <v>907</v>
      </c>
      <c r="PA202" t="s">
        <v>1763</v>
      </c>
      <c r="PB202" t="s">
        <v>1767</v>
      </c>
      <c r="PC202" t="s">
        <v>1767</v>
      </c>
      <c r="PD202" t="s">
        <v>1767</v>
      </c>
      <c r="PE202" t="s">
        <v>1767</v>
      </c>
      <c r="PF202" t="s">
        <v>1767</v>
      </c>
      <c r="PG202" t="s">
        <v>1767</v>
      </c>
      <c r="PH202" t="s">
        <v>1767</v>
      </c>
      <c r="PI202" t="s">
        <v>1767</v>
      </c>
      <c r="PJ202" t="s">
        <v>1767</v>
      </c>
      <c r="PK202" t="s">
        <v>1767</v>
      </c>
      <c r="PL202" t="s">
        <v>1780</v>
      </c>
      <c r="PM202" t="s">
        <v>836</v>
      </c>
      <c r="PN202" t="s">
        <v>879</v>
      </c>
      <c r="PO202" t="s">
        <v>1812</v>
      </c>
      <c r="PP202" t="s">
        <v>1782</v>
      </c>
      <c r="PQ202" t="s">
        <v>1763</v>
      </c>
      <c r="PR202" t="s">
        <v>1763</v>
      </c>
      <c r="PS202" t="s">
        <v>1767</v>
      </c>
      <c r="PT202" t="s">
        <v>1767</v>
      </c>
      <c r="PU202" t="s">
        <v>1767</v>
      </c>
      <c r="PV202" t="s">
        <v>1767</v>
      </c>
      <c r="PW202" t="s">
        <v>1767</v>
      </c>
      <c r="PX202" t="s">
        <v>1767</v>
      </c>
      <c r="PY202" t="s">
        <v>1767</v>
      </c>
      <c r="PZ202" t="s">
        <v>1783</v>
      </c>
      <c r="QD202" t="s">
        <v>1786</v>
      </c>
      <c r="QE202" t="s">
        <v>837</v>
      </c>
      <c r="QF202" t="s">
        <v>1763</v>
      </c>
      <c r="QG202" t="s">
        <v>1763</v>
      </c>
      <c r="QH202" t="s">
        <v>1763</v>
      </c>
      <c r="QI202" t="s">
        <v>1767</v>
      </c>
      <c r="QJ202" t="s">
        <v>1763</v>
      </c>
      <c r="QK202" t="s">
        <v>1763</v>
      </c>
      <c r="QL202" t="s">
        <v>1767</v>
      </c>
      <c r="QM202" t="s">
        <v>1767</v>
      </c>
      <c r="QN202" t="s">
        <v>1767</v>
      </c>
      <c r="QO202" t="s">
        <v>1767</v>
      </c>
      <c r="QP202" t="s">
        <v>1767</v>
      </c>
      <c r="QQ202" t="s">
        <v>1767</v>
      </c>
      <c r="QR202" t="s">
        <v>1763</v>
      </c>
      <c r="QS202" t="s">
        <v>1767</v>
      </c>
      <c r="QT202" t="s">
        <v>1767</v>
      </c>
      <c r="QU202" t="s">
        <v>1767</v>
      </c>
      <c r="QV202" t="s">
        <v>1763</v>
      </c>
      <c r="QW202" t="s">
        <v>1767</v>
      </c>
      <c r="QX202" t="s">
        <v>1767</v>
      </c>
      <c r="QY202" t="s">
        <v>1767</v>
      </c>
      <c r="QZ202" t="s">
        <v>1767</v>
      </c>
      <c r="RA202" t="s">
        <v>1767</v>
      </c>
      <c r="RB202" t="s">
        <v>1767</v>
      </c>
      <c r="RC202" t="s">
        <v>1767</v>
      </c>
      <c r="RD202" t="s">
        <v>1767</v>
      </c>
      <c r="RE202" t="s">
        <v>1767</v>
      </c>
      <c r="RF202" t="s">
        <v>1767</v>
      </c>
      <c r="RG202" t="s">
        <v>1767</v>
      </c>
      <c r="RH202" t="s">
        <v>1767</v>
      </c>
      <c r="RI202" t="s">
        <v>1767</v>
      </c>
      <c r="RJ202" t="s">
        <v>1767</v>
      </c>
      <c r="RK202" t="s">
        <v>1763</v>
      </c>
      <c r="RL202" t="s">
        <v>1763</v>
      </c>
      <c r="RM202" t="s">
        <v>1763</v>
      </c>
      <c r="RN202" t="s">
        <v>1767</v>
      </c>
      <c r="RO202" t="s">
        <v>1767</v>
      </c>
      <c r="RP202" t="s">
        <v>1767</v>
      </c>
      <c r="RQ202" t="s">
        <v>1767</v>
      </c>
      <c r="RR202" t="s">
        <v>1767</v>
      </c>
      <c r="RS202" t="s">
        <v>1767</v>
      </c>
      <c r="RT202" t="s">
        <v>1767</v>
      </c>
      <c r="RU202" t="s">
        <v>1767</v>
      </c>
      <c r="RV202" t="s">
        <v>1767</v>
      </c>
      <c r="RW202" t="s">
        <v>1767</v>
      </c>
      <c r="RX202" t="s">
        <v>1057</v>
      </c>
      <c r="RY202" t="s">
        <v>897</v>
      </c>
      <c r="RZ202" t="s">
        <v>1763</v>
      </c>
      <c r="SA202" t="s">
        <v>1767</v>
      </c>
      <c r="SB202" t="s">
        <v>1763</v>
      </c>
      <c r="SC202" t="s">
        <v>1767</v>
      </c>
      <c r="SD202" t="s">
        <v>1767</v>
      </c>
      <c r="SE202" t="s">
        <v>1767</v>
      </c>
      <c r="SF202" t="s">
        <v>1767</v>
      </c>
      <c r="SG202" t="s">
        <v>1767</v>
      </c>
      <c r="SH202" t="s">
        <v>1767</v>
      </c>
      <c r="SI202" t="s">
        <v>1767</v>
      </c>
      <c r="SJ202" t="s">
        <v>1767</v>
      </c>
      <c r="SK202" t="s">
        <v>1767</v>
      </c>
      <c r="SL202" t="s">
        <v>1767</v>
      </c>
      <c r="SM202" t="s">
        <v>1767</v>
      </c>
      <c r="SN202" t="s">
        <v>1767</v>
      </c>
      <c r="SO202" t="s">
        <v>1767</v>
      </c>
      <c r="SP202" t="s">
        <v>1767</v>
      </c>
      <c r="SQ202" t="s">
        <v>1767</v>
      </c>
      <c r="SR202" t="s">
        <v>1767</v>
      </c>
      <c r="SS202" t="s">
        <v>1767</v>
      </c>
      <c r="ST202" t="s">
        <v>1767</v>
      </c>
      <c r="SU202" t="s">
        <v>1767</v>
      </c>
      <c r="SV202" t="s">
        <v>1767</v>
      </c>
      <c r="SW202" t="s">
        <v>1767</v>
      </c>
      <c r="SX202" t="s">
        <v>1767</v>
      </c>
      <c r="SY202" t="s">
        <v>1767</v>
      </c>
      <c r="SZ202" t="s">
        <v>1767</v>
      </c>
      <c r="TA202" t="s">
        <v>1767</v>
      </c>
      <c r="TB202" t="s">
        <v>1767</v>
      </c>
      <c r="TC202" t="s">
        <v>1767</v>
      </c>
      <c r="TD202" t="s">
        <v>1767</v>
      </c>
      <c r="TE202" t="s">
        <v>1767</v>
      </c>
      <c r="TF202" t="s">
        <v>1763</v>
      </c>
      <c r="TG202" t="s">
        <v>1767</v>
      </c>
      <c r="TH202" t="s">
        <v>1767</v>
      </c>
      <c r="TI202" t="s">
        <v>1767</v>
      </c>
      <c r="TJ202" t="s">
        <v>1767</v>
      </c>
      <c r="TU202" t="s">
        <v>1767</v>
      </c>
      <c r="TY202" t="s">
        <v>1767</v>
      </c>
      <c r="TZ202" t="s">
        <v>1767</v>
      </c>
      <c r="UA202" t="s">
        <v>1767</v>
      </c>
      <c r="UB202" t="s">
        <v>1767</v>
      </c>
      <c r="UC202" t="s">
        <v>1767</v>
      </c>
      <c r="UD202" t="s">
        <v>1767</v>
      </c>
      <c r="UE202" t="s">
        <v>1767</v>
      </c>
      <c r="UF202" t="s">
        <v>1767</v>
      </c>
      <c r="UG202" t="s">
        <v>1767</v>
      </c>
      <c r="UH202" t="s">
        <v>1767</v>
      </c>
      <c r="UI202" t="s">
        <v>1767</v>
      </c>
      <c r="UJ202" t="s">
        <v>1763</v>
      </c>
      <c r="UK202" t="s">
        <v>1767</v>
      </c>
      <c r="UL202" t="s">
        <v>1763</v>
      </c>
      <c r="UM202" t="s">
        <v>1767</v>
      </c>
      <c r="UN202" t="s">
        <v>1767</v>
      </c>
      <c r="UO202" t="s">
        <v>1767</v>
      </c>
      <c r="UP202" t="s">
        <v>1767</v>
      </c>
      <c r="UQ202" t="s">
        <v>1767</v>
      </c>
      <c r="UR202" t="s">
        <v>1767</v>
      </c>
      <c r="US202" t="s">
        <v>1767</v>
      </c>
      <c r="UT202" t="s">
        <v>1767</v>
      </c>
      <c r="UU202" t="s">
        <v>1767</v>
      </c>
      <c r="UV202" t="s">
        <v>1767</v>
      </c>
      <c r="UW202" t="s">
        <v>1763</v>
      </c>
      <c r="UX202" t="s">
        <v>1767</v>
      </c>
      <c r="UY202" t="s">
        <v>1767</v>
      </c>
      <c r="UZ202" t="s">
        <v>1767</v>
      </c>
      <c r="VD202" t="s">
        <v>1763</v>
      </c>
      <c r="VE202" t="s">
        <v>1767</v>
      </c>
      <c r="VF202" t="s">
        <v>1767</v>
      </c>
      <c r="VG202" t="s">
        <v>1767</v>
      </c>
      <c r="VH202" t="s">
        <v>1767</v>
      </c>
      <c r="VI202" t="s">
        <v>1767</v>
      </c>
      <c r="VJ202" t="s">
        <v>1767</v>
      </c>
      <c r="VK202" t="s">
        <v>1767</v>
      </c>
      <c r="VL202" t="s">
        <v>1767</v>
      </c>
      <c r="VM202" t="s">
        <v>1767</v>
      </c>
      <c r="VN202" t="s">
        <v>1767</v>
      </c>
      <c r="VO202" t="s">
        <v>1767</v>
      </c>
      <c r="VP202" t="s">
        <v>1767</v>
      </c>
      <c r="VQ202" t="s">
        <v>1767</v>
      </c>
      <c r="VR202" t="s">
        <v>1767</v>
      </c>
      <c r="VY202" t="s">
        <v>1767</v>
      </c>
      <c r="VZ202" t="s">
        <v>1763</v>
      </c>
      <c r="WA202" t="s">
        <v>1767</v>
      </c>
      <c r="WJ202" t="s">
        <v>1767</v>
      </c>
      <c r="WK202" t="s">
        <v>1763</v>
      </c>
      <c r="WL202" t="s">
        <v>1767</v>
      </c>
      <c r="WM202" t="s">
        <v>1767</v>
      </c>
      <c r="WN202" t="s">
        <v>1767</v>
      </c>
      <c r="WO202" t="s">
        <v>1767</v>
      </c>
      <c r="WP202" t="s">
        <v>1767</v>
      </c>
      <c r="WQ202" t="s">
        <v>1767</v>
      </c>
      <c r="WR202" t="s">
        <v>1767</v>
      </c>
      <c r="WS202" t="s">
        <v>846</v>
      </c>
      <c r="WU202" t="s">
        <v>1767</v>
      </c>
      <c r="WV202" t="s">
        <v>1767</v>
      </c>
      <c r="WW202" t="s">
        <v>1767</v>
      </c>
      <c r="WX202" t="s">
        <v>1767</v>
      </c>
      <c r="WY202" t="s">
        <v>1767</v>
      </c>
      <c r="WZ202" t="s">
        <v>1763</v>
      </c>
      <c r="XA202" t="s">
        <v>1767</v>
      </c>
      <c r="XB202" t="s">
        <v>1767</v>
      </c>
      <c r="XC202" t="s">
        <v>1789</v>
      </c>
      <c r="XD202" t="s">
        <v>1763</v>
      </c>
      <c r="XE202" t="s">
        <v>1767</v>
      </c>
      <c r="XF202" t="s">
        <v>1767</v>
      </c>
      <c r="XG202" t="s">
        <v>1767</v>
      </c>
      <c r="XH202" t="s">
        <v>1767</v>
      </c>
      <c r="XI202" t="s">
        <v>1767</v>
      </c>
      <c r="XJ202" t="s">
        <v>1767</v>
      </c>
      <c r="XK202" t="s">
        <v>1767</v>
      </c>
      <c r="XL202" t="s">
        <v>1767</v>
      </c>
      <c r="XM202" t="s">
        <v>1767</v>
      </c>
      <c r="XN202" t="s">
        <v>1767</v>
      </c>
      <c r="XO202" t="s">
        <v>1767</v>
      </c>
      <c r="XP202" t="s">
        <v>1767</v>
      </c>
      <c r="XQ202" t="s">
        <v>1767</v>
      </c>
      <c r="XR202" t="s">
        <v>1767</v>
      </c>
      <c r="XS202" t="s">
        <v>1767</v>
      </c>
      <c r="XT202" t="s">
        <v>1767</v>
      </c>
      <c r="XU202" t="s">
        <v>1767</v>
      </c>
      <c r="XV202" t="s">
        <v>1767</v>
      </c>
      <c r="XW202" t="s">
        <v>1763</v>
      </c>
      <c r="XX202" t="s">
        <v>1767</v>
      </c>
      <c r="XY202" t="s">
        <v>1767</v>
      </c>
      <c r="XZ202" t="s">
        <v>1767</v>
      </c>
      <c r="ZM202" t="s">
        <v>1767</v>
      </c>
      <c r="ZN202" t="s">
        <v>1763</v>
      </c>
      <c r="ZO202" t="s">
        <v>1767</v>
      </c>
      <c r="ZP202" t="s">
        <v>1767</v>
      </c>
      <c r="ZQ202" t="s">
        <v>1767</v>
      </c>
      <c r="ZR202" t="s">
        <v>1763</v>
      </c>
      <c r="ZS202" t="s">
        <v>1767</v>
      </c>
      <c r="ZT202" t="s">
        <v>1767</v>
      </c>
      <c r="ZU202" t="s">
        <v>1767</v>
      </c>
      <c r="ZV202" t="s">
        <v>1767</v>
      </c>
      <c r="ZW202" t="s">
        <v>1767</v>
      </c>
      <c r="ZX202" t="s">
        <v>1767</v>
      </c>
      <c r="ZY202" t="s">
        <v>1767</v>
      </c>
      <c r="ZZ202" t="s">
        <v>1767</v>
      </c>
      <c r="AAA202" t="s">
        <v>1763</v>
      </c>
      <c r="AAB202" t="s">
        <v>1767</v>
      </c>
      <c r="AAC202" t="s">
        <v>1767</v>
      </c>
      <c r="AAD202" t="s">
        <v>1767</v>
      </c>
      <c r="AAE202" t="s">
        <v>1767</v>
      </c>
      <c r="AAF202" t="s">
        <v>1767</v>
      </c>
      <c r="AAH202" t="s">
        <v>1763</v>
      </c>
      <c r="AAI202" t="s">
        <v>1767</v>
      </c>
      <c r="AAJ202" t="s">
        <v>1767</v>
      </c>
      <c r="AAK202" t="s">
        <v>1763</v>
      </c>
      <c r="AAL202" t="s">
        <v>1763</v>
      </c>
      <c r="AAM202" t="s">
        <v>1767</v>
      </c>
      <c r="AAN202" t="s">
        <v>1767</v>
      </c>
      <c r="AAO202" t="s">
        <v>1767</v>
      </c>
      <c r="AAP202" t="s">
        <v>1767</v>
      </c>
      <c r="AAQ202" t="s">
        <v>1767</v>
      </c>
      <c r="AAR202" t="s">
        <v>1767</v>
      </c>
      <c r="AAS202" t="s">
        <v>1767</v>
      </c>
      <c r="AAT202" t="s">
        <v>1767</v>
      </c>
      <c r="AAV202" t="s">
        <v>1763</v>
      </c>
      <c r="AAW202" t="s">
        <v>1767</v>
      </c>
      <c r="AAX202" t="s">
        <v>1767</v>
      </c>
      <c r="AAY202" t="s">
        <v>1767</v>
      </c>
      <c r="AAZ202" t="s">
        <v>1767</v>
      </c>
      <c r="ABA202" t="s">
        <v>1767</v>
      </c>
      <c r="ABB202" t="s">
        <v>1763</v>
      </c>
      <c r="ABC202" t="s">
        <v>1767</v>
      </c>
      <c r="ABD202" t="s">
        <v>1767</v>
      </c>
      <c r="ABE202" t="s">
        <v>1767</v>
      </c>
      <c r="ABF202" t="s">
        <v>1767</v>
      </c>
      <c r="ABG202" t="s">
        <v>1767</v>
      </c>
      <c r="ABH202" t="s">
        <v>1767</v>
      </c>
      <c r="ABI202" t="s">
        <v>1767</v>
      </c>
      <c r="ABJ202" t="s">
        <v>1767</v>
      </c>
      <c r="ABK202" t="s">
        <v>1763</v>
      </c>
      <c r="ABL202" t="s">
        <v>1767</v>
      </c>
      <c r="ABM202" t="s">
        <v>1767</v>
      </c>
      <c r="ABN202" t="s">
        <v>1767</v>
      </c>
      <c r="ABO202" t="s">
        <v>1767</v>
      </c>
      <c r="ABP202" t="s">
        <v>1767</v>
      </c>
      <c r="ABQ202" t="s">
        <v>1767</v>
      </c>
      <c r="ABR202" t="s">
        <v>1767</v>
      </c>
      <c r="ABS202" t="s">
        <v>1767</v>
      </c>
      <c r="ABT202" t="s">
        <v>1767</v>
      </c>
      <c r="ABU202" t="s">
        <v>1767</v>
      </c>
      <c r="ABV202" t="s">
        <v>1767</v>
      </c>
      <c r="ABW202" t="s">
        <v>1763</v>
      </c>
      <c r="ABX202" t="s">
        <v>1763</v>
      </c>
      <c r="ABY202" t="s">
        <v>1767</v>
      </c>
      <c r="ABZ202" t="s">
        <v>1767</v>
      </c>
      <c r="ACA202" t="s">
        <v>1767</v>
      </c>
      <c r="ACB202" t="s">
        <v>1767</v>
      </c>
      <c r="ACC202" t="s">
        <v>1767</v>
      </c>
      <c r="ACD202" t="s">
        <v>1767</v>
      </c>
      <c r="ACE202" t="s">
        <v>1767</v>
      </c>
      <c r="ACF202" t="s">
        <v>1767</v>
      </c>
      <c r="ACG202" t="s">
        <v>1767</v>
      </c>
      <c r="ACH202" t="s">
        <v>1767</v>
      </c>
      <c r="ACI202" t="s">
        <v>1763</v>
      </c>
    </row>
    <row r="203" spans="1:763">
      <c r="A203" t="s">
        <v>1660</v>
      </c>
      <c r="B203" t="s">
        <v>1661</v>
      </c>
      <c r="C203" t="s">
        <v>1662</v>
      </c>
      <c r="D203" t="s">
        <v>977</v>
      </c>
      <c r="E203" t="s">
        <v>977</v>
      </c>
      <c r="P203" t="s">
        <v>812</v>
      </c>
      <c r="Q203">
        <v>0.874863865752458</v>
      </c>
      <c r="T203" t="s">
        <v>1809</v>
      </c>
      <c r="V203" t="s">
        <v>1763</v>
      </c>
      <c r="X203" t="s">
        <v>1767</v>
      </c>
      <c r="Y203" t="s">
        <v>1764</v>
      </c>
      <c r="Z203" t="s">
        <v>1791</v>
      </c>
      <c r="AA203" t="s">
        <v>1828</v>
      </c>
      <c r="AB203" t="s">
        <v>1766</v>
      </c>
      <c r="AC203" t="s">
        <v>1057</v>
      </c>
      <c r="AD203" t="s">
        <v>1767</v>
      </c>
      <c r="AE203" t="s">
        <v>836</v>
      </c>
      <c r="AF203" t="s">
        <v>845</v>
      </c>
      <c r="AG203" t="s">
        <v>818</v>
      </c>
      <c r="KF203" t="s">
        <v>1057</v>
      </c>
      <c r="KH203" t="s">
        <v>818</v>
      </c>
      <c r="KI203" t="s">
        <v>818</v>
      </c>
      <c r="KJ203" t="s">
        <v>845</v>
      </c>
      <c r="KK203" t="s">
        <v>845</v>
      </c>
      <c r="KL203" t="s">
        <v>845</v>
      </c>
      <c r="KM203" t="s">
        <v>818</v>
      </c>
      <c r="KN203" t="s">
        <v>845</v>
      </c>
      <c r="KO203" t="s">
        <v>818</v>
      </c>
      <c r="KP203" t="s">
        <v>879</v>
      </c>
      <c r="KQ203" t="s">
        <v>845</v>
      </c>
      <c r="KR203" t="s">
        <v>818</v>
      </c>
      <c r="KS203" t="s">
        <v>818</v>
      </c>
      <c r="KT203" t="s">
        <v>818</v>
      </c>
      <c r="KU203" t="s">
        <v>818</v>
      </c>
      <c r="KV203" t="s">
        <v>818</v>
      </c>
      <c r="KW203" t="s">
        <v>818</v>
      </c>
      <c r="KX203" t="s">
        <v>845</v>
      </c>
      <c r="KY203" t="s">
        <v>818</v>
      </c>
      <c r="KZ203" t="s">
        <v>818</v>
      </c>
      <c r="LA203" t="s">
        <v>845</v>
      </c>
      <c r="LB203" t="s">
        <v>845</v>
      </c>
      <c r="LC203" t="s">
        <v>879</v>
      </c>
      <c r="LD203" t="s">
        <v>1057</v>
      </c>
      <c r="LE203" t="s">
        <v>837</v>
      </c>
      <c r="LF203" t="s">
        <v>837</v>
      </c>
      <c r="LH203" t="s">
        <v>1767</v>
      </c>
      <c r="LI203" t="s">
        <v>1767</v>
      </c>
      <c r="LJ203" t="s">
        <v>1767</v>
      </c>
      <c r="LK203" t="s">
        <v>1767</v>
      </c>
      <c r="LL203" t="s">
        <v>1767</v>
      </c>
      <c r="LM203" t="s">
        <v>1767</v>
      </c>
      <c r="LO203" t="s">
        <v>1767</v>
      </c>
      <c r="LQ203" t="s">
        <v>1767</v>
      </c>
      <c r="LR203" t="s">
        <v>845</v>
      </c>
      <c r="LS203" t="s">
        <v>818</v>
      </c>
      <c r="LV203" t="s">
        <v>845</v>
      </c>
      <c r="LX203" t="s">
        <v>1767</v>
      </c>
      <c r="MA203" t="s">
        <v>1793</v>
      </c>
      <c r="MB203" t="s">
        <v>913</v>
      </c>
      <c r="MC203" t="s">
        <v>1804</v>
      </c>
      <c r="MD203" t="s">
        <v>1763</v>
      </c>
      <c r="MF203" t="s">
        <v>1770</v>
      </c>
      <c r="MI203" t="s">
        <v>1763</v>
      </c>
      <c r="MJ203" t="s">
        <v>1771</v>
      </c>
      <c r="MK203" t="s">
        <v>1763</v>
      </c>
      <c r="ML203" t="s">
        <v>1767</v>
      </c>
      <c r="MM203" t="s">
        <v>1767</v>
      </c>
      <c r="MN203" t="s">
        <v>1767</v>
      </c>
      <c r="MO203" t="s">
        <v>1767</v>
      </c>
      <c r="MP203" t="s">
        <v>1767</v>
      </c>
      <c r="MQ203" t="s">
        <v>1767</v>
      </c>
      <c r="MR203" t="s">
        <v>1767</v>
      </c>
      <c r="MS203" t="s">
        <v>1767</v>
      </c>
      <c r="MT203" t="s">
        <v>1767</v>
      </c>
      <c r="MU203" t="s">
        <v>1767</v>
      </c>
      <c r="MV203" t="s">
        <v>1767</v>
      </c>
      <c r="MW203" t="s">
        <v>1763</v>
      </c>
      <c r="MX203" t="s">
        <v>1767</v>
      </c>
      <c r="MY203" t="s">
        <v>1767</v>
      </c>
      <c r="MZ203" t="s">
        <v>1767</v>
      </c>
      <c r="NA203" t="s">
        <v>1767</v>
      </c>
      <c r="NB203" t="s">
        <v>1767</v>
      </c>
      <c r="NR203" t="s">
        <v>1763</v>
      </c>
      <c r="NS203" t="s">
        <v>1767</v>
      </c>
      <c r="NU203" t="s">
        <v>1882</v>
      </c>
      <c r="NX203" t="s">
        <v>1773</v>
      </c>
      <c r="NY203" t="s">
        <v>837</v>
      </c>
      <c r="NZ203" t="s">
        <v>903</v>
      </c>
      <c r="OP203" t="s">
        <v>1763</v>
      </c>
      <c r="OQ203" t="s">
        <v>1774</v>
      </c>
      <c r="OR203" t="s">
        <v>1775</v>
      </c>
      <c r="OS203" t="s">
        <v>1806</v>
      </c>
      <c r="OT203" t="s">
        <v>1763</v>
      </c>
      <c r="OU203" t="s">
        <v>1767</v>
      </c>
      <c r="OV203" t="s">
        <v>1777</v>
      </c>
      <c r="OW203" t="s">
        <v>1798</v>
      </c>
      <c r="OX203" t="s">
        <v>1932</v>
      </c>
      <c r="OY203" t="s">
        <v>1779</v>
      </c>
      <c r="OZ203" t="s">
        <v>865</v>
      </c>
      <c r="PA203" t="s">
        <v>1767</v>
      </c>
      <c r="PB203" t="s">
        <v>1767</v>
      </c>
      <c r="PC203" t="s">
        <v>1767</v>
      </c>
      <c r="PD203" t="s">
        <v>1767</v>
      </c>
      <c r="PE203" t="s">
        <v>1763</v>
      </c>
      <c r="PF203" t="s">
        <v>1767</v>
      </c>
      <c r="PG203" t="s">
        <v>1767</v>
      </c>
      <c r="PH203" t="s">
        <v>1767</v>
      </c>
      <c r="PI203" t="s">
        <v>1767</v>
      </c>
      <c r="PJ203" t="s">
        <v>1767</v>
      </c>
      <c r="PK203" t="s">
        <v>1767</v>
      </c>
      <c r="PL203" t="s">
        <v>1780</v>
      </c>
      <c r="PM203" t="s">
        <v>836</v>
      </c>
      <c r="PO203" t="s">
        <v>1781</v>
      </c>
      <c r="PP203" t="s">
        <v>1782</v>
      </c>
      <c r="PQ203" t="s">
        <v>1763</v>
      </c>
      <c r="PR203" t="s">
        <v>1763</v>
      </c>
      <c r="PS203" t="s">
        <v>1767</v>
      </c>
      <c r="PT203" t="s">
        <v>1767</v>
      </c>
      <c r="PU203" t="s">
        <v>1767</v>
      </c>
      <c r="PV203" t="s">
        <v>1767</v>
      </c>
      <c r="PW203" t="s">
        <v>1767</v>
      </c>
      <c r="PX203" t="s">
        <v>1767</v>
      </c>
      <c r="PY203" t="s">
        <v>1767</v>
      </c>
      <c r="PZ203" t="s">
        <v>1783</v>
      </c>
      <c r="QD203" t="s">
        <v>1786</v>
      </c>
      <c r="QE203" t="s">
        <v>845</v>
      </c>
      <c r="QF203" t="s">
        <v>1763</v>
      </c>
      <c r="QG203" t="s">
        <v>1763</v>
      </c>
      <c r="QH203" t="s">
        <v>1763</v>
      </c>
      <c r="QI203" t="s">
        <v>1767</v>
      </c>
      <c r="QJ203" t="s">
        <v>1763</v>
      </c>
      <c r="QK203" t="s">
        <v>1763</v>
      </c>
      <c r="QL203" t="s">
        <v>1767</v>
      </c>
      <c r="QM203" t="s">
        <v>1767</v>
      </c>
      <c r="QN203" t="s">
        <v>1767</v>
      </c>
      <c r="QO203" t="s">
        <v>1767</v>
      </c>
      <c r="QP203" t="s">
        <v>1767</v>
      </c>
      <c r="QQ203" t="s">
        <v>1767</v>
      </c>
      <c r="QR203" t="s">
        <v>1763</v>
      </c>
      <c r="QS203" t="s">
        <v>1767</v>
      </c>
      <c r="QT203" t="s">
        <v>1767</v>
      </c>
      <c r="QU203" t="s">
        <v>1767</v>
      </c>
      <c r="QV203" t="s">
        <v>1767</v>
      </c>
      <c r="QW203" t="s">
        <v>1767</v>
      </c>
      <c r="QX203" t="s">
        <v>1763</v>
      </c>
      <c r="QY203" t="s">
        <v>1767</v>
      </c>
      <c r="QZ203" t="s">
        <v>1767</v>
      </c>
      <c r="RA203" t="s">
        <v>1767</v>
      </c>
      <c r="RB203" t="s">
        <v>1767</v>
      </c>
      <c r="RC203" t="s">
        <v>1767</v>
      </c>
      <c r="RD203" t="s">
        <v>1767</v>
      </c>
      <c r="RE203" t="s">
        <v>1767</v>
      </c>
      <c r="RF203" t="s">
        <v>1767</v>
      </c>
      <c r="RG203" t="s">
        <v>1767</v>
      </c>
      <c r="RH203" t="s">
        <v>1767</v>
      </c>
      <c r="RI203" t="s">
        <v>1767</v>
      </c>
      <c r="RJ203" t="s">
        <v>1767</v>
      </c>
      <c r="RK203" t="s">
        <v>1763</v>
      </c>
      <c r="RL203" t="s">
        <v>1763</v>
      </c>
      <c r="RM203" t="s">
        <v>1767</v>
      </c>
      <c r="RN203" t="s">
        <v>1767</v>
      </c>
      <c r="RO203" t="s">
        <v>1767</v>
      </c>
      <c r="RP203" t="s">
        <v>1767</v>
      </c>
      <c r="RQ203" t="s">
        <v>1767</v>
      </c>
      <c r="RR203" t="s">
        <v>1767</v>
      </c>
      <c r="RS203" t="s">
        <v>1767</v>
      </c>
      <c r="RT203" t="s">
        <v>1767</v>
      </c>
      <c r="RU203" t="s">
        <v>1767</v>
      </c>
      <c r="RV203" t="s">
        <v>1767</v>
      </c>
      <c r="RW203" t="s">
        <v>1767</v>
      </c>
      <c r="RX203" t="s">
        <v>845</v>
      </c>
      <c r="RY203" t="s">
        <v>834</v>
      </c>
      <c r="RZ203" t="s">
        <v>1763</v>
      </c>
      <c r="SA203" t="s">
        <v>1767</v>
      </c>
      <c r="SB203" t="s">
        <v>1767</v>
      </c>
      <c r="SC203" t="s">
        <v>1767</v>
      </c>
      <c r="SD203" t="s">
        <v>1767</v>
      </c>
      <c r="SE203" t="s">
        <v>1767</v>
      </c>
      <c r="SF203" t="s">
        <v>1767</v>
      </c>
      <c r="SG203" t="s">
        <v>1767</v>
      </c>
      <c r="SH203" t="s">
        <v>1767</v>
      </c>
      <c r="SI203" t="s">
        <v>1767</v>
      </c>
      <c r="SJ203" t="s">
        <v>1763</v>
      </c>
      <c r="SK203" t="s">
        <v>1767</v>
      </c>
      <c r="SL203" t="s">
        <v>1767</v>
      </c>
      <c r="SM203" t="s">
        <v>1767</v>
      </c>
      <c r="SN203" t="s">
        <v>1767</v>
      </c>
      <c r="SO203" t="s">
        <v>1767</v>
      </c>
      <c r="SP203" t="s">
        <v>1767</v>
      </c>
      <c r="SQ203" t="s">
        <v>1767</v>
      </c>
      <c r="SR203" t="s">
        <v>1767</v>
      </c>
      <c r="SS203" t="s">
        <v>1767</v>
      </c>
      <c r="ST203" t="s">
        <v>1767</v>
      </c>
      <c r="SU203" t="s">
        <v>1767</v>
      </c>
      <c r="SV203" t="s">
        <v>1767</v>
      </c>
      <c r="SW203" t="s">
        <v>1763</v>
      </c>
      <c r="SX203" t="s">
        <v>1767</v>
      </c>
      <c r="SY203" t="s">
        <v>1767</v>
      </c>
      <c r="SZ203" t="s">
        <v>1767</v>
      </c>
      <c r="TA203" t="s">
        <v>1767</v>
      </c>
      <c r="TB203" t="s">
        <v>1767</v>
      </c>
      <c r="TC203" t="s">
        <v>1767</v>
      </c>
      <c r="TD203" t="s">
        <v>1767</v>
      </c>
      <c r="TE203" t="s">
        <v>1767</v>
      </c>
      <c r="TF203" t="s">
        <v>1767</v>
      </c>
      <c r="TG203" t="s">
        <v>1767</v>
      </c>
      <c r="TH203" t="s">
        <v>1767</v>
      </c>
      <c r="TI203" t="s">
        <v>1767</v>
      </c>
      <c r="TJ203" t="s">
        <v>1767</v>
      </c>
      <c r="TU203" t="s">
        <v>1767</v>
      </c>
      <c r="TY203" t="s">
        <v>1767</v>
      </c>
      <c r="TZ203" t="s">
        <v>1767</v>
      </c>
      <c r="UA203" t="s">
        <v>1767</v>
      </c>
      <c r="UB203" t="s">
        <v>1767</v>
      </c>
      <c r="UC203" t="s">
        <v>1767</v>
      </c>
      <c r="UD203" t="s">
        <v>1767</v>
      </c>
      <c r="UE203" t="s">
        <v>1767</v>
      </c>
      <c r="UF203" t="s">
        <v>1767</v>
      </c>
      <c r="UG203" t="s">
        <v>1767</v>
      </c>
      <c r="UH203" t="s">
        <v>1763</v>
      </c>
      <c r="UI203" t="s">
        <v>1767</v>
      </c>
      <c r="UJ203" t="s">
        <v>1767</v>
      </c>
      <c r="UK203" t="s">
        <v>1767</v>
      </c>
      <c r="UL203" t="s">
        <v>1763</v>
      </c>
      <c r="UM203" t="s">
        <v>1763</v>
      </c>
      <c r="UN203" t="s">
        <v>1767</v>
      </c>
      <c r="UO203" t="s">
        <v>1767</v>
      </c>
      <c r="UP203" t="s">
        <v>1767</v>
      </c>
      <c r="UQ203" t="s">
        <v>1767</v>
      </c>
      <c r="UR203" t="s">
        <v>1767</v>
      </c>
      <c r="US203" t="s">
        <v>1767</v>
      </c>
      <c r="UT203" t="s">
        <v>1767</v>
      </c>
      <c r="UU203" t="s">
        <v>1767</v>
      </c>
      <c r="UV203" t="s">
        <v>1767</v>
      </c>
      <c r="UW203" t="s">
        <v>1763</v>
      </c>
      <c r="UX203" t="s">
        <v>1767</v>
      </c>
      <c r="UY203" t="s">
        <v>1767</v>
      </c>
      <c r="UZ203" t="s">
        <v>1767</v>
      </c>
      <c r="VD203" t="s">
        <v>1763</v>
      </c>
      <c r="VE203" t="s">
        <v>1767</v>
      </c>
      <c r="VF203" t="s">
        <v>1767</v>
      </c>
      <c r="VG203" t="s">
        <v>1767</v>
      </c>
      <c r="VH203" t="s">
        <v>1767</v>
      </c>
      <c r="VI203" t="s">
        <v>1767</v>
      </c>
      <c r="VJ203" t="s">
        <v>1767</v>
      </c>
      <c r="VK203" t="s">
        <v>1767</v>
      </c>
      <c r="VL203" t="s">
        <v>1767</v>
      </c>
      <c r="VM203" t="s">
        <v>1767</v>
      </c>
      <c r="VN203" t="s">
        <v>1767</v>
      </c>
      <c r="VO203" t="s">
        <v>1767</v>
      </c>
      <c r="VP203" t="s">
        <v>1767</v>
      </c>
      <c r="VQ203" t="s">
        <v>1767</v>
      </c>
      <c r="VR203" t="s">
        <v>1767</v>
      </c>
      <c r="VY203" t="s">
        <v>1767</v>
      </c>
      <c r="VZ203" t="s">
        <v>1767</v>
      </c>
      <c r="WA203" t="s">
        <v>1767</v>
      </c>
      <c r="WJ203" t="s">
        <v>1763</v>
      </c>
      <c r="WK203" t="s">
        <v>1763</v>
      </c>
      <c r="WL203" t="s">
        <v>1767</v>
      </c>
      <c r="WM203" t="s">
        <v>1767</v>
      </c>
      <c r="WN203" t="s">
        <v>1767</v>
      </c>
      <c r="WO203" t="s">
        <v>1767</v>
      </c>
      <c r="WP203" t="s">
        <v>1767</v>
      </c>
      <c r="WQ203" t="s">
        <v>1767</v>
      </c>
      <c r="WR203" t="s">
        <v>1767</v>
      </c>
      <c r="WS203" t="s">
        <v>834</v>
      </c>
      <c r="WU203" t="s">
        <v>1767</v>
      </c>
      <c r="WV203" t="s">
        <v>1763</v>
      </c>
      <c r="WW203" t="s">
        <v>1767</v>
      </c>
      <c r="WX203" t="s">
        <v>1767</v>
      </c>
      <c r="WY203" t="s">
        <v>1767</v>
      </c>
      <c r="WZ203" t="s">
        <v>1767</v>
      </c>
      <c r="XA203" t="s">
        <v>1767</v>
      </c>
      <c r="XB203" t="s">
        <v>1767</v>
      </c>
      <c r="XC203" t="s">
        <v>1789</v>
      </c>
      <c r="XD203" t="s">
        <v>1763</v>
      </c>
      <c r="XE203" t="s">
        <v>1767</v>
      </c>
      <c r="XF203" t="s">
        <v>1767</v>
      </c>
      <c r="XG203" t="s">
        <v>1767</v>
      </c>
      <c r="XH203" t="s">
        <v>1767</v>
      </c>
      <c r="XI203" t="s">
        <v>1767</v>
      </c>
      <c r="XJ203" t="s">
        <v>1767</v>
      </c>
      <c r="XK203" t="s">
        <v>1767</v>
      </c>
      <c r="XL203" t="s">
        <v>1767</v>
      </c>
      <c r="XM203" t="s">
        <v>1767</v>
      </c>
      <c r="XN203" t="s">
        <v>1767</v>
      </c>
      <c r="XO203" t="s">
        <v>1767</v>
      </c>
      <c r="XP203" t="s">
        <v>1767</v>
      </c>
      <c r="XQ203" t="s">
        <v>1767</v>
      </c>
      <c r="XR203" t="s">
        <v>1767</v>
      </c>
      <c r="XS203" t="s">
        <v>1767</v>
      </c>
      <c r="XT203" t="s">
        <v>1767</v>
      </c>
      <c r="XU203" t="s">
        <v>1767</v>
      </c>
      <c r="XV203" t="s">
        <v>1767</v>
      </c>
      <c r="XW203" t="s">
        <v>1763</v>
      </c>
      <c r="XX203" t="s">
        <v>1767</v>
      </c>
      <c r="XY203" t="s">
        <v>1767</v>
      </c>
      <c r="XZ203" t="s">
        <v>1763</v>
      </c>
      <c r="YA203" t="s">
        <v>1767</v>
      </c>
      <c r="YB203" t="s">
        <v>1767</v>
      </c>
      <c r="YC203" t="s">
        <v>1767</v>
      </c>
      <c r="YD203" t="s">
        <v>1763</v>
      </c>
      <c r="YE203" t="s">
        <v>1767</v>
      </c>
      <c r="YF203" t="s">
        <v>1767</v>
      </c>
      <c r="YG203" t="s">
        <v>1767</v>
      </c>
      <c r="YH203" t="s">
        <v>1767</v>
      </c>
      <c r="YI203" t="s">
        <v>1767</v>
      </c>
      <c r="YJ203" t="s">
        <v>1767</v>
      </c>
      <c r="YK203" t="s">
        <v>1767</v>
      </c>
      <c r="YL203" t="s">
        <v>1767</v>
      </c>
      <c r="YM203" t="s">
        <v>1767</v>
      </c>
      <c r="YN203" t="s">
        <v>1767</v>
      </c>
      <c r="YO203" t="s">
        <v>1763</v>
      </c>
      <c r="YP203" t="s">
        <v>1767</v>
      </c>
      <c r="YQ203" t="s">
        <v>1767</v>
      </c>
      <c r="YR203" t="s">
        <v>1767</v>
      </c>
      <c r="YS203" t="s">
        <v>1767</v>
      </c>
      <c r="YT203" t="s">
        <v>1767</v>
      </c>
      <c r="YU203" t="s">
        <v>1763</v>
      </c>
      <c r="YW203" t="s">
        <v>1767</v>
      </c>
      <c r="ZM203" t="s">
        <v>1767</v>
      </c>
      <c r="ZN203" t="s">
        <v>1767</v>
      </c>
      <c r="ZO203" t="s">
        <v>1763</v>
      </c>
      <c r="ZP203" t="s">
        <v>1767</v>
      </c>
      <c r="ZQ203" t="s">
        <v>1767</v>
      </c>
      <c r="ZR203" t="s">
        <v>1767</v>
      </c>
      <c r="ZS203" t="s">
        <v>1767</v>
      </c>
      <c r="ZT203" t="s">
        <v>1767</v>
      </c>
      <c r="ZU203" t="s">
        <v>1767</v>
      </c>
      <c r="ZV203" t="s">
        <v>1767</v>
      </c>
      <c r="ZW203" t="s">
        <v>1767</v>
      </c>
      <c r="ZX203" t="s">
        <v>1767</v>
      </c>
      <c r="ZY203" t="s">
        <v>1767</v>
      </c>
      <c r="ZZ203" t="s">
        <v>1767</v>
      </c>
      <c r="AAA203" t="s">
        <v>1767</v>
      </c>
      <c r="AAB203" t="s">
        <v>1767</v>
      </c>
      <c r="AAC203" t="s">
        <v>1767</v>
      </c>
      <c r="AAD203" t="s">
        <v>1767</v>
      </c>
      <c r="AAE203" t="s">
        <v>1767</v>
      </c>
      <c r="AAF203" t="s">
        <v>1767</v>
      </c>
      <c r="AAH203" t="s">
        <v>1763</v>
      </c>
      <c r="AAI203" t="s">
        <v>1767</v>
      </c>
      <c r="AAJ203" t="s">
        <v>1767</v>
      </c>
      <c r="AAK203" t="s">
        <v>1767</v>
      </c>
      <c r="AAL203" t="s">
        <v>1767</v>
      </c>
      <c r="AAM203" t="s">
        <v>1767</v>
      </c>
      <c r="AAN203" t="s">
        <v>1767</v>
      </c>
      <c r="AAO203" t="s">
        <v>1767</v>
      </c>
      <c r="AAP203" t="s">
        <v>1767</v>
      </c>
      <c r="AAQ203" t="s">
        <v>1767</v>
      </c>
      <c r="AAR203" t="s">
        <v>1767</v>
      </c>
      <c r="AAS203" t="s">
        <v>1767</v>
      </c>
      <c r="AAT203" t="s">
        <v>1767</v>
      </c>
      <c r="AAV203" t="s">
        <v>1767</v>
      </c>
      <c r="AAW203" t="s">
        <v>1767</v>
      </c>
      <c r="AAX203" t="s">
        <v>1767</v>
      </c>
      <c r="AAY203" t="s">
        <v>1767</v>
      </c>
      <c r="AAZ203" t="s">
        <v>1767</v>
      </c>
      <c r="ABA203" t="s">
        <v>1767</v>
      </c>
      <c r="ABB203" t="s">
        <v>1763</v>
      </c>
      <c r="ABC203" t="s">
        <v>1767</v>
      </c>
      <c r="ABD203" t="s">
        <v>1767</v>
      </c>
      <c r="ABE203" t="s">
        <v>1767</v>
      </c>
      <c r="ABF203" t="s">
        <v>1767</v>
      </c>
      <c r="ABG203" t="s">
        <v>1767</v>
      </c>
      <c r="ABH203" t="s">
        <v>1767</v>
      </c>
      <c r="ABI203" t="s">
        <v>1767</v>
      </c>
      <c r="ABJ203" t="s">
        <v>1767</v>
      </c>
      <c r="ABK203" t="s">
        <v>1767</v>
      </c>
      <c r="ABL203" t="s">
        <v>1767</v>
      </c>
      <c r="ABM203" t="s">
        <v>1767</v>
      </c>
      <c r="ABN203" t="s">
        <v>1767</v>
      </c>
      <c r="ABO203" t="s">
        <v>1767</v>
      </c>
      <c r="ABP203" t="s">
        <v>1767</v>
      </c>
      <c r="ABQ203" t="s">
        <v>1767</v>
      </c>
      <c r="ABR203" t="s">
        <v>1767</v>
      </c>
      <c r="ABS203" t="s">
        <v>1767</v>
      </c>
      <c r="ABT203" t="s">
        <v>1767</v>
      </c>
      <c r="ABU203" t="s">
        <v>1767</v>
      </c>
      <c r="ABV203" t="s">
        <v>1767</v>
      </c>
      <c r="ABW203" t="s">
        <v>1763</v>
      </c>
      <c r="ABX203" t="s">
        <v>1767</v>
      </c>
      <c r="ABY203" t="s">
        <v>1767</v>
      </c>
      <c r="ABZ203" t="s">
        <v>1767</v>
      </c>
      <c r="ACA203" t="s">
        <v>1763</v>
      </c>
      <c r="ACB203" t="s">
        <v>1767</v>
      </c>
      <c r="ACC203" t="s">
        <v>1767</v>
      </c>
      <c r="ACD203" t="s">
        <v>1767</v>
      </c>
      <c r="ACE203" t="s">
        <v>1767</v>
      </c>
      <c r="ACF203" t="s">
        <v>1767</v>
      </c>
      <c r="ACG203" t="s">
        <v>1767</v>
      </c>
      <c r="ACH203" t="s">
        <v>1767</v>
      </c>
      <c r="ACI203" t="s">
        <v>1767</v>
      </c>
    </row>
    <row r="204" spans="1:763">
      <c r="A204" t="s">
        <v>1663</v>
      </c>
      <c r="B204" t="s">
        <v>1664</v>
      </c>
      <c r="C204" t="s">
        <v>1665</v>
      </c>
      <c r="D204" t="s">
        <v>1389</v>
      </c>
      <c r="E204" t="s">
        <v>1389</v>
      </c>
      <c r="P204" t="s">
        <v>855</v>
      </c>
      <c r="Q204">
        <v>1.2198080885670051</v>
      </c>
      <c r="T204" t="s">
        <v>1944</v>
      </c>
      <c r="V204" t="s">
        <v>1763</v>
      </c>
      <c r="X204" t="s">
        <v>1767</v>
      </c>
      <c r="Y204" t="s">
        <v>1791</v>
      </c>
      <c r="Z204" t="s">
        <v>1791</v>
      </c>
      <c r="AA204" t="s">
        <v>1765</v>
      </c>
      <c r="AB204" t="s">
        <v>1766</v>
      </c>
      <c r="AC204" t="s">
        <v>1249</v>
      </c>
      <c r="AD204" t="s">
        <v>1763</v>
      </c>
      <c r="AE204" t="s">
        <v>1249</v>
      </c>
      <c r="AF204" t="s">
        <v>818</v>
      </c>
      <c r="AG204" t="s">
        <v>818</v>
      </c>
      <c r="KF204" t="s">
        <v>1249</v>
      </c>
      <c r="KH204" t="s">
        <v>818</v>
      </c>
      <c r="KI204" t="s">
        <v>818</v>
      </c>
      <c r="KJ204" t="s">
        <v>845</v>
      </c>
      <c r="KK204" t="s">
        <v>845</v>
      </c>
      <c r="KL204" t="s">
        <v>818</v>
      </c>
      <c r="KM204" t="s">
        <v>818</v>
      </c>
      <c r="KN204" t="s">
        <v>837</v>
      </c>
      <c r="KO204" t="s">
        <v>818</v>
      </c>
      <c r="KP204" t="s">
        <v>837</v>
      </c>
      <c r="KQ204" t="s">
        <v>837</v>
      </c>
      <c r="KR204" t="s">
        <v>818</v>
      </c>
      <c r="KS204" t="s">
        <v>818</v>
      </c>
      <c r="KT204" t="s">
        <v>818</v>
      </c>
      <c r="KU204" t="s">
        <v>845</v>
      </c>
      <c r="KV204" t="s">
        <v>818</v>
      </c>
      <c r="KW204" t="s">
        <v>837</v>
      </c>
      <c r="KX204" t="s">
        <v>837</v>
      </c>
      <c r="KY204" t="s">
        <v>818</v>
      </c>
      <c r="KZ204" t="s">
        <v>845</v>
      </c>
      <c r="LA204" t="s">
        <v>836</v>
      </c>
      <c r="LB204" t="s">
        <v>845</v>
      </c>
      <c r="LC204" t="s">
        <v>879</v>
      </c>
      <c r="LD204" t="s">
        <v>1249</v>
      </c>
      <c r="LE204" t="s">
        <v>837</v>
      </c>
      <c r="LF204" t="s">
        <v>892</v>
      </c>
      <c r="LH204" t="s">
        <v>1763</v>
      </c>
      <c r="LI204" t="s">
        <v>1767</v>
      </c>
      <c r="LJ204" t="s">
        <v>1763</v>
      </c>
      <c r="LK204" t="s">
        <v>1767</v>
      </c>
      <c r="LL204" t="s">
        <v>1767</v>
      </c>
      <c r="LM204" t="s">
        <v>1767</v>
      </c>
      <c r="LN204" t="s">
        <v>1767</v>
      </c>
      <c r="LO204" t="s">
        <v>1763</v>
      </c>
      <c r="LP204" t="s">
        <v>1767</v>
      </c>
      <c r="LQ204" t="s">
        <v>1767</v>
      </c>
      <c r="LR204" t="s">
        <v>818</v>
      </c>
      <c r="LS204" t="s">
        <v>818</v>
      </c>
      <c r="LT204" t="s">
        <v>818</v>
      </c>
      <c r="LU204" t="s">
        <v>818</v>
      </c>
      <c r="LV204" t="s">
        <v>818</v>
      </c>
      <c r="LW204" t="s">
        <v>818</v>
      </c>
      <c r="LX204" t="s">
        <v>1767</v>
      </c>
      <c r="MA204" t="s">
        <v>1864</v>
      </c>
      <c r="MB204" t="s">
        <v>887</v>
      </c>
      <c r="MC204" t="s">
        <v>1769</v>
      </c>
      <c r="MD204" t="s">
        <v>1763</v>
      </c>
      <c r="MF204" t="s">
        <v>1770</v>
      </c>
      <c r="MI204" t="s">
        <v>1763</v>
      </c>
      <c r="MJ204" t="s">
        <v>1771</v>
      </c>
      <c r="MK204" t="s">
        <v>1763</v>
      </c>
      <c r="ML204" t="s">
        <v>1767</v>
      </c>
      <c r="MM204" t="s">
        <v>1767</v>
      </c>
      <c r="MN204" t="s">
        <v>1767</v>
      </c>
      <c r="MO204" t="s">
        <v>1767</v>
      </c>
      <c r="MP204" t="s">
        <v>1763</v>
      </c>
      <c r="MQ204" t="s">
        <v>1767</v>
      </c>
      <c r="MR204" t="s">
        <v>1767</v>
      </c>
      <c r="MS204" t="s">
        <v>1767</v>
      </c>
      <c r="MT204" t="s">
        <v>1767</v>
      </c>
      <c r="MU204" t="s">
        <v>1763</v>
      </c>
      <c r="NC204" t="s">
        <v>1763</v>
      </c>
      <c r="ND204" t="s">
        <v>1767</v>
      </c>
      <c r="NE204" t="s">
        <v>1767</v>
      </c>
      <c r="NF204" t="s">
        <v>1767</v>
      </c>
      <c r="NG204" t="s">
        <v>1767</v>
      </c>
      <c r="NH204" t="s">
        <v>1763</v>
      </c>
      <c r="NI204" t="s">
        <v>1763</v>
      </c>
      <c r="NJ204" t="s">
        <v>1767</v>
      </c>
      <c r="NK204" t="s">
        <v>1767</v>
      </c>
      <c r="NL204" t="s">
        <v>1767</v>
      </c>
      <c r="NM204" t="s">
        <v>1763</v>
      </c>
      <c r="NN204" t="s">
        <v>1767</v>
      </c>
      <c r="NO204" t="s">
        <v>1767</v>
      </c>
      <c r="NP204" t="s">
        <v>1767</v>
      </c>
      <c r="NQ204" t="s">
        <v>1767</v>
      </c>
      <c r="NR204" t="s">
        <v>1763</v>
      </c>
      <c r="NS204" t="s">
        <v>1767</v>
      </c>
      <c r="NU204" t="s">
        <v>1795</v>
      </c>
      <c r="NV204" t="s">
        <v>1763</v>
      </c>
      <c r="NW204" t="s">
        <v>1796</v>
      </c>
      <c r="NX204" t="s">
        <v>1773</v>
      </c>
      <c r="NY204" t="s">
        <v>818</v>
      </c>
      <c r="OA204" t="s">
        <v>1767</v>
      </c>
      <c r="OB204" t="s">
        <v>1763</v>
      </c>
      <c r="OC204" t="s">
        <v>1767</v>
      </c>
      <c r="OD204" t="s">
        <v>1767</v>
      </c>
      <c r="OE204" t="s">
        <v>1767</v>
      </c>
      <c r="OF204" t="s">
        <v>1763</v>
      </c>
      <c r="OG204" t="s">
        <v>1767</v>
      </c>
      <c r="OH204" t="s">
        <v>1767</v>
      </c>
      <c r="OI204" t="s">
        <v>1767</v>
      </c>
      <c r="OJ204" t="s">
        <v>1767</v>
      </c>
      <c r="OK204" t="s">
        <v>1767</v>
      </c>
      <c r="OL204" t="s">
        <v>1767</v>
      </c>
      <c r="OM204" t="s">
        <v>1767</v>
      </c>
      <c r="ON204" t="s">
        <v>1767</v>
      </c>
      <c r="OP204" t="s">
        <v>1763</v>
      </c>
      <c r="OQ204" t="s">
        <v>890</v>
      </c>
      <c r="OR204" t="s">
        <v>1775</v>
      </c>
      <c r="OS204" t="s">
        <v>1776</v>
      </c>
      <c r="OT204" t="s">
        <v>1763</v>
      </c>
      <c r="OU204" t="s">
        <v>1763</v>
      </c>
      <c r="OV204" t="s">
        <v>1777</v>
      </c>
      <c r="OW204" t="s">
        <v>1820</v>
      </c>
      <c r="OX204" t="s">
        <v>1830</v>
      </c>
      <c r="OY204" t="s">
        <v>1779</v>
      </c>
      <c r="OZ204" t="s">
        <v>891</v>
      </c>
      <c r="PA204" t="s">
        <v>1763</v>
      </c>
      <c r="PB204" t="s">
        <v>1767</v>
      </c>
      <c r="PC204" t="s">
        <v>1767</v>
      </c>
      <c r="PD204" t="s">
        <v>1767</v>
      </c>
      <c r="PE204" t="s">
        <v>1763</v>
      </c>
      <c r="PF204" t="s">
        <v>1763</v>
      </c>
      <c r="PG204" t="s">
        <v>1767</v>
      </c>
      <c r="PH204" t="s">
        <v>1767</v>
      </c>
      <c r="PI204" t="s">
        <v>1767</v>
      </c>
      <c r="PJ204" t="s">
        <v>1767</v>
      </c>
      <c r="PK204" t="s">
        <v>1767</v>
      </c>
      <c r="PL204" t="s">
        <v>1780</v>
      </c>
      <c r="PM204" t="s">
        <v>1057</v>
      </c>
      <c r="PN204" t="s">
        <v>836</v>
      </c>
      <c r="PO204" t="s">
        <v>1826</v>
      </c>
      <c r="PP204" t="s">
        <v>1800</v>
      </c>
      <c r="PQ204" t="s">
        <v>1763</v>
      </c>
      <c r="PR204" t="s">
        <v>1763</v>
      </c>
      <c r="PS204" t="s">
        <v>1767</v>
      </c>
      <c r="PT204" t="s">
        <v>1767</v>
      </c>
      <c r="PU204" t="s">
        <v>1767</v>
      </c>
      <c r="PV204" t="s">
        <v>1767</v>
      </c>
      <c r="PW204" t="s">
        <v>1767</v>
      </c>
      <c r="PX204" t="s">
        <v>1767</v>
      </c>
      <c r="PY204" t="s">
        <v>1767</v>
      </c>
      <c r="PZ204" t="s">
        <v>1783</v>
      </c>
      <c r="QA204" t="s">
        <v>841</v>
      </c>
      <c r="QB204" t="s">
        <v>1814</v>
      </c>
      <c r="QC204" t="s">
        <v>1785</v>
      </c>
      <c r="QD204" t="s">
        <v>1786</v>
      </c>
      <c r="QE204" t="s">
        <v>845</v>
      </c>
      <c r="QF204" t="s">
        <v>1763</v>
      </c>
      <c r="QG204" t="s">
        <v>1763</v>
      </c>
      <c r="QH204" t="s">
        <v>1763</v>
      </c>
      <c r="QI204" t="s">
        <v>1763</v>
      </c>
      <c r="QJ204" t="s">
        <v>1763</v>
      </c>
      <c r="QK204" t="s">
        <v>1763</v>
      </c>
      <c r="QL204" t="s">
        <v>1767</v>
      </c>
      <c r="QM204" t="s">
        <v>1763</v>
      </c>
      <c r="QN204" t="s">
        <v>1767</v>
      </c>
      <c r="QO204" t="s">
        <v>1767</v>
      </c>
      <c r="QP204" t="s">
        <v>1767</v>
      </c>
      <c r="QQ204" t="s">
        <v>1767</v>
      </c>
      <c r="QR204" t="s">
        <v>1763</v>
      </c>
      <c r="QS204" t="s">
        <v>1767</v>
      </c>
      <c r="QT204" t="s">
        <v>1767</v>
      </c>
      <c r="QU204" t="s">
        <v>1767</v>
      </c>
      <c r="QV204" t="s">
        <v>1767</v>
      </c>
      <c r="QW204" t="s">
        <v>1763</v>
      </c>
      <c r="QX204" t="s">
        <v>1763</v>
      </c>
      <c r="QY204" t="s">
        <v>1767</v>
      </c>
      <c r="QZ204" t="s">
        <v>1767</v>
      </c>
      <c r="RA204" t="s">
        <v>1767</v>
      </c>
      <c r="RB204" t="s">
        <v>1767</v>
      </c>
      <c r="RC204" t="s">
        <v>1767</v>
      </c>
      <c r="RD204" t="s">
        <v>1767</v>
      </c>
      <c r="RE204" t="s">
        <v>1767</v>
      </c>
      <c r="RF204" t="s">
        <v>1767</v>
      </c>
      <c r="RG204" t="s">
        <v>1767</v>
      </c>
      <c r="RH204" t="s">
        <v>1767</v>
      </c>
      <c r="RI204" t="s">
        <v>1767</v>
      </c>
      <c r="RJ204" t="s">
        <v>1767</v>
      </c>
      <c r="RK204" t="s">
        <v>1763</v>
      </c>
      <c r="RL204" t="s">
        <v>1763</v>
      </c>
      <c r="RM204" t="s">
        <v>1767</v>
      </c>
      <c r="RN204" t="s">
        <v>1767</v>
      </c>
      <c r="RO204" t="s">
        <v>1763</v>
      </c>
      <c r="RP204" t="s">
        <v>1763</v>
      </c>
      <c r="RQ204" t="s">
        <v>1767</v>
      </c>
      <c r="RR204" t="s">
        <v>1767</v>
      </c>
      <c r="RS204" t="s">
        <v>1767</v>
      </c>
      <c r="RT204" t="s">
        <v>1767</v>
      </c>
      <c r="RU204" t="s">
        <v>1767</v>
      </c>
      <c r="RV204" t="s">
        <v>1767</v>
      </c>
      <c r="RW204" t="s">
        <v>1767</v>
      </c>
      <c r="RX204" t="s">
        <v>892</v>
      </c>
      <c r="RY204" t="s">
        <v>1073</v>
      </c>
      <c r="RZ204" t="s">
        <v>1763</v>
      </c>
      <c r="SA204" t="s">
        <v>1767</v>
      </c>
      <c r="SB204" t="s">
        <v>1763</v>
      </c>
      <c r="SC204" t="s">
        <v>1767</v>
      </c>
      <c r="SD204" t="s">
        <v>1763</v>
      </c>
      <c r="SE204" t="s">
        <v>1767</v>
      </c>
      <c r="SF204" t="s">
        <v>1763</v>
      </c>
      <c r="SG204" t="s">
        <v>1763</v>
      </c>
      <c r="SH204" t="s">
        <v>1767</v>
      </c>
      <c r="SI204" t="s">
        <v>1767</v>
      </c>
      <c r="SJ204" t="s">
        <v>1767</v>
      </c>
      <c r="SK204" t="s">
        <v>1767</v>
      </c>
      <c r="SL204" t="s">
        <v>1767</v>
      </c>
      <c r="SM204" t="s">
        <v>1767</v>
      </c>
      <c r="SN204" t="s">
        <v>1767</v>
      </c>
      <c r="SO204" t="s">
        <v>1767</v>
      </c>
      <c r="SP204" t="s">
        <v>1763</v>
      </c>
      <c r="SQ204" t="s">
        <v>1763</v>
      </c>
      <c r="SR204" t="s">
        <v>1767</v>
      </c>
      <c r="SS204" t="s">
        <v>1767</v>
      </c>
      <c r="ST204" t="s">
        <v>1767</v>
      </c>
      <c r="SU204" t="s">
        <v>1767</v>
      </c>
      <c r="SV204" t="s">
        <v>1767</v>
      </c>
      <c r="SW204" t="s">
        <v>1767</v>
      </c>
      <c r="SX204" t="s">
        <v>1767</v>
      </c>
      <c r="SY204" t="s">
        <v>1767</v>
      </c>
      <c r="SZ204" t="s">
        <v>1767</v>
      </c>
      <c r="TA204" t="s">
        <v>1767</v>
      </c>
      <c r="TB204" t="s">
        <v>1767</v>
      </c>
      <c r="TC204" t="s">
        <v>1767</v>
      </c>
      <c r="TD204" t="s">
        <v>1767</v>
      </c>
      <c r="TE204" t="s">
        <v>1767</v>
      </c>
      <c r="TF204" t="s">
        <v>1767</v>
      </c>
      <c r="TG204" t="s">
        <v>1767</v>
      </c>
      <c r="TH204" t="s">
        <v>1767</v>
      </c>
      <c r="TI204" t="s">
        <v>1767</v>
      </c>
      <c r="TJ204" t="s">
        <v>1767</v>
      </c>
      <c r="TU204" t="s">
        <v>1767</v>
      </c>
      <c r="TY204" t="s">
        <v>1763</v>
      </c>
      <c r="TZ204" t="s">
        <v>1763</v>
      </c>
      <c r="UA204" t="s">
        <v>1767</v>
      </c>
      <c r="UB204" t="s">
        <v>1767</v>
      </c>
      <c r="UC204" t="s">
        <v>1763</v>
      </c>
      <c r="UD204" t="s">
        <v>1767</v>
      </c>
      <c r="UE204" t="s">
        <v>1767</v>
      </c>
      <c r="UF204" t="s">
        <v>1767</v>
      </c>
      <c r="UG204" t="s">
        <v>1767</v>
      </c>
      <c r="UH204" t="s">
        <v>1767</v>
      </c>
      <c r="UI204" t="s">
        <v>1767</v>
      </c>
      <c r="UJ204" t="s">
        <v>1767</v>
      </c>
      <c r="UK204" t="s">
        <v>1767</v>
      </c>
      <c r="UL204" t="s">
        <v>1763</v>
      </c>
      <c r="UM204" t="s">
        <v>1763</v>
      </c>
      <c r="UN204" t="s">
        <v>1763</v>
      </c>
      <c r="UO204" t="s">
        <v>1763</v>
      </c>
      <c r="UP204" t="s">
        <v>1767</v>
      </c>
      <c r="UQ204" t="s">
        <v>1767</v>
      </c>
      <c r="UR204" t="s">
        <v>1767</v>
      </c>
      <c r="US204" t="s">
        <v>1763</v>
      </c>
      <c r="UT204" t="s">
        <v>1767</v>
      </c>
      <c r="UU204" t="s">
        <v>1767</v>
      </c>
      <c r="UV204" t="s">
        <v>1767</v>
      </c>
      <c r="UW204" t="s">
        <v>1767</v>
      </c>
      <c r="UX204" t="s">
        <v>1767</v>
      </c>
      <c r="UY204" t="s">
        <v>1767</v>
      </c>
      <c r="UZ204" t="s">
        <v>1767</v>
      </c>
      <c r="VB204" t="s">
        <v>1787</v>
      </c>
      <c r="VC204" t="s">
        <v>1860</v>
      </c>
      <c r="VD204" t="s">
        <v>1767</v>
      </c>
      <c r="VE204" t="s">
        <v>1767</v>
      </c>
      <c r="VF204" t="s">
        <v>1763</v>
      </c>
      <c r="VG204" t="s">
        <v>1763</v>
      </c>
      <c r="VH204" t="s">
        <v>1767</v>
      </c>
      <c r="VI204" t="s">
        <v>1767</v>
      </c>
      <c r="VJ204" t="s">
        <v>1767</v>
      </c>
      <c r="VK204" t="s">
        <v>1763</v>
      </c>
      <c r="VL204" t="s">
        <v>1767</v>
      </c>
      <c r="VM204" t="s">
        <v>1767</v>
      </c>
      <c r="VN204" t="s">
        <v>1767</v>
      </c>
      <c r="VO204" t="s">
        <v>1767</v>
      </c>
      <c r="VP204" t="s">
        <v>1767</v>
      </c>
      <c r="VQ204" t="s">
        <v>1767</v>
      </c>
      <c r="VY204" t="s">
        <v>1767</v>
      </c>
      <c r="VZ204" t="s">
        <v>1763</v>
      </c>
      <c r="WA204" t="s">
        <v>1767</v>
      </c>
      <c r="WJ204" t="s">
        <v>1763</v>
      </c>
      <c r="WK204" t="s">
        <v>1763</v>
      </c>
      <c r="WL204" t="s">
        <v>1767</v>
      </c>
      <c r="WM204" t="s">
        <v>1763</v>
      </c>
      <c r="WN204" t="s">
        <v>1767</v>
      </c>
      <c r="WO204" t="s">
        <v>1767</v>
      </c>
      <c r="WP204" t="s">
        <v>1767</v>
      </c>
      <c r="WQ204" t="s">
        <v>1767</v>
      </c>
      <c r="WR204" t="s">
        <v>1767</v>
      </c>
      <c r="WS204" t="s">
        <v>958</v>
      </c>
      <c r="WU204" t="s">
        <v>1763</v>
      </c>
      <c r="WV204" t="s">
        <v>1767</v>
      </c>
      <c r="WW204" t="s">
        <v>1767</v>
      </c>
      <c r="WX204" t="s">
        <v>1763</v>
      </c>
      <c r="WY204" t="s">
        <v>1767</v>
      </c>
      <c r="WZ204" t="s">
        <v>1767</v>
      </c>
      <c r="XA204" t="s">
        <v>1767</v>
      </c>
      <c r="XB204" t="s">
        <v>1767</v>
      </c>
      <c r="XC204" t="s">
        <v>1789</v>
      </c>
      <c r="XD204" t="s">
        <v>1763</v>
      </c>
      <c r="XE204" t="s">
        <v>1767</v>
      </c>
      <c r="XF204" t="s">
        <v>1767</v>
      </c>
      <c r="XG204" t="s">
        <v>1767</v>
      </c>
      <c r="XH204" t="s">
        <v>1767</v>
      </c>
      <c r="XI204" t="s">
        <v>1767</v>
      </c>
      <c r="XJ204" t="s">
        <v>1767</v>
      </c>
      <c r="XK204" t="s">
        <v>1767</v>
      </c>
      <c r="XL204" t="s">
        <v>1767</v>
      </c>
      <c r="XM204" t="s">
        <v>1767</v>
      </c>
      <c r="XN204" t="s">
        <v>1763</v>
      </c>
      <c r="XO204" t="s">
        <v>1767</v>
      </c>
      <c r="XP204" t="s">
        <v>1767</v>
      </c>
      <c r="XQ204" t="s">
        <v>1767</v>
      </c>
      <c r="XR204" t="s">
        <v>1767</v>
      </c>
      <c r="XS204" t="s">
        <v>1767</v>
      </c>
      <c r="XT204" t="s">
        <v>1767</v>
      </c>
      <c r="XU204" t="s">
        <v>1767</v>
      </c>
      <c r="XV204" t="s">
        <v>1767</v>
      </c>
      <c r="XW204" t="s">
        <v>1763</v>
      </c>
      <c r="XX204" t="s">
        <v>1767</v>
      </c>
      <c r="XY204" t="s">
        <v>1767</v>
      </c>
      <c r="XZ204" t="s">
        <v>1763</v>
      </c>
      <c r="YA204" t="s">
        <v>1767</v>
      </c>
      <c r="YB204" t="s">
        <v>1767</v>
      </c>
      <c r="YC204" t="s">
        <v>1767</v>
      </c>
      <c r="YD204" t="s">
        <v>1767</v>
      </c>
      <c r="YE204" t="s">
        <v>1767</v>
      </c>
      <c r="YF204" t="s">
        <v>1767</v>
      </c>
      <c r="YG204" t="s">
        <v>1767</v>
      </c>
      <c r="YH204" t="s">
        <v>1763</v>
      </c>
      <c r="YI204" t="s">
        <v>1767</v>
      </c>
      <c r="YJ204" t="s">
        <v>1767</v>
      </c>
      <c r="YK204" t="s">
        <v>1767</v>
      </c>
      <c r="YL204" t="s">
        <v>1767</v>
      </c>
      <c r="YM204" t="s">
        <v>1767</v>
      </c>
      <c r="YN204" t="s">
        <v>1763</v>
      </c>
      <c r="YO204" t="s">
        <v>1767</v>
      </c>
      <c r="YP204" t="s">
        <v>1767</v>
      </c>
      <c r="YQ204" t="s">
        <v>1767</v>
      </c>
      <c r="YR204" t="s">
        <v>1767</v>
      </c>
      <c r="YS204" t="s">
        <v>1767</v>
      </c>
      <c r="YT204" t="s">
        <v>1767</v>
      </c>
      <c r="YU204" t="s">
        <v>1763</v>
      </c>
      <c r="YW204" t="s">
        <v>1767</v>
      </c>
      <c r="ZM204" t="s">
        <v>1767</v>
      </c>
      <c r="ZN204" t="s">
        <v>1763</v>
      </c>
      <c r="ZO204" t="s">
        <v>1767</v>
      </c>
      <c r="ZP204" t="s">
        <v>1767</v>
      </c>
      <c r="ZQ204" t="s">
        <v>1763</v>
      </c>
      <c r="ZR204" t="s">
        <v>1767</v>
      </c>
      <c r="ZS204" t="s">
        <v>1763</v>
      </c>
      <c r="ZT204" t="s">
        <v>1767</v>
      </c>
      <c r="ZU204" t="s">
        <v>1767</v>
      </c>
      <c r="ZV204" t="s">
        <v>1767</v>
      </c>
      <c r="ZW204" t="s">
        <v>1767</v>
      </c>
      <c r="ZX204" t="s">
        <v>1767</v>
      </c>
      <c r="ZY204" t="s">
        <v>1767</v>
      </c>
      <c r="ZZ204" t="s">
        <v>1767</v>
      </c>
      <c r="AAA204" t="s">
        <v>1767</v>
      </c>
      <c r="AAB204" t="s">
        <v>1767</v>
      </c>
      <c r="AAC204" t="s">
        <v>1767</v>
      </c>
      <c r="AAD204" t="s">
        <v>1767</v>
      </c>
      <c r="AAE204" t="s">
        <v>1767</v>
      </c>
      <c r="AAF204" t="s">
        <v>1767</v>
      </c>
      <c r="AAH204" t="s">
        <v>1763</v>
      </c>
      <c r="AAI204" t="s">
        <v>1767</v>
      </c>
      <c r="AAJ204" t="s">
        <v>1767</v>
      </c>
      <c r="AAK204" t="s">
        <v>1767</v>
      </c>
      <c r="AAL204" t="s">
        <v>1763</v>
      </c>
      <c r="AAM204" t="s">
        <v>1767</v>
      </c>
      <c r="AAN204" t="s">
        <v>1763</v>
      </c>
      <c r="AAO204" t="s">
        <v>1767</v>
      </c>
      <c r="AAP204" t="s">
        <v>1767</v>
      </c>
      <c r="AAQ204" t="s">
        <v>1767</v>
      </c>
      <c r="AAR204" t="s">
        <v>1767</v>
      </c>
      <c r="AAS204" t="s">
        <v>1767</v>
      </c>
      <c r="AAT204" t="s">
        <v>1767</v>
      </c>
      <c r="AAV204" t="s">
        <v>1763</v>
      </c>
      <c r="AAW204" t="s">
        <v>1767</v>
      </c>
      <c r="AAX204" t="s">
        <v>1767</v>
      </c>
      <c r="AAY204" t="s">
        <v>1767</v>
      </c>
      <c r="AAZ204" t="s">
        <v>1767</v>
      </c>
      <c r="ABA204" t="s">
        <v>1767</v>
      </c>
      <c r="ABB204" t="s">
        <v>1763</v>
      </c>
      <c r="ABC204" t="s">
        <v>1767</v>
      </c>
      <c r="ABD204" t="s">
        <v>1767</v>
      </c>
      <c r="ABE204" t="s">
        <v>1767</v>
      </c>
      <c r="ABF204" t="s">
        <v>1767</v>
      </c>
      <c r="ABG204" t="s">
        <v>1763</v>
      </c>
      <c r="ABH204" t="s">
        <v>1763</v>
      </c>
      <c r="ABI204" t="s">
        <v>1767</v>
      </c>
      <c r="ABJ204" t="s">
        <v>1767</v>
      </c>
      <c r="ABK204" t="s">
        <v>1767</v>
      </c>
      <c r="ABL204" t="s">
        <v>1767</v>
      </c>
      <c r="ABM204" t="s">
        <v>1767</v>
      </c>
      <c r="ABN204" t="s">
        <v>1767</v>
      </c>
      <c r="ABO204" t="s">
        <v>1767</v>
      </c>
      <c r="ABP204" t="s">
        <v>1767</v>
      </c>
      <c r="ABQ204" t="s">
        <v>1767</v>
      </c>
      <c r="ABR204" t="s">
        <v>1767</v>
      </c>
      <c r="ABS204" t="s">
        <v>1767</v>
      </c>
      <c r="ABT204" t="s">
        <v>1763</v>
      </c>
      <c r="ABU204" t="s">
        <v>1767</v>
      </c>
      <c r="ABV204" t="s">
        <v>1767</v>
      </c>
      <c r="ABW204" t="s">
        <v>1763</v>
      </c>
      <c r="ABX204" t="s">
        <v>1767</v>
      </c>
      <c r="ABY204" t="s">
        <v>1767</v>
      </c>
      <c r="ABZ204" t="s">
        <v>1767</v>
      </c>
      <c r="ACA204" t="s">
        <v>1767</v>
      </c>
      <c r="ACB204" t="s">
        <v>1763</v>
      </c>
      <c r="ACC204" t="s">
        <v>1767</v>
      </c>
      <c r="ACD204" t="s">
        <v>1767</v>
      </c>
      <c r="ACE204" t="s">
        <v>1767</v>
      </c>
      <c r="ACF204" t="s">
        <v>1767</v>
      </c>
      <c r="ACG204" t="s">
        <v>1767</v>
      </c>
      <c r="ACH204" t="s">
        <v>1767</v>
      </c>
      <c r="ACI204" t="s">
        <v>1767</v>
      </c>
    </row>
    <row r="205" spans="1:763">
      <c r="A205" t="s">
        <v>1666</v>
      </c>
      <c r="B205" t="s">
        <v>1667</v>
      </c>
      <c r="C205" t="s">
        <v>1668</v>
      </c>
      <c r="D205" t="s">
        <v>811</v>
      </c>
      <c r="E205" t="s">
        <v>811</v>
      </c>
      <c r="P205" t="s">
        <v>812</v>
      </c>
      <c r="Q205">
        <v>0.874863865752458</v>
      </c>
      <c r="T205" t="s">
        <v>1970</v>
      </c>
      <c r="V205" t="s">
        <v>1763</v>
      </c>
      <c r="X205" t="s">
        <v>1767</v>
      </c>
      <c r="Y205" t="s">
        <v>1764</v>
      </c>
      <c r="Z205" t="s">
        <v>1764</v>
      </c>
      <c r="AA205" t="s">
        <v>1792</v>
      </c>
      <c r="AB205" t="s">
        <v>1766</v>
      </c>
      <c r="AC205" t="s">
        <v>1249</v>
      </c>
      <c r="AD205" t="s">
        <v>1763</v>
      </c>
      <c r="AE205" t="s">
        <v>1249</v>
      </c>
      <c r="AF205" t="s">
        <v>818</v>
      </c>
      <c r="AG205" t="s">
        <v>818</v>
      </c>
      <c r="KF205" t="s">
        <v>1249</v>
      </c>
      <c r="KH205" t="s">
        <v>818</v>
      </c>
      <c r="KI205" t="s">
        <v>845</v>
      </c>
      <c r="KJ205" t="s">
        <v>818</v>
      </c>
      <c r="KK205" t="s">
        <v>845</v>
      </c>
      <c r="KL205" t="s">
        <v>818</v>
      </c>
      <c r="KM205" t="s">
        <v>818</v>
      </c>
      <c r="KN205" t="s">
        <v>845</v>
      </c>
      <c r="KO205" t="s">
        <v>845</v>
      </c>
      <c r="KP205" t="s">
        <v>837</v>
      </c>
      <c r="KQ205" t="s">
        <v>837</v>
      </c>
      <c r="KR205" t="s">
        <v>818</v>
      </c>
      <c r="KS205" t="s">
        <v>818</v>
      </c>
      <c r="KT205" t="s">
        <v>845</v>
      </c>
      <c r="KU205" t="s">
        <v>845</v>
      </c>
      <c r="KV205" t="s">
        <v>845</v>
      </c>
      <c r="KW205" t="s">
        <v>845</v>
      </c>
      <c r="KX205" t="s">
        <v>845</v>
      </c>
      <c r="KY205" t="s">
        <v>818</v>
      </c>
      <c r="KZ205" t="s">
        <v>879</v>
      </c>
      <c r="LA205" t="s">
        <v>837</v>
      </c>
      <c r="LB205" t="s">
        <v>837</v>
      </c>
      <c r="LC205" t="s">
        <v>1057</v>
      </c>
      <c r="LD205" t="s">
        <v>1249</v>
      </c>
      <c r="LE205" t="s">
        <v>879</v>
      </c>
      <c r="LF205" t="s">
        <v>879</v>
      </c>
      <c r="LH205" t="s">
        <v>1767</v>
      </c>
      <c r="LI205" t="s">
        <v>1767</v>
      </c>
      <c r="LJ205" t="s">
        <v>1763</v>
      </c>
      <c r="LK205" t="s">
        <v>1767</v>
      </c>
      <c r="LL205" t="s">
        <v>1767</v>
      </c>
      <c r="LM205" t="s">
        <v>1767</v>
      </c>
      <c r="LN205" t="s">
        <v>1767</v>
      </c>
      <c r="LO205" t="s">
        <v>1763</v>
      </c>
      <c r="LP205" t="s">
        <v>1763</v>
      </c>
      <c r="LQ205" t="s">
        <v>1767</v>
      </c>
      <c r="LR205" t="s">
        <v>818</v>
      </c>
      <c r="LS205" t="s">
        <v>818</v>
      </c>
      <c r="LT205" t="s">
        <v>818</v>
      </c>
      <c r="LU205" t="s">
        <v>818</v>
      </c>
      <c r="LV205" t="s">
        <v>818</v>
      </c>
      <c r="LW205" t="s">
        <v>818</v>
      </c>
      <c r="LX205" t="s">
        <v>1767</v>
      </c>
      <c r="MA205" t="s">
        <v>1862</v>
      </c>
      <c r="MB205" t="s">
        <v>913</v>
      </c>
      <c r="MC205" t="s">
        <v>1804</v>
      </c>
      <c r="MD205" t="s">
        <v>1763</v>
      </c>
      <c r="MF205" t="s">
        <v>1833</v>
      </c>
      <c r="MH205" t="s">
        <v>1834</v>
      </c>
      <c r="MI205" t="s">
        <v>1767</v>
      </c>
      <c r="MJ205" t="s">
        <v>1811</v>
      </c>
      <c r="MU205" t="s">
        <v>1763</v>
      </c>
      <c r="NC205" t="s">
        <v>1763</v>
      </c>
      <c r="ND205" t="s">
        <v>1767</v>
      </c>
      <c r="NE205" t="s">
        <v>1763</v>
      </c>
      <c r="NF205" t="s">
        <v>1767</v>
      </c>
      <c r="NG205" t="s">
        <v>1767</v>
      </c>
      <c r="NH205" t="s">
        <v>1767</v>
      </c>
      <c r="NI205" t="s">
        <v>1767</v>
      </c>
      <c r="NJ205" t="s">
        <v>1767</v>
      </c>
      <c r="NK205" t="s">
        <v>1767</v>
      </c>
      <c r="NL205" t="s">
        <v>1767</v>
      </c>
      <c r="NM205" t="s">
        <v>1767</v>
      </c>
      <c r="NN205" t="s">
        <v>1767</v>
      </c>
      <c r="NO205" t="s">
        <v>1763</v>
      </c>
      <c r="NP205" t="s">
        <v>1767</v>
      </c>
      <c r="NQ205" t="s">
        <v>1767</v>
      </c>
      <c r="NR205" t="s">
        <v>1763</v>
      </c>
      <c r="NS205" t="s">
        <v>1767</v>
      </c>
      <c r="NU205" t="s">
        <v>1772</v>
      </c>
      <c r="NX205" t="s">
        <v>1773</v>
      </c>
      <c r="NY205" t="s">
        <v>845</v>
      </c>
      <c r="NZ205" t="s">
        <v>903</v>
      </c>
      <c r="OP205" t="s">
        <v>1767</v>
      </c>
      <c r="OQ205" t="s">
        <v>1774</v>
      </c>
      <c r="OR205" t="s">
        <v>1797</v>
      </c>
      <c r="OS205" t="s">
        <v>1776</v>
      </c>
      <c r="OT205" t="s">
        <v>1767</v>
      </c>
      <c r="OU205" t="s">
        <v>1763</v>
      </c>
      <c r="OV205" t="s">
        <v>1777</v>
      </c>
      <c r="OW205" t="s">
        <v>1798</v>
      </c>
      <c r="OX205" t="s">
        <v>832</v>
      </c>
      <c r="OY205" t="s">
        <v>1779</v>
      </c>
      <c r="OZ205" t="s">
        <v>908</v>
      </c>
      <c r="PA205" t="s">
        <v>1763</v>
      </c>
      <c r="PB205" t="s">
        <v>1767</v>
      </c>
      <c r="PC205" t="s">
        <v>1767</v>
      </c>
      <c r="PD205" t="s">
        <v>1767</v>
      </c>
      <c r="PE205" t="s">
        <v>1767</v>
      </c>
      <c r="PF205" t="s">
        <v>1767</v>
      </c>
      <c r="PG205" t="s">
        <v>1767</v>
      </c>
      <c r="PH205" t="s">
        <v>1767</v>
      </c>
      <c r="PI205" t="s">
        <v>1767</v>
      </c>
      <c r="PJ205" t="s">
        <v>1767</v>
      </c>
      <c r="PK205" t="s">
        <v>1763</v>
      </c>
      <c r="PL205" t="s">
        <v>1780</v>
      </c>
      <c r="PM205" t="s">
        <v>879</v>
      </c>
      <c r="PN205" t="s">
        <v>837</v>
      </c>
      <c r="PO205" t="s">
        <v>1807</v>
      </c>
      <c r="PP205" t="s">
        <v>1782</v>
      </c>
      <c r="PQ205" t="s">
        <v>1763</v>
      </c>
      <c r="PR205" t="s">
        <v>1767</v>
      </c>
      <c r="PS205" t="s">
        <v>1767</v>
      </c>
      <c r="PT205" t="s">
        <v>1767</v>
      </c>
      <c r="PU205" t="s">
        <v>1767</v>
      </c>
      <c r="PV205" t="s">
        <v>1767</v>
      </c>
      <c r="PW205" t="s">
        <v>1763</v>
      </c>
      <c r="PX205" t="s">
        <v>1767</v>
      </c>
      <c r="PY205" t="s">
        <v>1767</v>
      </c>
      <c r="PZ205" t="s">
        <v>1783</v>
      </c>
      <c r="QA205" t="s">
        <v>841</v>
      </c>
      <c r="QB205" t="s">
        <v>1784</v>
      </c>
      <c r="QC205" t="s">
        <v>1785</v>
      </c>
      <c r="QD205" t="s">
        <v>1815</v>
      </c>
      <c r="QE205" t="s">
        <v>845</v>
      </c>
      <c r="QF205" t="s">
        <v>1763</v>
      </c>
      <c r="QG205" t="s">
        <v>1763</v>
      </c>
      <c r="QH205" t="s">
        <v>1767</v>
      </c>
      <c r="QI205" t="s">
        <v>1767</v>
      </c>
      <c r="QJ205" t="s">
        <v>1763</v>
      </c>
      <c r="QK205" t="s">
        <v>1767</v>
      </c>
      <c r="QL205" t="s">
        <v>1767</v>
      </c>
      <c r="QM205" t="s">
        <v>1767</v>
      </c>
      <c r="QN205" t="s">
        <v>1767</v>
      </c>
      <c r="QO205" t="s">
        <v>1767</v>
      </c>
      <c r="QP205" t="s">
        <v>1767</v>
      </c>
      <c r="QQ205" t="s">
        <v>1767</v>
      </c>
      <c r="QR205" t="s">
        <v>1763</v>
      </c>
      <c r="QS205" t="s">
        <v>1763</v>
      </c>
      <c r="QT205" t="s">
        <v>1767</v>
      </c>
      <c r="QU205" t="s">
        <v>1767</v>
      </c>
      <c r="QV205" t="s">
        <v>1767</v>
      </c>
      <c r="QW205" t="s">
        <v>1767</v>
      </c>
      <c r="QX205" t="s">
        <v>1767</v>
      </c>
      <c r="QY205" t="s">
        <v>1767</v>
      </c>
      <c r="QZ205" t="s">
        <v>1767</v>
      </c>
      <c r="RA205" t="s">
        <v>1767</v>
      </c>
      <c r="RB205" t="s">
        <v>1767</v>
      </c>
      <c r="RC205" t="s">
        <v>1767</v>
      </c>
      <c r="RD205" t="s">
        <v>1767</v>
      </c>
      <c r="RE205" t="s">
        <v>1767</v>
      </c>
      <c r="RF205" t="s">
        <v>1767</v>
      </c>
      <c r="RG205" t="s">
        <v>1767</v>
      </c>
      <c r="RH205" t="s">
        <v>1767</v>
      </c>
      <c r="RI205" t="s">
        <v>1767</v>
      </c>
      <c r="RJ205" t="s">
        <v>1767</v>
      </c>
      <c r="RK205" t="s">
        <v>1763</v>
      </c>
      <c r="RL205" t="s">
        <v>1763</v>
      </c>
      <c r="RM205" t="s">
        <v>1767</v>
      </c>
      <c r="RN205" t="s">
        <v>1767</v>
      </c>
      <c r="RO205" t="s">
        <v>1767</v>
      </c>
      <c r="RP205" t="s">
        <v>1767</v>
      </c>
      <c r="RQ205" t="s">
        <v>1767</v>
      </c>
      <c r="RR205" t="s">
        <v>1767</v>
      </c>
      <c r="RS205" t="s">
        <v>1767</v>
      </c>
      <c r="RT205" t="s">
        <v>1767</v>
      </c>
      <c r="RU205" t="s">
        <v>1767</v>
      </c>
      <c r="RV205" t="s">
        <v>1767</v>
      </c>
      <c r="RW205" t="s">
        <v>1767</v>
      </c>
      <c r="RX205" t="s">
        <v>837</v>
      </c>
      <c r="RY205" t="s">
        <v>973</v>
      </c>
      <c r="RZ205" t="s">
        <v>1767</v>
      </c>
      <c r="SB205" t="s">
        <v>1763</v>
      </c>
      <c r="SC205" t="s">
        <v>1767</v>
      </c>
      <c r="SD205" t="s">
        <v>1767</v>
      </c>
      <c r="SE205" t="s">
        <v>1767</v>
      </c>
      <c r="SF205" t="s">
        <v>1767</v>
      </c>
      <c r="SG205" t="s">
        <v>1767</v>
      </c>
      <c r="SH205" t="s">
        <v>1767</v>
      </c>
      <c r="SI205" t="s">
        <v>1767</v>
      </c>
      <c r="SJ205" t="s">
        <v>1767</v>
      </c>
      <c r="SK205" t="s">
        <v>1767</v>
      </c>
      <c r="SL205" t="s">
        <v>1767</v>
      </c>
      <c r="SM205" t="s">
        <v>1767</v>
      </c>
      <c r="SN205" t="s">
        <v>1767</v>
      </c>
      <c r="SO205" t="s">
        <v>1767</v>
      </c>
      <c r="SP205" t="s">
        <v>1767</v>
      </c>
      <c r="SQ205" t="s">
        <v>1767</v>
      </c>
      <c r="SR205" t="s">
        <v>1763</v>
      </c>
      <c r="SS205" t="s">
        <v>1767</v>
      </c>
      <c r="ST205" t="s">
        <v>1767</v>
      </c>
      <c r="SU205" t="s">
        <v>1767</v>
      </c>
      <c r="SV205" t="s">
        <v>1767</v>
      </c>
      <c r="SW205" t="s">
        <v>1763</v>
      </c>
      <c r="SX205" t="s">
        <v>1767</v>
      </c>
      <c r="SY205" t="s">
        <v>1767</v>
      </c>
      <c r="SZ205" t="s">
        <v>1763</v>
      </c>
      <c r="TA205" t="s">
        <v>1767</v>
      </c>
      <c r="TB205" t="s">
        <v>1767</v>
      </c>
      <c r="TC205" t="s">
        <v>1767</v>
      </c>
      <c r="TD205" t="s">
        <v>1767</v>
      </c>
      <c r="TE205" t="s">
        <v>1767</v>
      </c>
      <c r="TF205" t="s">
        <v>1767</v>
      </c>
      <c r="TG205" t="s">
        <v>1767</v>
      </c>
      <c r="TH205" t="s">
        <v>1767</v>
      </c>
      <c r="TI205" t="s">
        <v>1767</v>
      </c>
      <c r="TJ205" t="s">
        <v>1767</v>
      </c>
      <c r="TU205" t="s">
        <v>1767</v>
      </c>
      <c r="TY205" t="s">
        <v>1767</v>
      </c>
      <c r="TZ205" t="s">
        <v>1767</v>
      </c>
      <c r="UA205" t="s">
        <v>1767</v>
      </c>
      <c r="UB205" t="s">
        <v>1767</v>
      </c>
      <c r="UC205" t="s">
        <v>1767</v>
      </c>
      <c r="UD205" t="s">
        <v>1767</v>
      </c>
      <c r="UE205" t="s">
        <v>1767</v>
      </c>
      <c r="UF205" t="s">
        <v>1767</v>
      </c>
      <c r="UG205" t="s">
        <v>1767</v>
      </c>
      <c r="UH205" t="s">
        <v>1763</v>
      </c>
      <c r="UI205" t="s">
        <v>1767</v>
      </c>
      <c r="UJ205" t="s">
        <v>1767</v>
      </c>
      <c r="UK205" t="s">
        <v>1767</v>
      </c>
      <c r="UL205" t="s">
        <v>1818</v>
      </c>
      <c r="UM205" t="s">
        <v>1767</v>
      </c>
      <c r="UN205" t="s">
        <v>1763</v>
      </c>
      <c r="UO205" t="s">
        <v>1767</v>
      </c>
      <c r="UP205" t="s">
        <v>1767</v>
      </c>
      <c r="UQ205" t="s">
        <v>1767</v>
      </c>
      <c r="UR205" t="s">
        <v>1767</v>
      </c>
      <c r="US205" t="s">
        <v>1767</v>
      </c>
      <c r="UT205" t="s">
        <v>1767</v>
      </c>
      <c r="UU205" t="s">
        <v>1767</v>
      </c>
      <c r="UV205" t="s">
        <v>1767</v>
      </c>
      <c r="UW205" t="s">
        <v>1767</v>
      </c>
      <c r="UX205" t="s">
        <v>1767</v>
      </c>
      <c r="UY205" t="s">
        <v>1767</v>
      </c>
      <c r="UZ205" t="s">
        <v>1767</v>
      </c>
      <c r="VB205" t="s">
        <v>1822</v>
      </c>
      <c r="VC205" t="s">
        <v>1788</v>
      </c>
      <c r="VD205" t="s">
        <v>1767</v>
      </c>
      <c r="VE205" t="s">
        <v>1767</v>
      </c>
      <c r="VF205" t="s">
        <v>1767</v>
      </c>
      <c r="VG205" t="s">
        <v>1767</v>
      </c>
      <c r="VH205" t="s">
        <v>1767</v>
      </c>
      <c r="VI205" t="s">
        <v>1767</v>
      </c>
      <c r="VJ205" t="s">
        <v>1763</v>
      </c>
      <c r="VK205" t="s">
        <v>1767</v>
      </c>
      <c r="VL205" t="s">
        <v>1767</v>
      </c>
      <c r="VM205" t="s">
        <v>1767</v>
      </c>
      <c r="VN205" t="s">
        <v>1767</v>
      </c>
      <c r="VO205" t="s">
        <v>1767</v>
      </c>
      <c r="VP205" t="s">
        <v>1767</v>
      </c>
      <c r="VQ205" t="s">
        <v>1767</v>
      </c>
      <c r="VY205" t="s">
        <v>1767</v>
      </c>
      <c r="VZ205" t="s">
        <v>1763</v>
      </c>
      <c r="WA205" t="s">
        <v>1767</v>
      </c>
      <c r="WJ205" t="s">
        <v>1767</v>
      </c>
      <c r="WK205" t="s">
        <v>1767</v>
      </c>
      <c r="WL205" t="s">
        <v>1767</v>
      </c>
      <c r="WM205" t="s">
        <v>1767</v>
      </c>
      <c r="WN205" t="s">
        <v>1767</v>
      </c>
      <c r="WO205" t="s">
        <v>1763</v>
      </c>
      <c r="WP205" t="s">
        <v>1767</v>
      </c>
      <c r="WQ205" t="s">
        <v>1767</v>
      </c>
      <c r="WR205" t="s">
        <v>1767</v>
      </c>
      <c r="WS205" t="s">
        <v>891</v>
      </c>
      <c r="WU205" t="s">
        <v>1763</v>
      </c>
      <c r="WV205" t="s">
        <v>1767</v>
      </c>
      <c r="WW205" t="s">
        <v>1767</v>
      </c>
      <c r="WX205" t="s">
        <v>1767</v>
      </c>
      <c r="WY205" t="s">
        <v>1767</v>
      </c>
      <c r="WZ205" t="s">
        <v>1767</v>
      </c>
      <c r="XA205" t="s">
        <v>1767</v>
      </c>
      <c r="XB205" t="s">
        <v>1767</v>
      </c>
      <c r="XC205" t="s">
        <v>1789</v>
      </c>
      <c r="XD205" t="s">
        <v>1763</v>
      </c>
      <c r="XE205" t="s">
        <v>1767</v>
      </c>
      <c r="XF205" t="s">
        <v>1767</v>
      </c>
      <c r="XG205" t="s">
        <v>1767</v>
      </c>
      <c r="XH205" t="s">
        <v>1767</v>
      </c>
      <c r="XI205" t="s">
        <v>1767</v>
      </c>
      <c r="XJ205" t="s">
        <v>1767</v>
      </c>
      <c r="XK205" t="s">
        <v>1767</v>
      </c>
      <c r="XL205" t="s">
        <v>1767</v>
      </c>
      <c r="XM205" t="s">
        <v>1763</v>
      </c>
      <c r="XN205" t="s">
        <v>1767</v>
      </c>
      <c r="XO205" t="s">
        <v>1767</v>
      </c>
      <c r="XP205" t="s">
        <v>1767</v>
      </c>
      <c r="XQ205" t="s">
        <v>1767</v>
      </c>
      <c r="XR205" t="s">
        <v>1767</v>
      </c>
      <c r="XS205" t="s">
        <v>1763</v>
      </c>
      <c r="XT205" t="s">
        <v>1767</v>
      </c>
      <c r="XU205" t="s">
        <v>1767</v>
      </c>
      <c r="XV205" t="s">
        <v>1767</v>
      </c>
      <c r="XW205" t="s">
        <v>1767</v>
      </c>
      <c r="XX205" t="s">
        <v>1767</v>
      </c>
      <c r="XY205" t="s">
        <v>1767</v>
      </c>
      <c r="XZ205" t="s">
        <v>1767</v>
      </c>
      <c r="ZM205" t="s">
        <v>1767</v>
      </c>
      <c r="ZN205" t="s">
        <v>1763</v>
      </c>
      <c r="ZO205" t="s">
        <v>1767</v>
      </c>
      <c r="ZP205" t="s">
        <v>1767</v>
      </c>
      <c r="ZQ205" t="s">
        <v>1763</v>
      </c>
      <c r="ZR205" t="s">
        <v>1767</v>
      </c>
      <c r="ZS205" t="s">
        <v>1763</v>
      </c>
      <c r="ZT205" t="s">
        <v>1767</v>
      </c>
      <c r="ZU205" t="s">
        <v>1767</v>
      </c>
      <c r="ZV205" t="s">
        <v>1767</v>
      </c>
      <c r="ZW205" t="s">
        <v>1767</v>
      </c>
      <c r="ZX205" t="s">
        <v>1767</v>
      </c>
      <c r="ZY205" t="s">
        <v>1767</v>
      </c>
      <c r="ZZ205" t="s">
        <v>1767</v>
      </c>
      <c r="AAA205" t="s">
        <v>1767</v>
      </c>
      <c r="AAB205" t="s">
        <v>1767</v>
      </c>
      <c r="AAC205" t="s">
        <v>1767</v>
      </c>
      <c r="AAD205" t="s">
        <v>1767</v>
      </c>
      <c r="AAE205" t="s">
        <v>1767</v>
      </c>
      <c r="AAF205" t="s">
        <v>1767</v>
      </c>
      <c r="AAH205" t="s">
        <v>1763</v>
      </c>
      <c r="AAI205" t="s">
        <v>1763</v>
      </c>
      <c r="AAJ205" t="s">
        <v>1767</v>
      </c>
      <c r="AAK205" t="s">
        <v>1767</v>
      </c>
      <c r="AAL205" t="s">
        <v>1763</v>
      </c>
      <c r="AAM205" t="s">
        <v>1767</v>
      </c>
      <c r="AAN205" t="s">
        <v>1767</v>
      </c>
      <c r="AAO205" t="s">
        <v>1767</v>
      </c>
      <c r="AAP205" t="s">
        <v>1767</v>
      </c>
      <c r="AAQ205" t="s">
        <v>1767</v>
      </c>
      <c r="AAR205" t="s">
        <v>1767</v>
      </c>
      <c r="AAS205" t="s">
        <v>1767</v>
      </c>
      <c r="AAT205" t="s">
        <v>1767</v>
      </c>
      <c r="AAV205" t="s">
        <v>1763</v>
      </c>
      <c r="AAW205" t="s">
        <v>1767</v>
      </c>
      <c r="AAX205" t="s">
        <v>1767</v>
      </c>
      <c r="AAY205" t="s">
        <v>1767</v>
      </c>
      <c r="AAZ205" t="s">
        <v>1767</v>
      </c>
      <c r="ABA205" t="s">
        <v>1767</v>
      </c>
      <c r="ABB205" t="s">
        <v>1763</v>
      </c>
      <c r="ABC205" t="s">
        <v>1767</v>
      </c>
      <c r="ABD205" t="s">
        <v>1767</v>
      </c>
      <c r="ABE205" t="s">
        <v>1767</v>
      </c>
      <c r="ABF205" t="s">
        <v>1767</v>
      </c>
      <c r="ABG205" t="s">
        <v>1767</v>
      </c>
      <c r="ABH205" t="s">
        <v>1767</v>
      </c>
      <c r="ABI205" t="s">
        <v>1767</v>
      </c>
      <c r="ABJ205" t="s">
        <v>1767</v>
      </c>
      <c r="ABK205" t="s">
        <v>1767</v>
      </c>
      <c r="ABL205" t="s">
        <v>1767</v>
      </c>
      <c r="ABM205" t="s">
        <v>1767</v>
      </c>
      <c r="ABN205" t="s">
        <v>1767</v>
      </c>
      <c r="ABO205" t="s">
        <v>1767</v>
      </c>
      <c r="ABP205" t="s">
        <v>1767</v>
      </c>
      <c r="ABQ205" t="s">
        <v>1767</v>
      </c>
      <c r="ABR205" t="s">
        <v>1767</v>
      </c>
      <c r="ABS205" t="s">
        <v>1767</v>
      </c>
      <c r="ABT205" t="s">
        <v>1763</v>
      </c>
      <c r="ABU205" t="s">
        <v>1767</v>
      </c>
      <c r="ABV205" t="s">
        <v>1767</v>
      </c>
      <c r="ABW205" t="s">
        <v>1767</v>
      </c>
      <c r="ABX205" t="s">
        <v>1767</v>
      </c>
      <c r="ABY205" t="s">
        <v>1767</v>
      </c>
      <c r="ABZ205" t="s">
        <v>1767</v>
      </c>
      <c r="ACA205" t="s">
        <v>1767</v>
      </c>
      <c r="ACB205" t="s">
        <v>1767</v>
      </c>
      <c r="ACC205" t="s">
        <v>1767</v>
      </c>
      <c r="ACD205" t="s">
        <v>1767</v>
      </c>
      <c r="ACE205" t="s">
        <v>1767</v>
      </c>
      <c r="ACF205" t="s">
        <v>1767</v>
      </c>
      <c r="ACG205" t="s">
        <v>1767</v>
      </c>
      <c r="ACH205" t="s">
        <v>1767</v>
      </c>
      <c r="ACI205" t="s">
        <v>1767</v>
      </c>
    </row>
    <row r="206" spans="1:763">
      <c r="A206" t="s">
        <v>1669</v>
      </c>
      <c r="B206" t="s">
        <v>1670</v>
      </c>
      <c r="C206" t="s">
        <v>1671</v>
      </c>
      <c r="D206" t="s">
        <v>967</v>
      </c>
      <c r="E206" t="s">
        <v>967</v>
      </c>
      <c r="P206" t="s">
        <v>886</v>
      </c>
      <c r="Q206">
        <v>0.64514064157430773</v>
      </c>
      <c r="T206" t="s">
        <v>1899</v>
      </c>
      <c r="V206" t="s">
        <v>1763</v>
      </c>
      <c r="X206" t="s">
        <v>1763</v>
      </c>
      <c r="Y206" t="s">
        <v>1791</v>
      </c>
      <c r="AA206" t="s">
        <v>1792</v>
      </c>
      <c r="AB206" t="s">
        <v>1766</v>
      </c>
      <c r="AC206" t="s">
        <v>845</v>
      </c>
      <c r="AD206" t="s">
        <v>1767</v>
      </c>
      <c r="AE206" t="s">
        <v>845</v>
      </c>
      <c r="AF206" t="s">
        <v>818</v>
      </c>
      <c r="AG206" t="s">
        <v>818</v>
      </c>
      <c r="KF206" t="s">
        <v>845</v>
      </c>
      <c r="KH206" t="s">
        <v>818</v>
      </c>
      <c r="KI206" t="s">
        <v>818</v>
      </c>
      <c r="KJ206" t="s">
        <v>818</v>
      </c>
      <c r="KK206" t="s">
        <v>818</v>
      </c>
      <c r="KL206" t="s">
        <v>818</v>
      </c>
      <c r="KM206" t="s">
        <v>818</v>
      </c>
      <c r="KN206" t="s">
        <v>818</v>
      </c>
      <c r="KO206" t="s">
        <v>818</v>
      </c>
      <c r="KP206" t="s">
        <v>818</v>
      </c>
      <c r="KQ206" t="s">
        <v>818</v>
      </c>
      <c r="KR206" t="s">
        <v>818</v>
      </c>
      <c r="KS206" t="s">
        <v>818</v>
      </c>
      <c r="KT206" t="s">
        <v>818</v>
      </c>
      <c r="KU206" t="s">
        <v>818</v>
      </c>
      <c r="KV206" t="s">
        <v>818</v>
      </c>
      <c r="KW206" t="s">
        <v>845</v>
      </c>
      <c r="KX206" t="s">
        <v>818</v>
      </c>
      <c r="KY206" t="s">
        <v>818</v>
      </c>
      <c r="KZ206" t="s">
        <v>818</v>
      </c>
      <c r="LA206" t="s">
        <v>845</v>
      </c>
      <c r="LB206" t="s">
        <v>818</v>
      </c>
      <c r="LC206" t="s">
        <v>818</v>
      </c>
      <c r="LD206" t="s">
        <v>845</v>
      </c>
      <c r="LE206" t="s">
        <v>818</v>
      </c>
      <c r="LF206" t="s">
        <v>845</v>
      </c>
      <c r="LH206" t="s">
        <v>1767</v>
      </c>
      <c r="LI206" t="s">
        <v>1767</v>
      </c>
      <c r="LJ206" t="s">
        <v>1763</v>
      </c>
      <c r="LK206" t="s">
        <v>1763</v>
      </c>
      <c r="LL206" t="s">
        <v>1767</v>
      </c>
      <c r="LM206" t="s">
        <v>1767</v>
      </c>
      <c r="LN206" t="s">
        <v>1763</v>
      </c>
      <c r="LO206" t="s">
        <v>1767</v>
      </c>
      <c r="LQ206" t="s">
        <v>1767</v>
      </c>
      <c r="LX206" t="s">
        <v>1767</v>
      </c>
      <c r="MA206" t="s">
        <v>1864</v>
      </c>
      <c r="MB206" t="s">
        <v>933</v>
      </c>
      <c r="MC206" t="s">
        <v>1838</v>
      </c>
      <c r="MD206" t="s">
        <v>1767</v>
      </c>
      <c r="ME206" t="s">
        <v>1971</v>
      </c>
      <c r="MF206" t="s">
        <v>1833</v>
      </c>
      <c r="MH206" t="s">
        <v>1834</v>
      </c>
      <c r="MI206" t="s">
        <v>1767</v>
      </c>
      <c r="MJ206" t="s">
        <v>1771</v>
      </c>
      <c r="MK206" t="s">
        <v>1763</v>
      </c>
      <c r="ML206" t="s">
        <v>1767</v>
      </c>
      <c r="MM206" t="s">
        <v>1767</v>
      </c>
      <c r="MN206" t="s">
        <v>1767</v>
      </c>
      <c r="MO206" t="s">
        <v>1767</v>
      </c>
      <c r="MP206" t="s">
        <v>1767</v>
      </c>
      <c r="MQ206" t="s">
        <v>1767</v>
      </c>
      <c r="MR206" t="s">
        <v>1767</v>
      </c>
      <c r="MS206" t="s">
        <v>1767</v>
      </c>
      <c r="MT206" t="s">
        <v>1767</v>
      </c>
      <c r="MU206" t="s">
        <v>1767</v>
      </c>
      <c r="MV206" t="s">
        <v>1763</v>
      </c>
      <c r="MW206" t="s">
        <v>1767</v>
      </c>
      <c r="MX206" t="s">
        <v>1767</v>
      </c>
      <c r="MY206" t="s">
        <v>1767</v>
      </c>
      <c r="MZ206" t="s">
        <v>1767</v>
      </c>
      <c r="NA206" t="s">
        <v>1767</v>
      </c>
      <c r="NB206" t="s">
        <v>1767</v>
      </c>
      <c r="NR206" t="s">
        <v>1767</v>
      </c>
      <c r="NU206" t="s">
        <v>1772</v>
      </c>
      <c r="OP206" t="s">
        <v>1767</v>
      </c>
      <c r="OQ206" t="s">
        <v>1774</v>
      </c>
      <c r="OR206" t="s">
        <v>1775</v>
      </c>
      <c r="OS206" t="s">
        <v>1806</v>
      </c>
      <c r="OT206" t="s">
        <v>1763</v>
      </c>
      <c r="OU206" t="s">
        <v>1767</v>
      </c>
      <c r="OV206" t="s">
        <v>1777</v>
      </c>
      <c r="OW206" t="s">
        <v>1798</v>
      </c>
      <c r="OX206" t="s">
        <v>832</v>
      </c>
      <c r="OY206" t="s">
        <v>1779</v>
      </c>
      <c r="OZ206" t="s">
        <v>908</v>
      </c>
      <c r="PA206" t="s">
        <v>1763</v>
      </c>
      <c r="PB206" t="s">
        <v>1767</v>
      </c>
      <c r="PC206" t="s">
        <v>1767</v>
      </c>
      <c r="PD206" t="s">
        <v>1767</v>
      </c>
      <c r="PE206" t="s">
        <v>1767</v>
      </c>
      <c r="PF206" t="s">
        <v>1763</v>
      </c>
      <c r="PG206" t="s">
        <v>1767</v>
      </c>
      <c r="PH206" t="s">
        <v>1767</v>
      </c>
      <c r="PI206" t="s">
        <v>1767</v>
      </c>
      <c r="PJ206" t="s">
        <v>1767</v>
      </c>
      <c r="PK206" t="s">
        <v>1767</v>
      </c>
      <c r="PL206" t="s">
        <v>1780</v>
      </c>
      <c r="PM206" t="s">
        <v>837</v>
      </c>
      <c r="PN206" t="s">
        <v>845</v>
      </c>
      <c r="PO206" t="s">
        <v>1807</v>
      </c>
      <c r="PP206" t="s">
        <v>1782</v>
      </c>
      <c r="PQ206" t="s">
        <v>1763</v>
      </c>
      <c r="PR206" t="s">
        <v>1763</v>
      </c>
      <c r="PS206" t="s">
        <v>1767</v>
      </c>
      <c r="PT206" t="s">
        <v>1767</v>
      </c>
      <c r="PU206" t="s">
        <v>1767</v>
      </c>
      <c r="PV206" t="s">
        <v>1767</v>
      </c>
      <c r="PW206" t="s">
        <v>1767</v>
      </c>
      <c r="PX206" t="s">
        <v>1767</v>
      </c>
      <c r="PY206" t="s">
        <v>1767</v>
      </c>
      <c r="PZ206" t="s">
        <v>1783</v>
      </c>
      <c r="QA206" t="s">
        <v>841</v>
      </c>
      <c r="QB206" t="s">
        <v>1814</v>
      </c>
      <c r="QC206" t="s">
        <v>1785</v>
      </c>
      <c r="QD206" t="s">
        <v>1818</v>
      </c>
      <c r="QE206" t="s">
        <v>845</v>
      </c>
      <c r="QF206" t="s">
        <v>1763</v>
      </c>
      <c r="QG206" t="s">
        <v>1763</v>
      </c>
      <c r="QH206" t="s">
        <v>1763</v>
      </c>
      <c r="QI206" t="s">
        <v>1767</v>
      </c>
      <c r="QJ206" t="s">
        <v>1767</v>
      </c>
      <c r="QK206" t="s">
        <v>1767</v>
      </c>
      <c r="QL206" t="s">
        <v>1767</v>
      </c>
      <c r="QM206" t="s">
        <v>1763</v>
      </c>
      <c r="QN206" t="s">
        <v>1767</v>
      </c>
      <c r="QO206" t="s">
        <v>1767</v>
      </c>
      <c r="QP206" t="s">
        <v>1767</v>
      </c>
      <c r="QQ206" t="s">
        <v>1767</v>
      </c>
      <c r="QR206" t="s">
        <v>1801</v>
      </c>
      <c r="QS206" t="s">
        <v>1767</v>
      </c>
      <c r="QT206" t="s">
        <v>1767</v>
      </c>
      <c r="QU206" t="s">
        <v>1763</v>
      </c>
      <c r="QV206" t="s">
        <v>1767</v>
      </c>
      <c r="QW206" t="s">
        <v>1767</v>
      </c>
      <c r="QX206" t="s">
        <v>1767</v>
      </c>
      <c r="QY206" t="s">
        <v>1767</v>
      </c>
      <c r="QZ206" t="s">
        <v>1767</v>
      </c>
      <c r="RA206" t="s">
        <v>1767</v>
      </c>
      <c r="RB206" t="s">
        <v>1767</v>
      </c>
      <c r="RC206" t="s">
        <v>1767</v>
      </c>
      <c r="RD206" t="s">
        <v>1767</v>
      </c>
      <c r="RE206" t="s">
        <v>1767</v>
      </c>
      <c r="RF206" t="s">
        <v>1767</v>
      </c>
      <c r="RG206" t="s">
        <v>1767</v>
      </c>
      <c r="RH206" t="s">
        <v>1767</v>
      </c>
      <c r="RI206" t="s">
        <v>1767</v>
      </c>
      <c r="RJ206" t="s">
        <v>1767</v>
      </c>
      <c r="RK206" t="s">
        <v>1763</v>
      </c>
      <c r="RL206" t="s">
        <v>1767</v>
      </c>
      <c r="RM206" t="s">
        <v>1767</v>
      </c>
      <c r="RN206" t="s">
        <v>1767</v>
      </c>
      <c r="RO206" t="s">
        <v>1767</v>
      </c>
      <c r="RP206" t="s">
        <v>1767</v>
      </c>
      <c r="RQ206" t="s">
        <v>1767</v>
      </c>
      <c r="RR206" t="s">
        <v>1767</v>
      </c>
      <c r="RS206" t="s">
        <v>1767</v>
      </c>
      <c r="RT206" t="s">
        <v>1767</v>
      </c>
      <c r="RU206" t="s">
        <v>1763</v>
      </c>
      <c r="RV206" t="s">
        <v>1767</v>
      </c>
      <c r="RW206" t="s">
        <v>1767</v>
      </c>
      <c r="RX206" t="s">
        <v>845</v>
      </c>
      <c r="RY206" t="s">
        <v>1818</v>
      </c>
      <c r="RZ206" t="s">
        <v>1763</v>
      </c>
      <c r="SA206" t="s">
        <v>1767</v>
      </c>
      <c r="SB206" t="s">
        <v>1767</v>
      </c>
      <c r="SC206" t="s">
        <v>1767</v>
      </c>
      <c r="SD206" t="s">
        <v>1767</v>
      </c>
      <c r="SE206" t="s">
        <v>1767</v>
      </c>
      <c r="SF206" t="s">
        <v>1763</v>
      </c>
      <c r="SG206" t="s">
        <v>1767</v>
      </c>
      <c r="SH206" t="s">
        <v>1767</v>
      </c>
      <c r="SI206" t="s">
        <v>1767</v>
      </c>
      <c r="SJ206" t="s">
        <v>1767</v>
      </c>
      <c r="SK206" t="s">
        <v>1767</v>
      </c>
      <c r="SL206" t="s">
        <v>1767</v>
      </c>
      <c r="SM206" t="s">
        <v>1767</v>
      </c>
      <c r="SN206" t="s">
        <v>1767</v>
      </c>
      <c r="SO206" t="s">
        <v>1767</v>
      </c>
      <c r="SP206" t="s">
        <v>1767</v>
      </c>
      <c r="SQ206" t="s">
        <v>1767</v>
      </c>
      <c r="SR206" t="s">
        <v>1767</v>
      </c>
      <c r="SS206" t="s">
        <v>1767</v>
      </c>
      <c r="ST206" t="s">
        <v>1767</v>
      </c>
      <c r="SU206" t="s">
        <v>1767</v>
      </c>
      <c r="SV206" t="s">
        <v>1767</v>
      </c>
      <c r="SW206" t="s">
        <v>1767</v>
      </c>
      <c r="SX206" t="s">
        <v>1767</v>
      </c>
      <c r="SY206" t="s">
        <v>1767</v>
      </c>
      <c r="SZ206" t="s">
        <v>1767</v>
      </c>
      <c r="TA206" t="s">
        <v>1767</v>
      </c>
      <c r="TB206" t="s">
        <v>1767</v>
      </c>
      <c r="TC206" t="s">
        <v>1767</v>
      </c>
      <c r="TD206" t="s">
        <v>1767</v>
      </c>
      <c r="TE206" t="s">
        <v>1767</v>
      </c>
      <c r="TF206" t="s">
        <v>1767</v>
      </c>
      <c r="TG206" t="s">
        <v>1763</v>
      </c>
      <c r="TH206" t="s">
        <v>1767</v>
      </c>
      <c r="TI206" t="s">
        <v>1767</v>
      </c>
      <c r="TJ206" t="s">
        <v>1763</v>
      </c>
      <c r="TK206" t="s">
        <v>1767</v>
      </c>
      <c r="TL206" t="s">
        <v>1767</v>
      </c>
      <c r="TM206" t="s">
        <v>1767</v>
      </c>
      <c r="TN206" t="s">
        <v>1763</v>
      </c>
      <c r="TO206" t="s">
        <v>1763</v>
      </c>
      <c r="TP206" t="s">
        <v>1767</v>
      </c>
      <c r="TQ206" t="s">
        <v>1763</v>
      </c>
      <c r="TR206" t="s">
        <v>1767</v>
      </c>
      <c r="TS206" t="s">
        <v>1767</v>
      </c>
      <c r="TT206" t="s">
        <v>1767</v>
      </c>
      <c r="TU206" t="s">
        <v>1767</v>
      </c>
      <c r="TV206" t="s">
        <v>1767</v>
      </c>
      <c r="TW206" t="s">
        <v>1767</v>
      </c>
      <c r="TY206" t="s">
        <v>1767</v>
      </c>
      <c r="TZ206" t="s">
        <v>1767</v>
      </c>
      <c r="UA206" t="s">
        <v>1767</v>
      </c>
      <c r="UB206" t="s">
        <v>1767</v>
      </c>
      <c r="UC206" t="s">
        <v>1767</v>
      </c>
      <c r="UD206" t="s">
        <v>1767</v>
      </c>
      <c r="UE206" t="s">
        <v>1767</v>
      </c>
      <c r="UF206" t="s">
        <v>1767</v>
      </c>
      <c r="UG206" t="s">
        <v>1767</v>
      </c>
      <c r="UH206" t="s">
        <v>1763</v>
      </c>
      <c r="UI206" t="s">
        <v>1767</v>
      </c>
      <c r="UJ206" t="s">
        <v>1767</v>
      </c>
      <c r="UK206" t="s">
        <v>1767</v>
      </c>
      <c r="UL206" t="s">
        <v>1767</v>
      </c>
      <c r="UM206" t="s">
        <v>1767</v>
      </c>
      <c r="UN206" t="s">
        <v>1763</v>
      </c>
      <c r="UO206" t="s">
        <v>1767</v>
      </c>
      <c r="UP206" t="s">
        <v>1767</v>
      </c>
      <c r="UQ206" t="s">
        <v>1767</v>
      </c>
      <c r="UR206" t="s">
        <v>1767</v>
      </c>
      <c r="US206" t="s">
        <v>1767</v>
      </c>
      <c r="UT206" t="s">
        <v>1767</v>
      </c>
      <c r="UU206" t="s">
        <v>1767</v>
      </c>
      <c r="UV206" t="s">
        <v>1767</v>
      </c>
      <c r="UW206" t="s">
        <v>1767</v>
      </c>
      <c r="UX206" t="s">
        <v>1767</v>
      </c>
      <c r="UY206" t="s">
        <v>1767</v>
      </c>
      <c r="UZ206" t="s">
        <v>1767</v>
      </c>
      <c r="VB206" t="s">
        <v>1822</v>
      </c>
      <c r="VC206" t="s">
        <v>1846</v>
      </c>
      <c r="VD206" t="s">
        <v>1767</v>
      </c>
      <c r="VE206" t="s">
        <v>1767</v>
      </c>
      <c r="VF206" t="s">
        <v>1763</v>
      </c>
      <c r="VG206" t="s">
        <v>1767</v>
      </c>
      <c r="VH206" t="s">
        <v>1767</v>
      </c>
      <c r="VI206" t="s">
        <v>1767</v>
      </c>
      <c r="VJ206" t="s">
        <v>1767</v>
      </c>
      <c r="VK206" t="s">
        <v>1767</v>
      </c>
      <c r="VL206" t="s">
        <v>1767</v>
      </c>
      <c r="VM206" t="s">
        <v>1767</v>
      </c>
      <c r="VN206" t="s">
        <v>1767</v>
      </c>
      <c r="VO206" t="s">
        <v>1767</v>
      </c>
      <c r="VP206" t="s">
        <v>1767</v>
      </c>
      <c r="VQ206" t="s">
        <v>1767</v>
      </c>
      <c r="VY206" t="s">
        <v>1763</v>
      </c>
      <c r="VZ206" t="s">
        <v>1767</v>
      </c>
      <c r="WA206" t="s">
        <v>1767</v>
      </c>
      <c r="WJ206" t="s">
        <v>1767</v>
      </c>
      <c r="WK206" t="s">
        <v>1763</v>
      </c>
      <c r="WL206" t="s">
        <v>1767</v>
      </c>
      <c r="WM206" t="s">
        <v>1767</v>
      </c>
      <c r="WN206" t="s">
        <v>1767</v>
      </c>
      <c r="WO206" t="s">
        <v>1767</v>
      </c>
      <c r="WP206" t="s">
        <v>1767</v>
      </c>
      <c r="WQ206" t="s">
        <v>1767</v>
      </c>
      <c r="WR206" t="s">
        <v>1767</v>
      </c>
      <c r="WS206" t="s">
        <v>1818</v>
      </c>
      <c r="WU206" t="s">
        <v>1767</v>
      </c>
      <c r="WV206" t="s">
        <v>1767</v>
      </c>
      <c r="WW206" t="s">
        <v>1767</v>
      </c>
      <c r="WX206" t="s">
        <v>1767</v>
      </c>
      <c r="WY206" t="s">
        <v>1767</v>
      </c>
      <c r="WZ206" t="s">
        <v>1763</v>
      </c>
      <c r="XA206" t="s">
        <v>1767</v>
      </c>
      <c r="XB206" t="s">
        <v>1767</v>
      </c>
      <c r="XC206" t="s">
        <v>1789</v>
      </c>
      <c r="XD206" t="s">
        <v>1763</v>
      </c>
      <c r="XE206" t="s">
        <v>1767</v>
      </c>
      <c r="XF206" t="s">
        <v>1767</v>
      </c>
      <c r="XG206" t="s">
        <v>1767</v>
      </c>
      <c r="XH206" t="s">
        <v>1767</v>
      </c>
      <c r="XI206" t="s">
        <v>1767</v>
      </c>
      <c r="XJ206" t="s">
        <v>1767</v>
      </c>
      <c r="XK206" t="s">
        <v>1767</v>
      </c>
      <c r="XL206" t="s">
        <v>1767</v>
      </c>
      <c r="XM206" t="s">
        <v>1767</v>
      </c>
      <c r="XN206" t="s">
        <v>1767</v>
      </c>
      <c r="XO206" t="s">
        <v>1767</v>
      </c>
      <c r="XP206" t="s">
        <v>1767</v>
      </c>
      <c r="XQ206" t="s">
        <v>1767</v>
      </c>
      <c r="XR206" t="s">
        <v>1767</v>
      </c>
      <c r="XS206" t="s">
        <v>1767</v>
      </c>
      <c r="XT206" t="s">
        <v>1767</v>
      </c>
      <c r="XU206" t="s">
        <v>1767</v>
      </c>
      <c r="XV206" t="s">
        <v>1767</v>
      </c>
      <c r="XW206" t="s">
        <v>1763</v>
      </c>
      <c r="XX206" t="s">
        <v>1767</v>
      </c>
      <c r="XY206" t="s">
        <v>1767</v>
      </c>
      <c r="XZ206" t="s">
        <v>1767</v>
      </c>
      <c r="ZM206" t="s">
        <v>1763</v>
      </c>
      <c r="ZN206" t="s">
        <v>1767</v>
      </c>
      <c r="ZO206" t="s">
        <v>1767</v>
      </c>
      <c r="ZP206" t="s">
        <v>1767</v>
      </c>
      <c r="ZQ206" t="s">
        <v>1763</v>
      </c>
      <c r="ZR206" t="s">
        <v>1767</v>
      </c>
      <c r="ZS206" t="s">
        <v>1763</v>
      </c>
      <c r="ZT206" t="s">
        <v>1767</v>
      </c>
      <c r="ZU206" t="s">
        <v>1767</v>
      </c>
      <c r="ZV206" t="s">
        <v>1767</v>
      </c>
      <c r="ZW206" t="s">
        <v>1767</v>
      </c>
      <c r="ZX206" t="s">
        <v>1767</v>
      </c>
      <c r="ZY206" t="s">
        <v>1767</v>
      </c>
      <c r="ZZ206" t="s">
        <v>1767</v>
      </c>
      <c r="AAA206" t="s">
        <v>1767</v>
      </c>
      <c r="AAB206" t="s">
        <v>1767</v>
      </c>
      <c r="AAC206" t="s">
        <v>1767</v>
      </c>
      <c r="AAD206" t="s">
        <v>1767</v>
      </c>
      <c r="AAE206" t="s">
        <v>1767</v>
      </c>
      <c r="AAF206" t="s">
        <v>1767</v>
      </c>
      <c r="AAH206" t="s">
        <v>1767</v>
      </c>
      <c r="AAI206" t="s">
        <v>1767</v>
      </c>
      <c r="AAJ206" t="s">
        <v>1763</v>
      </c>
      <c r="AAK206" t="s">
        <v>1767</v>
      </c>
      <c r="AAL206" t="s">
        <v>1763</v>
      </c>
      <c r="AAM206" t="s">
        <v>1767</v>
      </c>
      <c r="AAN206" t="s">
        <v>1767</v>
      </c>
      <c r="AAO206" t="s">
        <v>1767</v>
      </c>
      <c r="AAP206" t="s">
        <v>1767</v>
      </c>
      <c r="AAQ206" t="s">
        <v>1767</v>
      </c>
      <c r="AAR206" t="s">
        <v>1767</v>
      </c>
      <c r="AAS206" t="s">
        <v>1767</v>
      </c>
      <c r="AAT206" t="s">
        <v>1767</v>
      </c>
      <c r="AAV206" t="s">
        <v>1767</v>
      </c>
      <c r="AAW206" t="s">
        <v>1767</v>
      </c>
      <c r="AAX206" t="s">
        <v>1767</v>
      </c>
      <c r="AAY206" t="s">
        <v>1767</v>
      </c>
      <c r="AAZ206" t="s">
        <v>1767</v>
      </c>
      <c r="ABA206" t="s">
        <v>1767</v>
      </c>
      <c r="ABB206" t="s">
        <v>1767</v>
      </c>
      <c r="ABC206" t="s">
        <v>1767</v>
      </c>
      <c r="ABD206" t="s">
        <v>1767</v>
      </c>
      <c r="ABE206" t="s">
        <v>1767</v>
      </c>
      <c r="ABF206" t="s">
        <v>1767</v>
      </c>
      <c r="ABG206" t="s">
        <v>1767</v>
      </c>
      <c r="ABH206" t="s">
        <v>1767</v>
      </c>
      <c r="ABI206" t="s">
        <v>1767</v>
      </c>
      <c r="ABJ206" t="s">
        <v>1767</v>
      </c>
      <c r="ABK206" t="s">
        <v>1767</v>
      </c>
      <c r="ABL206" t="s">
        <v>1767</v>
      </c>
      <c r="ABM206" t="s">
        <v>1767</v>
      </c>
      <c r="ABN206" t="s">
        <v>1767</v>
      </c>
      <c r="ABO206" t="s">
        <v>1767</v>
      </c>
      <c r="ABP206" t="s">
        <v>1767</v>
      </c>
      <c r="ABQ206" t="s">
        <v>1767</v>
      </c>
      <c r="ABR206" t="s">
        <v>1763</v>
      </c>
      <c r="ABS206" t="s">
        <v>1767</v>
      </c>
      <c r="ABT206" t="s">
        <v>1767</v>
      </c>
      <c r="ABU206" t="s">
        <v>1767</v>
      </c>
      <c r="ABV206" t="s">
        <v>1767</v>
      </c>
      <c r="ABW206" t="s">
        <v>1763</v>
      </c>
      <c r="ABX206" t="s">
        <v>1767</v>
      </c>
      <c r="ABY206" t="s">
        <v>1767</v>
      </c>
      <c r="ABZ206" t="s">
        <v>1767</v>
      </c>
      <c r="ACA206" t="s">
        <v>1767</v>
      </c>
      <c r="ACB206" t="s">
        <v>1767</v>
      </c>
      <c r="ACC206" t="s">
        <v>1767</v>
      </c>
      <c r="ACD206" t="s">
        <v>1767</v>
      </c>
      <c r="ACE206" t="s">
        <v>1767</v>
      </c>
      <c r="ACF206" t="s">
        <v>1767</v>
      </c>
      <c r="ACG206" t="s">
        <v>1767</v>
      </c>
      <c r="ACH206" t="s">
        <v>1767</v>
      </c>
      <c r="ACI206" t="s">
        <v>1767</v>
      </c>
    </row>
    <row r="207" spans="1:763">
      <c r="A207" t="s">
        <v>1972</v>
      </c>
      <c r="B207" t="s">
        <v>1760</v>
      </c>
      <c r="C207" t="s">
        <v>1761</v>
      </c>
      <c r="D207" t="s">
        <v>873</v>
      </c>
      <c r="E207" t="s">
        <v>873</v>
      </c>
      <c r="P207" t="s">
        <v>812</v>
      </c>
      <c r="Q207">
        <v>0.874863865752458</v>
      </c>
      <c r="T207" t="s">
        <v>1852</v>
      </c>
      <c r="V207" t="s">
        <v>1763</v>
      </c>
      <c r="X207" t="s">
        <v>1763</v>
      </c>
      <c r="Y207" t="s">
        <v>1764</v>
      </c>
      <c r="AA207" t="s">
        <v>1792</v>
      </c>
      <c r="AB207" t="s">
        <v>1766</v>
      </c>
      <c r="AC207" t="s">
        <v>1810</v>
      </c>
      <c r="AD207" t="s">
        <v>1767</v>
      </c>
      <c r="AE207" t="s">
        <v>1810</v>
      </c>
      <c r="AF207" t="s">
        <v>818</v>
      </c>
      <c r="AG207" t="s">
        <v>818</v>
      </c>
      <c r="KF207" t="s">
        <v>1810</v>
      </c>
      <c r="KH207" t="s">
        <v>818</v>
      </c>
      <c r="KI207" t="s">
        <v>845</v>
      </c>
      <c r="KJ207" t="s">
        <v>818</v>
      </c>
      <c r="KK207" t="s">
        <v>845</v>
      </c>
      <c r="KL207" t="s">
        <v>818</v>
      </c>
      <c r="KM207" t="s">
        <v>818</v>
      </c>
      <c r="KN207" t="s">
        <v>837</v>
      </c>
      <c r="KO207" t="s">
        <v>818</v>
      </c>
      <c r="KP207" t="s">
        <v>837</v>
      </c>
      <c r="KQ207" t="s">
        <v>837</v>
      </c>
      <c r="KR207" t="s">
        <v>818</v>
      </c>
      <c r="KS207" t="s">
        <v>845</v>
      </c>
      <c r="KT207" t="s">
        <v>818</v>
      </c>
      <c r="KU207" t="s">
        <v>837</v>
      </c>
      <c r="KV207" t="s">
        <v>818</v>
      </c>
      <c r="KW207" t="s">
        <v>818</v>
      </c>
      <c r="KX207" t="s">
        <v>845</v>
      </c>
      <c r="KY207" t="s">
        <v>818</v>
      </c>
      <c r="KZ207" t="s">
        <v>879</v>
      </c>
      <c r="LA207" t="s">
        <v>845</v>
      </c>
      <c r="LB207" t="s">
        <v>837</v>
      </c>
      <c r="LC207" t="s">
        <v>1057</v>
      </c>
      <c r="LD207" t="s">
        <v>1810</v>
      </c>
      <c r="LE207" t="s">
        <v>879</v>
      </c>
      <c r="LF207" t="s">
        <v>879</v>
      </c>
      <c r="LH207" t="s">
        <v>1767</v>
      </c>
      <c r="LI207" t="s">
        <v>1767</v>
      </c>
      <c r="LJ207" t="s">
        <v>1767</v>
      </c>
      <c r="LK207" t="s">
        <v>1767</v>
      </c>
      <c r="LL207" t="s">
        <v>1767</v>
      </c>
      <c r="LM207" t="s">
        <v>1763</v>
      </c>
      <c r="LN207" t="s">
        <v>1767</v>
      </c>
      <c r="LO207" t="s">
        <v>1767</v>
      </c>
      <c r="LQ207" t="s">
        <v>1767</v>
      </c>
      <c r="LR207" t="s">
        <v>845</v>
      </c>
      <c r="LV207" t="s">
        <v>845</v>
      </c>
      <c r="LX207" t="s">
        <v>1767</v>
      </c>
      <c r="MA207" t="s">
        <v>1829</v>
      </c>
      <c r="MB207" t="s">
        <v>887</v>
      </c>
      <c r="MC207" t="s">
        <v>1769</v>
      </c>
      <c r="MD207" t="s">
        <v>1763</v>
      </c>
      <c r="MF207" t="s">
        <v>1818</v>
      </c>
      <c r="MI207" t="s">
        <v>1818</v>
      </c>
      <c r="MJ207" t="s">
        <v>1794</v>
      </c>
      <c r="MU207" t="s">
        <v>1767</v>
      </c>
      <c r="MV207" t="s">
        <v>1767</v>
      </c>
      <c r="MW207" t="s">
        <v>1763</v>
      </c>
      <c r="MX207" t="s">
        <v>1767</v>
      </c>
      <c r="MY207" t="s">
        <v>1767</v>
      </c>
      <c r="MZ207" t="s">
        <v>1767</v>
      </c>
      <c r="NA207" t="s">
        <v>1767</v>
      </c>
      <c r="NB207" t="s">
        <v>1767</v>
      </c>
      <c r="NR207" t="s">
        <v>1767</v>
      </c>
      <c r="NU207" t="s">
        <v>1772</v>
      </c>
      <c r="NX207" t="s">
        <v>1845</v>
      </c>
      <c r="NY207" t="s">
        <v>845</v>
      </c>
      <c r="NZ207" t="s">
        <v>889</v>
      </c>
      <c r="OP207" t="s">
        <v>1767</v>
      </c>
      <c r="OQ207" t="s">
        <v>1774</v>
      </c>
      <c r="OR207" t="s">
        <v>1775</v>
      </c>
      <c r="OS207" t="s">
        <v>1806</v>
      </c>
      <c r="OT207" t="s">
        <v>1763</v>
      </c>
      <c r="OU207" t="s">
        <v>1767</v>
      </c>
      <c r="OV207" t="s">
        <v>1777</v>
      </c>
      <c r="OW207" t="s">
        <v>1798</v>
      </c>
      <c r="OX207" t="s">
        <v>832</v>
      </c>
      <c r="OY207" t="s">
        <v>1779</v>
      </c>
      <c r="OZ207" t="s">
        <v>846</v>
      </c>
      <c r="PA207" t="s">
        <v>1767</v>
      </c>
      <c r="PB207" t="s">
        <v>1767</v>
      </c>
      <c r="PC207" t="s">
        <v>1767</v>
      </c>
      <c r="PD207" t="s">
        <v>1767</v>
      </c>
      <c r="PE207" t="s">
        <v>1767</v>
      </c>
      <c r="PF207" t="s">
        <v>1763</v>
      </c>
      <c r="PG207" t="s">
        <v>1767</v>
      </c>
      <c r="PH207" t="s">
        <v>1767</v>
      </c>
      <c r="PI207" t="s">
        <v>1767</v>
      </c>
      <c r="PJ207" t="s">
        <v>1767</v>
      </c>
      <c r="PK207" t="s">
        <v>1763</v>
      </c>
      <c r="PL207" t="s">
        <v>1780</v>
      </c>
      <c r="PM207" t="s">
        <v>879</v>
      </c>
      <c r="PN207" t="s">
        <v>837</v>
      </c>
      <c r="PO207" t="s">
        <v>1781</v>
      </c>
      <c r="PP207" t="s">
        <v>1813</v>
      </c>
      <c r="PQ207" t="s">
        <v>1763</v>
      </c>
      <c r="PR207" t="s">
        <v>1763</v>
      </c>
      <c r="PS207" t="s">
        <v>1767</v>
      </c>
      <c r="PT207" t="s">
        <v>1767</v>
      </c>
      <c r="PU207" t="s">
        <v>1767</v>
      </c>
      <c r="PV207" t="s">
        <v>1767</v>
      </c>
      <c r="PW207" t="s">
        <v>1767</v>
      </c>
      <c r="PX207" t="s">
        <v>1767</v>
      </c>
      <c r="PY207" t="s">
        <v>1767</v>
      </c>
      <c r="PZ207" t="s">
        <v>1783</v>
      </c>
      <c r="QA207" t="s">
        <v>841</v>
      </c>
      <c r="QB207" t="s">
        <v>1814</v>
      </c>
      <c r="QC207" t="s">
        <v>1785</v>
      </c>
      <c r="QD207" t="s">
        <v>1818</v>
      </c>
      <c r="QE207" t="s">
        <v>845</v>
      </c>
      <c r="QF207" t="s">
        <v>1763</v>
      </c>
      <c r="QG207" t="s">
        <v>1763</v>
      </c>
      <c r="QH207" t="s">
        <v>1763</v>
      </c>
      <c r="QI207" t="s">
        <v>1763</v>
      </c>
      <c r="QJ207" t="s">
        <v>1763</v>
      </c>
      <c r="QK207" t="s">
        <v>1763</v>
      </c>
      <c r="QL207" t="s">
        <v>1767</v>
      </c>
      <c r="QM207" t="s">
        <v>1767</v>
      </c>
      <c r="QN207" t="s">
        <v>1767</v>
      </c>
      <c r="QO207" t="s">
        <v>1767</v>
      </c>
      <c r="QP207" t="s">
        <v>1767</v>
      </c>
      <c r="QQ207" t="s">
        <v>1767</v>
      </c>
      <c r="QR207" t="s">
        <v>1763</v>
      </c>
      <c r="QS207" t="s">
        <v>1763</v>
      </c>
      <c r="QT207" t="s">
        <v>1767</v>
      </c>
      <c r="QU207" t="s">
        <v>1767</v>
      </c>
      <c r="QV207" t="s">
        <v>1767</v>
      </c>
      <c r="QW207" t="s">
        <v>1767</v>
      </c>
      <c r="QX207" t="s">
        <v>1767</v>
      </c>
      <c r="QY207" t="s">
        <v>1767</v>
      </c>
      <c r="QZ207" t="s">
        <v>1767</v>
      </c>
      <c r="RA207" t="s">
        <v>1767</v>
      </c>
      <c r="RB207" t="s">
        <v>1767</v>
      </c>
      <c r="RC207" t="s">
        <v>1767</v>
      </c>
      <c r="RD207" t="s">
        <v>1767</v>
      </c>
      <c r="RE207" t="s">
        <v>1767</v>
      </c>
      <c r="RF207" t="s">
        <v>1767</v>
      </c>
      <c r="RG207" t="s">
        <v>1767</v>
      </c>
      <c r="RH207" t="s">
        <v>1767</v>
      </c>
      <c r="RI207" t="s">
        <v>1767</v>
      </c>
      <c r="RJ207" t="s">
        <v>1767</v>
      </c>
      <c r="RK207" t="s">
        <v>1763</v>
      </c>
      <c r="RL207" t="s">
        <v>1763</v>
      </c>
      <c r="RM207" t="s">
        <v>1767</v>
      </c>
      <c r="RN207" t="s">
        <v>1767</v>
      </c>
      <c r="RO207" t="s">
        <v>1767</v>
      </c>
      <c r="RP207" t="s">
        <v>1767</v>
      </c>
      <c r="RQ207" t="s">
        <v>1767</v>
      </c>
      <c r="RR207" t="s">
        <v>1767</v>
      </c>
      <c r="RS207" t="s">
        <v>1767</v>
      </c>
      <c r="RT207" t="s">
        <v>1767</v>
      </c>
      <c r="RU207" t="s">
        <v>1767</v>
      </c>
      <c r="RV207" t="s">
        <v>1767</v>
      </c>
      <c r="RW207" t="s">
        <v>1767</v>
      </c>
      <c r="RX207" t="s">
        <v>845</v>
      </c>
      <c r="RY207" t="s">
        <v>1011</v>
      </c>
      <c r="RZ207" t="s">
        <v>1763</v>
      </c>
      <c r="SA207" t="s">
        <v>1818</v>
      </c>
      <c r="SB207" t="s">
        <v>1767</v>
      </c>
      <c r="SC207" t="s">
        <v>1767</v>
      </c>
      <c r="SD207" t="s">
        <v>1763</v>
      </c>
      <c r="SE207" t="s">
        <v>1767</v>
      </c>
      <c r="SF207" t="s">
        <v>1767</v>
      </c>
      <c r="SG207" t="s">
        <v>1767</v>
      </c>
      <c r="SH207" t="s">
        <v>1767</v>
      </c>
      <c r="SI207" t="s">
        <v>1767</v>
      </c>
      <c r="SJ207" t="s">
        <v>1767</v>
      </c>
      <c r="SK207" t="s">
        <v>1767</v>
      </c>
      <c r="SL207" t="s">
        <v>1767</v>
      </c>
      <c r="SM207" t="s">
        <v>1767</v>
      </c>
      <c r="SN207" t="s">
        <v>1767</v>
      </c>
      <c r="SO207" t="s">
        <v>1767</v>
      </c>
      <c r="SP207" t="s">
        <v>1767</v>
      </c>
      <c r="SQ207" t="s">
        <v>1767</v>
      </c>
      <c r="SR207" t="s">
        <v>1763</v>
      </c>
      <c r="SS207" t="s">
        <v>1767</v>
      </c>
      <c r="ST207" t="s">
        <v>1767</v>
      </c>
      <c r="SU207" t="s">
        <v>1767</v>
      </c>
      <c r="SV207" t="s">
        <v>1767</v>
      </c>
      <c r="SW207" t="s">
        <v>1763</v>
      </c>
      <c r="SX207" t="s">
        <v>1767</v>
      </c>
      <c r="SY207" t="s">
        <v>1763</v>
      </c>
      <c r="SZ207" t="s">
        <v>1763</v>
      </c>
      <c r="TA207" t="s">
        <v>1767</v>
      </c>
      <c r="TB207" t="s">
        <v>1767</v>
      </c>
      <c r="TC207" t="s">
        <v>1767</v>
      </c>
      <c r="TD207" t="s">
        <v>1767</v>
      </c>
      <c r="TE207" t="s">
        <v>1767</v>
      </c>
      <c r="TF207" t="s">
        <v>1767</v>
      </c>
      <c r="TG207" t="s">
        <v>1767</v>
      </c>
      <c r="TH207" t="s">
        <v>1767</v>
      </c>
      <c r="TI207" t="s">
        <v>1767</v>
      </c>
      <c r="TJ207" t="s">
        <v>1763</v>
      </c>
      <c r="TK207" t="s">
        <v>1767</v>
      </c>
      <c r="TL207" t="s">
        <v>1767</v>
      </c>
      <c r="TM207" t="s">
        <v>1767</v>
      </c>
      <c r="TN207" t="s">
        <v>1767</v>
      </c>
      <c r="TO207" t="s">
        <v>1763</v>
      </c>
      <c r="TP207" t="s">
        <v>1767</v>
      </c>
      <c r="TQ207" t="s">
        <v>1767</v>
      </c>
      <c r="TR207" t="s">
        <v>1767</v>
      </c>
      <c r="TS207" t="s">
        <v>1767</v>
      </c>
      <c r="TT207" t="s">
        <v>1767</v>
      </c>
      <c r="TU207" t="s">
        <v>1767</v>
      </c>
      <c r="TV207" t="s">
        <v>1767</v>
      </c>
      <c r="TW207" t="s">
        <v>1767</v>
      </c>
      <c r="TY207" t="s">
        <v>1767</v>
      </c>
      <c r="TZ207" t="s">
        <v>1767</v>
      </c>
      <c r="UA207" t="s">
        <v>1767</v>
      </c>
      <c r="UB207" t="s">
        <v>1767</v>
      </c>
      <c r="UC207" t="s">
        <v>1767</v>
      </c>
      <c r="UD207" t="s">
        <v>1767</v>
      </c>
      <c r="UE207" t="s">
        <v>1767</v>
      </c>
      <c r="UF207" t="s">
        <v>1767</v>
      </c>
      <c r="UG207" t="s">
        <v>1767</v>
      </c>
      <c r="UH207" t="s">
        <v>1763</v>
      </c>
      <c r="UI207" t="s">
        <v>1767</v>
      </c>
      <c r="UJ207" t="s">
        <v>1767</v>
      </c>
      <c r="UK207" t="s">
        <v>1767</v>
      </c>
      <c r="UL207" t="s">
        <v>1818</v>
      </c>
      <c r="UM207" t="s">
        <v>1818</v>
      </c>
      <c r="UN207" t="s">
        <v>1767</v>
      </c>
      <c r="UO207" t="s">
        <v>1767</v>
      </c>
      <c r="UP207" t="s">
        <v>1767</v>
      </c>
      <c r="UQ207" t="s">
        <v>1767</v>
      </c>
      <c r="UR207" t="s">
        <v>1763</v>
      </c>
      <c r="US207" t="s">
        <v>1767</v>
      </c>
      <c r="UT207" t="s">
        <v>1767</v>
      </c>
      <c r="UU207" t="s">
        <v>1767</v>
      </c>
      <c r="UV207" t="s">
        <v>1767</v>
      </c>
      <c r="UW207" t="s">
        <v>1767</v>
      </c>
      <c r="UX207" t="s">
        <v>1767</v>
      </c>
      <c r="UY207" t="s">
        <v>1767</v>
      </c>
      <c r="UZ207" t="s">
        <v>1767</v>
      </c>
      <c r="VB207" t="s">
        <v>1822</v>
      </c>
      <c r="VC207" t="s">
        <v>1788</v>
      </c>
      <c r="VD207" t="s">
        <v>1763</v>
      </c>
      <c r="VE207" t="s">
        <v>1767</v>
      </c>
      <c r="VF207" t="s">
        <v>1767</v>
      </c>
      <c r="VG207" t="s">
        <v>1767</v>
      </c>
      <c r="VH207" t="s">
        <v>1767</v>
      </c>
      <c r="VI207" t="s">
        <v>1767</v>
      </c>
      <c r="VJ207" t="s">
        <v>1767</v>
      </c>
      <c r="VK207" t="s">
        <v>1767</v>
      </c>
      <c r="VL207" t="s">
        <v>1767</v>
      </c>
      <c r="VM207" t="s">
        <v>1767</v>
      </c>
      <c r="VN207" t="s">
        <v>1767</v>
      </c>
      <c r="VO207" t="s">
        <v>1767</v>
      </c>
      <c r="VP207" t="s">
        <v>1767</v>
      </c>
      <c r="VQ207" t="s">
        <v>1767</v>
      </c>
      <c r="VR207" t="s">
        <v>1763</v>
      </c>
      <c r="VS207" t="s">
        <v>1767</v>
      </c>
      <c r="VT207" t="s">
        <v>1767</v>
      </c>
      <c r="VU207" t="s">
        <v>1767</v>
      </c>
      <c r="VV207" t="s">
        <v>1767</v>
      </c>
      <c r="VW207" t="s">
        <v>1763</v>
      </c>
      <c r="VX207" t="s">
        <v>1767</v>
      </c>
      <c r="VY207" t="s">
        <v>1763</v>
      </c>
      <c r="VZ207" t="s">
        <v>1767</v>
      </c>
      <c r="WA207" t="s">
        <v>1818</v>
      </c>
      <c r="WJ207" t="s">
        <v>1763</v>
      </c>
      <c r="WK207" t="s">
        <v>1763</v>
      </c>
      <c r="WL207" t="s">
        <v>1767</v>
      </c>
      <c r="WM207" t="s">
        <v>1767</v>
      </c>
      <c r="WN207" t="s">
        <v>1767</v>
      </c>
      <c r="WO207" t="s">
        <v>1767</v>
      </c>
      <c r="WP207" t="s">
        <v>1767</v>
      </c>
      <c r="WQ207" t="s">
        <v>1767</v>
      </c>
      <c r="WR207" t="s">
        <v>1767</v>
      </c>
      <c r="WS207" t="s">
        <v>1818</v>
      </c>
      <c r="WU207" t="s">
        <v>1767</v>
      </c>
      <c r="WV207" t="s">
        <v>1767</v>
      </c>
      <c r="WW207" t="s">
        <v>1767</v>
      </c>
      <c r="WX207" t="s">
        <v>1767</v>
      </c>
      <c r="WY207" t="s">
        <v>1767</v>
      </c>
      <c r="WZ207" t="s">
        <v>1763</v>
      </c>
      <c r="XA207" t="s">
        <v>1767</v>
      </c>
      <c r="XB207" t="s">
        <v>1767</v>
      </c>
      <c r="XC207" t="s">
        <v>1802</v>
      </c>
      <c r="XD207" t="s">
        <v>1763</v>
      </c>
      <c r="XE207" t="s">
        <v>1767</v>
      </c>
      <c r="XF207" t="s">
        <v>1767</v>
      </c>
      <c r="XG207" t="s">
        <v>1767</v>
      </c>
      <c r="XH207" t="s">
        <v>1767</v>
      </c>
      <c r="XI207" t="s">
        <v>1767</v>
      </c>
      <c r="XJ207" t="s">
        <v>1767</v>
      </c>
      <c r="XK207" t="s">
        <v>1767</v>
      </c>
      <c r="XL207" t="s">
        <v>1767</v>
      </c>
      <c r="XM207" t="s">
        <v>1767</v>
      </c>
      <c r="XN207" t="s">
        <v>1767</v>
      </c>
      <c r="XO207" t="s">
        <v>1767</v>
      </c>
      <c r="XP207" t="s">
        <v>1767</v>
      </c>
      <c r="XQ207" t="s">
        <v>1767</v>
      </c>
      <c r="XR207" t="s">
        <v>1763</v>
      </c>
      <c r="XS207" t="s">
        <v>1763</v>
      </c>
      <c r="XT207" t="s">
        <v>1763</v>
      </c>
      <c r="XU207" t="s">
        <v>1763</v>
      </c>
      <c r="XV207" t="s">
        <v>1767</v>
      </c>
      <c r="XW207" t="s">
        <v>1767</v>
      </c>
      <c r="XX207" t="s">
        <v>1767</v>
      </c>
      <c r="XY207" t="s">
        <v>1767</v>
      </c>
      <c r="XZ207" t="s">
        <v>1767</v>
      </c>
      <c r="ZM207" t="s">
        <v>1767</v>
      </c>
      <c r="ZN207" t="s">
        <v>1767</v>
      </c>
      <c r="ZO207" t="s">
        <v>1767</v>
      </c>
      <c r="ZP207" t="s">
        <v>1767</v>
      </c>
      <c r="ZQ207" t="s">
        <v>1767</v>
      </c>
      <c r="ZR207" t="s">
        <v>1763</v>
      </c>
      <c r="ZS207" t="s">
        <v>1767</v>
      </c>
      <c r="ZT207" t="s">
        <v>1767</v>
      </c>
      <c r="ZU207" t="s">
        <v>1767</v>
      </c>
      <c r="ZV207" t="s">
        <v>1767</v>
      </c>
      <c r="ZW207" t="s">
        <v>1763</v>
      </c>
      <c r="ZX207" t="s">
        <v>1767</v>
      </c>
      <c r="ZY207" t="s">
        <v>1763</v>
      </c>
      <c r="ZZ207" t="s">
        <v>1767</v>
      </c>
      <c r="AAA207" t="s">
        <v>1767</v>
      </c>
      <c r="AAB207" t="s">
        <v>1767</v>
      </c>
      <c r="AAC207" t="s">
        <v>1767</v>
      </c>
      <c r="AAD207" t="s">
        <v>1767</v>
      </c>
      <c r="AAE207" t="s">
        <v>1767</v>
      </c>
      <c r="AAF207" t="s">
        <v>1767</v>
      </c>
      <c r="AAH207" t="s">
        <v>1763</v>
      </c>
      <c r="AAI207" t="s">
        <v>1763</v>
      </c>
      <c r="AAJ207" t="s">
        <v>1767</v>
      </c>
      <c r="AAK207" t="s">
        <v>1767</v>
      </c>
      <c r="AAL207" t="s">
        <v>1767</v>
      </c>
      <c r="AAM207" t="s">
        <v>1767</v>
      </c>
      <c r="AAN207" t="s">
        <v>1767</v>
      </c>
      <c r="AAO207" t="s">
        <v>1767</v>
      </c>
      <c r="AAP207" t="s">
        <v>1767</v>
      </c>
      <c r="AAQ207" t="s">
        <v>1763</v>
      </c>
      <c r="AAR207" t="s">
        <v>1767</v>
      </c>
      <c r="AAS207" t="s">
        <v>1767</v>
      </c>
      <c r="AAT207" t="s">
        <v>1767</v>
      </c>
      <c r="AAV207" t="s">
        <v>1767</v>
      </c>
      <c r="AAW207" t="s">
        <v>1767</v>
      </c>
      <c r="AAX207" t="s">
        <v>1767</v>
      </c>
      <c r="AAY207" t="s">
        <v>1767</v>
      </c>
      <c r="AAZ207" t="s">
        <v>1767</v>
      </c>
      <c r="ABA207" t="s">
        <v>1767</v>
      </c>
      <c r="ABB207" t="s">
        <v>1767</v>
      </c>
      <c r="ABC207" t="s">
        <v>1767</v>
      </c>
      <c r="ABD207" t="s">
        <v>1767</v>
      </c>
      <c r="ABE207" t="s">
        <v>1767</v>
      </c>
      <c r="ABF207" t="s">
        <v>1767</v>
      </c>
      <c r="ABG207" t="s">
        <v>1767</v>
      </c>
      <c r="ABH207" t="s">
        <v>1767</v>
      </c>
      <c r="ABI207" t="s">
        <v>1767</v>
      </c>
      <c r="ABJ207" t="s">
        <v>1767</v>
      </c>
      <c r="ABK207" t="s">
        <v>1763</v>
      </c>
      <c r="ABL207" t="s">
        <v>1767</v>
      </c>
      <c r="ABM207" t="s">
        <v>1767</v>
      </c>
      <c r="ABN207" t="s">
        <v>1767</v>
      </c>
      <c r="ABO207" t="s">
        <v>1767</v>
      </c>
      <c r="ABP207" t="s">
        <v>1767</v>
      </c>
      <c r="ABQ207" t="s">
        <v>1767</v>
      </c>
      <c r="ABR207" t="s">
        <v>1767</v>
      </c>
      <c r="ABS207" t="s">
        <v>1767</v>
      </c>
      <c r="ABT207" t="s">
        <v>1767</v>
      </c>
      <c r="ABU207" t="s">
        <v>1767</v>
      </c>
      <c r="ABV207" t="s">
        <v>1767</v>
      </c>
      <c r="ABW207" t="s">
        <v>1767</v>
      </c>
      <c r="ABX207" t="s">
        <v>1763</v>
      </c>
      <c r="ABY207" t="s">
        <v>1767</v>
      </c>
      <c r="ABZ207" t="s">
        <v>1767</v>
      </c>
      <c r="ACA207" t="s">
        <v>1767</v>
      </c>
      <c r="ACB207" t="s">
        <v>1767</v>
      </c>
      <c r="ACC207" t="s">
        <v>1767</v>
      </c>
      <c r="ACD207" t="s">
        <v>1767</v>
      </c>
      <c r="ACE207" t="s">
        <v>1767</v>
      </c>
      <c r="ACF207" t="s">
        <v>1767</v>
      </c>
      <c r="ACG207" t="s">
        <v>1767</v>
      </c>
      <c r="ACH207" t="s">
        <v>1767</v>
      </c>
      <c r="ACI207" t="s">
        <v>1767</v>
      </c>
    </row>
    <row r="208" spans="1:763">
      <c r="A208" t="s">
        <v>1673</v>
      </c>
      <c r="B208" t="s">
        <v>1674</v>
      </c>
      <c r="C208" t="s">
        <v>1675</v>
      </c>
      <c r="D208" t="s">
        <v>811</v>
      </c>
      <c r="E208" t="s">
        <v>811</v>
      </c>
      <c r="P208" t="s">
        <v>855</v>
      </c>
      <c r="Q208">
        <v>1.2198080885670051</v>
      </c>
      <c r="T208" t="s">
        <v>1837</v>
      </c>
      <c r="V208" t="s">
        <v>1763</v>
      </c>
      <c r="X208" t="s">
        <v>1767</v>
      </c>
      <c r="Y208" t="s">
        <v>1764</v>
      </c>
      <c r="Z208" t="s">
        <v>1791</v>
      </c>
      <c r="AA208" t="s">
        <v>1765</v>
      </c>
      <c r="AB208" t="s">
        <v>1766</v>
      </c>
      <c r="AC208" t="s">
        <v>1361</v>
      </c>
      <c r="AD208" t="s">
        <v>1763</v>
      </c>
      <c r="AE208" t="s">
        <v>1057</v>
      </c>
      <c r="AF208" t="s">
        <v>837</v>
      </c>
      <c r="AG208" t="s">
        <v>818</v>
      </c>
      <c r="KF208" t="s">
        <v>1361</v>
      </c>
      <c r="KH208" t="s">
        <v>818</v>
      </c>
      <c r="KI208" t="s">
        <v>845</v>
      </c>
      <c r="KJ208" t="s">
        <v>845</v>
      </c>
      <c r="KK208" t="s">
        <v>818</v>
      </c>
      <c r="KL208" t="s">
        <v>818</v>
      </c>
      <c r="KM208" t="s">
        <v>818</v>
      </c>
      <c r="KN208" t="s">
        <v>837</v>
      </c>
      <c r="KO208" t="s">
        <v>818</v>
      </c>
      <c r="KP208" t="s">
        <v>837</v>
      </c>
      <c r="KQ208" t="s">
        <v>837</v>
      </c>
      <c r="KR208" t="s">
        <v>818</v>
      </c>
      <c r="KS208" t="s">
        <v>818</v>
      </c>
      <c r="KT208" t="s">
        <v>818</v>
      </c>
      <c r="KU208" t="s">
        <v>845</v>
      </c>
      <c r="KV208" t="s">
        <v>845</v>
      </c>
      <c r="KW208" t="s">
        <v>818</v>
      </c>
      <c r="KX208" t="s">
        <v>845</v>
      </c>
      <c r="KY208" t="s">
        <v>818</v>
      </c>
      <c r="KZ208" t="s">
        <v>837</v>
      </c>
      <c r="LA208" t="s">
        <v>845</v>
      </c>
      <c r="LB208" t="s">
        <v>837</v>
      </c>
      <c r="LC208" t="s">
        <v>836</v>
      </c>
      <c r="LD208" t="s">
        <v>1361</v>
      </c>
      <c r="LE208" t="s">
        <v>837</v>
      </c>
      <c r="LF208" t="s">
        <v>879</v>
      </c>
      <c r="LH208" t="s">
        <v>1767</v>
      </c>
      <c r="LI208" t="s">
        <v>1767</v>
      </c>
      <c r="LJ208" t="s">
        <v>1767</v>
      </c>
      <c r="LK208" t="s">
        <v>1767</v>
      </c>
      <c r="LL208" t="s">
        <v>1767</v>
      </c>
      <c r="LM208" t="s">
        <v>1767</v>
      </c>
      <c r="LO208" t="s">
        <v>1767</v>
      </c>
      <c r="LQ208" t="s">
        <v>1767</v>
      </c>
      <c r="LR208" t="s">
        <v>818</v>
      </c>
      <c r="LS208" t="s">
        <v>818</v>
      </c>
      <c r="LT208" t="s">
        <v>845</v>
      </c>
      <c r="LU208" t="s">
        <v>818</v>
      </c>
      <c r="LV208" t="s">
        <v>818</v>
      </c>
      <c r="LW208" t="s">
        <v>845</v>
      </c>
      <c r="LX208" t="s">
        <v>1767</v>
      </c>
      <c r="MA208" t="s">
        <v>1793</v>
      </c>
      <c r="MB208" t="s">
        <v>1950</v>
      </c>
      <c r="MC208" t="s">
        <v>1804</v>
      </c>
      <c r="MD208" t="s">
        <v>1763</v>
      </c>
      <c r="MF208" t="s">
        <v>1889</v>
      </c>
      <c r="MI208" t="s">
        <v>1818</v>
      </c>
      <c r="MJ208" t="s">
        <v>1771</v>
      </c>
      <c r="MK208" t="s">
        <v>1767</v>
      </c>
      <c r="ML208" t="s">
        <v>1767</v>
      </c>
      <c r="MM208" t="s">
        <v>1763</v>
      </c>
      <c r="MN208" t="s">
        <v>1767</v>
      </c>
      <c r="MO208" t="s">
        <v>1767</v>
      </c>
      <c r="MP208" t="s">
        <v>1767</v>
      </c>
      <c r="MQ208" t="s">
        <v>1767</v>
      </c>
      <c r="MR208" t="s">
        <v>1767</v>
      </c>
      <c r="MS208" t="s">
        <v>1767</v>
      </c>
      <c r="MT208" t="s">
        <v>1767</v>
      </c>
      <c r="MU208" t="s">
        <v>1763</v>
      </c>
      <c r="NC208" t="s">
        <v>1763</v>
      </c>
      <c r="ND208" t="s">
        <v>1767</v>
      </c>
      <c r="NE208" t="s">
        <v>1763</v>
      </c>
      <c r="NF208" t="s">
        <v>1767</v>
      </c>
      <c r="NG208" t="s">
        <v>1767</v>
      </c>
      <c r="NH208" t="s">
        <v>1767</v>
      </c>
      <c r="NI208" t="s">
        <v>1767</v>
      </c>
      <c r="NJ208" t="s">
        <v>1763</v>
      </c>
      <c r="NK208" t="s">
        <v>1767</v>
      </c>
      <c r="NL208" t="s">
        <v>1767</v>
      </c>
      <c r="NM208" t="s">
        <v>1767</v>
      </c>
      <c r="NN208" t="s">
        <v>1767</v>
      </c>
      <c r="NO208" t="s">
        <v>1767</v>
      </c>
      <c r="NP208" t="s">
        <v>1767</v>
      </c>
      <c r="NQ208" t="s">
        <v>1767</v>
      </c>
      <c r="NR208" t="s">
        <v>1763</v>
      </c>
      <c r="NS208" t="s">
        <v>1767</v>
      </c>
      <c r="NU208" t="s">
        <v>1772</v>
      </c>
      <c r="NX208" t="s">
        <v>1773</v>
      </c>
      <c r="NY208" t="s">
        <v>845</v>
      </c>
      <c r="NZ208" t="s">
        <v>903</v>
      </c>
      <c r="OP208" t="s">
        <v>1818</v>
      </c>
      <c r="OQ208" t="s">
        <v>1774</v>
      </c>
      <c r="OR208" t="s">
        <v>1797</v>
      </c>
      <c r="OS208" t="s">
        <v>1806</v>
      </c>
      <c r="OT208" t="s">
        <v>1763</v>
      </c>
      <c r="OU208" t="s">
        <v>1767</v>
      </c>
      <c r="OV208" t="s">
        <v>1777</v>
      </c>
      <c r="OW208" t="s">
        <v>1798</v>
      </c>
      <c r="OX208" t="s">
        <v>832</v>
      </c>
      <c r="OY208" t="s">
        <v>1779</v>
      </c>
      <c r="OZ208" t="s">
        <v>928</v>
      </c>
      <c r="PA208" t="s">
        <v>1767</v>
      </c>
      <c r="PB208" t="s">
        <v>1767</v>
      </c>
      <c r="PC208" t="s">
        <v>1767</v>
      </c>
      <c r="PD208" t="s">
        <v>1767</v>
      </c>
      <c r="PE208" t="s">
        <v>1767</v>
      </c>
      <c r="PF208" t="s">
        <v>1763</v>
      </c>
      <c r="PG208" t="s">
        <v>1767</v>
      </c>
      <c r="PH208" t="s">
        <v>1767</v>
      </c>
      <c r="PI208" t="s">
        <v>1767</v>
      </c>
      <c r="PJ208" t="s">
        <v>1767</v>
      </c>
      <c r="PK208" t="s">
        <v>1767</v>
      </c>
      <c r="PL208" t="s">
        <v>1780</v>
      </c>
      <c r="PM208" t="s">
        <v>837</v>
      </c>
      <c r="PN208" t="s">
        <v>845</v>
      </c>
      <c r="PO208" t="s">
        <v>1812</v>
      </c>
      <c r="PP208" t="s">
        <v>1782</v>
      </c>
      <c r="PQ208" t="s">
        <v>1763</v>
      </c>
      <c r="PR208" t="s">
        <v>1763</v>
      </c>
      <c r="PS208" t="s">
        <v>1767</v>
      </c>
      <c r="PT208" t="s">
        <v>1767</v>
      </c>
      <c r="PU208" t="s">
        <v>1767</v>
      </c>
      <c r="PV208" t="s">
        <v>1767</v>
      </c>
      <c r="PW208" t="s">
        <v>1767</v>
      </c>
      <c r="PX208" t="s">
        <v>1767</v>
      </c>
      <c r="PY208" t="s">
        <v>1767</v>
      </c>
      <c r="PZ208" t="s">
        <v>1783</v>
      </c>
      <c r="QA208" t="s">
        <v>841</v>
      </c>
      <c r="QB208" t="s">
        <v>1814</v>
      </c>
      <c r="QC208" t="s">
        <v>1785</v>
      </c>
      <c r="QD208" t="s">
        <v>1815</v>
      </c>
      <c r="QE208" t="s">
        <v>845</v>
      </c>
      <c r="QF208" t="s">
        <v>1763</v>
      </c>
      <c r="QG208" t="s">
        <v>1767</v>
      </c>
      <c r="QH208" t="s">
        <v>1763</v>
      </c>
      <c r="QI208" t="s">
        <v>1767</v>
      </c>
      <c r="QJ208" t="s">
        <v>1763</v>
      </c>
      <c r="QK208" t="s">
        <v>1767</v>
      </c>
      <c r="QL208" t="s">
        <v>1767</v>
      </c>
      <c r="QM208" t="s">
        <v>1767</v>
      </c>
      <c r="QN208" t="s">
        <v>1767</v>
      </c>
      <c r="QO208" t="s">
        <v>1767</v>
      </c>
      <c r="QP208" t="s">
        <v>1767</v>
      </c>
      <c r="QQ208" t="s">
        <v>1767</v>
      </c>
      <c r="QR208" t="s">
        <v>1763</v>
      </c>
      <c r="QS208" t="s">
        <v>1763</v>
      </c>
      <c r="QT208" t="s">
        <v>1767</v>
      </c>
      <c r="QU208" t="s">
        <v>1767</v>
      </c>
      <c r="QV208" t="s">
        <v>1767</v>
      </c>
      <c r="QW208" t="s">
        <v>1767</v>
      </c>
      <c r="QX208" t="s">
        <v>1767</v>
      </c>
      <c r="QY208" t="s">
        <v>1767</v>
      </c>
      <c r="QZ208" t="s">
        <v>1767</v>
      </c>
      <c r="RA208" t="s">
        <v>1767</v>
      </c>
      <c r="RB208" t="s">
        <v>1767</v>
      </c>
      <c r="RC208" t="s">
        <v>1767</v>
      </c>
      <c r="RD208" t="s">
        <v>1767</v>
      </c>
      <c r="RE208" t="s">
        <v>1767</v>
      </c>
      <c r="RF208" t="s">
        <v>1767</v>
      </c>
      <c r="RG208" t="s">
        <v>1767</v>
      </c>
      <c r="RH208" t="s">
        <v>1767</v>
      </c>
      <c r="RI208" t="s">
        <v>1767</v>
      </c>
      <c r="RJ208" t="s">
        <v>1767</v>
      </c>
      <c r="RK208" t="s">
        <v>1763</v>
      </c>
      <c r="RL208" t="s">
        <v>1767</v>
      </c>
      <c r="RM208" t="s">
        <v>1763</v>
      </c>
      <c r="RN208" t="s">
        <v>1767</v>
      </c>
      <c r="RO208" t="s">
        <v>1763</v>
      </c>
      <c r="RP208" t="s">
        <v>1767</v>
      </c>
      <c r="RQ208" t="s">
        <v>1767</v>
      </c>
      <c r="RR208" t="s">
        <v>1767</v>
      </c>
      <c r="RS208" t="s">
        <v>1767</v>
      </c>
      <c r="RT208" t="s">
        <v>1767</v>
      </c>
      <c r="RU208" t="s">
        <v>1767</v>
      </c>
      <c r="RV208" t="s">
        <v>1767</v>
      </c>
      <c r="RW208" t="s">
        <v>1767</v>
      </c>
      <c r="RX208" t="s">
        <v>837</v>
      </c>
      <c r="RY208" t="s">
        <v>1285</v>
      </c>
      <c r="RZ208" t="s">
        <v>1763</v>
      </c>
      <c r="SA208" t="s">
        <v>1818</v>
      </c>
      <c r="SB208" t="s">
        <v>1767</v>
      </c>
      <c r="SC208" t="s">
        <v>1767</v>
      </c>
      <c r="SD208" t="s">
        <v>1763</v>
      </c>
      <c r="SE208" t="s">
        <v>1767</v>
      </c>
      <c r="SF208" t="s">
        <v>1767</v>
      </c>
      <c r="SG208" t="s">
        <v>1767</v>
      </c>
      <c r="SH208" t="s">
        <v>1767</v>
      </c>
      <c r="SI208" t="s">
        <v>1767</v>
      </c>
      <c r="SJ208" t="s">
        <v>1767</v>
      </c>
      <c r="SK208" t="s">
        <v>1767</v>
      </c>
      <c r="SL208" t="s">
        <v>1767</v>
      </c>
      <c r="SM208" t="s">
        <v>1767</v>
      </c>
      <c r="SN208" t="s">
        <v>1767</v>
      </c>
      <c r="SO208" t="s">
        <v>1767</v>
      </c>
      <c r="SP208" t="s">
        <v>1767</v>
      </c>
      <c r="SQ208" t="s">
        <v>1767</v>
      </c>
      <c r="SR208" t="s">
        <v>1767</v>
      </c>
      <c r="SS208" t="s">
        <v>1767</v>
      </c>
      <c r="ST208" t="s">
        <v>1767</v>
      </c>
      <c r="SU208" t="s">
        <v>1767</v>
      </c>
      <c r="SV208" t="s">
        <v>1767</v>
      </c>
      <c r="SW208" t="s">
        <v>1767</v>
      </c>
      <c r="SX208" t="s">
        <v>1767</v>
      </c>
      <c r="SY208" t="s">
        <v>1767</v>
      </c>
      <c r="SZ208" t="s">
        <v>1767</v>
      </c>
      <c r="TA208" t="s">
        <v>1767</v>
      </c>
      <c r="TB208" t="s">
        <v>1767</v>
      </c>
      <c r="TC208" t="s">
        <v>1767</v>
      </c>
      <c r="TD208" t="s">
        <v>1767</v>
      </c>
      <c r="TE208" t="s">
        <v>1767</v>
      </c>
      <c r="TF208" t="s">
        <v>1763</v>
      </c>
      <c r="TG208" t="s">
        <v>1767</v>
      </c>
      <c r="TH208" t="s">
        <v>1767</v>
      </c>
      <c r="TI208" t="s">
        <v>1767</v>
      </c>
      <c r="TJ208" t="s">
        <v>1767</v>
      </c>
      <c r="TU208" t="s">
        <v>1767</v>
      </c>
      <c r="TY208" t="s">
        <v>1767</v>
      </c>
      <c r="TZ208" t="s">
        <v>1767</v>
      </c>
      <c r="UA208" t="s">
        <v>1767</v>
      </c>
      <c r="UB208" t="s">
        <v>1767</v>
      </c>
      <c r="UC208" t="s">
        <v>1767</v>
      </c>
      <c r="UD208" t="s">
        <v>1767</v>
      </c>
      <c r="UE208" t="s">
        <v>1767</v>
      </c>
      <c r="UF208" t="s">
        <v>1767</v>
      </c>
      <c r="UG208" t="s">
        <v>1767</v>
      </c>
      <c r="UH208" t="s">
        <v>1763</v>
      </c>
      <c r="UI208" t="s">
        <v>1767</v>
      </c>
      <c r="UJ208" t="s">
        <v>1767</v>
      </c>
      <c r="UK208" t="s">
        <v>1767</v>
      </c>
      <c r="UL208" t="s">
        <v>1763</v>
      </c>
      <c r="UM208" t="s">
        <v>1763</v>
      </c>
      <c r="UN208" t="s">
        <v>1763</v>
      </c>
      <c r="UO208" t="s">
        <v>1767</v>
      </c>
      <c r="UP208" t="s">
        <v>1767</v>
      </c>
      <c r="UQ208" t="s">
        <v>1767</v>
      </c>
      <c r="UR208" t="s">
        <v>1763</v>
      </c>
      <c r="US208" t="s">
        <v>1767</v>
      </c>
      <c r="UT208" t="s">
        <v>1767</v>
      </c>
      <c r="UU208" t="s">
        <v>1767</v>
      </c>
      <c r="UV208" t="s">
        <v>1767</v>
      </c>
      <c r="UW208" t="s">
        <v>1767</v>
      </c>
      <c r="UX208" t="s">
        <v>1767</v>
      </c>
      <c r="UY208" t="s">
        <v>1767</v>
      </c>
      <c r="UZ208" t="s">
        <v>1767</v>
      </c>
      <c r="VB208" t="s">
        <v>1822</v>
      </c>
      <c r="VC208" t="s">
        <v>1788</v>
      </c>
      <c r="VD208" t="s">
        <v>1763</v>
      </c>
      <c r="VE208" t="s">
        <v>1767</v>
      </c>
      <c r="VF208" t="s">
        <v>1767</v>
      </c>
      <c r="VG208" t="s">
        <v>1767</v>
      </c>
      <c r="VH208" t="s">
        <v>1767</v>
      </c>
      <c r="VI208" t="s">
        <v>1767</v>
      </c>
      <c r="VJ208" t="s">
        <v>1767</v>
      </c>
      <c r="VK208" t="s">
        <v>1767</v>
      </c>
      <c r="VL208" t="s">
        <v>1767</v>
      </c>
      <c r="VM208" t="s">
        <v>1767</v>
      </c>
      <c r="VN208" t="s">
        <v>1767</v>
      </c>
      <c r="VO208" t="s">
        <v>1767</v>
      </c>
      <c r="VP208" t="s">
        <v>1767</v>
      </c>
      <c r="VQ208" t="s">
        <v>1767</v>
      </c>
      <c r="VY208" t="s">
        <v>1767</v>
      </c>
      <c r="VZ208" t="s">
        <v>1763</v>
      </c>
      <c r="WA208" t="s">
        <v>1818</v>
      </c>
      <c r="WJ208" t="s">
        <v>1763</v>
      </c>
      <c r="WK208" t="s">
        <v>1763</v>
      </c>
      <c r="WL208" t="s">
        <v>1767</v>
      </c>
      <c r="WM208" t="s">
        <v>1767</v>
      </c>
      <c r="WN208" t="s">
        <v>1767</v>
      </c>
      <c r="WO208" t="s">
        <v>1767</v>
      </c>
      <c r="WP208" t="s">
        <v>1767</v>
      </c>
      <c r="WQ208" t="s">
        <v>1767</v>
      </c>
      <c r="WR208" t="s">
        <v>1767</v>
      </c>
      <c r="WS208" t="s">
        <v>928</v>
      </c>
      <c r="WU208" t="s">
        <v>1767</v>
      </c>
      <c r="WV208" t="s">
        <v>1763</v>
      </c>
      <c r="WW208" t="s">
        <v>1763</v>
      </c>
      <c r="WX208" t="s">
        <v>1767</v>
      </c>
      <c r="WY208" t="s">
        <v>1763</v>
      </c>
      <c r="WZ208" t="s">
        <v>1767</v>
      </c>
      <c r="XA208" t="s">
        <v>1767</v>
      </c>
      <c r="XB208" t="s">
        <v>1767</v>
      </c>
      <c r="XC208" t="s">
        <v>1789</v>
      </c>
      <c r="XD208" t="s">
        <v>1763</v>
      </c>
      <c r="XE208" t="s">
        <v>1767</v>
      </c>
      <c r="XF208" t="s">
        <v>1767</v>
      </c>
      <c r="XG208" t="s">
        <v>1767</v>
      </c>
      <c r="XH208" t="s">
        <v>1767</v>
      </c>
      <c r="XI208" t="s">
        <v>1767</v>
      </c>
      <c r="XJ208" t="s">
        <v>1767</v>
      </c>
      <c r="XK208" t="s">
        <v>1767</v>
      </c>
      <c r="XL208" t="s">
        <v>1767</v>
      </c>
      <c r="XM208" t="s">
        <v>1767</v>
      </c>
      <c r="XN208" t="s">
        <v>1767</v>
      </c>
      <c r="XO208" t="s">
        <v>1767</v>
      </c>
      <c r="XP208" t="s">
        <v>1767</v>
      </c>
      <c r="XQ208" t="s">
        <v>1767</v>
      </c>
      <c r="XR208" t="s">
        <v>1767</v>
      </c>
      <c r="XS208" t="s">
        <v>1767</v>
      </c>
      <c r="XT208" t="s">
        <v>1767</v>
      </c>
      <c r="XU208" t="s">
        <v>1767</v>
      </c>
      <c r="XV208" t="s">
        <v>1767</v>
      </c>
      <c r="XW208" t="s">
        <v>1763</v>
      </c>
      <c r="XX208" t="s">
        <v>1767</v>
      </c>
      <c r="XY208" t="s">
        <v>1767</v>
      </c>
      <c r="XZ208" t="s">
        <v>1767</v>
      </c>
      <c r="ZM208" t="s">
        <v>1767</v>
      </c>
      <c r="ZN208" t="s">
        <v>1767</v>
      </c>
      <c r="ZO208" t="s">
        <v>1767</v>
      </c>
      <c r="ZP208" t="s">
        <v>1767</v>
      </c>
      <c r="ZQ208" t="s">
        <v>1767</v>
      </c>
      <c r="ZR208" t="s">
        <v>1767</v>
      </c>
      <c r="ZS208" t="s">
        <v>1767</v>
      </c>
      <c r="ZT208" t="s">
        <v>1767</v>
      </c>
      <c r="ZU208" t="s">
        <v>1767</v>
      </c>
      <c r="ZV208" t="s">
        <v>1763</v>
      </c>
      <c r="ZW208" t="s">
        <v>1767</v>
      </c>
      <c r="ZX208" t="s">
        <v>1767</v>
      </c>
      <c r="ZY208" t="s">
        <v>1767</v>
      </c>
      <c r="ZZ208" t="s">
        <v>1767</v>
      </c>
      <c r="AAA208" t="s">
        <v>1767</v>
      </c>
      <c r="AAB208" t="s">
        <v>1767</v>
      </c>
      <c r="AAC208" t="s">
        <v>1767</v>
      </c>
      <c r="AAD208" t="s">
        <v>1767</v>
      </c>
      <c r="AAE208" t="s">
        <v>1767</v>
      </c>
      <c r="AAF208" t="s">
        <v>1767</v>
      </c>
      <c r="AAH208" t="s">
        <v>1767</v>
      </c>
      <c r="AAI208" t="s">
        <v>1767</v>
      </c>
      <c r="AAJ208" t="s">
        <v>1767</v>
      </c>
      <c r="AAK208" t="s">
        <v>1767</v>
      </c>
      <c r="AAL208" t="s">
        <v>1767</v>
      </c>
      <c r="AAM208" t="s">
        <v>1767</v>
      </c>
      <c r="AAN208" t="s">
        <v>1763</v>
      </c>
      <c r="AAO208" t="s">
        <v>1767</v>
      </c>
      <c r="AAP208" t="s">
        <v>1767</v>
      </c>
      <c r="AAQ208" t="s">
        <v>1767</v>
      </c>
      <c r="AAR208" t="s">
        <v>1767</v>
      </c>
      <c r="AAS208" t="s">
        <v>1767</v>
      </c>
      <c r="AAT208" t="s">
        <v>1767</v>
      </c>
      <c r="AAV208" t="s">
        <v>1763</v>
      </c>
      <c r="AAW208" t="s">
        <v>1767</v>
      </c>
      <c r="AAX208" t="s">
        <v>1767</v>
      </c>
      <c r="AAY208" t="s">
        <v>1767</v>
      </c>
      <c r="AAZ208" t="s">
        <v>1767</v>
      </c>
      <c r="ABA208" t="s">
        <v>1767</v>
      </c>
      <c r="ABB208" t="s">
        <v>1763</v>
      </c>
      <c r="ABC208" t="s">
        <v>1767</v>
      </c>
      <c r="ABD208" t="s">
        <v>1767</v>
      </c>
      <c r="ABE208" t="s">
        <v>1767</v>
      </c>
      <c r="ABF208" t="s">
        <v>1767</v>
      </c>
      <c r="ABG208" t="s">
        <v>1767</v>
      </c>
      <c r="ABH208" t="s">
        <v>1767</v>
      </c>
      <c r="ABI208" t="s">
        <v>1767</v>
      </c>
      <c r="ABJ208" t="s">
        <v>1767</v>
      </c>
      <c r="ABK208" t="s">
        <v>1763</v>
      </c>
      <c r="ABL208" t="s">
        <v>1767</v>
      </c>
      <c r="ABM208" t="s">
        <v>1767</v>
      </c>
      <c r="ABN208" t="s">
        <v>1767</v>
      </c>
      <c r="ABO208" t="s">
        <v>1767</v>
      </c>
      <c r="ABP208" t="s">
        <v>1767</v>
      </c>
      <c r="ABQ208" t="s">
        <v>1767</v>
      </c>
      <c r="ABR208" t="s">
        <v>1767</v>
      </c>
      <c r="ABS208" t="s">
        <v>1767</v>
      </c>
      <c r="ABT208" t="s">
        <v>1767</v>
      </c>
      <c r="ABU208" t="s">
        <v>1767</v>
      </c>
      <c r="ABV208" t="s">
        <v>1767</v>
      </c>
      <c r="ABW208" t="s">
        <v>1763</v>
      </c>
      <c r="ABX208" t="s">
        <v>1767</v>
      </c>
      <c r="ABY208" t="s">
        <v>1763</v>
      </c>
      <c r="ABZ208" t="s">
        <v>1767</v>
      </c>
      <c r="ACA208" t="s">
        <v>1767</v>
      </c>
      <c r="ACB208" t="s">
        <v>1767</v>
      </c>
      <c r="ACC208" t="s">
        <v>1767</v>
      </c>
      <c r="ACD208" t="s">
        <v>1767</v>
      </c>
      <c r="ACE208" t="s">
        <v>1767</v>
      </c>
      <c r="ACF208" t="s">
        <v>1767</v>
      </c>
      <c r="ACG208" t="s">
        <v>1767</v>
      </c>
      <c r="ACH208" t="s">
        <v>1767</v>
      </c>
      <c r="ACI208" t="s">
        <v>1767</v>
      </c>
    </row>
    <row r="209" spans="1:763">
      <c r="A209" t="s">
        <v>1676</v>
      </c>
      <c r="B209" t="s">
        <v>1677</v>
      </c>
      <c r="C209" t="s">
        <v>1678</v>
      </c>
      <c r="D209" t="s">
        <v>941</v>
      </c>
      <c r="E209" t="s">
        <v>941</v>
      </c>
      <c r="P209" t="s">
        <v>1110</v>
      </c>
      <c r="Q209">
        <v>1.39</v>
      </c>
      <c r="T209" t="s">
        <v>1872</v>
      </c>
      <c r="V209" t="s">
        <v>1763</v>
      </c>
      <c r="X209" t="s">
        <v>1767</v>
      </c>
      <c r="Y209" t="s">
        <v>1764</v>
      </c>
      <c r="Z209" t="s">
        <v>1791</v>
      </c>
      <c r="AA209" t="s">
        <v>1765</v>
      </c>
      <c r="AB209" t="s">
        <v>1766</v>
      </c>
      <c r="AC209" t="s">
        <v>1057</v>
      </c>
      <c r="AD209" t="s">
        <v>1767</v>
      </c>
      <c r="AE209" t="s">
        <v>1057</v>
      </c>
      <c r="AF209" t="s">
        <v>818</v>
      </c>
      <c r="AG209" t="s">
        <v>818</v>
      </c>
      <c r="KF209" t="s">
        <v>1057</v>
      </c>
      <c r="KH209" t="s">
        <v>818</v>
      </c>
      <c r="KI209" t="s">
        <v>818</v>
      </c>
      <c r="KJ209" t="s">
        <v>845</v>
      </c>
      <c r="KK209" t="s">
        <v>818</v>
      </c>
      <c r="KL209" t="s">
        <v>818</v>
      </c>
      <c r="KM209" t="s">
        <v>845</v>
      </c>
      <c r="KN209" t="s">
        <v>818</v>
      </c>
      <c r="KO209" t="s">
        <v>818</v>
      </c>
      <c r="KP209" t="s">
        <v>845</v>
      </c>
      <c r="KQ209" t="s">
        <v>845</v>
      </c>
      <c r="KR209" t="s">
        <v>818</v>
      </c>
      <c r="KS209" t="s">
        <v>845</v>
      </c>
      <c r="KT209" t="s">
        <v>845</v>
      </c>
      <c r="KU209" t="s">
        <v>818</v>
      </c>
      <c r="KV209" t="s">
        <v>818</v>
      </c>
      <c r="KW209" t="s">
        <v>845</v>
      </c>
      <c r="KX209" t="s">
        <v>818</v>
      </c>
      <c r="KY209" t="s">
        <v>818</v>
      </c>
      <c r="KZ209" t="s">
        <v>837</v>
      </c>
      <c r="LA209" t="s">
        <v>845</v>
      </c>
      <c r="LB209" t="s">
        <v>879</v>
      </c>
      <c r="LC209" t="s">
        <v>879</v>
      </c>
      <c r="LD209" t="s">
        <v>1057</v>
      </c>
      <c r="LE209" t="s">
        <v>818</v>
      </c>
      <c r="LF209" t="s">
        <v>837</v>
      </c>
      <c r="LH209" t="s">
        <v>1767</v>
      </c>
      <c r="LI209" t="s">
        <v>1767</v>
      </c>
      <c r="LJ209" t="s">
        <v>1767</v>
      </c>
      <c r="LK209" t="s">
        <v>1767</v>
      </c>
      <c r="LL209" t="s">
        <v>1767</v>
      </c>
      <c r="LM209" t="s">
        <v>1767</v>
      </c>
      <c r="LO209" t="s">
        <v>1767</v>
      </c>
      <c r="LQ209" t="s">
        <v>1767</v>
      </c>
      <c r="LR209" t="s">
        <v>818</v>
      </c>
      <c r="LV209" t="s">
        <v>818</v>
      </c>
      <c r="LX209" t="s">
        <v>1767</v>
      </c>
      <c r="MA209" t="s">
        <v>1793</v>
      </c>
      <c r="MB209" t="s">
        <v>913</v>
      </c>
      <c r="MC209" t="s">
        <v>1804</v>
      </c>
      <c r="MD209" t="s">
        <v>1763</v>
      </c>
      <c r="MF209" t="s">
        <v>1770</v>
      </c>
      <c r="MI209" t="s">
        <v>1763</v>
      </c>
      <c r="MJ209" t="s">
        <v>1771</v>
      </c>
      <c r="MK209" t="s">
        <v>1763</v>
      </c>
      <c r="ML209" t="s">
        <v>1767</v>
      </c>
      <c r="MM209" t="s">
        <v>1763</v>
      </c>
      <c r="MN209" t="s">
        <v>1767</v>
      </c>
      <c r="MO209" t="s">
        <v>1767</v>
      </c>
      <c r="MP209" t="s">
        <v>1767</v>
      </c>
      <c r="MQ209" t="s">
        <v>1767</v>
      </c>
      <c r="MR209" t="s">
        <v>1767</v>
      </c>
      <c r="MS209" t="s">
        <v>1767</v>
      </c>
      <c r="MT209" t="s">
        <v>1767</v>
      </c>
      <c r="MU209" t="s">
        <v>1767</v>
      </c>
      <c r="MV209" t="s">
        <v>1763</v>
      </c>
      <c r="MW209" t="s">
        <v>1763</v>
      </c>
      <c r="MX209" t="s">
        <v>1767</v>
      </c>
      <c r="MY209" t="s">
        <v>1767</v>
      </c>
      <c r="MZ209" t="s">
        <v>1767</v>
      </c>
      <c r="NA209" t="s">
        <v>1767</v>
      </c>
      <c r="NB209" t="s">
        <v>1767</v>
      </c>
      <c r="NR209" t="s">
        <v>1767</v>
      </c>
      <c r="NU209" t="s">
        <v>1772</v>
      </c>
      <c r="NX209" t="s">
        <v>1773</v>
      </c>
      <c r="OP209" t="s">
        <v>1767</v>
      </c>
      <c r="OQ209" t="s">
        <v>1774</v>
      </c>
      <c r="OR209" t="s">
        <v>1775</v>
      </c>
      <c r="OS209" t="s">
        <v>1776</v>
      </c>
      <c r="OT209" t="s">
        <v>1763</v>
      </c>
      <c r="OU209" t="s">
        <v>1767</v>
      </c>
      <c r="OV209" t="s">
        <v>1777</v>
      </c>
      <c r="OW209" t="s">
        <v>1778</v>
      </c>
      <c r="OX209" t="s">
        <v>832</v>
      </c>
      <c r="OY209" t="s">
        <v>1779</v>
      </c>
      <c r="OZ209" t="s">
        <v>849</v>
      </c>
      <c r="PA209" t="s">
        <v>1767</v>
      </c>
      <c r="PB209" t="s">
        <v>1767</v>
      </c>
      <c r="PC209" t="s">
        <v>1767</v>
      </c>
      <c r="PD209" t="s">
        <v>1767</v>
      </c>
      <c r="PE209" t="s">
        <v>1767</v>
      </c>
      <c r="PF209" t="s">
        <v>1763</v>
      </c>
      <c r="PG209" t="s">
        <v>1767</v>
      </c>
      <c r="PH209" t="s">
        <v>1767</v>
      </c>
      <c r="PI209" t="s">
        <v>1767</v>
      </c>
      <c r="PJ209" t="s">
        <v>1767</v>
      </c>
      <c r="PK209" t="s">
        <v>1767</v>
      </c>
      <c r="PL209" t="s">
        <v>1780</v>
      </c>
      <c r="PM209" t="s">
        <v>836</v>
      </c>
      <c r="PN209" t="s">
        <v>837</v>
      </c>
      <c r="PO209" t="s">
        <v>1812</v>
      </c>
      <c r="PP209" t="s">
        <v>1813</v>
      </c>
      <c r="PQ209" t="s">
        <v>1763</v>
      </c>
      <c r="PR209" t="s">
        <v>1763</v>
      </c>
      <c r="PS209" t="s">
        <v>1767</v>
      </c>
      <c r="PT209" t="s">
        <v>1767</v>
      </c>
      <c r="PU209" t="s">
        <v>1767</v>
      </c>
      <c r="PV209" t="s">
        <v>1767</v>
      </c>
      <c r="PW209" t="s">
        <v>1767</v>
      </c>
      <c r="PX209" t="s">
        <v>1767</v>
      </c>
      <c r="PY209" t="s">
        <v>1767</v>
      </c>
      <c r="PZ209" t="s">
        <v>1783</v>
      </c>
      <c r="QA209" t="s">
        <v>841</v>
      </c>
      <c r="QB209" t="s">
        <v>1850</v>
      </c>
      <c r="QC209" t="s">
        <v>1785</v>
      </c>
      <c r="QD209" t="s">
        <v>1786</v>
      </c>
      <c r="QE209" t="s">
        <v>845</v>
      </c>
      <c r="QF209" t="s">
        <v>1763</v>
      </c>
      <c r="QG209" t="s">
        <v>1763</v>
      </c>
      <c r="QH209" t="s">
        <v>1763</v>
      </c>
      <c r="QI209" t="s">
        <v>1763</v>
      </c>
      <c r="QJ209" t="s">
        <v>1763</v>
      </c>
      <c r="QK209" t="s">
        <v>1763</v>
      </c>
      <c r="QL209" t="s">
        <v>1767</v>
      </c>
      <c r="QM209" t="s">
        <v>1763</v>
      </c>
      <c r="QN209" t="s">
        <v>1767</v>
      </c>
      <c r="QO209" t="s">
        <v>1767</v>
      </c>
      <c r="QP209" t="s">
        <v>1767</v>
      </c>
      <c r="QQ209" t="s">
        <v>1767</v>
      </c>
      <c r="QR209" t="s">
        <v>1763</v>
      </c>
      <c r="QS209" t="s">
        <v>1767</v>
      </c>
      <c r="QT209" t="s">
        <v>1767</v>
      </c>
      <c r="QU209" t="s">
        <v>1767</v>
      </c>
      <c r="QV209" t="s">
        <v>1767</v>
      </c>
      <c r="QW209" t="s">
        <v>1763</v>
      </c>
      <c r="QX209" t="s">
        <v>1763</v>
      </c>
      <c r="QY209" t="s">
        <v>1767</v>
      </c>
      <c r="QZ209" t="s">
        <v>1767</v>
      </c>
      <c r="RA209" t="s">
        <v>1767</v>
      </c>
      <c r="RB209" t="s">
        <v>1767</v>
      </c>
      <c r="RC209" t="s">
        <v>1767</v>
      </c>
      <c r="RD209" t="s">
        <v>1767</v>
      </c>
      <c r="RE209" t="s">
        <v>1767</v>
      </c>
      <c r="RF209" t="s">
        <v>1763</v>
      </c>
      <c r="RG209" t="s">
        <v>1767</v>
      </c>
      <c r="RH209" t="s">
        <v>1767</v>
      </c>
      <c r="RI209" t="s">
        <v>1767</v>
      </c>
      <c r="RJ209" t="s">
        <v>1767</v>
      </c>
      <c r="RK209" t="s">
        <v>1763</v>
      </c>
      <c r="RL209" t="s">
        <v>1763</v>
      </c>
      <c r="RM209" t="s">
        <v>1767</v>
      </c>
      <c r="RN209" t="s">
        <v>1767</v>
      </c>
      <c r="RO209" t="s">
        <v>1767</v>
      </c>
      <c r="RP209" t="s">
        <v>1767</v>
      </c>
      <c r="RQ209" t="s">
        <v>1763</v>
      </c>
      <c r="RR209" t="s">
        <v>1767</v>
      </c>
      <c r="RS209" t="s">
        <v>1767</v>
      </c>
      <c r="RT209" t="s">
        <v>1767</v>
      </c>
      <c r="RU209" t="s">
        <v>1767</v>
      </c>
      <c r="RV209" t="s">
        <v>1767</v>
      </c>
      <c r="RW209" t="s">
        <v>1767</v>
      </c>
      <c r="RX209" t="s">
        <v>845</v>
      </c>
      <c r="RY209" t="s">
        <v>999</v>
      </c>
      <c r="RZ209" t="s">
        <v>1763</v>
      </c>
      <c r="SA209" t="s">
        <v>1767</v>
      </c>
      <c r="SB209" t="s">
        <v>1767</v>
      </c>
      <c r="SC209" t="s">
        <v>1763</v>
      </c>
      <c r="SD209" t="s">
        <v>1763</v>
      </c>
      <c r="SE209" t="s">
        <v>1767</v>
      </c>
      <c r="SF209" t="s">
        <v>1763</v>
      </c>
      <c r="SG209" t="s">
        <v>1763</v>
      </c>
      <c r="SH209" t="s">
        <v>1767</v>
      </c>
      <c r="SI209" t="s">
        <v>1767</v>
      </c>
      <c r="SJ209" t="s">
        <v>1767</v>
      </c>
      <c r="SK209" t="s">
        <v>1767</v>
      </c>
      <c r="SL209" t="s">
        <v>1767</v>
      </c>
      <c r="SM209" t="s">
        <v>1767</v>
      </c>
      <c r="SN209" t="s">
        <v>1767</v>
      </c>
      <c r="SO209" t="s">
        <v>1767</v>
      </c>
      <c r="SP209" t="s">
        <v>1767</v>
      </c>
      <c r="SQ209" t="s">
        <v>1767</v>
      </c>
      <c r="SR209" t="s">
        <v>1767</v>
      </c>
      <c r="SS209" t="s">
        <v>1767</v>
      </c>
      <c r="ST209" t="s">
        <v>1767</v>
      </c>
      <c r="SU209" t="s">
        <v>1767</v>
      </c>
      <c r="SV209" t="s">
        <v>1767</v>
      </c>
      <c r="SW209" t="s">
        <v>1767</v>
      </c>
      <c r="SX209" t="s">
        <v>1767</v>
      </c>
      <c r="SY209" t="s">
        <v>1767</v>
      </c>
      <c r="SZ209" t="s">
        <v>1767</v>
      </c>
      <c r="TA209" t="s">
        <v>1767</v>
      </c>
      <c r="TB209" t="s">
        <v>1767</v>
      </c>
      <c r="TC209" t="s">
        <v>1767</v>
      </c>
      <c r="TD209" t="s">
        <v>1767</v>
      </c>
      <c r="TE209" t="s">
        <v>1767</v>
      </c>
      <c r="TF209" t="s">
        <v>1763</v>
      </c>
      <c r="TG209" t="s">
        <v>1767</v>
      </c>
      <c r="TH209" t="s">
        <v>1767</v>
      </c>
      <c r="TI209" t="s">
        <v>1767</v>
      </c>
      <c r="TJ209" t="s">
        <v>1767</v>
      </c>
      <c r="TU209" t="s">
        <v>1767</v>
      </c>
      <c r="TY209" t="s">
        <v>1763</v>
      </c>
      <c r="TZ209" t="s">
        <v>1763</v>
      </c>
      <c r="UA209" t="s">
        <v>1767</v>
      </c>
      <c r="UB209" t="s">
        <v>1763</v>
      </c>
      <c r="UC209" t="s">
        <v>1767</v>
      </c>
      <c r="UD209" t="s">
        <v>1767</v>
      </c>
      <c r="UE209" t="s">
        <v>1767</v>
      </c>
      <c r="UF209" t="s">
        <v>1767</v>
      </c>
      <c r="UG209" t="s">
        <v>1767</v>
      </c>
      <c r="UH209" t="s">
        <v>1767</v>
      </c>
      <c r="UI209" t="s">
        <v>1767</v>
      </c>
      <c r="UJ209" t="s">
        <v>1767</v>
      </c>
      <c r="UK209" t="s">
        <v>1767</v>
      </c>
      <c r="UL209" t="s">
        <v>1763</v>
      </c>
      <c r="UM209" t="s">
        <v>1763</v>
      </c>
      <c r="UN209" t="s">
        <v>1767</v>
      </c>
      <c r="UO209" t="s">
        <v>1767</v>
      </c>
      <c r="UP209" t="s">
        <v>1767</v>
      </c>
      <c r="UQ209" t="s">
        <v>1767</v>
      </c>
      <c r="UR209" t="s">
        <v>1763</v>
      </c>
      <c r="US209" t="s">
        <v>1767</v>
      </c>
      <c r="UT209" t="s">
        <v>1763</v>
      </c>
      <c r="UU209" t="s">
        <v>1767</v>
      </c>
      <c r="UV209" t="s">
        <v>1767</v>
      </c>
      <c r="UW209" t="s">
        <v>1767</v>
      </c>
      <c r="UX209" t="s">
        <v>1767</v>
      </c>
      <c r="UY209" t="s">
        <v>1767</v>
      </c>
      <c r="UZ209" t="s">
        <v>1767</v>
      </c>
      <c r="VB209" t="s">
        <v>1822</v>
      </c>
      <c r="VC209" t="s">
        <v>1788</v>
      </c>
      <c r="VD209" t="s">
        <v>1763</v>
      </c>
      <c r="VE209" t="s">
        <v>1767</v>
      </c>
      <c r="VF209" t="s">
        <v>1767</v>
      </c>
      <c r="VG209" t="s">
        <v>1767</v>
      </c>
      <c r="VH209" t="s">
        <v>1767</v>
      </c>
      <c r="VI209" t="s">
        <v>1767</v>
      </c>
      <c r="VJ209" t="s">
        <v>1767</v>
      </c>
      <c r="VK209" t="s">
        <v>1767</v>
      </c>
      <c r="VL209" t="s">
        <v>1767</v>
      </c>
      <c r="VM209" t="s">
        <v>1767</v>
      </c>
      <c r="VN209" t="s">
        <v>1767</v>
      </c>
      <c r="VO209" t="s">
        <v>1767</v>
      </c>
      <c r="VP209" t="s">
        <v>1767</v>
      </c>
      <c r="VQ209" t="s">
        <v>1767</v>
      </c>
      <c r="VY209" t="s">
        <v>1767</v>
      </c>
      <c r="VZ209" t="s">
        <v>1763</v>
      </c>
      <c r="WA209" t="s">
        <v>1767</v>
      </c>
      <c r="WJ209" t="s">
        <v>1763</v>
      </c>
      <c r="WK209" t="s">
        <v>1763</v>
      </c>
      <c r="WL209" t="s">
        <v>1767</v>
      </c>
      <c r="WM209" t="s">
        <v>1763</v>
      </c>
      <c r="WN209" t="s">
        <v>1767</v>
      </c>
      <c r="WO209" t="s">
        <v>1767</v>
      </c>
      <c r="WP209" t="s">
        <v>1767</v>
      </c>
      <c r="WQ209" t="s">
        <v>1767</v>
      </c>
      <c r="WR209" t="s">
        <v>1767</v>
      </c>
      <c r="WS209" t="s">
        <v>908</v>
      </c>
      <c r="WU209" t="s">
        <v>1763</v>
      </c>
      <c r="WV209" t="s">
        <v>1763</v>
      </c>
      <c r="WW209" t="s">
        <v>1767</v>
      </c>
      <c r="WX209" t="s">
        <v>1767</v>
      </c>
      <c r="WY209" t="s">
        <v>1767</v>
      </c>
      <c r="WZ209" t="s">
        <v>1767</v>
      </c>
      <c r="XA209" t="s">
        <v>1767</v>
      </c>
      <c r="XB209" t="s">
        <v>1767</v>
      </c>
      <c r="XC209" t="s">
        <v>1789</v>
      </c>
      <c r="XD209" t="s">
        <v>1763</v>
      </c>
      <c r="XE209" t="s">
        <v>1763</v>
      </c>
      <c r="XF209" t="s">
        <v>1767</v>
      </c>
      <c r="XG209" t="s">
        <v>1767</v>
      </c>
      <c r="XH209" t="s">
        <v>1767</v>
      </c>
      <c r="XI209" t="s">
        <v>1763</v>
      </c>
      <c r="XJ209" t="s">
        <v>1767</v>
      </c>
      <c r="XK209" t="s">
        <v>1767</v>
      </c>
      <c r="XL209" t="s">
        <v>1767</v>
      </c>
      <c r="XM209" t="s">
        <v>1767</v>
      </c>
      <c r="XN209" t="s">
        <v>1767</v>
      </c>
      <c r="XO209" t="s">
        <v>1767</v>
      </c>
      <c r="XP209" t="s">
        <v>1767</v>
      </c>
      <c r="XQ209" t="s">
        <v>1767</v>
      </c>
      <c r="XR209" t="s">
        <v>1767</v>
      </c>
      <c r="XS209" t="s">
        <v>1767</v>
      </c>
      <c r="XT209" t="s">
        <v>1767</v>
      </c>
      <c r="XU209" t="s">
        <v>1767</v>
      </c>
      <c r="XV209" t="s">
        <v>1767</v>
      </c>
      <c r="XW209" t="s">
        <v>1763</v>
      </c>
      <c r="XX209" t="s">
        <v>1767</v>
      </c>
      <c r="XY209" t="s">
        <v>1767</v>
      </c>
      <c r="XZ209" t="s">
        <v>1763</v>
      </c>
      <c r="YA209" t="s">
        <v>1767</v>
      </c>
      <c r="YB209" t="s">
        <v>1767</v>
      </c>
      <c r="YC209" t="s">
        <v>1767</v>
      </c>
      <c r="YD209" t="s">
        <v>1763</v>
      </c>
      <c r="YE209" t="s">
        <v>1767</v>
      </c>
      <c r="YF209" t="s">
        <v>1767</v>
      </c>
      <c r="YG209" t="s">
        <v>1767</v>
      </c>
      <c r="YH209" t="s">
        <v>1763</v>
      </c>
      <c r="YI209" t="s">
        <v>1767</v>
      </c>
      <c r="YJ209" t="s">
        <v>1767</v>
      </c>
      <c r="YK209" t="s">
        <v>1767</v>
      </c>
      <c r="YL209" t="s">
        <v>1767</v>
      </c>
      <c r="YM209" t="s">
        <v>1767</v>
      </c>
      <c r="YN209" t="s">
        <v>1763</v>
      </c>
      <c r="YO209" t="s">
        <v>1767</v>
      </c>
      <c r="YP209" t="s">
        <v>1767</v>
      </c>
      <c r="YQ209" t="s">
        <v>1767</v>
      </c>
      <c r="YR209" t="s">
        <v>1767</v>
      </c>
      <c r="YS209" t="s">
        <v>1767</v>
      </c>
      <c r="YT209" t="s">
        <v>1767</v>
      </c>
      <c r="YU209" t="s">
        <v>1763</v>
      </c>
      <c r="YW209" t="s">
        <v>1763</v>
      </c>
      <c r="YX209" t="s">
        <v>1763</v>
      </c>
      <c r="YY209" t="s">
        <v>1767</v>
      </c>
      <c r="YZ209" t="s">
        <v>1767</v>
      </c>
      <c r="ZA209" t="s">
        <v>1767</v>
      </c>
      <c r="ZB209" t="s">
        <v>1767</v>
      </c>
      <c r="ZC209" t="s">
        <v>1763</v>
      </c>
      <c r="ZD209" t="s">
        <v>1767</v>
      </c>
      <c r="ZE209" t="s">
        <v>1767</v>
      </c>
      <c r="ZF209" t="s">
        <v>1763</v>
      </c>
      <c r="ZG209" t="s">
        <v>1767</v>
      </c>
      <c r="ZH209" t="s">
        <v>1767</v>
      </c>
      <c r="ZI209" t="s">
        <v>1767</v>
      </c>
      <c r="ZJ209" t="s">
        <v>1767</v>
      </c>
      <c r="ZK209" t="s">
        <v>1767</v>
      </c>
      <c r="ZL209" t="s">
        <v>1767</v>
      </c>
      <c r="ZM209" t="s">
        <v>1767</v>
      </c>
      <c r="ZN209" t="s">
        <v>1763</v>
      </c>
      <c r="ZO209" t="s">
        <v>1767</v>
      </c>
      <c r="ZP209" t="s">
        <v>1767</v>
      </c>
      <c r="ZQ209" t="s">
        <v>1767</v>
      </c>
      <c r="ZR209" t="s">
        <v>1763</v>
      </c>
      <c r="ZS209" t="s">
        <v>1763</v>
      </c>
      <c r="ZT209" t="s">
        <v>1767</v>
      </c>
      <c r="ZU209" t="s">
        <v>1767</v>
      </c>
      <c r="ZV209" t="s">
        <v>1767</v>
      </c>
      <c r="ZW209" t="s">
        <v>1767</v>
      </c>
      <c r="ZX209" t="s">
        <v>1767</v>
      </c>
      <c r="ZY209" t="s">
        <v>1767</v>
      </c>
      <c r="ZZ209" t="s">
        <v>1767</v>
      </c>
      <c r="AAA209" t="s">
        <v>1767</v>
      </c>
      <c r="AAB209" t="s">
        <v>1767</v>
      </c>
      <c r="AAC209" t="s">
        <v>1767</v>
      </c>
      <c r="AAD209" t="s">
        <v>1767</v>
      </c>
      <c r="AAE209" t="s">
        <v>1767</v>
      </c>
      <c r="AAF209" t="s">
        <v>1767</v>
      </c>
      <c r="AAH209" t="s">
        <v>1763</v>
      </c>
      <c r="AAI209" t="s">
        <v>1763</v>
      </c>
      <c r="AAJ209" t="s">
        <v>1767</v>
      </c>
      <c r="AAK209" t="s">
        <v>1767</v>
      </c>
      <c r="AAL209" t="s">
        <v>1767</v>
      </c>
      <c r="AAM209" t="s">
        <v>1767</v>
      </c>
      <c r="AAN209" t="s">
        <v>1763</v>
      </c>
      <c r="AAO209" t="s">
        <v>1767</v>
      </c>
      <c r="AAP209" t="s">
        <v>1767</v>
      </c>
      <c r="AAQ209" t="s">
        <v>1767</v>
      </c>
      <c r="AAR209" t="s">
        <v>1767</v>
      </c>
      <c r="AAS209" t="s">
        <v>1767</v>
      </c>
      <c r="AAT209" t="s">
        <v>1767</v>
      </c>
      <c r="AAV209" t="s">
        <v>1767</v>
      </c>
      <c r="AAW209" t="s">
        <v>1767</v>
      </c>
      <c r="AAX209" t="s">
        <v>1767</v>
      </c>
      <c r="AAY209" t="s">
        <v>1767</v>
      </c>
      <c r="AAZ209" t="s">
        <v>1767</v>
      </c>
      <c r="ABA209" t="s">
        <v>1767</v>
      </c>
      <c r="ABB209" t="s">
        <v>1763</v>
      </c>
      <c r="ABC209" t="s">
        <v>1767</v>
      </c>
      <c r="ABD209" t="s">
        <v>1767</v>
      </c>
      <c r="ABE209" t="s">
        <v>1767</v>
      </c>
      <c r="ABF209" t="s">
        <v>1763</v>
      </c>
      <c r="ABG209" t="s">
        <v>1763</v>
      </c>
      <c r="ABH209" t="s">
        <v>1767</v>
      </c>
      <c r="ABI209" t="s">
        <v>1767</v>
      </c>
      <c r="ABJ209" t="s">
        <v>1767</v>
      </c>
      <c r="ABK209" t="s">
        <v>1767</v>
      </c>
      <c r="ABL209" t="s">
        <v>1767</v>
      </c>
      <c r="ABM209" t="s">
        <v>1767</v>
      </c>
      <c r="ABN209" t="s">
        <v>1767</v>
      </c>
      <c r="ABO209" t="s">
        <v>1767</v>
      </c>
      <c r="ABP209" t="s">
        <v>1767</v>
      </c>
      <c r="ABQ209" t="s">
        <v>1767</v>
      </c>
      <c r="ABR209" t="s">
        <v>1767</v>
      </c>
      <c r="ABS209" t="s">
        <v>1767</v>
      </c>
      <c r="ABT209" t="s">
        <v>1767</v>
      </c>
      <c r="ABU209" t="s">
        <v>1767</v>
      </c>
      <c r="ABV209" t="s">
        <v>1763</v>
      </c>
      <c r="ABW209" t="s">
        <v>1763</v>
      </c>
      <c r="ABX209" t="s">
        <v>1767</v>
      </c>
      <c r="ABY209" t="s">
        <v>1767</v>
      </c>
      <c r="ABZ209" t="s">
        <v>1767</v>
      </c>
      <c r="ACA209" t="s">
        <v>1763</v>
      </c>
      <c r="ACB209" t="s">
        <v>1767</v>
      </c>
      <c r="ACC209" t="s">
        <v>1767</v>
      </c>
      <c r="ACD209" t="s">
        <v>1767</v>
      </c>
      <c r="ACE209" t="s">
        <v>1767</v>
      </c>
      <c r="ACF209" t="s">
        <v>1767</v>
      </c>
      <c r="ACG209" t="s">
        <v>1767</v>
      </c>
      <c r="ACH209" t="s">
        <v>1767</v>
      </c>
      <c r="ACI209" t="s">
        <v>1767</v>
      </c>
    </row>
    <row r="210" spans="1:763">
      <c r="A210" t="s">
        <v>1679</v>
      </c>
      <c r="B210" t="s">
        <v>1680</v>
      </c>
      <c r="C210" t="s">
        <v>1681</v>
      </c>
      <c r="D210" t="s">
        <v>873</v>
      </c>
      <c r="E210" t="s">
        <v>873</v>
      </c>
      <c r="P210" t="s">
        <v>1110</v>
      </c>
      <c r="Q210">
        <v>1.39</v>
      </c>
      <c r="T210" t="s">
        <v>1883</v>
      </c>
      <c r="V210" t="s">
        <v>1763</v>
      </c>
      <c r="X210" t="s">
        <v>1767</v>
      </c>
      <c r="Y210" t="s">
        <v>1764</v>
      </c>
      <c r="Z210" t="s">
        <v>1764</v>
      </c>
      <c r="AA210" t="s">
        <v>1792</v>
      </c>
      <c r="AB210" t="s">
        <v>1766</v>
      </c>
      <c r="AC210" t="s">
        <v>892</v>
      </c>
      <c r="AD210" t="s">
        <v>1767</v>
      </c>
      <c r="AE210" t="s">
        <v>1057</v>
      </c>
      <c r="AF210" t="s">
        <v>845</v>
      </c>
      <c r="AG210" t="s">
        <v>818</v>
      </c>
      <c r="KF210" t="s">
        <v>892</v>
      </c>
      <c r="KH210" t="s">
        <v>818</v>
      </c>
      <c r="KI210" t="s">
        <v>818</v>
      </c>
      <c r="KJ210" t="s">
        <v>818</v>
      </c>
      <c r="KK210" t="s">
        <v>818</v>
      </c>
      <c r="KL210" t="s">
        <v>845</v>
      </c>
      <c r="KM210" t="s">
        <v>845</v>
      </c>
      <c r="KN210" t="s">
        <v>845</v>
      </c>
      <c r="KO210" t="s">
        <v>818</v>
      </c>
      <c r="KP210" t="s">
        <v>845</v>
      </c>
      <c r="KQ210" t="s">
        <v>837</v>
      </c>
      <c r="KR210" t="s">
        <v>818</v>
      </c>
      <c r="KS210" t="s">
        <v>845</v>
      </c>
      <c r="KT210" t="s">
        <v>818</v>
      </c>
      <c r="KU210" t="s">
        <v>845</v>
      </c>
      <c r="KV210" t="s">
        <v>818</v>
      </c>
      <c r="KW210" t="s">
        <v>818</v>
      </c>
      <c r="KX210" t="s">
        <v>845</v>
      </c>
      <c r="KY210" t="s">
        <v>818</v>
      </c>
      <c r="KZ210" t="s">
        <v>837</v>
      </c>
      <c r="LA210" t="s">
        <v>845</v>
      </c>
      <c r="LB210" t="s">
        <v>845</v>
      </c>
      <c r="LC210" t="s">
        <v>879</v>
      </c>
      <c r="LD210" t="s">
        <v>892</v>
      </c>
      <c r="LE210" t="s">
        <v>837</v>
      </c>
      <c r="LF210" t="s">
        <v>879</v>
      </c>
      <c r="LH210" t="s">
        <v>1767</v>
      </c>
      <c r="LI210" t="s">
        <v>1767</v>
      </c>
      <c r="LJ210" t="s">
        <v>1767</v>
      </c>
      <c r="LK210" t="s">
        <v>1767</v>
      </c>
      <c r="LL210" t="s">
        <v>1767</v>
      </c>
      <c r="LM210" t="s">
        <v>1767</v>
      </c>
      <c r="LO210" t="s">
        <v>1767</v>
      </c>
      <c r="LQ210" t="s">
        <v>1767</v>
      </c>
      <c r="LR210" t="s">
        <v>845</v>
      </c>
      <c r="LS210" t="s">
        <v>818</v>
      </c>
      <c r="LV210" t="s">
        <v>845</v>
      </c>
      <c r="LX210" t="s">
        <v>1767</v>
      </c>
      <c r="MA210" t="s">
        <v>1793</v>
      </c>
      <c r="MB210" t="s">
        <v>821</v>
      </c>
      <c r="MC210" t="s">
        <v>1804</v>
      </c>
      <c r="MD210" t="s">
        <v>1763</v>
      </c>
      <c r="MF210" t="s">
        <v>1770</v>
      </c>
      <c r="MI210" t="s">
        <v>1767</v>
      </c>
      <c r="MJ210" t="s">
        <v>1771</v>
      </c>
      <c r="MK210" t="s">
        <v>1763</v>
      </c>
      <c r="ML210" t="s">
        <v>1767</v>
      </c>
      <c r="MM210" t="s">
        <v>1767</v>
      </c>
      <c r="MN210" t="s">
        <v>1767</v>
      </c>
      <c r="MO210" t="s">
        <v>1767</v>
      </c>
      <c r="MP210" t="s">
        <v>1767</v>
      </c>
      <c r="MQ210" t="s">
        <v>1767</v>
      </c>
      <c r="MR210" t="s">
        <v>1767</v>
      </c>
      <c r="MS210" t="s">
        <v>1767</v>
      </c>
      <c r="MT210" t="s">
        <v>1767</v>
      </c>
      <c r="MU210" t="s">
        <v>1763</v>
      </c>
      <c r="NC210" t="s">
        <v>1767</v>
      </c>
      <c r="ND210" t="s">
        <v>1767</v>
      </c>
      <c r="NE210" t="s">
        <v>1767</v>
      </c>
      <c r="NR210" t="s">
        <v>1763</v>
      </c>
      <c r="NS210" t="s">
        <v>1763</v>
      </c>
      <c r="NT210" t="s">
        <v>1846</v>
      </c>
      <c r="NU210" t="s">
        <v>1772</v>
      </c>
      <c r="NX210" t="s">
        <v>1773</v>
      </c>
      <c r="NY210" t="s">
        <v>837</v>
      </c>
      <c r="NZ210" t="s">
        <v>877</v>
      </c>
      <c r="OP210" t="s">
        <v>1767</v>
      </c>
      <c r="OQ210" t="s">
        <v>890</v>
      </c>
      <c r="OR210" t="s">
        <v>1797</v>
      </c>
      <c r="OS210" t="s">
        <v>1806</v>
      </c>
      <c r="OT210" t="s">
        <v>1763</v>
      </c>
      <c r="OU210" t="s">
        <v>1767</v>
      </c>
      <c r="OV210" t="s">
        <v>1777</v>
      </c>
      <c r="OW210" t="s">
        <v>1778</v>
      </c>
      <c r="OX210" t="s">
        <v>832</v>
      </c>
      <c r="OY210" t="s">
        <v>1779</v>
      </c>
      <c r="OZ210" t="s">
        <v>834</v>
      </c>
      <c r="PA210" t="s">
        <v>1763</v>
      </c>
      <c r="PB210" t="s">
        <v>1763</v>
      </c>
      <c r="PC210" t="s">
        <v>1767</v>
      </c>
      <c r="PD210" t="s">
        <v>1767</v>
      </c>
      <c r="PE210" t="s">
        <v>1763</v>
      </c>
      <c r="PF210" t="s">
        <v>1767</v>
      </c>
      <c r="PG210" t="s">
        <v>1767</v>
      </c>
      <c r="PH210" t="s">
        <v>1767</v>
      </c>
      <c r="PI210" t="s">
        <v>1767</v>
      </c>
      <c r="PJ210" t="s">
        <v>1767</v>
      </c>
      <c r="PK210" t="s">
        <v>1763</v>
      </c>
      <c r="PL210" t="s">
        <v>1832</v>
      </c>
      <c r="PM210" t="s">
        <v>837</v>
      </c>
      <c r="PN210" t="s">
        <v>845</v>
      </c>
      <c r="PO210" t="s">
        <v>1812</v>
      </c>
      <c r="PP210" t="s">
        <v>1782</v>
      </c>
      <c r="PQ210" t="s">
        <v>1763</v>
      </c>
      <c r="PR210" t="s">
        <v>1763</v>
      </c>
      <c r="PS210" t="s">
        <v>1767</v>
      </c>
      <c r="PT210" t="s">
        <v>1763</v>
      </c>
      <c r="PU210" t="s">
        <v>1767</v>
      </c>
      <c r="PV210" t="s">
        <v>1767</v>
      </c>
      <c r="PW210" t="s">
        <v>1767</v>
      </c>
      <c r="PX210" t="s">
        <v>1767</v>
      </c>
      <c r="PY210" t="s">
        <v>1767</v>
      </c>
      <c r="PZ210" t="s">
        <v>1783</v>
      </c>
      <c r="QA210" t="s">
        <v>841</v>
      </c>
      <c r="QB210" t="s">
        <v>1814</v>
      </c>
      <c r="QC210" t="s">
        <v>1785</v>
      </c>
      <c r="QD210" t="s">
        <v>1869</v>
      </c>
      <c r="QE210" t="s">
        <v>845</v>
      </c>
      <c r="QF210" t="s">
        <v>1763</v>
      </c>
      <c r="QG210" t="s">
        <v>1767</v>
      </c>
      <c r="QH210" t="s">
        <v>1763</v>
      </c>
      <c r="QI210" t="s">
        <v>1767</v>
      </c>
      <c r="QJ210" t="s">
        <v>1767</v>
      </c>
      <c r="QK210" t="s">
        <v>1763</v>
      </c>
      <c r="QL210" t="s">
        <v>1767</v>
      </c>
      <c r="QM210" t="s">
        <v>1767</v>
      </c>
      <c r="QN210" t="s">
        <v>1767</v>
      </c>
      <c r="QO210" t="s">
        <v>1767</v>
      </c>
      <c r="QP210" t="s">
        <v>1767</v>
      </c>
      <c r="QQ210" t="s">
        <v>1767</v>
      </c>
      <c r="QR210" t="s">
        <v>1763</v>
      </c>
      <c r="QS210" t="s">
        <v>1763</v>
      </c>
      <c r="QT210" t="s">
        <v>1767</v>
      </c>
      <c r="QU210" t="s">
        <v>1767</v>
      </c>
      <c r="QV210" t="s">
        <v>1767</v>
      </c>
      <c r="QW210" t="s">
        <v>1767</v>
      </c>
      <c r="QX210" t="s">
        <v>1767</v>
      </c>
      <c r="QY210" t="s">
        <v>1767</v>
      </c>
      <c r="QZ210" t="s">
        <v>1767</v>
      </c>
      <c r="RA210" t="s">
        <v>1767</v>
      </c>
      <c r="RB210" t="s">
        <v>1767</v>
      </c>
      <c r="RC210" t="s">
        <v>1767</v>
      </c>
      <c r="RD210" t="s">
        <v>1767</v>
      </c>
      <c r="RE210" t="s">
        <v>1767</v>
      </c>
      <c r="RF210" t="s">
        <v>1767</v>
      </c>
      <c r="RG210" t="s">
        <v>1767</v>
      </c>
      <c r="RH210" t="s">
        <v>1767</v>
      </c>
      <c r="RI210" t="s">
        <v>1767</v>
      </c>
      <c r="RJ210" t="s">
        <v>1767</v>
      </c>
      <c r="RK210" t="s">
        <v>1763</v>
      </c>
      <c r="RL210" t="s">
        <v>1763</v>
      </c>
      <c r="RM210" t="s">
        <v>1763</v>
      </c>
      <c r="RN210" t="s">
        <v>1767</v>
      </c>
      <c r="RO210" t="s">
        <v>1767</v>
      </c>
      <c r="RP210" t="s">
        <v>1767</v>
      </c>
      <c r="RQ210" t="s">
        <v>1767</v>
      </c>
      <c r="RR210" t="s">
        <v>1767</v>
      </c>
      <c r="RS210" t="s">
        <v>1767</v>
      </c>
      <c r="RT210" t="s">
        <v>1767</v>
      </c>
      <c r="RU210" t="s">
        <v>1767</v>
      </c>
      <c r="RV210" t="s">
        <v>1767</v>
      </c>
      <c r="RW210" t="s">
        <v>1767</v>
      </c>
      <c r="RX210" t="s">
        <v>845</v>
      </c>
      <c r="RY210" t="s">
        <v>1037</v>
      </c>
      <c r="RZ210" t="s">
        <v>1767</v>
      </c>
      <c r="SB210" t="s">
        <v>1763</v>
      </c>
      <c r="SC210" t="s">
        <v>1767</v>
      </c>
      <c r="SD210" t="s">
        <v>1763</v>
      </c>
      <c r="SE210" t="s">
        <v>1767</v>
      </c>
      <c r="SF210" t="s">
        <v>1767</v>
      </c>
      <c r="SG210" t="s">
        <v>1767</v>
      </c>
      <c r="SH210" t="s">
        <v>1767</v>
      </c>
      <c r="SI210" t="s">
        <v>1767</v>
      </c>
      <c r="SJ210" t="s">
        <v>1767</v>
      </c>
      <c r="SK210" t="s">
        <v>1767</v>
      </c>
      <c r="SL210" t="s">
        <v>1767</v>
      </c>
      <c r="SM210" t="s">
        <v>1767</v>
      </c>
      <c r="SN210" t="s">
        <v>1767</v>
      </c>
      <c r="SO210" t="s">
        <v>1767</v>
      </c>
      <c r="SP210" t="s">
        <v>1767</v>
      </c>
      <c r="SQ210" t="s">
        <v>1767</v>
      </c>
      <c r="SR210" t="s">
        <v>1763</v>
      </c>
      <c r="SS210" t="s">
        <v>1767</v>
      </c>
      <c r="ST210" t="s">
        <v>1767</v>
      </c>
      <c r="SU210" t="s">
        <v>1763</v>
      </c>
      <c r="SV210" t="s">
        <v>1767</v>
      </c>
      <c r="SW210" t="s">
        <v>1763</v>
      </c>
      <c r="SX210" t="s">
        <v>1767</v>
      </c>
      <c r="SY210" t="s">
        <v>1763</v>
      </c>
      <c r="SZ210" t="s">
        <v>1767</v>
      </c>
      <c r="TA210" t="s">
        <v>1767</v>
      </c>
      <c r="TB210" t="s">
        <v>1767</v>
      </c>
      <c r="TC210" t="s">
        <v>1767</v>
      </c>
      <c r="TD210" t="s">
        <v>1767</v>
      </c>
      <c r="TE210" t="s">
        <v>1767</v>
      </c>
      <c r="TF210" t="s">
        <v>1767</v>
      </c>
      <c r="TG210" t="s">
        <v>1767</v>
      </c>
      <c r="TH210" t="s">
        <v>1767</v>
      </c>
      <c r="TI210" t="s">
        <v>1767</v>
      </c>
      <c r="TJ210" t="s">
        <v>1767</v>
      </c>
      <c r="TU210" t="s">
        <v>1767</v>
      </c>
      <c r="TY210" t="s">
        <v>1767</v>
      </c>
      <c r="TZ210" t="s">
        <v>1767</v>
      </c>
      <c r="UA210" t="s">
        <v>1767</v>
      </c>
      <c r="UB210" t="s">
        <v>1767</v>
      </c>
      <c r="UC210" t="s">
        <v>1767</v>
      </c>
      <c r="UD210" t="s">
        <v>1767</v>
      </c>
      <c r="UE210" t="s">
        <v>1767</v>
      </c>
      <c r="UF210" t="s">
        <v>1767</v>
      </c>
      <c r="UG210" t="s">
        <v>1767</v>
      </c>
      <c r="UH210" t="s">
        <v>1763</v>
      </c>
      <c r="UI210" t="s">
        <v>1767</v>
      </c>
      <c r="UJ210" t="s">
        <v>1767</v>
      </c>
      <c r="UK210" t="s">
        <v>1767</v>
      </c>
      <c r="UL210" t="s">
        <v>1767</v>
      </c>
      <c r="UM210" t="s">
        <v>1767</v>
      </c>
      <c r="UN210" t="s">
        <v>1767</v>
      </c>
      <c r="UO210" t="s">
        <v>1767</v>
      </c>
      <c r="UP210" t="s">
        <v>1767</v>
      </c>
      <c r="UQ210" t="s">
        <v>1767</v>
      </c>
      <c r="UR210" t="s">
        <v>1763</v>
      </c>
      <c r="US210" t="s">
        <v>1767</v>
      </c>
      <c r="UT210" t="s">
        <v>1767</v>
      </c>
      <c r="UU210" t="s">
        <v>1767</v>
      </c>
      <c r="UV210" t="s">
        <v>1767</v>
      </c>
      <c r="UW210" t="s">
        <v>1767</v>
      </c>
      <c r="UX210" t="s">
        <v>1767</v>
      </c>
      <c r="UY210" t="s">
        <v>1767</v>
      </c>
      <c r="UZ210" t="s">
        <v>1767</v>
      </c>
      <c r="VB210" t="s">
        <v>1822</v>
      </c>
      <c r="VC210" t="s">
        <v>1788</v>
      </c>
      <c r="VD210" t="s">
        <v>1763</v>
      </c>
      <c r="VE210" t="s">
        <v>1767</v>
      </c>
      <c r="VF210" t="s">
        <v>1767</v>
      </c>
      <c r="VG210" t="s">
        <v>1767</v>
      </c>
      <c r="VH210" t="s">
        <v>1767</v>
      </c>
      <c r="VI210" t="s">
        <v>1767</v>
      </c>
      <c r="VJ210" t="s">
        <v>1767</v>
      </c>
      <c r="VK210" t="s">
        <v>1767</v>
      </c>
      <c r="VL210" t="s">
        <v>1767</v>
      </c>
      <c r="VM210" t="s">
        <v>1767</v>
      </c>
      <c r="VN210" t="s">
        <v>1767</v>
      </c>
      <c r="VO210" t="s">
        <v>1767</v>
      </c>
      <c r="VP210" t="s">
        <v>1767</v>
      </c>
      <c r="VQ210" t="s">
        <v>1767</v>
      </c>
      <c r="VR210" t="s">
        <v>1818</v>
      </c>
      <c r="VY210" t="s">
        <v>1763</v>
      </c>
      <c r="VZ210" t="s">
        <v>1763</v>
      </c>
      <c r="WA210" t="s">
        <v>1767</v>
      </c>
      <c r="WJ210" t="s">
        <v>1767</v>
      </c>
      <c r="WK210" t="s">
        <v>1767</v>
      </c>
      <c r="WL210" t="s">
        <v>1767</v>
      </c>
      <c r="WM210" t="s">
        <v>1767</v>
      </c>
      <c r="WN210" t="s">
        <v>1767</v>
      </c>
      <c r="WO210" t="s">
        <v>1763</v>
      </c>
      <c r="WP210" t="s">
        <v>1767</v>
      </c>
      <c r="WQ210" t="s">
        <v>1767</v>
      </c>
      <c r="WR210" t="s">
        <v>1767</v>
      </c>
      <c r="WS210" t="s">
        <v>897</v>
      </c>
      <c r="WU210" t="s">
        <v>1763</v>
      </c>
      <c r="WV210" t="s">
        <v>1763</v>
      </c>
      <c r="WW210" t="s">
        <v>1763</v>
      </c>
      <c r="WX210" t="s">
        <v>1767</v>
      </c>
      <c r="WY210" t="s">
        <v>1767</v>
      </c>
      <c r="WZ210" t="s">
        <v>1767</v>
      </c>
      <c r="XA210" t="s">
        <v>1767</v>
      </c>
      <c r="XB210" t="s">
        <v>1767</v>
      </c>
      <c r="XC210" t="s">
        <v>1789</v>
      </c>
      <c r="XD210" t="s">
        <v>1763</v>
      </c>
      <c r="XE210" t="s">
        <v>1767</v>
      </c>
      <c r="XF210" t="s">
        <v>1767</v>
      </c>
      <c r="XG210" t="s">
        <v>1767</v>
      </c>
      <c r="XH210" t="s">
        <v>1767</v>
      </c>
      <c r="XI210" t="s">
        <v>1767</v>
      </c>
      <c r="XJ210" t="s">
        <v>1767</v>
      </c>
      <c r="XK210" t="s">
        <v>1767</v>
      </c>
      <c r="XL210" t="s">
        <v>1767</v>
      </c>
      <c r="XM210" t="s">
        <v>1767</v>
      </c>
      <c r="XN210" t="s">
        <v>1767</v>
      </c>
      <c r="XO210" t="s">
        <v>1767</v>
      </c>
      <c r="XP210" t="s">
        <v>1767</v>
      </c>
      <c r="XQ210" t="s">
        <v>1767</v>
      </c>
      <c r="XR210" t="s">
        <v>1767</v>
      </c>
      <c r="XS210" t="s">
        <v>1767</v>
      </c>
      <c r="XT210" t="s">
        <v>1763</v>
      </c>
      <c r="XU210" t="s">
        <v>1767</v>
      </c>
      <c r="XV210" t="s">
        <v>1767</v>
      </c>
      <c r="XW210" t="s">
        <v>1767</v>
      </c>
      <c r="XX210" t="s">
        <v>1767</v>
      </c>
      <c r="XY210" t="s">
        <v>1767</v>
      </c>
      <c r="XZ210" t="s">
        <v>1767</v>
      </c>
      <c r="ZM210" t="s">
        <v>1767</v>
      </c>
      <c r="ZN210" t="s">
        <v>1767</v>
      </c>
      <c r="ZO210" t="s">
        <v>1767</v>
      </c>
      <c r="ZP210" t="s">
        <v>1767</v>
      </c>
      <c r="ZQ210" t="s">
        <v>1763</v>
      </c>
      <c r="ZR210" t="s">
        <v>1767</v>
      </c>
      <c r="ZS210" t="s">
        <v>1767</v>
      </c>
      <c r="ZT210" t="s">
        <v>1767</v>
      </c>
      <c r="ZU210" t="s">
        <v>1767</v>
      </c>
      <c r="ZV210" t="s">
        <v>1767</v>
      </c>
      <c r="ZW210" t="s">
        <v>1767</v>
      </c>
      <c r="ZX210" t="s">
        <v>1767</v>
      </c>
      <c r="ZY210" t="s">
        <v>1767</v>
      </c>
      <c r="ZZ210" t="s">
        <v>1767</v>
      </c>
      <c r="AAA210" t="s">
        <v>1767</v>
      </c>
      <c r="AAB210" t="s">
        <v>1767</v>
      </c>
      <c r="AAC210" t="s">
        <v>1767</v>
      </c>
      <c r="AAD210" t="s">
        <v>1767</v>
      </c>
      <c r="AAE210" t="s">
        <v>1767</v>
      </c>
      <c r="AAF210" t="s">
        <v>1767</v>
      </c>
      <c r="AAH210" t="s">
        <v>1767</v>
      </c>
      <c r="AAI210" t="s">
        <v>1767</v>
      </c>
      <c r="AAJ210" t="s">
        <v>1767</v>
      </c>
      <c r="AAK210" t="s">
        <v>1763</v>
      </c>
      <c r="AAL210" t="s">
        <v>1767</v>
      </c>
      <c r="AAM210" t="s">
        <v>1767</v>
      </c>
      <c r="AAN210" t="s">
        <v>1767</v>
      </c>
      <c r="AAO210" t="s">
        <v>1767</v>
      </c>
      <c r="AAP210" t="s">
        <v>1767</v>
      </c>
      <c r="AAQ210" t="s">
        <v>1763</v>
      </c>
      <c r="AAR210" t="s">
        <v>1767</v>
      </c>
      <c r="AAS210" t="s">
        <v>1767</v>
      </c>
      <c r="AAT210" t="s">
        <v>1767</v>
      </c>
      <c r="AAV210" t="s">
        <v>1767</v>
      </c>
      <c r="AAW210" t="s">
        <v>1767</v>
      </c>
      <c r="AAX210" t="s">
        <v>1767</v>
      </c>
      <c r="AAY210" t="s">
        <v>1767</v>
      </c>
      <c r="AAZ210" t="s">
        <v>1767</v>
      </c>
      <c r="ABA210" t="s">
        <v>1763</v>
      </c>
      <c r="ABB210" t="s">
        <v>1767</v>
      </c>
      <c r="ABC210" t="s">
        <v>1767</v>
      </c>
      <c r="ABD210" t="s">
        <v>1767</v>
      </c>
      <c r="ABE210" t="s">
        <v>1767</v>
      </c>
      <c r="ABF210" t="s">
        <v>1767</v>
      </c>
      <c r="ABG210" t="s">
        <v>1767</v>
      </c>
      <c r="ABH210" t="s">
        <v>1767</v>
      </c>
      <c r="ABI210" t="s">
        <v>1767</v>
      </c>
      <c r="ABJ210" t="s">
        <v>1767</v>
      </c>
      <c r="ABK210" t="s">
        <v>1767</v>
      </c>
      <c r="ABL210" t="s">
        <v>1767</v>
      </c>
      <c r="ABM210" t="s">
        <v>1767</v>
      </c>
      <c r="ABN210" t="s">
        <v>1767</v>
      </c>
      <c r="ABO210" t="s">
        <v>1767</v>
      </c>
      <c r="ABP210" t="s">
        <v>1767</v>
      </c>
      <c r="ABQ210" t="s">
        <v>1767</v>
      </c>
      <c r="ABR210" t="s">
        <v>1767</v>
      </c>
      <c r="ABS210" t="s">
        <v>1767</v>
      </c>
      <c r="ABT210" t="s">
        <v>1767</v>
      </c>
      <c r="ABU210" t="s">
        <v>1767</v>
      </c>
      <c r="ABV210" t="s">
        <v>1763</v>
      </c>
      <c r="ABW210" t="s">
        <v>1767</v>
      </c>
      <c r="ABX210" t="s">
        <v>1767</v>
      </c>
      <c r="ABY210" t="s">
        <v>1767</v>
      </c>
      <c r="ABZ210" t="s">
        <v>1767</v>
      </c>
      <c r="ACA210" t="s">
        <v>1767</v>
      </c>
      <c r="ACB210" t="s">
        <v>1767</v>
      </c>
      <c r="ACC210" t="s">
        <v>1767</v>
      </c>
      <c r="ACD210" t="s">
        <v>1767</v>
      </c>
      <c r="ACE210" t="s">
        <v>1767</v>
      </c>
      <c r="ACF210" t="s">
        <v>1767</v>
      </c>
      <c r="ACG210" t="s">
        <v>1767</v>
      </c>
      <c r="ACH210" t="s">
        <v>1767</v>
      </c>
      <c r="ACI210" t="s">
        <v>1767</v>
      </c>
    </row>
    <row r="211" spans="1:763">
      <c r="A211" t="s">
        <v>1682</v>
      </c>
      <c r="B211" t="s">
        <v>1683</v>
      </c>
      <c r="C211" t="s">
        <v>1684</v>
      </c>
      <c r="D211" t="s">
        <v>885</v>
      </c>
      <c r="E211" t="s">
        <v>885</v>
      </c>
      <c r="P211" t="s">
        <v>812</v>
      </c>
      <c r="Q211">
        <v>0.874863865752458</v>
      </c>
      <c r="T211" t="s">
        <v>1895</v>
      </c>
      <c r="V211" t="s">
        <v>1763</v>
      </c>
      <c r="X211" t="s">
        <v>1763</v>
      </c>
      <c r="Y211" t="s">
        <v>1791</v>
      </c>
      <c r="AA211" t="s">
        <v>1765</v>
      </c>
      <c r="AB211" t="s">
        <v>1766</v>
      </c>
      <c r="AC211" t="s">
        <v>892</v>
      </c>
      <c r="AD211" t="s">
        <v>1763</v>
      </c>
      <c r="AE211" t="s">
        <v>892</v>
      </c>
      <c r="AF211" t="s">
        <v>818</v>
      </c>
      <c r="AG211" t="s">
        <v>818</v>
      </c>
      <c r="KF211" t="s">
        <v>892</v>
      </c>
      <c r="KH211" t="s">
        <v>818</v>
      </c>
      <c r="KI211" t="s">
        <v>818</v>
      </c>
      <c r="KJ211" t="s">
        <v>818</v>
      </c>
      <c r="KK211" t="s">
        <v>818</v>
      </c>
      <c r="KL211" t="s">
        <v>845</v>
      </c>
      <c r="KM211" t="s">
        <v>845</v>
      </c>
      <c r="KN211" t="s">
        <v>818</v>
      </c>
      <c r="KO211" t="s">
        <v>818</v>
      </c>
      <c r="KP211" t="s">
        <v>845</v>
      </c>
      <c r="KQ211" t="s">
        <v>845</v>
      </c>
      <c r="KR211" t="s">
        <v>818</v>
      </c>
      <c r="KS211" t="s">
        <v>818</v>
      </c>
      <c r="KT211" t="s">
        <v>818</v>
      </c>
      <c r="KU211" t="s">
        <v>818</v>
      </c>
      <c r="KV211" t="s">
        <v>845</v>
      </c>
      <c r="KW211" t="s">
        <v>845</v>
      </c>
      <c r="KX211" t="s">
        <v>837</v>
      </c>
      <c r="KY211" t="s">
        <v>818</v>
      </c>
      <c r="KZ211" t="s">
        <v>845</v>
      </c>
      <c r="LA211" t="s">
        <v>879</v>
      </c>
      <c r="LB211" t="s">
        <v>818</v>
      </c>
      <c r="LC211" t="s">
        <v>837</v>
      </c>
      <c r="LD211" t="s">
        <v>892</v>
      </c>
      <c r="LE211" t="s">
        <v>837</v>
      </c>
      <c r="LF211" t="s">
        <v>836</v>
      </c>
      <c r="LH211" t="s">
        <v>1767</v>
      </c>
      <c r="LI211" t="s">
        <v>1767</v>
      </c>
      <c r="LJ211" t="s">
        <v>1767</v>
      </c>
      <c r="LK211" t="s">
        <v>1767</v>
      </c>
      <c r="LL211" t="s">
        <v>1767</v>
      </c>
      <c r="LM211" t="s">
        <v>1767</v>
      </c>
      <c r="LO211" t="s">
        <v>1763</v>
      </c>
      <c r="LP211" t="s">
        <v>1763</v>
      </c>
      <c r="LQ211" t="s">
        <v>1767</v>
      </c>
      <c r="LR211" t="s">
        <v>845</v>
      </c>
      <c r="LS211" t="s">
        <v>845</v>
      </c>
      <c r="LV211" t="s">
        <v>837</v>
      </c>
      <c r="LX211" t="s">
        <v>1767</v>
      </c>
      <c r="MA211" t="s">
        <v>1829</v>
      </c>
      <c r="MB211" t="s">
        <v>821</v>
      </c>
      <c r="MC211" t="s">
        <v>1769</v>
      </c>
      <c r="MD211" t="s">
        <v>1767</v>
      </c>
      <c r="ME211" t="s">
        <v>1805</v>
      </c>
      <c r="MF211" t="s">
        <v>1770</v>
      </c>
      <c r="MI211" t="s">
        <v>1763</v>
      </c>
      <c r="MJ211" t="s">
        <v>1794</v>
      </c>
      <c r="MU211" t="s">
        <v>1767</v>
      </c>
      <c r="MV211" t="s">
        <v>1763</v>
      </c>
      <c r="MW211" t="s">
        <v>1767</v>
      </c>
      <c r="MX211" t="s">
        <v>1767</v>
      </c>
      <c r="MY211" t="s">
        <v>1767</v>
      </c>
      <c r="MZ211" t="s">
        <v>1767</v>
      </c>
      <c r="NA211" t="s">
        <v>1767</v>
      </c>
      <c r="NB211" t="s">
        <v>1767</v>
      </c>
      <c r="NR211" t="s">
        <v>1767</v>
      </c>
      <c r="NU211" t="s">
        <v>1882</v>
      </c>
      <c r="NY211" t="s">
        <v>818</v>
      </c>
      <c r="OA211" t="s">
        <v>1767</v>
      </c>
      <c r="OB211" t="s">
        <v>1767</v>
      </c>
      <c r="OC211" t="s">
        <v>1767</v>
      </c>
      <c r="OD211" t="s">
        <v>1767</v>
      </c>
      <c r="OE211" t="s">
        <v>1767</v>
      </c>
      <c r="OF211" t="s">
        <v>1767</v>
      </c>
      <c r="OG211" t="s">
        <v>1767</v>
      </c>
      <c r="OH211" t="s">
        <v>1767</v>
      </c>
      <c r="OI211" t="s">
        <v>1767</v>
      </c>
      <c r="OJ211" t="s">
        <v>1767</v>
      </c>
      <c r="OK211" t="s">
        <v>1767</v>
      </c>
      <c r="OL211" t="s">
        <v>1767</v>
      </c>
      <c r="OM211" t="s">
        <v>1767</v>
      </c>
      <c r="ON211" t="s">
        <v>1767</v>
      </c>
      <c r="OP211" t="s">
        <v>1767</v>
      </c>
      <c r="OQ211" t="s">
        <v>1825</v>
      </c>
      <c r="OR211" t="s">
        <v>1880</v>
      </c>
      <c r="OS211" t="s">
        <v>1903</v>
      </c>
      <c r="OT211" t="s">
        <v>1767</v>
      </c>
      <c r="OU211" t="s">
        <v>1763</v>
      </c>
      <c r="OV211" t="s">
        <v>1777</v>
      </c>
      <c r="OW211" t="s">
        <v>1778</v>
      </c>
      <c r="OX211" t="s">
        <v>832</v>
      </c>
      <c r="OY211" t="s">
        <v>1779</v>
      </c>
      <c r="OZ211" t="s">
        <v>908</v>
      </c>
      <c r="PA211" t="s">
        <v>1763</v>
      </c>
      <c r="PB211" t="s">
        <v>1767</v>
      </c>
      <c r="PC211" t="s">
        <v>1763</v>
      </c>
      <c r="PD211" t="s">
        <v>1767</v>
      </c>
      <c r="PE211" t="s">
        <v>1763</v>
      </c>
      <c r="PF211" t="s">
        <v>1767</v>
      </c>
      <c r="PG211" t="s">
        <v>1767</v>
      </c>
      <c r="PH211" t="s">
        <v>1767</v>
      </c>
      <c r="PI211" t="s">
        <v>1767</v>
      </c>
      <c r="PJ211" t="s">
        <v>1767</v>
      </c>
      <c r="PK211" t="s">
        <v>1767</v>
      </c>
      <c r="PL211" t="s">
        <v>1780</v>
      </c>
      <c r="PM211" t="s">
        <v>879</v>
      </c>
      <c r="PN211" t="s">
        <v>837</v>
      </c>
      <c r="PO211" t="s">
        <v>1807</v>
      </c>
      <c r="PP211" t="s">
        <v>1813</v>
      </c>
      <c r="PQ211" t="s">
        <v>1763</v>
      </c>
      <c r="PR211" t="s">
        <v>1763</v>
      </c>
      <c r="PS211" t="s">
        <v>1763</v>
      </c>
      <c r="PT211" t="s">
        <v>1767</v>
      </c>
      <c r="PU211" t="s">
        <v>1767</v>
      </c>
      <c r="PV211" t="s">
        <v>1767</v>
      </c>
      <c r="PW211" t="s">
        <v>1767</v>
      </c>
      <c r="PX211" t="s">
        <v>1767</v>
      </c>
      <c r="PY211" t="s">
        <v>1767</v>
      </c>
      <c r="PZ211" t="s">
        <v>1885</v>
      </c>
      <c r="QA211" t="s">
        <v>841</v>
      </c>
      <c r="QB211" t="s">
        <v>1814</v>
      </c>
      <c r="QC211" t="s">
        <v>1858</v>
      </c>
      <c r="QD211" t="s">
        <v>1786</v>
      </c>
      <c r="QE211" t="s">
        <v>845</v>
      </c>
      <c r="QF211" t="s">
        <v>1763</v>
      </c>
      <c r="QG211" t="s">
        <v>1767</v>
      </c>
      <c r="QH211" t="s">
        <v>1763</v>
      </c>
      <c r="QI211" t="s">
        <v>1767</v>
      </c>
      <c r="QJ211" t="s">
        <v>1767</v>
      </c>
      <c r="QK211" t="s">
        <v>1763</v>
      </c>
      <c r="QL211" t="s">
        <v>1763</v>
      </c>
      <c r="QM211" t="s">
        <v>1767</v>
      </c>
      <c r="QN211" t="s">
        <v>1763</v>
      </c>
      <c r="QO211" t="s">
        <v>1767</v>
      </c>
      <c r="QP211" t="s">
        <v>1767</v>
      </c>
      <c r="QQ211" t="s">
        <v>1767</v>
      </c>
      <c r="QR211" t="s">
        <v>1763</v>
      </c>
      <c r="QS211" t="s">
        <v>1767</v>
      </c>
      <c r="QT211" t="s">
        <v>1763</v>
      </c>
      <c r="QU211" t="s">
        <v>1767</v>
      </c>
      <c r="QV211" t="s">
        <v>1763</v>
      </c>
      <c r="QW211" t="s">
        <v>1767</v>
      </c>
      <c r="QX211" t="s">
        <v>1767</v>
      </c>
      <c r="QY211" t="s">
        <v>1767</v>
      </c>
      <c r="QZ211" t="s">
        <v>1763</v>
      </c>
      <c r="RA211" t="s">
        <v>1767</v>
      </c>
      <c r="RB211" t="s">
        <v>1767</v>
      </c>
      <c r="RC211" t="s">
        <v>1767</v>
      </c>
      <c r="RD211" t="s">
        <v>1767</v>
      </c>
      <c r="RE211" t="s">
        <v>1767</v>
      </c>
      <c r="RF211" t="s">
        <v>1767</v>
      </c>
      <c r="RG211" t="s">
        <v>1767</v>
      </c>
      <c r="RH211" t="s">
        <v>1767</v>
      </c>
      <c r="RI211" t="s">
        <v>1767</v>
      </c>
      <c r="RJ211" t="s">
        <v>1767</v>
      </c>
      <c r="RK211" t="s">
        <v>1767</v>
      </c>
      <c r="RZ211" t="s">
        <v>1767</v>
      </c>
      <c r="SB211" t="s">
        <v>1763</v>
      </c>
      <c r="SC211" t="s">
        <v>1767</v>
      </c>
      <c r="SD211" t="s">
        <v>1767</v>
      </c>
      <c r="SE211" t="s">
        <v>1767</v>
      </c>
      <c r="SF211" t="s">
        <v>1763</v>
      </c>
      <c r="SG211" t="s">
        <v>1763</v>
      </c>
      <c r="SH211" t="s">
        <v>1767</v>
      </c>
      <c r="SI211" t="s">
        <v>1763</v>
      </c>
      <c r="SJ211" t="s">
        <v>1767</v>
      </c>
      <c r="SK211" t="s">
        <v>1767</v>
      </c>
      <c r="SL211" t="s">
        <v>1767</v>
      </c>
      <c r="SM211" t="s">
        <v>1767</v>
      </c>
      <c r="SN211" t="s">
        <v>1767</v>
      </c>
      <c r="SO211" t="s">
        <v>1767</v>
      </c>
      <c r="SP211" t="s">
        <v>1763</v>
      </c>
      <c r="SQ211" t="s">
        <v>1763</v>
      </c>
      <c r="SR211" t="s">
        <v>1767</v>
      </c>
      <c r="SS211" t="s">
        <v>1767</v>
      </c>
      <c r="ST211" t="s">
        <v>1767</v>
      </c>
      <c r="SU211" t="s">
        <v>1767</v>
      </c>
      <c r="SV211" t="s">
        <v>1767</v>
      </c>
      <c r="SW211" t="s">
        <v>1767</v>
      </c>
      <c r="SX211" t="s">
        <v>1767</v>
      </c>
      <c r="SY211" t="s">
        <v>1767</v>
      </c>
      <c r="SZ211" t="s">
        <v>1767</v>
      </c>
      <c r="TA211" t="s">
        <v>1767</v>
      </c>
      <c r="TB211" t="s">
        <v>1767</v>
      </c>
      <c r="TC211" t="s">
        <v>1767</v>
      </c>
      <c r="TD211" t="s">
        <v>1767</v>
      </c>
      <c r="TE211" t="s">
        <v>1767</v>
      </c>
      <c r="TF211" t="s">
        <v>1767</v>
      </c>
      <c r="TG211" t="s">
        <v>1767</v>
      </c>
      <c r="TH211" t="s">
        <v>1767</v>
      </c>
      <c r="TI211" t="s">
        <v>1767</v>
      </c>
      <c r="TJ211" t="s">
        <v>1763</v>
      </c>
      <c r="TK211" t="s">
        <v>1767</v>
      </c>
      <c r="TL211" t="s">
        <v>1767</v>
      </c>
      <c r="TM211" t="s">
        <v>1763</v>
      </c>
      <c r="TN211" t="s">
        <v>1763</v>
      </c>
      <c r="TO211" t="s">
        <v>1767</v>
      </c>
      <c r="TP211" t="s">
        <v>1763</v>
      </c>
      <c r="TQ211" t="s">
        <v>1767</v>
      </c>
      <c r="TR211" t="s">
        <v>1767</v>
      </c>
      <c r="TS211" t="s">
        <v>1767</v>
      </c>
      <c r="TT211" t="s">
        <v>1767</v>
      </c>
      <c r="TU211" t="s">
        <v>1767</v>
      </c>
      <c r="TV211" t="s">
        <v>1767</v>
      </c>
      <c r="TW211" t="s">
        <v>1767</v>
      </c>
      <c r="TY211" t="s">
        <v>1767</v>
      </c>
      <c r="TZ211" t="s">
        <v>1767</v>
      </c>
      <c r="UA211" t="s">
        <v>1767</v>
      </c>
      <c r="UB211" t="s">
        <v>1767</v>
      </c>
      <c r="UC211" t="s">
        <v>1767</v>
      </c>
      <c r="UD211" t="s">
        <v>1767</v>
      </c>
      <c r="UE211" t="s">
        <v>1767</v>
      </c>
      <c r="UF211" t="s">
        <v>1767</v>
      </c>
      <c r="UG211" t="s">
        <v>1767</v>
      </c>
      <c r="UH211" t="s">
        <v>1763</v>
      </c>
      <c r="UI211" t="s">
        <v>1767</v>
      </c>
      <c r="UJ211" t="s">
        <v>1767</v>
      </c>
      <c r="UK211" t="s">
        <v>1767</v>
      </c>
      <c r="UL211" t="s">
        <v>1767</v>
      </c>
      <c r="UM211" t="s">
        <v>1767</v>
      </c>
      <c r="UN211" t="s">
        <v>1767</v>
      </c>
      <c r="UO211" t="s">
        <v>1767</v>
      </c>
      <c r="UP211" t="s">
        <v>1763</v>
      </c>
      <c r="UQ211" t="s">
        <v>1763</v>
      </c>
      <c r="UR211" t="s">
        <v>1767</v>
      </c>
      <c r="US211" t="s">
        <v>1763</v>
      </c>
      <c r="UT211" t="s">
        <v>1767</v>
      </c>
      <c r="UU211" t="s">
        <v>1767</v>
      </c>
      <c r="UV211" t="s">
        <v>1767</v>
      </c>
      <c r="UW211" t="s">
        <v>1767</v>
      </c>
      <c r="UX211" t="s">
        <v>1767</v>
      </c>
      <c r="UY211" t="s">
        <v>1767</v>
      </c>
      <c r="UZ211" t="s">
        <v>1767</v>
      </c>
      <c r="VD211" t="s">
        <v>1767</v>
      </c>
      <c r="VE211" t="s">
        <v>1767</v>
      </c>
      <c r="VF211" t="s">
        <v>1763</v>
      </c>
      <c r="VG211" t="s">
        <v>1767</v>
      </c>
      <c r="VH211" t="s">
        <v>1767</v>
      </c>
      <c r="VI211" t="s">
        <v>1767</v>
      </c>
      <c r="VJ211" t="s">
        <v>1767</v>
      </c>
      <c r="VK211" t="s">
        <v>1767</v>
      </c>
      <c r="VL211" t="s">
        <v>1763</v>
      </c>
      <c r="VM211" t="s">
        <v>1763</v>
      </c>
      <c r="VN211" t="s">
        <v>1767</v>
      </c>
      <c r="VO211" t="s">
        <v>1767</v>
      </c>
      <c r="VP211" t="s">
        <v>1767</v>
      </c>
      <c r="VQ211" t="s">
        <v>1767</v>
      </c>
      <c r="VR211" t="s">
        <v>1763</v>
      </c>
      <c r="VS211" t="s">
        <v>1763</v>
      </c>
      <c r="VT211" t="s">
        <v>1767</v>
      </c>
      <c r="VU211" t="s">
        <v>1767</v>
      </c>
      <c r="VV211" t="s">
        <v>1767</v>
      </c>
      <c r="VW211" t="s">
        <v>1767</v>
      </c>
      <c r="VX211" t="s">
        <v>1767</v>
      </c>
      <c r="VY211" t="s">
        <v>1763</v>
      </c>
      <c r="VZ211" t="s">
        <v>1767</v>
      </c>
      <c r="WA211" t="s">
        <v>1767</v>
      </c>
      <c r="WJ211" t="s">
        <v>1767</v>
      </c>
      <c r="WK211" t="s">
        <v>1763</v>
      </c>
      <c r="WL211" t="s">
        <v>1767</v>
      </c>
      <c r="WM211" t="s">
        <v>1767</v>
      </c>
      <c r="WN211" t="s">
        <v>1767</v>
      </c>
      <c r="WO211" t="s">
        <v>1767</v>
      </c>
      <c r="WP211" t="s">
        <v>1767</v>
      </c>
      <c r="WQ211" t="s">
        <v>1767</v>
      </c>
      <c r="WR211" t="s">
        <v>1767</v>
      </c>
      <c r="WS211" t="s">
        <v>956</v>
      </c>
      <c r="WU211" t="s">
        <v>1767</v>
      </c>
      <c r="WV211" t="s">
        <v>1767</v>
      </c>
      <c r="WW211" t="s">
        <v>1763</v>
      </c>
      <c r="WX211" t="s">
        <v>1767</v>
      </c>
      <c r="WY211" t="s">
        <v>1767</v>
      </c>
      <c r="WZ211" t="s">
        <v>1767</v>
      </c>
      <c r="XA211" t="s">
        <v>1767</v>
      </c>
      <c r="XB211" t="s">
        <v>1767</v>
      </c>
      <c r="XC211" t="s">
        <v>1802</v>
      </c>
      <c r="XD211" t="s">
        <v>1763</v>
      </c>
      <c r="XE211" t="s">
        <v>1767</v>
      </c>
      <c r="XF211" t="s">
        <v>1767</v>
      </c>
      <c r="XG211" t="s">
        <v>1767</v>
      </c>
      <c r="XH211" t="s">
        <v>1767</v>
      </c>
      <c r="XI211" t="s">
        <v>1767</v>
      </c>
      <c r="XJ211" t="s">
        <v>1767</v>
      </c>
      <c r="XK211" t="s">
        <v>1763</v>
      </c>
      <c r="XL211" t="s">
        <v>1767</v>
      </c>
      <c r="XM211" t="s">
        <v>1767</v>
      </c>
      <c r="XN211" t="s">
        <v>1767</v>
      </c>
      <c r="XO211" t="s">
        <v>1767</v>
      </c>
      <c r="XP211" t="s">
        <v>1767</v>
      </c>
      <c r="XQ211" t="s">
        <v>1767</v>
      </c>
      <c r="XR211" t="s">
        <v>1763</v>
      </c>
      <c r="XS211" t="s">
        <v>1767</v>
      </c>
      <c r="XT211" t="s">
        <v>1763</v>
      </c>
      <c r="XU211" t="s">
        <v>1767</v>
      </c>
      <c r="XV211" t="s">
        <v>1767</v>
      </c>
      <c r="XW211" t="s">
        <v>1767</v>
      </c>
      <c r="XX211" t="s">
        <v>1767</v>
      </c>
      <c r="XY211" t="s">
        <v>1767</v>
      </c>
      <c r="XZ211" t="s">
        <v>1767</v>
      </c>
      <c r="ZM211" t="s">
        <v>1763</v>
      </c>
      <c r="ZN211" t="s">
        <v>1763</v>
      </c>
      <c r="ZO211" t="s">
        <v>1767</v>
      </c>
      <c r="ZP211" t="s">
        <v>1767</v>
      </c>
      <c r="ZQ211" t="s">
        <v>1767</v>
      </c>
      <c r="ZR211" t="s">
        <v>1763</v>
      </c>
      <c r="ZS211" t="s">
        <v>1767</v>
      </c>
      <c r="ZT211" t="s">
        <v>1767</v>
      </c>
      <c r="ZU211" t="s">
        <v>1767</v>
      </c>
      <c r="ZV211" t="s">
        <v>1767</v>
      </c>
      <c r="ZW211" t="s">
        <v>1767</v>
      </c>
      <c r="ZX211" t="s">
        <v>1767</v>
      </c>
      <c r="ZY211" t="s">
        <v>1767</v>
      </c>
      <c r="ZZ211" t="s">
        <v>1767</v>
      </c>
      <c r="AAA211" t="s">
        <v>1767</v>
      </c>
      <c r="AAB211" t="s">
        <v>1767</v>
      </c>
      <c r="AAC211" t="s">
        <v>1767</v>
      </c>
      <c r="AAD211" t="s">
        <v>1767</v>
      </c>
      <c r="AAE211" t="s">
        <v>1767</v>
      </c>
      <c r="AAF211" t="s">
        <v>1767</v>
      </c>
      <c r="AAH211" t="s">
        <v>1763</v>
      </c>
      <c r="AAI211" t="s">
        <v>1767</v>
      </c>
      <c r="AAJ211" t="s">
        <v>1763</v>
      </c>
      <c r="AAK211" t="s">
        <v>1767</v>
      </c>
      <c r="AAL211" t="s">
        <v>1767</v>
      </c>
      <c r="AAM211" t="s">
        <v>1767</v>
      </c>
      <c r="AAN211" t="s">
        <v>1767</v>
      </c>
      <c r="AAO211" t="s">
        <v>1767</v>
      </c>
      <c r="AAP211" t="s">
        <v>1767</v>
      </c>
      <c r="AAQ211" t="s">
        <v>1767</v>
      </c>
      <c r="AAR211" t="s">
        <v>1767</v>
      </c>
      <c r="AAS211" t="s">
        <v>1767</v>
      </c>
      <c r="AAT211" t="s">
        <v>1767</v>
      </c>
      <c r="AAV211" t="s">
        <v>1767</v>
      </c>
      <c r="AAW211" t="s">
        <v>1767</v>
      </c>
      <c r="AAX211" t="s">
        <v>1767</v>
      </c>
      <c r="AAY211" t="s">
        <v>1767</v>
      </c>
      <c r="AAZ211" t="s">
        <v>1767</v>
      </c>
      <c r="ABA211" t="s">
        <v>1767</v>
      </c>
      <c r="ABB211" t="s">
        <v>1767</v>
      </c>
      <c r="ABC211" t="s">
        <v>1767</v>
      </c>
      <c r="ABD211" t="s">
        <v>1767</v>
      </c>
      <c r="ABE211" t="s">
        <v>1767</v>
      </c>
      <c r="ABF211" t="s">
        <v>1767</v>
      </c>
      <c r="ABG211" t="s">
        <v>1767</v>
      </c>
      <c r="ABH211" t="s">
        <v>1767</v>
      </c>
      <c r="ABI211" t="s">
        <v>1767</v>
      </c>
      <c r="ABJ211" t="s">
        <v>1767</v>
      </c>
      <c r="ABK211" t="s">
        <v>1763</v>
      </c>
      <c r="ABL211" t="s">
        <v>1767</v>
      </c>
      <c r="ABM211" t="s">
        <v>1763</v>
      </c>
      <c r="ABN211" t="s">
        <v>1767</v>
      </c>
      <c r="ABO211" t="s">
        <v>1767</v>
      </c>
      <c r="ABP211" t="s">
        <v>1767</v>
      </c>
      <c r="ABQ211" t="s">
        <v>1767</v>
      </c>
      <c r="ABR211" t="s">
        <v>1767</v>
      </c>
      <c r="ABS211" t="s">
        <v>1767</v>
      </c>
      <c r="ABT211" t="s">
        <v>1763</v>
      </c>
      <c r="ABU211" t="s">
        <v>1767</v>
      </c>
      <c r="ABV211" t="s">
        <v>1767</v>
      </c>
      <c r="ABW211" t="s">
        <v>1763</v>
      </c>
      <c r="ABX211" t="s">
        <v>1767</v>
      </c>
      <c r="ABY211" t="s">
        <v>1767</v>
      </c>
      <c r="ABZ211" t="s">
        <v>1767</v>
      </c>
      <c r="ACA211" t="s">
        <v>1763</v>
      </c>
      <c r="ACB211" t="s">
        <v>1767</v>
      </c>
      <c r="ACC211" t="s">
        <v>1767</v>
      </c>
      <c r="ACD211" t="s">
        <v>1767</v>
      </c>
      <c r="ACE211" t="s">
        <v>1767</v>
      </c>
      <c r="ACF211" t="s">
        <v>1767</v>
      </c>
      <c r="ACG211" t="s">
        <v>1767</v>
      </c>
      <c r="ACH211" t="s">
        <v>1767</v>
      </c>
      <c r="ACI211" t="s">
        <v>1767</v>
      </c>
    </row>
    <row r="212" spans="1:763">
      <c r="A212" t="s">
        <v>1685</v>
      </c>
      <c r="B212" t="s">
        <v>1686</v>
      </c>
      <c r="C212" t="s">
        <v>1687</v>
      </c>
      <c r="D212" t="s">
        <v>811</v>
      </c>
      <c r="E212" t="s">
        <v>811</v>
      </c>
      <c r="P212" t="s">
        <v>886</v>
      </c>
      <c r="Q212">
        <v>0.64514064157430773</v>
      </c>
      <c r="T212" t="s">
        <v>1894</v>
      </c>
      <c r="V212" t="s">
        <v>1763</v>
      </c>
      <c r="X212" t="s">
        <v>1763</v>
      </c>
      <c r="Y212" t="s">
        <v>1764</v>
      </c>
      <c r="AA212" t="s">
        <v>1765</v>
      </c>
      <c r="AB212" t="s">
        <v>1766</v>
      </c>
      <c r="AC212" t="s">
        <v>1057</v>
      </c>
      <c r="AD212" t="s">
        <v>1763</v>
      </c>
      <c r="AE212" t="s">
        <v>1057</v>
      </c>
      <c r="AF212" t="s">
        <v>818</v>
      </c>
      <c r="AG212" t="s">
        <v>818</v>
      </c>
      <c r="KF212" t="s">
        <v>1057</v>
      </c>
      <c r="KH212" t="s">
        <v>818</v>
      </c>
      <c r="KI212" t="s">
        <v>818</v>
      </c>
      <c r="KJ212" t="s">
        <v>818</v>
      </c>
      <c r="KK212" t="s">
        <v>818</v>
      </c>
      <c r="KL212" t="s">
        <v>818</v>
      </c>
      <c r="KM212" t="s">
        <v>837</v>
      </c>
      <c r="KN212" t="s">
        <v>818</v>
      </c>
      <c r="KO212" t="s">
        <v>818</v>
      </c>
      <c r="KP212" t="s">
        <v>818</v>
      </c>
      <c r="KQ212" t="s">
        <v>837</v>
      </c>
      <c r="KR212" t="s">
        <v>845</v>
      </c>
      <c r="KS212" t="s">
        <v>818</v>
      </c>
      <c r="KT212" t="s">
        <v>818</v>
      </c>
      <c r="KU212" t="s">
        <v>818</v>
      </c>
      <c r="KV212" t="s">
        <v>818</v>
      </c>
      <c r="KW212" t="s">
        <v>845</v>
      </c>
      <c r="KX212" t="s">
        <v>845</v>
      </c>
      <c r="KY212" t="s">
        <v>818</v>
      </c>
      <c r="KZ212" t="s">
        <v>845</v>
      </c>
      <c r="LA212" t="s">
        <v>837</v>
      </c>
      <c r="LB212" t="s">
        <v>845</v>
      </c>
      <c r="LC212" t="s">
        <v>845</v>
      </c>
      <c r="LD212" t="s">
        <v>1057</v>
      </c>
      <c r="LE212" t="s">
        <v>818</v>
      </c>
      <c r="LF212" t="s">
        <v>836</v>
      </c>
      <c r="LH212" t="s">
        <v>1767</v>
      </c>
      <c r="LI212" t="s">
        <v>1767</v>
      </c>
      <c r="LJ212" t="s">
        <v>1767</v>
      </c>
      <c r="LK212" t="s">
        <v>1767</v>
      </c>
      <c r="LL212" t="s">
        <v>1767</v>
      </c>
      <c r="LM212" t="s">
        <v>1767</v>
      </c>
      <c r="LO212" t="s">
        <v>1767</v>
      </c>
      <c r="LQ212" t="s">
        <v>1767</v>
      </c>
      <c r="LR212" t="s">
        <v>845</v>
      </c>
      <c r="LS212" t="s">
        <v>818</v>
      </c>
      <c r="LT212" t="s">
        <v>818</v>
      </c>
      <c r="LU212" t="s">
        <v>818</v>
      </c>
      <c r="LV212" t="s">
        <v>845</v>
      </c>
      <c r="LW212" t="s">
        <v>818</v>
      </c>
      <c r="LX212" t="s">
        <v>1767</v>
      </c>
      <c r="MA212" t="s">
        <v>1768</v>
      </c>
      <c r="MB212" t="s">
        <v>913</v>
      </c>
      <c r="MC212" t="s">
        <v>1804</v>
      </c>
      <c r="MD212" t="s">
        <v>1763</v>
      </c>
      <c r="MF212" t="s">
        <v>1770</v>
      </c>
      <c r="MI212" t="s">
        <v>1763</v>
      </c>
      <c r="MJ212" t="s">
        <v>1771</v>
      </c>
      <c r="MK212" t="s">
        <v>1763</v>
      </c>
      <c r="ML212" t="s">
        <v>1767</v>
      </c>
      <c r="MM212" t="s">
        <v>1767</v>
      </c>
      <c r="MN212" t="s">
        <v>1767</v>
      </c>
      <c r="MO212" t="s">
        <v>1767</v>
      </c>
      <c r="MP212" t="s">
        <v>1767</v>
      </c>
      <c r="MQ212" t="s">
        <v>1767</v>
      </c>
      <c r="MR212" t="s">
        <v>1767</v>
      </c>
      <c r="MS212" t="s">
        <v>1767</v>
      </c>
      <c r="MT212" t="s">
        <v>1767</v>
      </c>
      <c r="MU212" t="s">
        <v>1767</v>
      </c>
      <c r="MV212" t="s">
        <v>1763</v>
      </c>
      <c r="MW212" t="s">
        <v>1767</v>
      </c>
      <c r="MX212" t="s">
        <v>1767</v>
      </c>
      <c r="MY212" t="s">
        <v>1767</v>
      </c>
      <c r="MZ212" t="s">
        <v>1767</v>
      </c>
      <c r="NA212" t="s">
        <v>1767</v>
      </c>
      <c r="NB212" t="s">
        <v>1767</v>
      </c>
      <c r="NR212" t="s">
        <v>1763</v>
      </c>
      <c r="NS212" t="s">
        <v>1763</v>
      </c>
      <c r="NT212" t="s">
        <v>1788</v>
      </c>
      <c r="NU212" t="s">
        <v>1795</v>
      </c>
      <c r="NV212" t="s">
        <v>1763</v>
      </c>
      <c r="NW212" t="s">
        <v>1796</v>
      </c>
      <c r="NX212" t="s">
        <v>1773</v>
      </c>
      <c r="OP212" t="s">
        <v>1767</v>
      </c>
      <c r="OQ212" t="s">
        <v>1774</v>
      </c>
      <c r="OR212" t="s">
        <v>1797</v>
      </c>
      <c r="OS212" t="s">
        <v>1806</v>
      </c>
      <c r="OT212" t="s">
        <v>1763</v>
      </c>
      <c r="OU212" t="s">
        <v>1763</v>
      </c>
      <c r="OV212" t="s">
        <v>1777</v>
      </c>
      <c r="OW212" t="s">
        <v>1820</v>
      </c>
      <c r="OX212" t="s">
        <v>1830</v>
      </c>
      <c r="OY212" t="s">
        <v>1779</v>
      </c>
      <c r="OZ212" t="s">
        <v>928</v>
      </c>
      <c r="PA212" t="s">
        <v>1767</v>
      </c>
      <c r="PB212" t="s">
        <v>1767</v>
      </c>
      <c r="PC212" t="s">
        <v>1767</v>
      </c>
      <c r="PD212" t="s">
        <v>1767</v>
      </c>
      <c r="PE212" t="s">
        <v>1767</v>
      </c>
      <c r="PF212" t="s">
        <v>1763</v>
      </c>
      <c r="PG212" t="s">
        <v>1767</v>
      </c>
      <c r="PH212" t="s">
        <v>1767</v>
      </c>
      <c r="PI212" t="s">
        <v>1767</v>
      </c>
      <c r="PJ212" t="s">
        <v>1767</v>
      </c>
      <c r="PK212" t="s">
        <v>1767</v>
      </c>
      <c r="PL212" t="s">
        <v>1780</v>
      </c>
      <c r="PM212" t="s">
        <v>879</v>
      </c>
      <c r="PN212" t="s">
        <v>837</v>
      </c>
      <c r="PO212" t="s">
        <v>1781</v>
      </c>
      <c r="PP212" t="s">
        <v>1800</v>
      </c>
      <c r="PQ212" t="s">
        <v>1763</v>
      </c>
      <c r="PR212" t="s">
        <v>1763</v>
      </c>
      <c r="PS212" t="s">
        <v>1767</v>
      </c>
      <c r="PT212" t="s">
        <v>1767</v>
      </c>
      <c r="PU212" t="s">
        <v>1767</v>
      </c>
      <c r="PV212" t="s">
        <v>1767</v>
      </c>
      <c r="PW212" t="s">
        <v>1767</v>
      </c>
      <c r="PX212" t="s">
        <v>1767</v>
      </c>
      <c r="PY212" t="s">
        <v>1767</v>
      </c>
      <c r="PZ212" t="s">
        <v>1783</v>
      </c>
      <c r="QA212" t="s">
        <v>841</v>
      </c>
      <c r="QB212" t="s">
        <v>1814</v>
      </c>
      <c r="QC212" t="s">
        <v>1785</v>
      </c>
      <c r="QD212" t="s">
        <v>1815</v>
      </c>
      <c r="QE212" t="s">
        <v>845</v>
      </c>
      <c r="QF212" t="s">
        <v>1763</v>
      </c>
      <c r="QG212" t="s">
        <v>1767</v>
      </c>
      <c r="QH212" t="s">
        <v>1763</v>
      </c>
      <c r="QI212" t="s">
        <v>1767</v>
      </c>
      <c r="QJ212" t="s">
        <v>1763</v>
      </c>
      <c r="QK212" t="s">
        <v>1763</v>
      </c>
      <c r="QL212" t="s">
        <v>1767</v>
      </c>
      <c r="QM212" t="s">
        <v>1767</v>
      </c>
      <c r="QN212" t="s">
        <v>1767</v>
      </c>
      <c r="QO212" t="s">
        <v>1767</v>
      </c>
      <c r="QP212" t="s">
        <v>1767</v>
      </c>
      <c r="QQ212" t="s">
        <v>1767</v>
      </c>
      <c r="QR212" t="s">
        <v>1763</v>
      </c>
      <c r="QS212" t="s">
        <v>1763</v>
      </c>
      <c r="QT212" t="s">
        <v>1767</v>
      </c>
      <c r="QU212" t="s">
        <v>1767</v>
      </c>
      <c r="QV212" t="s">
        <v>1767</v>
      </c>
      <c r="QW212" t="s">
        <v>1767</v>
      </c>
      <c r="QX212" t="s">
        <v>1767</v>
      </c>
      <c r="QY212" t="s">
        <v>1767</v>
      </c>
      <c r="QZ212" t="s">
        <v>1767</v>
      </c>
      <c r="RA212" t="s">
        <v>1767</v>
      </c>
      <c r="RB212" t="s">
        <v>1767</v>
      </c>
      <c r="RC212" t="s">
        <v>1767</v>
      </c>
      <c r="RD212" t="s">
        <v>1767</v>
      </c>
      <c r="RE212" t="s">
        <v>1767</v>
      </c>
      <c r="RF212" t="s">
        <v>1767</v>
      </c>
      <c r="RG212" t="s">
        <v>1767</v>
      </c>
      <c r="RH212" t="s">
        <v>1767</v>
      </c>
      <c r="RI212" t="s">
        <v>1767</v>
      </c>
      <c r="RJ212" t="s">
        <v>1767</v>
      </c>
      <c r="RK212" t="s">
        <v>1763</v>
      </c>
      <c r="RL212" t="s">
        <v>1763</v>
      </c>
      <c r="RM212" t="s">
        <v>1767</v>
      </c>
      <c r="RN212" t="s">
        <v>1767</v>
      </c>
      <c r="RO212" t="s">
        <v>1767</v>
      </c>
      <c r="RP212" t="s">
        <v>1767</v>
      </c>
      <c r="RQ212" t="s">
        <v>1767</v>
      </c>
      <c r="RR212" t="s">
        <v>1767</v>
      </c>
      <c r="RS212" t="s">
        <v>1767</v>
      </c>
      <c r="RT212" t="s">
        <v>1767</v>
      </c>
      <c r="RU212" t="s">
        <v>1767</v>
      </c>
      <c r="RV212" t="s">
        <v>1767</v>
      </c>
      <c r="RW212" t="s">
        <v>1767</v>
      </c>
      <c r="RX212" t="s">
        <v>845</v>
      </c>
      <c r="RY212" t="s">
        <v>956</v>
      </c>
      <c r="RZ212" t="s">
        <v>1767</v>
      </c>
      <c r="SB212" t="s">
        <v>1767</v>
      </c>
      <c r="SC212" t="s">
        <v>1767</v>
      </c>
      <c r="SD212" t="s">
        <v>1767</v>
      </c>
      <c r="SE212" t="s">
        <v>1767</v>
      </c>
      <c r="SF212" t="s">
        <v>1763</v>
      </c>
      <c r="SG212" t="s">
        <v>1767</v>
      </c>
      <c r="SH212" t="s">
        <v>1767</v>
      </c>
      <c r="SI212" t="s">
        <v>1767</v>
      </c>
      <c r="SJ212" t="s">
        <v>1767</v>
      </c>
      <c r="SK212" t="s">
        <v>1767</v>
      </c>
      <c r="SL212" t="s">
        <v>1767</v>
      </c>
      <c r="SM212" t="s">
        <v>1767</v>
      </c>
      <c r="SN212" t="s">
        <v>1767</v>
      </c>
      <c r="SO212" t="s">
        <v>1767</v>
      </c>
      <c r="SP212" t="s">
        <v>1767</v>
      </c>
      <c r="SQ212" t="s">
        <v>1767</v>
      </c>
      <c r="SR212" t="s">
        <v>1767</v>
      </c>
      <c r="SS212" t="s">
        <v>1767</v>
      </c>
      <c r="ST212" t="s">
        <v>1767</v>
      </c>
      <c r="SU212" t="s">
        <v>1767</v>
      </c>
      <c r="SV212" t="s">
        <v>1767</v>
      </c>
      <c r="SW212" t="s">
        <v>1767</v>
      </c>
      <c r="SX212" t="s">
        <v>1767</v>
      </c>
      <c r="SY212" t="s">
        <v>1767</v>
      </c>
      <c r="SZ212" t="s">
        <v>1767</v>
      </c>
      <c r="TA212" t="s">
        <v>1767</v>
      </c>
      <c r="TB212" t="s">
        <v>1767</v>
      </c>
      <c r="TC212" t="s">
        <v>1767</v>
      </c>
      <c r="TD212" t="s">
        <v>1767</v>
      </c>
      <c r="TE212" t="s">
        <v>1767</v>
      </c>
      <c r="TF212" t="s">
        <v>1763</v>
      </c>
      <c r="TG212" t="s">
        <v>1767</v>
      </c>
      <c r="TH212" t="s">
        <v>1767</v>
      </c>
      <c r="TI212" t="s">
        <v>1767</v>
      </c>
      <c r="TJ212" t="s">
        <v>1767</v>
      </c>
      <c r="TU212" t="s">
        <v>1767</v>
      </c>
      <c r="TY212" t="s">
        <v>1767</v>
      </c>
      <c r="TZ212" t="s">
        <v>1767</v>
      </c>
      <c r="UA212" t="s">
        <v>1767</v>
      </c>
      <c r="UB212" t="s">
        <v>1767</v>
      </c>
      <c r="UC212" t="s">
        <v>1767</v>
      </c>
      <c r="UD212" t="s">
        <v>1767</v>
      </c>
      <c r="UE212" t="s">
        <v>1767</v>
      </c>
      <c r="UF212" t="s">
        <v>1767</v>
      </c>
      <c r="UG212" t="s">
        <v>1767</v>
      </c>
      <c r="UH212" t="s">
        <v>1763</v>
      </c>
      <c r="UI212" t="s">
        <v>1767</v>
      </c>
      <c r="UJ212" t="s">
        <v>1767</v>
      </c>
      <c r="UK212" t="s">
        <v>1767</v>
      </c>
      <c r="UL212" t="s">
        <v>1763</v>
      </c>
      <c r="UM212" t="s">
        <v>1763</v>
      </c>
      <c r="UN212" t="s">
        <v>1767</v>
      </c>
      <c r="UO212" t="s">
        <v>1767</v>
      </c>
      <c r="UP212" t="s">
        <v>1767</v>
      </c>
      <c r="UQ212" t="s">
        <v>1767</v>
      </c>
      <c r="UR212" t="s">
        <v>1767</v>
      </c>
      <c r="US212" t="s">
        <v>1767</v>
      </c>
      <c r="UT212" t="s">
        <v>1767</v>
      </c>
      <c r="UU212" t="s">
        <v>1767</v>
      </c>
      <c r="UV212" t="s">
        <v>1767</v>
      </c>
      <c r="UW212" t="s">
        <v>1763</v>
      </c>
      <c r="UX212" t="s">
        <v>1767</v>
      </c>
      <c r="UY212" t="s">
        <v>1767</v>
      </c>
      <c r="UZ212" t="s">
        <v>1767</v>
      </c>
      <c r="VD212" t="s">
        <v>1767</v>
      </c>
      <c r="VE212" t="s">
        <v>1767</v>
      </c>
      <c r="VF212" t="s">
        <v>1763</v>
      </c>
      <c r="VG212" t="s">
        <v>1767</v>
      </c>
      <c r="VH212" t="s">
        <v>1767</v>
      </c>
      <c r="VI212" t="s">
        <v>1767</v>
      </c>
      <c r="VJ212" t="s">
        <v>1767</v>
      </c>
      <c r="VK212" t="s">
        <v>1767</v>
      </c>
      <c r="VL212" t="s">
        <v>1767</v>
      </c>
      <c r="VM212" t="s">
        <v>1767</v>
      </c>
      <c r="VN212" t="s">
        <v>1767</v>
      </c>
      <c r="VO212" t="s">
        <v>1767</v>
      </c>
      <c r="VP212" t="s">
        <v>1767</v>
      </c>
      <c r="VQ212" t="s">
        <v>1767</v>
      </c>
      <c r="VR212" t="s">
        <v>1767</v>
      </c>
      <c r="VY212" t="s">
        <v>1767</v>
      </c>
      <c r="VZ212" t="s">
        <v>1767</v>
      </c>
      <c r="WA212" t="s">
        <v>1767</v>
      </c>
      <c r="WJ212" t="s">
        <v>1763</v>
      </c>
      <c r="WK212" t="s">
        <v>1763</v>
      </c>
      <c r="WL212" t="s">
        <v>1767</v>
      </c>
      <c r="WM212" t="s">
        <v>1767</v>
      </c>
      <c r="WN212" t="s">
        <v>1767</v>
      </c>
      <c r="WO212" t="s">
        <v>1767</v>
      </c>
      <c r="WP212" t="s">
        <v>1767</v>
      </c>
      <c r="WQ212" t="s">
        <v>1767</v>
      </c>
      <c r="WR212" t="s">
        <v>1767</v>
      </c>
      <c r="WS212" t="s">
        <v>1818</v>
      </c>
      <c r="WT212" t="s">
        <v>1897</v>
      </c>
      <c r="WU212" t="s">
        <v>1767</v>
      </c>
      <c r="WV212" t="s">
        <v>1767</v>
      </c>
      <c r="WW212" t="s">
        <v>1763</v>
      </c>
      <c r="WX212" t="s">
        <v>1767</v>
      </c>
      <c r="WY212" t="s">
        <v>1767</v>
      </c>
      <c r="WZ212" t="s">
        <v>1767</v>
      </c>
      <c r="XA212" t="s">
        <v>1767</v>
      </c>
      <c r="XB212" t="s">
        <v>1767</v>
      </c>
      <c r="XC212" t="s">
        <v>1789</v>
      </c>
      <c r="XD212" t="s">
        <v>1763</v>
      </c>
      <c r="XE212" t="s">
        <v>1767</v>
      </c>
      <c r="XF212" t="s">
        <v>1767</v>
      </c>
      <c r="XG212" t="s">
        <v>1767</v>
      </c>
      <c r="XH212" t="s">
        <v>1767</v>
      </c>
      <c r="XI212" t="s">
        <v>1767</v>
      </c>
      <c r="XJ212" t="s">
        <v>1767</v>
      </c>
      <c r="XK212" t="s">
        <v>1767</v>
      </c>
      <c r="XL212" t="s">
        <v>1767</v>
      </c>
      <c r="XM212" t="s">
        <v>1767</v>
      </c>
      <c r="XN212" t="s">
        <v>1767</v>
      </c>
      <c r="XO212" t="s">
        <v>1767</v>
      </c>
      <c r="XP212" t="s">
        <v>1767</v>
      </c>
      <c r="XQ212" t="s">
        <v>1767</v>
      </c>
      <c r="XR212" t="s">
        <v>1767</v>
      </c>
      <c r="XS212" t="s">
        <v>1767</v>
      </c>
      <c r="XT212" t="s">
        <v>1767</v>
      </c>
      <c r="XU212" t="s">
        <v>1767</v>
      </c>
      <c r="XV212" t="s">
        <v>1767</v>
      </c>
      <c r="XW212" t="s">
        <v>1763</v>
      </c>
      <c r="XX212" t="s">
        <v>1767</v>
      </c>
      <c r="XY212" t="s">
        <v>1767</v>
      </c>
      <c r="XZ212" t="s">
        <v>1763</v>
      </c>
      <c r="YA212" t="s">
        <v>1767</v>
      </c>
      <c r="YB212" t="s">
        <v>1767</v>
      </c>
      <c r="YC212" t="s">
        <v>1767</v>
      </c>
      <c r="YD212" t="s">
        <v>1767</v>
      </c>
      <c r="YE212" t="s">
        <v>1767</v>
      </c>
      <c r="YF212" t="s">
        <v>1767</v>
      </c>
      <c r="YG212" t="s">
        <v>1767</v>
      </c>
      <c r="YH212" t="s">
        <v>1763</v>
      </c>
      <c r="YI212" t="s">
        <v>1767</v>
      </c>
      <c r="YJ212" t="s">
        <v>1767</v>
      </c>
      <c r="YK212" t="s">
        <v>1767</v>
      </c>
      <c r="YL212" t="s">
        <v>1767</v>
      </c>
      <c r="YM212" t="s">
        <v>1767</v>
      </c>
      <c r="YN212" t="s">
        <v>1763</v>
      </c>
      <c r="YO212" t="s">
        <v>1767</v>
      </c>
      <c r="YP212" t="s">
        <v>1767</v>
      </c>
      <c r="YQ212" t="s">
        <v>1767</v>
      </c>
      <c r="YR212" t="s">
        <v>1767</v>
      </c>
      <c r="YS212" t="s">
        <v>1767</v>
      </c>
      <c r="YT212" t="s">
        <v>1767</v>
      </c>
      <c r="YU212" t="s">
        <v>1763</v>
      </c>
      <c r="YW212" t="s">
        <v>1763</v>
      </c>
      <c r="YX212" t="s">
        <v>1767</v>
      </c>
      <c r="YY212" t="s">
        <v>1767</v>
      </c>
      <c r="YZ212" t="s">
        <v>1767</v>
      </c>
      <c r="ZA212" t="s">
        <v>1767</v>
      </c>
      <c r="ZB212" t="s">
        <v>1767</v>
      </c>
      <c r="ZC212" t="s">
        <v>1763</v>
      </c>
      <c r="ZD212" t="s">
        <v>1767</v>
      </c>
      <c r="ZE212" t="s">
        <v>1767</v>
      </c>
      <c r="ZF212" t="s">
        <v>1767</v>
      </c>
      <c r="ZG212" t="s">
        <v>1767</v>
      </c>
      <c r="ZH212" t="s">
        <v>1767</v>
      </c>
      <c r="ZI212" t="s">
        <v>1767</v>
      </c>
      <c r="ZJ212" t="s">
        <v>1767</v>
      </c>
      <c r="ZK212" t="s">
        <v>1767</v>
      </c>
      <c r="ZL212" t="s">
        <v>1767</v>
      </c>
      <c r="ZM212" t="s">
        <v>1767</v>
      </c>
      <c r="ZN212" t="s">
        <v>1767</v>
      </c>
      <c r="ZO212" t="s">
        <v>1767</v>
      </c>
      <c r="ZP212" t="s">
        <v>1767</v>
      </c>
      <c r="ZQ212" t="s">
        <v>1767</v>
      </c>
      <c r="ZR212" t="s">
        <v>1763</v>
      </c>
      <c r="ZS212" t="s">
        <v>1767</v>
      </c>
      <c r="ZT212" t="s">
        <v>1767</v>
      </c>
      <c r="ZU212" t="s">
        <v>1767</v>
      </c>
      <c r="ZV212" t="s">
        <v>1767</v>
      </c>
      <c r="ZW212" t="s">
        <v>1763</v>
      </c>
      <c r="ZX212" t="s">
        <v>1767</v>
      </c>
      <c r="ZY212" t="s">
        <v>1767</v>
      </c>
      <c r="ZZ212" t="s">
        <v>1767</v>
      </c>
      <c r="AAA212" t="s">
        <v>1767</v>
      </c>
      <c r="AAB212" t="s">
        <v>1767</v>
      </c>
      <c r="AAC212" t="s">
        <v>1767</v>
      </c>
      <c r="AAD212" t="s">
        <v>1767</v>
      </c>
      <c r="AAE212" t="s">
        <v>1767</v>
      </c>
      <c r="AAF212" t="s">
        <v>1767</v>
      </c>
      <c r="AAH212" t="s">
        <v>1767</v>
      </c>
      <c r="AAI212" t="s">
        <v>1767</v>
      </c>
      <c r="AAJ212" t="s">
        <v>1767</v>
      </c>
      <c r="AAK212" t="s">
        <v>1767</v>
      </c>
      <c r="AAL212" t="s">
        <v>1767</v>
      </c>
      <c r="AAM212" t="s">
        <v>1767</v>
      </c>
      <c r="AAN212" t="s">
        <v>1767</v>
      </c>
      <c r="AAO212" t="s">
        <v>1767</v>
      </c>
      <c r="AAP212" t="s">
        <v>1767</v>
      </c>
      <c r="AAQ212" t="s">
        <v>1767</v>
      </c>
      <c r="AAR212" t="s">
        <v>1763</v>
      </c>
      <c r="AAS212" t="s">
        <v>1767</v>
      </c>
      <c r="AAT212" t="s">
        <v>1767</v>
      </c>
      <c r="AAU212" t="s">
        <v>1973</v>
      </c>
      <c r="AAV212" t="s">
        <v>1767</v>
      </c>
      <c r="AAW212" t="s">
        <v>1767</v>
      </c>
      <c r="AAX212" t="s">
        <v>1767</v>
      </c>
      <c r="AAY212" t="s">
        <v>1767</v>
      </c>
      <c r="AAZ212" t="s">
        <v>1767</v>
      </c>
      <c r="ABA212" t="s">
        <v>1763</v>
      </c>
      <c r="ABB212" t="s">
        <v>1763</v>
      </c>
      <c r="ABC212" t="s">
        <v>1767</v>
      </c>
      <c r="ABD212" t="s">
        <v>1767</v>
      </c>
      <c r="ABE212" t="s">
        <v>1767</v>
      </c>
      <c r="ABF212" t="s">
        <v>1767</v>
      </c>
      <c r="ABG212" t="s">
        <v>1767</v>
      </c>
      <c r="ABH212" t="s">
        <v>1767</v>
      </c>
      <c r="ABI212" t="s">
        <v>1767</v>
      </c>
      <c r="ABJ212" t="s">
        <v>1767</v>
      </c>
      <c r="ABK212" t="s">
        <v>1767</v>
      </c>
      <c r="ABL212" t="s">
        <v>1767</v>
      </c>
      <c r="ABM212" t="s">
        <v>1767</v>
      </c>
      <c r="ABN212" t="s">
        <v>1767</v>
      </c>
      <c r="ABO212" t="s">
        <v>1767</v>
      </c>
      <c r="ABP212" t="s">
        <v>1767</v>
      </c>
      <c r="ABQ212" t="s">
        <v>1767</v>
      </c>
      <c r="ABR212" t="s">
        <v>1767</v>
      </c>
      <c r="ABS212" t="s">
        <v>1767</v>
      </c>
      <c r="ABT212" t="s">
        <v>1767</v>
      </c>
      <c r="ABU212" t="s">
        <v>1767</v>
      </c>
      <c r="ABV212" t="s">
        <v>1763</v>
      </c>
      <c r="ABW212" t="s">
        <v>1763</v>
      </c>
      <c r="ABX212" t="s">
        <v>1767</v>
      </c>
      <c r="ABY212" t="s">
        <v>1767</v>
      </c>
      <c r="ABZ212" t="s">
        <v>1767</v>
      </c>
      <c r="ACA212" t="s">
        <v>1767</v>
      </c>
      <c r="ACB212" t="s">
        <v>1767</v>
      </c>
      <c r="ACC212" t="s">
        <v>1767</v>
      </c>
      <c r="ACD212" t="s">
        <v>1767</v>
      </c>
      <c r="ACE212" t="s">
        <v>1767</v>
      </c>
      <c r="ACF212" t="s">
        <v>1767</v>
      </c>
      <c r="ACG212" t="s">
        <v>1767</v>
      </c>
      <c r="ACH212" t="s">
        <v>1767</v>
      </c>
      <c r="ACI212" t="s">
        <v>1767</v>
      </c>
    </row>
    <row r="213" spans="1:763">
      <c r="A213" t="s">
        <v>1689</v>
      </c>
      <c r="B213" t="s">
        <v>1690</v>
      </c>
      <c r="C213" t="s">
        <v>1691</v>
      </c>
      <c r="D213" t="s">
        <v>1389</v>
      </c>
      <c r="E213" t="s">
        <v>1389</v>
      </c>
      <c r="P213" t="s">
        <v>886</v>
      </c>
      <c r="Q213">
        <v>0.64514064157430773</v>
      </c>
      <c r="T213" t="s">
        <v>1852</v>
      </c>
      <c r="V213" t="s">
        <v>1763</v>
      </c>
      <c r="X213" t="s">
        <v>1763</v>
      </c>
      <c r="Y213" t="s">
        <v>1764</v>
      </c>
      <c r="AA213" t="s">
        <v>1792</v>
      </c>
      <c r="AB213" t="s">
        <v>1766</v>
      </c>
      <c r="AC213" t="s">
        <v>1057</v>
      </c>
      <c r="AD213" t="s">
        <v>1767</v>
      </c>
      <c r="AE213" t="s">
        <v>1057</v>
      </c>
      <c r="AF213" t="s">
        <v>818</v>
      </c>
      <c r="AG213" t="s">
        <v>818</v>
      </c>
      <c r="KF213" t="s">
        <v>1057</v>
      </c>
      <c r="KH213" t="s">
        <v>818</v>
      </c>
      <c r="KI213" t="s">
        <v>818</v>
      </c>
      <c r="KJ213" t="s">
        <v>818</v>
      </c>
      <c r="KK213" t="s">
        <v>818</v>
      </c>
      <c r="KL213" t="s">
        <v>818</v>
      </c>
      <c r="KM213" t="s">
        <v>818</v>
      </c>
      <c r="KN213" t="s">
        <v>845</v>
      </c>
      <c r="KO213" t="s">
        <v>818</v>
      </c>
      <c r="KP213" t="s">
        <v>818</v>
      </c>
      <c r="KQ213" t="s">
        <v>845</v>
      </c>
      <c r="KR213" t="s">
        <v>818</v>
      </c>
      <c r="KS213" t="s">
        <v>818</v>
      </c>
      <c r="KT213" t="s">
        <v>845</v>
      </c>
      <c r="KU213" t="s">
        <v>837</v>
      </c>
      <c r="KV213" t="s">
        <v>818</v>
      </c>
      <c r="KW213" t="s">
        <v>818</v>
      </c>
      <c r="KX213" t="s">
        <v>845</v>
      </c>
      <c r="KY213" t="s">
        <v>818</v>
      </c>
      <c r="KZ213" t="s">
        <v>879</v>
      </c>
      <c r="LA213" t="s">
        <v>845</v>
      </c>
      <c r="LB213" t="s">
        <v>845</v>
      </c>
      <c r="LC213" t="s">
        <v>879</v>
      </c>
      <c r="LD213" t="s">
        <v>1057</v>
      </c>
      <c r="LE213" t="s">
        <v>837</v>
      </c>
      <c r="LF213" t="s">
        <v>837</v>
      </c>
      <c r="LH213" t="s">
        <v>1767</v>
      </c>
      <c r="LI213" t="s">
        <v>1767</v>
      </c>
      <c r="LJ213" t="s">
        <v>1767</v>
      </c>
      <c r="LK213" t="s">
        <v>1763</v>
      </c>
      <c r="LL213" t="s">
        <v>1767</v>
      </c>
      <c r="LM213" t="s">
        <v>1767</v>
      </c>
      <c r="LN213" t="s">
        <v>1767</v>
      </c>
      <c r="LO213" t="s">
        <v>1767</v>
      </c>
      <c r="LQ213" t="s">
        <v>1767</v>
      </c>
      <c r="LR213" t="s">
        <v>818</v>
      </c>
      <c r="LS213" t="s">
        <v>818</v>
      </c>
      <c r="LT213" t="s">
        <v>818</v>
      </c>
      <c r="LU213" t="s">
        <v>818</v>
      </c>
      <c r="LV213" t="s">
        <v>818</v>
      </c>
      <c r="LW213" t="s">
        <v>818</v>
      </c>
      <c r="LX213" t="s">
        <v>1767</v>
      </c>
      <c r="MA213" t="s">
        <v>1793</v>
      </c>
      <c r="MB213" t="s">
        <v>968</v>
      </c>
      <c r="MC213" t="s">
        <v>1804</v>
      </c>
      <c r="MD213" t="s">
        <v>1763</v>
      </c>
      <c r="MF213" t="s">
        <v>1770</v>
      </c>
      <c r="MI213" t="s">
        <v>1763</v>
      </c>
      <c r="MJ213" t="s">
        <v>1771</v>
      </c>
      <c r="MK213" t="s">
        <v>1763</v>
      </c>
      <c r="ML213" t="s">
        <v>1763</v>
      </c>
      <c r="MM213" t="s">
        <v>1767</v>
      </c>
      <c r="MN213" t="s">
        <v>1767</v>
      </c>
      <c r="MO213" t="s">
        <v>1767</v>
      </c>
      <c r="MP213" t="s">
        <v>1767</v>
      </c>
      <c r="MQ213" t="s">
        <v>1767</v>
      </c>
      <c r="MR213" t="s">
        <v>1767</v>
      </c>
      <c r="MS213" t="s">
        <v>1767</v>
      </c>
      <c r="MT213" t="s">
        <v>1767</v>
      </c>
      <c r="MU213" t="s">
        <v>1767</v>
      </c>
      <c r="MV213" t="s">
        <v>1767</v>
      </c>
      <c r="MW213" t="s">
        <v>1763</v>
      </c>
      <c r="MX213" t="s">
        <v>1767</v>
      </c>
      <c r="MY213" t="s">
        <v>1767</v>
      </c>
      <c r="MZ213" t="s">
        <v>1767</v>
      </c>
      <c r="NA213" t="s">
        <v>1767</v>
      </c>
      <c r="NB213" t="s">
        <v>1767</v>
      </c>
      <c r="NR213" t="s">
        <v>1767</v>
      </c>
      <c r="NU213" t="s">
        <v>1795</v>
      </c>
      <c r="NV213" t="s">
        <v>1763</v>
      </c>
      <c r="NW213" t="s">
        <v>1796</v>
      </c>
      <c r="NX213" t="s">
        <v>1773</v>
      </c>
      <c r="NY213" t="s">
        <v>837</v>
      </c>
      <c r="NZ213" t="s">
        <v>903</v>
      </c>
      <c r="OP213" t="s">
        <v>1767</v>
      </c>
      <c r="OQ213" t="s">
        <v>1774</v>
      </c>
      <c r="OR213" t="s">
        <v>1775</v>
      </c>
      <c r="OS213" t="s">
        <v>1806</v>
      </c>
      <c r="OT213" t="s">
        <v>1763</v>
      </c>
      <c r="OU213" t="s">
        <v>1767</v>
      </c>
      <c r="OV213" t="s">
        <v>1777</v>
      </c>
      <c r="OW213" t="s">
        <v>1798</v>
      </c>
      <c r="OX213" t="s">
        <v>832</v>
      </c>
      <c r="OY213" t="s">
        <v>1779</v>
      </c>
      <c r="OZ213" t="s">
        <v>908</v>
      </c>
      <c r="PA213" t="s">
        <v>1763</v>
      </c>
      <c r="PB213" t="s">
        <v>1767</v>
      </c>
      <c r="PC213" t="s">
        <v>1767</v>
      </c>
      <c r="PD213" t="s">
        <v>1767</v>
      </c>
      <c r="PE213" t="s">
        <v>1767</v>
      </c>
      <c r="PF213" t="s">
        <v>1767</v>
      </c>
      <c r="PG213" t="s">
        <v>1767</v>
      </c>
      <c r="PH213" t="s">
        <v>1767</v>
      </c>
      <c r="PI213" t="s">
        <v>1767</v>
      </c>
      <c r="PJ213" t="s">
        <v>1767</v>
      </c>
      <c r="PK213" t="s">
        <v>1767</v>
      </c>
      <c r="PL213" t="s">
        <v>1832</v>
      </c>
      <c r="PM213" t="s">
        <v>879</v>
      </c>
      <c r="PN213" t="s">
        <v>837</v>
      </c>
      <c r="PO213" t="s">
        <v>1807</v>
      </c>
      <c r="PP213" t="s">
        <v>1800</v>
      </c>
      <c r="PQ213" t="s">
        <v>1763</v>
      </c>
      <c r="PR213" t="s">
        <v>1763</v>
      </c>
      <c r="PS213" t="s">
        <v>1767</v>
      </c>
      <c r="PT213" t="s">
        <v>1767</v>
      </c>
      <c r="PU213" t="s">
        <v>1767</v>
      </c>
      <c r="PV213" t="s">
        <v>1767</v>
      </c>
      <c r="PW213" t="s">
        <v>1767</v>
      </c>
      <c r="PX213" t="s">
        <v>1767</v>
      </c>
      <c r="PY213" t="s">
        <v>1767</v>
      </c>
      <c r="PZ213" t="s">
        <v>1783</v>
      </c>
      <c r="QA213" t="s">
        <v>841</v>
      </c>
      <c r="QB213" t="s">
        <v>1814</v>
      </c>
      <c r="QC213" t="s">
        <v>1785</v>
      </c>
      <c r="QD213" t="s">
        <v>1786</v>
      </c>
      <c r="QE213" t="s">
        <v>845</v>
      </c>
      <c r="QF213" t="s">
        <v>1763</v>
      </c>
      <c r="QG213" t="s">
        <v>1763</v>
      </c>
      <c r="QH213" t="s">
        <v>1763</v>
      </c>
      <c r="QI213" t="s">
        <v>1763</v>
      </c>
      <c r="QJ213" t="s">
        <v>1763</v>
      </c>
      <c r="QK213" t="s">
        <v>1763</v>
      </c>
      <c r="QL213" t="s">
        <v>1767</v>
      </c>
      <c r="QM213" t="s">
        <v>1767</v>
      </c>
      <c r="QN213" t="s">
        <v>1767</v>
      </c>
      <c r="QO213" t="s">
        <v>1767</v>
      </c>
      <c r="QP213" t="s">
        <v>1767</v>
      </c>
      <c r="QQ213" t="s">
        <v>1767</v>
      </c>
      <c r="QR213" t="s">
        <v>1763</v>
      </c>
      <c r="QS213" t="s">
        <v>1763</v>
      </c>
      <c r="QT213" t="s">
        <v>1767</v>
      </c>
      <c r="QU213" t="s">
        <v>1767</v>
      </c>
      <c r="QV213" t="s">
        <v>1767</v>
      </c>
      <c r="QW213" t="s">
        <v>1767</v>
      </c>
      <c r="QX213" t="s">
        <v>1767</v>
      </c>
      <c r="QY213" t="s">
        <v>1767</v>
      </c>
      <c r="QZ213" t="s">
        <v>1767</v>
      </c>
      <c r="RA213" t="s">
        <v>1767</v>
      </c>
      <c r="RB213" t="s">
        <v>1767</v>
      </c>
      <c r="RC213" t="s">
        <v>1767</v>
      </c>
      <c r="RD213" t="s">
        <v>1767</v>
      </c>
      <c r="RE213" t="s">
        <v>1767</v>
      </c>
      <c r="RF213" t="s">
        <v>1767</v>
      </c>
      <c r="RG213" t="s">
        <v>1767</v>
      </c>
      <c r="RH213" t="s">
        <v>1767</v>
      </c>
      <c r="RI213" t="s">
        <v>1767</v>
      </c>
      <c r="RJ213" t="s">
        <v>1767</v>
      </c>
      <c r="RK213" t="s">
        <v>1763</v>
      </c>
      <c r="RL213" t="s">
        <v>1763</v>
      </c>
      <c r="RM213" t="s">
        <v>1767</v>
      </c>
      <c r="RN213" t="s">
        <v>1767</v>
      </c>
      <c r="RO213" t="s">
        <v>1767</v>
      </c>
      <c r="RP213" t="s">
        <v>1767</v>
      </c>
      <c r="RQ213" t="s">
        <v>1767</v>
      </c>
      <c r="RR213" t="s">
        <v>1767</v>
      </c>
      <c r="RS213" t="s">
        <v>1767</v>
      </c>
      <c r="RT213" t="s">
        <v>1767</v>
      </c>
      <c r="RU213" t="s">
        <v>1767</v>
      </c>
      <c r="RV213" t="s">
        <v>1767</v>
      </c>
      <c r="RW213" t="s">
        <v>1767</v>
      </c>
      <c r="RX213" t="s">
        <v>837</v>
      </c>
      <c r="RY213" t="s">
        <v>897</v>
      </c>
      <c r="RZ213" t="s">
        <v>1763</v>
      </c>
      <c r="SA213" t="s">
        <v>1767</v>
      </c>
      <c r="SB213" t="s">
        <v>1767</v>
      </c>
      <c r="SC213" t="s">
        <v>1767</v>
      </c>
      <c r="SD213" t="s">
        <v>1767</v>
      </c>
      <c r="SE213" t="s">
        <v>1767</v>
      </c>
      <c r="SF213" t="s">
        <v>1767</v>
      </c>
      <c r="SG213" t="s">
        <v>1767</v>
      </c>
      <c r="SH213" t="s">
        <v>1767</v>
      </c>
      <c r="SI213" t="s">
        <v>1767</v>
      </c>
      <c r="SJ213" t="s">
        <v>1767</v>
      </c>
      <c r="SK213" t="s">
        <v>1767</v>
      </c>
      <c r="SL213" t="s">
        <v>1767</v>
      </c>
      <c r="SM213" t="s">
        <v>1763</v>
      </c>
      <c r="SN213" t="s">
        <v>1767</v>
      </c>
      <c r="SO213" t="s">
        <v>1767</v>
      </c>
      <c r="SP213" t="s">
        <v>1767</v>
      </c>
      <c r="SQ213" t="s">
        <v>1767</v>
      </c>
      <c r="SR213" t="s">
        <v>1767</v>
      </c>
      <c r="SS213" t="s">
        <v>1767</v>
      </c>
      <c r="ST213" t="s">
        <v>1767</v>
      </c>
      <c r="SU213" t="s">
        <v>1767</v>
      </c>
      <c r="SV213" t="s">
        <v>1767</v>
      </c>
      <c r="SW213" t="s">
        <v>1767</v>
      </c>
      <c r="SX213" t="s">
        <v>1767</v>
      </c>
      <c r="SY213" t="s">
        <v>1767</v>
      </c>
      <c r="SZ213" t="s">
        <v>1767</v>
      </c>
      <c r="TA213" t="s">
        <v>1767</v>
      </c>
      <c r="TB213" t="s">
        <v>1767</v>
      </c>
      <c r="TC213" t="s">
        <v>1767</v>
      </c>
      <c r="TD213" t="s">
        <v>1767</v>
      </c>
      <c r="TE213" t="s">
        <v>1767</v>
      </c>
      <c r="TF213" t="s">
        <v>1763</v>
      </c>
      <c r="TG213" t="s">
        <v>1767</v>
      </c>
      <c r="TH213" t="s">
        <v>1767</v>
      </c>
      <c r="TI213" t="s">
        <v>1767</v>
      </c>
      <c r="TJ213" t="s">
        <v>1767</v>
      </c>
      <c r="TU213" t="s">
        <v>1767</v>
      </c>
      <c r="TY213" t="s">
        <v>1767</v>
      </c>
      <c r="TZ213" t="s">
        <v>1767</v>
      </c>
      <c r="UA213" t="s">
        <v>1767</v>
      </c>
      <c r="UB213" t="s">
        <v>1767</v>
      </c>
      <c r="UC213" t="s">
        <v>1767</v>
      </c>
      <c r="UD213" t="s">
        <v>1767</v>
      </c>
      <c r="UE213" t="s">
        <v>1767</v>
      </c>
      <c r="UF213" t="s">
        <v>1767</v>
      </c>
      <c r="UG213" t="s">
        <v>1767</v>
      </c>
      <c r="UH213" t="s">
        <v>1763</v>
      </c>
      <c r="UI213" t="s">
        <v>1767</v>
      </c>
      <c r="UJ213" t="s">
        <v>1767</v>
      </c>
      <c r="UK213" t="s">
        <v>1767</v>
      </c>
      <c r="UL213" t="s">
        <v>1767</v>
      </c>
      <c r="UM213" t="s">
        <v>1767</v>
      </c>
      <c r="UN213" t="s">
        <v>1767</v>
      </c>
      <c r="UO213" t="s">
        <v>1767</v>
      </c>
      <c r="UP213" t="s">
        <v>1767</v>
      </c>
      <c r="UQ213" t="s">
        <v>1767</v>
      </c>
      <c r="UR213" t="s">
        <v>1767</v>
      </c>
      <c r="US213" t="s">
        <v>1767</v>
      </c>
      <c r="UT213" t="s">
        <v>1767</v>
      </c>
      <c r="UU213" t="s">
        <v>1767</v>
      </c>
      <c r="UV213" t="s">
        <v>1767</v>
      </c>
      <c r="UW213" t="s">
        <v>1763</v>
      </c>
      <c r="UX213" t="s">
        <v>1767</v>
      </c>
      <c r="UY213" t="s">
        <v>1767</v>
      </c>
      <c r="UZ213" t="s">
        <v>1767</v>
      </c>
      <c r="VD213" t="s">
        <v>1767</v>
      </c>
      <c r="VE213" t="s">
        <v>1767</v>
      </c>
      <c r="VF213" t="s">
        <v>1767</v>
      </c>
      <c r="VG213" t="s">
        <v>1767</v>
      </c>
      <c r="VH213" t="s">
        <v>1767</v>
      </c>
      <c r="VI213" t="s">
        <v>1767</v>
      </c>
      <c r="VJ213" t="s">
        <v>1767</v>
      </c>
      <c r="VK213" t="s">
        <v>1767</v>
      </c>
      <c r="VL213" t="s">
        <v>1763</v>
      </c>
      <c r="VM213" t="s">
        <v>1767</v>
      </c>
      <c r="VN213" t="s">
        <v>1767</v>
      </c>
      <c r="VO213" t="s">
        <v>1767</v>
      </c>
      <c r="VP213" t="s">
        <v>1767</v>
      </c>
      <c r="VQ213" t="s">
        <v>1767</v>
      </c>
      <c r="VY213" t="s">
        <v>1763</v>
      </c>
      <c r="VZ213" t="s">
        <v>1767</v>
      </c>
      <c r="WA213" t="s">
        <v>1767</v>
      </c>
      <c r="WJ213" t="s">
        <v>1767</v>
      </c>
      <c r="WK213" t="s">
        <v>1767</v>
      </c>
      <c r="WL213" t="s">
        <v>1767</v>
      </c>
      <c r="WM213" t="s">
        <v>1767</v>
      </c>
      <c r="WN213" t="s">
        <v>1767</v>
      </c>
      <c r="WO213" t="s">
        <v>1763</v>
      </c>
      <c r="WP213" t="s">
        <v>1767</v>
      </c>
      <c r="WQ213" t="s">
        <v>1767</v>
      </c>
      <c r="WR213" t="s">
        <v>1767</v>
      </c>
      <c r="WS213" t="s">
        <v>1818</v>
      </c>
      <c r="WU213" t="s">
        <v>1767</v>
      </c>
      <c r="WV213" t="s">
        <v>1767</v>
      </c>
      <c r="WW213" t="s">
        <v>1767</v>
      </c>
      <c r="WX213" t="s">
        <v>1767</v>
      </c>
      <c r="WY213" t="s">
        <v>1767</v>
      </c>
      <c r="WZ213" t="s">
        <v>1763</v>
      </c>
      <c r="XA213" t="s">
        <v>1767</v>
      </c>
      <c r="XB213" t="s">
        <v>1767</v>
      </c>
      <c r="XC213" t="s">
        <v>1789</v>
      </c>
      <c r="XD213" t="s">
        <v>1763</v>
      </c>
      <c r="XE213" t="s">
        <v>1767</v>
      </c>
      <c r="XF213" t="s">
        <v>1767</v>
      </c>
      <c r="XG213" t="s">
        <v>1767</v>
      </c>
      <c r="XH213" t="s">
        <v>1767</v>
      </c>
      <c r="XI213" t="s">
        <v>1767</v>
      </c>
      <c r="XJ213" t="s">
        <v>1767</v>
      </c>
      <c r="XK213" t="s">
        <v>1767</v>
      </c>
      <c r="XL213" t="s">
        <v>1767</v>
      </c>
      <c r="XM213" t="s">
        <v>1767</v>
      </c>
      <c r="XN213" t="s">
        <v>1767</v>
      </c>
      <c r="XO213" t="s">
        <v>1767</v>
      </c>
      <c r="XP213" t="s">
        <v>1767</v>
      </c>
      <c r="XQ213" t="s">
        <v>1767</v>
      </c>
      <c r="XR213" t="s">
        <v>1767</v>
      </c>
      <c r="XS213" t="s">
        <v>1767</v>
      </c>
      <c r="XT213" t="s">
        <v>1767</v>
      </c>
      <c r="XU213" t="s">
        <v>1767</v>
      </c>
      <c r="XV213" t="s">
        <v>1763</v>
      </c>
      <c r="XW213" t="s">
        <v>1767</v>
      </c>
      <c r="XX213" t="s">
        <v>1767</v>
      </c>
      <c r="XY213" t="s">
        <v>1767</v>
      </c>
      <c r="XZ213" t="s">
        <v>1767</v>
      </c>
      <c r="ZM213" t="s">
        <v>1767</v>
      </c>
      <c r="ZN213" t="s">
        <v>1767</v>
      </c>
      <c r="ZO213" t="s">
        <v>1767</v>
      </c>
      <c r="ZP213" t="s">
        <v>1767</v>
      </c>
      <c r="ZQ213" t="s">
        <v>1767</v>
      </c>
      <c r="ZR213" t="s">
        <v>1763</v>
      </c>
      <c r="ZS213" t="s">
        <v>1767</v>
      </c>
      <c r="ZT213" t="s">
        <v>1767</v>
      </c>
      <c r="ZU213" t="s">
        <v>1767</v>
      </c>
      <c r="ZV213" t="s">
        <v>1767</v>
      </c>
      <c r="ZW213" t="s">
        <v>1767</v>
      </c>
      <c r="ZX213" t="s">
        <v>1767</v>
      </c>
      <c r="ZY213" t="s">
        <v>1767</v>
      </c>
      <c r="ZZ213" t="s">
        <v>1767</v>
      </c>
      <c r="AAA213" t="s">
        <v>1767</v>
      </c>
      <c r="AAB213" t="s">
        <v>1767</v>
      </c>
      <c r="AAC213" t="s">
        <v>1763</v>
      </c>
      <c r="AAD213" t="s">
        <v>1767</v>
      </c>
      <c r="AAE213" t="s">
        <v>1767</v>
      </c>
      <c r="AAF213" t="s">
        <v>1767</v>
      </c>
      <c r="AAH213" t="s">
        <v>1767</v>
      </c>
      <c r="AAI213" t="s">
        <v>1767</v>
      </c>
      <c r="AAJ213" t="s">
        <v>1763</v>
      </c>
      <c r="AAK213" t="s">
        <v>1767</v>
      </c>
      <c r="AAL213" t="s">
        <v>1767</v>
      </c>
      <c r="AAM213" t="s">
        <v>1767</v>
      </c>
      <c r="AAN213" t="s">
        <v>1763</v>
      </c>
      <c r="AAO213" t="s">
        <v>1767</v>
      </c>
      <c r="AAP213" t="s">
        <v>1767</v>
      </c>
      <c r="AAQ213" t="s">
        <v>1767</v>
      </c>
      <c r="AAR213" t="s">
        <v>1767</v>
      </c>
      <c r="AAS213" t="s">
        <v>1767</v>
      </c>
      <c r="AAT213" t="s">
        <v>1767</v>
      </c>
      <c r="AAV213" t="s">
        <v>1767</v>
      </c>
      <c r="AAW213" t="s">
        <v>1767</v>
      </c>
      <c r="AAX213" t="s">
        <v>1767</v>
      </c>
      <c r="AAY213" t="s">
        <v>1767</v>
      </c>
      <c r="AAZ213" t="s">
        <v>1767</v>
      </c>
      <c r="ABA213" t="s">
        <v>1763</v>
      </c>
      <c r="ABB213" t="s">
        <v>1767</v>
      </c>
      <c r="ABC213" t="s">
        <v>1767</v>
      </c>
      <c r="ABD213" t="s">
        <v>1767</v>
      </c>
      <c r="ABE213" t="s">
        <v>1767</v>
      </c>
      <c r="ABF213" t="s">
        <v>1767</v>
      </c>
      <c r="ABG213" t="s">
        <v>1767</v>
      </c>
      <c r="ABH213" t="s">
        <v>1767</v>
      </c>
      <c r="ABI213" t="s">
        <v>1767</v>
      </c>
      <c r="ABJ213" t="s">
        <v>1767</v>
      </c>
      <c r="ABK213" t="s">
        <v>1767</v>
      </c>
      <c r="ABL213" t="s">
        <v>1767</v>
      </c>
      <c r="ABM213" t="s">
        <v>1767</v>
      </c>
      <c r="ABN213" t="s">
        <v>1767</v>
      </c>
      <c r="ABO213" t="s">
        <v>1767</v>
      </c>
      <c r="ABP213" t="s">
        <v>1767</v>
      </c>
      <c r="ABQ213" t="s">
        <v>1767</v>
      </c>
      <c r="ABR213" t="s">
        <v>1767</v>
      </c>
      <c r="ABS213" t="s">
        <v>1767</v>
      </c>
      <c r="ABT213" t="s">
        <v>1767</v>
      </c>
      <c r="ABU213" t="s">
        <v>1767</v>
      </c>
      <c r="ABV213" t="s">
        <v>1763</v>
      </c>
      <c r="ABW213" t="s">
        <v>1767</v>
      </c>
      <c r="ABX213" t="s">
        <v>1767</v>
      </c>
      <c r="ABY213" t="s">
        <v>1767</v>
      </c>
      <c r="ABZ213" t="s">
        <v>1767</v>
      </c>
      <c r="ACA213" t="s">
        <v>1767</v>
      </c>
      <c r="ACB213" t="s">
        <v>1763</v>
      </c>
      <c r="ACC213" t="s">
        <v>1767</v>
      </c>
      <c r="ACD213" t="s">
        <v>1767</v>
      </c>
      <c r="ACE213" t="s">
        <v>1767</v>
      </c>
      <c r="ACF213" t="s">
        <v>1767</v>
      </c>
      <c r="ACG213" t="s">
        <v>1767</v>
      </c>
      <c r="ACH213" t="s">
        <v>1767</v>
      </c>
      <c r="ACI213" t="s">
        <v>1767</v>
      </c>
    </row>
    <row r="214" spans="1:763">
      <c r="A214" t="s">
        <v>1692</v>
      </c>
      <c r="B214" t="s">
        <v>1693</v>
      </c>
      <c r="C214" t="s">
        <v>1694</v>
      </c>
      <c r="D214" t="s">
        <v>885</v>
      </c>
      <c r="E214" t="s">
        <v>885</v>
      </c>
      <c r="P214" t="s">
        <v>812</v>
      </c>
      <c r="Q214">
        <v>0.874863865752458</v>
      </c>
      <c r="T214" t="s">
        <v>1861</v>
      </c>
      <c r="V214" t="s">
        <v>1763</v>
      </c>
      <c r="X214" t="s">
        <v>1767</v>
      </c>
      <c r="Y214" t="s">
        <v>1764</v>
      </c>
      <c r="Z214" t="s">
        <v>1791</v>
      </c>
      <c r="AA214" t="s">
        <v>1765</v>
      </c>
      <c r="AB214" t="s">
        <v>1766</v>
      </c>
      <c r="AC214" t="s">
        <v>837</v>
      </c>
      <c r="AD214" t="s">
        <v>1767</v>
      </c>
      <c r="AE214" t="s">
        <v>845</v>
      </c>
      <c r="AF214" t="s">
        <v>845</v>
      </c>
      <c r="AG214" t="s">
        <v>818</v>
      </c>
      <c r="KF214" t="s">
        <v>837</v>
      </c>
      <c r="KH214" t="s">
        <v>818</v>
      </c>
      <c r="KI214" t="s">
        <v>818</v>
      </c>
      <c r="KJ214" t="s">
        <v>818</v>
      </c>
      <c r="KK214" t="s">
        <v>818</v>
      </c>
      <c r="KL214" t="s">
        <v>818</v>
      </c>
      <c r="KM214" t="s">
        <v>818</v>
      </c>
      <c r="KN214" t="s">
        <v>845</v>
      </c>
      <c r="KO214" t="s">
        <v>818</v>
      </c>
      <c r="KP214" t="s">
        <v>818</v>
      </c>
      <c r="KQ214" t="s">
        <v>845</v>
      </c>
      <c r="KR214" t="s">
        <v>818</v>
      </c>
      <c r="KS214" t="s">
        <v>818</v>
      </c>
      <c r="KT214" t="s">
        <v>818</v>
      </c>
      <c r="KU214" t="s">
        <v>818</v>
      </c>
      <c r="KV214" t="s">
        <v>818</v>
      </c>
      <c r="KW214" t="s">
        <v>818</v>
      </c>
      <c r="KX214" t="s">
        <v>845</v>
      </c>
      <c r="KY214" t="s">
        <v>818</v>
      </c>
      <c r="KZ214" t="s">
        <v>818</v>
      </c>
      <c r="LA214" t="s">
        <v>845</v>
      </c>
      <c r="LB214" t="s">
        <v>818</v>
      </c>
      <c r="LC214" t="s">
        <v>818</v>
      </c>
      <c r="LD214" t="s">
        <v>837</v>
      </c>
      <c r="LE214" t="s">
        <v>818</v>
      </c>
      <c r="LF214" t="s">
        <v>837</v>
      </c>
      <c r="LH214" t="s">
        <v>1763</v>
      </c>
      <c r="LI214" t="s">
        <v>1767</v>
      </c>
      <c r="LJ214" t="s">
        <v>1763</v>
      </c>
      <c r="LK214" t="s">
        <v>1763</v>
      </c>
      <c r="LL214" t="s">
        <v>1767</v>
      </c>
      <c r="LM214" t="s">
        <v>1767</v>
      </c>
      <c r="LN214" t="s">
        <v>1763</v>
      </c>
      <c r="LO214" t="s">
        <v>1767</v>
      </c>
      <c r="LQ214" t="s">
        <v>1767</v>
      </c>
      <c r="LR214" t="s">
        <v>818</v>
      </c>
      <c r="LV214" t="s">
        <v>818</v>
      </c>
      <c r="LX214" t="s">
        <v>1767</v>
      </c>
      <c r="MA214" t="s">
        <v>1793</v>
      </c>
      <c r="MB214" t="s">
        <v>887</v>
      </c>
      <c r="MC214" t="s">
        <v>1804</v>
      </c>
      <c r="MD214" t="s">
        <v>1763</v>
      </c>
      <c r="MF214" t="s">
        <v>1770</v>
      </c>
      <c r="MI214" t="s">
        <v>1767</v>
      </c>
      <c r="MJ214" t="s">
        <v>1771</v>
      </c>
      <c r="MK214" t="s">
        <v>1763</v>
      </c>
      <c r="ML214" t="s">
        <v>1767</v>
      </c>
      <c r="MM214" t="s">
        <v>1767</v>
      </c>
      <c r="MN214" t="s">
        <v>1767</v>
      </c>
      <c r="MO214" t="s">
        <v>1767</v>
      </c>
      <c r="MP214" t="s">
        <v>1767</v>
      </c>
      <c r="MQ214" t="s">
        <v>1767</v>
      </c>
      <c r="MR214" t="s">
        <v>1767</v>
      </c>
      <c r="MS214" t="s">
        <v>1767</v>
      </c>
      <c r="MT214" t="s">
        <v>1767</v>
      </c>
      <c r="MU214" t="s">
        <v>1767</v>
      </c>
      <c r="MV214" t="s">
        <v>1767</v>
      </c>
      <c r="MW214" t="s">
        <v>1767</v>
      </c>
      <c r="MX214" t="s">
        <v>1767</v>
      </c>
      <c r="MY214" t="s">
        <v>1767</v>
      </c>
      <c r="MZ214" t="s">
        <v>1763</v>
      </c>
      <c r="NA214" t="s">
        <v>1767</v>
      </c>
      <c r="NB214" t="s">
        <v>1767</v>
      </c>
      <c r="NR214" t="s">
        <v>1763</v>
      </c>
      <c r="NS214" t="s">
        <v>1767</v>
      </c>
      <c r="NU214" t="s">
        <v>1795</v>
      </c>
      <c r="NV214" t="s">
        <v>1763</v>
      </c>
      <c r="NW214" t="s">
        <v>1796</v>
      </c>
      <c r="OP214" t="s">
        <v>1767</v>
      </c>
      <c r="OQ214" t="s">
        <v>1774</v>
      </c>
      <c r="OR214" t="s">
        <v>1775</v>
      </c>
      <c r="OS214" t="s">
        <v>1806</v>
      </c>
      <c r="OT214" t="s">
        <v>1763</v>
      </c>
      <c r="OU214" t="s">
        <v>1767</v>
      </c>
      <c r="OV214" t="s">
        <v>1777</v>
      </c>
      <c r="OW214" t="s">
        <v>1778</v>
      </c>
      <c r="OX214" t="s">
        <v>832</v>
      </c>
      <c r="OY214" t="s">
        <v>1779</v>
      </c>
      <c r="OZ214" t="s">
        <v>849</v>
      </c>
      <c r="PA214" t="s">
        <v>1767</v>
      </c>
      <c r="PB214" t="s">
        <v>1767</v>
      </c>
      <c r="PC214" t="s">
        <v>1767</v>
      </c>
      <c r="PD214" t="s">
        <v>1767</v>
      </c>
      <c r="PE214" t="s">
        <v>1767</v>
      </c>
      <c r="PF214" t="s">
        <v>1767</v>
      </c>
      <c r="PG214" t="s">
        <v>1763</v>
      </c>
      <c r="PH214" t="s">
        <v>1767</v>
      </c>
      <c r="PI214" t="s">
        <v>1767</v>
      </c>
      <c r="PJ214" t="s">
        <v>1767</v>
      </c>
      <c r="PK214" t="s">
        <v>1767</v>
      </c>
      <c r="PL214" t="s">
        <v>1780</v>
      </c>
      <c r="PM214" t="s">
        <v>879</v>
      </c>
      <c r="PN214" t="s">
        <v>845</v>
      </c>
      <c r="PO214" t="s">
        <v>1807</v>
      </c>
      <c r="PP214" t="s">
        <v>1782</v>
      </c>
      <c r="PQ214" t="s">
        <v>1763</v>
      </c>
      <c r="PR214" t="s">
        <v>1763</v>
      </c>
      <c r="PS214" t="s">
        <v>1767</v>
      </c>
      <c r="PT214" t="s">
        <v>1767</v>
      </c>
      <c r="PU214" t="s">
        <v>1767</v>
      </c>
      <c r="PV214" t="s">
        <v>1767</v>
      </c>
      <c r="PW214" t="s">
        <v>1767</v>
      </c>
      <c r="PX214" t="s">
        <v>1767</v>
      </c>
      <c r="PY214" t="s">
        <v>1767</v>
      </c>
      <c r="PZ214" t="s">
        <v>1783</v>
      </c>
      <c r="QA214" t="s">
        <v>841</v>
      </c>
      <c r="QB214" t="s">
        <v>1814</v>
      </c>
      <c r="QC214" t="s">
        <v>1785</v>
      </c>
      <c r="QD214" t="s">
        <v>1786</v>
      </c>
      <c r="QE214" t="s">
        <v>845</v>
      </c>
      <c r="QF214" t="s">
        <v>1763</v>
      </c>
      <c r="QG214" t="s">
        <v>1767</v>
      </c>
      <c r="QH214" t="s">
        <v>1763</v>
      </c>
      <c r="QI214" t="s">
        <v>1767</v>
      </c>
      <c r="QJ214" t="s">
        <v>1767</v>
      </c>
      <c r="QK214" t="s">
        <v>1763</v>
      </c>
      <c r="QL214" t="s">
        <v>1763</v>
      </c>
      <c r="QM214" t="s">
        <v>1763</v>
      </c>
      <c r="QN214" t="s">
        <v>1763</v>
      </c>
      <c r="QO214" t="s">
        <v>1767</v>
      </c>
      <c r="QP214" t="s">
        <v>1767</v>
      </c>
      <c r="QQ214" t="s">
        <v>1767</v>
      </c>
      <c r="QR214" t="s">
        <v>1801</v>
      </c>
      <c r="QS214" t="s">
        <v>1763</v>
      </c>
      <c r="QT214" t="s">
        <v>1767</v>
      </c>
      <c r="QU214" t="s">
        <v>1767</v>
      </c>
      <c r="QV214" t="s">
        <v>1767</v>
      </c>
      <c r="QW214" t="s">
        <v>1767</v>
      </c>
      <c r="QX214" t="s">
        <v>1767</v>
      </c>
      <c r="QY214" t="s">
        <v>1767</v>
      </c>
      <c r="QZ214" t="s">
        <v>1767</v>
      </c>
      <c r="RA214" t="s">
        <v>1767</v>
      </c>
      <c r="RB214" t="s">
        <v>1767</v>
      </c>
      <c r="RC214" t="s">
        <v>1767</v>
      </c>
      <c r="RD214" t="s">
        <v>1767</v>
      </c>
      <c r="RE214" t="s">
        <v>1767</v>
      </c>
      <c r="RF214" t="s">
        <v>1767</v>
      </c>
      <c r="RG214" t="s">
        <v>1767</v>
      </c>
      <c r="RH214" t="s">
        <v>1767</v>
      </c>
      <c r="RI214" t="s">
        <v>1767</v>
      </c>
      <c r="RJ214" t="s">
        <v>1767</v>
      </c>
      <c r="RK214" t="s">
        <v>1767</v>
      </c>
      <c r="RZ214" t="s">
        <v>1763</v>
      </c>
      <c r="SA214" t="s">
        <v>1767</v>
      </c>
      <c r="SB214" t="s">
        <v>1767</v>
      </c>
      <c r="SC214" t="s">
        <v>1763</v>
      </c>
      <c r="SD214" t="s">
        <v>1767</v>
      </c>
      <c r="SE214" t="s">
        <v>1767</v>
      </c>
      <c r="SF214" t="s">
        <v>1767</v>
      </c>
      <c r="SG214" t="s">
        <v>1763</v>
      </c>
      <c r="SH214" t="s">
        <v>1763</v>
      </c>
      <c r="SI214" t="s">
        <v>1767</v>
      </c>
      <c r="SJ214" t="s">
        <v>1767</v>
      </c>
      <c r="SK214" t="s">
        <v>1767</v>
      </c>
      <c r="SL214" t="s">
        <v>1767</v>
      </c>
      <c r="SM214" t="s">
        <v>1767</v>
      </c>
      <c r="SN214" t="s">
        <v>1767</v>
      </c>
      <c r="SO214" t="s">
        <v>1767</v>
      </c>
      <c r="SP214" t="s">
        <v>1767</v>
      </c>
      <c r="SQ214" t="s">
        <v>1767</v>
      </c>
      <c r="SR214" t="s">
        <v>1767</v>
      </c>
      <c r="SS214" t="s">
        <v>1767</v>
      </c>
      <c r="ST214" t="s">
        <v>1767</v>
      </c>
      <c r="SU214" t="s">
        <v>1767</v>
      </c>
      <c r="SV214" t="s">
        <v>1767</v>
      </c>
      <c r="SW214" t="s">
        <v>1763</v>
      </c>
      <c r="SX214" t="s">
        <v>1767</v>
      </c>
      <c r="SY214" t="s">
        <v>1767</v>
      </c>
      <c r="SZ214" t="s">
        <v>1767</v>
      </c>
      <c r="TA214" t="s">
        <v>1767</v>
      </c>
      <c r="TB214" t="s">
        <v>1767</v>
      </c>
      <c r="TC214" t="s">
        <v>1767</v>
      </c>
      <c r="TD214" t="s">
        <v>1767</v>
      </c>
      <c r="TE214" t="s">
        <v>1767</v>
      </c>
      <c r="TF214" t="s">
        <v>1767</v>
      </c>
      <c r="TG214" t="s">
        <v>1767</v>
      </c>
      <c r="TH214" t="s">
        <v>1767</v>
      </c>
      <c r="TI214" t="s">
        <v>1767</v>
      </c>
      <c r="TJ214" t="s">
        <v>1763</v>
      </c>
      <c r="TK214" t="s">
        <v>1763</v>
      </c>
      <c r="TL214" t="s">
        <v>1767</v>
      </c>
      <c r="TM214" t="s">
        <v>1767</v>
      </c>
      <c r="TN214" t="s">
        <v>1767</v>
      </c>
      <c r="TO214" t="s">
        <v>1767</v>
      </c>
      <c r="TP214" t="s">
        <v>1767</v>
      </c>
      <c r="TQ214" t="s">
        <v>1767</v>
      </c>
      <c r="TR214" t="s">
        <v>1763</v>
      </c>
      <c r="TS214" t="s">
        <v>1767</v>
      </c>
      <c r="TT214" t="s">
        <v>1767</v>
      </c>
      <c r="TU214" t="s">
        <v>1767</v>
      </c>
      <c r="TV214" t="s">
        <v>1767</v>
      </c>
      <c r="TW214" t="s">
        <v>1767</v>
      </c>
      <c r="TY214" t="s">
        <v>1767</v>
      </c>
      <c r="TZ214" t="s">
        <v>1767</v>
      </c>
      <c r="UA214" t="s">
        <v>1767</v>
      </c>
      <c r="UB214" t="s">
        <v>1767</v>
      </c>
      <c r="UC214" t="s">
        <v>1767</v>
      </c>
      <c r="UD214" t="s">
        <v>1767</v>
      </c>
      <c r="UE214" t="s">
        <v>1767</v>
      </c>
      <c r="UF214" t="s">
        <v>1767</v>
      </c>
      <c r="UG214" t="s">
        <v>1767</v>
      </c>
      <c r="UH214" t="s">
        <v>1767</v>
      </c>
      <c r="UI214" t="s">
        <v>1767</v>
      </c>
      <c r="UJ214" t="s">
        <v>1763</v>
      </c>
      <c r="UK214" t="s">
        <v>1767</v>
      </c>
      <c r="UL214" t="s">
        <v>1767</v>
      </c>
      <c r="UM214" t="s">
        <v>1767</v>
      </c>
      <c r="UN214" t="s">
        <v>1767</v>
      </c>
      <c r="UO214" t="s">
        <v>1767</v>
      </c>
      <c r="UP214" t="s">
        <v>1767</v>
      </c>
      <c r="UQ214" t="s">
        <v>1767</v>
      </c>
      <c r="UR214" t="s">
        <v>1767</v>
      </c>
      <c r="US214" t="s">
        <v>1767</v>
      </c>
      <c r="UT214" t="s">
        <v>1767</v>
      </c>
      <c r="UU214" t="s">
        <v>1767</v>
      </c>
      <c r="UV214" t="s">
        <v>1767</v>
      </c>
      <c r="UW214" t="s">
        <v>1763</v>
      </c>
      <c r="UX214" t="s">
        <v>1767</v>
      </c>
      <c r="UY214" t="s">
        <v>1767</v>
      </c>
      <c r="UZ214" t="s">
        <v>1767</v>
      </c>
      <c r="VD214" t="s">
        <v>1767</v>
      </c>
      <c r="VE214" t="s">
        <v>1767</v>
      </c>
      <c r="VF214" t="s">
        <v>1767</v>
      </c>
      <c r="VG214" t="s">
        <v>1767</v>
      </c>
      <c r="VH214" t="s">
        <v>1767</v>
      </c>
      <c r="VI214" t="s">
        <v>1767</v>
      </c>
      <c r="VJ214" t="s">
        <v>1767</v>
      </c>
      <c r="VK214" t="s">
        <v>1767</v>
      </c>
      <c r="VL214" t="s">
        <v>1767</v>
      </c>
      <c r="VM214" t="s">
        <v>1767</v>
      </c>
      <c r="VN214" t="s">
        <v>1767</v>
      </c>
      <c r="VO214" t="s">
        <v>1763</v>
      </c>
      <c r="VP214" t="s">
        <v>1767</v>
      </c>
      <c r="VQ214" t="s">
        <v>1767</v>
      </c>
      <c r="VY214" t="s">
        <v>1763</v>
      </c>
      <c r="VZ214" t="s">
        <v>1763</v>
      </c>
      <c r="WA214" t="s">
        <v>1767</v>
      </c>
      <c r="WJ214" t="s">
        <v>1767</v>
      </c>
      <c r="WK214" t="s">
        <v>1767</v>
      </c>
      <c r="WL214" t="s">
        <v>1767</v>
      </c>
      <c r="WM214" t="s">
        <v>1767</v>
      </c>
      <c r="WN214" t="s">
        <v>1767</v>
      </c>
      <c r="WO214" t="s">
        <v>1763</v>
      </c>
      <c r="WP214" t="s">
        <v>1767</v>
      </c>
      <c r="WQ214" t="s">
        <v>1767</v>
      </c>
      <c r="WR214" t="s">
        <v>1767</v>
      </c>
      <c r="WS214" t="s">
        <v>1695</v>
      </c>
      <c r="WU214" t="s">
        <v>1767</v>
      </c>
      <c r="WV214" t="s">
        <v>1767</v>
      </c>
      <c r="WW214" t="s">
        <v>1767</v>
      </c>
      <c r="WX214" t="s">
        <v>1767</v>
      </c>
      <c r="WY214" t="s">
        <v>1767</v>
      </c>
      <c r="WZ214" t="s">
        <v>1763</v>
      </c>
      <c r="XA214" t="s">
        <v>1767</v>
      </c>
      <c r="XB214" t="s">
        <v>1767</v>
      </c>
      <c r="XC214" t="s">
        <v>1789</v>
      </c>
      <c r="XD214" t="s">
        <v>1763</v>
      </c>
      <c r="XE214" t="s">
        <v>1767</v>
      </c>
      <c r="XF214" t="s">
        <v>1767</v>
      </c>
      <c r="XG214" t="s">
        <v>1767</v>
      </c>
      <c r="XH214" t="s">
        <v>1767</v>
      </c>
      <c r="XI214" t="s">
        <v>1767</v>
      </c>
      <c r="XJ214" t="s">
        <v>1763</v>
      </c>
      <c r="XK214" t="s">
        <v>1767</v>
      </c>
      <c r="XL214" t="s">
        <v>1767</v>
      </c>
      <c r="XM214" t="s">
        <v>1767</v>
      </c>
      <c r="XN214" t="s">
        <v>1767</v>
      </c>
      <c r="XO214" t="s">
        <v>1767</v>
      </c>
      <c r="XP214" t="s">
        <v>1767</v>
      </c>
      <c r="XQ214" t="s">
        <v>1767</v>
      </c>
      <c r="XR214" t="s">
        <v>1763</v>
      </c>
      <c r="XS214" t="s">
        <v>1767</v>
      </c>
      <c r="XT214" t="s">
        <v>1763</v>
      </c>
      <c r="XU214" t="s">
        <v>1763</v>
      </c>
      <c r="XV214" t="s">
        <v>1767</v>
      </c>
      <c r="XW214" t="s">
        <v>1767</v>
      </c>
      <c r="XX214" t="s">
        <v>1767</v>
      </c>
      <c r="XY214" t="s">
        <v>1767</v>
      </c>
      <c r="XZ214" t="s">
        <v>1767</v>
      </c>
      <c r="ZM214" t="s">
        <v>1767</v>
      </c>
      <c r="ZN214" t="s">
        <v>1767</v>
      </c>
      <c r="ZO214" t="s">
        <v>1767</v>
      </c>
      <c r="ZP214" t="s">
        <v>1767</v>
      </c>
      <c r="ZQ214" t="s">
        <v>1763</v>
      </c>
      <c r="ZR214" t="s">
        <v>1767</v>
      </c>
      <c r="ZS214" t="s">
        <v>1767</v>
      </c>
      <c r="ZT214" t="s">
        <v>1767</v>
      </c>
      <c r="ZU214" t="s">
        <v>1767</v>
      </c>
      <c r="ZV214" t="s">
        <v>1767</v>
      </c>
      <c r="ZW214" t="s">
        <v>1767</v>
      </c>
      <c r="ZX214" t="s">
        <v>1767</v>
      </c>
      <c r="ZY214" t="s">
        <v>1767</v>
      </c>
      <c r="ZZ214" t="s">
        <v>1767</v>
      </c>
      <c r="AAA214" t="s">
        <v>1763</v>
      </c>
      <c r="AAB214" t="s">
        <v>1767</v>
      </c>
      <c r="AAC214" t="s">
        <v>1767</v>
      </c>
      <c r="AAD214" t="s">
        <v>1767</v>
      </c>
      <c r="AAE214" t="s">
        <v>1767</v>
      </c>
      <c r="AAF214" t="s">
        <v>1767</v>
      </c>
      <c r="AAH214" t="s">
        <v>1763</v>
      </c>
      <c r="AAI214" t="s">
        <v>1767</v>
      </c>
      <c r="AAJ214" t="s">
        <v>1763</v>
      </c>
      <c r="AAK214" t="s">
        <v>1767</v>
      </c>
      <c r="AAL214" t="s">
        <v>1767</v>
      </c>
      <c r="AAM214" t="s">
        <v>1767</v>
      </c>
      <c r="AAN214" t="s">
        <v>1767</v>
      </c>
      <c r="AAO214" t="s">
        <v>1767</v>
      </c>
      <c r="AAP214" t="s">
        <v>1767</v>
      </c>
      <c r="AAQ214" t="s">
        <v>1767</v>
      </c>
      <c r="AAR214" t="s">
        <v>1767</v>
      </c>
      <c r="AAS214" t="s">
        <v>1767</v>
      </c>
      <c r="AAT214" t="s">
        <v>1767</v>
      </c>
      <c r="AAV214" t="s">
        <v>1767</v>
      </c>
      <c r="AAW214" t="s">
        <v>1767</v>
      </c>
      <c r="AAX214" t="s">
        <v>1767</v>
      </c>
      <c r="AAY214" t="s">
        <v>1767</v>
      </c>
      <c r="AAZ214" t="s">
        <v>1767</v>
      </c>
      <c r="ABA214" t="s">
        <v>1767</v>
      </c>
      <c r="ABB214" t="s">
        <v>1763</v>
      </c>
      <c r="ABC214" t="s">
        <v>1767</v>
      </c>
      <c r="ABD214" t="s">
        <v>1767</v>
      </c>
      <c r="ABE214" t="s">
        <v>1767</v>
      </c>
      <c r="ABF214" t="s">
        <v>1767</v>
      </c>
      <c r="ABG214" t="s">
        <v>1767</v>
      </c>
      <c r="ABH214" t="s">
        <v>1767</v>
      </c>
      <c r="ABI214" t="s">
        <v>1767</v>
      </c>
      <c r="ABJ214" t="s">
        <v>1767</v>
      </c>
      <c r="ABK214" t="s">
        <v>1767</v>
      </c>
      <c r="ABL214" t="s">
        <v>1767</v>
      </c>
      <c r="ABM214" t="s">
        <v>1767</v>
      </c>
      <c r="ABN214" t="s">
        <v>1767</v>
      </c>
      <c r="ABO214" t="s">
        <v>1767</v>
      </c>
      <c r="ABP214" t="s">
        <v>1767</v>
      </c>
      <c r="ABQ214" t="s">
        <v>1763</v>
      </c>
      <c r="ABR214" t="s">
        <v>1767</v>
      </c>
      <c r="ABS214" t="s">
        <v>1767</v>
      </c>
      <c r="ABT214" t="s">
        <v>1767</v>
      </c>
      <c r="ABU214" t="s">
        <v>1767</v>
      </c>
      <c r="ABV214" t="s">
        <v>1767</v>
      </c>
      <c r="ABW214" t="s">
        <v>1763</v>
      </c>
      <c r="ABX214" t="s">
        <v>1767</v>
      </c>
      <c r="ABY214" t="s">
        <v>1767</v>
      </c>
      <c r="ABZ214" t="s">
        <v>1767</v>
      </c>
      <c r="ACA214" t="s">
        <v>1763</v>
      </c>
      <c r="ACB214" t="s">
        <v>1767</v>
      </c>
      <c r="ACC214" t="s">
        <v>1767</v>
      </c>
      <c r="ACD214" t="s">
        <v>1767</v>
      </c>
      <c r="ACE214" t="s">
        <v>1767</v>
      </c>
      <c r="ACF214" t="s">
        <v>1767</v>
      </c>
      <c r="ACG214" t="s">
        <v>1767</v>
      </c>
      <c r="ACH214" t="s">
        <v>1767</v>
      </c>
      <c r="ACI214" t="s">
        <v>1763</v>
      </c>
    </row>
    <row r="215" spans="1:763">
      <c r="A215" t="s">
        <v>1696</v>
      </c>
      <c r="B215" t="s">
        <v>1697</v>
      </c>
      <c r="C215" t="s">
        <v>1698</v>
      </c>
      <c r="D215" t="s">
        <v>811</v>
      </c>
      <c r="E215" t="s">
        <v>811</v>
      </c>
      <c r="P215" t="s">
        <v>855</v>
      </c>
      <c r="Q215">
        <v>1.2198080885670051</v>
      </c>
      <c r="T215" t="s">
        <v>1899</v>
      </c>
      <c r="V215" t="s">
        <v>1763</v>
      </c>
      <c r="X215" t="s">
        <v>1767</v>
      </c>
      <c r="Y215" t="s">
        <v>1764</v>
      </c>
      <c r="Z215" t="s">
        <v>1791</v>
      </c>
      <c r="AA215" t="s">
        <v>1765</v>
      </c>
      <c r="AB215" t="s">
        <v>1766</v>
      </c>
      <c r="AC215" t="s">
        <v>836</v>
      </c>
      <c r="AD215" t="s">
        <v>1767</v>
      </c>
      <c r="AE215" t="s">
        <v>836</v>
      </c>
      <c r="AF215" t="s">
        <v>818</v>
      </c>
      <c r="AG215" t="s">
        <v>818</v>
      </c>
      <c r="KF215" t="s">
        <v>836</v>
      </c>
      <c r="KH215" t="s">
        <v>818</v>
      </c>
      <c r="KI215" t="s">
        <v>818</v>
      </c>
      <c r="KJ215" t="s">
        <v>845</v>
      </c>
      <c r="KK215" t="s">
        <v>818</v>
      </c>
      <c r="KL215" t="s">
        <v>845</v>
      </c>
      <c r="KM215" t="s">
        <v>845</v>
      </c>
      <c r="KN215" t="s">
        <v>818</v>
      </c>
      <c r="KO215" t="s">
        <v>818</v>
      </c>
      <c r="KP215" t="s">
        <v>837</v>
      </c>
      <c r="KQ215" t="s">
        <v>845</v>
      </c>
      <c r="KR215" t="s">
        <v>818</v>
      </c>
      <c r="KS215" t="s">
        <v>818</v>
      </c>
      <c r="KT215" t="s">
        <v>818</v>
      </c>
      <c r="KU215" t="s">
        <v>818</v>
      </c>
      <c r="KV215" t="s">
        <v>818</v>
      </c>
      <c r="KW215" t="s">
        <v>818</v>
      </c>
      <c r="KX215" t="s">
        <v>845</v>
      </c>
      <c r="KY215" t="s">
        <v>818</v>
      </c>
      <c r="KZ215" t="s">
        <v>818</v>
      </c>
      <c r="LA215" t="s">
        <v>845</v>
      </c>
      <c r="LB215" t="s">
        <v>845</v>
      </c>
      <c r="LC215" t="s">
        <v>837</v>
      </c>
      <c r="LD215" t="s">
        <v>836</v>
      </c>
      <c r="LE215" t="s">
        <v>845</v>
      </c>
      <c r="LF215" t="s">
        <v>837</v>
      </c>
      <c r="LH215" t="s">
        <v>1767</v>
      </c>
      <c r="LI215" t="s">
        <v>1767</v>
      </c>
      <c r="LJ215" t="s">
        <v>1767</v>
      </c>
      <c r="LK215" t="s">
        <v>1767</v>
      </c>
      <c r="LL215" t="s">
        <v>1767</v>
      </c>
      <c r="LM215" t="s">
        <v>1767</v>
      </c>
      <c r="LO215" t="s">
        <v>1767</v>
      </c>
      <c r="LQ215" t="s">
        <v>1767</v>
      </c>
      <c r="LR215" t="s">
        <v>845</v>
      </c>
      <c r="LS215" t="s">
        <v>818</v>
      </c>
      <c r="LT215" t="s">
        <v>818</v>
      </c>
      <c r="LU215" t="s">
        <v>818</v>
      </c>
      <c r="LV215" t="s">
        <v>845</v>
      </c>
      <c r="LW215" t="s">
        <v>818</v>
      </c>
      <c r="LX215" t="s">
        <v>1767</v>
      </c>
      <c r="MA215" t="s">
        <v>1768</v>
      </c>
      <c r="MB215" t="s">
        <v>887</v>
      </c>
      <c r="MC215" t="s">
        <v>1804</v>
      </c>
      <c r="MD215" t="s">
        <v>1763</v>
      </c>
      <c r="MF215" t="s">
        <v>1770</v>
      </c>
      <c r="MI215" t="s">
        <v>1763</v>
      </c>
      <c r="MJ215" t="s">
        <v>1771</v>
      </c>
      <c r="MK215" t="s">
        <v>1767</v>
      </c>
      <c r="ML215" t="s">
        <v>1767</v>
      </c>
      <c r="MM215" t="s">
        <v>1763</v>
      </c>
      <c r="MN215" t="s">
        <v>1763</v>
      </c>
      <c r="MO215" t="s">
        <v>1767</v>
      </c>
      <c r="MP215" t="s">
        <v>1767</v>
      </c>
      <c r="MQ215" t="s">
        <v>1767</v>
      </c>
      <c r="MR215" t="s">
        <v>1767</v>
      </c>
      <c r="MS215" t="s">
        <v>1767</v>
      </c>
      <c r="MT215" t="s">
        <v>1767</v>
      </c>
      <c r="MU215" t="s">
        <v>1767</v>
      </c>
      <c r="MV215" t="s">
        <v>1767</v>
      </c>
      <c r="MW215" t="s">
        <v>1767</v>
      </c>
      <c r="MX215" t="s">
        <v>1763</v>
      </c>
      <c r="MY215" t="s">
        <v>1767</v>
      </c>
      <c r="MZ215" t="s">
        <v>1767</v>
      </c>
      <c r="NA215" t="s">
        <v>1767</v>
      </c>
      <c r="NB215" t="s">
        <v>1767</v>
      </c>
      <c r="NR215" t="s">
        <v>1763</v>
      </c>
      <c r="NS215" t="s">
        <v>1767</v>
      </c>
      <c r="NU215" t="s">
        <v>1772</v>
      </c>
      <c r="NX215" t="s">
        <v>1773</v>
      </c>
      <c r="NY215" t="s">
        <v>845</v>
      </c>
      <c r="NZ215" t="s">
        <v>903</v>
      </c>
      <c r="OP215" t="s">
        <v>1767</v>
      </c>
      <c r="OQ215" t="s">
        <v>1774</v>
      </c>
      <c r="OR215" t="s">
        <v>1797</v>
      </c>
      <c r="OS215" t="s">
        <v>1776</v>
      </c>
      <c r="OT215" t="s">
        <v>1767</v>
      </c>
      <c r="OU215" t="s">
        <v>1767</v>
      </c>
      <c r="OV215" t="s">
        <v>1867</v>
      </c>
      <c r="PA215" t="s">
        <v>1763</v>
      </c>
      <c r="PB215" t="s">
        <v>1767</v>
      </c>
      <c r="PC215" t="s">
        <v>1767</v>
      </c>
      <c r="PD215" t="s">
        <v>1767</v>
      </c>
      <c r="PE215" t="s">
        <v>1767</v>
      </c>
      <c r="PF215" t="s">
        <v>1767</v>
      </c>
      <c r="PG215" t="s">
        <v>1767</v>
      </c>
      <c r="PH215" t="s">
        <v>1767</v>
      </c>
      <c r="PI215" t="s">
        <v>1767</v>
      </c>
      <c r="PJ215" t="s">
        <v>1767</v>
      </c>
      <c r="PM215" t="s">
        <v>879</v>
      </c>
      <c r="PN215" t="s">
        <v>837</v>
      </c>
      <c r="PO215" t="s">
        <v>1807</v>
      </c>
      <c r="PP215" t="s">
        <v>1782</v>
      </c>
      <c r="PQ215" t="s">
        <v>1763</v>
      </c>
      <c r="PR215" t="s">
        <v>1763</v>
      </c>
      <c r="PS215" t="s">
        <v>1767</v>
      </c>
      <c r="PT215" t="s">
        <v>1767</v>
      </c>
      <c r="PU215" t="s">
        <v>1767</v>
      </c>
      <c r="PV215" t="s">
        <v>1767</v>
      </c>
      <c r="PW215" t="s">
        <v>1767</v>
      </c>
      <c r="PX215" t="s">
        <v>1767</v>
      </c>
      <c r="PY215" t="s">
        <v>1767</v>
      </c>
      <c r="PZ215" t="s">
        <v>1974</v>
      </c>
      <c r="QA215" t="s">
        <v>841</v>
      </c>
      <c r="QB215" t="s">
        <v>1814</v>
      </c>
      <c r="QC215" t="s">
        <v>1785</v>
      </c>
      <c r="QD215" t="s">
        <v>1815</v>
      </c>
      <c r="QE215" t="s">
        <v>845</v>
      </c>
      <c r="QF215" t="s">
        <v>1763</v>
      </c>
      <c r="QG215" t="s">
        <v>1763</v>
      </c>
      <c r="QH215" t="s">
        <v>1763</v>
      </c>
      <c r="QI215" t="s">
        <v>1763</v>
      </c>
      <c r="QJ215" t="s">
        <v>1763</v>
      </c>
      <c r="QK215" t="s">
        <v>1763</v>
      </c>
      <c r="QL215" t="s">
        <v>1767</v>
      </c>
      <c r="QM215" t="s">
        <v>1767</v>
      </c>
      <c r="QN215" t="s">
        <v>1767</v>
      </c>
      <c r="QO215" t="s">
        <v>1767</v>
      </c>
      <c r="QP215" t="s">
        <v>1767</v>
      </c>
      <c r="QQ215" t="s">
        <v>1767</v>
      </c>
      <c r="QR215" t="s">
        <v>1763</v>
      </c>
      <c r="QS215" t="s">
        <v>1763</v>
      </c>
      <c r="QT215" t="s">
        <v>1767</v>
      </c>
      <c r="QU215" t="s">
        <v>1767</v>
      </c>
      <c r="QV215" t="s">
        <v>1767</v>
      </c>
      <c r="QW215" t="s">
        <v>1767</v>
      </c>
      <c r="QX215" t="s">
        <v>1767</v>
      </c>
      <c r="QY215" t="s">
        <v>1767</v>
      </c>
      <c r="QZ215" t="s">
        <v>1767</v>
      </c>
      <c r="RA215" t="s">
        <v>1767</v>
      </c>
      <c r="RB215" t="s">
        <v>1767</v>
      </c>
      <c r="RC215" t="s">
        <v>1767</v>
      </c>
      <c r="RD215" t="s">
        <v>1767</v>
      </c>
      <c r="RE215" t="s">
        <v>1767</v>
      </c>
      <c r="RF215" t="s">
        <v>1767</v>
      </c>
      <c r="RG215" t="s">
        <v>1767</v>
      </c>
      <c r="RH215" t="s">
        <v>1767</v>
      </c>
      <c r="RI215" t="s">
        <v>1767</v>
      </c>
      <c r="RJ215" t="s">
        <v>1767</v>
      </c>
      <c r="RK215" t="s">
        <v>1763</v>
      </c>
      <c r="RL215" t="s">
        <v>1763</v>
      </c>
      <c r="RM215" t="s">
        <v>1767</v>
      </c>
      <c r="RN215" t="s">
        <v>1767</v>
      </c>
      <c r="RO215" t="s">
        <v>1767</v>
      </c>
      <c r="RP215" t="s">
        <v>1767</v>
      </c>
      <c r="RQ215" t="s">
        <v>1767</v>
      </c>
      <c r="RR215" t="s">
        <v>1767</v>
      </c>
      <c r="RS215" t="s">
        <v>1767</v>
      </c>
      <c r="RT215" t="s">
        <v>1767</v>
      </c>
      <c r="RU215" t="s">
        <v>1767</v>
      </c>
      <c r="RV215" t="s">
        <v>1767</v>
      </c>
      <c r="RW215" t="s">
        <v>1767</v>
      </c>
      <c r="RX215" t="s">
        <v>845</v>
      </c>
      <c r="RY215" t="s">
        <v>999</v>
      </c>
      <c r="RZ215" t="s">
        <v>1763</v>
      </c>
      <c r="SA215" t="s">
        <v>1767</v>
      </c>
      <c r="SB215" t="s">
        <v>1767</v>
      </c>
      <c r="SC215" t="s">
        <v>1767</v>
      </c>
      <c r="SD215" t="s">
        <v>1767</v>
      </c>
      <c r="SE215" t="s">
        <v>1767</v>
      </c>
      <c r="SF215" t="s">
        <v>1767</v>
      </c>
      <c r="SG215" t="s">
        <v>1767</v>
      </c>
      <c r="SH215" t="s">
        <v>1767</v>
      </c>
      <c r="SI215" t="s">
        <v>1767</v>
      </c>
      <c r="SJ215" t="s">
        <v>1763</v>
      </c>
      <c r="SK215" t="s">
        <v>1767</v>
      </c>
      <c r="SL215" t="s">
        <v>1767</v>
      </c>
      <c r="SM215" t="s">
        <v>1767</v>
      </c>
      <c r="SN215" t="s">
        <v>1767</v>
      </c>
      <c r="SO215" t="s">
        <v>1767</v>
      </c>
      <c r="SP215" t="s">
        <v>1767</v>
      </c>
      <c r="SQ215" t="s">
        <v>1767</v>
      </c>
      <c r="SR215" t="s">
        <v>1767</v>
      </c>
      <c r="SS215" t="s">
        <v>1767</v>
      </c>
      <c r="ST215" t="s">
        <v>1767</v>
      </c>
      <c r="SU215" t="s">
        <v>1767</v>
      </c>
      <c r="SV215" t="s">
        <v>1767</v>
      </c>
      <c r="SW215" t="s">
        <v>1763</v>
      </c>
      <c r="SX215" t="s">
        <v>1767</v>
      </c>
      <c r="SY215" t="s">
        <v>1767</v>
      </c>
      <c r="SZ215" t="s">
        <v>1763</v>
      </c>
      <c r="TA215" t="s">
        <v>1767</v>
      </c>
      <c r="TB215" t="s">
        <v>1767</v>
      </c>
      <c r="TC215" t="s">
        <v>1767</v>
      </c>
      <c r="TD215" t="s">
        <v>1767</v>
      </c>
      <c r="TE215" t="s">
        <v>1767</v>
      </c>
      <c r="TF215" t="s">
        <v>1767</v>
      </c>
      <c r="TG215" t="s">
        <v>1767</v>
      </c>
      <c r="TH215" t="s">
        <v>1767</v>
      </c>
      <c r="TI215" t="s">
        <v>1767</v>
      </c>
      <c r="TJ215" t="s">
        <v>1767</v>
      </c>
      <c r="TU215" t="s">
        <v>1767</v>
      </c>
      <c r="TY215" t="s">
        <v>1763</v>
      </c>
      <c r="TZ215" t="s">
        <v>1767</v>
      </c>
      <c r="UA215" t="s">
        <v>1767</v>
      </c>
      <c r="UB215" t="s">
        <v>1763</v>
      </c>
      <c r="UC215" t="s">
        <v>1767</v>
      </c>
      <c r="UD215" t="s">
        <v>1767</v>
      </c>
      <c r="UE215" t="s">
        <v>1767</v>
      </c>
      <c r="UF215" t="s">
        <v>1767</v>
      </c>
      <c r="UG215" t="s">
        <v>1767</v>
      </c>
      <c r="UH215" t="s">
        <v>1767</v>
      </c>
      <c r="UI215" t="s">
        <v>1767</v>
      </c>
      <c r="UJ215" t="s">
        <v>1767</v>
      </c>
      <c r="UK215" t="s">
        <v>1767</v>
      </c>
      <c r="UL215" t="s">
        <v>1763</v>
      </c>
      <c r="UM215" t="s">
        <v>1767</v>
      </c>
      <c r="UN215" t="s">
        <v>1767</v>
      </c>
      <c r="UO215" t="s">
        <v>1767</v>
      </c>
      <c r="UP215" t="s">
        <v>1767</v>
      </c>
      <c r="UQ215" t="s">
        <v>1763</v>
      </c>
      <c r="UR215" t="s">
        <v>1767</v>
      </c>
      <c r="US215" t="s">
        <v>1767</v>
      </c>
      <c r="UT215" t="s">
        <v>1767</v>
      </c>
      <c r="UU215" t="s">
        <v>1767</v>
      </c>
      <c r="UV215" t="s">
        <v>1767</v>
      </c>
      <c r="UW215" t="s">
        <v>1767</v>
      </c>
      <c r="UX215" t="s">
        <v>1767</v>
      </c>
      <c r="UY215" t="s">
        <v>1767</v>
      </c>
      <c r="UZ215" t="s">
        <v>1767</v>
      </c>
      <c r="VB215" t="s">
        <v>1822</v>
      </c>
      <c r="VC215" t="s">
        <v>1788</v>
      </c>
      <c r="VD215" t="s">
        <v>1767</v>
      </c>
      <c r="VE215" t="s">
        <v>1767</v>
      </c>
      <c r="VF215" t="s">
        <v>1763</v>
      </c>
      <c r="VG215" t="s">
        <v>1763</v>
      </c>
      <c r="VH215" t="s">
        <v>1767</v>
      </c>
      <c r="VI215" t="s">
        <v>1767</v>
      </c>
      <c r="VJ215" t="s">
        <v>1767</v>
      </c>
      <c r="VK215" t="s">
        <v>1767</v>
      </c>
      <c r="VL215" t="s">
        <v>1767</v>
      </c>
      <c r="VM215" t="s">
        <v>1767</v>
      </c>
      <c r="VN215" t="s">
        <v>1767</v>
      </c>
      <c r="VO215" t="s">
        <v>1767</v>
      </c>
      <c r="VP215" t="s">
        <v>1767</v>
      </c>
      <c r="VQ215" t="s">
        <v>1767</v>
      </c>
      <c r="VR215" t="s">
        <v>1763</v>
      </c>
      <c r="VS215" t="s">
        <v>1763</v>
      </c>
      <c r="VT215" t="s">
        <v>1767</v>
      </c>
      <c r="VU215" t="s">
        <v>1763</v>
      </c>
      <c r="VV215" t="s">
        <v>1767</v>
      </c>
      <c r="VW215" t="s">
        <v>1767</v>
      </c>
      <c r="VX215" t="s">
        <v>1767</v>
      </c>
      <c r="VY215" t="s">
        <v>1767</v>
      </c>
      <c r="VZ215" t="s">
        <v>1767</v>
      </c>
      <c r="WA215" t="s">
        <v>1763</v>
      </c>
      <c r="WB215" t="s">
        <v>1767</v>
      </c>
      <c r="WJ215" t="s">
        <v>1767</v>
      </c>
      <c r="WK215" t="s">
        <v>1763</v>
      </c>
      <c r="WL215" t="s">
        <v>1767</v>
      </c>
      <c r="WM215" t="s">
        <v>1767</v>
      </c>
      <c r="WN215" t="s">
        <v>1767</v>
      </c>
      <c r="WO215" t="s">
        <v>1767</v>
      </c>
      <c r="WP215" t="s">
        <v>1767</v>
      </c>
      <c r="WQ215" t="s">
        <v>1767</v>
      </c>
      <c r="WR215" t="s">
        <v>1767</v>
      </c>
      <c r="WS215" t="s">
        <v>834</v>
      </c>
      <c r="WU215" t="s">
        <v>1763</v>
      </c>
      <c r="WV215" t="s">
        <v>1767</v>
      </c>
      <c r="WW215" t="s">
        <v>1763</v>
      </c>
      <c r="WX215" t="s">
        <v>1767</v>
      </c>
      <c r="WY215" t="s">
        <v>1767</v>
      </c>
      <c r="WZ215" t="s">
        <v>1767</v>
      </c>
      <c r="XA215" t="s">
        <v>1767</v>
      </c>
      <c r="XB215" t="s">
        <v>1767</v>
      </c>
      <c r="XC215" t="s">
        <v>1789</v>
      </c>
      <c r="XD215" t="s">
        <v>1763</v>
      </c>
      <c r="XE215" t="s">
        <v>1767</v>
      </c>
      <c r="XF215" t="s">
        <v>1767</v>
      </c>
      <c r="XG215" t="s">
        <v>1767</v>
      </c>
      <c r="XH215" t="s">
        <v>1767</v>
      </c>
      <c r="XI215" t="s">
        <v>1767</v>
      </c>
      <c r="XJ215" t="s">
        <v>1763</v>
      </c>
      <c r="XK215" t="s">
        <v>1767</v>
      </c>
      <c r="XL215" t="s">
        <v>1767</v>
      </c>
      <c r="XM215" t="s">
        <v>1767</v>
      </c>
      <c r="XN215" t="s">
        <v>1767</v>
      </c>
      <c r="XO215" t="s">
        <v>1767</v>
      </c>
      <c r="XP215" t="s">
        <v>1767</v>
      </c>
      <c r="XQ215" t="s">
        <v>1767</v>
      </c>
      <c r="XR215" t="s">
        <v>1763</v>
      </c>
      <c r="XS215" t="s">
        <v>1767</v>
      </c>
      <c r="XT215" t="s">
        <v>1767</v>
      </c>
      <c r="XU215" t="s">
        <v>1763</v>
      </c>
      <c r="XV215" t="s">
        <v>1767</v>
      </c>
      <c r="XW215" t="s">
        <v>1767</v>
      </c>
      <c r="XX215" t="s">
        <v>1767</v>
      </c>
      <c r="XY215" t="s">
        <v>1767</v>
      </c>
      <c r="XZ215" t="s">
        <v>1763</v>
      </c>
      <c r="YA215" t="s">
        <v>1767</v>
      </c>
      <c r="YB215" t="s">
        <v>1767</v>
      </c>
      <c r="YC215" t="s">
        <v>1767</v>
      </c>
      <c r="YD215" t="s">
        <v>1763</v>
      </c>
      <c r="YE215" t="s">
        <v>1767</v>
      </c>
      <c r="YF215" t="s">
        <v>1767</v>
      </c>
      <c r="YG215" t="s">
        <v>1767</v>
      </c>
      <c r="YH215" t="s">
        <v>1767</v>
      </c>
      <c r="YI215" t="s">
        <v>1767</v>
      </c>
      <c r="YJ215" t="s">
        <v>1767</v>
      </c>
      <c r="YK215" t="s">
        <v>1767</v>
      </c>
      <c r="YL215" t="s">
        <v>1767</v>
      </c>
      <c r="YM215" t="s">
        <v>1767</v>
      </c>
      <c r="YN215" t="s">
        <v>1767</v>
      </c>
      <c r="YO215" t="s">
        <v>1767</v>
      </c>
      <c r="YP215" t="s">
        <v>1763</v>
      </c>
      <c r="YQ215" t="s">
        <v>1767</v>
      </c>
      <c r="YR215" t="s">
        <v>1767</v>
      </c>
      <c r="YS215" t="s">
        <v>1767</v>
      </c>
      <c r="YT215" t="s">
        <v>1767</v>
      </c>
      <c r="YU215" t="s">
        <v>1763</v>
      </c>
      <c r="YW215" t="s">
        <v>1767</v>
      </c>
      <c r="ZM215" t="s">
        <v>1767</v>
      </c>
      <c r="ZN215" t="s">
        <v>1767</v>
      </c>
      <c r="ZO215" t="s">
        <v>1767</v>
      </c>
      <c r="ZP215" t="s">
        <v>1767</v>
      </c>
      <c r="ZQ215" t="s">
        <v>1767</v>
      </c>
      <c r="ZR215" t="s">
        <v>1763</v>
      </c>
      <c r="ZS215" t="s">
        <v>1767</v>
      </c>
      <c r="ZT215" t="s">
        <v>1767</v>
      </c>
      <c r="ZU215" t="s">
        <v>1767</v>
      </c>
      <c r="ZV215" t="s">
        <v>1763</v>
      </c>
      <c r="ZW215" t="s">
        <v>1767</v>
      </c>
      <c r="ZX215" t="s">
        <v>1767</v>
      </c>
      <c r="ZY215" t="s">
        <v>1767</v>
      </c>
      <c r="ZZ215" t="s">
        <v>1767</v>
      </c>
      <c r="AAA215" t="s">
        <v>1767</v>
      </c>
      <c r="AAB215" t="s">
        <v>1767</v>
      </c>
      <c r="AAC215" t="s">
        <v>1767</v>
      </c>
      <c r="AAD215" t="s">
        <v>1767</v>
      </c>
      <c r="AAE215" t="s">
        <v>1767</v>
      </c>
      <c r="AAF215" t="s">
        <v>1767</v>
      </c>
      <c r="AAH215" t="s">
        <v>1763</v>
      </c>
      <c r="AAI215" t="s">
        <v>1767</v>
      </c>
      <c r="AAJ215" t="s">
        <v>1767</v>
      </c>
      <c r="AAK215" t="s">
        <v>1767</v>
      </c>
      <c r="AAL215" t="s">
        <v>1767</v>
      </c>
      <c r="AAM215" t="s">
        <v>1767</v>
      </c>
      <c r="AAN215" t="s">
        <v>1767</v>
      </c>
      <c r="AAO215" t="s">
        <v>1767</v>
      </c>
      <c r="AAP215" t="s">
        <v>1767</v>
      </c>
      <c r="AAQ215" t="s">
        <v>1763</v>
      </c>
      <c r="AAR215" t="s">
        <v>1767</v>
      </c>
      <c r="AAS215" t="s">
        <v>1767</v>
      </c>
      <c r="AAT215" t="s">
        <v>1767</v>
      </c>
      <c r="AAV215" t="s">
        <v>1767</v>
      </c>
      <c r="AAW215" t="s">
        <v>1767</v>
      </c>
      <c r="AAX215" t="s">
        <v>1767</v>
      </c>
      <c r="AAY215" t="s">
        <v>1767</v>
      </c>
      <c r="AAZ215" t="s">
        <v>1767</v>
      </c>
      <c r="ABA215" t="s">
        <v>1763</v>
      </c>
      <c r="ABB215" t="s">
        <v>1763</v>
      </c>
      <c r="ABC215" t="s">
        <v>1767</v>
      </c>
      <c r="ABD215" t="s">
        <v>1767</v>
      </c>
      <c r="ABE215" t="s">
        <v>1767</v>
      </c>
      <c r="ABF215" t="s">
        <v>1767</v>
      </c>
      <c r="ABG215" t="s">
        <v>1767</v>
      </c>
      <c r="ABH215" t="s">
        <v>1767</v>
      </c>
      <c r="ABI215" t="s">
        <v>1767</v>
      </c>
      <c r="ABJ215" t="s">
        <v>1767</v>
      </c>
      <c r="ABK215" t="s">
        <v>1763</v>
      </c>
      <c r="ABL215" t="s">
        <v>1767</v>
      </c>
      <c r="ABM215" t="s">
        <v>1767</v>
      </c>
      <c r="ABN215" t="s">
        <v>1767</v>
      </c>
      <c r="ABO215" t="s">
        <v>1767</v>
      </c>
      <c r="ABP215" t="s">
        <v>1767</v>
      </c>
      <c r="ABQ215" t="s">
        <v>1767</v>
      </c>
      <c r="ABR215" t="s">
        <v>1767</v>
      </c>
      <c r="ABS215" t="s">
        <v>1767</v>
      </c>
      <c r="ABT215" t="s">
        <v>1763</v>
      </c>
      <c r="ABU215" t="s">
        <v>1767</v>
      </c>
      <c r="ABV215" t="s">
        <v>1767</v>
      </c>
      <c r="ABW215" t="s">
        <v>1763</v>
      </c>
      <c r="ABX215" t="s">
        <v>1767</v>
      </c>
      <c r="ABY215" t="s">
        <v>1767</v>
      </c>
      <c r="ABZ215" t="s">
        <v>1767</v>
      </c>
      <c r="ACA215" t="s">
        <v>1767</v>
      </c>
      <c r="ACB215" t="s">
        <v>1767</v>
      </c>
      <c r="ACC215" t="s">
        <v>1767</v>
      </c>
      <c r="ACD215" t="s">
        <v>1767</v>
      </c>
      <c r="ACE215" t="s">
        <v>1767</v>
      </c>
      <c r="ACF215" t="s">
        <v>1767</v>
      </c>
      <c r="ACG215" t="s">
        <v>1767</v>
      </c>
      <c r="ACH215" t="s">
        <v>1767</v>
      </c>
      <c r="ACI215" t="s">
        <v>1767</v>
      </c>
    </row>
    <row r="216" spans="1:763">
      <c r="A216" t="s">
        <v>1700</v>
      </c>
      <c r="B216" t="s">
        <v>1701</v>
      </c>
      <c r="C216" t="s">
        <v>1702</v>
      </c>
      <c r="D216" t="s">
        <v>1028</v>
      </c>
      <c r="E216" t="s">
        <v>1028</v>
      </c>
      <c r="P216" t="s">
        <v>812</v>
      </c>
      <c r="Q216">
        <v>0.874863865752458</v>
      </c>
      <c r="T216" t="s">
        <v>1876</v>
      </c>
      <c r="V216" t="s">
        <v>1763</v>
      </c>
      <c r="X216" t="s">
        <v>1767</v>
      </c>
      <c r="Y216" t="s">
        <v>1764</v>
      </c>
      <c r="Z216" t="s">
        <v>1791</v>
      </c>
      <c r="AA216" t="s">
        <v>1765</v>
      </c>
      <c r="AB216" t="s">
        <v>1766</v>
      </c>
      <c r="AC216" t="s">
        <v>836</v>
      </c>
      <c r="AD216" t="s">
        <v>1763</v>
      </c>
      <c r="AE216" t="s">
        <v>836</v>
      </c>
      <c r="AF216" t="s">
        <v>818</v>
      </c>
      <c r="AG216" t="s">
        <v>818</v>
      </c>
      <c r="KF216" t="s">
        <v>836</v>
      </c>
      <c r="KH216" t="s">
        <v>818</v>
      </c>
      <c r="KI216" t="s">
        <v>818</v>
      </c>
      <c r="KJ216" t="s">
        <v>845</v>
      </c>
      <c r="KK216" t="s">
        <v>818</v>
      </c>
      <c r="KL216" t="s">
        <v>818</v>
      </c>
      <c r="KM216" t="s">
        <v>845</v>
      </c>
      <c r="KN216" t="s">
        <v>845</v>
      </c>
      <c r="KO216" t="s">
        <v>818</v>
      </c>
      <c r="KP216" t="s">
        <v>845</v>
      </c>
      <c r="KQ216" t="s">
        <v>837</v>
      </c>
      <c r="KR216" t="s">
        <v>818</v>
      </c>
      <c r="KS216" t="s">
        <v>818</v>
      </c>
      <c r="KT216" t="s">
        <v>818</v>
      </c>
      <c r="KU216" t="s">
        <v>818</v>
      </c>
      <c r="KV216" t="s">
        <v>818</v>
      </c>
      <c r="KW216" t="s">
        <v>818</v>
      </c>
      <c r="KX216" t="s">
        <v>845</v>
      </c>
      <c r="KY216" t="s">
        <v>818</v>
      </c>
      <c r="KZ216" t="s">
        <v>818</v>
      </c>
      <c r="LA216" t="s">
        <v>845</v>
      </c>
      <c r="LB216" t="s">
        <v>845</v>
      </c>
      <c r="LC216" t="s">
        <v>845</v>
      </c>
      <c r="LD216" t="s">
        <v>836</v>
      </c>
      <c r="LE216" t="s">
        <v>818</v>
      </c>
      <c r="LF216" t="s">
        <v>879</v>
      </c>
      <c r="LH216" t="s">
        <v>1763</v>
      </c>
      <c r="LI216" t="s">
        <v>1767</v>
      </c>
      <c r="LJ216" t="s">
        <v>1763</v>
      </c>
      <c r="LK216" t="s">
        <v>1767</v>
      </c>
      <c r="LL216" t="s">
        <v>1763</v>
      </c>
      <c r="LM216" t="s">
        <v>1767</v>
      </c>
      <c r="LN216" t="s">
        <v>1767</v>
      </c>
      <c r="LO216" t="s">
        <v>1763</v>
      </c>
      <c r="LP216" t="s">
        <v>1763</v>
      </c>
      <c r="LQ216" t="s">
        <v>1767</v>
      </c>
      <c r="LR216" t="s">
        <v>818</v>
      </c>
      <c r="LV216" t="s">
        <v>818</v>
      </c>
      <c r="LX216" t="s">
        <v>1767</v>
      </c>
      <c r="MA216" t="s">
        <v>1768</v>
      </c>
      <c r="MB216" t="s">
        <v>1434</v>
      </c>
      <c r="MC216" t="s">
        <v>1769</v>
      </c>
      <c r="MD216" t="s">
        <v>1763</v>
      </c>
      <c r="MF216" t="s">
        <v>1770</v>
      </c>
      <c r="MI216" t="s">
        <v>1763</v>
      </c>
      <c r="MJ216" t="s">
        <v>1771</v>
      </c>
      <c r="MK216" t="s">
        <v>1763</v>
      </c>
      <c r="ML216" t="s">
        <v>1767</v>
      </c>
      <c r="MM216" t="s">
        <v>1767</v>
      </c>
      <c r="MN216" t="s">
        <v>1767</v>
      </c>
      <c r="MO216" t="s">
        <v>1767</v>
      </c>
      <c r="MP216" t="s">
        <v>1767</v>
      </c>
      <c r="MQ216" t="s">
        <v>1767</v>
      </c>
      <c r="MR216" t="s">
        <v>1767</v>
      </c>
      <c r="MS216" t="s">
        <v>1767</v>
      </c>
      <c r="MT216" t="s">
        <v>1767</v>
      </c>
      <c r="MU216" t="s">
        <v>1763</v>
      </c>
      <c r="NC216" t="s">
        <v>1767</v>
      </c>
      <c r="ND216" t="s">
        <v>1767</v>
      </c>
      <c r="NE216" t="s">
        <v>1763</v>
      </c>
      <c r="NF216" t="s">
        <v>1767</v>
      </c>
      <c r="NG216" t="s">
        <v>1767</v>
      </c>
      <c r="NH216" t="s">
        <v>1763</v>
      </c>
      <c r="NI216" t="s">
        <v>1767</v>
      </c>
      <c r="NJ216" t="s">
        <v>1767</v>
      </c>
      <c r="NK216" t="s">
        <v>1767</v>
      </c>
      <c r="NL216" t="s">
        <v>1767</v>
      </c>
      <c r="NM216" t="s">
        <v>1767</v>
      </c>
      <c r="NN216" t="s">
        <v>1767</v>
      </c>
      <c r="NO216" t="s">
        <v>1767</v>
      </c>
      <c r="NP216" t="s">
        <v>1767</v>
      </c>
      <c r="NQ216" t="s">
        <v>1767</v>
      </c>
      <c r="NR216" t="s">
        <v>1763</v>
      </c>
      <c r="NS216" t="s">
        <v>1763</v>
      </c>
      <c r="NT216" t="s">
        <v>1846</v>
      </c>
      <c r="NU216" t="s">
        <v>1795</v>
      </c>
      <c r="NV216" t="s">
        <v>1763</v>
      </c>
      <c r="NW216" t="s">
        <v>1796</v>
      </c>
      <c r="NX216" t="s">
        <v>1956</v>
      </c>
      <c r="OP216" t="s">
        <v>1763</v>
      </c>
      <c r="OQ216" t="s">
        <v>1774</v>
      </c>
      <c r="OR216" t="s">
        <v>1775</v>
      </c>
      <c r="OS216" t="s">
        <v>1806</v>
      </c>
      <c r="OT216" t="s">
        <v>1763</v>
      </c>
      <c r="OU216" t="s">
        <v>1767</v>
      </c>
      <c r="OV216" t="s">
        <v>1777</v>
      </c>
      <c r="OW216" t="s">
        <v>1820</v>
      </c>
      <c r="OX216" t="s">
        <v>955</v>
      </c>
      <c r="OY216" t="s">
        <v>1779</v>
      </c>
      <c r="OZ216" t="s">
        <v>849</v>
      </c>
      <c r="PA216" t="s">
        <v>1767</v>
      </c>
      <c r="PB216" t="s">
        <v>1767</v>
      </c>
      <c r="PC216" t="s">
        <v>1767</v>
      </c>
      <c r="PD216" t="s">
        <v>1767</v>
      </c>
      <c r="PE216" t="s">
        <v>1767</v>
      </c>
      <c r="PF216" t="s">
        <v>1763</v>
      </c>
      <c r="PG216" t="s">
        <v>1767</v>
      </c>
      <c r="PH216" t="s">
        <v>1767</v>
      </c>
      <c r="PI216" t="s">
        <v>1767</v>
      </c>
      <c r="PJ216" t="s">
        <v>1767</v>
      </c>
      <c r="PK216" t="s">
        <v>1763</v>
      </c>
      <c r="PL216" t="s">
        <v>1832</v>
      </c>
      <c r="PM216" t="s">
        <v>837</v>
      </c>
      <c r="PN216" t="s">
        <v>845</v>
      </c>
      <c r="PO216" t="s">
        <v>1807</v>
      </c>
      <c r="PP216" t="s">
        <v>1813</v>
      </c>
      <c r="PQ216" t="s">
        <v>1763</v>
      </c>
      <c r="PR216" t="s">
        <v>1763</v>
      </c>
      <c r="PS216" t="s">
        <v>1767</v>
      </c>
      <c r="PT216" t="s">
        <v>1767</v>
      </c>
      <c r="PU216" t="s">
        <v>1767</v>
      </c>
      <c r="PV216" t="s">
        <v>1767</v>
      </c>
      <c r="PW216" t="s">
        <v>1767</v>
      </c>
      <c r="PX216" t="s">
        <v>1767</v>
      </c>
      <c r="PY216" t="s">
        <v>1767</v>
      </c>
      <c r="PZ216" t="s">
        <v>1783</v>
      </c>
      <c r="QA216" t="s">
        <v>841</v>
      </c>
      <c r="QB216" t="s">
        <v>1814</v>
      </c>
      <c r="QC216" t="s">
        <v>1858</v>
      </c>
      <c r="QD216" t="s">
        <v>1815</v>
      </c>
      <c r="QE216" t="s">
        <v>845</v>
      </c>
      <c r="QF216" t="s">
        <v>1763</v>
      </c>
      <c r="QG216" t="s">
        <v>1767</v>
      </c>
      <c r="QH216" t="s">
        <v>1763</v>
      </c>
      <c r="QI216" t="s">
        <v>1767</v>
      </c>
      <c r="QJ216" t="s">
        <v>1763</v>
      </c>
      <c r="QK216" t="s">
        <v>1767</v>
      </c>
      <c r="QL216" t="s">
        <v>1767</v>
      </c>
      <c r="QM216" t="s">
        <v>1763</v>
      </c>
      <c r="QN216" t="s">
        <v>1767</v>
      </c>
      <c r="QO216" t="s">
        <v>1767</v>
      </c>
      <c r="QP216" t="s">
        <v>1767</v>
      </c>
      <c r="QQ216" t="s">
        <v>1767</v>
      </c>
      <c r="QR216" t="s">
        <v>1767</v>
      </c>
      <c r="QS216" t="s">
        <v>1767</v>
      </c>
      <c r="QT216" t="s">
        <v>1767</v>
      </c>
      <c r="QU216" t="s">
        <v>1767</v>
      </c>
      <c r="QV216" t="s">
        <v>1763</v>
      </c>
      <c r="QW216" t="s">
        <v>1763</v>
      </c>
      <c r="QX216" t="s">
        <v>1767</v>
      </c>
      <c r="QY216" t="s">
        <v>1767</v>
      </c>
      <c r="QZ216" t="s">
        <v>1767</v>
      </c>
      <c r="RA216" t="s">
        <v>1767</v>
      </c>
      <c r="RB216" t="s">
        <v>1767</v>
      </c>
      <c r="RC216" t="s">
        <v>1767</v>
      </c>
      <c r="RD216" t="s">
        <v>1767</v>
      </c>
      <c r="RE216" t="s">
        <v>1767</v>
      </c>
      <c r="RF216" t="s">
        <v>1767</v>
      </c>
      <c r="RG216" t="s">
        <v>1767</v>
      </c>
      <c r="RH216" t="s">
        <v>1767</v>
      </c>
      <c r="RI216" t="s">
        <v>1767</v>
      </c>
      <c r="RJ216" t="s">
        <v>1767</v>
      </c>
      <c r="RK216" t="s">
        <v>1763</v>
      </c>
      <c r="RL216" t="s">
        <v>1763</v>
      </c>
      <c r="RM216" t="s">
        <v>1767</v>
      </c>
      <c r="RN216" t="s">
        <v>1767</v>
      </c>
      <c r="RO216" t="s">
        <v>1767</v>
      </c>
      <c r="RP216" t="s">
        <v>1767</v>
      </c>
      <c r="RQ216" t="s">
        <v>1767</v>
      </c>
      <c r="RR216" t="s">
        <v>1767</v>
      </c>
      <c r="RS216" t="s">
        <v>1767</v>
      </c>
      <c r="RT216" t="s">
        <v>1767</v>
      </c>
      <c r="RU216" t="s">
        <v>1767</v>
      </c>
      <c r="RV216" t="s">
        <v>1767</v>
      </c>
      <c r="RW216" t="s">
        <v>1767</v>
      </c>
      <c r="RX216" t="s">
        <v>837</v>
      </c>
      <c r="RY216" t="s">
        <v>849</v>
      </c>
      <c r="RZ216" t="s">
        <v>1763</v>
      </c>
      <c r="SA216" t="s">
        <v>1767</v>
      </c>
      <c r="SB216" t="s">
        <v>1763</v>
      </c>
      <c r="SC216" t="s">
        <v>1763</v>
      </c>
      <c r="SD216" t="s">
        <v>1763</v>
      </c>
      <c r="SE216" t="s">
        <v>1767</v>
      </c>
      <c r="SF216" t="s">
        <v>1767</v>
      </c>
      <c r="SG216" t="s">
        <v>1767</v>
      </c>
      <c r="SH216" t="s">
        <v>1767</v>
      </c>
      <c r="SI216" t="s">
        <v>1767</v>
      </c>
      <c r="SJ216" t="s">
        <v>1767</v>
      </c>
      <c r="SK216" t="s">
        <v>1767</v>
      </c>
      <c r="SL216" t="s">
        <v>1763</v>
      </c>
      <c r="SM216" t="s">
        <v>1767</v>
      </c>
      <c r="SN216" t="s">
        <v>1767</v>
      </c>
      <c r="SO216" t="s">
        <v>1767</v>
      </c>
      <c r="SP216" t="s">
        <v>1767</v>
      </c>
      <c r="SQ216" t="s">
        <v>1767</v>
      </c>
      <c r="SR216" t="s">
        <v>1767</v>
      </c>
      <c r="SS216" t="s">
        <v>1767</v>
      </c>
      <c r="ST216" t="s">
        <v>1767</v>
      </c>
      <c r="SU216" t="s">
        <v>1767</v>
      </c>
      <c r="SV216" t="s">
        <v>1767</v>
      </c>
      <c r="SW216" t="s">
        <v>1763</v>
      </c>
      <c r="SX216" t="s">
        <v>1767</v>
      </c>
      <c r="SY216" t="s">
        <v>1763</v>
      </c>
      <c r="SZ216" t="s">
        <v>1767</v>
      </c>
      <c r="TA216" t="s">
        <v>1767</v>
      </c>
      <c r="TB216" t="s">
        <v>1767</v>
      </c>
      <c r="TC216" t="s">
        <v>1763</v>
      </c>
      <c r="TD216" t="s">
        <v>1767</v>
      </c>
      <c r="TE216" t="s">
        <v>1767</v>
      </c>
      <c r="TF216" t="s">
        <v>1767</v>
      </c>
      <c r="TG216" t="s">
        <v>1767</v>
      </c>
      <c r="TH216" t="s">
        <v>1767</v>
      </c>
      <c r="TI216" t="s">
        <v>1767</v>
      </c>
      <c r="TJ216" t="s">
        <v>1763</v>
      </c>
      <c r="TK216" t="s">
        <v>1767</v>
      </c>
      <c r="TL216" t="s">
        <v>1767</v>
      </c>
      <c r="TM216" t="s">
        <v>1767</v>
      </c>
      <c r="TN216" t="s">
        <v>1767</v>
      </c>
      <c r="TO216" t="s">
        <v>1767</v>
      </c>
      <c r="TP216" t="s">
        <v>1767</v>
      </c>
      <c r="TQ216" t="s">
        <v>1767</v>
      </c>
      <c r="TR216" t="s">
        <v>1767</v>
      </c>
      <c r="TS216" t="s">
        <v>1767</v>
      </c>
      <c r="TT216" t="s">
        <v>1767</v>
      </c>
      <c r="TU216" t="s">
        <v>1763</v>
      </c>
      <c r="TV216" t="s">
        <v>1767</v>
      </c>
      <c r="TW216" t="s">
        <v>1767</v>
      </c>
      <c r="TY216" t="s">
        <v>1763</v>
      </c>
      <c r="TZ216" t="s">
        <v>1767</v>
      </c>
      <c r="UA216" t="s">
        <v>1767</v>
      </c>
      <c r="UB216" t="s">
        <v>1767</v>
      </c>
      <c r="UC216" t="s">
        <v>1767</v>
      </c>
      <c r="UD216" t="s">
        <v>1767</v>
      </c>
      <c r="UE216" t="s">
        <v>1767</v>
      </c>
      <c r="UF216" t="s">
        <v>1767</v>
      </c>
      <c r="UG216" t="s">
        <v>1767</v>
      </c>
      <c r="UH216" t="s">
        <v>1767</v>
      </c>
      <c r="UI216" t="s">
        <v>1767</v>
      </c>
      <c r="UJ216" t="s">
        <v>1767</v>
      </c>
      <c r="UK216" t="s">
        <v>1767</v>
      </c>
      <c r="UL216" t="s">
        <v>1763</v>
      </c>
      <c r="UM216" t="s">
        <v>1763</v>
      </c>
      <c r="UN216" t="s">
        <v>1763</v>
      </c>
      <c r="UO216" t="s">
        <v>1767</v>
      </c>
      <c r="UP216" t="s">
        <v>1767</v>
      </c>
      <c r="UQ216" t="s">
        <v>1767</v>
      </c>
      <c r="UR216" t="s">
        <v>1763</v>
      </c>
      <c r="US216" t="s">
        <v>1767</v>
      </c>
      <c r="UT216" t="s">
        <v>1767</v>
      </c>
      <c r="UU216" t="s">
        <v>1767</v>
      </c>
      <c r="UV216" t="s">
        <v>1767</v>
      </c>
      <c r="UW216" t="s">
        <v>1767</v>
      </c>
      <c r="UX216" t="s">
        <v>1767</v>
      </c>
      <c r="UY216" t="s">
        <v>1767</v>
      </c>
      <c r="UZ216" t="s">
        <v>1767</v>
      </c>
      <c r="VB216" t="s">
        <v>1822</v>
      </c>
      <c r="VC216" t="s">
        <v>1846</v>
      </c>
      <c r="VD216" t="s">
        <v>1767</v>
      </c>
      <c r="VE216" t="s">
        <v>1767</v>
      </c>
      <c r="VF216" t="s">
        <v>1763</v>
      </c>
      <c r="VG216" t="s">
        <v>1763</v>
      </c>
      <c r="VH216" t="s">
        <v>1767</v>
      </c>
      <c r="VI216" t="s">
        <v>1767</v>
      </c>
      <c r="VJ216" t="s">
        <v>1767</v>
      </c>
      <c r="VK216" t="s">
        <v>1767</v>
      </c>
      <c r="VL216" t="s">
        <v>1767</v>
      </c>
      <c r="VM216" t="s">
        <v>1767</v>
      </c>
      <c r="VN216" t="s">
        <v>1767</v>
      </c>
      <c r="VO216" t="s">
        <v>1767</v>
      </c>
      <c r="VP216" t="s">
        <v>1767</v>
      </c>
      <c r="VQ216" t="s">
        <v>1767</v>
      </c>
      <c r="VY216" t="s">
        <v>1763</v>
      </c>
      <c r="VZ216" t="s">
        <v>1763</v>
      </c>
      <c r="WA216" t="s">
        <v>1763</v>
      </c>
      <c r="WB216" t="s">
        <v>1767</v>
      </c>
      <c r="WJ216" t="s">
        <v>1763</v>
      </c>
      <c r="WK216" t="s">
        <v>1767</v>
      </c>
      <c r="WL216" t="s">
        <v>1767</v>
      </c>
      <c r="WM216" t="s">
        <v>1767</v>
      </c>
      <c r="WN216" t="s">
        <v>1767</v>
      </c>
      <c r="WO216" t="s">
        <v>1767</v>
      </c>
      <c r="WP216" t="s">
        <v>1763</v>
      </c>
      <c r="WQ216" t="s">
        <v>1767</v>
      </c>
      <c r="WR216" t="s">
        <v>1767</v>
      </c>
      <c r="WS216" t="s">
        <v>1011</v>
      </c>
      <c r="WU216" t="s">
        <v>1763</v>
      </c>
      <c r="WV216" t="s">
        <v>1767</v>
      </c>
      <c r="WW216" t="s">
        <v>1763</v>
      </c>
      <c r="WX216" t="s">
        <v>1767</v>
      </c>
      <c r="WY216" t="s">
        <v>1767</v>
      </c>
      <c r="WZ216" t="s">
        <v>1767</v>
      </c>
      <c r="XA216" t="s">
        <v>1767</v>
      </c>
      <c r="XB216" t="s">
        <v>1767</v>
      </c>
      <c r="XC216" t="s">
        <v>1802</v>
      </c>
      <c r="XD216" t="s">
        <v>1763</v>
      </c>
      <c r="XE216" t="s">
        <v>1767</v>
      </c>
      <c r="XF216" t="s">
        <v>1767</v>
      </c>
      <c r="XG216" t="s">
        <v>1767</v>
      </c>
      <c r="XH216" t="s">
        <v>1767</v>
      </c>
      <c r="XI216" t="s">
        <v>1767</v>
      </c>
      <c r="XJ216" t="s">
        <v>1767</v>
      </c>
      <c r="XK216" t="s">
        <v>1767</v>
      </c>
      <c r="XL216" t="s">
        <v>1767</v>
      </c>
      <c r="XM216" t="s">
        <v>1767</v>
      </c>
      <c r="XN216" t="s">
        <v>1767</v>
      </c>
      <c r="XO216" t="s">
        <v>1767</v>
      </c>
      <c r="XP216" t="s">
        <v>1767</v>
      </c>
      <c r="XQ216" t="s">
        <v>1767</v>
      </c>
      <c r="XR216" t="s">
        <v>1763</v>
      </c>
      <c r="XS216" t="s">
        <v>1763</v>
      </c>
      <c r="XT216" t="s">
        <v>1763</v>
      </c>
      <c r="XU216" t="s">
        <v>1767</v>
      </c>
      <c r="XV216" t="s">
        <v>1767</v>
      </c>
      <c r="XW216" t="s">
        <v>1767</v>
      </c>
      <c r="XX216" t="s">
        <v>1767</v>
      </c>
      <c r="XY216" t="s">
        <v>1767</v>
      </c>
      <c r="XZ216" t="s">
        <v>1767</v>
      </c>
      <c r="ZM216" t="s">
        <v>1767</v>
      </c>
      <c r="ZN216" t="s">
        <v>1767</v>
      </c>
      <c r="ZO216" t="s">
        <v>1767</v>
      </c>
      <c r="ZP216" t="s">
        <v>1767</v>
      </c>
      <c r="ZQ216" t="s">
        <v>1767</v>
      </c>
      <c r="ZR216" t="s">
        <v>1763</v>
      </c>
      <c r="ZS216" t="s">
        <v>1767</v>
      </c>
      <c r="ZT216" t="s">
        <v>1767</v>
      </c>
      <c r="ZU216" t="s">
        <v>1767</v>
      </c>
      <c r="ZV216" t="s">
        <v>1767</v>
      </c>
      <c r="ZW216" t="s">
        <v>1767</v>
      </c>
      <c r="ZX216" t="s">
        <v>1767</v>
      </c>
      <c r="ZY216" t="s">
        <v>1763</v>
      </c>
      <c r="ZZ216" t="s">
        <v>1767</v>
      </c>
      <c r="AAA216" t="s">
        <v>1763</v>
      </c>
      <c r="AAB216" t="s">
        <v>1767</v>
      </c>
      <c r="AAC216" t="s">
        <v>1767</v>
      </c>
      <c r="AAD216" t="s">
        <v>1767</v>
      </c>
      <c r="AAE216" t="s">
        <v>1767</v>
      </c>
      <c r="AAF216" t="s">
        <v>1767</v>
      </c>
      <c r="AAH216" t="s">
        <v>1767</v>
      </c>
      <c r="AAI216" t="s">
        <v>1767</v>
      </c>
      <c r="AAJ216" t="s">
        <v>1763</v>
      </c>
      <c r="AAK216" t="s">
        <v>1767</v>
      </c>
      <c r="AAL216" t="s">
        <v>1767</v>
      </c>
      <c r="AAM216" t="s">
        <v>1767</v>
      </c>
      <c r="AAN216" t="s">
        <v>1763</v>
      </c>
      <c r="AAO216" t="s">
        <v>1767</v>
      </c>
      <c r="AAP216" t="s">
        <v>1767</v>
      </c>
      <c r="AAQ216" t="s">
        <v>1767</v>
      </c>
      <c r="AAR216" t="s">
        <v>1767</v>
      </c>
      <c r="AAS216" t="s">
        <v>1767</v>
      </c>
      <c r="AAT216" t="s">
        <v>1767</v>
      </c>
      <c r="AAV216" t="s">
        <v>1767</v>
      </c>
      <c r="AAW216" t="s">
        <v>1767</v>
      </c>
      <c r="AAX216" t="s">
        <v>1767</v>
      </c>
      <c r="AAY216" t="s">
        <v>1767</v>
      </c>
      <c r="AAZ216" t="s">
        <v>1767</v>
      </c>
      <c r="ABA216" t="s">
        <v>1763</v>
      </c>
      <c r="ABB216" t="s">
        <v>1767</v>
      </c>
      <c r="ABC216" t="s">
        <v>1767</v>
      </c>
      <c r="ABD216" t="s">
        <v>1767</v>
      </c>
      <c r="ABE216" t="s">
        <v>1767</v>
      </c>
      <c r="ABF216" t="s">
        <v>1767</v>
      </c>
      <c r="ABG216" t="s">
        <v>1767</v>
      </c>
      <c r="ABH216" t="s">
        <v>1767</v>
      </c>
      <c r="ABI216" t="s">
        <v>1767</v>
      </c>
      <c r="ABJ216" t="s">
        <v>1767</v>
      </c>
      <c r="ABK216" t="s">
        <v>1767</v>
      </c>
      <c r="ABL216" t="s">
        <v>1767</v>
      </c>
      <c r="ABM216" t="s">
        <v>1767</v>
      </c>
      <c r="ABN216" t="s">
        <v>1767</v>
      </c>
      <c r="ABO216" t="s">
        <v>1767</v>
      </c>
      <c r="ABP216" t="s">
        <v>1767</v>
      </c>
      <c r="ABQ216" t="s">
        <v>1767</v>
      </c>
      <c r="ABR216" t="s">
        <v>1767</v>
      </c>
      <c r="ABS216" t="s">
        <v>1767</v>
      </c>
      <c r="ABT216" t="s">
        <v>1763</v>
      </c>
      <c r="ABU216" t="s">
        <v>1767</v>
      </c>
      <c r="ABV216" t="s">
        <v>1767</v>
      </c>
      <c r="ABW216" t="s">
        <v>1767</v>
      </c>
      <c r="ABX216" t="s">
        <v>1767</v>
      </c>
      <c r="ABY216" t="s">
        <v>1767</v>
      </c>
      <c r="ABZ216" t="s">
        <v>1767</v>
      </c>
      <c r="ACA216" t="s">
        <v>1767</v>
      </c>
      <c r="ACB216" t="s">
        <v>1767</v>
      </c>
      <c r="ACC216" t="s">
        <v>1767</v>
      </c>
      <c r="ACD216" t="s">
        <v>1767</v>
      </c>
      <c r="ACE216" t="s">
        <v>1767</v>
      </c>
      <c r="ACF216" t="s">
        <v>1767</v>
      </c>
      <c r="ACG216" t="s">
        <v>1767</v>
      </c>
      <c r="ACH216" t="s">
        <v>1767</v>
      </c>
      <c r="ACI216" t="s">
        <v>1767</v>
      </c>
    </row>
    <row r="217" spans="1:763">
      <c r="A217" t="s">
        <v>1703</v>
      </c>
      <c r="B217" t="s">
        <v>1704</v>
      </c>
      <c r="C217" t="s">
        <v>1705</v>
      </c>
      <c r="D217" t="s">
        <v>977</v>
      </c>
      <c r="E217" t="s">
        <v>977</v>
      </c>
      <c r="P217" t="s">
        <v>812</v>
      </c>
      <c r="Q217">
        <v>0.874863865752458</v>
      </c>
      <c r="T217" t="s">
        <v>1908</v>
      </c>
      <c r="V217" t="s">
        <v>1763</v>
      </c>
      <c r="X217" t="s">
        <v>1767</v>
      </c>
      <c r="Y217" t="s">
        <v>1764</v>
      </c>
      <c r="Z217" t="s">
        <v>1764</v>
      </c>
      <c r="AA217" t="s">
        <v>1828</v>
      </c>
      <c r="AB217" t="s">
        <v>1766</v>
      </c>
      <c r="AC217" t="s">
        <v>1249</v>
      </c>
      <c r="AD217" t="s">
        <v>1763</v>
      </c>
      <c r="AE217" t="s">
        <v>1810</v>
      </c>
      <c r="AF217" t="s">
        <v>845</v>
      </c>
      <c r="AG217" t="s">
        <v>818</v>
      </c>
      <c r="KF217" t="s">
        <v>1249</v>
      </c>
      <c r="KH217" t="s">
        <v>818</v>
      </c>
      <c r="KI217" t="s">
        <v>818</v>
      </c>
      <c r="KJ217" t="s">
        <v>818</v>
      </c>
      <c r="KK217" t="s">
        <v>845</v>
      </c>
      <c r="KL217" t="s">
        <v>818</v>
      </c>
      <c r="KM217" t="s">
        <v>845</v>
      </c>
      <c r="KN217" t="s">
        <v>845</v>
      </c>
      <c r="KO217" t="s">
        <v>845</v>
      </c>
      <c r="KP217" t="s">
        <v>845</v>
      </c>
      <c r="KQ217" t="s">
        <v>879</v>
      </c>
      <c r="KR217" t="s">
        <v>818</v>
      </c>
      <c r="KS217" t="s">
        <v>818</v>
      </c>
      <c r="KT217" t="s">
        <v>845</v>
      </c>
      <c r="KU217" t="s">
        <v>837</v>
      </c>
      <c r="KV217" t="s">
        <v>818</v>
      </c>
      <c r="KW217" t="s">
        <v>818</v>
      </c>
      <c r="KX217" t="s">
        <v>837</v>
      </c>
      <c r="KY217" t="s">
        <v>818</v>
      </c>
      <c r="KZ217" t="s">
        <v>879</v>
      </c>
      <c r="LA217" t="s">
        <v>837</v>
      </c>
      <c r="LB217" t="s">
        <v>845</v>
      </c>
      <c r="LC217" t="s">
        <v>836</v>
      </c>
      <c r="LD217" t="s">
        <v>1249</v>
      </c>
      <c r="LE217" t="s">
        <v>879</v>
      </c>
      <c r="LF217" t="s">
        <v>836</v>
      </c>
      <c r="LH217" t="s">
        <v>1767</v>
      </c>
      <c r="LI217" t="s">
        <v>1767</v>
      </c>
      <c r="LJ217" t="s">
        <v>1767</v>
      </c>
      <c r="LK217" t="s">
        <v>1767</v>
      </c>
      <c r="LL217" t="s">
        <v>1767</v>
      </c>
      <c r="LM217" t="s">
        <v>1767</v>
      </c>
      <c r="LO217" t="s">
        <v>1763</v>
      </c>
      <c r="LP217" t="s">
        <v>1767</v>
      </c>
      <c r="LQ217" t="s">
        <v>1767</v>
      </c>
      <c r="LR217" t="s">
        <v>845</v>
      </c>
      <c r="LV217" t="s">
        <v>845</v>
      </c>
      <c r="LX217" t="s">
        <v>1767</v>
      </c>
      <c r="MA217" t="s">
        <v>1793</v>
      </c>
      <c r="MB217" t="s">
        <v>913</v>
      </c>
      <c r="MC217" t="s">
        <v>1804</v>
      </c>
      <c r="MD217" t="s">
        <v>1763</v>
      </c>
      <c r="MF217" t="s">
        <v>1770</v>
      </c>
      <c r="MI217" t="s">
        <v>1763</v>
      </c>
      <c r="MJ217" t="s">
        <v>1771</v>
      </c>
      <c r="MK217" t="s">
        <v>1763</v>
      </c>
      <c r="ML217" t="s">
        <v>1767</v>
      </c>
      <c r="MM217" t="s">
        <v>1767</v>
      </c>
      <c r="MN217" t="s">
        <v>1767</v>
      </c>
      <c r="MO217" t="s">
        <v>1767</v>
      </c>
      <c r="MP217" t="s">
        <v>1767</v>
      </c>
      <c r="MQ217" t="s">
        <v>1767</v>
      </c>
      <c r="MR217" t="s">
        <v>1767</v>
      </c>
      <c r="MS217" t="s">
        <v>1767</v>
      </c>
      <c r="MT217" t="s">
        <v>1767</v>
      </c>
      <c r="MU217" t="s">
        <v>1763</v>
      </c>
      <c r="NC217" t="s">
        <v>1763</v>
      </c>
      <c r="ND217" t="s">
        <v>1767</v>
      </c>
      <c r="NE217" t="s">
        <v>1763</v>
      </c>
      <c r="NR217" t="s">
        <v>1763</v>
      </c>
      <c r="NS217" t="s">
        <v>1763</v>
      </c>
      <c r="NT217" t="s">
        <v>1788</v>
      </c>
      <c r="NU217" t="s">
        <v>1902</v>
      </c>
      <c r="NV217" t="s">
        <v>1767</v>
      </c>
      <c r="NX217" t="s">
        <v>1845</v>
      </c>
      <c r="NY217" t="s">
        <v>837</v>
      </c>
      <c r="NZ217" t="s">
        <v>903</v>
      </c>
      <c r="OP217" t="s">
        <v>1767</v>
      </c>
      <c r="OQ217" t="s">
        <v>1774</v>
      </c>
      <c r="OR217" t="s">
        <v>1775</v>
      </c>
      <c r="OS217" t="s">
        <v>1806</v>
      </c>
      <c r="OT217" t="s">
        <v>1767</v>
      </c>
      <c r="OU217" t="s">
        <v>1763</v>
      </c>
      <c r="OV217" t="s">
        <v>1777</v>
      </c>
      <c r="OW217" t="s">
        <v>1798</v>
      </c>
      <c r="OX217" t="s">
        <v>832</v>
      </c>
      <c r="OY217" t="s">
        <v>1779</v>
      </c>
      <c r="OZ217" t="s">
        <v>865</v>
      </c>
      <c r="PA217" t="s">
        <v>1767</v>
      </c>
      <c r="PB217" t="s">
        <v>1767</v>
      </c>
      <c r="PC217" t="s">
        <v>1767</v>
      </c>
      <c r="PD217" t="s">
        <v>1767</v>
      </c>
      <c r="PE217" t="s">
        <v>1767</v>
      </c>
      <c r="PF217" t="s">
        <v>1767</v>
      </c>
      <c r="PG217" t="s">
        <v>1763</v>
      </c>
      <c r="PH217" t="s">
        <v>1767</v>
      </c>
      <c r="PI217" t="s">
        <v>1767</v>
      </c>
      <c r="PJ217" t="s">
        <v>1767</v>
      </c>
      <c r="PK217" t="s">
        <v>1767</v>
      </c>
      <c r="PL217" t="s">
        <v>1780</v>
      </c>
      <c r="PM217" t="s">
        <v>837</v>
      </c>
      <c r="PN217" t="s">
        <v>845</v>
      </c>
      <c r="PO217" t="s">
        <v>1807</v>
      </c>
      <c r="PP217" t="s">
        <v>1782</v>
      </c>
      <c r="PQ217" t="s">
        <v>1763</v>
      </c>
      <c r="PR217" t="s">
        <v>1763</v>
      </c>
      <c r="PS217" t="s">
        <v>1767</v>
      </c>
      <c r="PT217" t="s">
        <v>1767</v>
      </c>
      <c r="PU217" t="s">
        <v>1767</v>
      </c>
      <c r="PV217" t="s">
        <v>1767</v>
      </c>
      <c r="PW217" t="s">
        <v>1767</v>
      </c>
      <c r="PX217" t="s">
        <v>1767</v>
      </c>
      <c r="PY217" t="s">
        <v>1767</v>
      </c>
      <c r="PZ217" t="s">
        <v>1783</v>
      </c>
      <c r="QD217" t="s">
        <v>1815</v>
      </c>
      <c r="QE217" t="s">
        <v>845</v>
      </c>
      <c r="QF217" t="s">
        <v>1763</v>
      </c>
      <c r="QG217" t="s">
        <v>1763</v>
      </c>
      <c r="QH217" t="s">
        <v>1763</v>
      </c>
      <c r="QI217" t="s">
        <v>1767</v>
      </c>
      <c r="QJ217" t="s">
        <v>1763</v>
      </c>
      <c r="QK217" t="s">
        <v>1763</v>
      </c>
      <c r="QL217" t="s">
        <v>1767</v>
      </c>
      <c r="QM217" t="s">
        <v>1767</v>
      </c>
      <c r="QN217" t="s">
        <v>1767</v>
      </c>
      <c r="QO217" t="s">
        <v>1767</v>
      </c>
      <c r="QP217" t="s">
        <v>1767</v>
      </c>
      <c r="QQ217" t="s">
        <v>1767</v>
      </c>
      <c r="QR217" t="s">
        <v>1763</v>
      </c>
      <c r="QS217" t="s">
        <v>1767</v>
      </c>
      <c r="QT217" t="s">
        <v>1763</v>
      </c>
      <c r="QU217" t="s">
        <v>1767</v>
      </c>
      <c r="QV217" t="s">
        <v>1767</v>
      </c>
      <c r="QW217" t="s">
        <v>1767</v>
      </c>
      <c r="QX217" t="s">
        <v>1763</v>
      </c>
      <c r="QY217" t="s">
        <v>1767</v>
      </c>
      <c r="QZ217" t="s">
        <v>1767</v>
      </c>
      <c r="RA217" t="s">
        <v>1767</v>
      </c>
      <c r="RB217" t="s">
        <v>1767</v>
      </c>
      <c r="RC217" t="s">
        <v>1767</v>
      </c>
      <c r="RD217" t="s">
        <v>1767</v>
      </c>
      <c r="RE217" t="s">
        <v>1763</v>
      </c>
      <c r="RF217" t="s">
        <v>1767</v>
      </c>
      <c r="RG217" t="s">
        <v>1767</v>
      </c>
      <c r="RH217" t="s">
        <v>1767</v>
      </c>
      <c r="RI217" t="s">
        <v>1767</v>
      </c>
      <c r="RJ217" t="s">
        <v>1767</v>
      </c>
      <c r="RK217" t="s">
        <v>1767</v>
      </c>
      <c r="RZ217" t="s">
        <v>1763</v>
      </c>
      <c r="SA217" t="s">
        <v>1767</v>
      </c>
      <c r="SB217" t="s">
        <v>1767</v>
      </c>
      <c r="SC217" t="s">
        <v>1767</v>
      </c>
      <c r="SD217" t="s">
        <v>1767</v>
      </c>
      <c r="SE217" t="s">
        <v>1767</v>
      </c>
      <c r="SF217" t="s">
        <v>1767</v>
      </c>
      <c r="SG217" t="s">
        <v>1767</v>
      </c>
      <c r="SH217" t="s">
        <v>1767</v>
      </c>
      <c r="SI217" t="s">
        <v>1767</v>
      </c>
      <c r="SJ217" t="s">
        <v>1763</v>
      </c>
      <c r="SK217" t="s">
        <v>1767</v>
      </c>
      <c r="SL217" t="s">
        <v>1767</v>
      </c>
      <c r="SM217" t="s">
        <v>1767</v>
      </c>
      <c r="SN217" t="s">
        <v>1767</v>
      </c>
      <c r="SO217" t="s">
        <v>1767</v>
      </c>
      <c r="SP217" t="s">
        <v>1767</v>
      </c>
      <c r="SQ217" t="s">
        <v>1767</v>
      </c>
      <c r="SR217" t="s">
        <v>1767</v>
      </c>
      <c r="SS217" t="s">
        <v>1767</v>
      </c>
      <c r="ST217" t="s">
        <v>1767</v>
      </c>
      <c r="SU217" t="s">
        <v>1767</v>
      </c>
      <c r="SV217" t="s">
        <v>1767</v>
      </c>
      <c r="SW217" t="s">
        <v>1767</v>
      </c>
      <c r="SX217" t="s">
        <v>1767</v>
      </c>
      <c r="SY217" t="s">
        <v>1767</v>
      </c>
      <c r="SZ217" t="s">
        <v>1767</v>
      </c>
      <c r="TA217" t="s">
        <v>1767</v>
      </c>
      <c r="TB217" t="s">
        <v>1767</v>
      </c>
      <c r="TC217" t="s">
        <v>1767</v>
      </c>
      <c r="TD217" t="s">
        <v>1767</v>
      </c>
      <c r="TE217" t="s">
        <v>1767</v>
      </c>
      <c r="TF217" t="s">
        <v>1763</v>
      </c>
      <c r="TG217" t="s">
        <v>1767</v>
      </c>
      <c r="TH217" t="s">
        <v>1767</v>
      </c>
      <c r="TI217" t="s">
        <v>1767</v>
      </c>
      <c r="TJ217" t="s">
        <v>1767</v>
      </c>
      <c r="TU217" t="s">
        <v>1767</v>
      </c>
      <c r="TY217" t="s">
        <v>1767</v>
      </c>
      <c r="TZ217" t="s">
        <v>1767</v>
      </c>
      <c r="UA217" t="s">
        <v>1767</v>
      </c>
      <c r="UB217" t="s">
        <v>1767</v>
      </c>
      <c r="UC217" t="s">
        <v>1767</v>
      </c>
      <c r="UD217" t="s">
        <v>1767</v>
      </c>
      <c r="UE217" t="s">
        <v>1767</v>
      </c>
      <c r="UF217" t="s">
        <v>1767</v>
      </c>
      <c r="UG217" t="s">
        <v>1767</v>
      </c>
      <c r="UH217" t="s">
        <v>1763</v>
      </c>
      <c r="UI217" t="s">
        <v>1767</v>
      </c>
      <c r="UJ217" t="s">
        <v>1767</v>
      </c>
      <c r="UK217" t="s">
        <v>1767</v>
      </c>
      <c r="UL217" t="s">
        <v>1818</v>
      </c>
      <c r="UM217" t="s">
        <v>1818</v>
      </c>
      <c r="UN217" t="s">
        <v>1763</v>
      </c>
      <c r="UO217" t="s">
        <v>1763</v>
      </c>
      <c r="UP217" t="s">
        <v>1767</v>
      </c>
      <c r="UQ217" t="s">
        <v>1767</v>
      </c>
      <c r="UR217" t="s">
        <v>1767</v>
      </c>
      <c r="US217" t="s">
        <v>1767</v>
      </c>
      <c r="UT217" t="s">
        <v>1767</v>
      </c>
      <c r="UU217" t="s">
        <v>1767</v>
      </c>
      <c r="UV217" t="s">
        <v>1767</v>
      </c>
      <c r="UW217" t="s">
        <v>1767</v>
      </c>
      <c r="UX217" t="s">
        <v>1767</v>
      </c>
      <c r="UY217" t="s">
        <v>1767</v>
      </c>
      <c r="UZ217" t="s">
        <v>1767</v>
      </c>
      <c r="VD217" t="s">
        <v>1763</v>
      </c>
      <c r="VE217" t="s">
        <v>1767</v>
      </c>
      <c r="VF217" t="s">
        <v>1767</v>
      </c>
      <c r="VG217" t="s">
        <v>1767</v>
      </c>
      <c r="VH217" t="s">
        <v>1767</v>
      </c>
      <c r="VI217" t="s">
        <v>1767</v>
      </c>
      <c r="VJ217" t="s">
        <v>1767</v>
      </c>
      <c r="VK217" t="s">
        <v>1767</v>
      </c>
      <c r="VL217" t="s">
        <v>1767</v>
      </c>
      <c r="VM217" t="s">
        <v>1767</v>
      </c>
      <c r="VN217" t="s">
        <v>1767</v>
      </c>
      <c r="VO217" t="s">
        <v>1767</v>
      </c>
      <c r="VP217" t="s">
        <v>1767</v>
      </c>
      <c r="VQ217" t="s">
        <v>1767</v>
      </c>
      <c r="VR217" t="s">
        <v>1767</v>
      </c>
      <c r="VY217" t="s">
        <v>1767</v>
      </c>
      <c r="VZ217" t="s">
        <v>1767</v>
      </c>
      <c r="WA217" t="s">
        <v>1763</v>
      </c>
      <c r="WB217" t="s">
        <v>1763</v>
      </c>
      <c r="WC217" t="s">
        <v>1763</v>
      </c>
      <c r="WD217" t="s">
        <v>1763</v>
      </c>
      <c r="WE217" t="s">
        <v>1767</v>
      </c>
      <c r="WF217" t="s">
        <v>1767</v>
      </c>
      <c r="WG217" t="s">
        <v>1767</v>
      </c>
      <c r="WH217" t="s">
        <v>1767</v>
      </c>
      <c r="WI217" t="s">
        <v>1767</v>
      </c>
      <c r="WJ217" t="s">
        <v>1763</v>
      </c>
      <c r="WK217" t="s">
        <v>1763</v>
      </c>
      <c r="WL217" t="s">
        <v>1767</v>
      </c>
      <c r="WM217" t="s">
        <v>1767</v>
      </c>
      <c r="WN217" t="s">
        <v>1767</v>
      </c>
      <c r="WO217" t="s">
        <v>1767</v>
      </c>
      <c r="WP217" t="s">
        <v>1767</v>
      </c>
      <c r="WQ217" t="s">
        <v>1767</v>
      </c>
      <c r="WR217" t="s">
        <v>1767</v>
      </c>
      <c r="WS217" t="s">
        <v>849</v>
      </c>
      <c r="WU217" t="s">
        <v>1767</v>
      </c>
      <c r="WV217" t="s">
        <v>1763</v>
      </c>
      <c r="WW217" t="s">
        <v>1763</v>
      </c>
      <c r="WX217" t="s">
        <v>1767</v>
      </c>
      <c r="WY217" t="s">
        <v>1763</v>
      </c>
      <c r="WZ217" t="s">
        <v>1767</v>
      </c>
      <c r="XA217" t="s">
        <v>1767</v>
      </c>
      <c r="XB217" t="s">
        <v>1767</v>
      </c>
      <c r="XC217" t="s">
        <v>1789</v>
      </c>
      <c r="XD217" t="s">
        <v>1763</v>
      </c>
      <c r="XE217" t="s">
        <v>1763</v>
      </c>
      <c r="XF217" t="s">
        <v>1767</v>
      </c>
      <c r="XG217" t="s">
        <v>1767</v>
      </c>
      <c r="XH217" t="s">
        <v>1767</v>
      </c>
      <c r="XI217" t="s">
        <v>1767</v>
      </c>
      <c r="XJ217" t="s">
        <v>1767</v>
      </c>
      <c r="XK217" t="s">
        <v>1767</v>
      </c>
      <c r="XL217" t="s">
        <v>1767</v>
      </c>
      <c r="XM217" t="s">
        <v>1767</v>
      </c>
      <c r="XN217" t="s">
        <v>1767</v>
      </c>
      <c r="XO217" t="s">
        <v>1767</v>
      </c>
      <c r="XP217" t="s">
        <v>1767</v>
      </c>
      <c r="XQ217" t="s">
        <v>1767</v>
      </c>
      <c r="XR217" t="s">
        <v>1767</v>
      </c>
      <c r="XS217" t="s">
        <v>1763</v>
      </c>
      <c r="XT217" t="s">
        <v>1767</v>
      </c>
      <c r="XU217" t="s">
        <v>1767</v>
      </c>
      <c r="XV217" t="s">
        <v>1767</v>
      </c>
      <c r="XW217" t="s">
        <v>1767</v>
      </c>
      <c r="XX217" t="s">
        <v>1767</v>
      </c>
      <c r="XY217" t="s">
        <v>1767</v>
      </c>
      <c r="XZ217" t="s">
        <v>1767</v>
      </c>
      <c r="ZM217" t="s">
        <v>1767</v>
      </c>
      <c r="ZN217" t="s">
        <v>1767</v>
      </c>
      <c r="ZO217" t="s">
        <v>1767</v>
      </c>
      <c r="ZP217" t="s">
        <v>1767</v>
      </c>
      <c r="ZQ217" t="s">
        <v>1767</v>
      </c>
      <c r="ZR217" t="s">
        <v>1763</v>
      </c>
      <c r="ZS217" t="s">
        <v>1767</v>
      </c>
      <c r="ZT217" t="s">
        <v>1767</v>
      </c>
      <c r="ZU217" t="s">
        <v>1767</v>
      </c>
      <c r="ZV217" t="s">
        <v>1767</v>
      </c>
      <c r="ZW217" t="s">
        <v>1767</v>
      </c>
      <c r="ZX217" t="s">
        <v>1767</v>
      </c>
      <c r="ZY217" t="s">
        <v>1767</v>
      </c>
      <c r="ZZ217" t="s">
        <v>1767</v>
      </c>
      <c r="AAA217" t="s">
        <v>1767</v>
      </c>
      <c r="AAB217" t="s">
        <v>1767</v>
      </c>
      <c r="AAC217" t="s">
        <v>1767</v>
      </c>
      <c r="AAD217" t="s">
        <v>1767</v>
      </c>
      <c r="AAE217" t="s">
        <v>1767</v>
      </c>
      <c r="AAF217" t="s">
        <v>1767</v>
      </c>
      <c r="AAH217" t="s">
        <v>1763</v>
      </c>
      <c r="AAI217" t="s">
        <v>1767</v>
      </c>
      <c r="AAJ217" t="s">
        <v>1763</v>
      </c>
      <c r="AAK217" t="s">
        <v>1767</v>
      </c>
      <c r="AAL217" t="s">
        <v>1767</v>
      </c>
      <c r="AAM217" t="s">
        <v>1767</v>
      </c>
      <c r="AAN217" t="s">
        <v>1767</v>
      </c>
      <c r="AAO217" t="s">
        <v>1767</v>
      </c>
      <c r="AAP217" t="s">
        <v>1767</v>
      </c>
      <c r="AAQ217" t="s">
        <v>1767</v>
      </c>
      <c r="AAR217" t="s">
        <v>1763</v>
      </c>
      <c r="AAS217" t="s">
        <v>1767</v>
      </c>
      <c r="AAT217" t="s">
        <v>1767</v>
      </c>
      <c r="AAU217" t="s">
        <v>1975</v>
      </c>
      <c r="AAV217" t="s">
        <v>1767</v>
      </c>
      <c r="AAW217" t="s">
        <v>1767</v>
      </c>
      <c r="AAX217" t="s">
        <v>1767</v>
      </c>
      <c r="AAY217" t="s">
        <v>1767</v>
      </c>
      <c r="AAZ217" t="s">
        <v>1767</v>
      </c>
      <c r="ABA217" t="s">
        <v>1767</v>
      </c>
      <c r="ABB217" t="s">
        <v>1763</v>
      </c>
      <c r="ABC217" t="s">
        <v>1767</v>
      </c>
      <c r="ABD217" t="s">
        <v>1763</v>
      </c>
      <c r="ABE217" t="s">
        <v>1763</v>
      </c>
      <c r="ABF217" t="s">
        <v>1767</v>
      </c>
      <c r="ABG217" t="s">
        <v>1767</v>
      </c>
      <c r="ABH217" t="s">
        <v>1767</v>
      </c>
      <c r="ABI217" t="s">
        <v>1767</v>
      </c>
      <c r="ABJ217" t="s">
        <v>1767</v>
      </c>
      <c r="ABK217" t="s">
        <v>1767</v>
      </c>
      <c r="ABL217" t="s">
        <v>1767</v>
      </c>
      <c r="ABM217" t="s">
        <v>1767</v>
      </c>
      <c r="ABN217" t="s">
        <v>1767</v>
      </c>
      <c r="ABO217" t="s">
        <v>1767</v>
      </c>
      <c r="ABP217" t="s">
        <v>1767</v>
      </c>
      <c r="ABQ217" t="s">
        <v>1767</v>
      </c>
      <c r="ABR217" t="s">
        <v>1767</v>
      </c>
      <c r="ABS217" t="s">
        <v>1767</v>
      </c>
      <c r="ABT217" t="s">
        <v>1767</v>
      </c>
      <c r="ABU217" t="s">
        <v>1767</v>
      </c>
      <c r="ABV217" t="s">
        <v>1767</v>
      </c>
      <c r="ABW217" t="s">
        <v>1763</v>
      </c>
      <c r="ABX217" t="s">
        <v>1767</v>
      </c>
      <c r="ABY217" t="s">
        <v>1767</v>
      </c>
      <c r="ABZ217" t="s">
        <v>1767</v>
      </c>
      <c r="ACA217" t="s">
        <v>1767</v>
      </c>
      <c r="ACB217" t="s">
        <v>1767</v>
      </c>
      <c r="ACC217" t="s">
        <v>1767</v>
      </c>
      <c r="ACD217" t="s">
        <v>1767</v>
      </c>
      <c r="ACE217" t="s">
        <v>1767</v>
      </c>
      <c r="ACF217" t="s">
        <v>1767</v>
      </c>
      <c r="ACG217" t="s">
        <v>1767</v>
      </c>
      <c r="ACH217" t="s">
        <v>1767</v>
      </c>
      <c r="ACI217" t="s">
        <v>1767</v>
      </c>
    </row>
    <row r="218" spans="1:763">
      <c r="A218" t="s">
        <v>1707</v>
      </c>
      <c r="B218" t="s">
        <v>1708</v>
      </c>
      <c r="C218" t="s">
        <v>1709</v>
      </c>
      <c r="D218" t="s">
        <v>1389</v>
      </c>
      <c r="E218" t="s">
        <v>1389</v>
      </c>
      <c r="P218" t="s">
        <v>812</v>
      </c>
      <c r="Q218">
        <v>0.874863865752458</v>
      </c>
      <c r="T218" t="s">
        <v>1847</v>
      </c>
      <c r="V218" t="s">
        <v>1763</v>
      </c>
      <c r="X218" t="s">
        <v>1763</v>
      </c>
      <c r="Y218" t="s">
        <v>1764</v>
      </c>
      <c r="AA218" t="s">
        <v>1765</v>
      </c>
      <c r="AB218" t="s">
        <v>1766</v>
      </c>
      <c r="AC218" t="s">
        <v>892</v>
      </c>
      <c r="AD218" t="s">
        <v>1767</v>
      </c>
      <c r="AE218" t="s">
        <v>892</v>
      </c>
      <c r="AF218" t="s">
        <v>818</v>
      </c>
      <c r="AG218" t="s">
        <v>818</v>
      </c>
      <c r="KF218" t="s">
        <v>892</v>
      </c>
      <c r="KH218" t="s">
        <v>818</v>
      </c>
      <c r="KI218" t="s">
        <v>845</v>
      </c>
      <c r="KJ218" t="s">
        <v>818</v>
      </c>
      <c r="KK218" t="s">
        <v>845</v>
      </c>
      <c r="KL218" t="s">
        <v>818</v>
      </c>
      <c r="KM218" t="s">
        <v>818</v>
      </c>
      <c r="KN218" t="s">
        <v>845</v>
      </c>
      <c r="KO218" t="s">
        <v>818</v>
      </c>
      <c r="KP218" t="s">
        <v>837</v>
      </c>
      <c r="KQ218" t="s">
        <v>845</v>
      </c>
      <c r="KR218" t="s">
        <v>818</v>
      </c>
      <c r="KS218" t="s">
        <v>818</v>
      </c>
      <c r="KT218" t="s">
        <v>818</v>
      </c>
      <c r="KU218" t="s">
        <v>845</v>
      </c>
      <c r="KV218" t="s">
        <v>818</v>
      </c>
      <c r="KW218" t="s">
        <v>845</v>
      </c>
      <c r="KX218" t="s">
        <v>845</v>
      </c>
      <c r="KY218" t="s">
        <v>818</v>
      </c>
      <c r="KZ218" t="s">
        <v>845</v>
      </c>
      <c r="LA218" t="s">
        <v>837</v>
      </c>
      <c r="LB218" t="s">
        <v>845</v>
      </c>
      <c r="LC218" t="s">
        <v>879</v>
      </c>
      <c r="LD218" t="s">
        <v>892</v>
      </c>
      <c r="LE218" t="s">
        <v>837</v>
      </c>
      <c r="LF218" t="s">
        <v>879</v>
      </c>
      <c r="LH218" t="s">
        <v>1767</v>
      </c>
      <c r="LI218" t="s">
        <v>1767</v>
      </c>
      <c r="LJ218" t="s">
        <v>1767</v>
      </c>
      <c r="LK218" t="s">
        <v>1767</v>
      </c>
      <c r="LL218" t="s">
        <v>1767</v>
      </c>
      <c r="LM218" t="s">
        <v>1767</v>
      </c>
      <c r="LO218" t="s">
        <v>1763</v>
      </c>
      <c r="LP218" t="s">
        <v>1763</v>
      </c>
      <c r="LQ218" t="s">
        <v>1767</v>
      </c>
      <c r="LR218" t="s">
        <v>818</v>
      </c>
      <c r="LS218" t="s">
        <v>818</v>
      </c>
      <c r="LT218" t="s">
        <v>818</v>
      </c>
      <c r="LU218" t="s">
        <v>818</v>
      </c>
      <c r="LV218" t="s">
        <v>818</v>
      </c>
      <c r="LW218" t="s">
        <v>818</v>
      </c>
      <c r="LX218" t="s">
        <v>1767</v>
      </c>
      <c r="MA218" t="s">
        <v>1965</v>
      </c>
      <c r="MB218" t="s">
        <v>821</v>
      </c>
      <c r="MC218" t="s">
        <v>1804</v>
      </c>
      <c r="MD218" t="s">
        <v>1763</v>
      </c>
      <c r="MF218" t="s">
        <v>1770</v>
      </c>
      <c r="MI218" t="s">
        <v>1767</v>
      </c>
      <c r="MJ218" t="s">
        <v>1771</v>
      </c>
      <c r="MK218" t="s">
        <v>1763</v>
      </c>
      <c r="ML218" t="s">
        <v>1763</v>
      </c>
      <c r="MM218" t="s">
        <v>1767</v>
      </c>
      <c r="MN218" t="s">
        <v>1767</v>
      </c>
      <c r="MO218" t="s">
        <v>1767</v>
      </c>
      <c r="MP218" t="s">
        <v>1767</v>
      </c>
      <c r="MQ218" t="s">
        <v>1767</v>
      </c>
      <c r="MR218" t="s">
        <v>1767</v>
      </c>
      <c r="MS218" t="s">
        <v>1767</v>
      </c>
      <c r="MT218" t="s">
        <v>1767</v>
      </c>
      <c r="MU218" t="s">
        <v>1763</v>
      </c>
      <c r="NC218" t="s">
        <v>1763</v>
      </c>
      <c r="ND218" t="s">
        <v>1767</v>
      </c>
      <c r="NE218" t="s">
        <v>1763</v>
      </c>
      <c r="NF218" t="s">
        <v>1767</v>
      </c>
      <c r="NG218" t="s">
        <v>1763</v>
      </c>
      <c r="NH218" t="s">
        <v>1767</v>
      </c>
      <c r="NI218" t="s">
        <v>1767</v>
      </c>
      <c r="NJ218" t="s">
        <v>1767</v>
      </c>
      <c r="NK218" t="s">
        <v>1767</v>
      </c>
      <c r="NL218" t="s">
        <v>1763</v>
      </c>
      <c r="NM218" t="s">
        <v>1767</v>
      </c>
      <c r="NN218" t="s">
        <v>1763</v>
      </c>
      <c r="NO218" t="s">
        <v>1767</v>
      </c>
      <c r="NP218" t="s">
        <v>1767</v>
      </c>
      <c r="NQ218" t="s">
        <v>1767</v>
      </c>
      <c r="NR218" t="s">
        <v>1763</v>
      </c>
      <c r="NS218" t="s">
        <v>1767</v>
      </c>
      <c r="NU218" t="s">
        <v>1882</v>
      </c>
      <c r="NX218" t="s">
        <v>1773</v>
      </c>
      <c r="NY218" t="s">
        <v>845</v>
      </c>
      <c r="NZ218" t="s">
        <v>903</v>
      </c>
      <c r="OP218" t="s">
        <v>1767</v>
      </c>
      <c r="OQ218" t="s">
        <v>1774</v>
      </c>
      <c r="OR218" t="s">
        <v>1775</v>
      </c>
      <c r="OS218" t="s">
        <v>1776</v>
      </c>
      <c r="OT218" t="s">
        <v>1763</v>
      </c>
      <c r="OU218" t="s">
        <v>1763</v>
      </c>
      <c r="OV218" t="s">
        <v>1777</v>
      </c>
      <c r="OW218" t="s">
        <v>1778</v>
      </c>
      <c r="OX218" t="s">
        <v>832</v>
      </c>
      <c r="OY218" t="s">
        <v>1779</v>
      </c>
      <c r="OZ218" t="s">
        <v>849</v>
      </c>
      <c r="PA218" t="s">
        <v>1763</v>
      </c>
      <c r="PB218" t="s">
        <v>1767</v>
      </c>
      <c r="PC218" t="s">
        <v>1767</v>
      </c>
      <c r="PD218" t="s">
        <v>1767</v>
      </c>
      <c r="PE218" t="s">
        <v>1763</v>
      </c>
      <c r="PF218" t="s">
        <v>1763</v>
      </c>
      <c r="PG218" t="s">
        <v>1767</v>
      </c>
      <c r="PH218" t="s">
        <v>1767</v>
      </c>
      <c r="PI218" t="s">
        <v>1767</v>
      </c>
      <c r="PJ218" t="s">
        <v>1767</v>
      </c>
      <c r="PK218" t="s">
        <v>1763</v>
      </c>
      <c r="PL218" t="s">
        <v>1832</v>
      </c>
      <c r="PM218" t="s">
        <v>1057</v>
      </c>
      <c r="PN218" t="s">
        <v>837</v>
      </c>
      <c r="PO218" t="s">
        <v>1807</v>
      </c>
      <c r="PP218" t="s">
        <v>1813</v>
      </c>
      <c r="PQ218" t="s">
        <v>1767</v>
      </c>
      <c r="PR218" t="s">
        <v>1763</v>
      </c>
      <c r="PS218" t="s">
        <v>1767</v>
      </c>
      <c r="PT218" t="s">
        <v>1763</v>
      </c>
      <c r="PU218" t="s">
        <v>1767</v>
      </c>
      <c r="PV218" t="s">
        <v>1767</v>
      </c>
      <c r="PW218" t="s">
        <v>1767</v>
      </c>
      <c r="PX218" t="s">
        <v>1767</v>
      </c>
      <c r="PY218" t="s">
        <v>1767</v>
      </c>
      <c r="PZ218" t="s">
        <v>1783</v>
      </c>
      <c r="QA218" t="s">
        <v>1896</v>
      </c>
      <c r="QB218" t="s">
        <v>1814</v>
      </c>
      <c r="QC218" t="s">
        <v>1851</v>
      </c>
      <c r="QD218" t="s">
        <v>1786</v>
      </c>
      <c r="QE218" t="s">
        <v>845</v>
      </c>
      <c r="QF218" t="s">
        <v>1763</v>
      </c>
      <c r="QG218" t="s">
        <v>1763</v>
      </c>
      <c r="QH218" t="s">
        <v>1763</v>
      </c>
      <c r="QI218" t="s">
        <v>1763</v>
      </c>
      <c r="QJ218" t="s">
        <v>1763</v>
      </c>
      <c r="QK218" t="s">
        <v>1763</v>
      </c>
      <c r="QL218" t="s">
        <v>1767</v>
      </c>
      <c r="QM218" t="s">
        <v>1763</v>
      </c>
      <c r="QN218" t="s">
        <v>1767</v>
      </c>
      <c r="QO218" t="s">
        <v>1767</v>
      </c>
      <c r="QP218" t="s">
        <v>1767</v>
      </c>
      <c r="QQ218" t="s">
        <v>1767</v>
      </c>
      <c r="QR218" t="s">
        <v>1763</v>
      </c>
      <c r="QS218" t="s">
        <v>1767</v>
      </c>
      <c r="QT218" t="s">
        <v>1767</v>
      </c>
      <c r="QU218" t="s">
        <v>1767</v>
      </c>
      <c r="QV218" t="s">
        <v>1767</v>
      </c>
      <c r="QW218" t="s">
        <v>1767</v>
      </c>
      <c r="QX218" t="s">
        <v>1767</v>
      </c>
      <c r="QY218" t="s">
        <v>1767</v>
      </c>
      <c r="QZ218" t="s">
        <v>1767</v>
      </c>
      <c r="RA218" t="s">
        <v>1763</v>
      </c>
      <c r="RB218" t="s">
        <v>1767</v>
      </c>
      <c r="RC218" t="s">
        <v>1767</v>
      </c>
      <c r="RD218" t="s">
        <v>1767</v>
      </c>
      <c r="RE218" t="s">
        <v>1767</v>
      </c>
      <c r="RF218" t="s">
        <v>1763</v>
      </c>
      <c r="RG218" t="s">
        <v>1763</v>
      </c>
      <c r="RH218" t="s">
        <v>1767</v>
      </c>
      <c r="RI218" t="s">
        <v>1767</v>
      </c>
      <c r="RJ218" t="s">
        <v>1767</v>
      </c>
      <c r="RK218" t="s">
        <v>1763</v>
      </c>
      <c r="RL218" t="s">
        <v>1763</v>
      </c>
      <c r="RM218" t="s">
        <v>1767</v>
      </c>
      <c r="RN218" t="s">
        <v>1767</v>
      </c>
      <c r="RO218" t="s">
        <v>1763</v>
      </c>
      <c r="RP218" t="s">
        <v>1767</v>
      </c>
      <c r="RQ218" t="s">
        <v>1767</v>
      </c>
      <c r="RR218" t="s">
        <v>1767</v>
      </c>
      <c r="RS218" t="s">
        <v>1767</v>
      </c>
      <c r="RT218" t="s">
        <v>1767</v>
      </c>
      <c r="RU218" t="s">
        <v>1767</v>
      </c>
      <c r="RV218" t="s">
        <v>1767</v>
      </c>
      <c r="RW218" t="s">
        <v>1767</v>
      </c>
      <c r="RX218" t="s">
        <v>845</v>
      </c>
      <c r="RY218" t="s">
        <v>999</v>
      </c>
      <c r="RZ218" t="s">
        <v>1767</v>
      </c>
      <c r="SB218" t="s">
        <v>1767</v>
      </c>
      <c r="SC218" t="s">
        <v>1763</v>
      </c>
      <c r="SD218" t="s">
        <v>1763</v>
      </c>
      <c r="SE218" t="s">
        <v>1767</v>
      </c>
      <c r="SF218" t="s">
        <v>1767</v>
      </c>
      <c r="SG218" t="s">
        <v>1763</v>
      </c>
      <c r="SH218" t="s">
        <v>1767</v>
      </c>
      <c r="SI218" t="s">
        <v>1767</v>
      </c>
      <c r="SJ218" t="s">
        <v>1767</v>
      </c>
      <c r="SK218" t="s">
        <v>1767</v>
      </c>
      <c r="SL218" t="s">
        <v>1767</v>
      </c>
      <c r="SM218" t="s">
        <v>1767</v>
      </c>
      <c r="SN218" t="s">
        <v>1767</v>
      </c>
      <c r="SO218" t="s">
        <v>1767</v>
      </c>
      <c r="SP218" t="s">
        <v>1767</v>
      </c>
      <c r="SQ218" t="s">
        <v>1763</v>
      </c>
      <c r="SR218" t="s">
        <v>1767</v>
      </c>
      <c r="SS218" t="s">
        <v>1767</v>
      </c>
      <c r="ST218" t="s">
        <v>1767</v>
      </c>
      <c r="SU218" t="s">
        <v>1767</v>
      </c>
      <c r="SV218" t="s">
        <v>1763</v>
      </c>
      <c r="SW218" t="s">
        <v>1763</v>
      </c>
      <c r="SX218" t="s">
        <v>1767</v>
      </c>
      <c r="SY218" t="s">
        <v>1767</v>
      </c>
      <c r="SZ218" t="s">
        <v>1767</v>
      </c>
      <c r="TA218" t="s">
        <v>1767</v>
      </c>
      <c r="TB218" t="s">
        <v>1767</v>
      </c>
      <c r="TC218" t="s">
        <v>1767</v>
      </c>
      <c r="TD218" t="s">
        <v>1767</v>
      </c>
      <c r="TE218" t="s">
        <v>1767</v>
      </c>
      <c r="TF218" t="s">
        <v>1767</v>
      </c>
      <c r="TG218" t="s">
        <v>1767</v>
      </c>
      <c r="TH218" t="s">
        <v>1767</v>
      </c>
      <c r="TI218" t="s">
        <v>1767</v>
      </c>
      <c r="TJ218" t="s">
        <v>1767</v>
      </c>
      <c r="TU218" t="s">
        <v>1767</v>
      </c>
      <c r="TY218" t="s">
        <v>1767</v>
      </c>
      <c r="TZ218" t="s">
        <v>1763</v>
      </c>
      <c r="UA218" t="s">
        <v>1767</v>
      </c>
      <c r="UB218" t="s">
        <v>1763</v>
      </c>
      <c r="UC218" t="s">
        <v>1763</v>
      </c>
      <c r="UD218" t="s">
        <v>1767</v>
      </c>
      <c r="UE218" t="s">
        <v>1767</v>
      </c>
      <c r="UF218" t="s">
        <v>1767</v>
      </c>
      <c r="UG218" t="s">
        <v>1767</v>
      </c>
      <c r="UH218" t="s">
        <v>1767</v>
      </c>
      <c r="UI218" t="s">
        <v>1767</v>
      </c>
      <c r="UJ218" t="s">
        <v>1767</v>
      </c>
      <c r="UK218" t="s">
        <v>1767</v>
      </c>
      <c r="UL218" t="s">
        <v>1763</v>
      </c>
      <c r="UM218" t="s">
        <v>1763</v>
      </c>
      <c r="UN218" t="s">
        <v>1767</v>
      </c>
      <c r="UO218" t="s">
        <v>1763</v>
      </c>
      <c r="UP218" t="s">
        <v>1767</v>
      </c>
      <c r="UQ218" t="s">
        <v>1767</v>
      </c>
      <c r="UR218" t="s">
        <v>1763</v>
      </c>
      <c r="US218" t="s">
        <v>1767</v>
      </c>
      <c r="UT218" t="s">
        <v>1767</v>
      </c>
      <c r="UU218" t="s">
        <v>1767</v>
      </c>
      <c r="UV218" t="s">
        <v>1767</v>
      </c>
      <c r="UW218" t="s">
        <v>1767</v>
      </c>
      <c r="UX218" t="s">
        <v>1767</v>
      </c>
      <c r="UY218" t="s">
        <v>1767</v>
      </c>
      <c r="UZ218" t="s">
        <v>1767</v>
      </c>
      <c r="VB218" t="s">
        <v>1787</v>
      </c>
      <c r="VC218" t="s">
        <v>1860</v>
      </c>
      <c r="VD218" t="s">
        <v>1767</v>
      </c>
      <c r="VE218" t="s">
        <v>1767</v>
      </c>
      <c r="VF218" t="s">
        <v>1763</v>
      </c>
      <c r="VG218" t="s">
        <v>1763</v>
      </c>
      <c r="VH218" t="s">
        <v>1763</v>
      </c>
      <c r="VI218" t="s">
        <v>1767</v>
      </c>
      <c r="VJ218" t="s">
        <v>1767</v>
      </c>
      <c r="VK218" t="s">
        <v>1767</v>
      </c>
      <c r="VL218" t="s">
        <v>1767</v>
      </c>
      <c r="VM218" t="s">
        <v>1767</v>
      </c>
      <c r="VN218" t="s">
        <v>1767</v>
      </c>
      <c r="VO218" t="s">
        <v>1767</v>
      </c>
      <c r="VP218" t="s">
        <v>1767</v>
      </c>
      <c r="VQ218" t="s">
        <v>1767</v>
      </c>
      <c r="VY218" t="s">
        <v>1767</v>
      </c>
      <c r="VZ218" t="s">
        <v>1767</v>
      </c>
      <c r="WA218" t="s">
        <v>1767</v>
      </c>
      <c r="WJ218" t="s">
        <v>1763</v>
      </c>
      <c r="WK218" t="s">
        <v>1763</v>
      </c>
      <c r="WL218" t="s">
        <v>1767</v>
      </c>
      <c r="WM218" t="s">
        <v>1767</v>
      </c>
      <c r="WN218" t="s">
        <v>1767</v>
      </c>
      <c r="WO218" t="s">
        <v>1767</v>
      </c>
      <c r="WP218" t="s">
        <v>1767</v>
      </c>
      <c r="WQ218" t="s">
        <v>1767</v>
      </c>
      <c r="WR218" t="s">
        <v>1767</v>
      </c>
      <c r="WS218" t="s">
        <v>908</v>
      </c>
      <c r="WU218" t="s">
        <v>1767</v>
      </c>
      <c r="WV218" t="s">
        <v>1767</v>
      </c>
      <c r="WW218" t="s">
        <v>1767</v>
      </c>
      <c r="WX218" t="s">
        <v>1767</v>
      </c>
      <c r="WY218" t="s">
        <v>1767</v>
      </c>
      <c r="WZ218" t="s">
        <v>1763</v>
      </c>
      <c r="XA218" t="s">
        <v>1767</v>
      </c>
      <c r="XB218" t="s">
        <v>1767</v>
      </c>
      <c r="XC218" t="s">
        <v>1802</v>
      </c>
      <c r="XD218" t="s">
        <v>1767</v>
      </c>
      <c r="XE218" t="s">
        <v>1767</v>
      </c>
      <c r="XF218" t="s">
        <v>1767</v>
      </c>
      <c r="XG218" t="s">
        <v>1767</v>
      </c>
      <c r="XH218" t="s">
        <v>1767</v>
      </c>
      <c r="XI218" t="s">
        <v>1763</v>
      </c>
      <c r="XJ218" t="s">
        <v>1767</v>
      </c>
      <c r="XK218" t="s">
        <v>1767</v>
      </c>
      <c r="XL218" t="s">
        <v>1763</v>
      </c>
      <c r="XM218" t="s">
        <v>1767</v>
      </c>
      <c r="XN218" t="s">
        <v>1763</v>
      </c>
      <c r="XO218" t="s">
        <v>1767</v>
      </c>
      <c r="XP218" t="s">
        <v>1767</v>
      </c>
      <c r="XQ218" t="s">
        <v>1767</v>
      </c>
      <c r="XR218" t="s">
        <v>1767</v>
      </c>
      <c r="XS218" t="s">
        <v>1763</v>
      </c>
      <c r="XT218" t="s">
        <v>1763</v>
      </c>
      <c r="XU218" t="s">
        <v>1763</v>
      </c>
      <c r="XV218" t="s">
        <v>1767</v>
      </c>
      <c r="XW218" t="s">
        <v>1767</v>
      </c>
      <c r="XX218" t="s">
        <v>1767</v>
      </c>
      <c r="XY218" t="s">
        <v>1767</v>
      </c>
      <c r="XZ218" t="s">
        <v>1767</v>
      </c>
      <c r="ZM218" t="s">
        <v>1767</v>
      </c>
      <c r="ZN218" t="s">
        <v>1763</v>
      </c>
      <c r="ZO218" t="s">
        <v>1767</v>
      </c>
      <c r="ZP218" t="s">
        <v>1767</v>
      </c>
      <c r="ZQ218" t="s">
        <v>1763</v>
      </c>
      <c r="ZR218" t="s">
        <v>1763</v>
      </c>
      <c r="ZS218" t="s">
        <v>1767</v>
      </c>
      <c r="ZT218" t="s">
        <v>1767</v>
      </c>
      <c r="ZU218" t="s">
        <v>1767</v>
      </c>
      <c r="ZV218" t="s">
        <v>1767</v>
      </c>
      <c r="ZW218" t="s">
        <v>1767</v>
      </c>
      <c r="ZX218" t="s">
        <v>1767</v>
      </c>
      <c r="ZY218" t="s">
        <v>1767</v>
      </c>
      <c r="ZZ218" t="s">
        <v>1767</v>
      </c>
      <c r="AAA218" t="s">
        <v>1767</v>
      </c>
      <c r="AAB218" t="s">
        <v>1767</v>
      </c>
      <c r="AAC218" t="s">
        <v>1767</v>
      </c>
      <c r="AAD218" t="s">
        <v>1767</v>
      </c>
      <c r="AAE218" t="s">
        <v>1767</v>
      </c>
      <c r="AAF218" t="s">
        <v>1767</v>
      </c>
      <c r="AAH218" t="s">
        <v>1763</v>
      </c>
      <c r="AAI218" t="s">
        <v>1767</v>
      </c>
      <c r="AAJ218" t="s">
        <v>1767</v>
      </c>
      <c r="AAK218" t="s">
        <v>1767</v>
      </c>
      <c r="AAL218" t="s">
        <v>1763</v>
      </c>
      <c r="AAM218" t="s">
        <v>1767</v>
      </c>
      <c r="AAN218" t="s">
        <v>1763</v>
      </c>
      <c r="AAO218" t="s">
        <v>1767</v>
      </c>
      <c r="AAP218" t="s">
        <v>1767</v>
      </c>
      <c r="AAQ218" t="s">
        <v>1767</v>
      </c>
      <c r="AAR218" t="s">
        <v>1767</v>
      </c>
      <c r="AAS218" t="s">
        <v>1767</v>
      </c>
      <c r="AAT218" t="s">
        <v>1767</v>
      </c>
      <c r="AAV218" t="s">
        <v>1763</v>
      </c>
      <c r="AAW218" t="s">
        <v>1767</v>
      </c>
      <c r="AAX218" t="s">
        <v>1767</v>
      </c>
      <c r="AAY218" t="s">
        <v>1767</v>
      </c>
      <c r="AAZ218" t="s">
        <v>1767</v>
      </c>
      <c r="ABA218" t="s">
        <v>1767</v>
      </c>
      <c r="ABB218" t="s">
        <v>1763</v>
      </c>
      <c r="ABC218" t="s">
        <v>1767</v>
      </c>
      <c r="ABD218" t="s">
        <v>1767</v>
      </c>
      <c r="ABE218" t="s">
        <v>1767</v>
      </c>
      <c r="ABF218" t="s">
        <v>1767</v>
      </c>
      <c r="ABG218" t="s">
        <v>1767</v>
      </c>
      <c r="ABH218" t="s">
        <v>1763</v>
      </c>
      <c r="ABI218" t="s">
        <v>1767</v>
      </c>
      <c r="ABJ218" t="s">
        <v>1767</v>
      </c>
      <c r="ABK218" t="s">
        <v>1767</v>
      </c>
      <c r="ABL218" t="s">
        <v>1767</v>
      </c>
      <c r="ABM218" t="s">
        <v>1767</v>
      </c>
      <c r="ABN218" t="s">
        <v>1767</v>
      </c>
      <c r="ABO218" t="s">
        <v>1767</v>
      </c>
      <c r="ABP218" t="s">
        <v>1767</v>
      </c>
      <c r="ABQ218" t="s">
        <v>1767</v>
      </c>
      <c r="ABR218" t="s">
        <v>1767</v>
      </c>
      <c r="ABS218" t="s">
        <v>1767</v>
      </c>
      <c r="ABT218" t="s">
        <v>1763</v>
      </c>
      <c r="ABU218" t="s">
        <v>1767</v>
      </c>
      <c r="ABV218" t="s">
        <v>1767</v>
      </c>
      <c r="ABW218" t="s">
        <v>1763</v>
      </c>
      <c r="ABX218" t="s">
        <v>1767</v>
      </c>
      <c r="ABY218" t="s">
        <v>1767</v>
      </c>
      <c r="ABZ218" t="s">
        <v>1767</v>
      </c>
      <c r="ACA218" t="s">
        <v>1767</v>
      </c>
      <c r="ACB218" t="s">
        <v>1763</v>
      </c>
      <c r="ACC218" t="s">
        <v>1767</v>
      </c>
      <c r="ACD218" t="s">
        <v>1767</v>
      </c>
      <c r="ACE218" t="s">
        <v>1767</v>
      </c>
      <c r="ACF218" t="s">
        <v>1767</v>
      </c>
      <c r="ACG218" t="s">
        <v>1767</v>
      </c>
      <c r="ACH218" t="s">
        <v>1767</v>
      </c>
      <c r="ACI218" t="s">
        <v>1767</v>
      </c>
    </row>
    <row r="219" spans="1:763">
      <c r="A219" t="s">
        <v>1710</v>
      </c>
      <c r="B219" t="s">
        <v>1711</v>
      </c>
      <c r="C219" t="s">
        <v>1712</v>
      </c>
      <c r="D219" t="s">
        <v>977</v>
      </c>
      <c r="E219" t="s">
        <v>977</v>
      </c>
      <c r="P219" t="s">
        <v>855</v>
      </c>
      <c r="Q219">
        <v>1.2198080885670051</v>
      </c>
      <c r="T219" t="s">
        <v>1888</v>
      </c>
      <c r="V219" t="s">
        <v>1763</v>
      </c>
      <c r="X219" t="s">
        <v>1763</v>
      </c>
      <c r="Y219" t="s">
        <v>1764</v>
      </c>
      <c r="AA219" t="s">
        <v>1931</v>
      </c>
      <c r="AB219" t="s">
        <v>1766</v>
      </c>
      <c r="AC219" t="s">
        <v>892</v>
      </c>
      <c r="AD219" t="s">
        <v>1767</v>
      </c>
      <c r="AE219" t="s">
        <v>892</v>
      </c>
      <c r="AF219" t="s">
        <v>818</v>
      </c>
      <c r="AG219" t="s">
        <v>818</v>
      </c>
      <c r="KF219" t="s">
        <v>892</v>
      </c>
      <c r="KH219" t="s">
        <v>818</v>
      </c>
      <c r="KI219" t="s">
        <v>818</v>
      </c>
      <c r="KJ219" t="s">
        <v>818</v>
      </c>
      <c r="KK219" t="s">
        <v>818</v>
      </c>
      <c r="KL219" t="s">
        <v>818</v>
      </c>
      <c r="KM219" t="s">
        <v>845</v>
      </c>
      <c r="KN219" t="s">
        <v>837</v>
      </c>
      <c r="KO219" t="s">
        <v>818</v>
      </c>
      <c r="KP219" t="s">
        <v>818</v>
      </c>
      <c r="KQ219" t="s">
        <v>879</v>
      </c>
      <c r="KR219" t="s">
        <v>818</v>
      </c>
      <c r="KS219" t="s">
        <v>818</v>
      </c>
      <c r="KT219" t="s">
        <v>818</v>
      </c>
      <c r="KU219" t="s">
        <v>845</v>
      </c>
      <c r="KV219" t="s">
        <v>818</v>
      </c>
      <c r="KW219" t="s">
        <v>845</v>
      </c>
      <c r="KX219" t="s">
        <v>845</v>
      </c>
      <c r="KY219" t="s">
        <v>818</v>
      </c>
      <c r="KZ219" t="s">
        <v>845</v>
      </c>
      <c r="LA219" t="s">
        <v>837</v>
      </c>
      <c r="LB219" t="s">
        <v>818</v>
      </c>
      <c r="LC219" t="s">
        <v>845</v>
      </c>
      <c r="LD219" t="s">
        <v>892</v>
      </c>
      <c r="LE219" t="s">
        <v>845</v>
      </c>
      <c r="LF219" t="s">
        <v>1057</v>
      </c>
      <c r="LH219" t="s">
        <v>1767</v>
      </c>
      <c r="LI219" t="s">
        <v>1767</v>
      </c>
      <c r="LJ219" t="s">
        <v>1763</v>
      </c>
      <c r="LK219" t="s">
        <v>1767</v>
      </c>
      <c r="LL219" t="s">
        <v>1767</v>
      </c>
      <c r="LM219" t="s">
        <v>1767</v>
      </c>
      <c r="LN219" t="s">
        <v>1763</v>
      </c>
      <c r="LO219" t="s">
        <v>1767</v>
      </c>
      <c r="LQ219" t="s">
        <v>1767</v>
      </c>
      <c r="LR219" t="s">
        <v>879</v>
      </c>
      <c r="LV219" t="s">
        <v>879</v>
      </c>
      <c r="LX219" t="s">
        <v>1767</v>
      </c>
      <c r="MA219" t="s">
        <v>1793</v>
      </c>
      <c r="MB219" t="s">
        <v>913</v>
      </c>
      <c r="MC219" t="s">
        <v>1804</v>
      </c>
      <c r="MD219" t="s">
        <v>1763</v>
      </c>
      <c r="MF219" t="s">
        <v>1770</v>
      </c>
      <c r="MI219" t="s">
        <v>1763</v>
      </c>
      <c r="MJ219" t="s">
        <v>1771</v>
      </c>
      <c r="MK219" t="s">
        <v>1763</v>
      </c>
      <c r="ML219" t="s">
        <v>1767</v>
      </c>
      <c r="MM219" t="s">
        <v>1767</v>
      </c>
      <c r="MN219" t="s">
        <v>1767</v>
      </c>
      <c r="MO219" t="s">
        <v>1767</v>
      </c>
      <c r="MP219" t="s">
        <v>1767</v>
      </c>
      <c r="MQ219" t="s">
        <v>1767</v>
      </c>
      <c r="MR219" t="s">
        <v>1763</v>
      </c>
      <c r="MS219" t="s">
        <v>1767</v>
      </c>
      <c r="MT219" t="s">
        <v>1767</v>
      </c>
      <c r="MU219" t="s">
        <v>1767</v>
      </c>
      <c r="MV219" t="s">
        <v>1763</v>
      </c>
      <c r="MW219" t="s">
        <v>1763</v>
      </c>
      <c r="MX219" t="s">
        <v>1767</v>
      </c>
      <c r="MY219" t="s">
        <v>1767</v>
      </c>
      <c r="MZ219" t="s">
        <v>1767</v>
      </c>
      <c r="NA219" t="s">
        <v>1767</v>
      </c>
      <c r="NB219" t="s">
        <v>1767</v>
      </c>
      <c r="NR219" t="s">
        <v>1767</v>
      </c>
      <c r="NU219" t="s">
        <v>1905</v>
      </c>
      <c r="NY219" t="s">
        <v>845</v>
      </c>
      <c r="NZ219" t="s">
        <v>903</v>
      </c>
      <c r="OP219" t="s">
        <v>1767</v>
      </c>
      <c r="OQ219" t="s">
        <v>1774</v>
      </c>
      <c r="OR219" t="s">
        <v>1797</v>
      </c>
      <c r="OS219" t="s">
        <v>1806</v>
      </c>
      <c r="OT219" t="s">
        <v>1767</v>
      </c>
      <c r="OU219" t="s">
        <v>1767</v>
      </c>
      <c r="OV219" t="s">
        <v>1777</v>
      </c>
      <c r="OW219" t="s">
        <v>1778</v>
      </c>
      <c r="OX219" t="s">
        <v>832</v>
      </c>
      <c r="OY219" t="s">
        <v>1779</v>
      </c>
      <c r="OZ219" t="s">
        <v>907</v>
      </c>
      <c r="PA219" t="s">
        <v>1763</v>
      </c>
      <c r="PB219" t="s">
        <v>1763</v>
      </c>
      <c r="PC219" t="s">
        <v>1767</v>
      </c>
      <c r="PD219" t="s">
        <v>1763</v>
      </c>
      <c r="PE219" t="s">
        <v>1767</v>
      </c>
      <c r="PF219" t="s">
        <v>1767</v>
      </c>
      <c r="PG219" t="s">
        <v>1767</v>
      </c>
      <c r="PH219" t="s">
        <v>1767</v>
      </c>
      <c r="PI219" t="s">
        <v>1767</v>
      </c>
      <c r="PJ219" t="s">
        <v>1767</v>
      </c>
      <c r="PK219" t="s">
        <v>1763</v>
      </c>
      <c r="PL219" t="s">
        <v>1780</v>
      </c>
      <c r="PM219" t="s">
        <v>837</v>
      </c>
      <c r="PO219" t="s">
        <v>1799</v>
      </c>
      <c r="PP219" t="s">
        <v>1813</v>
      </c>
      <c r="PQ219" t="s">
        <v>1763</v>
      </c>
      <c r="PR219" t="s">
        <v>1763</v>
      </c>
      <c r="PS219" t="s">
        <v>1763</v>
      </c>
      <c r="PT219" t="s">
        <v>1763</v>
      </c>
      <c r="PU219" t="s">
        <v>1767</v>
      </c>
      <c r="PV219" t="s">
        <v>1767</v>
      </c>
      <c r="PW219" t="s">
        <v>1767</v>
      </c>
      <c r="PX219" t="s">
        <v>1767</v>
      </c>
      <c r="PY219" t="s">
        <v>1767</v>
      </c>
      <c r="PZ219" t="s">
        <v>1783</v>
      </c>
      <c r="QD219" t="s">
        <v>1786</v>
      </c>
      <c r="QE219" t="s">
        <v>845</v>
      </c>
      <c r="QF219" t="s">
        <v>1763</v>
      </c>
      <c r="QG219" t="s">
        <v>1763</v>
      </c>
      <c r="QH219" t="s">
        <v>1763</v>
      </c>
      <c r="QI219" t="s">
        <v>1763</v>
      </c>
      <c r="QJ219" t="s">
        <v>1767</v>
      </c>
      <c r="QK219" t="s">
        <v>1763</v>
      </c>
      <c r="QL219" t="s">
        <v>1767</v>
      </c>
      <c r="QM219" t="s">
        <v>1763</v>
      </c>
      <c r="QN219" t="s">
        <v>1767</v>
      </c>
      <c r="QO219" t="s">
        <v>1767</v>
      </c>
      <c r="QP219" t="s">
        <v>1767</v>
      </c>
      <c r="QQ219" t="s">
        <v>1767</v>
      </c>
      <c r="QR219" t="s">
        <v>1763</v>
      </c>
      <c r="QS219" t="s">
        <v>1767</v>
      </c>
      <c r="QT219" t="s">
        <v>1767</v>
      </c>
      <c r="QU219" t="s">
        <v>1767</v>
      </c>
      <c r="QV219" t="s">
        <v>1767</v>
      </c>
      <c r="QW219" t="s">
        <v>1767</v>
      </c>
      <c r="QX219" t="s">
        <v>1763</v>
      </c>
      <c r="QY219" t="s">
        <v>1767</v>
      </c>
      <c r="QZ219" t="s">
        <v>1767</v>
      </c>
      <c r="RA219" t="s">
        <v>1767</v>
      </c>
      <c r="RB219" t="s">
        <v>1767</v>
      </c>
      <c r="RC219" t="s">
        <v>1767</v>
      </c>
      <c r="RD219" t="s">
        <v>1767</v>
      </c>
      <c r="RE219" t="s">
        <v>1767</v>
      </c>
      <c r="RF219" t="s">
        <v>1763</v>
      </c>
      <c r="RG219" t="s">
        <v>1767</v>
      </c>
      <c r="RH219" t="s">
        <v>1767</v>
      </c>
      <c r="RI219" t="s">
        <v>1767</v>
      </c>
      <c r="RJ219" t="s">
        <v>1767</v>
      </c>
      <c r="RK219" t="s">
        <v>1763</v>
      </c>
      <c r="RL219" t="s">
        <v>1763</v>
      </c>
      <c r="RM219" t="s">
        <v>1767</v>
      </c>
      <c r="RN219" t="s">
        <v>1767</v>
      </c>
      <c r="RO219" t="s">
        <v>1767</v>
      </c>
      <c r="RP219" t="s">
        <v>1767</v>
      </c>
      <c r="RQ219" t="s">
        <v>1767</v>
      </c>
      <c r="RR219" t="s">
        <v>1767</v>
      </c>
      <c r="RS219" t="s">
        <v>1767</v>
      </c>
      <c r="RT219" t="s">
        <v>1767</v>
      </c>
      <c r="RU219" t="s">
        <v>1767</v>
      </c>
      <c r="RV219" t="s">
        <v>1767</v>
      </c>
      <c r="RW219" t="s">
        <v>1767</v>
      </c>
      <c r="RX219" t="s">
        <v>837</v>
      </c>
      <c r="RY219" t="s">
        <v>849</v>
      </c>
      <c r="RZ219" t="s">
        <v>1763</v>
      </c>
      <c r="SA219" t="s">
        <v>1767</v>
      </c>
      <c r="SB219" t="s">
        <v>1763</v>
      </c>
      <c r="SC219" t="s">
        <v>1767</v>
      </c>
      <c r="SD219" t="s">
        <v>1767</v>
      </c>
      <c r="SE219" t="s">
        <v>1763</v>
      </c>
      <c r="SF219" t="s">
        <v>1767</v>
      </c>
      <c r="SG219" t="s">
        <v>1767</v>
      </c>
      <c r="SH219" t="s">
        <v>1767</v>
      </c>
      <c r="SI219" t="s">
        <v>1763</v>
      </c>
      <c r="SJ219" t="s">
        <v>1767</v>
      </c>
      <c r="SK219" t="s">
        <v>1767</v>
      </c>
      <c r="SL219" t="s">
        <v>1767</v>
      </c>
      <c r="SM219" t="s">
        <v>1767</v>
      </c>
      <c r="SN219" t="s">
        <v>1767</v>
      </c>
      <c r="SO219" t="s">
        <v>1767</v>
      </c>
      <c r="SP219" t="s">
        <v>1763</v>
      </c>
      <c r="SQ219" t="s">
        <v>1767</v>
      </c>
      <c r="SR219" t="s">
        <v>1767</v>
      </c>
      <c r="SS219" t="s">
        <v>1767</v>
      </c>
      <c r="ST219" t="s">
        <v>1767</v>
      </c>
      <c r="SU219" t="s">
        <v>1763</v>
      </c>
      <c r="SV219" t="s">
        <v>1767</v>
      </c>
      <c r="SW219" t="s">
        <v>1767</v>
      </c>
      <c r="SX219" t="s">
        <v>1767</v>
      </c>
      <c r="SY219" t="s">
        <v>1767</v>
      </c>
      <c r="SZ219" t="s">
        <v>1767</v>
      </c>
      <c r="TA219" t="s">
        <v>1767</v>
      </c>
      <c r="TB219" t="s">
        <v>1767</v>
      </c>
      <c r="TC219" t="s">
        <v>1767</v>
      </c>
      <c r="TD219" t="s">
        <v>1767</v>
      </c>
      <c r="TE219" t="s">
        <v>1767</v>
      </c>
      <c r="TF219" t="s">
        <v>1767</v>
      </c>
      <c r="TG219" t="s">
        <v>1767</v>
      </c>
      <c r="TH219" t="s">
        <v>1767</v>
      </c>
      <c r="TI219" t="s">
        <v>1767</v>
      </c>
      <c r="TJ219" t="s">
        <v>1763</v>
      </c>
      <c r="TK219" t="s">
        <v>1767</v>
      </c>
      <c r="TL219" t="s">
        <v>1767</v>
      </c>
      <c r="TM219" t="s">
        <v>1767</v>
      </c>
      <c r="TN219" t="s">
        <v>1763</v>
      </c>
      <c r="TO219" t="s">
        <v>1767</v>
      </c>
      <c r="TP219" t="s">
        <v>1767</v>
      </c>
      <c r="TQ219" t="s">
        <v>1767</v>
      </c>
      <c r="TR219" t="s">
        <v>1763</v>
      </c>
      <c r="TS219" t="s">
        <v>1767</v>
      </c>
      <c r="TT219" t="s">
        <v>1767</v>
      </c>
      <c r="TU219" t="s">
        <v>1767</v>
      </c>
      <c r="TV219" t="s">
        <v>1767</v>
      </c>
      <c r="TW219" t="s">
        <v>1767</v>
      </c>
      <c r="TY219" t="s">
        <v>1763</v>
      </c>
      <c r="TZ219" t="s">
        <v>1763</v>
      </c>
      <c r="UA219" t="s">
        <v>1767</v>
      </c>
      <c r="UB219" t="s">
        <v>1767</v>
      </c>
      <c r="UC219" t="s">
        <v>1767</v>
      </c>
      <c r="UD219" t="s">
        <v>1767</v>
      </c>
      <c r="UE219" t="s">
        <v>1767</v>
      </c>
      <c r="UF219" t="s">
        <v>1767</v>
      </c>
      <c r="UG219" t="s">
        <v>1767</v>
      </c>
      <c r="UH219" t="s">
        <v>1767</v>
      </c>
      <c r="UI219" t="s">
        <v>1767</v>
      </c>
      <c r="UJ219" t="s">
        <v>1767</v>
      </c>
      <c r="UK219" t="s">
        <v>1767</v>
      </c>
      <c r="UL219" t="s">
        <v>1767</v>
      </c>
      <c r="UM219" t="s">
        <v>1767</v>
      </c>
      <c r="UN219" t="s">
        <v>1767</v>
      </c>
      <c r="UO219" t="s">
        <v>1763</v>
      </c>
      <c r="UP219" t="s">
        <v>1767</v>
      </c>
      <c r="UQ219" t="s">
        <v>1763</v>
      </c>
      <c r="UR219" t="s">
        <v>1767</v>
      </c>
      <c r="US219" t="s">
        <v>1767</v>
      </c>
      <c r="UT219" t="s">
        <v>1767</v>
      </c>
      <c r="UU219" t="s">
        <v>1767</v>
      </c>
      <c r="UV219" t="s">
        <v>1767</v>
      </c>
      <c r="UW219" t="s">
        <v>1767</v>
      </c>
      <c r="UX219" t="s">
        <v>1767</v>
      </c>
      <c r="UY219" t="s">
        <v>1767</v>
      </c>
      <c r="UZ219" t="s">
        <v>1767</v>
      </c>
      <c r="VD219" t="s">
        <v>1767</v>
      </c>
      <c r="VE219" t="s">
        <v>1767</v>
      </c>
      <c r="VF219" t="s">
        <v>1767</v>
      </c>
      <c r="VG219" t="s">
        <v>1767</v>
      </c>
      <c r="VH219" t="s">
        <v>1767</v>
      </c>
      <c r="VI219" t="s">
        <v>1767</v>
      </c>
      <c r="VJ219" t="s">
        <v>1767</v>
      </c>
      <c r="VK219" t="s">
        <v>1767</v>
      </c>
      <c r="VL219" t="s">
        <v>1763</v>
      </c>
      <c r="VM219" t="s">
        <v>1767</v>
      </c>
      <c r="VN219" t="s">
        <v>1767</v>
      </c>
      <c r="VO219" t="s">
        <v>1767</v>
      </c>
      <c r="VP219" t="s">
        <v>1767</v>
      </c>
      <c r="VQ219" t="s">
        <v>1767</v>
      </c>
      <c r="VR219" t="s">
        <v>1763</v>
      </c>
      <c r="VS219" t="s">
        <v>1763</v>
      </c>
      <c r="VT219" t="s">
        <v>1767</v>
      </c>
      <c r="VU219" t="s">
        <v>1767</v>
      </c>
      <c r="VV219" t="s">
        <v>1767</v>
      </c>
      <c r="VW219" t="s">
        <v>1767</v>
      </c>
      <c r="VX219" t="s">
        <v>1767</v>
      </c>
      <c r="VY219" t="s">
        <v>1763</v>
      </c>
      <c r="VZ219" t="s">
        <v>1767</v>
      </c>
      <c r="WA219" t="s">
        <v>1763</v>
      </c>
      <c r="WB219" t="s">
        <v>1767</v>
      </c>
      <c r="WJ219" t="s">
        <v>1767</v>
      </c>
      <c r="WK219" t="s">
        <v>1767</v>
      </c>
      <c r="WL219" t="s">
        <v>1767</v>
      </c>
      <c r="WM219" t="s">
        <v>1767</v>
      </c>
      <c r="WN219" t="s">
        <v>1767</v>
      </c>
      <c r="WO219" t="s">
        <v>1763</v>
      </c>
      <c r="WP219" t="s">
        <v>1767</v>
      </c>
      <c r="WQ219" t="s">
        <v>1767</v>
      </c>
      <c r="WR219" t="s">
        <v>1767</v>
      </c>
      <c r="WS219" t="s">
        <v>834</v>
      </c>
      <c r="WU219" t="s">
        <v>1767</v>
      </c>
      <c r="WV219" t="s">
        <v>1767</v>
      </c>
      <c r="WW219" t="s">
        <v>1767</v>
      </c>
      <c r="WX219" t="s">
        <v>1767</v>
      </c>
      <c r="WY219" t="s">
        <v>1767</v>
      </c>
      <c r="WZ219" t="s">
        <v>1763</v>
      </c>
      <c r="XA219" t="s">
        <v>1767</v>
      </c>
      <c r="XB219" t="s">
        <v>1767</v>
      </c>
      <c r="XC219" t="s">
        <v>1802</v>
      </c>
      <c r="XD219" t="s">
        <v>1763</v>
      </c>
      <c r="XE219" t="s">
        <v>1767</v>
      </c>
      <c r="XF219" t="s">
        <v>1767</v>
      </c>
      <c r="XG219" t="s">
        <v>1767</v>
      </c>
      <c r="XH219" t="s">
        <v>1767</v>
      </c>
      <c r="XI219" t="s">
        <v>1767</v>
      </c>
      <c r="XJ219" t="s">
        <v>1767</v>
      </c>
      <c r="XK219" t="s">
        <v>1767</v>
      </c>
      <c r="XL219" t="s">
        <v>1767</v>
      </c>
      <c r="XM219" t="s">
        <v>1767</v>
      </c>
      <c r="XN219" t="s">
        <v>1767</v>
      </c>
      <c r="XO219" t="s">
        <v>1767</v>
      </c>
      <c r="XP219" t="s">
        <v>1767</v>
      </c>
      <c r="XQ219" t="s">
        <v>1767</v>
      </c>
      <c r="XR219" t="s">
        <v>1763</v>
      </c>
      <c r="XS219" t="s">
        <v>1767</v>
      </c>
      <c r="XT219" t="s">
        <v>1767</v>
      </c>
      <c r="XU219" t="s">
        <v>1767</v>
      </c>
      <c r="XV219" t="s">
        <v>1767</v>
      </c>
      <c r="XW219" t="s">
        <v>1767</v>
      </c>
      <c r="XX219" t="s">
        <v>1767</v>
      </c>
      <c r="XY219" t="s">
        <v>1767</v>
      </c>
      <c r="XZ219" t="s">
        <v>1767</v>
      </c>
      <c r="ZM219" t="s">
        <v>1767</v>
      </c>
      <c r="ZN219" t="s">
        <v>1767</v>
      </c>
      <c r="ZO219" t="s">
        <v>1767</v>
      </c>
      <c r="ZP219" t="s">
        <v>1767</v>
      </c>
      <c r="ZQ219" t="s">
        <v>1763</v>
      </c>
      <c r="ZR219" t="s">
        <v>1763</v>
      </c>
      <c r="ZS219" t="s">
        <v>1767</v>
      </c>
      <c r="ZT219" t="s">
        <v>1767</v>
      </c>
      <c r="ZU219" t="s">
        <v>1767</v>
      </c>
      <c r="ZV219" t="s">
        <v>1767</v>
      </c>
      <c r="ZW219" t="s">
        <v>1767</v>
      </c>
      <c r="ZX219" t="s">
        <v>1767</v>
      </c>
      <c r="ZY219" t="s">
        <v>1767</v>
      </c>
      <c r="ZZ219" t="s">
        <v>1767</v>
      </c>
      <c r="AAA219" t="s">
        <v>1767</v>
      </c>
      <c r="AAB219" t="s">
        <v>1767</v>
      </c>
      <c r="AAC219" t="s">
        <v>1767</v>
      </c>
      <c r="AAD219" t="s">
        <v>1767</v>
      </c>
      <c r="AAE219" t="s">
        <v>1767</v>
      </c>
      <c r="AAF219" t="s">
        <v>1767</v>
      </c>
      <c r="AAH219" t="s">
        <v>1763</v>
      </c>
      <c r="AAI219" t="s">
        <v>1767</v>
      </c>
      <c r="AAJ219" t="s">
        <v>1763</v>
      </c>
      <c r="AAK219" t="s">
        <v>1767</v>
      </c>
      <c r="AAL219" t="s">
        <v>1767</v>
      </c>
      <c r="AAM219" t="s">
        <v>1767</v>
      </c>
      <c r="AAN219" t="s">
        <v>1767</v>
      </c>
      <c r="AAO219" t="s">
        <v>1767</v>
      </c>
      <c r="AAP219" t="s">
        <v>1767</v>
      </c>
      <c r="AAQ219" t="s">
        <v>1767</v>
      </c>
      <c r="AAR219" t="s">
        <v>1767</v>
      </c>
      <c r="AAS219" t="s">
        <v>1763</v>
      </c>
      <c r="AAT219" t="s">
        <v>1767</v>
      </c>
      <c r="AAV219" t="s">
        <v>1767</v>
      </c>
      <c r="AAW219" t="s">
        <v>1763</v>
      </c>
      <c r="AAX219" t="s">
        <v>1767</v>
      </c>
      <c r="AAY219" t="s">
        <v>1767</v>
      </c>
      <c r="AAZ219" t="s">
        <v>1767</v>
      </c>
      <c r="ABA219" t="s">
        <v>1763</v>
      </c>
      <c r="ABB219" t="s">
        <v>1763</v>
      </c>
      <c r="ABC219" t="s">
        <v>1767</v>
      </c>
      <c r="ABD219" t="s">
        <v>1767</v>
      </c>
      <c r="ABE219" t="s">
        <v>1767</v>
      </c>
      <c r="ABF219" t="s">
        <v>1767</v>
      </c>
      <c r="ABG219" t="s">
        <v>1767</v>
      </c>
      <c r="ABH219" t="s">
        <v>1767</v>
      </c>
      <c r="ABI219" t="s">
        <v>1767</v>
      </c>
      <c r="ABJ219" t="s">
        <v>1767</v>
      </c>
      <c r="ABK219" t="s">
        <v>1763</v>
      </c>
      <c r="ABL219" t="s">
        <v>1767</v>
      </c>
      <c r="ABM219" t="s">
        <v>1767</v>
      </c>
      <c r="ABN219" t="s">
        <v>1767</v>
      </c>
      <c r="ABO219" t="s">
        <v>1767</v>
      </c>
      <c r="ABP219" t="s">
        <v>1767</v>
      </c>
      <c r="ABQ219" t="s">
        <v>1767</v>
      </c>
      <c r="ABR219" t="s">
        <v>1767</v>
      </c>
      <c r="ABS219" t="s">
        <v>1767</v>
      </c>
      <c r="ABT219" t="s">
        <v>1763</v>
      </c>
      <c r="ABU219" t="s">
        <v>1767</v>
      </c>
      <c r="ABV219" t="s">
        <v>1767</v>
      </c>
      <c r="ABW219" t="s">
        <v>1763</v>
      </c>
      <c r="ABX219" t="s">
        <v>1767</v>
      </c>
      <c r="ABY219" t="s">
        <v>1767</v>
      </c>
      <c r="ABZ219" t="s">
        <v>1767</v>
      </c>
      <c r="ACA219" t="s">
        <v>1763</v>
      </c>
      <c r="ACB219" t="s">
        <v>1767</v>
      </c>
      <c r="ACC219" t="s">
        <v>1767</v>
      </c>
      <c r="ACD219" t="s">
        <v>1767</v>
      </c>
      <c r="ACE219" t="s">
        <v>1767</v>
      </c>
      <c r="ACF219" t="s">
        <v>1767</v>
      </c>
      <c r="ACG219" t="s">
        <v>1767</v>
      </c>
      <c r="ACH219" t="s">
        <v>1767</v>
      </c>
      <c r="ACI219" t="s">
        <v>1767</v>
      </c>
    </row>
    <row r="220" spans="1:763">
      <c r="A220" t="s">
        <v>1713</v>
      </c>
      <c r="B220" t="s">
        <v>1714</v>
      </c>
      <c r="C220" t="s">
        <v>1715</v>
      </c>
      <c r="D220" t="s">
        <v>977</v>
      </c>
      <c r="E220" t="s">
        <v>977</v>
      </c>
      <c r="P220" t="s">
        <v>812</v>
      </c>
      <c r="Q220">
        <v>0.874863865752458</v>
      </c>
      <c r="T220" t="s">
        <v>1816</v>
      </c>
      <c r="V220" t="s">
        <v>1763</v>
      </c>
      <c r="X220" t="s">
        <v>1763</v>
      </c>
      <c r="Y220" t="s">
        <v>1791</v>
      </c>
      <c r="AA220" t="s">
        <v>1828</v>
      </c>
      <c r="AB220" t="s">
        <v>1766</v>
      </c>
      <c r="AC220" t="s">
        <v>892</v>
      </c>
      <c r="AD220" t="s">
        <v>1767</v>
      </c>
      <c r="AE220" t="s">
        <v>892</v>
      </c>
      <c r="AF220" t="s">
        <v>818</v>
      </c>
      <c r="AG220" t="s">
        <v>818</v>
      </c>
      <c r="KF220" t="s">
        <v>892</v>
      </c>
      <c r="KH220" t="s">
        <v>818</v>
      </c>
      <c r="KI220" t="s">
        <v>818</v>
      </c>
      <c r="KJ220" t="s">
        <v>818</v>
      </c>
      <c r="KK220" t="s">
        <v>818</v>
      </c>
      <c r="KL220" t="s">
        <v>818</v>
      </c>
      <c r="KM220" t="s">
        <v>845</v>
      </c>
      <c r="KN220" t="s">
        <v>845</v>
      </c>
      <c r="KO220" t="s">
        <v>818</v>
      </c>
      <c r="KP220" t="s">
        <v>818</v>
      </c>
      <c r="KQ220" t="s">
        <v>837</v>
      </c>
      <c r="KR220" t="s">
        <v>818</v>
      </c>
      <c r="KS220" t="s">
        <v>818</v>
      </c>
      <c r="KT220" t="s">
        <v>845</v>
      </c>
      <c r="KU220" t="s">
        <v>818</v>
      </c>
      <c r="KV220" t="s">
        <v>818</v>
      </c>
      <c r="KW220" t="s">
        <v>837</v>
      </c>
      <c r="KX220" t="s">
        <v>845</v>
      </c>
      <c r="KY220" t="s">
        <v>818</v>
      </c>
      <c r="KZ220" t="s">
        <v>845</v>
      </c>
      <c r="LA220" t="s">
        <v>879</v>
      </c>
      <c r="LB220" t="s">
        <v>845</v>
      </c>
      <c r="LC220" t="s">
        <v>845</v>
      </c>
      <c r="LD220" t="s">
        <v>892</v>
      </c>
      <c r="LE220" t="s">
        <v>818</v>
      </c>
      <c r="LF220" t="s">
        <v>1057</v>
      </c>
      <c r="LH220" t="s">
        <v>1763</v>
      </c>
      <c r="LI220" t="s">
        <v>1767</v>
      </c>
      <c r="LJ220" t="s">
        <v>1767</v>
      </c>
      <c r="LK220" t="s">
        <v>1767</v>
      </c>
      <c r="LL220" t="s">
        <v>1767</v>
      </c>
      <c r="LM220" t="s">
        <v>1767</v>
      </c>
      <c r="LN220" t="s">
        <v>1767</v>
      </c>
      <c r="LO220" t="s">
        <v>1767</v>
      </c>
      <c r="LQ220" t="s">
        <v>1767</v>
      </c>
      <c r="LR220" t="s">
        <v>845</v>
      </c>
      <c r="LV220" t="s">
        <v>845</v>
      </c>
      <c r="LX220" t="s">
        <v>1767</v>
      </c>
      <c r="MA220" t="s">
        <v>1793</v>
      </c>
      <c r="MB220" t="s">
        <v>913</v>
      </c>
      <c r="MC220" t="s">
        <v>1838</v>
      </c>
      <c r="MD220" t="s">
        <v>1763</v>
      </c>
      <c r="MF220" t="s">
        <v>1833</v>
      </c>
      <c r="MH220" t="s">
        <v>1834</v>
      </c>
      <c r="MI220" t="s">
        <v>1763</v>
      </c>
      <c r="MJ220" t="s">
        <v>1904</v>
      </c>
      <c r="MU220" t="s">
        <v>1767</v>
      </c>
      <c r="MV220" t="s">
        <v>1767</v>
      </c>
      <c r="MW220" t="s">
        <v>1767</v>
      </c>
      <c r="MX220" t="s">
        <v>1763</v>
      </c>
      <c r="MY220" t="s">
        <v>1767</v>
      </c>
      <c r="MZ220" t="s">
        <v>1767</v>
      </c>
      <c r="NA220" t="s">
        <v>1767</v>
      </c>
      <c r="NB220" t="s">
        <v>1767</v>
      </c>
      <c r="NR220" t="s">
        <v>1767</v>
      </c>
      <c r="NU220" t="s">
        <v>1795</v>
      </c>
      <c r="NV220" t="s">
        <v>1763</v>
      </c>
      <c r="NW220" t="s">
        <v>1796</v>
      </c>
      <c r="NX220" t="s">
        <v>1928</v>
      </c>
      <c r="OP220" t="s">
        <v>1767</v>
      </c>
      <c r="OQ220" t="s">
        <v>1774</v>
      </c>
      <c r="OR220" t="s">
        <v>1775</v>
      </c>
      <c r="OS220" t="s">
        <v>1776</v>
      </c>
      <c r="OT220" t="s">
        <v>1763</v>
      </c>
      <c r="OU220" t="s">
        <v>1767</v>
      </c>
      <c r="OV220" t="s">
        <v>1777</v>
      </c>
      <c r="OW220" t="s">
        <v>1820</v>
      </c>
      <c r="OX220" t="s">
        <v>1830</v>
      </c>
      <c r="OY220" t="s">
        <v>1779</v>
      </c>
      <c r="OZ220" t="s">
        <v>907</v>
      </c>
      <c r="PA220" t="s">
        <v>1763</v>
      </c>
      <c r="PB220" t="s">
        <v>1763</v>
      </c>
      <c r="PC220" t="s">
        <v>1767</v>
      </c>
      <c r="PD220" t="s">
        <v>1767</v>
      </c>
      <c r="PE220" t="s">
        <v>1763</v>
      </c>
      <c r="PF220" t="s">
        <v>1767</v>
      </c>
      <c r="PG220" t="s">
        <v>1767</v>
      </c>
      <c r="PH220" t="s">
        <v>1767</v>
      </c>
      <c r="PI220" t="s">
        <v>1767</v>
      </c>
      <c r="PJ220" t="s">
        <v>1767</v>
      </c>
      <c r="PK220" t="s">
        <v>1767</v>
      </c>
      <c r="PL220" t="s">
        <v>1780</v>
      </c>
      <c r="PM220" t="s">
        <v>1057</v>
      </c>
      <c r="PO220" t="s">
        <v>1799</v>
      </c>
      <c r="PP220" t="s">
        <v>1782</v>
      </c>
      <c r="PQ220" t="s">
        <v>1763</v>
      </c>
      <c r="PR220" t="s">
        <v>1763</v>
      </c>
      <c r="PS220" t="s">
        <v>1767</v>
      </c>
      <c r="PT220" t="s">
        <v>1767</v>
      </c>
      <c r="PU220" t="s">
        <v>1767</v>
      </c>
      <c r="PV220" t="s">
        <v>1767</v>
      </c>
      <c r="PW220" t="s">
        <v>1767</v>
      </c>
      <c r="PX220" t="s">
        <v>1767</v>
      </c>
      <c r="PY220" t="s">
        <v>1767</v>
      </c>
      <c r="PZ220" t="s">
        <v>1783</v>
      </c>
      <c r="QD220" t="s">
        <v>1786</v>
      </c>
      <c r="QE220" t="s">
        <v>837</v>
      </c>
      <c r="QF220" t="s">
        <v>1763</v>
      </c>
      <c r="QG220" t="s">
        <v>1763</v>
      </c>
      <c r="QH220" t="s">
        <v>1763</v>
      </c>
      <c r="QI220" t="s">
        <v>1763</v>
      </c>
      <c r="QJ220" t="s">
        <v>1763</v>
      </c>
      <c r="QK220" t="s">
        <v>1763</v>
      </c>
      <c r="QL220" t="s">
        <v>1767</v>
      </c>
      <c r="QM220" t="s">
        <v>1767</v>
      </c>
      <c r="QN220" t="s">
        <v>1767</v>
      </c>
      <c r="QO220" t="s">
        <v>1767</v>
      </c>
      <c r="QP220" t="s">
        <v>1767</v>
      </c>
      <c r="QQ220" t="s">
        <v>1767</v>
      </c>
      <c r="QR220" t="s">
        <v>1767</v>
      </c>
      <c r="QS220" t="s">
        <v>1763</v>
      </c>
      <c r="QT220" t="s">
        <v>1767</v>
      </c>
      <c r="QU220" t="s">
        <v>1767</v>
      </c>
      <c r="QV220" t="s">
        <v>1767</v>
      </c>
      <c r="QW220" t="s">
        <v>1767</v>
      </c>
      <c r="QX220" t="s">
        <v>1767</v>
      </c>
      <c r="QY220" t="s">
        <v>1767</v>
      </c>
      <c r="QZ220" t="s">
        <v>1767</v>
      </c>
      <c r="RA220" t="s">
        <v>1767</v>
      </c>
      <c r="RB220" t="s">
        <v>1767</v>
      </c>
      <c r="RC220" t="s">
        <v>1767</v>
      </c>
      <c r="RD220" t="s">
        <v>1767</v>
      </c>
      <c r="RE220" t="s">
        <v>1767</v>
      </c>
      <c r="RF220" t="s">
        <v>1767</v>
      </c>
      <c r="RG220" t="s">
        <v>1767</v>
      </c>
      <c r="RH220" t="s">
        <v>1767</v>
      </c>
      <c r="RI220" t="s">
        <v>1767</v>
      </c>
      <c r="RJ220" t="s">
        <v>1767</v>
      </c>
      <c r="RK220" t="s">
        <v>1763</v>
      </c>
      <c r="RL220" t="s">
        <v>1763</v>
      </c>
      <c r="RM220" t="s">
        <v>1767</v>
      </c>
      <c r="RN220" t="s">
        <v>1767</v>
      </c>
      <c r="RO220" t="s">
        <v>1767</v>
      </c>
      <c r="RP220" t="s">
        <v>1767</v>
      </c>
      <c r="RQ220" t="s">
        <v>1767</v>
      </c>
      <c r="RR220" t="s">
        <v>1767</v>
      </c>
      <c r="RS220" t="s">
        <v>1767</v>
      </c>
      <c r="RT220" t="s">
        <v>1767</v>
      </c>
      <c r="RU220" t="s">
        <v>1767</v>
      </c>
      <c r="RV220" t="s">
        <v>1767</v>
      </c>
      <c r="RW220" t="s">
        <v>1767</v>
      </c>
      <c r="RX220" t="s">
        <v>879</v>
      </c>
      <c r="RY220" t="s">
        <v>897</v>
      </c>
      <c r="RZ220" t="s">
        <v>1763</v>
      </c>
      <c r="SA220" t="s">
        <v>1767</v>
      </c>
      <c r="SB220" t="s">
        <v>1767</v>
      </c>
      <c r="SC220" t="s">
        <v>1767</v>
      </c>
      <c r="SD220" t="s">
        <v>1767</v>
      </c>
      <c r="SE220" t="s">
        <v>1767</v>
      </c>
      <c r="SF220" t="s">
        <v>1763</v>
      </c>
      <c r="SG220" t="s">
        <v>1767</v>
      </c>
      <c r="SH220" t="s">
        <v>1767</v>
      </c>
      <c r="SI220" t="s">
        <v>1763</v>
      </c>
      <c r="SJ220" t="s">
        <v>1767</v>
      </c>
      <c r="SK220" t="s">
        <v>1767</v>
      </c>
      <c r="SL220" t="s">
        <v>1767</v>
      </c>
      <c r="SM220" t="s">
        <v>1767</v>
      </c>
      <c r="SN220" t="s">
        <v>1767</v>
      </c>
      <c r="SO220" t="s">
        <v>1767</v>
      </c>
      <c r="SP220" t="s">
        <v>1767</v>
      </c>
      <c r="SQ220" t="s">
        <v>1767</v>
      </c>
      <c r="SR220" t="s">
        <v>1767</v>
      </c>
      <c r="SS220" t="s">
        <v>1767</v>
      </c>
      <c r="ST220" t="s">
        <v>1767</v>
      </c>
      <c r="SU220" t="s">
        <v>1767</v>
      </c>
      <c r="SV220" t="s">
        <v>1767</v>
      </c>
      <c r="SW220" t="s">
        <v>1763</v>
      </c>
      <c r="SX220" t="s">
        <v>1767</v>
      </c>
      <c r="SY220" t="s">
        <v>1763</v>
      </c>
      <c r="SZ220" t="s">
        <v>1767</v>
      </c>
      <c r="TA220" t="s">
        <v>1767</v>
      </c>
      <c r="TB220" t="s">
        <v>1767</v>
      </c>
      <c r="TC220" t="s">
        <v>1767</v>
      </c>
      <c r="TD220" t="s">
        <v>1767</v>
      </c>
      <c r="TE220" t="s">
        <v>1767</v>
      </c>
      <c r="TF220" t="s">
        <v>1767</v>
      </c>
      <c r="TG220" t="s">
        <v>1767</v>
      </c>
      <c r="TH220" t="s">
        <v>1767</v>
      </c>
      <c r="TI220" t="s">
        <v>1767</v>
      </c>
      <c r="TJ220" t="s">
        <v>1763</v>
      </c>
      <c r="TK220" t="s">
        <v>1767</v>
      </c>
      <c r="TL220" t="s">
        <v>1767</v>
      </c>
      <c r="TM220" t="s">
        <v>1763</v>
      </c>
      <c r="TN220" t="s">
        <v>1763</v>
      </c>
      <c r="TO220" t="s">
        <v>1767</v>
      </c>
      <c r="TP220" t="s">
        <v>1767</v>
      </c>
      <c r="TQ220" t="s">
        <v>1767</v>
      </c>
      <c r="TR220" t="s">
        <v>1767</v>
      </c>
      <c r="TS220" t="s">
        <v>1767</v>
      </c>
      <c r="TT220" t="s">
        <v>1767</v>
      </c>
      <c r="TU220" t="s">
        <v>1767</v>
      </c>
      <c r="TV220" t="s">
        <v>1767</v>
      </c>
      <c r="TW220" t="s">
        <v>1767</v>
      </c>
      <c r="TY220" t="s">
        <v>1763</v>
      </c>
      <c r="TZ220" t="s">
        <v>1767</v>
      </c>
      <c r="UA220" t="s">
        <v>1767</v>
      </c>
      <c r="UB220" t="s">
        <v>1767</v>
      </c>
      <c r="UC220" t="s">
        <v>1767</v>
      </c>
      <c r="UD220" t="s">
        <v>1767</v>
      </c>
      <c r="UE220" t="s">
        <v>1767</v>
      </c>
      <c r="UF220" t="s">
        <v>1767</v>
      </c>
      <c r="UG220" t="s">
        <v>1767</v>
      </c>
      <c r="UH220" t="s">
        <v>1767</v>
      </c>
      <c r="UI220" t="s">
        <v>1767</v>
      </c>
      <c r="UJ220" t="s">
        <v>1767</v>
      </c>
      <c r="UK220" t="s">
        <v>1767</v>
      </c>
      <c r="UL220" t="s">
        <v>1763</v>
      </c>
      <c r="UM220" t="s">
        <v>1767</v>
      </c>
      <c r="UN220" t="s">
        <v>1763</v>
      </c>
      <c r="UO220" t="s">
        <v>1763</v>
      </c>
      <c r="UP220" t="s">
        <v>1767</v>
      </c>
      <c r="UQ220" t="s">
        <v>1767</v>
      </c>
      <c r="UR220" t="s">
        <v>1763</v>
      </c>
      <c r="US220" t="s">
        <v>1767</v>
      </c>
      <c r="UT220" t="s">
        <v>1767</v>
      </c>
      <c r="UU220" t="s">
        <v>1767</v>
      </c>
      <c r="UV220" t="s">
        <v>1767</v>
      </c>
      <c r="UW220" t="s">
        <v>1767</v>
      </c>
      <c r="UX220" t="s">
        <v>1767</v>
      </c>
      <c r="UY220" t="s">
        <v>1767</v>
      </c>
      <c r="UZ220" t="s">
        <v>1767</v>
      </c>
      <c r="VD220" t="s">
        <v>1763</v>
      </c>
      <c r="VE220" t="s">
        <v>1767</v>
      </c>
      <c r="VF220" t="s">
        <v>1767</v>
      </c>
      <c r="VG220" t="s">
        <v>1767</v>
      </c>
      <c r="VH220" t="s">
        <v>1767</v>
      </c>
      <c r="VI220" t="s">
        <v>1767</v>
      </c>
      <c r="VJ220" t="s">
        <v>1767</v>
      </c>
      <c r="VK220" t="s">
        <v>1767</v>
      </c>
      <c r="VL220" t="s">
        <v>1767</v>
      </c>
      <c r="VM220" t="s">
        <v>1767</v>
      </c>
      <c r="VN220" t="s">
        <v>1767</v>
      </c>
      <c r="VO220" t="s">
        <v>1767</v>
      </c>
      <c r="VP220" t="s">
        <v>1767</v>
      </c>
      <c r="VQ220" t="s">
        <v>1767</v>
      </c>
      <c r="VR220" t="s">
        <v>1763</v>
      </c>
      <c r="VS220" t="s">
        <v>1763</v>
      </c>
      <c r="VT220" t="s">
        <v>1767</v>
      </c>
      <c r="VU220" t="s">
        <v>1767</v>
      </c>
      <c r="VV220" t="s">
        <v>1763</v>
      </c>
      <c r="VW220" t="s">
        <v>1767</v>
      </c>
      <c r="VX220" t="s">
        <v>1767</v>
      </c>
      <c r="VY220" t="s">
        <v>1767</v>
      </c>
      <c r="VZ220" t="s">
        <v>1763</v>
      </c>
      <c r="WA220" t="s">
        <v>1767</v>
      </c>
      <c r="WJ220" t="s">
        <v>1767</v>
      </c>
      <c r="WK220" t="s">
        <v>1763</v>
      </c>
      <c r="WL220" t="s">
        <v>1767</v>
      </c>
      <c r="WM220" t="s">
        <v>1763</v>
      </c>
      <c r="WN220" t="s">
        <v>1767</v>
      </c>
      <c r="WO220" t="s">
        <v>1767</v>
      </c>
      <c r="WP220" t="s">
        <v>1767</v>
      </c>
      <c r="WQ220" t="s">
        <v>1767</v>
      </c>
      <c r="WR220" t="s">
        <v>1767</v>
      </c>
      <c r="WS220" t="s">
        <v>846</v>
      </c>
      <c r="WU220" t="s">
        <v>1767</v>
      </c>
      <c r="WV220" t="s">
        <v>1767</v>
      </c>
      <c r="WW220" t="s">
        <v>1767</v>
      </c>
      <c r="WX220" t="s">
        <v>1767</v>
      </c>
      <c r="WY220" t="s">
        <v>1767</v>
      </c>
      <c r="WZ220" t="s">
        <v>1763</v>
      </c>
      <c r="XA220" t="s">
        <v>1767</v>
      </c>
      <c r="XB220" t="s">
        <v>1767</v>
      </c>
      <c r="XC220" t="s">
        <v>1802</v>
      </c>
      <c r="XD220" t="s">
        <v>1763</v>
      </c>
      <c r="XE220" t="s">
        <v>1767</v>
      </c>
      <c r="XF220" t="s">
        <v>1767</v>
      </c>
      <c r="XG220" t="s">
        <v>1767</v>
      </c>
      <c r="XH220" t="s">
        <v>1767</v>
      </c>
      <c r="XI220" t="s">
        <v>1767</v>
      </c>
      <c r="XJ220" t="s">
        <v>1767</v>
      </c>
      <c r="XK220" t="s">
        <v>1767</v>
      </c>
      <c r="XL220" t="s">
        <v>1767</v>
      </c>
      <c r="XM220" t="s">
        <v>1767</v>
      </c>
      <c r="XN220" t="s">
        <v>1767</v>
      </c>
      <c r="XO220" t="s">
        <v>1767</v>
      </c>
      <c r="XP220" t="s">
        <v>1767</v>
      </c>
      <c r="XQ220" t="s">
        <v>1767</v>
      </c>
      <c r="XR220" t="s">
        <v>1767</v>
      </c>
      <c r="XS220" t="s">
        <v>1767</v>
      </c>
      <c r="XT220" t="s">
        <v>1767</v>
      </c>
      <c r="XU220" t="s">
        <v>1767</v>
      </c>
      <c r="XV220" t="s">
        <v>1767</v>
      </c>
      <c r="XW220" t="s">
        <v>1763</v>
      </c>
      <c r="XX220" t="s">
        <v>1767</v>
      </c>
      <c r="XY220" t="s">
        <v>1767</v>
      </c>
      <c r="XZ220" t="s">
        <v>1767</v>
      </c>
      <c r="ZM220" t="s">
        <v>1767</v>
      </c>
      <c r="ZN220" t="s">
        <v>1767</v>
      </c>
      <c r="ZO220" t="s">
        <v>1767</v>
      </c>
      <c r="ZP220" t="s">
        <v>1767</v>
      </c>
      <c r="ZQ220" t="s">
        <v>1763</v>
      </c>
      <c r="ZR220" t="s">
        <v>1767</v>
      </c>
      <c r="ZS220" t="s">
        <v>1767</v>
      </c>
      <c r="ZT220" t="s">
        <v>1767</v>
      </c>
      <c r="ZU220" t="s">
        <v>1767</v>
      </c>
      <c r="ZV220" t="s">
        <v>1767</v>
      </c>
      <c r="ZW220" t="s">
        <v>1767</v>
      </c>
      <c r="ZX220" t="s">
        <v>1767</v>
      </c>
      <c r="ZY220" t="s">
        <v>1763</v>
      </c>
      <c r="ZZ220" t="s">
        <v>1767</v>
      </c>
      <c r="AAA220" t="s">
        <v>1763</v>
      </c>
      <c r="AAB220" t="s">
        <v>1767</v>
      </c>
      <c r="AAC220" t="s">
        <v>1767</v>
      </c>
      <c r="AAD220" t="s">
        <v>1767</v>
      </c>
      <c r="AAE220" t="s">
        <v>1767</v>
      </c>
      <c r="AAF220" t="s">
        <v>1767</v>
      </c>
      <c r="AAH220" t="s">
        <v>1767</v>
      </c>
      <c r="AAI220" t="s">
        <v>1767</v>
      </c>
      <c r="AAJ220" t="s">
        <v>1763</v>
      </c>
      <c r="AAK220" t="s">
        <v>1767</v>
      </c>
      <c r="AAL220" t="s">
        <v>1767</v>
      </c>
      <c r="AAM220" t="s">
        <v>1767</v>
      </c>
      <c r="AAN220" t="s">
        <v>1767</v>
      </c>
      <c r="AAO220" t="s">
        <v>1767</v>
      </c>
      <c r="AAP220" t="s">
        <v>1767</v>
      </c>
      <c r="AAQ220" t="s">
        <v>1767</v>
      </c>
      <c r="AAR220" t="s">
        <v>1767</v>
      </c>
      <c r="AAS220" t="s">
        <v>1767</v>
      </c>
      <c r="AAT220" t="s">
        <v>1767</v>
      </c>
      <c r="AAV220" t="s">
        <v>1763</v>
      </c>
      <c r="AAW220" t="s">
        <v>1767</v>
      </c>
      <c r="AAX220" t="s">
        <v>1767</v>
      </c>
      <c r="AAY220" t="s">
        <v>1767</v>
      </c>
      <c r="AAZ220" t="s">
        <v>1767</v>
      </c>
      <c r="ABA220" t="s">
        <v>1763</v>
      </c>
      <c r="ABB220" t="s">
        <v>1763</v>
      </c>
      <c r="ABC220" t="s">
        <v>1767</v>
      </c>
      <c r="ABD220" t="s">
        <v>1767</v>
      </c>
      <c r="ABE220" t="s">
        <v>1767</v>
      </c>
      <c r="ABF220" t="s">
        <v>1767</v>
      </c>
      <c r="ABG220" t="s">
        <v>1767</v>
      </c>
      <c r="ABH220" t="s">
        <v>1767</v>
      </c>
      <c r="ABI220" t="s">
        <v>1767</v>
      </c>
      <c r="ABJ220" t="s">
        <v>1767</v>
      </c>
      <c r="ABK220" t="s">
        <v>1767</v>
      </c>
      <c r="ABL220" t="s">
        <v>1767</v>
      </c>
      <c r="ABM220" t="s">
        <v>1767</v>
      </c>
      <c r="ABN220" t="s">
        <v>1767</v>
      </c>
      <c r="ABO220" t="s">
        <v>1767</v>
      </c>
      <c r="ABP220" t="s">
        <v>1767</v>
      </c>
      <c r="ABQ220" t="s">
        <v>1767</v>
      </c>
      <c r="ABR220" t="s">
        <v>1767</v>
      </c>
      <c r="ABS220" t="s">
        <v>1767</v>
      </c>
      <c r="ABT220" t="s">
        <v>1767</v>
      </c>
      <c r="ABU220" t="s">
        <v>1767</v>
      </c>
      <c r="ABV220" t="s">
        <v>1767</v>
      </c>
      <c r="ABW220" t="s">
        <v>1763</v>
      </c>
      <c r="ABX220" t="s">
        <v>1767</v>
      </c>
      <c r="ABY220" t="s">
        <v>1767</v>
      </c>
      <c r="ABZ220" t="s">
        <v>1767</v>
      </c>
      <c r="ACA220" t="s">
        <v>1763</v>
      </c>
      <c r="ACB220" t="s">
        <v>1767</v>
      </c>
      <c r="ACC220" t="s">
        <v>1767</v>
      </c>
      <c r="ACD220" t="s">
        <v>1767</v>
      </c>
      <c r="ACE220" t="s">
        <v>1767</v>
      </c>
      <c r="ACF220" t="s">
        <v>1767</v>
      </c>
      <c r="ACG220" t="s">
        <v>1767</v>
      </c>
      <c r="ACH220" t="s">
        <v>1767</v>
      </c>
      <c r="ACI220" t="s">
        <v>1767</v>
      </c>
    </row>
    <row r="221" spans="1:763">
      <c r="A221" t="s">
        <v>1716</v>
      </c>
      <c r="B221" t="s">
        <v>1717</v>
      </c>
      <c r="C221" t="s">
        <v>1718</v>
      </c>
      <c r="D221" t="s">
        <v>932</v>
      </c>
      <c r="E221" t="s">
        <v>932</v>
      </c>
      <c r="P221" t="s">
        <v>886</v>
      </c>
      <c r="Q221">
        <v>0.64514064157430773</v>
      </c>
      <c r="T221" t="s">
        <v>1910</v>
      </c>
      <c r="V221" t="s">
        <v>1763</v>
      </c>
      <c r="X221" t="s">
        <v>1763</v>
      </c>
      <c r="Y221" t="s">
        <v>1764</v>
      </c>
      <c r="AA221" t="s">
        <v>1792</v>
      </c>
      <c r="AB221" t="s">
        <v>1766</v>
      </c>
      <c r="AC221" t="s">
        <v>1057</v>
      </c>
      <c r="AD221" t="s">
        <v>1767</v>
      </c>
      <c r="AE221" t="s">
        <v>836</v>
      </c>
      <c r="AF221" t="s">
        <v>845</v>
      </c>
      <c r="AG221" t="s">
        <v>818</v>
      </c>
      <c r="KF221" t="s">
        <v>1057</v>
      </c>
      <c r="KH221" t="s">
        <v>818</v>
      </c>
      <c r="KI221" t="s">
        <v>845</v>
      </c>
      <c r="KJ221" t="s">
        <v>818</v>
      </c>
      <c r="KK221" t="s">
        <v>818</v>
      </c>
      <c r="KL221" t="s">
        <v>818</v>
      </c>
      <c r="KM221" t="s">
        <v>818</v>
      </c>
      <c r="KN221" t="s">
        <v>845</v>
      </c>
      <c r="KO221" t="s">
        <v>818</v>
      </c>
      <c r="KP221" t="s">
        <v>845</v>
      </c>
      <c r="KQ221" t="s">
        <v>845</v>
      </c>
      <c r="KR221" t="s">
        <v>818</v>
      </c>
      <c r="KS221" t="s">
        <v>818</v>
      </c>
      <c r="KT221" t="s">
        <v>818</v>
      </c>
      <c r="KU221" t="s">
        <v>845</v>
      </c>
      <c r="KV221" t="s">
        <v>845</v>
      </c>
      <c r="KW221" t="s">
        <v>818</v>
      </c>
      <c r="KX221" t="s">
        <v>845</v>
      </c>
      <c r="KY221" t="s">
        <v>818</v>
      </c>
      <c r="KZ221" t="s">
        <v>837</v>
      </c>
      <c r="LA221" t="s">
        <v>845</v>
      </c>
      <c r="LB221" t="s">
        <v>845</v>
      </c>
      <c r="LC221" t="s">
        <v>879</v>
      </c>
      <c r="LD221" t="s">
        <v>1057</v>
      </c>
      <c r="LE221" t="s">
        <v>837</v>
      </c>
      <c r="LF221" t="s">
        <v>837</v>
      </c>
      <c r="LH221" t="s">
        <v>1818</v>
      </c>
      <c r="LI221" t="s">
        <v>1767</v>
      </c>
      <c r="LJ221" t="s">
        <v>1763</v>
      </c>
      <c r="LK221" t="s">
        <v>1763</v>
      </c>
      <c r="LL221" t="s">
        <v>1767</v>
      </c>
      <c r="LM221" t="s">
        <v>1767</v>
      </c>
      <c r="LN221" t="s">
        <v>1763</v>
      </c>
      <c r="LO221" t="s">
        <v>1767</v>
      </c>
      <c r="LQ221" t="s">
        <v>1767</v>
      </c>
      <c r="LR221" t="s">
        <v>818</v>
      </c>
      <c r="LS221" t="s">
        <v>818</v>
      </c>
      <c r="LT221" t="s">
        <v>845</v>
      </c>
      <c r="LU221" t="s">
        <v>818</v>
      </c>
      <c r="LV221" t="s">
        <v>818</v>
      </c>
      <c r="LW221" t="s">
        <v>845</v>
      </c>
      <c r="LX221" t="s">
        <v>1767</v>
      </c>
      <c r="MA221" t="s">
        <v>1862</v>
      </c>
      <c r="MB221" t="s">
        <v>913</v>
      </c>
      <c r="MC221" t="s">
        <v>1804</v>
      </c>
      <c r="MD221" t="s">
        <v>1763</v>
      </c>
      <c r="MF221" t="s">
        <v>1833</v>
      </c>
      <c r="MH221" t="s">
        <v>1834</v>
      </c>
      <c r="MI221" t="s">
        <v>1763</v>
      </c>
      <c r="MJ221" t="s">
        <v>1794</v>
      </c>
      <c r="MU221" t="s">
        <v>1767</v>
      </c>
      <c r="MV221" t="s">
        <v>1767</v>
      </c>
      <c r="MW221" t="s">
        <v>1767</v>
      </c>
      <c r="MX221" t="s">
        <v>1767</v>
      </c>
      <c r="MY221" t="s">
        <v>1763</v>
      </c>
      <c r="MZ221" t="s">
        <v>1767</v>
      </c>
      <c r="NA221" t="s">
        <v>1767</v>
      </c>
      <c r="NB221" t="s">
        <v>1767</v>
      </c>
      <c r="NR221" t="s">
        <v>1763</v>
      </c>
      <c r="NS221" t="s">
        <v>1767</v>
      </c>
      <c r="NU221" t="s">
        <v>1882</v>
      </c>
      <c r="NX221" t="s">
        <v>1773</v>
      </c>
      <c r="NY221" t="s">
        <v>837</v>
      </c>
      <c r="NZ221" t="s">
        <v>877</v>
      </c>
      <c r="OP221" t="s">
        <v>1818</v>
      </c>
      <c r="OQ221" t="s">
        <v>1774</v>
      </c>
      <c r="OR221" t="s">
        <v>1797</v>
      </c>
      <c r="OS221" t="s">
        <v>1806</v>
      </c>
      <c r="OT221" t="s">
        <v>1763</v>
      </c>
      <c r="OU221" t="s">
        <v>1767</v>
      </c>
      <c r="OV221" t="s">
        <v>1777</v>
      </c>
      <c r="OW221" t="s">
        <v>1798</v>
      </c>
      <c r="OX221" t="s">
        <v>1830</v>
      </c>
      <c r="OY221" t="s">
        <v>1779</v>
      </c>
      <c r="OZ221" t="s">
        <v>1011</v>
      </c>
      <c r="PA221" t="s">
        <v>1763</v>
      </c>
      <c r="PB221" t="s">
        <v>1767</v>
      </c>
      <c r="PC221" t="s">
        <v>1767</v>
      </c>
      <c r="PD221" t="s">
        <v>1767</v>
      </c>
      <c r="PE221" t="s">
        <v>1763</v>
      </c>
      <c r="PF221" t="s">
        <v>1763</v>
      </c>
      <c r="PG221" t="s">
        <v>1767</v>
      </c>
      <c r="PH221" t="s">
        <v>1767</v>
      </c>
      <c r="PI221" t="s">
        <v>1767</v>
      </c>
      <c r="PJ221" t="s">
        <v>1767</v>
      </c>
      <c r="PK221" t="s">
        <v>1767</v>
      </c>
      <c r="PL221" t="s">
        <v>1780</v>
      </c>
      <c r="PM221" t="s">
        <v>879</v>
      </c>
      <c r="PN221" t="s">
        <v>845</v>
      </c>
      <c r="PO221" t="s">
        <v>1812</v>
      </c>
      <c r="PP221" t="s">
        <v>1813</v>
      </c>
      <c r="PQ221" t="s">
        <v>1763</v>
      </c>
      <c r="PR221" t="s">
        <v>1763</v>
      </c>
      <c r="PS221" t="s">
        <v>1767</v>
      </c>
      <c r="PT221" t="s">
        <v>1767</v>
      </c>
      <c r="PU221" t="s">
        <v>1767</v>
      </c>
      <c r="PV221" t="s">
        <v>1767</v>
      </c>
      <c r="PW221" t="s">
        <v>1767</v>
      </c>
      <c r="PX221" t="s">
        <v>1767</v>
      </c>
      <c r="PY221" t="s">
        <v>1767</v>
      </c>
      <c r="PZ221" t="s">
        <v>1783</v>
      </c>
      <c r="QA221" t="s">
        <v>1896</v>
      </c>
      <c r="QB221" t="s">
        <v>1784</v>
      </c>
      <c r="QC221" t="s">
        <v>1785</v>
      </c>
      <c r="QD221" t="s">
        <v>1815</v>
      </c>
      <c r="QE221" t="s">
        <v>837</v>
      </c>
      <c r="QF221" t="s">
        <v>1763</v>
      </c>
      <c r="QG221" t="s">
        <v>1767</v>
      </c>
      <c r="QH221" t="s">
        <v>1763</v>
      </c>
      <c r="QI221" t="s">
        <v>1767</v>
      </c>
      <c r="QJ221" t="s">
        <v>1767</v>
      </c>
      <c r="QK221" t="s">
        <v>1767</v>
      </c>
      <c r="QL221" t="s">
        <v>1767</v>
      </c>
      <c r="QM221" t="s">
        <v>1763</v>
      </c>
      <c r="QN221" t="s">
        <v>1767</v>
      </c>
      <c r="QO221" t="s">
        <v>1767</v>
      </c>
      <c r="QP221" t="s">
        <v>1767</v>
      </c>
      <c r="QQ221" t="s">
        <v>1767</v>
      </c>
      <c r="QR221" t="s">
        <v>1763</v>
      </c>
      <c r="QS221" t="s">
        <v>1767</v>
      </c>
      <c r="QT221" t="s">
        <v>1767</v>
      </c>
      <c r="QU221" t="s">
        <v>1767</v>
      </c>
      <c r="QV221" t="s">
        <v>1767</v>
      </c>
      <c r="QW221" t="s">
        <v>1767</v>
      </c>
      <c r="QX221" t="s">
        <v>1767</v>
      </c>
      <c r="QY221" t="s">
        <v>1763</v>
      </c>
      <c r="QZ221" t="s">
        <v>1767</v>
      </c>
      <c r="RA221" t="s">
        <v>1763</v>
      </c>
      <c r="RB221" t="s">
        <v>1767</v>
      </c>
      <c r="RC221" t="s">
        <v>1767</v>
      </c>
      <c r="RD221" t="s">
        <v>1767</v>
      </c>
      <c r="RE221" t="s">
        <v>1767</v>
      </c>
      <c r="RF221" t="s">
        <v>1767</v>
      </c>
      <c r="RG221" t="s">
        <v>1767</v>
      </c>
      <c r="RH221" t="s">
        <v>1767</v>
      </c>
      <c r="RI221" t="s">
        <v>1767</v>
      </c>
      <c r="RJ221" t="s">
        <v>1767</v>
      </c>
      <c r="RK221" t="s">
        <v>1763</v>
      </c>
      <c r="RL221" t="s">
        <v>1763</v>
      </c>
      <c r="RM221" t="s">
        <v>1767</v>
      </c>
      <c r="RN221" t="s">
        <v>1767</v>
      </c>
      <c r="RO221" t="s">
        <v>1767</v>
      </c>
      <c r="RP221" t="s">
        <v>1763</v>
      </c>
      <c r="RQ221" t="s">
        <v>1767</v>
      </c>
      <c r="RR221" t="s">
        <v>1767</v>
      </c>
      <c r="RS221" t="s">
        <v>1767</v>
      </c>
      <c r="RT221" t="s">
        <v>1767</v>
      </c>
      <c r="RU221" t="s">
        <v>1767</v>
      </c>
      <c r="RV221" t="s">
        <v>1767</v>
      </c>
      <c r="RW221" t="s">
        <v>1767</v>
      </c>
      <c r="RX221" t="s">
        <v>837</v>
      </c>
      <c r="RY221" t="s">
        <v>1818</v>
      </c>
      <c r="RZ221" t="s">
        <v>1767</v>
      </c>
      <c r="SB221" t="s">
        <v>1767</v>
      </c>
      <c r="SC221" t="s">
        <v>1767</v>
      </c>
      <c r="SD221" t="s">
        <v>1763</v>
      </c>
      <c r="SE221" t="s">
        <v>1767</v>
      </c>
      <c r="SF221" t="s">
        <v>1767</v>
      </c>
      <c r="SG221" t="s">
        <v>1767</v>
      </c>
      <c r="SH221" t="s">
        <v>1767</v>
      </c>
      <c r="SI221" t="s">
        <v>1767</v>
      </c>
      <c r="SJ221" t="s">
        <v>1767</v>
      </c>
      <c r="SK221" t="s">
        <v>1767</v>
      </c>
      <c r="SL221" t="s">
        <v>1767</v>
      </c>
      <c r="SM221" t="s">
        <v>1767</v>
      </c>
      <c r="SN221" t="s">
        <v>1767</v>
      </c>
      <c r="SO221" t="s">
        <v>1767</v>
      </c>
      <c r="SP221" t="s">
        <v>1763</v>
      </c>
      <c r="SQ221" t="s">
        <v>1767</v>
      </c>
      <c r="SR221" t="s">
        <v>1767</v>
      </c>
      <c r="SS221" t="s">
        <v>1767</v>
      </c>
      <c r="ST221" t="s">
        <v>1767</v>
      </c>
      <c r="SU221" t="s">
        <v>1767</v>
      </c>
      <c r="SV221" t="s">
        <v>1767</v>
      </c>
      <c r="SW221" t="s">
        <v>1767</v>
      </c>
      <c r="SX221" t="s">
        <v>1767</v>
      </c>
      <c r="SY221" t="s">
        <v>1763</v>
      </c>
      <c r="SZ221" t="s">
        <v>1763</v>
      </c>
      <c r="TA221" t="s">
        <v>1767</v>
      </c>
      <c r="TB221" t="s">
        <v>1767</v>
      </c>
      <c r="TC221" t="s">
        <v>1767</v>
      </c>
      <c r="TD221" t="s">
        <v>1767</v>
      </c>
      <c r="TE221" t="s">
        <v>1767</v>
      </c>
      <c r="TF221" t="s">
        <v>1767</v>
      </c>
      <c r="TG221" t="s">
        <v>1767</v>
      </c>
      <c r="TH221" t="s">
        <v>1767</v>
      </c>
      <c r="TI221" t="s">
        <v>1767</v>
      </c>
      <c r="TJ221" t="s">
        <v>1763</v>
      </c>
      <c r="TK221" t="s">
        <v>1767</v>
      </c>
      <c r="TL221" t="s">
        <v>1767</v>
      </c>
      <c r="TM221" t="s">
        <v>1767</v>
      </c>
      <c r="TN221" t="s">
        <v>1767</v>
      </c>
      <c r="TO221" t="s">
        <v>1767</v>
      </c>
      <c r="TP221" t="s">
        <v>1763</v>
      </c>
      <c r="TQ221" t="s">
        <v>1767</v>
      </c>
      <c r="TR221" t="s">
        <v>1767</v>
      </c>
      <c r="TS221" t="s">
        <v>1767</v>
      </c>
      <c r="TT221" t="s">
        <v>1767</v>
      </c>
      <c r="TU221" t="s">
        <v>1767</v>
      </c>
      <c r="TV221" t="s">
        <v>1767</v>
      </c>
      <c r="TW221" t="s">
        <v>1767</v>
      </c>
      <c r="TY221" t="s">
        <v>1767</v>
      </c>
      <c r="TZ221" t="s">
        <v>1767</v>
      </c>
      <c r="UA221" t="s">
        <v>1767</v>
      </c>
      <c r="UB221" t="s">
        <v>1767</v>
      </c>
      <c r="UC221" t="s">
        <v>1767</v>
      </c>
      <c r="UD221" t="s">
        <v>1767</v>
      </c>
      <c r="UE221" t="s">
        <v>1767</v>
      </c>
      <c r="UF221" t="s">
        <v>1767</v>
      </c>
      <c r="UG221" t="s">
        <v>1767</v>
      </c>
      <c r="UH221" t="s">
        <v>1767</v>
      </c>
      <c r="UI221" t="s">
        <v>1767</v>
      </c>
      <c r="UJ221" t="s">
        <v>1763</v>
      </c>
      <c r="UK221" t="s">
        <v>1767</v>
      </c>
      <c r="UL221" t="s">
        <v>1818</v>
      </c>
      <c r="UM221" t="s">
        <v>1818</v>
      </c>
      <c r="UN221" t="s">
        <v>1767</v>
      </c>
      <c r="UO221" t="s">
        <v>1767</v>
      </c>
      <c r="UP221" t="s">
        <v>1767</v>
      </c>
      <c r="UQ221" t="s">
        <v>1767</v>
      </c>
      <c r="UR221" t="s">
        <v>1763</v>
      </c>
      <c r="US221" t="s">
        <v>1767</v>
      </c>
      <c r="UT221" t="s">
        <v>1763</v>
      </c>
      <c r="UU221" t="s">
        <v>1767</v>
      </c>
      <c r="UV221" t="s">
        <v>1767</v>
      </c>
      <c r="UW221" t="s">
        <v>1767</v>
      </c>
      <c r="UX221" t="s">
        <v>1767</v>
      </c>
      <c r="UY221" t="s">
        <v>1767</v>
      </c>
      <c r="UZ221" t="s">
        <v>1767</v>
      </c>
      <c r="VB221" t="s">
        <v>1787</v>
      </c>
      <c r="VC221" t="s">
        <v>1788</v>
      </c>
      <c r="VD221" t="s">
        <v>1767</v>
      </c>
      <c r="VE221" t="s">
        <v>1767</v>
      </c>
      <c r="VF221" t="s">
        <v>1763</v>
      </c>
      <c r="VG221" t="s">
        <v>1767</v>
      </c>
      <c r="VH221" t="s">
        <v>1767</v>
      </c>
      <c r="VI221" t="s">
        <v>1767</v>
      </c>
      <c r="VJ221" t="s">
        <v>1767</v>
      </c>
      <c r="VK221" t="s">
        <v>1767</v>
      </c>
      <c r="VL221" t="s">
        <v>1767</v>
      </c>
      <c r="VM221" t="s">
        <v>1767</v>
      </c>
      <c r="VN221" t="s">
        <v>1767</v>
      </c>
      <c r="VO221" t="s">
        <v>1767</v>
      </c>
      <c r="VP221" t="s">
        <v>1767</v>
      </c>
      <c r="VQ221" t="s">
        <v>1767</v>
      </c>
      <c r="VY221" t="s">
        <v>1763</v>
      </c>
      <c r="VZ221" t="s">
        <v>1767</v>
      </c>
      <c r="WA221" t="s">
        <v>1763</v>
      </c>
      <c r="WB221" t="s">
        <v>1767</v>
      </c>
      <c r="WJ221" t="s">
        <v>1767</v>
      </c>
      <c r="WK221" t="s">
        <v>1767</v>
      </c>
      <c r="WL221" t="s">
        <v>1767</v>
      </c>
      <c r="WM221" t="s">
        <v>1767</v>
      </c>
      <c r="WN221" t="s">
        <v>1767</v>
      </c>
      <c r="WO221" t="s">
        <v>1763</v>
      </c>
      <c r="WP221" t="s">
        <v>1767</v>
      </c>
      <c r="WQ221" t="s">
        <v>1767</v>
      </c>
      <c r="WR221" t="s">
        <v>1767</v>
      </c>
      <c r="WS221" t="s">
        <v>849</v>
      </c>
      <c r="WU221" t="s">
        <v>1767</v>
      </c>
      <c r="WV221" t="s">
        <v>1767</v>
      </c>
      <c r="WW221" t="s">
        <v>1767</v>
      </c>
      <c r="WX221" t="s">
        <v>1767</v>
      </c>
      <c r="WY221" t="s">
        <v>1767</v>
      </c>
      <c r="WZ221" t="s">
        <v>1763</v>
      </c>
      <c r="XA221" t="s">
        <v>1767</v>
      </c>
      <c r="XB221" t="s">
        <v>1767</v>
      </c>
      <c r="XC221" t="s">
        <v>1802</v>
      </c>
      <c r="XD221" t="s">
        <v>1763</v>
      </c>
      <c r="XE221" t="s">
        <v>1767</v>
      </c>
      <c r="XF221" t="s">
        <v>1767</v>
      </c>
      <c r="XG221" t="s">
        <v>1767</v>
      </c>
      <c r="XH221" t="s">
        <v>1767</v>
      </c>
      <c r="XI221" t="s">
        <v>1767</v>
      </c>
      <c r="XJ221" t="s">
        <v>1767</v>
      </c>
      <c r="XK221" t="s">
        <v>1767</v>
      </c>
      <c r="XL221" t="s">
        <v>1767</v>
      </c>
      <c r="XM221" t="s">
        <v>1763</v>
      </c>
      <c r="XN221" t="s">
        <v>1763</v>
      </c>
      <c r="XO221" t="s">
        <v>1767</v>
      </c>
      <c r="XP221" t="s">
        <v>1767</v>
      </c>
      <c r="XQ221" t="s">
        <v>1767</v>
      </c>
      <c r="XR221" t="s">
        <v>1763</v>
      </c>
      <c r="XS221" t="s">
        <v>1767</v>
      </c>
      <c r="XT221" t="s">
        <v>1763</v>
      </c>
      <c r="XU221" t="s">
        <v>1763</v>
      </c>
      <c r="XV221" t="s">
        <v>1767</v>
      </c>
      <c r="XW221" t="s">
        <v>1767</v>
      </c>
      <c r="XX221" t="s">
        <v>1767</v>
      </c>
      <c r="XY221" t="s">
        <v>1767</v>
      </c>
      <c r="XZ221" t="s">
        <v>1763</v>
      </c>
      <c r="YA221" t="s">
        <v>1767</v>
      </c>
      <c r="YB221" t="s">
        <v>1767</v>
      </c>
      <c r="YC221" t="s">
        <v>1767</v>
      </c>
      <c r="YD221" t="s">
        <v>1767</v>
      </c>
      <c r="YE221" t="s">
        <v>1767</v>
      </c>
      <c r="YF221" t="s">
        <v>1767</v>
      </c>
      <c r="YG221" t="s">
        <v>1767</v>
      </c>
      <c r="YH221" t="s">
        <v>1763</v>
      </c>
      <c r="YI221" t="s">
        <v>1767</v>
      </c>
      <c r="YJ221" t="s">
        <v>1767</v>
      </c>
      <c r="YK221" t="s">
        <v>1767</v>
      </c>
      <c r="YL221" t="s">
        <v>1767</v>
      </c>
      <c r="YM221" t="s">
        <v>1767</v>
      </c>
      <c r="YN221" t="s">
        <v>1763</v>
      </c>
      <c r="YO221" t="s">
        <v>1767</v>
      </c>
      <c r="YP221" t="s">
        <v>1767</v>
      </c>
      <c r="YQ221" t="s">
        <v>1767</v>
      </c>
      <c r="YR221" t="s">
        <v>1767</v>
      </c>
      <c r="YS221" t="s">
        <v>1767</v>
      </c>
      <c r="YT221" t="s">
        <v>1767</v>
      </c>
      <c r="YU221" t="s">
        <v>1763</v>
      </c>
      <c r="YW221" t="s">
        <v>1767</v>
      </c>
      <c r="ZM221" t="s">
        <v>1767</v>
      </c>
      <c r="ZN221" t="s">
        <v>1767</v>
      </c>
      <c r="ZO221" t="s">
        <v>1767</v>
      </c>
      <c r="ZP221" t="s">
        <v>1763</v>
      </c>
      <c r="ZQ221" t="s">
        <v>1763</v>
      </c>
      <c r="ZR221" t="s">
        <v>1767</v>
      </c>
      <c r="ZS221" t="s">
        <v>1767</v>
      </c>
      <c r="ZT221" t="s">
        <v>1767</v>
      </c>
      <c r="ZU221" t="s">
        <v>1767</v>
      </c>
      <c r="ZV221" t="s">
        <v>1763</v>
      </c>
      <c r="ZW221" t="s">
        <v>1767</v>
      </c>
      <c r="ZX221" t="s">
        <v>1767</v>
      </c>
      <c r="ZY221" t="s">
        <v>1767</v>
      </c>
      <c r="ZZ221" t="s">
        <v>1767</v>
      </c>
      <c r="AAA221" t="s">
        <v>1767</v>
      </c>
      <c r="AAB221" t="s">
        <v>1767</v>
      </c>
      <c r="AAC221" t="s">
        <v>1767</v>
      </c>
      <c r="AAD221" t="s">
        <v>1767</v>
      </c>
      <c r="AAE221" t="s">
        <v>1767</v>
      </c>
      <c r="AAF221" t="s">
        <v>1767</v>
      </c>
      <c r="AAH221" t="s">
        <v>1767</v>
      </c>
      <c r="AAI221" t="s">
        <v>1767</v>
      </c>
      <c r="AAJ221" t="s">
        <v>1767</v>
      </c>
      <c r="AAK221" t="s">
        <v>1767</v>
      </c>
      <c r="AAL221" t="s">
        <v>1767</v>
      </c>
      <c r="AAM221" t="s">
        <v>1767</v>
      </c>
      <c r="AAN221" t="s">
        <v>1767</v>
      </c>
      <c r="AAO221" t="s">
        <v>1767</v>
      </c>
      <c r="AAP221" t="s">
        <v>1767</v>
      </c>
      <c r="AAQ221" t="s">
        <v>1767</v>
      </c>
      <c r="AAR221" t="s">
        <v>1767</v>
      </c>
      <c r="AAS221" t="s">
        <v>1767</v>
      </c>
      <c r="AAT221" t="s">
        <v>1763</v>
      </c>
      <c r="AAV221" t="s">
        <v>1767</v>
      </c>
      <c r="AAW221" t="s">
        <v>1767</v>
      </c>
      <c r="AAX221" t="s">
        <v>1767</v>
      </c>
      <c r="AAY221" t="s">
        <v>1767</v>
      </c>
      <c r="AAZ221" t="s">
        <v>1767</v>
      </c>
      <c r="ABA221" t="s">
        <v>1763</v>
      </c>
      <c r="ABB221" t="s">
        <v>1763</v>
      </c>
      <c r="ABC221" t="s">
        <v>1767</v>
      </c>
      <c r="ABD221" t="s">
        <v>1767</v>
      </c>
      <c r="ABE221" t="s">
        <v>1767</v>
      </c>
      <c r="ABF221" t="s">
        <v>1767</v>
      </c>
      <c r="ABG221" t="s">
        <v>1767</v>
      </c>
      <c r="ABH221" t="s">
        <v>1767</v>
      </c>
      <c r="ABI221" t="s">
        <v>1767</v>
      </c>
      <c r="ABJ221" t="s">
        <v>1767</v>
      </c>
      <c r="ABK221" t="s">
        <v>1767</v>
      </c>
      <c r="ABL221" t="s">
        <v>1767</v>
      </c>
      <c r="ABM221" t="s">
        <v>1767</v>
      </c>
      <c r="ABN221" t="s">
        <v>1767</v>
      </c>
      <c r="ABO221" t="s">
        <v>1767</v>
      </c>
      <c r="ABP221" t="s">
        <v>1767</v>
      </c>
      <c r="ABQ221" t="s">
        <v>1767</v>
      </c>
      <c r="ABR221" t="s">
        <v>1767</v>
      </c>
      <c r="ABS221" t="s">
        <v>1767</v>
      </c>
      <c r="ABT221" t="s">
        <v>1767</v>
      </c>
      <c r="ABU221" t="s">
        <v>1767</v>
      </c>
      <c r="ABV221" t="s">
        <v>1767</v>
      </c>
      <c r="ABW221" t="s">
        <v>1767</v>
      </c>
      <c r="ABX221" t="s">
        <v>1767</v>
      </c>
      <c r="ABY221" t="s">
        <v>1767</v>
      </c>
      <c r="ABZ221" t="s">
        <v>1767</v>
      </c>
      <c r="ACA221" t="s">
        <v>1767</v>
      </c>
      <c r="ACB221" t="s">
        <v>1763</v>
      </c>
      <c r="ACC221" t="s">
        <v>1767</v>
      </c>
      <c r="ACD221" t="s">
        <v>1767</v>
      </c>
      <c r="ACE221" t="s">
        <v>1767</v>
      </c>
      <c r="ACF221" t="s">
        <v>1767</v>
      </c>
      <c r="ACG221" t="s">
        <v>1767</v>
      </c>
      <c r="ACH221" t="s">
        <v>1767</v>
      </c>
      <c r="ACI221" t="s">
        <v>1767</v>
      </c>
    </row>
    <row r="222" spans="1:763">
      <c r="A222" t="s">
        <v>1719</v>
      </c>
      <c r="B222" t="s">
        <v>1720</v>
      </c>
      <c r="C222" t="s">
        <v>1721</v>
      </c>
      <c r="D222" t="s">
        <v>811</v>
      </c>
      <c r="E222" t="s">
        <v>811</v>
      </c>
      <c r="P222" t="s">
        <v>1015</v>
      </c>
      <c r="Q222">
        <v>1.5359010936757009</v>
      </c>
      <c r="T222" t="s">
        <v>1957</v>
      </c>
      <c r="V222" t="s">
        <v>1763</v>
      </c>
      <c r="X222" t="s">
        <v>1763</v>
      </c>
      <c r="Y222" t="s">
        <v>1764</v>
      </c>
      <c r="AA222" t="s">
        <v>1765</v>
      </c>
      <c r="AB222" t="s">
        <v>1766</v>
      </c>
      <c r="AC222" t="s">
        <v>1057</v>
      </c>
      <c r="AD222" t="s">
        <v>1767</v>
      </c>
      <c r="AE222" t="s">
        <v>1057</v>
      </c>
      <c r="AF222" t="s">
        <v>818</v>
      </c>
      <c r="AG222" t="s">
        <v>818</v>
      </c>
      <c r="KF222" t="s">
        <v>1057</v>
      </c>
      <c r="KH222" t="s">
        <v>818</v>
      </c>
      <c r="KI222" t="s">
        <v>818</v>
      </c>
      <c r="KJ222" t="s">
        <v>845</v>
      </c>
      <c r="KK222" t="s">
        <v>818</v>
      </c>
      <c r="KL222" t="s">
        <v>818</v>
      </c>
      <c r="KM222" t="s">
        <v>818</v>
      </c>
      <c r="KN222" t="s">
        <v>845</v>
      </c>
      <c r="KO222" t="s">
        <v>818</v>
      </c>
      <c r="KP222" t="s">
        <v>845</v>
      </c>
      <c r="KQ222" t="s">
        <v>845</v>
      </c>
      <c r="KR222" t="s">
        <v>818</v>
      </c>
      <c r="KS222" t="s">
        <v>818</v>
      </c>
      <c r="KT222" t="s">
        <v>818</v>
      </c>
      <c r="KU222" t="s">
        <v>818</v>
      </c>
      <c r="KV222" t="s">
        <v>845</v>
      </c>
      <c r="KW222" t="s">
        <v>818</v>
      </c>
      <c r="KX222" t="s">
        <v>837</v>
      </c>
      <c r="KY222" t="s">
        <v>818</v>
      </c>
      <c r="KZ222" t="s">
        <v>845</v>
      </c>
      <c r="LA222" t="s">
        <v>837</v>
      </c>
      <c r="LB222" t="s">
        <v>845</v>
      </c>
      <c r="LC222" t="s">
        <v>837</v>
      </c>
      <c r="LD222" t="s">
        <v>1057</v>
      </c>
      <c r="LE222" t="s">
        <v>845</v>
      </c>
      <c r="LF222" t="s">
        <v>879</v>
      </c>
      <c r="LH222" t="s">
        <v>1767</v>
      </c>
      <c r="LI222" t="s">
        <v>1767</v>
      </c>
      <c r="LJ222" t="s">
        <v>1767</v>
      </c>
      <c r="LK222" t="s">
        <v>1767</v>
      </c>
      <c r="LL222" t="s">
        <v>1767</v>
      </c>
      <c r="LM222" t="s">
        <v>1767</v>
      </c>
      <c r="LO222" t="s">
        <v>1767</v>
      </c>
      <c r="LQ222" t="s">
        <v>1767</v>
      </c>
      <c r="LR222" t="s">
        <v>818</v>
      </c>
      <c r="LS222" t="s">
        <v>818</v>
      </c>
      <c r="LT222" t="s">
        <v>818</v>
      </c>
      <c r="LU222" t="s">
        <v>818</v>
      </c>
      <c r="LV222" t="s">
        <v>818</v>
      </c>
      <c r="LW222" t="s">
        <v>818</v>
      </c>
      <c r="LX222" t="s">
        <v>1767</v>
      </c>
      <c r="MA222" t="s">
        <v>1793</v>
      </c>
      <c r="MB222" t="s">
        <v>859</v>
      </c>
      <c r="MC222" t="s">
        <v>1804</v>
      </c>
      <c r="MD222" t="s">
        <v>1763</v>
      </c>
      <c r="MF222" t="s">
        <v>1833</v>
      </c>
      <c r="MH222" t="s">
        <v>1834</v>
      </c>
      <c r="MI222" t="s">
        <v>1763</v>
      </c>
      <c r="MJ222" t="s">
        <v>1835</v>
      </c>
      <c r="MU222" t="s">
        <v>1767</v>
      </c>
      <c r="MV222" t="s">
        <v>1763</v>
      </c>
      <c r="MW222" t="s">
        <v>1763</v>
      </c>
      <c r="MX222" t="s">
        <v>1767</v>
      </c>
      <c r="MY222" t="s">
        <v>1767</v>
      </c>
      <c r="MZ222" t="s">
        <v>1767</v>
      </c>
      <c r="NA222" t="s">
        <v>1767</v>
      </c>
      <c r="NB222" t="s">
        <v>1767</v>
      </c>
      <c r="NR222" t="s">
        <v>1763</v>
      </c>
      <c r="NS222" t="s">
        <v>1767</v>
      </c>
      <c r="NU222" t="s">
        <v>1870</v>
      </c>
      <c r="NX222" t="s">
        <v>1773</v>
      </c>
      <c r="NY222" t="s">
        <v>818</v>
      </c>
      <c r="OA222" t="s">
        <v>1767</v>
      </c>
      <c r="OB222" t="s">
        <v>1767</v>
      </c>
      <c r="OC222" t="s">
        <v>1767</v>
      </c>
      <c r="OD222" t="s">
        <v>1767</v>
      </c>
      <c r="OE222" t="s">
        <v>1767</v>
      </c>
      <c r="OF222" t="s">
        <v>1763</v>
      </c>
      <c r="OG222" t="s">
        <v>1767</v>
      </c>
      <c r="OH222" t="s">
        <v>1767</v>
      </c>
      <c r="OI222" t="s">
        <v>1767</v>
      </c>
      <c r="OJ222" t="s">
        <v>1767</v>
      </c>
      <c r="OK222" t="s">
        <v>1767</v>
      </c>
      <c r="OL222" t="s">
        <v>1763</v>
      </c>
      <c r="OM222" t="s">
        <v>1767</v>
      </c>
      <c r="ON222" t="s">
        <v>1767</v>
      </c>
      <c r="OP222" t="s">
        <v>1767</v>
      </c>
      <c r="OQ222" t="s">
        <v>1774</v>
      </c>
      <c r="OR222" t="s">
        <v>1775</v>
      </c>
      <c r="OS222" t="s">
        <v>1776</v>
      </c>
      <c r="OT222" t="s">
        <v>1763</v>
      </c>
      <c r="OU222" t="s">
        <v>1763</v>
      </c>
      <c r="OV222" t="s">
        <v>1777</v>
      </c>
      <c r="OW222" t="s">
        <v>1778</v>
      </c>
      <c r="OX222" t="s">
        <v>1830</v>
      </c>
      <c r="OY222" t="s">
        <v>1779</v>
      </c>
      <c r="OZ222" t="s">
        <v>891</v>
      </c>
      <c r="PA222" t="s">
        <v>1763</v>
      </c>
      <c r="PB222" t="s">
        <v>1763</v>
      </c>
      <c r="PC222" t="s">
        <v>1767</v>
      </c>
      <c r="PD222" t="s">
        <v>1763</v>
      </c>
      <c r="PE222" t="s">
        <v>1767</v>
      </c>
      <c r="PF222" t="s">
        <v>1767</v>
      </c>
      <c r="PG222" t="s">
        <v>1767</v>
      </c>
      <c r="PH222" t="s">
        <v>1767</v>
      </c>
      <c r="PI222" t="s">
        <v>1767</v>
      </c>
      <c r="PJ222" t="s">
        <v>1767</v>
      </c>
      <c r="PK222" t="s">
        <v>1763</v>
      </c>
      <c r="PL222" t="s">
        <v>1832</v>
      </c>
      <c r="PM222" t="s">
        <v>837</v>
      </c>
      <c r="PN222" t="s">
        <v>837</v>
      </c>
      <c r="PO222" t="s">
        <v>1807</v>
      </c>
      <c r="PP222" t="s">
        <v>1800</v>
      </c>
      <c r="PQ222" t="s">
        <v>1763</v>
      </c>
      <c r="PR222" t="s">
        <v>1763</v>
      </c>
      <c r="PS222" t="s">
        <v>1767</v>
      </c>
      <c r="PT222" t="s">
        <v>1767</v>
      </c>
      <c r="PU222" t="s">
        <v>1767</v>
      </c>
      <c r="PV222" t="s">
        <v>1767</v>
      </c>
      <c r="PW222" t="s">
        <v>1767</v>
      </c>
      <c r="PX222" t="s">
        <v>1767</v>
      </c>
      <c r="PY222" t="s">
        <v>1767</v>
      </c>
      <c r="PZ222" t="s">
        <v>1783</v>
      </c>
      <c r="QA222" t="s">
        <v>841</v>
      </c>
      <c r="QB222" t="s">
        <v>1814</v>
      </c>
      <c r="QC222" t="s">
        <v>1851</v>
      </c>
      <c r="QD222" t="s">
        <v>1869</v>
      </c>
      <c r="QE222" t="s">
        <v>845</v>
      </c>
      <c r="QF222" t="s">
        <v>1763</v>
      </c>
      <c r="QG222" t="s">
        <v>1763</v>
      </c>
      <c r="QH222" t="s">
        <v>1763</v>
      </c>
      <c r="QI222" t="s">
        <v>1767</v>
      </c>
      <c r="QJ222" t="s">
        <v>1763</v>
      </c>
      <c r="QK222" t="s">
        <v>1763</v>
      </c>
      <c r="QL222" t="s">
        <v>1767</v>
      </c>
      <c r="QM222" t="s">
        <v>1767</v>
      </c>
      <c r="QN222" t="s">
        <v>1767</v>
      </c>
      <c r="QO222" t="s">
        <v>1767</v>
      </c>
      <c r="QP222" t="s">
        <v>1767</v>
      </c>
      <c r="QQ222" t="s">
        <v>1767</v>
      </c>
      <c r="QR222" t="s">
        <v>1767</v>
      </c>
      <c r="QS222" t="s">
        <v>1763</v>
      </c>
      <c r="QT222" t="s">
        <v>1767</v>
      </c>
      <c r="QU222" t="s">
        <v>1767</v>
      </c>
      <c r="QV222" t="s">
        <v>1767</v>
      </c>
      <c r="QW222" t="s">
        <v>1767</v>
      </c>
      <c r="QX222" t="s">
        <v>1767</v>
      </c>
      <c r="QY222" t="s">
        <v>1767</v>
      </c>
      <c r="QZ222" t="s">
        <v>1767</v>
      </c>
      <c r="RA222" t="s">
        <v>1767</v>
      </c>
      <c r="RB222" t="s">
        <v>1767</v>
      </c>
      <c r="RC222" t="s">
        <v>1767</v>
      </c>
      <c r="RD222" t="s">
        <v>1767</v>
      </c>
      <c r="RE222" t="s">
        <v>1767</v>
      </c>
      <c r="RF222" t="s">
        <v>1767</v>
      </c>
      <c r="RG222" t="s">
        <v>1767</v>
      </c>
      <c r="RH222" t="s">
        <v>1767</v>
      </c>
      <c r="RI222" t="s">
        <v>1767</v>
      </c>
      <c r="RJ222" t="s">
        <v>1767</v>
      </c>
      <c r="RK222" t="s">
        <v>1763</v>
      </c>
      <c r="RL222" t="s">
        <v>1763</v>
      </c>
      <c r="RM222" t="s">
        <v>1767</v>
      </c>
      <c r="RN222" t="s">
        <v>1767</v>
      </c>
      <c r="RO222" t="s">
        <v>1767</v>
      </c>
      <c r="RP222" t="s">
        <v>1767</v>
      </c>
      <c r="RQ222" t="s">
        <v>1763</v>
      </c>
      <c r="RR222" t="s">
        <v>1767</v>
      </c>
      <c r="RS222" t="s">
        <v>1767</v>
      </c>
      <c r="RT222" t="s">
        <v>1767</v>
      </c>
      <c r="RU222" t="s">
        <v>1767</v>
      </c>
      <c r="RV222" t="s">
        <v>1767</v>
      </c>
      <c r="RW222" t="s">
        <v>1767</v>
      </c>
      <c r="RX222" t="s">
        <v>845</v>
      </c>
      <c r="RY222" t="s">
        <v>949</v>
      </c>
      <c r="RZ222" t="s">
        <v>1767</v>
      </c>
      <c r="SB222" t="s">
        <v>1763</v>
      </c>
      <c r="SC222" t="s">
        <v>1767</v>
      </c>
      <c r="SD222" t="s">
        <v>1767</v>
      </c>
      <c r="SE222" t="s">
        <v>1767</v>
      </c>
      <c r="SF222" t="s">
        <v>1767</v>
      </c>
      <c r="SG222" t="s">
        <v>1763</v>
      </c>
      <c r="SH222" t="s">
        <v>1767</v>
      </c>
      <c r="SI222" t="s">
        <v>1763</v>
      </c>
      <c r="SJ222" t="s">
        <v>1767</v>
      </c>
      <c r="SK222" t="s">
        <v>1767</v>
      </c>
      <c r="SL222" t="s">
        <v>1767</v>
      </c>
      <c r="SM222" t="s">
        <v>1767</v>
      </c>
      <c r="SN222" t="s">
        <v>1767</v>
      </c>
      <c r="SO222" t="s">
        <v>1767</v>
      </c>
      <c r="SP222" t="s">
        <v>1767</v>
      </c>
      <c r="SQ222" t="s">
        <v>1767</v>
      </c>
      <c r="SR222" t="s">
        <v>1767</v>
      </c>
      <c r="SS222" t="s">
        <v>1767</v>
      </c>
      <c r="ST222" t="s">
        <v>1767</v>
      </c>
      <c r="SU222" t="s">
        <v>1767</v>
      </c>
      <c r="SV222" t="s">
        <v>1763</v>
      </c>
      <c r="SW222" t="s">
        <v>1767</v>
      </c>
      <c r="SX222" t="s">
        <v>1767</v>
      </c>
      <c r="SY222" t="s">
        <v>1763</v>
      </c>
      <c r="SZ222" t="s">
        <v>1767</v>
      </c>
      <c r="TA222" t="s">
        <v>1767</v>
      </c>
      <c r="TB222" t="s">
        <v>1767</v>
      </c>
      <c r="TC222" t="s">
        <v>1767</v>
      </c>
      <c r="TD222" t="s">
        <v>1767</v>
      </c>
      <c r="TE222" t="s">
        <v>1767</v>
      </c>
      <c r="TF222" t="s">
        <v>1767</v>
      </c>
      <c r="TG222" t="s">
        <v>1767</v>
      </c>
      <c r="TH222" t="s">
        <v>1767</v>
      </c>
      <c r="TI222" t="s">
        <v>1767</v>
      </c>
      <c r="TJ222" t="s">
        <v>1767</v>
      </c>
      <c r="TU222" t="s">
        <v>1767</v>
      </c>
      <c r="TY222" t="s">
        <v>1763</v>
      </c>
      <c r="TZ222" t="s">
        <v>1767</v>
      </c>
      <c r="UA222" t="s">
        <v>1767</v>
      </c>
      <c r="UB222" t="s">
        <v>1767</v>
      </c>
      <c r="UC222" t="s">
        <v>1763</v>
      </c>
      <c r="UD222" t="s">
        <v>1767</v>
      </c>
      <c r="UE222" t="s">
        <v>1767</v>
      </c>
      <c r="UF222" t="s">
        <v>1763</v>
      </c>
      <c r="UG222" t="s">
        <v>1767</v>
      </c>
      <c r="UH222" t="s">
        <v>1767</v>
      </c>
      <c r="UI222" t="s">
        <v>1767</v>
      </c>
      <c r="UJ222" t="s">
        <v>1767</v>
      </c>
      <c r="UK222" t="s">
        <v>1767</v>
      </c>
      <c r="UL222" t="s">
        <v>1763</v>
      </c>
      <c r="UM222" t="s">
        <v>1767</v>
      </c>
      <c r="UN222" t="s">
        <v>1767</v>
      </c>
      <c r="UO222" t="s">
        <v>1767</v>
      </c>
      <c r="UP222" t="s">
        <v>1763</v>
      </c>
      <c r="UQ222" t="s">
        <v>1767</v>
      </c>
      <c r="UR222" t="s">
        <v>1767</v>
      </c>
      <c r="US222" t="s">
        <v>1767</v>
      </c>
      <c r="UT222" t="s">
        <v>1763</v>
      </c>
      <c r="UU222" t="s">
        <v>1763</v>
      </c>
      <c r="UV222" t="s">
        <v>1767</v>
      </c>
      <c r="UW222" t="s">
        <v>1767</v>
      </c>
      <c r="UX222" t="s">
        <v>1767</v>
      </c>
      <c r="UY222" t="s">
        <v>1767</v>
      </c>
      <c r="UZ222" t="s">
        <v>1767</v>
      </c>
      <c r="VB222" t="s">
        <v>1822</v>
      </c>
      <c r="VC222" t="s">
        <v>1846</v>
      </c>
      <c r="VD222" t="s">
        <v>1763</v>
      </c>
      <c r="VE222" t="s">
        <v>1767</v>
      </c>
      <c r="VF222" t="s">
        <v>1767</v>
      </c>
      <c r="VG222" t="s">
        <v>1767</v>
      </c>
      <c r="VH222" t="s">
        <v>1767</v>
      </c>
      <c r="VI222" t="s">
        <v>1767</v>
      </c>
      <c r="VJ222" t="s">
        <v>1767</v>
      </c>
      <c r="VK222" t="s">
        <v>1767</v>
      </c>
      <c r="VL222" t="s">
        <v>1767</v>
      </c>
      <c r="VM222" t="s">
        <v>1767</v>
      </c>
      <c r="VN222" t="s">
        <v>1767</v>
      </c>
      <c r="VO222" t="s">
        <v>1767</v>
      </c>
      <c r="VP222" t="s">
        <v>1767</v>
      </c>
      <c r="VQ222" t="s">
        <v>1767</v>
      </c>
      <c r="VY222" t="s">
        <v>1767</v>
      </c>
      <c r="VZ222" t="s">
        <v>1763</v>
      </c>
      <c r="WA222" t="s">
        <v>1767</v>
      </c>
      <c r="WJ222" t="s">
        <v>1767</v>
      </c>
      <c r="WK222" t="s">
        <v>1763</v>
      </c>
      <c r="WL222" t="s">
        <v>1763</v>
      </c>
      <c r="WM222" t="s">
        <v>1767</v>
      </c>
      <c r="WN222" t="s">
        <v>1767</v>
      </c>
      <c r="WO222" t="s">
        <v>1767</v>
      </c>
      <c r="WP222" t="s">
        <v>1767</v>
      </c>
      <c r="WQ222" t="s">
        <v>1767</v>
      </c>
      <c r="WR222" t="s">
        <v>1767</v>
      </c>
      <c r="WS222" t="s">
        <v>846</v>
      </c>
      <c r="WU222" t="s">
        <v>1767</v>
      </c>
      <c r="WV222" t="s">
        <v>1763</v>
      </c>
      <c r="WW222" t="s">
        <v>1767</v>
      </c>
      <c r="WX222" t="s">
        <v>1767</v>
      </c>
      <c r="WY222" t="s">
        <v>1767</v>
      </c>
      <c r="WZ222" t="s">
        <v>1767</v>
      </c>
      <c r="XA222" t="s">
        <v>1767</v>
      </c>
      <c r="XB222" t="s">
        <v>1767</v>
      </c>
      <c r="XC222" t="s">
        <v>1789</v>
      </c>
      <c r="XD222" t="s">
        <v>1763</v>
      </c>
      <c r="XE222" t="s">
        <v>1763</v>
      </c>
      <c r="XF222" t="s">
        <v>1767</v>
      </c>
      <c r="XG222" t="s">
        <v>1767</v>
      </c>
      <c r="XH222" t="s">
        <v>1767</v>
      </c>
      <c r="XI222" t="s">
        <v>1767</v>
      </c>
      <c r="XJ222" t="s">
        <v>1767</v>
      </c>
      <c r="XK222" t="s">
        <v>1767</v>
      </c>
      <c r="XL222" t="s">
        <v>1767</v>
      </c>
      <c r="XM222" t="s">
        <v>1767</v>
      </c>
      <c r="XN222" t="s">
        <v>1767</v>
      </c>
      <c r="XO222" t="s">
        <v>1767</v>
      </c>
      <c r="XP222" t="s">
        <v>1767</v>
      </c>
      <c r="XQ222" t="s">
        <v>1767</v>
      </c>
      <c r="XR222" t="s">
        <v>1763</v>
      </c>
      <c r="XS222" t="s">
        <v>1767</v>
      </c>
      <c r="XT222" t="s">
        <v>1767</v>
      </c>
      <c r="XU222" t="s">
        <v>1763</v>
      </c>
      <c r="XV222" t="s">
        <v>1767</v>
      </c>
      <c r="XW222" t="s">
        <v>1767</v>
      </c>
      <c r="XX222" t="s">
        <v>1767</v>
      </c>
      <c r="XY222" t="s">
        <v>1767</v>
      </c>
      <c r="XZ222" t="s">
        <v>1767</v>
      </c>
      <c r="ZM222" t="s">
        <v>1767</v>
      </c>
      <c r="ZN222" t="s">
        <v>1767</v>
      </c>
      <c r="ZO222" t="s">
        <v>1767</v>
      </c>
      <c r="ZP222" t="s">
        <v>1767</v>
      </c>
      <c r="ZQ222" t="s">
        <v>1763</v>
      </c>
      <c r="ZR222" t="s">
        <v>1763</v>
      </c>
      <c r="ZS222" t="s">
        <v>1767</v>
      </c>
      <c r="ZT222" t="s">
        <v>1767</v>
      </c>
      <c r="ZU222" t="s">
        <v>1767</v>
      </c>
      <c r="ZV222" t="s">
        <v>1767</v>
      </c>
      <c r="ZW222" t="s">
        <v>1767</v>
      </c>
      <c r="ZX222" t="s">
        <v>1767</v>
      </c>
      <c r="ZY222" t="s">
        <v>1767</v>
      </c>
      <c r="ZZ222" t="s">
        <v>1763</v>
      </c>
      <c r="AAA222" t="s">
        <v>1767</v>
      </c>
      <c r="AAB222" t="s">
        <v>1767</v>
      </c>
      <c r="AAC222" t="s">
        <v>1767</v>
      </c>
      <c r="AAD222" t="s">
        <v>1767</v>
      </c>
      <c r="AAE222" t="s">
        <v>1767</v>
      </c>
      <c r="AAF222" t="s">
        <v>1767</v>
      </c>
      <c r="AAH222" t="s">
        <v>1763</v>
      </c>
      <c r="AAI222" t="s">
        <v>1767</v>
      </c>
      <c r="AAJ222" t="s">
        <v>1763</v>
      </c>
      <c r="AAK222" t="s">
        <v>1767</v>
      </c>
      <c r="AAL222" t="s">
        <v>1763</v>
      </c>
      <c r="AAM222" t="s">
        <v>1767</v>
      </c>
      <c r="AAN222" t="s">
        <v>1767</v>
      </c>
      <c r="AAO222" t="s">
        <v>1767</v>
      </c>
      <c r="AAP222" t="s">
        <v>1767</v>
      </c>
      <c r="AAQ222" t="s">
        <v>1767</v>
      </c>
      <c r="AAR222" t="s">
        <v>1767</v>
      </c>
      <c r="AAS222" t="s">
        <v>1767</v>
      </c>
      <c r="AAT222" t="s">
        <v>1767</v>
      </c>
      <c r="AAV222" t="s">
        <v>1767</v>
      </c>
      <c r="AAW222" t="s">
        <v>1767</v>
      </c>
      <c r="AAX222" t="s">
        <v>1767</v>
      </c>
      <c r="AAY222" t="s">
        <v>1767</v>
      </c>
      <c r="AAZ222" t="s">
        <v>1767</v>
      </c>
      <c r="ABA222" t="s">
        <v>1767</v>
      </c>
      <c r="ABB222" t="s">
        <v>1767</v>
      </c>
      <c r="ABC222" t="s">
        <v>1767</v>
      </c>
      <c r="ABD222" t="s">
        <v>1767</v>
      </c>
      <c r="ABE222" t="s">
        <v>1767</v>
      </c>
      <c r="ABF222" t="s">
        <v>1767</v>
      </c>
      <c r="ABG222" t="s">
        <v>1767</v>
      </c>
      <c r="ABH222" t="s">
        <v>1767</v>
      </c>
      <c r="ABI222" t="s">
        <v>1767</v>
      </c>
      <c r="ABJ222" t="s">
        <v>1767</v>
      </c>
      <c r="ABK222" t="s">
        <v>1763</v>
      </c>
      <c r="ABL222" t="s">
        <v>1767</v>
      </c>
      <c r="ABM222" t="s">
        <v>1767</v>
      </c>
      <c r="ABN222" t="s">
        <v>1763</v>
      </c>
      <c r="ABO222" t="s">
        <v>1767</v>
      </c>
      <c r="ABP222" t="s">
        <v>1767</v>
      </c>
      <c r="ABQ222" t="s">
        <v>1767</v>
      </c>
      <c r="ABR222" t="s">
        <v>1767</v>
      </c>
      <c r="ABS222" t="s">
        <v>1767</v>
      </c>
      <c r="ABT222" t="s">
        <v>1763</v>
      </c>
      <c r="ABU222" t="s">
        <v>1767</v>
      </c>
      <c r="ABV222" t="s">
        <v>1767</v>
      </c>
      <c r="ABW222" t="s">
        <v>1763</v>
      </c>
      <c r="ABX222" t="s">
        <v>1767</v>
      </c>
      <c r="ABY222" t="s">
        <v>1767</v>
      </c>
      <c r="ABZ222" t="s">
        <v>1767</v>
      </c>
      <c r="ACA222" t="s">
        <v>1767</v>
      </c>
      <c r="ACB222" t="s">
        <v>1763</v>
      </c>
      <c r="ACC222" t="s">
        <v>1767</v>
      </c>
      <c r="ACD222" t="s">
        <v>1767</v>
      </c>
      <c r="ACE222" t="s">
        <v>1767</v>
      </c>
      <c r="ACF222" t="s">
        <v>1767</v>
      </c>
      <c r="ACG222" t="s">
        <v>1767</v>
      </c>
      <c r="ACH222" t="s">
        <v>1767</v>
      </c>
      <c r="ACI222" t="s">
        <v>1767</v>
      </c>
    </row>
    <row r="223" spans="1:763">
      <c r="A223" t="s">
        <v>1722</v>
      </c>
      <c r="B223" t="s">
        <v>1723</v>
      </c>
      <c r="C223" t="s">
        <v>1724</v>
      </c>
      <c r="D223" t="s">
        <v>967</v>
      </c>
      <c r="E223" t="s">
        <v>967</v>
      </c>
      <c r="P223" t="s">
        <v>855</v>
      </c>
      <c r="Q223">
        <v>1.2198080885670051</v>
      </c>
      <c r="T223" t="s">
        <v>1762</v>
      </c>
      <c r="V223" t="s">
        <v>1763</v>
      </c>
      <c r="X223" t="s">
        <v>1763</v>
      </c>
      <c r="Y223" t="s">
        <v>1791</v>
      </c>
      <c r="AA223" t="s">
        <v>1792</v>
      </c>
      <c r="AB223" t="s">
        <v>1766</v>
      </c>
      <c r="AC223" t="s">
        <v>879</v>
      </c>
      <c r="AD223" t="s">
        <v>1763</v>
      </c>
      <c r="AE223" t="s">
        <v>879</v>
      </c>
      <c r="AF223" t="s">
        <v>818</v>
      </c>
      <c r="AG223" t="s">
        <v>818</v>
      </c>
      <c r="KF223" t="s">
        <v>879</v>
      </c>
      <c r="KH223" t="s">
        <v>818</v>
      </c>
      <c r="KI223" t="s">
        <v>818</v>
      </c>
      <c r="KJ223" t="s">
        <v>818</v>
      </c>
      <c r="KK223" t="s">
        <v>818</v>
      </c>
      <c r="KL223" t="s">
        <v>818</v>
      </c>
      <c r="KM223" t="s">
        <v>818</v>
      </c>
      <c r="KN223" t="s">
        <v>818</v>
      </c>
      <c r="KO223" t="s">
        <v>818</v>
      </c>
      <c r="KP223" t="s">
        <v>818</v>
      </c>
      <c r="KQ223" t="s">
        <v>818</v>
      </c>
      <c r="KR223" t="s">
        <v>818</v>
      </c>
      <c r="KS223" t="s">
        <v>818</v>
      </c>
      <c r="KT223" t="s">
        <v>818</v>
      </c>
      <c r="KU223" t="s">
        <v>845</v>
      </c>
      <c r="KV223" t="s">
        <v>818</v>
      </c>
      <c r="KW223" t="s">
        <v>845</v>
      </c>
      <c r="KX223" t="s">
        <v>845</v>
      </c>
      <c r="KY223" t="s">
        <v>818</v>
      </c>
      <c r="KZ223" t="s">
        <v>845</v>
      </c>
      <c r="LA223" t="s">
        <v>837</v>
      </c>
      <c r="LB223" t="s">
        <v>818</v>
      </c>
      <c r="LC223" t="s">
        <v>845</v>
      </c>
      <c r="LD223" t="s">
        <v>879</v>
      </c>
      <c r="LE223" t="s">
        <v>845</v>
      </c>
      <c r="LF223" t="s">
        <v>837</v>
      </c>
      <c r="LH223" t="s">
        <v>1767</v>
      </c>
      <c r="LI223" t="s">
        <v>1767</v>
      </c>
      <c r="LJ223" t="s">
        <v>1767</v>
      </c>
      <c r="LK223" t="s">
        <v>1767</v>
      </c>
      <c r="LL223" t="s">
        <v>1767</v>
      </c>
      <c r="LM223" t="s">
        <v>1767</v>
      </c>
      <c r="LO223" t="s">
        <v>1767</v>
      </c>
      <c r="LQ223" t="s">
        <v>1767</v>
      </c>
      <c r="LX223" t="s">
        <v>1767</v>
      </c>
      <c r="MA223" t="s">
        <v>1862</v>
      </c>
      <c r="MB223" t="s">
        <v>821</v>
      </c>
      <c r="MC223" t="s">
        <v>1804</v>
      </c>
      <c r="MD223" t="s">
        <v>1763</v>
      </c>
      <c r="MF223" t="s">
        <v>1833</v>
      </c>
      <c r="MH223" t="s">
        <v>1834</v>
      </c>
      <c r="MI223" t="s">
        <v>1763</v>
      </c>
      <c r="MJ223" t="s">
        <v>1811</v>
      </c>
      <c r="MU223" t="s">
        <v>1767</v>
      </c>
      <c r="MV223" t="s">
        <v>1763</v>
      </c>
      <c r="MW223" t="s">
        <v>1763</v>
      </c>
      <c r="MX223" t="s">
        <v>1767</v>
      </c>
      <c r="MY223" t="s">
        <v>1767</v>
      </c>
      <c r="MZ223" t="s">
        <v>1767</v>
      </c>
      <c r="NA223" t="s">
        <v>1767</v>
      </c>
      <c r="NB223" t="s">
        <v>1767</v>
      </c>
      <c r="NR223" t="s">
        <v>1767</v>
      </c>
      <c r="NU223" t="s">
        <v>1772</v>
      </c>
      <c r="NY223" t="s">
        <v>818</v>
      </c>
      <c r="OA223" t="s">
        <v>1767</v>
      </c>
      <c r="OB223" t="s">
        <v>1767</v>
      </c>
      <c r="OC223" t="s">
        <v>1763</v>
      </c>
      <c r="OD223" t="s">
        <v>1767</v>
      </c>
      <c r="OE223" t="s">
        <v>1767</v>
      </c>
      <c r="OF223" t="s">
        <v>1767</v>
      </c>
      <c r="OG223" t="s">
        <v>1767</v>
      </c>
      <c r="OH223" t="s">
        <v>1767</v>
      </c>
      <c r="OI223" t="s">
        <v>1767</v>
      </c>
      <c r="OJ223" t="s">
        <v>1767</v>
      </c>
      <c r="OK223" t="s">
        <v>1767</v>
      </c>
      <c r="OL223" t="s">
        <v>1767</v>
      </c>
      <c r="OM223" t="s">
        <v>1767</v>
      </c>
      <c r="ON223" t="s">
        <v>1767</v>
      </c>
      <c r="OP223" t="s">
        <v>1767</v>
      </c>
      <c r="OQ223" t="s">
        <v>1774</v>
      </c>
      <c r="OR223" t="s">
        <v>1775</v>
      </c>
      <c r="OS223" t="s">
        <v>1806</v>
      </c>
      <c r="OT223" t="s">
        <v>1763</v>
      </c>
      <c r="OU223" t="s">
        <v>1763</v>
      </c>
      <c r="OV223" t="s">
        <v>1777</v>
      </c>
      <c r="OW223" t="s">
        <v>1798</v>
      </c>
      <c r="OX223" t="s">
        <v>832</v>
      </c>
      <c r="OY223" t="s">
        <v>1779</v>
      </c>
      <c r="OZ223" t="s">
        <v>849</v>
      </c>
      <c r="PA223" t="s">
        <v>1767</v>
      </c>
      <c r="PB223" t="s">
        <v>1767</v>
      </c>
      <c r="PC223" t="s">
        <v>1767</v>
      </c>
      <c r="PD223" t="s">
        <v>1767</v>
      </c>
      <c r="PE223" t="s">
        <v>1767</v>
      </c>
      <c r="PF223" t="s">
        <v>1767</v>
      </c>
      <c r="PG223" t="s">
        <v>1763</v>
      </c>
      <c r="PH223" t="s">
        <v>1767</v>
      </c>
      <c r="PI223" t="s">
        <v>1767</v>
      </c>
      <c r="PJ223" t="s">
        <v>1767</v>
      </c>
      <c r="PK223" t="s">
        <v>1767</v>
      </c>
      <c r="PL223" t="s">
        <v>1780</v>
      </c>
      <c r="PM223" t="s">
        <v>836</v>
      </c>
      <c r="PN223" t="s">
        <v>837</v>
      </c>
      <c r="PO223" t="s">
        <v>1781</v>
      </c>
      <c r="PP223" t="s">
        <v>1800</v>
      </c>
      <c r="PQ223" t="s">
        <v>1767</v>
      </c>
      <c r="PR223" t="s">
        <v>1763</v>
      </c>
      <c r="PS223" t="s">
        <v>1767</v>
      </c>
      <c r="PT223" t="s">
        <v>1767</v>
      </c>
      <c r="PU223" t="s">
        <v>1767</v>
      </c>
      <c r="PV223" t="s">
        <v>1767</v>
      </c>
      <c r="PW223" t="s">
        <v>1767</v>
      </c>
      <c r="PX223" t="s">
        <v>1767</v>
      </c>
      <c r="PY223" t="s">
        <v>1767</v>
      </c>
      <c r="PZ223" t="s">
        <v>1783</v>
      </c>
      <c r="QA223" t="s">
        <v>1857</v>
      </c>
      <c r="QB223" t="s">
        <v>1814</v>
      </c>
      <c r="QC223" t="s">
        <v>1858</v>
      </c>
      <c r="QD223" t="s">
        <v>1815</v>
      </c>
      <c r="QE223" t="s">
        <v>845</v>
      </c>
      <c r="QF223" t="s">
        <v>1763</v>
      </c>
      <c r="QG223" t="s">
        <v>1763</v>
      </c>
      <c r="QH223" t="s">
        <v>1763</v>
      </c>
      <c r="QI223" t="s">
        <v>1767</v>
      </c>
      <c r="QJ223" t="s">
        <v>1763</v>
      </c>
      <c r="QK223" t="s">
        <v>1763</v>
      </c>
      <c r="QL223" t="s">
        <v>1767</v>
      </c>
      <c r="QM223" t="s">
        <v>1767</v>
      </c>
      <c r="QN223" t="s">
        <v>1767</v>
      </c>
      <c r="QO223" t="s">
        <v>1767</v>
      </c>
      <c r="QP223" t="s">
        <v>1767</v>
      </c>
      <c r="QQ223" t="s">
        <v>1767</v>
      </c>
      <c r="QR223" t="s">
        <v>1801</v>
      </c>
      <c r="QS223" t="s">
        <v>1763</v>
      </c>
      <c r="QT223" t="s">
        <v>1767</v>
      </c>
      <c r="QU223" t="s">
        <v>1767</v>
      </c>
      <c r="QV223" t="s">
        <v>1767</v>
      </c>
      <c r="QW223" t="s">
        <v>1767</v>
      </c>
      <c r="QX223" t="s">
        <v>1767</v>
      </c>
      <c r="QY223" t="s">
        <v>1767</v>
      </c>
      <c r="QZ223" t="s">
        <v>1767</v>
      </c>
      <c r="RA223" t="s">
        <v>1767</v>
      </c>
      <c r="RB223" t="s">
        <v>1767</v>
      </c>
      <c r="RC223" t="s">
        <v>1767</v>
      </c>
      <c r="RD223" t="s">
        <v>1767</v>
      </c>
      <c r="RE223" t="s">
        <v>1767</v>
      </c>
      <c r="RF223" t="s">
        <v>1767</v>
      </c>
      <c r="RG223" t="s">
        <v>1767</v>
      </c>
      <c r="RH223" t="s">
        <v>1767</v>
      </c>
      <c r="RI223" t="s">
        <v>1767</v>
      </c>
      <c r="RJ223" t="s">
        <v>1767</v>
      </c>
      <c r="RK223" t="s">
        <v>1763</v>
      </c>
      <c r="RL223" t="s">
        <v>1763</v>
      </c>
      <c r="RM223" t="s">
        <v>1767</v>
      </c>
      <c r="RN223" t="s">
        <v>1767</v>
      </c>
      <c r="RO223" t="s">
        <v>1767</v>
      </c>
      <c r="RP223" t="s">
        <v>1767</v>
      </c>
      <c r="RQ223" t="s">
        <v>1767</v>
      </c>
      <c r="RR223" t="s">
        <v>1767</v>
      </c>
      <c r="RS223" t="s">
        <v>1767</v>
      </c>
      <c r="RT223" t="s">
        <v>1767</v>
      </c>
      <c r="RU223" t="s">
        <v>1767</v>
      </c>
      <c r="RV223" t="s">
        <v>1767</v>
      </c>
      <c r="RW223" t="s">
        <v>1767</v>
      </c>
      <c r="RX223" t="s">
        <v>845</v>
      </c>
      <c r="RY223" t="s">
        <v>1818</v>
      </c>
      <c r="RZ223" t="s">
        <v>1763</v>
      </c>
      <c r="SA223" t="s">
        <v>1767</v>
      </c>
      <c r="SB223" t="s">
        <v>1767</v>
      </c>
      <c r="SC223" t="s">
        <v>1767</v>
      </c>
      <c r="SD223" t="s">
        <v>1763</v>
      </c>
      <c r="SE223" t="s">
        <v>1767</v>
      </c>
      <c r="SF223" t="s">
        <v>1763</v>
      </c>
      <c r="SG223" t="s">
        <v>1767</v>
      </c>
      <c r="SH223" t="s">
        <v>1767</v>
      </c>
      <c r="SI223" t="s">
        <v>1763</v>
      </c>
      <c r="SJ223" t="s">
        <v>1767</v>
      </c>
      <c r="SK223" t="s">
        <v>1767</v>
      </c>
      <c r="SL223" t="s">
        <v>1767</v>
      </c>
      <c r="SM223" t="s">
        <v>1767</v>
      </c>
      <c r="SN223" t="s">
        <v>1767</v>
      </c>
      <c r="SO223" t="s">
        <v>1767</v>
      </c>
      <c r="SP223" t="s">
        <v>1767</v>
      </c>
      <c r="SQ223" t="s">
        <v>1767</v>
      </c>
      <c r="SR223" t="s">
        <v>1767</v>
      </c>
      <c r="SS223" t="s">
        <v>1767</v>
      </c>
      <c r="ST223" t="s">
        <v>1767</v>
      </c>
      <c r="SU223" t="s">
        <v>1763</v>
      </c>
      <c r="SV223" t="s">
        <v>1767</v>
      </c>
      <c r="SW223" t="s">
        <v>1767</v>
      </c>
      <c r="SX223" t="s">
        <v>1763</v>
      </c>
      <c r="SY223" t="s">
        <v>1767</v>
      </c>
      <c r="SZ223" t="s">
        <v>1767</v>
      </c>
      <c r="TA223" t="s">
        <v>1767</v>
      </c>
      <c r="TB223" t="s">
        <v>1767</v>
      </c>
      <c r="TC223" t="s">
        <v>1767</v>
      </c>
      <c r="TD223" t="s">
        <v>1767</v>
      </c>
      <c r="TE223" t="s">
        <v>1767</v>
      </c>
      <c r="TF223" t="s">
        <v>1767</v>
      </c>
      <c r="TG223" t="s">
        <v>1767</v>
      </c>
      <c r="TH223" t="s">
        <v>1767</v>
      </c>
      <c r="TI223" t="s">
        <v>1767</v>
      </c>
      <c r="TJ223" t="s">
        <v>1763</v>
      </c>
      <c r="TK223" t="s">
        <v>1767</v>
      </c>
      <c r="TL223" t="s">
        <v>1767</v>
      </c>
      <c r="TM223" t="s">
        <v>1767</v>
      </c>
      <c r="TN223" t="s">
        <v>1767</v>
      </c>
      <c r="TO223" t="s">
        <v>1767</v>
      </c>
      <c r="TP223" t="s">
        <v>1767</v>
      </c>
      <c r="TQ223" t="s">
        <v>1767</v>
      </c>
      <c r="TR223" t="s">
        <v>1767</v>
      </c>
      <c r="TS223" t="s">
        <v>1767</v>
      </c>
      <c r="TT223" t="s">
        <v>1763</v>
      </c>
      <c r="TU223" t="s">
        <v>1767</v>
      </c>
      <c r="TV223" t="s">
        <v>1767</v>
      </c>
      <c r="TW223" t="s">
        <v>1767</v>
      </c>
      <c r="TX223" t="s">
        <v>1976</v>
      </c>
      <c r="TY223" t="s">
        <v>1763</v>
      </c>
      <c r="TZ223" t="s">
        <v>1767</v>
      </c>
      <c r="UA223" t="s">
        <v>1767</v>
      </c>
      <c r="UB223" t="s">
        <v>1767</v>
      </c>
      <c r="UC223" t="s">
        <v>1767</v>
      </c>
      <c r="UD223" t="s">
        <v>1767</v>
      </c>
      <c r="UE223" t="s">
        <v>1767</v>
      </c>
      <c r="UF223" t="s">
        <v>1767</v>
      </c>
      <c r="UG223" t="s">
        <v>1767</v>
      </c>
      <c r="UH223" t="s">
        <v>1767</v>
      </c>
      <c r="UI223" t="s">
        <v>1767</v>
      </c>
      <c r="UJ223" t="s">
        <v>1767</v>
      </c>
      <c r="UK223" t="s">
        <v>1767</v>
      </c>
      <c r="UL223" t="s">
        <v>1767</v>
      </c>
      <c r="UM223" t="s">
        <v>1767</v>
      </c>
      <c r="UN223" t="s">
        <v>1767</v>
      </c>
      <c r="UO223" t="s">
        <v>1767</v>
      </c>
      <c r="UP223" t="s">
        <v>1767</v>
      </c>
      <c r="UQ223" t="s">
        <v>1767</v>
      </c>
      <c r="UR223" t="s">
        <v>1767</v>
      </c>
      <c r="US223" t="s">
        <v>1767</v>
      </c>
      <c r="UT223" t="s">
        <v>1767</v>
      </c>
      <c r="UU223" t="s">
        <v>1767</v>
      </c>
      <c r="UV223" t="s">
        <v>1767</v>
      </c>
      <c r="UW223" t="s">
        <v>1763</v>
      </c>
      <c r="UX223" t="s">
        <v>1767</v>
      </c>
      <c r="UY223" t="s">
        <v>1767</v>
      </c>
      <c r="UZ223" t="s">
        <v>1767</v>
      </c>
      <c r="VD223" t="s">
        <v>1763</v>
      </c>
      <c r="VE223" t="s">
        <v>1767</v>
      </c>
      <c r="VF223" t="s">
        <v>1767</v>
      </c>
      <c r="VG223" t="s">
        <v>1767</v>
      </c>
      <c r="VH223" t="s">
        <v>1767</v>
      </c>
      <c r="VI223" t="s">
        <v>1767</v>
      </c>
      <c r="VJ223" t="s">
        <v>1767</v>
      </c>
      <c r="VK223" t="s">
        <v>1767</v>
      </c>
      <c r="VL223" t="s">
        <v>1767</v>
      </c>
      <c r="VM223" t="s">
        <v>1767</v>
      </c>
      <c r="VN223" t="s">
        <v>1767</v>
      </c>
      <c r="VO223" t="s">
        <v>1767</v>
      </c>
      <c r="VP223" t="s">
        <v>1767</v>
      </c>
      <c r="VQ223" t="s">
        <v>1767</v>
      </c>
      <c r="VY223" t="s">
        <v>1763</v>
      </c>
      <c r="VZ223" t="s">
        <v>1767</v>
      </c>
      <c r="WA223" t="s">
        <v>1767</v>
      </c>
      <c r="WJ223" t="s">
        <v>1763</v>
      </c>
      <c r="WK223" t="s">
        <v>1763</v>
      </c>
      <c r="WL223" t="s">
        <v>1767</v>
      </c>
      <c r="WM223" t="s">
        <v>1763</v>
      </c>
      <c r="WN223" t="s">
        <v>1767</v>
      </c>
      <c r="WO223" t="s">
        <v>1767</v>
      </c>
      <c r="WP223" t="s">
        <v>1767</v>
      </c>
      <c r="WQ223" t="s">
        <v>1767</v>
      </c>
      <c r="WR223" t="s">
        <v>1767</v>
      </c>
      <c r="WS223" t="s">
        <v>1818</v>
      </c>
      <c r="WU223" t="s">
        <v>1763</v>
      </c>
      <c r="WV223" t="s">
        <v>1763</v>
      </c>
      <c r="WW223" t="s">
        <v>1767</v>
      </c>
      <c r="WX223" t="s">
        <v>1767</v>
      </c>
      <c r="WY223" t="s">
        <v>1767</v>
      </c>
      <c r="WZ223" t="s">
        <v>1767</v>
      </c>
      <c r="XA223" t="s">
        <v>1767</v>
      </c>
      <c r="XB223" t="s">
        <v>1767</v>
      </c>
      <c r="XC223" t="s">
        <v>1924</v>
      </c>
      <c r="XD223" t="s">
        <v>1763</v>
      </c>
      <c r="XE223" t="s">
        <v>1767</v>
      </c>
      <c r="XF223" t="s">
        <v>1767</v>
      </c>
      <c r="XG223" t="s">
        <v>1767</v>
      </c>
      <c r="XH223" t="s">
        <v>1767</v>
      </c>
      <c r="XI223" t="s">
        <v>1767</v>
      </c>
      <c r="XJ223" t="s">
        <v>1763</v>
      </c>
      <c r="XK223" t="s">
        <v>1763</v>
      </c>
      <c r="XL223" t="s">
        <v>1767</v>
      </c>
      <c r="XM223" t="s">
        <v>1767</v>
      </c>
      <c r="XN223" t="s">
        <v>1767</v>
      </c>
      <c r="XO223" t="s">
        <v>1767</v>
      </c>
      <c r="XP223" t="s">
        <v>1767</v>
      </c>
      <c r="XQ223" t="s">
        <v>1767</v>
      </c>
      <c r="XR223" t="s">
        <v>1767</v>
      </c>
      <c r="XS223" t="s">
        <v>1767</v>
      </c>
      <c r="XT223" t="s">
        <v>1763</v>
      </c>
      <c r="XU223" t="s">
        <v>1767</v>
      </c>
      <c r="XV223" t="s">
        <v>1763</v>
      </c>
      <c r="XW223" t="s">
        <v>1767</v>
      </c>
      <c r="XX223" t="s">
        <v>1767</v>
      </c>
      <c r="XY223" t="s">
        <v>1767</v>
      </c>
      <c r="XZ223" t="s">
        <v>1767</v>
      </c>
      <c r="ZM223" t="s">
        <v>1763</v>
      </c>
      <c r="ZN223" t="s">
        <v>1767</v>
      </c>
      <c r="ZO223" t="s">
        <v>1767</v>
      </c>
      <c r="ZP223" t="s">
        <v>1767</v>
      </c>
      <c r="ZQ223" t="s">
        <v>1767</v>
      </c>
      <c r="ZR223" t="s">
        <v>1763</v>
      </c>
      <c r="ZS223" t="s">
        <v>1767</v>
      </c>
      <c r="ZT223" t="s">
        <v>1767</v>
      </c>
      <c r="ZU223" t="s">
        <v>1767</v>
      </c>
      <c r="ZV223" t="s">
        <v>1767</v>
      </c>
      <c r="ZW223" t="s">
        <v>1767</v>
      </c>
      <c r="ZX223" t="s">
        <v>1767</v>
      </c>
      <c r="ZY223" t="s">
        <v>1767</v>
      </c>
      <c r="ZZ223" t="s">
        <v>1767</v>
      </c>
      <c r="AAA223" t="s">
        <v>1767</v>
      </c>
      <c r="AAB223" t="s">
        <v>1767</v>
      </c>
      <c r="AAC223" t="s">
        <v>1763</v>
      </c>
      <c r="AAD223" t="s">
        <v>1767</v>
      </c>
      <c r="AAE223" t="s">
        <v>1767</v>
      </c>
      <c r="AAF223" t="s">
        <v>1767</v>
      </c>
      <c r="AAH223" t="s">
        <v>1763</v>
      </c>
      <c r="AAI223" t="s">
        <v>1767</v>
      </c>
      <c r="AAJ223" t="s">
        <v>1763</v>
      </c>
      <c r="AAK223" t="s">
        <v>1767</v>
      </c>
      <c r="AAL223" t="s">
        <v>1763</v>
      </c>
      <c r="AAM223" t="s">
        <v>1767</v>
      </c>
      <c r="AAN223" t="s">
        <v>1767</v>
      </c>
      <c r="AAO223" t="s">
        <v>1767</v>
      </c>
      <c r="AAP223" t="s">
        <v>1767</v>
      </c>
      <c r="AAQ223" t="s">
        <v>1767</v>
      </c>
      <c r="AAR223" t="s">
        <v>1767</v>
      </c>
      <c r="AAS223" t="s">
        <v>1767</v>
      </c>
      <c r="AAT223" t="s">
        <v>1767</v>
      </c>
      <c r="AAV223" t="s">
        <v>1767</v>
      </c>
      <c r="AAW223" t="s">
        <v>1767</v>
      </c>
      <c r="AAX223" t="s">
        <v>1767</v>
      </c>
      <c r="AAY223" t="s">
        <v>1767</v>
      </c>
      <c r="AAZ223" t="s">
        <v>1767</v>
      </c>
      <c r="ABA223" t="s">
        <v>1763</v>
      </c>
      <c r="ABB223" t="s">
        <v>1767</v>
      </c>
      <c r="ABC223" t="s">
        <v>1767</v>
      </c>
      <c r="ABD223" t="s">
        <v>1767</v>
      </c>
      <c r="ABE223" t="s">
        <v>1767</v>
      </c>
      <c r="ABF223" t="s">
        <v>1767</v>
      </c>
      <c r="ABG223" t="s">
        <v>1767</v>
      </c>
      <c r="ABH223" t="s">
        <v>1767</v>
      </c>
      <c r="ABI223" t="s">
        <v>1767</v>
      </c>
      <c r="ABJ223" t="s">
        <v>1767</v>
      </c>
      <c r="ABK223" t="s">
        <v>1767</v>
      </c>
      <c r="ABL223" t="s">
        <v>1767</v>
      </c>
      <c r="ABM223" t="s">
        <v>1767</v>
      </c>
      <c r="ABN223" t="s">
        <v>1767</v>
      </c>
      <c r="ABO223" t="s">
        <v>1767</v>
      </c>
      <c r="ABP223" t="s">
        <v>1767</v>
      </c>
      <c r="ABQ223" t="s">
        <v>1767</v>
      </c>
      <c r="ABR223" t="s">
        <v>1767</v>
      </c>
      <c r="ABS223" t="s">
        <v>1767</v>
      </c>
      <c r="ABT223" t="s">
        <v>1767</v>
      </c>
      <c r="ABU223" t="s">
        <v>1767</v>
      </c>
      <c r="ABV223" t="s">
        <v>1767</v>
      </c>
      <c r="ABW223" t="s">
        <v>1767</v>
      </c>
      <c r="ABX223" t="s">
        <v>1767</v>
      </c>
      <c r="ABY223" t="s">
        <v>1767</v>
      </c>
      <c r="ABZ223" t="s">
        <v>1767</v>
      </c>
      <c r="ACA223" t="s">
        <v>1767</v>
      </c>
      <c r="ACB223" t="s">
        <v>1763</v>
      </c>
      <c r="ACC223" t="s">
        <v>1767</v>
      </c>
      <c r="ACD223" t="s">
        <v>1767</v>
      </c>
      <c r="ACE223" t="s">
        <v>1767</v>
      </c>
      <c r="ACF223" t="s">
        <v>1767</v>
      </c>
      <c r="ACG223" t="s">
        <v>1767</v>
      </c>
      <c r="ACH223" t="s">
        <v>1767</v>
      </c>
      <c r="ACI223" t="s">
        <v>1767</v>
      </c>
    </row>
    <row r="224" spans="1:763">
      <c r="A224" t="s">
        <v>1726</v>
      </c>
      <c r="B224" t="s">
        <v>1727</v>
      </c>
      <c r="C224" t="s">
        <v>1728</v>
      </c>
      <c r="D224" t="s">
        <v>854</v>
      </c>
      <c r="E224" t="s">
        <v>854</v>
      </c>
      <c r="P224" t="s">
        <v>855</v>
      </c>
      <c r="T224" t="s">
        <v>1852</v>
      </c>
      <c r="V224" t="s">
        <v>1763</v>
      </c>
      <c r="X224" t="s">
        <v>1763</v>
      </c>
      <c r="Y224" t="s">
        <v>1764</v>
      </c>
      <c r="AA224" t="s">
        <v>1792</v>
      </c>
      <c r="AB224" t="s">
        <v>1817</v>
      </c>
      <c r="AC224" t="s">
        <v>845</v>
      </c>
      <c r="AD224" t="s">
        <v>1767</v>
      </c>
      <c r="AE224" t="s">
        <v>818</v>
      </c>
      <c r="AF224" t="s">
        <v>845</v>
      </c>
      <c r="AG224" t="s">
        <v>818</v>
      </c>
      <c r="KF224" t="s">
        <v>845</v>
      </c>
      <c r="KH224" t="s">
        <v>818</v>
      </c>
      <c r="KI224" t="s">
        <v>818</v>
      </c>
      <c r="KJ224" t="s">
        <v>818</v>
      </c>
      <c r="KK224" t="s">
        <v>818</v>
      </c>
      <c r="KL224" t="s">
        <v>818</v>
      </c>
      <c r="KM224" t="s">
        <v>818</v>
      </c>
      <c r="KN224" t="s">
        <v>845</v>
      </c>
      <c r="KO224" t="s">
        <v>818</v>
      </c>
      <c r="KP224" t="s">
        <v>818</v>
      </c>
      <c r="KQ224" t="s">
        <v>845</v>
      </c>
      <c r="KR224" t="s">
        <v>818</v>
      </c>
      <c r="KS224" t="s">
        <v>818</v>
      </c>
      <c r="KT224" t="s">
        <v>818</v>
      </c>
      <c r="KU224" t="s">
        <v>818</v>
      </c>
      <c r="KV224" t="s">
        <v>818</v>
      </c>
      <c r="KW224" t="s">
        <v>818</v>
      </c>
      <c r="KX224" t="s">
        <v>818</v>
      </c>
      <c r="KY224" t="s">
        <v>818</v>
      </c>
      <c r="KZ224" t="s">
        <v>818</v>
      </c>
      <c r="LA224" t="s">
        <v>818</v>
      </c>
      <c r="LB224" t="s">
        <v>818</v>
      </c>
      <c r="LC224" t="s">
        <v>818</v>
      </c>
      <c r="LD224" t="s">
        <v>845</v>
      </c>
      <c r="LE224" t="s">
        <v>818</v>
      </c>
      <c r="LF224" t="s">
        <v>845</v>
      </c>
      <c r="LH224" t="s">
        <v>1767</v>
      </c>
      <c r="LI224" t="s">
        <v>1767</v>
      </c>
      <c r="LJ224" t="s">
        <v>1767</v>
      </c>
      <c r="LK224" t="s">
        <v>1767</v>
      </c>
      <c r="LL224" t="s">
        <v>1767</v>
      </c>
      <c r="LM224" t="s">
        <v>1767</v>
      </c>
      <c r="LO224" t="s">
        <v>1767</v>
      </c>
      <c r="LQ224" t="s">
        <v>1767</v>
      </c>
      <c r="LR224" t="s">
        <v>845</v>
      </c>
      <c r="LV224" t="s">
        <v>845</v>
      </c>
      <c r="LX224" t="s">
        <v>1767</v>
      </c>
      <c r="MU224" t="s">
        <v>1767</v>
      </c>
      <c r="MV224" t="s">
        <v>1767</v>
      </c>
      <c r="MW224" t="s">
        <v>1763</v>
      </c>
      <c r="MX224" t="s">
        <v>1767</v>
      </c>
      <c r="MY224" t="s">
        <v>1767</v>
      </c>
      <c r="MZ224" t="s">
        <v>1767</v>
      </c>
      <c r="NA224" t="s">
        <v>1767</v>
      </c>
      <c r="NB224" t="s">
        <v>1767</v>
      </c>
      <c r="NR224" t="s">
        <v>1763</v>
      </c>
      <c r="NS224" t="s">
        <v>1763</v>
      </c>
      <c r="NT224" t="s">
        <v>1846</v>
      </c>
      <c r="NU224" t="s">
        <v>1772</v>
      </c>
      <c r="OP224" t="s">
        <v>1763</v>
      </c>
      <c r="OQ224" t="s">
        <v>1774</v>
      </c>
      <c r="OR224" t="s">
        <v>1775</v>
      </c>
      <c r="OS224" t="s">
        <v>1871</v>
      </c>
      <c r="OT224" t="s">
        <v>1763</v>
      </c>
      <c r="OU224" t="s">
        <v>1763</v>
      </c>
      <c r="OV224" t="s">
        <v>1777</v>
      </c>
      <c r="OW224" t="s">
        <v>1778</v>
      </c>
      <c r="OX224" t="s">
        <v>832</v>
      </c>
      <c r="OY224" t="s">
        <v>1779</v>
      </c>
      <c r="OZ224" t="s">
        <v>865</v>
      </c>
      <c r="PA224" t="s">
        <v>1763</v>
      </c>
      <c r="PB224" t="s">
        <v>1767</v>
      </c>
      <c r="PC224" t="s">
        <v>1763</v>
      </c>
      <c r="PD224" t="s">
        <v>1767</v>
      </c>
      <c r="PE224" t="s">
        <v>1763</v>
      </c>
      <c r="PF224" t="s">
        <v>1767</v>
      </c>
      <c r="PG224" t="s">
        <v>1767</v>
      </c>
      <c r="PH224" t="s">
        <v>1767</v>
      </c>
      <c r="PI224" t="s">
        <v>1767</v>
      </c>
      <c r="PJ224" t="s">
        <v>1767</v>
      </c>
      <c r="PK224" t="s">
        <v>1767</v>
      </c>
      <c r="PL224" t="s">
        <v>1780</v>
      </c>
      <c r="PM224" t="s">
        <v>837</v>
      </c>
      <c r="PO224" t="s">
        <v>1781</v>
      </c>
      <c r="PP224" t="s">
        <v>1800</v>
      </c>
      <c r="PQ224" t="s">
        <v>1763</v>
      </c>
      <c r="PR224" t="s">
        <v>1763</v>
      </c>
      <c r="PS224" t="s">
        <v>1767</v>
      </c>
      <c r="PT224" t="s">
        <v>1767</v>
      </c>
      <c r="PU224" t="s">
        <v>1767</v>
      </c>
      <c r="PV224" t="s">
        <v>1767</v>
      </c>
      <c r="PW224" t="s">
        <v>1767</v>
      </c>
      <c r="PX224" t="s">
        <v>1767</v>
      </c>
      <c r="PY224" t="s">
        <v>1767</v>
      </c>
      <c r="PZ224" t="s">
        <v>1783</v>
      </c>
      <c r="QD224" t="s">
        <v>1786</v>
      </c>
      <c r="QE224" t="s">
        <v>845</v>
      </c>
      <c r="QF224" t="s">
        <v>1763</v>
      </c>
      <c r="QG224" t="s">
        <v>1763</v>
      </c>
      <c r="QH224" t="s">
        <v>1763</v>
      </c>
      <c r="QI224" t="s">
        <v>1763</v>
      </c>
      <c r="QJ224" t="s">
        <v>1763</v>
      </c>
      <c r="QK224" t="s">
        <v>1763</v>
      </c>
      <c r="QL224" t="s">
        <v>1763</v>
      </c>
      <c r="QM224" t="s">
        <v>1767</v>
      </c>
      <c r="QN224" t="s">
        <v>1767</v>
      </c>
      <c r="QO224" t="s">
        <v>1767</v>
      </c>
      <c r="QP224" t="s">
        <v>1767</v>
      </c>
      <c r="QQ224" t="s">
        <v>1767</v>
      </c>
      <c r="QR224" t="s">
        <v>1763</v>
      </c>
      <c r="QS224" t="s">
        <v>1767</v>
      </c>
      <c r="QT224" t="s">
        <v>1763</v>
      </c>
      <c r="QU224" t="s">
        <v>1767</v>
      </c>
      <c r="QV224" t="s">
        <v>1767</v>
      </c>
      <c r="QW224" t="s">
        <v>1767</v>
      </c>
      <c r="QX224" t="s">
        <v>1767</v>
      </c>
      <c r="QY224" t="s">
        <v>1767</v>
      </c>
      <c r="QZ224" t="s">
        <v>1767</v>
      </c>
      <c r="RA224" t="s">
        <v>1767</v>
      </c>
      <c r="RB224" t="s">
        <v>1767</v>
      </c>
      <c r="RC224" t="s">
        <v>1767</v>
      </c>
      <c r="RD224" t="s">
        <v>1767</v>
      </c>
      <c r="RE224" t="s">
        <v>1767</v>
      </c>
      <c r="RF224" t="s">
        <v>1767</v>
      </c>
      <c r="RG224" t="s">
        <v>1767</v>
      </c>
      <c r="RH224" t="s">
        <v>1767</v>
      </c>
      <c r="RI224" t="s">
        <v>1767</v>
      </c>
      <c r="RJ224" t="s">
        <v>1767</v>
      </c>
      <c r="RK224" t="s">
        <v>1763</v>
      </c>
      <c r="RL224" t="s">
        <v>1767</v>
      </c>
      <c r="RM224" t="s">
        <v>1763</v>
      </c>
      <c r="RN224" t="s">
        <v>1767</v>
      </c>
      <c r="RO224" t="s">
        <v>1767</v>
      </c>
      <c r="RP224" t="s">
        <v>1767</v>
      </c>
      <c r="RQ224" t="s">
        <v>1767</v>
      </c>
      <c r="RR224" t="s">
        <v>1767</v>
      </c>
      <c r="RS224" t="s">
        <v>1767</v>
      </c>
      <c r="RT224" t="s">
        <v>1767</v>
      </c>
      <c r="RU224" t="s">
        <v>1767</v>
      </c>
      <c r="RV224" t="s">
        <v>1767</v>
      </c>
      <c r="RW224" t="s">
        <v>1767</v>
      </c>
      <c r="RX224" t="s">
        <v>845</v>
      </c>
      <c r="RY224" t="s">
        <v>891</v>
      </c>
      <c r="RZ224" t="s">
        <v>1767</v>
      </c>
      <c r="SB224" t="s">
        <v>1767</v>
      </c>
      <c r="SC224" t="s">
        <v>1767</v>
      </c>
      <c r="SD224" t="s">
        <v>1767</v>
      </c>
      <c r="SE224" t="s">
        <v>1767</v>
      </c>
      <c r="SF224" t="s">
        <v>1767</v>
      </c>
      <c r="SG224" t="s">
        <v>1767</v>
      </c>
      <c r="SH224" t="s">
        <v>1767</v>
      </c>
      <c r="SI224" t="s">
        <v>1767</v>
      </c>
      <c r="SJ224" t="s">
        <v>1763</v>
      </c>
      <c r="SK224" t="s">
        <v>1767</v>
      </c>
      <c r="SL224" t="s">
        <v>1767</v>
      </c>
      <c r="SM224" t="s">
        <v>1767</v>
      </c>
      <c r="SN224" t="s">
        <v>1767</v>
      </c>
      <c r="SO224" t="s">
        <v>1767</v>
      </c>
      <c r="SP224" t="s">
        <v>1767</v>
      </c>
      <c r="SQ224" t="s">
        <v>1767</v>
      </c>
      <c r="SR224" t="s">
        <v>1767</v>
      </c>
      <c r="SS224" t="s">
        <v>1767</v>
      </c>
      <c r="ST224" t="s">
        <v>1767</v>
      </c>
      <c r="SU224" t="s">
        <v>1767</v>
      </c>
      <c r="SV224" t="s">
        <v>1767</v>
      </c>
      <c r="SW224" t="s">
        <v>1767</v>
      </c>
      <c r="SX224" t="s">
        <v>1767</v>
      </c>
      <c r="SY224" t="s">
        <v>1767</v>
      </c>
      <c r="SZ224" t="s">
        <v>1767</v>
      </c>
      <c r="TA224" t="s">
        <v>1767</v>
      </c>
      <c r="TB224" t="s">
        <v>1767</v>
      </c>
      <c r="TC224" t="s">
        <v>1767</v>
      </c>
      <c r="TD224" t="s">
        <v>1767</v>
      </c>
      <c r="TE224" t="s">
        <v>1767</v>
      </c>
      <c r="TF224" t="s">
        <v>1763</v>
      </c>
      <c r="TG224" t="s">
        <v>1767</v>
      </c>
      <c r="TH224" t="s">
        <v>1767</v>
      </c>
      <c r="TI224" t="s">
        <v>1767</v>
      </c>
      <c r="TU224" t="s">
        <v>1767</v>
      </c>
      <c r="TY224" t="s">
        <v>1763</v>
      </c>
      <c r="TZ224" t="s">
        <v>1763</v>
      </c>
      <c r="UA224" t="s">
        <v>1767</v>
      </c>
      <c r="UB224" t="s">
        <v>1767</v>
      </c>
      <c r="UC224" t="s">
        <v>1767</v>
      </c>
      <c r="UD224" t="s">
        <v>1767</v>
      </c>
      <c r="UE224" t="s">
        <v>1767</v>
      </c>
      <c r="UF224" t="s">
        <v>1767</v>
      </c>
      <c r="UG224" t="s">
        <v>1763</v>
      </c>
      <c r="UH224" t="s">
        <v>1767</v>
      </c>
      <c r="UI224" t="s">
        <v>1767</v>
      </c>
      <c r="UJ224" t="s">
        <v>1767</v>
      </c>
      <c r="UK224" t="s">
        <v>1767</v>
      </c>
      <c r="UL224" t="s">
        <v>1763</v>
      </c>
      <c r="UM224" t="s">
        <v>1763</v>
      </c>
      <c r="UN224" t="s">
        <v>1767</v>
      </c>
      <c r="UO224" t="s">
        <v>1767</v>
      </c>
      <c r="UP224" t="s">
        <v>1767</v>
      </c>
      <c r="UQ224" t="s">
        <v>1763</v>
      </c>
      <c r="UR224" t="s">
        <v>1767</v>
      </c>
      <c r="US224" t="s">
        <v>1767</v>
      </c>
      <c r="UT224" t="s">
        <v>1767</v>
      </c>
      <c r="UU224" t="s">
        <v>1767</v>
      </c>
      <c r="UV224" t="s">
        <v>1767</v>
      </c>
      <c r="UW224" t="s">
        <v>1767</v>
      </c>
      <c r="UX224" t="s">
        <v>1767</v>
      </c>
      <c r="UY224" t="s">
        <v>1767</v>
      </c>
      <c r="UZ224" t="s">
        <v>1767</v>
      </c>
      <c r="VD224" t="s">
        <v>1767</v>
      </c>
      <c r="VE224" t="s">
        <v>1767</v>
      </c>
      <c r="VF224" t="s">
        <v>1763</v>
      </c>
      <c r="VG224" t="s">
        <v>1763</v>
      </c>
      <c r="VH224" t="s">
        <v>1763</v>
      </c>
      <c r="VI224" t="s">
        <v>1767</v>
      </c>
      <c r="VJ224" t="s">
        <v>1767</v>
      </c>
      <c r="VK224" t="s">
        <v>1767</v>
      </c>
      <c r="VL224" t="s">
        <v>1767</v>
      </c>
      <c r="VM224" t="s">
        <v>1767</v>
      </c>
      <c r="VN224" t="s">
        <v>1767</v>
      </c>
      <c r="VO224" t="s">
        <v>1767</v>
      </c>
      <c r="VP224" t="s">
        <v>1767</v>
      </c>
      <c r="VQ224" t="s">
        <v>1767</v>
      </c>
      <c r="VR224" t="s">
        <v>1763</v>
      </c>
      <c r="VS224" t="s">
        <v>1763</v>
      </c>
      <c r="VT224" t="s">
        <v>1767</v>
      </c>
      <c r="VU224" t="s">
        <v>1763</v>
      </c>
      <c r="VV224" t="s">
        <v>1763</v>
      </c>
      <c r="VW224" t="s">
        <v>1767</v>
      </c>
      <c r="VX224" t="s">
        <v>1767</v>
      </c>
      <c r="VY224" t="s">
        <v>1767</v>
      </c>
      <c r="VZ224" t="s">
        <v>1763</v>
      </c>
      <c r="WA224" t="s">
        <v>1767</v>
      </c>
      <c r="WJ224" t="s">
        <v>1763</v>
      </c>
      <c r="WK224" t="s">
        <v>1763</v>
      </c>
      <c r="WL224" t="s">
        <v>1767</v>
      </c>
      <c r="WM224" t="s">
        <v>1767</v>
      </c>
      <c r="WN224" t="s">
        <v>1767</v>
      </c>
      <c r="WO224" t="s">
        <v>1767</v>
      </c>
      <c r="WP224" t="s">
        <v>1767</v>
      </c>
      <c r="WQ224" t="s">
        <v>1767</v>
      </c>
      <c r="WR224" t="s">
        <v>1767</v>
      </c>
      <c r="WS224" t="s">
        <v>908</v>
      </c>
      <c r="WU224" t="s">
        <v>1763</v>
      </c>
      <c r="WV224" t="s">
        <v>1767</v>
      </c>
      <c r="WW224" t="s">
        <v>1763</v>
      </c>
      <c r="WX224" t="s">
        <v>1767</v>
      </c>
      <c r="WY224" t="s">
        <v>1763</v>
      </c>
      <c r="WZ224" t="s">
        <v>1767</v>
      </c>
      <c r="XA224" t="s">
        <v>1767</v>
      </c>
      <c r="XB224" t="s">
        <v>1767</v>
      </c>
      <c r="XC224" t="s">
        <v>1789</v>
      </c>
      <c r="XD224" t="s">
        <v>1763</v>
      </c>
      <c r="XE224" t="s">
        <v>1767</v>
      </c>
      <c r="XF224" t="s">
        <v>1767</v>
      </c>
      <c r="XG224" t="s">
        <v>1767</v>
      </c>
      <c r="XH224" t="s">
        <v>1767</v>
      </c>
      <c r="XI224" t="s">
        <v>1767</v>
      </c>
      <c r="XJ224" t="s">
        <v>1767</v>
      </c>
      <c r="XK224" t="s">
        <v>1767</v>
      </c>
      <c r="XL224" t="s">
        <v>1767</v>
      </c>
      <c r="XM224" t="s">
        <v>1767</v>
      </c>
      <c r="XN224" t="s">
        <v>1767</v>
      </c>
      <c r="XO224" t="s">
        <v>1767</v>
      </c>
      <c r="XP224" t="s">
        <v>1767</v>
      </c>
      <c r="XQ224" t="s">
        <v>1767</v>
      </c>
      <c r="XR224" t="s">
        <v>1767</v>
      </c>
      <c r="XS224" t="s">
        <v>1767</v>
      </c>
      <c r="XT224" t="s">
        <v>1767</v>
      </c>
      <c r="XU224" t="s">
        <v>1767</v>
      </c>
      <c r="XV224" t="s">
        <v>1767</v>
      </c>
      <c r="XW224" t="s">
        <v>1763</v>
      </c>
      <c r="XX224" t="s">
        <v>1767</v>
      </c>
      <c r="XY224" t="s">
        <v>1767</v>
      </c>
      <c r="XZ224" t="s">
        <v>1767</v>
      </c>
      <c r="ZM224" t="s">
        <v>1767</v>
      </c>
      <c r="ZN224" t="s">
        <v>1767</v>
      </c>
      <c r="ZO224" t="s">
        <v>1767</v>
      </c>
      <c r="ZP224" t="s">
        <v>1767</v>
      </c>
      <c r="ZQ224" t="s">
        <v>1767</v>
      </c>
      <c r="ZR224" t="s">
        <v>1763</v>
      </c>
      <c r="ZS224" t="s">
        <v>1763</v>
      </c>
      <c r="ZT224" t="s">
        <v>1767</v>
      </c>
      <c r="ZU224" t="s">
        <v>1767</v>
      </c>
      <c r="ZV224" t="s">
        <v>1767</v>
      </c>
      <c r="ZW224" t="s">
        <v>1767</v>
      </c>
      <c r="ZX224" t="s">
        <v>1763</v>
      </c>
      <c r="ZY224" t="s">
        <v>1767</v>
      </c>
      <c r="ZZ224" t="s">
        <v>1767</v>
      </c>
      <c r="AAA224" t="s">
        <v>1767</v>
      </c>
      <c r="AAB224" t="s">
        <v>1767</v>
      </c>
      <c r="AAC224" t="s">
        <v>1767</v>
      </c>
      <c r="AAD224" t="s">
        <v>1767</v>
      </c>
      <c r="AAE224" t="s">
        <v>1767</v>
      </c>
      <c r="AAF224" t="s">
        <v>1767</v>
      </c>
      <c r="AAH224" t="s">
        <v>1763</v>
      </c>
      <c r="AAI224" t="s">
        <v>1767</v>
      </c>
      <c r="AAJ224" t="s">
        <v>1763</v>
      </c>
      <c r="AAK224" t="s">
        <v>1767</v>
      </c>
      <c r="AAL224" t="s">
        <v>1763</v>
      </c>
      <c r="AAM224" t="s">
        <v>1767</v>
      </c>
      <c r="AAN224" t="s">
        <v>1767</v>
      </c>
      <c r="AAO224" t="s">
        <v>1767</v>
      </c>
      <c r="AAP224" t="s">
        <v>1767</v>
      </c>
      <c r="AAQ224" t="s">
        <v>1767</v>
      </c>
      <c r="AAR224" t="s">
        <v>1767</v>
      </c>
      <c r="AAS224" t="s">
        <v>1767</v>
      </c>
      <c r="AAT224" t="s">
        <v>1767</v>
      </c>
      <c r="AAV224" t="s">
        <v>1767</v>
      </c>
      <c r="AAW224" t="s">
        <v>1767</v>
      </c>
      <c r="AAX224" t="s">
        <v>1763</v>
      </c>
      <c r="AAY224" t="s">
        <v>1767</v>
      </c>
      <c r="AAZ224" t="s">
        <v>1767</v>
      </c>
      <c r="ABA224" t="s">
        <v>1763</v>
      </c>
      <c r="ABB224" t="s">
        <v>1763</v>
      </c>
      <c r="ABC224" t="s">
        <v>1767</v>
      </c>
      <c r="ABD224" t="s">
        <v>1767</v>
      </c>
      <c r="ABE224" t="s">
        <v>1767</v>
      </c>
      <c r="ABF224" t="s">
        <v>1767</v>
      </c>
      <c r="ABG224" t="s">
        <v>1767</v>
      </c>
      <c r="ABH224" t="s">
        <v>1767</v>
      </c>
      <c r="ABI224" t="s">
        <v>1767</v>
      </c>
      <c r="ABJ224" t="s">
        <v>1767</v>
      </c>
      <c r="ABK224" t="s">
        <v>1767</v>
      </c>
      <c r="ABL224" t="s">
        <v>1767</v>
      </c>
      <c r="ABM224" t="s">
        <v>1767</v>
      </c>
      <c r="ABN224" t="s">
        <v>1767</v>
      </c>
      <c r="ABO224" t="s">
        <v>1767</v>
      </c>
      <c r="ABP224" t="s">
        <v>1767</v>
      </c>
      <c r="ABQ224" t="s">
        <v>1767</v>
      </c>
      <c r="ABR224" t="s">
        <v>1767</v>
      </c>
      <c r="ABS224" t="s">
        <v>1767</v>
      </c>
      <c r="ABT224" t="s">
        <v>1763</v>
      </c>
      <c r="ABU224" t="s">
        <v>1767</v>
      </c>
      <c r="ABV224" t="s">
        <v>1767</v>
      </c>
      <c r="ABW224" t="s">
        <v>1763</v>
      </c>
      <c r="ABX224" t="s">
        <v>1763</v>
      </c>
      <c r="ABY224" t="s">
        <v>1767</v>
      </c>
      <c r="ABZ224" t="s">
        <v>1767</v>
      </c>
      <c r="ACA224" t="s">
        <v>1767</v>
      </c>
      <c r="ACB224" t="s">
        <v>1767</v>
      </c>
      <c r="ACC224" t="s">
        <v>1767</v>
      </c>
      <c r="ACD224" t="s">
        <v>1767</v>
      </c>
      <c r="ACE224" t="s">
        <v>1767</v>
      </c>
      <c r="ACF224" t="s">
        <v>1767</v>
      </c>
      <c r="ACG224" t="s">
        <v>1767</v>
      </c>
      <c r="ACH224" t="s">
        <v>1767</v>
      </c>
      <c r="ACI224" t="s">
        <v>1767</v>
      </c>
    </row>
    <row r="225" spans="1:763">
      <c r="A225" t="s">
        <v>1729</v>
      </c>
      <c r="B225" t="s">
        <v>1730</v>
      </c>
      <c r="C225" t="s">
        <v>1731</v>
      </c>
      <c r="D225" t="s">
        <v>977</v>
      </c>
      <c r="E225" t="s">
        <v>977</v>
      </c>
      <c r="P225" t="s">
        <v>1019</v>
      </c>
      <c r="Q225">
        <v>0.81147810819708099</v>
      </c>
      <c r="T225" t="s">
        <v>1823</v>
      </c>
      <c r="V225" t="s">
        <v>1763</v>
      </c>
      <c r="X225" t="s">
        <v>1763</v>
      </c>
      <c r="Y225" t="s">
        <v>1764</v>
      </c>
      <c r="AA225" t="s">
        <v>1828</v>
      </c>
      <c r="AB225" t="s">
        <v>1766</v>
      </c>
      <c r="AC225" t="s">
        <v>1057</v>
      </c>
      <c r="AD225" t="s">
        <v>1767</v>
      </c>
      <c r="AE225" t="s">
        <v>1057</v>
      </c>
      <c r="AF225" t="s">
        <v>818</v>
      </c>
      <c r="AG225" t="s">
        <v>818</v>
      </c>
      <c r="KF225" t="s">
        <v>1057</v>
      </c>
      <c r="KH225" t="s">
        <v>818</v>
      </c>
      <c r="KI225" t="s">
        <v>818</v>
      </c>
      <c r="KJ225" t="s">
        <v>818</v>
      </c>
      <c r="KK225" t="s">
        <v>818</v>
      </c>
      <c r="KL225" t="s">
        <v>818</v>
      </c>
      <c r="KM225" t="s">
        <v>818</v>
      </c>
      <c r="KN225" t="s">
        <v>845</v>
      </c>
      <c r="KO225" t="s">
        <v>818</v>
      </c>
      <c r="KP225" t="s">
        <v>818</v>
      </c>
      <c r="KQ225" t="s">
        <v>845</v>
      </c>
      <c r="KR225" t="s">
        <v>818</v>
      </c>
      <c r="KS225" t="s">
        <v>818</v>
      </c>
      <c r="KT225" t="s">
        <v>818</v>
      </c>
      <c r="KU225" t="s">
        <v>818</v>
      </c>
      <c r="KV225" t="s">
        <v>837</v>
      </c>
      <c r="KW225" t="s">
        <v>845</v>
      </c>
      <c r="KX225" t="s">
        <v>845</v>
      </c>
      <c r="KY225" t="s">
        <v>818</v>
      </c>
      <c r="KZ225" t="s">
        <v>837</v>
      </c>
      <c r="LA225" t="s">
        <v>837</v>
      </c>
      <c r="LB225" t="s">
        <v>818</v>
      </c>
      <c r="LC225" t="s">
        <v>837</v>
      </c>
      <c r="LD225" t="s">
        <v>1057</v>
      </c>
      <c r="LE225" t="s">
        <v>837</v>
      </c>
      <c r="LF225" t="s">
        <v>879</v>
      </c>
      <c r="LH225" t="s">
        <v>1763</v>
      </c>
      <c r="LI225" t="s">
        <v>1767</v>
      </c>
      <c r="LJ225" t="s">
        <v>1767</v>
      </c>
      <c r="LK225" t="s">
        <v>1763</v>
      </c>
      <c r="LL225" t="s">
        <v>1767</v>
      </c>
      <c r="LM225" t="s">
        <v>1767</v>
      </c>
      <c r="LN225" t="s">
        <v>1763</v>
      </c>
      <c r="LO225" t="s">
        <v>1767</v>
      </c>
      <c r="LQ225" t="s">
        <v>1767</v>
      </c>
      <c r="LR225" t="s">
        <v>818</v>
      </c>
      <c r="LV225" t="s">
        <v>818</v>
      </c>
      <c r="LX225" t="s">
        <v>1767</v>
      </c>
      <c r="MA225" t="s">
        <v>1793</v>
      </c>
      <c r="MB225" t="s">
        <v>821</v>
      </c>
      <c r="MC225" t="s">
        <v>1804</v>
      </c>
      <c r="MD225" t="s">
        <v>1763</v>
      </c>
      <c r="MF225" t="s">
        <v>1770</v>
      </c>
      <c r="MI225" t="s">
        <v>1763</v>
      </c>
      <c r="MJ225" t="s">
        <v>1771</v>
      </c>
      <c r="MK225" t="s">
        <v>1763</v>
      </c>
      <c r="ML225" t="s">
        <v>1763</v>
      </c>
      <c r="MM225" t="s">
        <v>1767</v>
      </c>
      <c r="MN225" t="s">
        <v>1767</v>
      </c>
      <c r="MO225" t="s">
        <v>1767</v>
      </c>
      <c r="MP225" t="s">
        <v>1767</v>
      </c>
      <c r="MQ225" t="s">
        <v>1767</v>
      </c>
      <c r="MR225" t="s">
        <v>1767</v>
      </c>
      <c r="MS225" t="s">
        <v>1767</v>
      </c>
      <c r="MT225" t="s">
        <v>1767</v>
      </c>
      <c r="MU225" t="s">
        <v>1763</v>
      </c>
      <c r="NC225" t="s">
        <v>1763</v>
      </c>
      <c r="ND225" t="s">
        <v>1767</v>
      </c>
      <c r="NE225" t="s">
        <v>1763</v>
      </c>
      <c r="NR225" t="s">
        <v>1763</v>
      </c>
      <c r="NS225" t="s">
        <v>1767</v>
      </c>
      <c r="NU225" t="s">
        <v>1772</v>
      </c>
      <c r="NY225" t="s">
        <v>837</v>
      </c>
      <c r="NZ225" t="s">
        <v>889</v>
      </c>
      <c r="OP225" t="s">
        <v>1767</v>
      </c>
      <c r="OQ225" t="s">
        <v>1774</v>
      </c>
      <c r="OR225" t="s">
        <v>1775</v>
      </c>
      <c r="OS225" t="s">
        <v>1819</v>
      </c>
      <c r="OT225" t="s">
        <v>1763</v>
      </c>
      <c r="OU225" t="s">
        <v>1767</v>
      </c>
      <c r="OV225" t="s">
        <v>1777</v>
      </c>
      <c r="OW225" t="s">
        <v>1820</v>
      </c>
      <c r="OX225" t="s">
        <v>1830</v>
      </c>
      <c r="OY225" t="s">
        <v>1779</v>
      </c>
      <c r="OZ225" t="s">
        <v>865</v>
      </c>
      <c r="PA225" t="s">
        <v>1763</v>
      </c>
      <c r="PB225" t="s">
        <v>1767</v>
      </c>
      <c r="PC225" t="s">
        <v>1767</v>
      </c>
      <c r="PD225" t="s">
        <v>1767</v>
      </c>
      <c r="PE225" t="s">
        <v>1763</v>
      </c>
      <c r="PF225" t="s">
        <v>1767</v>
      </c>
      <c r="PG225" t="s">
        <v>1767</v>
      </c>
      <c r="PH225" t="s">
        <v>1767</v>
      </c>
      <c r="PI225" t="s">
        <v>1767</v>
      </c>
      <c r="PJ225" t="s">
        <v>1767</v>
      </c>
      <c r="PK225" t="s">
        <v>1767</v>
      </c>
      <c r="PL225" t="s">
        <v>1780</v>
      </c>
      <c r="PM225" t="s">
        <v>836</v>
      </c>
      <c r="PO225" t="s">
        <v>1812</v>
      </c>
      <c r="PP225" t="s">
        <v>1800</v>
      </c>
      <c r="PQ225" t="s">
        <v>1763</v>
      </c>
      <c r="PR225" t="s">
        <v>1763</v>
      </c>
      <c r="PS225" t="s">
        <v>1767</v>
      </c>
      <c r="PT225" t="s">
        <v>1767</v>
      </c>
      <c r="PU225" t="s">
        <v>1767</v>
      </c>
      <c r="PV225" t="s">
        <v>1767</v>
      </c>
      <c r="PW225" t="s">
        <v>1767</v>
      </c>
      <c r="PX225" t="s">
        <v>1767</v>
      </c>
      <c r="PY225" t="s">
        <v>1767</v>
      </c>
      <c r="PZ225" t="s">
        <v>1783</v>
      </c>
      <c r="QD225" t="s">
        <v>1815</v>
      </c>
      <c r="QE225" t="s">
        <v>845</v>
      </c>
      <c r="QF225" t="s">
        <v>1763</v>
      </c>
      <c r="QG225" t="s">
        <v>1767</v>
      </c>
      <c r="QH225" t="s">
        <v>1763</v>
      </c>
      <c r="QI225" t="s">
        <v>1763</v>
      </c>
      <c r="QJ225" t="s">
        <v>1763</v>
      </c>
      <c r="QK225" t="s">
        <v>1763</v>
      </c>
      <c r="QL225" t="s">
        <v>1763</v>
      </c>
      <c r="QM225" t="s">
        <v>1767</v>
      </c>
      <c r="QN225" t="s">
        <v>1767</v>
      </c>
      <c r="QO225" t="s">
        <v>1767</v>
      </c>
      <c r="QP225" t="s">
        <v>1767</v>
      </c>
      <c r="QQ225" t="s">
        <v>1767</v>
      </c>
      <c r="QR225" t="s">
        <v>1763</v>
      </c>
      <c r="QS225" t="s">
        <v>1763</v>
      </c>
      <c r="QT225" t="s">
        <v>1767</v>
      </c>
      <c r="QU225" t="s">
        <v>1767</v>
      </c>
      <c r="QV225" t="s">
        <v>1767</v>
      </c>
      <c r="QW225" t="s">
        <v>1767</v>
      </c>
      <c r="QX225" t="s">
        <v>1767</v>
      </c>
      <c r="QY225" t="s">
        <v>1767</v>
      </c>
      <c r="QZ225" t="s">
        <v>1767</v>
      </c>
      <c r="RA225" t="s">
        <v>1767</v>
      </c>
      <c r="RB225" t="s">
        <v>1767</v>
      </c>
      <c r="RC225" t="s">
        <v>1767</v>
      </c>
      <c r="RD225" t="s">
        <v>1767</v>
      </c>
      <c r="RE225" t="s">
        <v>1767</v>
      </c>
      <c r="RF225" t="s">
        <v>1767</v>
      </c>
      <c r="RG225" t="s">
        <v>1767</v>
      </c>
      <c r="RH225" t="s">
        <v>1767</v>
      </c>
      <c r="RI225" t="s">
        <v>1767</v>
      </c>
      <c r="RJ225" t="s">
        <v>1767</v>
      </c>
      <c r="RK225" t="s">
        <v>1763</v>
      </c>
      <c r="RL225" t="s">
        <v>1763</v>
      </c>
      <c r="RM225" t="s">
        <v>1767</v>
      </c>
      <c r="RN225" t="s">
        <v>1763</v>
      </c>
      <c r="RO225" t="s">
        <v>1763</v>
      </c>
      <c r="RP225" t="s">
        <v>1767</v>
      </c>
      <c r="RQ225" t="s">
        <v>1767</v>
      </c>
      <c r="RR225" t="s">
        <v>1767</v>
      </c>
      <c r="RS225" t="s">
        <v>1767</v>
      </c>
      <c r="RT225" t="s">
        <v>1767</v>
      </c>
      <c r="RU225" t="s">
        <v>1767</v>
      </c>
      <c r="RV225" t="s">
        <v>1767</v>
      </c>
      <c r="RW225" t="s">
        <v>1767</v>
      </c>
      <c r="RX225" t="s">
        <v>837</v>
      </c>
      <c r="RY225" t="s">
        <v>846</v>
      </c>
      <c r="RZ225" t="s">
        <v>1763</v>
      </c>
      <c r="SA225" t="s">
        <v>1763</v>
      </c>
      <c r="SB225" t="s">
        <v>1767</v>
      </c>
      <c r="SC225" t="s">
        <v>1763</v>
      </c>
      <c r="SD225" t="s">
        <v>1767</v>
      </c>
      <c r="SE225" t="s">
        <v>1767</v>
      </c>
      <c r="SF225" t="s">
        <v>1763</v>
      </c>
      <c r="SG225" t="s">
        <v>1767</v>
      </c>
      <c r="SH225" t="s">
        <v>1763</v>
      </c>
      <c r="SI225" t="s">
        <v>1763</v>
      </c>
      <c r="SJ225" t="s">
        <v>1767</v>
      </c>
      <c r="SK225" t="s">
        <v>1767</v>
      </c>
      <c r="SL225" t="s">
        <v>1767</v>
      </c>
      <c r="SM225" t="s">
        <v>1767</v>
      </c>
      <c r="SN225" t="s">
        <v>1767</v>
      </c>
      <c r="SO225" t="s">
        <v>1767</v>
      </c>
      <c r="SP225" t="s">
        <v>1767</v>
      </c>
      <c r="SQ225" t="s">
        <v>1763</v>
      </c>
      <c r="SR225" t="s">
        <v>1767</v>
      </c>
      <c r="SS225" t="s">
        <v>1767</v>
      </c>
      <c r="ST225" t="s">
        <v>1767</v>
      </c>
      <c r="SU225" t="s">
        <v>1767</v>
      </c>
      <c r="SV225" t="s">
        <v>1767</v>
      </c>
      <c r="SW225" t="s">
        <v>1763</v>
      </c>
      <c r="SX225" t="s">
        <v>1763</v>
      </c>
      <c r="SY225" t="s">
        <v>1763</v>
      </c>
      <c r="SZ225" t="s">
        <v>1767</v>
      </c>
      <c r="TA225" t="s">
        <v>1767</v>
      </c>
      <c r="TB225" t="s">
        <v>1767</v>
      </c>
      <c r="TC225" t="s">
        <v>1767</v>
      </c>
      <c r="TD225" t="s">
        <v>1767</v>
      </c>
      <c r="TE225" t="s">
        <v>1767</v>
      </c>
      <c r="TF225" t="s">
        <v>1767</v>
      </c>
      <c r="TG225" t="s">
        <v>1767</v>
      </c>
      <c r="TH225" t="s">
        <v>1767</v>
      </c>
      <c r="TI225" t="s">
        <v>1767</v>
      </c>
      <c r="TJ225" t="s">
        <v>1763</v>
      </c>
      <c r="TK225" t="s">
        <v>1767</v>
      </c>
      <c r="TL225" t="s">
        <v>1767</v>
      </c>
      <c r="TM225" t="s">
        <v>1767</v>
      </c>
      <c r="TN225" t="s">
        <v>1763</v>
      </c>
      <c r="TO225" t="s">
        <v>1767</v>
      </c>
      <c r="TP225" t="s">
        <v>1763</v>
      </c>
      <c r="TQ225" t="s">
        <v>1767</v>
      </c>
      <c r="TR225" t="s">
        <v>1767</v>
      </c>
      <c r="TS225" t="s">
        <v>1763</v>
      </c>
      <c r="TT225" t="s">
        <v>1767</v>
      </c>
      <c r="TU225" t="s">
        <v>1767</v>
      </c>
      <c r="TV225" t="s">
        <v>1767</v>
      </c>
      <c r="TW225" t="s">
        <v>1767</v>
      </c>
      <c r="TY225" t="s">
        <v>1767</v>
      </c>
      <c r="TZ225" t="s">
        <v>1767</v>
      </c>
      <c r="UA225" t="s">
        <v>1767</v>
      </c>
      <c r="UB225" t="s">
        <v>1763</v>
      </c>
      <c r="UC225" t="s">
        <v>1763</v>
      </c>
      <c r="UD225" t="s">
        <v>1767</v>
      </c>
      <c r="UE225" t="s">
        <v>1767</v>
      </c>
      <c r="UF225" t="s">
        <v>1767</v>
      </c>
      <c r="UG225" t="s">
        <v>1767</v>
      </c>
      <c r="UH225" t="s">
        <v>1767</v>
      </c>
      <c r="UI225" t="s">
        <v>1767</v>
      </c>
      <c r="UJ225" t="s">
        <v>1767</v>
      </c>
      <c r="UK225" t="s">
        <v>1767</v>
      </c>
      <c r="UL225" t="s">
        <v>1763</v>
      </c>
      <c r="UM225" t="s">
        <v>1767</v>
      </c>
      <c r="UN225" t="s">
        <v>1767</v>
      </c>
      <c r="UO225" t="s">
        <v>1767</v>
      </c>
      <c r="UP225" t="s">
        <v>1767</v>
      </c>
      <c r="UQ225" t="s">
        <v>1767</v>
      </c>
      <c r="UR225" t="s">
        <v>1763</v>
      </c>
      <c r="US225" t="s">
        <v>1767</v>
      </c>
      <c r="UT225" t="s">
        <v>1767</v>
      </c>
      <c r="UU225" t="s">
        <v>1767</v>
      </c>
      <c r="UV225" t="s">
        <v>1767</v>
      </c>
      <c r="UW225" t="s">
        <v>1767</v>
      </c>
      <c r="UX225" t="s">
        <v>1767</v>
      </c>
      <c r="UY225" t="s">
        <v>1767</v>
      </c>
      <c r="UZ225" t="s">
        <v>1767</v>
      </c>
      <c r="VD225" t="s">
        <v>1767</v>
      </c>
      <c r="VE225" t="s">
        <v>1763</v>
      </c>
      <c r="VF225" t="s">
        <v>1767</v>
      </c>
      <c r="VG225" t="s">
        <v>1767</v>
      </c>
      <c r="VH225" t="s">
        <v>1767</v>
      </c>
      <c r="VI225" t="s">
        <v>1767</v>
      </c>
      <c r="VJ225" t="s">
        <v>1767</v>
      </c>
      <c r="VK225" t="s">
        <v>1767</v>
      </c>
      <c r="VL225" t="s">
        <v>1767</v>
      </c>
      <c r="VM225" t="s">
        <v>1767</v>
      </c>
      <c r="VN225" t="s">
        <v>1767</v>
      </c>
      <c r="VO225" t="s">
        <v>1767</v>
      </c>
      <c r="VP225" t="s">
        <v>1767</v>
      </c>
      <c r="VQ225" t="s">
        <v>1767</v>
      </c>
      <c r="VY225" t="s">
        <v>1763</v>
      </c>
      <c r="VZ225" t="s">
        <v>1763</v>
      </c>
      <c r="WA225" t="s">
        <v>1763</v>
      </c>
      <c r="WB225" t="s">
        <v>1763</v>
      </c>
      <c r="WC225" t="s">
        <v>1767</v>
      </c>
      <c r="WD225" t="s">
        <v>1767</v>
      </c>
      <c r="WE225" t="s">
        <v>1767</v>
      </c>
      <c r="WF225" t="s">
        <v>1763</v>
      </c>
      <c r="WG225" t="s">
        <v>1767</v>
      </c>
      <c r="WH225" t="s">
        <v>1767</v>
      </c>
      <c r="WI225" t="s">
        <v>1767</v>
      </c>
      <c r="WJ225" t="s">
        <v>1763</v>
      </c>
      <c r="WK225" t="s">
        <v>1767</v>
      </c>
      <c r="WL225" t="s">
        <v>1767</v>
      </c>
      <c r="WM225" t="s">
        <v>1767</v>
      </c>
      <c r="WN225" t="s">
        <v>1767</v>
      </c>
      <c r="WO225" t="s">
        <v>1767</v>
      </c>
      <c r="WP225" t="s">
        <v>1767</v>
      </c>
      <c r="WQ225" t="s">
        <v>1767</v>
      </c>
      <c r="WR225" t="s">
        <v>1767</v>
      </c>
      <c r="WS225" t="s">
        <v>891</v>
      </c>
      <c r="WU225" t="s">
        <v>1767</v>
      </c>
      <c r="WV225" t="s">
        <v>1767</v>
      </c>
      <c r="WW225" t="s">
        <v>1767</v>
      </c>
      <c r="WX225" t="s">
        <v>1767</v>
      </c>
      <c r="WY225" t="s">
        <v>1767</v>
      </c>
      <c r="WZ225" t="s">
        <v>1763</v>
      </c>
      <c r="XA225" t="s">
        <v>1767</v>
      </c>
      <c r="XB225" t="s">
        <v>1767</v>
      </c>
      <c r="XC225" t="s">
        <v>1802</v>
      </c>
      <c r="XD225" t="s">
        <v>1763</v>
      </c>
      <c r="XE225" t="s">
        <v>1767</v>
      </c>
      <c r="XF225" t="s">
        <v>1767</v>
      </c>
      <c r="XG225" t="s">
        <v>1767</v>
      </c>
      <c r="XH225" t="s">
        <v>1767</v>
      </c>
      <c r="XI225" t="s">
        <v>1767</v>
      </c>
      <c r="XJ225" t="s">
        <v>1767</v>
      </c>
      <c r="XK225" t="s">
        <v>1767</v>
      </c>
      <c r="XL225" t="s">
        <v>1767</v>
      </c>
      <c r="XM225" t="s">
        <v>1767</v>
      </c>
      <c r="XN225" t="s">
        <v>1767</v>
      </c>
      <c r="XO225" t="s">
        <v>1767</v>
      </c>
      <c r="XP225" t="s">
        <v>1767</v>
      </c>
      <c r="XQ225" t="s">
        <v>1767</v>
      </c>
      <c r="XR225" t="s">
        <v>1763</v>
      </c>
      <c r="XS225" t="s">
        <v>1763</v>
      </c>
      <c r="XT225" t="s">
        <v>1763</v>
      </c>
      <c r="XU225" t="s">
        <v>1767</v>
      </c>
      <c r="XV225" t="s">
        <v>1767</v>
      </c>
      <c r="XW225" t="s">
        <v>1767</v>
      </c>
      <c r="XX225" t="s">
        <v>1767</v>
      </c>
      <c r="XY225" t="s">
        <v>1767</v>
      </c>
      <c r="XZ225" t="s">
        <v>1763</v>
      </c>
      <c r="YA225" t="s">
        <v>1763</v>
      </c>
      <c r="YB225" t="s">
        <v>1767</v>
      </c>
      <c r="YC225" t="s">
        <v>1767</v>
      </c>
      <c r="YD225" t="s">
        <v>1767</v>
      </c>
      <c r="YE225" t="s">
        <v>1767</v>
      </c>
      <c r="YF225" t="s">
        <v>1767</v>
      </c>
      <c r="YG225" t="s">
        <v>1767</v>
      </c>
      <c r="YH225" t="s">
        <v>1767</v>
      </c>
      <c r="YI225" t="s">
        <v>1767</v>
      </c>
      <c r="YJ225" t="s">
        <v>1767</v>
      </c>
      <c r="YK225" t="s">
        <v>1767</v>
      </c>
      <c r="YL225" t="s">
        <v>1767</v>
      </c>
      <c r="YM225" t="s">
        <v>1767</v>
      </c>
      <c r="YN225" t="s">
        <v>1767</v>
      </c>
      <c r="YO225" t="s">
        <v>1763</v>
      </c>
      <c r="YP225" t="s">
        <v>1767</v>
      </c>
      <c r="YQ225" t="s">
        <v>1767</v>
      </c>
      <c r="YR225" t="s">
        <v>1767</v>
      </c>
      <c r="YS225" t="s">
        <v>1767</v>
      </c>
      <c r="YT225" t="s">
        <v>1767</v>
      </c>
      <c r="YU225" t="s">
        <v>1763</v>
      </c>
      <c r="YW225" t="s">
        <v>1767</v>
      </c>
      <c r="ZM225" t="s">
        <v>1767</v>
      </c>
      <c r="ZN225" t="s">
        <v>1767</v>
      </c>
      <c r="ZO225" t="s">
        <v>1767</v>
      </c>
      <c r="ZP225" t="s">
        <v>1767</v>
      </c>
      <c r="ZQ225" t="s">
        <v>1767</v>
      </c>
      <c r="ZR225" t="s">
        <v>1763</v>
      </c>
      <c r="ZS225" t="s">
        <v>1763</v>
      </c>
      <c r="ZT225" t="s">
        <v>1767</v>
      </c>
      <c r="ZU225" t="s">
        <v>1767</v>
      </c>
      <c r="ZV225" t="s">
        <v>1767</v>
      </c>
      <c r="ZW225" t="s">
        <v>1767</v>
      </c>
      <c r="ZX225" t="s">
        <v>1767</v>
      </c>
      <c r="ZY225" t="s">
        <v>1767</v>
      </c>
      <c r="ZZ225" t="s">
        <v>1767</v>
      </c>
      <c r="AAA225" t="s">
        <v>1763</v>
      </c>
      <c r="AAB225" t="s">
        <v>1767</v>
      </c>
      <c r="AAC225" t="s">
        <v>1767</v>
      </c>
      <c r="AAD225" t="s">
        <v>1767</v>
      </c>
      <c r="AAE225" t="s">
        <v>1767</v>
      </c>
      <c r="AAF225" t="s">
        <v>1767</v>
      </c>
      <c r="AAH225" t="s">
        <v>1763</v>
      </c>
      <c r="AAI225" t="s">
        <v>1763</v>
      </c>
      <c r="AAJ225" t="s">
        <v>1767</v>
      </c>
      <c r="AAK225" t="s">
        <v>1767</v>
      </c>
      <c r="AAL225" t="s">
        <v>1767</v>
      </c>
      <c r="AAM225" t="s">
        <v>1767</v>
      </c>
      <c r="AAN225" t="s">
        <v>1767</v>
      </c>
      <c r="AAO225" t="s">
        <v>1767</v>
      </c>
      <c r="AAP225" t="s">
        <v>1767</v>
      </c>
      <c r="AAQ225" t="s">
        <v>1767</v>
      </c>
      <c r="AAR225" t="s">
        <v>1767</v>
      </c>
      <c r="AAS225" t="s">
        <v>1767</v>
      </c>
      <c r="AAT225" t="s">
        <v>1767</v>
      </c>
      <c r="AAV225" t="s">
        <v>1767</v>
      </c>
      <c r="AAW225" t="s">
        <v>1767</v>
      </c>
      <c r="AAX225" t="s">
        <v>1767</v>
      </c>
      <c r="AAY225" t="s">
        <v>1767</v>
      </c>
      <c r="AAZ225" t="s">
        <v>1767</v>
      </c>
      <c r="ABA225" t="s">
        <v>1763</v>
      </c>
      <c r="ABB225" t="s">
        <v>1763</v>
      </c>
      <c r="ABC225" t="s">
        <v>1767</v>
      </c>
      <c r="ABD225" t="s">
        <v>1767</v>
      </c>
      <c r="ABE225" t="s">
        <v>1767</v>
      </c>
      <c r="ABF225" t="s">
        <v>1767</v>
      </c>
      <c r="ABG225" t="s">
        <v>1767</v>
      </c>
      <c r="ABH225" t="s">
        <v>1767</v>
      </c>
      <c r="ABI225" t="s">
        <v>1767</v>
      </c>
      <c r="ABJ225" t="s">
        <v>1767</v>
      </c>
      <c r="ABK225" t="s">
        <v>1767</v>
      </c>
      <c r="ABL225" t="s">
        <v>1767</v>
      </c>
      <c r="ABM225" t="s">
        <v>1763</v>
      </c>
      <c r="ABN225" t="s">
        <v>1767</v>
      </c>
      <c r="ABO225" t="s">
        <v>1767</v>
      </c>
      <c r="ABP225" t="s">
        <v>1767</v>
      </c>
      <c r="ABQ225" t="s">
        <v>1767</v>
      </c>
      <c r="ABR225" t="s">
        <v>1767</v>
      </c>
      <c r="ABS225" t="s">
        <v>1767</v>
      </c>
      <c r="ABT225" t="s">
        <v>1763</v>
      </c>
      <c r="ABU225" t="s">
        <v>1767</v>
      </c>
      <c r="ABV225" t="s">
        <v>1767</v>
      </c>
      <c r="ABW225" t="s">
        <v>1763</v>
      </c>
      <c r="ABX225" t="s">
        <v>1767</v>
      </c>
      <c r="ABY225" t="s">
        <v>1767</v>
      </c>
      <c r="ABZ225" t="s">
        <v>1767</v>
      </c>
      <c r="ACA225" t="s">
        <v>1767</v>
      </c>
      <c r="ACB225" t="s">
        <v>1767</v>
      </c>
      <c r="ACC225" t="s">
        <v>1767</v>
      </c>
      <c r="ACD225" t="s">
        <v>1767</v>
      </c>
      <c r="ACE225" t="s">
        <v>1767</v>
      </c>
      <c r="ACF225" t="s">
        <v>1767</v>
      </c>
      <c r="ACG225" t="s">
        <v>1767</v>
      </c>
      <c r="ACH225" t="s">
        <v>1767</v>
      </c>
      <c r="ACI225" t="s">
        <v>1767</v>
      </c>
    </row>
    <row r="226" spans="1:763">
      <c r="A226" t="s">
        <v>1732</v>
      </c>
      <c r="B226" t="s">
        <v>1733</v>
      </c>
      <c r="C226" t="s">
        <v>1734</v>
      </c>
      <c r="D226" t="s">
        <v>967</v>
      </c>
      <c r="E226" t="s">
        <v>967</v>
      </c>
      <c r="P226" t="s">
        <v>1019</v>
      </c>
      <c r="Q226">
        <v>0.81147810819708099</v>
      </c>
      <c r="T226" t="s">
        <v>1809</v>
      </c>
      <c r="V226" t="s">
        <v>1763</v>
      </c>
      <c r="X226" t="s">
        <v>1763</v>
      </c>
      <c r="Y226" t="s">
        <v>1791</v>
      </c>
      <c r="AA226" t="s">
        <v>1765</v>
      </c>
      <c r="AB226" t="s">
        <v>1766</v>
      </c>
      <c r="AC226" t="s">
        <v>837</v>
      </c>
      <c r="AD226" t="s">
        <v>1763</v>
      </c>
      <c r="AE226" t="s">
        <v>837</v>
      </c>
      <c r="AF226" t="s">
        <v>818</v>
      </c>
      <c r="AG226" t="s">
        <v>818</v>
      </c>
      <c r="KF226" t="s">
        <v>837</v>
      </c>
      <c r="KH226" t="s">
        <v>818</v>
      </c>
      <c r="KI226" t="s">
        <v>818</v>
      </c>
      <c r="KJ226" t="s">
        <v>818</v>
      </c>
      <c r="KK226" t="s">
        <v>818</v>
      </c>
      <c r="KL226" t="s">
        <v>818</v>
      </c>
      <c r="KM226" t="s">
        <v>845</v>
      </c>
      <c r="KN226" t="s">
        <v>818</v>
      </c>
      <c r="KO226" t="s">
        <v>818</v>
      </c>
      <c r="KP226" t="s">
        <v>818</v>
      </c>
      <c r="KQ226" t="s">
        <v>845</v>
      </c>
      <c r="KR226" t="s">
        <v>818</v>
      </c>
      <c r="KS226" t="s">
        <v>818</v>
      </c>
      <c r="KT226" t="s">
        <v>818</v>
      </c>
      <c r="KU226" t="s">
        <v>818</v>
      </c>
      <c r="KV226" t="s">
        <v>818</v>
      </c>
      <c r="KW226" t="s">
        <v>818</v>
      </c>
      <c r="KX226" t="s">
        <v>845</v>
      </c>
      <c r="KY226" t="s">
        <v>818</v>
      </c>
      <c r="KZ226" t="s">
        <v>818</v>
      </c>
      <c r="LA226" t="s">
        <v>845</v>
      </c>
      <c r="LB226" t="s">
        <v>818</v>
      </c>
      <c r="LC226" t="s">
        <v>818</v>
      </c>
      <c r="LD226" t="s">
        <v>837</v>
      </c>
      <c r="LE226" t="s">
        <v>818</v>
      </c>
      <c r="LF226" t="s">
        <v>837</v>
      </c>
      <c r="LH226" t="s">
        <v>1763</v>
      </c>
      <c r="LI226" t="s">
        <v>1767</v>
      </c>
      <c r="LJ226" t="s">
        <v>1767</v>
      </c>
      <c r="LK226" t="s">
        <v>1767</v>
      </c>
      <c r="LL226" t="s">
        <v>1767</v>
      </c>
      <c r="LM226" t="s">
        <v>1767</v>
      </c>
      <c r="LN226" t="s">
        <v>1763</v>
      </c>
      <c r="LO226" t="s">
        <v>1767</v>
      </c>
      <c r="LQ226" t="s">
        <v>1767</v>
      </c>
      <c r="LR226" t="s">
        <v>818</v>
      </c>
      <c r="LS226" t="s">
        <v>818</v>
      </c>
      <c r="LT226" t="s">
        <v>818</v>
      </c>
      <c r="LU226" t="s">
        <v>818</v>
      </c>
      <c r="LV226" t="s">
        <v>818</v>
      </c>
      <c r="LW226" t="s">
        <v>818</v>
      </c>
      <c r="LX226" t="s">
        <v>1767</v>
      </c>
      <c r="MA226" t="s">
        <v>1864</v>
      </c>
      <c r="MB226" t="s">
        <v>887</v>
      </c>
      <c r="MC226" t="s">
        <v>1804</v>
      </c>
      <c r="MD226" t="s">
        <v>1763</v>
      </c>
      <c r="MF226" t="s">
        <v>1770</v>
      </c>
      <c r="MI226" t="s">
        <v>1763</v>
      </c>
      <c r="MJ226" t="s">
        <v>1771</v>
      </c>
      <c r="MK226" t="s">
        <v>1763</v>
      </c>
      <c r="ML226" t="s">
        <v>1767</v>
      </c>
      <c r="MM226" t="s">
        <v>1763</v>
      </c>
      <c r="MN226" t="s">
        <v>1767</v>
      </c>
      <c r="MO226" t="s">
        <v>1767</v>
      </c>
      <c r="MP226" t="s">
        <v>1767</v>
      </c>
      <c r="MQ226" t="s">
        <v>1767</v>
      </c>
      <c r="MR226" t="s">
        <v>1767</v>
      </c>
      <c r="MS226" t="s">
        <v>1767</v>
      </c>
      <c r="MT226" t="s">
        <v>1767</v>
      </c>
      <c r="MU226" t="s">
        <v>1767</v>
      </c>
      <c r="MV226" t="s">
        <v>1767</v>
      </c>
      <c r="MW226" t="s">
        <v>1763</v>
      </c>
      <c r="MX226" t="s">
        <v>1767</v>
      </c>
      <c r="MY226" t="s">
        <v>1767</v>
      </c>
      <c r="MZ226" t="s">
        <v>1767</v>
      </c>
      <c r="NA226" t="s">
        <v>1767</v>
      </c>
      <c r="NB226" t="s">
        <v>1767</v>
      </c>
      <c r="NR226" t="s">
        <v>1763</v>
      </c>
      <c r="NS226" t="s">
        <v>1767</v>
      </c>
      <c r="NU226" t="s">
        <v>1772</v>
      </c>
      <c r="OP226" t="s">
        <v>1767</v>
      </c>
      <c r="OQ226" t="s">
        <v>1774</v>
      </c>
      <c r="OR226" t="s">
        <v>1775</v>
      </c>
      <c r="OS226" t="s">
        <v>1776</v>
      </c>
      <c r="OT226" t="s">
        <v>1763</v>
      </c>
      <c r="OU226" t="s">
        <v>1767</v>
      </c>
      <c r="OV226" t="s">
        <v>1777</v>
      </c>
      <c r="OW226" t="s">
        <v>1798</v>
      </c>
      <c r="OX226" t="s">
        <v>832</v>
      </c>
      <c r="OY226" t="s">
        <v>1779</v>
      </c>
      <c r="OZ226" t="s">
        <v>908</v>
      </c>
      <c r="PA226" t="s">
        <v>1767</v>
      </c>
      <c r="PB226" t="s">
        <v>1767</v>
      </c>
      <c r="PC226" t="s">
        <v>1767</v>
      </c>
      <c r="PD226" t="s">
        <v>1767</v>
      </c>
      <c r="PE226" t="s">
        <v>1767</v>
      </c>
      <c r="PF226" t="s">
        <v>1767</v>
      </c>
      <c r="PG226" t="s">
        <v>1763</v>
      </c>
      <c r="PH226" t="s">
        <v>1767</v>
      </c>
      <c r="PI226" t="s">
        <v>1767</v>
      </c>
      <c r="PJ226" t="s">
        <v>1767</v>
      </c>
      <c r="PK226" t="s">
        <v>1767</v>
      </c>
      <c r="PL226" t="s">
        <v>1780</v>
      </c>
      <c r="PM226" t="s">
        <v>845</v>
      </c>
      <c r="PN226" t="s">
        <v>845</v>
      </c>
      <c r="PO226" t="s">
        <v>1812</v>
      </c>
      <c r="PP226" t="s">
        <v>1800</v>
      </c>
      <c r="PQ226" t="s">
        <v>1763</v>
      </c>
      <c r="PR226" t="s">
        <v>1763</v>
      </c>
      <c r="PS226" t="s">
        <v>1767</v>
      </c>
      <c r="PT226" t="s">
        <v>1767</v>
      </c>
      <c r="PU226" t="s">
        <v>1767</v>
      </c>
      <c r="PV226" t="s">
        <v>1767</v>
      </c>
      <c r="PW226" t="s">
        <v>1767</v>
      </c>
      <c r="PX226" t="s">
        <v>1767</v>
      </c>
      <c r="PY226" t="s">
        <v>1767</v>
      </c>
      <c r="PZ226" t="s">
        <v>1783</v>
      </c>
      <c r="QA226" t="s">
        <v>841</v>
      </c>
      <c r="QB226" t="s">
        <v>1814</v>
      </c>
      <c r="QC226" t="s">
        <v>1858</v>
      </c>
      <c r="QD226" t="s">
        <v>1786</v>
      </c>
      <c r="QE226" t="s">
        <v>845</v>
      </c>
      <c r="QF226" t="s">
        <v>1763</v>
      </c>
      <c r="QG226" t="s">
        <v>1763</v>
      </c>
      <c r="QH226" t="s">
        <v>1763</v>
      </c>
      <c r="QI226" t="s">
        <v>1767</v>
      </c>
      <c r="QJ226" t="s">
        <v>1767</v>
      </c>
      <c r="QK226" t="s">
        <v>1767</v>
      </c>
      <c r="QL226" t="s">
        <v>1767</v>
      </c>
      <c r="QM226" t="s">
        <v>1763</v>
      </c>
      <c r="QN226" t="s">
        <v>1767</v>
      </c>
      <c r="QO226" t="s">
        <v>1767</v>
      </c>
      <c r="QP226" t="s">
        <v>1767</v>
      </c>
      <c r="QQ226" t="s">
        <v>1767</v>
      </c>
      <c r="QR226" t="s">
        <v>1763</v>
      </c>
      <c r="QS226" t="s">
        <v>1763</v>
      </c>
      <c r="QT226" t="s">
        <v>1767</v>
      </c>
      <c r="QU226" t="s">
        <v>1767</v>
      </c>
      <c r="QV226" t="s">
        <v>1767</v>
      </c>
      <c r="QW226" t="s">
        <v>1767</v>
      </c>
      <c r="QX226" t="s">
        <v>1767</v>
      </c>
      <c r="QY226" t="s">
        <v>1767</v>
      </c>
      <c r="QZ226" t="s">
        <v>1767</v>
      </c>
      <c r="RA226" t="s">
        <v>1767</v>
      </c>
      <c r="RB226" t="s">
        <v>1767</v>
      </c>
      <c r="RC226" t="s">
        <v>1767</v>
      </c>
      <c r="RD226" t="s">
        <v>1767</v>
      </c>
      <c r="RE226" t="s">
        <v>1767</v>
      </c>
      <c r="RF226" t="s">
        <v>1767</v>
      </c>
      <c r="RG226" t="s">
        <v>1767</v>
      </c>
      <c r="RH226" t="s">
        <v>1767</v>
      </c>
      <c r="RI226" t="s">
        <v>1767</v>
      </c>
      <c r="RJ226" t="s">
        <v>1767</v>
      </c>
      <c r="RK226" t="s">
        <v>1763</v>
      </c>
      <c r="RL226" t="s">
        <v>1767</v>
      </c>
      <c r="RM226" t="s">
        <v>1763</v>
      </c>
      <c r="RN226" t="s">
        <v>1767</v>
      </c>
      <c r="RO226" t="s">
        <v>1767</v>
      </c>
      <c r="RP226" t="s">
        <v>1767</v>
      </c>
      <c r="RQ226" t="s">
        <v>1767</v>
      </c>
      <c r="RR226" t="s">
        <v>1767</v>
      </c>
      <c r="RS226" t="s">
        <v>1767</v>
      </c>
      <c r="RT226" t="s">
        <v>1767</v>
      </c>
      <c r="RU226" t="s">
        <v>1767</v>
      </c>
      <c r="RV226" t="s">
        <v>1767</v>
      </c>
      <c r="RW226" t="s">
        <v>1767</v>
      </c>
      <c r="RX226" t="s">
        <v>837</v>
      </c>
      <c r="RY226" t="s">
        <v>1125</v>
      </c>
      <c r="RZ226" t="s">
        <v>1763</v>
      </c>
      <c r="SA226" t="s">
        <v>1763</v>
      </c>
      <c r="SB226" t="s">
        <v>1767</v>
      </c>
      <c r="SC226" t="s">
        <v>1767</v>
      </c>
      <c r="SD226" t="s">
        <v>1767</v>
      </c>
      <c r="SE226" t="s">
        <v>1767</v>
      </c>
      <c r="SF226" t="s">
        <v>1763</v>
      </c>
      <c r="SG226" t="s">
        <v>1767</v>
      </c>
      <c r="SH226" t="s">
        <v>1763</v>
      </c>
      <c r="SI226" t="s">
        <v>1767</v>
      </c>
      <c r="SJ226" t="s">
        <v>1767</v>
      </c>
      <c r="SK226" t="s">
        <v>1767</v>
      </c>
      <c r="SL226" t="s">
        <v>1767</v>
      </c>
      <c r="SM226" t="s">
        <v>1767</v>
      </c>
      <c r="SN226" t="s">
        <v>1767</v>
      </c>
      <c r="SO226" t="s">
        <v>1767</v>
      </c>
      <c r="SP226" t="s">
        <v>1767</v>
      </c>
      <c r="SQ226" t="s">
        <v>1767</v>
      </c>
      <c r="SR226" t="s">
        <v>1763</v>
      </c>
      <c r="SS226" t="s">
        <v>1767</v>
      </c>
      <c r="ST226" t="s">
        <v>1767</v>
      </c>
      <c r="SU226" t="s">
        <v>1767</v>
      </c>
      <c r="SV226" t="s">
        <v>1767</v>
      </c>
      <c r="SW226" t="s">
        <v>1763</v>
      </c>
      <c r="SX226" t="s">
        <v>1767</v>
      </c>
      <c r="SY226" t="s">
        <v>1763</v>
      </c>
      <c r="SZ226" t="s">
        <v>1763</v>
      </c>
      <c r="TA226" t="s">
        <v>1767</v>
      </c>
      <c r="TB226" t="s">
        <v>1767</v>
      </c>
      <c r="TC226" t="s">
        <v>1767</v>
      </c>
      <c r="TD226" t="s">
        <v>1767</v>
      </c>
      <c r="TE226" t="s">
        <v>1767</v>
      </c>
      <c r="TF226" t="s">
        <v>1767</v>
      </c>
      <c r="TG226" t="s">
        <v>1767</v>
      </c>
      <c r="TH226" t="s">
        <v>1767</v>
      </c>
      <c r="TI226" t="s">
        <v>1767</v>
      </c>
      <c r="TJ226" t="s">
        <v>1767</v>
      </c>
      <c r="TU226" t="s">
        <v>1767</v>
      </c>
      <c r="TY226" t="s">
        <v>1763</v>
      </c>
      <c r="TZ226" t="s">
        <v>1767</v>
      </c>
      <c r="UA226" t="s">
        <v>1767</v>
      </c>
      <c r="UB226" t="s">
        <v>1767</v>
      </c>
      <c r="UC226" t="s">
        <v>1763</v>
      </c>
      <c r="UD226" t="s">
        <v>1767</v>
      </c>
      <c r="UE226" t="s">
        <v>1767</v>
      </c>
      <c r="UF226" t="s">
        <v>1767</v>
      </c>
      <c r="UG226" t="s">
        <v>1767</v>
      </c>
      <c r="UH226" t="s">
        <v>1767</v>
      </c>
      <c r="UI226" t="s">
        <v>1767</v>
      </c>
      <c r="UJ226" t="s">
        <v>1767</v>
      </c>
      <c r="UK226" t="s">
        <v>1767</v>
      </c>
      <c r="UL226" t="s">
        <v>1763</v>
      </c>
      <c r="UM226" t="s">
        <v>1763</v>
      </c>
      <c r="UN226" t="s">
        <v>1763</v>
      </c>
      <c r="UO226" t="s">
        <v>1767</v>
      </c>
      <c r="UP226" t="s">
        <v>1767</v>
      </c>
      <c r="UQ226" t="s">
        <v>1767</v>
      </c>
      <c r="UR226" t="s">
        <v>1767</v>
      </c>
      <c r="US226" t="s">
        <v>1767</v>
      </c>
      <c r="UT226" t="s">
        <v>1767</v>
      </c>
      <c r="UU226" t="s">
        <v>1767</v>
      </c>
      <c r="UV226" t="s">
        <v>1767</v>
      </c>
      <c r="UW226" t="s">
        <v>1767</v>
      </c>
      <c r="UX226" t="s">
        <v>1767</v>
      </c>
      <c r="UY226" t="s">
        <v>1767</v>
      </c>
      <c r="UZ226" t="s">
        <v>1767</v>
      </c>
      <c r="VB226" t="s">
        <v>1822</v>
      </c>
      <c r="VC226" t="s">
        <v>1788</v>
      </c>
      <c r="VD226" t="s">
        <v>1767</v>
      </c>
      <c r="VE226" t="s">
        <v>1767</v>
      </c>
      <c r="VF226" t="s">
        <v>1763</v>
      </c>
      <c r="VG226" t="s">
        <v>1767</v>
      </c>
      <c r="VH226" t="s">
        <v>1767</v>
      </c>
      <c r="VI226" t="s">
        <v>1763</v>
      </c>
      <c r="VJ226" t="s">
        <v>1767</v>
      </c>
      <c r="VK226" t="s">
        <v>1767</v>
      </c>
      <c r="VL226" t="s">
        <v>1767</v>
      </c>
      <c r="VM226" t="s">
        <v>1767</v>
      </c>
      <c r="VN226" t="s">
        <v>1767</v>
      </c>
      <c r="VO226" t="s">
        <v>1767</v>
      </c>
      <c r="VP226" t="s">
        <v>1767</v>
      </c>
      <c r="VQ226" t="s">
        <v>1767</v>
      </c>
      <c r="VY226" t="s">
        <v>1763</v>
      </c>
      <c r="VZ226" t="s">
        <v>1763</v>
      </c>
      <c r="WA226" t="s">
        <v>1763</v>
      </c>
      <c r="WB226" t="s">
        <v>1767</v>
      </c>
      <c r="WJ226" t="s">
        <v>1767</v>
      </c>
      <c r="WK226" t="s">
        <v>1763</v>
      </c>
      <c r="WL226" t="s">
        <v>1767</v>
      </c>
      <c r="WM226" t="s">
        <v>1767</v>
      </c>
      <c r="WN226" t="s">
        <v>1767</v>
      </c>
      <c r="WO226" t="s">
        <v>1767</v>
      </c>
      <c r="WP226" t="s">
        <v>1767</v>
      </c>
      <c r="WQ226" t="s">
        <v>1767</v>
      </c>
      <c r="WR226" t="s">
        <v>1767</v>
      </c>
      <c r="WS226" t="s">
        <v>928</v>
      </c>
      <c r="WU226" t="s">
        <v>1767</v>
      </c>
      <c r="WV226" t="s">
        <v>1767</v>
      </c>
      <c r="WW226" t="s">
        <v>1767</v>
      </c>
      <c r="WX226" t="s">
        <v>1767</v>
      </c>
      <c r="WY226" t="s">
        <v>1767</v>
      </c>
      <c r="WZ226" t="s">
        <v>1763</v>
      </c>
      <c r="XA226" t="s">
        <v>1767</v>
      </c>
      <c r="XB226" t="s">
        <v>1767</v>
      </c>
      <c r="XC226" t="s">
        <v>1789</v>
      </c>
      <c r="XD226" t="s">
        <v>1763</v>
      </c>
      <c r="XE226" t="s">
        <v>1767</v>
      </c>
      <c r="XF226" t="s">
        <v>1767</v>
      </c>
      <c r="XG226" t="s">
        <v>1767</v>
      </c>
      <c r="XH226" t="s">
        <v>1767</v>
      </c>
      <c r="XI226" t="s">
        <v>1767</v>
      </c>
      <c r="XJ226" t="s">
        <v>1763</v>
      </c>
      <c r="XK226" t="s">
        <v>1767</v>
      </c>
      <c r="XL226" t="s">
        <v>1767</v>
      </c>
      <c r="XM226" t="s">
        <v>1763</v>
      </c>
      <c r="XN226" t="s">
        <v>1767</v>
      </c>
      <c r="XO226" t="s">
        <v>1767</v>
      </c>
      <c r="XP226" t="s">
        <v>1767</v>
      </c>
      <c r="XQ226" t="s">
        <v>1767</v>
      </c>
      <c r="XR226" t="s">
        <v>1763</v>
      </c>
      <c r="XS226" t="s">
        <v>1767</v>
      </c>
      <c r="XT226" t="s">
        <v>1763</v>
      </c>
      <c r="XU226" t="s">
        <v>1763</v>
      </c>
      <c r="XV226" t="s">
        <v>1767</v>
      </c>
      <c r="XW226" t="s">
        <v>1767</v>
      </c>
      <c r="XX226" t="s">
        <v>1767</v>
      </c>
      <c r="XY226" t="s">
        <v>1767</v>
      </c>
      <c r="XZ226" t="s">
        <v>1767</v>
      </c>
      <c r="ZM226" t="s">
        <v>1767</v>
      </c>
      <c r="ZN226" t="s">
        <v>1767</v>
      </c>
      <c r="ZO226" t="s">
        <v>1767</v>
      </c>
      <c r="ZP226" t="s">
        <v>1767</v>
      </c>
      <c r="ZQ226" t="s">
        <v>1767</v>
      </c>
      <c r="ZR226" t="s">
        <v>1763</v>
      </c>
      <c r="ZS226" t="s">
        <v>1767</v>
      </c>
      <c r="ZT226" t="s">
        <v>1767</v>
      </c>
      <c r="ZU226" t="s">
        <v>1767</v>
      </c>
      <c r="ZV226" t="s">
        <v>1767</v>
      </c>
      <c r="ZW226" t="s">
        <v>1763</v>
      </c>
      <c r="ZX226" t="s">
        <v>1767</v>
      </c>
      <c r="ZY226" t="s">
        <v>1767</v>
      </c>
      <c r="ZZ226" t="s">
        <v>1767</v>
      </c>
      <c r="AAA226" t="s">
        <v>1763</v>
      </c>
      <c r="AAB226" t="s">
        <v>1767</v>
      </c>
      <c r="AAC226" t="s">
        <v>1767</v>
      </c>
      <c r="AAD226" t="s">
        <v>1767</v>
      </c>
      <c r="AAE226" t="s">
        <v>1767</v>
      </c>
      <c r="AAF226" t="s">
        <v>1767</v>
      </c>
      <c r="AAH226" t="s">
        <v>1767</v>
      </c>
      <c r="AAI226" t="s">
        <v>1763</v>
      </c>
      <c r="AAJ226" t="s">
        <v>1763</v>
      </c>
      <c r="AAK226" t="s">
        <v>1767</v>
      </c>
      <c r="AAL226" t="s">
        <v>1767</v>
      </c>
      <c r="AAM226" t="s">
        <v>1767</v>
      </c>
      <c r="AAN226" t="s">
        <v>1767</v>
      </c>
      <c r="AAO226" t="s">
        <v>1767</v>
      </c>
      <c r="AAP226" t="s">
        <v>1767</v>
      </c>
      <c r="AAQ226" t="s">
        <v>1767</v>
      </c>
      <c r="AAR226" t="s">
        <v>1767</v>
      </c>
      <c r="AAS226" t="s">
        <v>1767</v>
      </c>
      <c r="AAT226" t="s">
        <v>1767</v>
      </c>
      <c r="AAV226" t="s">
        <v>1767</v>
      </c>
      <c r="AAW226" t="s">
        <v>1767</v>
      </c>
      <c r="AAX226" t="s">
        <v>1767</v>
      </c>
      <c r="AAY226" t="s">
        <v>1767</v>
      </c>
      <c r="AAZ226" t="s">
        <v>1767</v>
      </c>
      <c r="ABA226" t="s">
        <v>1767</v>
      </c>
      <c r="ABB226" t="s">
        <v>1767</v>
      </c>
      <c r="ABC226" t="s">
        <v>1767</v>
      </c>
      <c r="ABD226" t="s">
        <v>1767</v>
      </c>
      <c r="ABE226" t="s">
        <v>1767</v>
      </c>
      <c r="ABF226" t="s">
        <v>1767</v>
      </c>
      <c r="ABG226" t="s">
        <v>1767</v>
      </c>
      <c r="ABH226" t="s">
        <v>1767</v>
      </c>
      <c r="ABI226" t="s">
        <v>1767</v>
      </c>
      <c r="ABJ226" t="s">
        <v>1767</v>
      </c>
      <c r="ABK226" t="s">
        <v>1763</v>
      </c>
      <c r="ABL226" t="s">
        <v>1767</v>
      </c>
      <c r="ABM226" t="s">
        <v>1767</v>
      </c>
      <c r="ABN226" t="s">
        <v>1767</v>
      </c>
      <c r="ABO226" t="s">
        <v>1767</v>
      </c>
      <c r="ABP226" t="s">
        <v>1763</v>
      </c>
      <c r="ABQ226" t="s">
        <v>1767</v>
      </c>
      <c r="ABR226" t="s">
        <v>1767</v>
      </c>
      <c r="ABS226" t="s">
        <v>1767</v>
      </c>
      <c r="ABT226" t="s">
        <v>1767</v>
      </c>
      <c r="ABU226" t="s">
        <v>1763</v>
      </c>
      <c r="ABV226" t="s">
        <v>1767</v>
      </c>
      <c r="ABW226" t="s">
        <v>1767</v>
      </c>
      <c r="ABX226" t="s">
        <v>1767</v>
      </c>
      <c r="ABY226" t="s">
        <v>1767</v>
      </c>
      <c r="ABZ226" t="s">
        <v>1767</v>
      </c>
      <c r="ACA226" t="s">
        <v>1767</v>
      </c>
      <c r="ACB226" t="s">
        <v>1763</v>
      </c>
      <c r="ACC226" t="s">
        <v>1763</v>
      </c>
      <c r="ACD226" t="s">
        <v>1767</v>
      </c>
      <c r="ACE226" t="s">
        <v>1767</v>
      </c>
      <c r="ACF226" t="s">
        <v>1767</v>
      </c>
      <c r="ACG226" t="s">
        <v>1767</v>
      </c>
      <c r="ACH226" t="s">
        <v>1767</v>
      </c>
      <c r="ACI226" t="s">
        <v>1767</v>
      </c>
    </row>
    <row r="227" spans="1:763">
      <c r="A227" t="s">
        <v>1735</v>
      </c>
      <c r="B227" t="s">
        <v>1736</v>
      </c>
      <c r="C227" t="s">
        <v>1737</v>
      </c>
      <c r="D227" t="s">
        <v>1389</v>
      </c>
      <c r="E227" t="s">
        <v>1389</v>
      </c>
      <c r="P227" t="s">
        <v>1019</v>
      </c>
      <c r="Q227">
        <v>0.81147810819708099</v>
      </c>
      <c r="T227" t="s">
        <v>1895</v>
      </c>
      <c r="V227" t="s">
        <v>1763</v>
      </c>
      <c r="X227" t="s">
        <v>1767</v>
      </c>
      <c r="Y227" t="s">
        <v>1764</v>
      </c>
      <c r="Z227" t="s">
        <v>1791</v>
      </c>
      <c r="AA227" t="s">
        <v>1828</v>
      </c>
      <c r="AB227" t="s">
        <v>1766</v>
      </c>
      <c r="AC227" t="s">
        <v>1361</v>
      </c>
      <c r="AD227" t="s">
        <v>1763</v>
      </c>
      <c r="AE227" t="s">
        <v>1361</v>
      </c>
      <c r="AF227" t="s">
        <v>818</v>
      </c>
      <c r="AG227" t="s">
        <v>818</v>
      </c>
      <c r="KF227" t="s">
        <v>1361</v>
      </c>
      <c r="KH227" t="s">
        <v>818</v>
      </c>
      <c r="KI227" t="s">
        <v>818</v>
      </c>
      <c r="KJ227" t="s">
        <v>837</v>
      </c>
      <c r="KK227" t="s">
        <v>845</v>
      </c>
      <c r="KL227" t="s">
        <v>818</v>
      </c>
      <c r="KM227" t="s">
        <v>818</v>
      </c>
      <c r="KN227" t="s">
        <v>837</v>
      </c>
      <c r="KO227" t="s">
        <v>818</v>
      </c>
      <c r="KP227" t="s">
        <v>879</v>
      </c>
      <c r="KQ227" t="s">
        <v>837</v>
      </c>
      <c r="KR227" t="s">
        <v>818</v>
      </c>
      <c r="KS227" t="s">
        <v>818</v>
      </c>
      <c r="KT227" t="s">
        <v>845</v>
      </c>
      <c r="KU227" t="s">
        <v>818</v>
      </c>
      <c r="KV227" t="s">
        <v>818</v>
      </c>
      <c r="KW227" t="s">
        <v>818</v>
      </c>
      <c r="KX227" t="s">
        <v>845</v>
      </c>
      <c r="KY227" t="s">
        <v>818</v>
      </c>
      <c r="KZ227" t="s">
        <v>845</v>
      </c>
      <c r="LA227" t="s">
        <v>845</v>
      </c>
      <c r="LB227" t="s">
        <v>879</v>
      </c>
      <c r="LC227" t="s">
        <v>836</v>
      </c>
      <c r="LD227" t="s">
        <v>1361</v>
      </c>
      <c r="LE227" t="s">
        <v>845</v>
      </c>
      <c r="LF227" t="s">
        <v>879</v>
      </c>
      <c r="LH227" t="s">
        <v>1767</v>
      </c>
      <c r="LI227" t="s">
        <v>1767</v>
      </c>
      <c r="LJ227" t="s">
        <v>1763</v>
      </c>
      <c r="LK227" t="s">
        <v>1763</v>
      </c>
      <c r="LL227" t="s">
        <v>1767</v>
      </c>
      <c r="LM227" t="s">
        <v>1767</v>
      </c>
      <c r="LN227" t="s">
        <v>1763</v>
      </c>
      <c r="LO227" t="s">
        <v>1763</v>
      </c>
      <c r="LP227" t="s">
        <v>1763</v>
      </c>
      <c r="LQ227" t="s">
        <v>1767</v>
      </c>
      <c r="LR227" t="s">
        <v>818</v>
      </c>
      <c r="LS227" t="s">
        <v>818</v>
      </c>
      <c r="LT227" t="s">
        <v>818</v>
      </c>
      <c r="LU227" t="s">
        <v>818</v>
      </c>
      <c r="LV227" t="s">
        <v>818</v>
      </c>
      <c r="LW227" t="s">
        <v>818</v>
      </c>
      <c r="LX227" t="s">
        <v>1767</v>
      </c>
      <c r="MA227" t="s">
        <v>1862</v>
      </c>
      <c r="MB227" t="s">
        <v>887</v>
      </c>
      <c r="MC227" t="s">
        <v>1838</v>
      </c>
      <c r="MD227" t="s">
        <v>1763</v>
      </c>
      <c r="MF227" t="s">
        <v>1770</v>
      </c>
      <c r="MI227" t="s">
        <v>1763</v>
      </c>
      <c r="MJ227" t="s">
        <v>1811</v>
      </c>
      <c r="MU227" t="s">
        <v>1763</v>
      </c>
      <c r="NC227" t="s">
        <v>1763</v>
      </c>
      <c r="ND227" t="s">
        <v>1767</v>
      </c>
      <c r="NE227" t="s">
        <v>1763</v>
      </c>
      <c r="NF227" t="s">
        <v>1767</v>
      </c>
      <c r="NG227" t="s">
        <v>1767</v>
      </c>
      <c r="NH227" t="s">
        <v>1767</v>
      </c>
      <c r="NI227" t="s">
        <v>1767</v>
      </c>
      <c r="NJ227" t="s">
        <v>1767</v>
      </c>
      <c r="NK227" t="s">
        <v>1767</v>
      </c>
      <c r="NL227" t="s">
        <v>1763</v>
      </c>
      <c r="NM227" t="s">
        <v>1767</v>
      </c>
      <c r="NN227" t="s">
        <v>1767</v>
      </c>
      <c r="NO227" t="s">
        <v>1767</v>
      </c>
      <c r="NP227" t="s">
        <v>1767</v>
      </c>
      <c r="NQ227" t="s">
        <v>1767</v>
      </c>
      <c r="NR227" t="s">
        <v>1763</v>
      </c>
      <c r="NS227" t="s">
        <v>1767</v>
      </c>
      <c r="NU227" t="s">
        <v>1772</v>
      </c>
      <c r="NX227" t="s">
        <v>1845</v>
      </c>
      <c r="NY227" t="s">
        <v>845</v>
      </c>
      <c r="NZ227" t="s">
        <v>889</v>
      </c>
      <c r="OP227" t="s">
        <v>1767</v>
      </c>
      <c r="OQ227" t="s">
        <v>1774</v>
      </c>
      <c r="OR227" t="s">
        <v>1775</v>
      </c>
      <c r="OS227" t="s">
        <v>1806</v>
      </c>
      <c r="OT227" t="s">
        <v>1763</v>
      </c>
      <c r="OU227" t="s">
        <v>1767</v>
      </c>
      <c r="OV227" t="s">
        <v>1777</v>
      </c>
      <c r="OW227" t="s">
        <v>1778</v>
      </c>
      <c r="OX227" t="s">
        <v>832</v>
      </c>
      <c r="OY227" t="s">
        <v>1779</v>
      </c>
      <c r="OZ227" t="s">
        <v>908</v>
      </c>
      <c r="PA227" t="s">
        <v>1767</v>
      </c>
      <c r="PB227" t="s">
        <v>1767</v>
      </c>
      <c r="PC227" t="s">
        <v>1767</v>
      </c>
      <c r="PD227" t="s">
        <v>1767</v>
      </c>
      <c r="PE227" t="s">
        <v>1767</v>
      </c>
      <c r="PF227" t="s">
        <v>1767</v>
      </c>
      <c r="PG227" t="s">
        <v>1763</v>
      </c>
      <c r="PH227" t="s">
        <v>1767</v>
      </c>
      <c r="PI227" t="s">
        <v>1767</v>
      </c>
      <c r="PJ227" t="s">
        <v>1767</v>
      </c>
      <c r="PK227" t="s">
        <v>1767</v>
      </c>
      <c r="PL227" t="s">
        <v>1780</v>
      </c>
      <c r="PM227" t="s">
        <v>837</v>
      </c>
      <c r="PN227" t="s">
        <v>837</v>
      </c>
      <c r="PO227" t="s">
        <v>1807</v>
      </c>
      <c r="PP227" t="s">
        <v>1782</v>
      </c>
      <c r="PQ227" t="s">
        <v>1763</v>
      </c>
      <c r="PR227" t="s">
        <v>1763</v>
      </c>
      <c r="PS227" t="s">
        <v>1767</v>
      </c>
      <c r="PT227" t="s">
        <v>1767</v>
      </c>
      <c r="PU227" t="s">
        <v>1767</v>
      </c>
      <c r="PV227" t="s">
        <v>1767</v>
      </c>
      <c r="PW227" t="s">
        <v>1767</v>
      </c>
      <c r="PX227" t="s">
        <v>1767</v>
      </c>
      <c r="PY227" t="s">
        <v>1767</v>
      </c>
      <c r="PZ227" t="s">
        <v>1783</v>
      </c>
      <c r="QA227" t="s">
        <v>841</v>
      </c>
      <c r="QB227" t="s">
        <v>1784</v>
      </c>
      <c r="QC227" t="s">
        <v>1785</v>
      </c>
      <c r="QD227" t="s">
        <v>1786</v>
      </c>
      <c r="QE227" t="s">
        <v>845</v>
      </c>
      <c r="QF227" t="s">
        <v>1763</v>
      </c>
      <c r="QG227" t="s">
        <v>1763</v>
      </c>
      <c r="QH227" t="s">
        <v>1763</v>
      </c>
      <c r="QI227" t="s">
        <v>1767</v>
      </c>
      <c r="QJ227" t="s">
        <v>1763</v>
      </c>
      <c r="QK227" t="s">
        <v>1763</v>
      </c>
      <c r="QL227" t="s">
        <v>1767</v>
      </c>
      <c r="QM227" t="s">
        <v>1767</v>
      </c>
      <c r="QN227" t="s">
        <v>1767</v>
      </c>
      <c r="QO227" t="s">
        <v>1767</v>
      </c>
      <c r="QP227" t="s">
        <v>1767</v>
      </c>
      <c r="QQ227" t="s">
        <v>1767</v>
      </c>
      <c r="QR227" t="s">
        <v>1767</v>
      </c>
      <c r="QS227" t="s">
        <v>1763</v>
      </c>
      <c r="QT227" t="s">
        <v>1767</v>
      </c>
      <c r="QU227" t="s">
        <v>1767</v>
      </c>
      <c r="QV227" t="s">
        <v>1767</v>
      </c>
      <c r="QW227" t="s">
        <v>1767</v>
      </c>
      <c r="QX227" t="s">
        <v>1767</v>
      </c>
      <c r="QY227" t="s">
        <v>1767</v>
      </c>
      <c r="QZ227" t="s">
        <v>1767</v>
      </c>
      <c r="RA227" t="s">
        <v>1767</v>
      </c>
      <c r="RB227" t="s">
        <v>1767</v>
      </c>
      <c r="RC227" t="s">
        <v>1767</v>
      </c>
      <c r="RD227" t="s">
        <v>1767</v>
      </c>
      <c r="RE227" t="s">
        <v>1767</v>
      </c>
      <c r="RF227" t="s">
        <v>1767</v>
      </c>
      <c r="RG227" t="s">
        <v>1767</v>
      </c>
      <c r="RH227" t="s">
        <v>1767</v>
      </c>
      <c r="RI227" t="s">
        <v>1767</v>
      </c>
      <c r="RJ227" t="s">
        <v>1767</v>
      </c>
      <c r="RK227" t="s">
        <v>1763</v>
      </c>
      <c r="RL227" t="s">
        <v>1763</v>
      </c>
      <c r="RM227" t="s">
        <v>1767</v>
      </c>
      <c r="RN227" t="s">
        <v>1767</v>
      </c>
      <c r="RO227" t="s">
        <v>1767</v>
      </c>
      <c r="RP227" t="s">
        <v>1767</v>
      </c>
      <c r="RQ227" t="s">
        <v>1767</v>
      </c>
      <c r="RR227" t="s">
        <v>1767</v>
      </c>
      <c r="RS227" t="s">
        <v>1767</v>
      </c>
      <c r="RT227" t="s">
        <v>1767</v>
      </c>
      <c r="RU227" t="s">
        <v>1767</v>
      </c>
      <c r="RV227" t="s">
        <v>1767</v>
      </c>
      <c r="RW227" t="s">
        <v>1767</v>
      </c>
      <c r="RX227" t="s">
        <v>837</v>
      </c>
      <c r="RY227" t="s">
        <v>1060</v>
      </c>
      <c r="RZ227" t="s">
        <v>1763</v>
      </c>
      <c r="SA227" t="s">
        <v>1767</v>
      </c>
      <c r="SB227" t="s">
        <v>1767</v>
      </c>
      <c r="SC227" t="s">
        <v>1767</v>
      </c>
      <c r="SD227" t="s">
        <v>1767</v>
      </c>
      <c r="SE227" t="s">
        <v>1767</v>
      </c>
      <c r="SF227" t="s">
        <v>1763</v>
      </c>
      <c r="SG227" t="s">
        <v>1767</v>
      </c>
      <c r="SH227" t="s">
        <v>1767</v>
      </c>
      <c r="SI227" t="s">
        <v>1767</v>
      </c>
      <c r="SJ227" t="s">
        <v>1767</v>
      </c>
      <c r="SK227" t="s">
        <v>1767</v>
      </c>
      <c r="SL227" t="s">
        <v>1763</v>
      </c>
      <c r="SM227" t="s">
        <v>1767</v>
      </c>
      <c r="SN227" t="s">
        <v>1767</v>
      </c>
      <c r="SO227" t="s">
        <v>1767</v>
      </c>
      <c r="SP227" t="s">
        <v>1767</v>
      </c>
      <c r="SQ227" t="s">
        <v>1767</v>
      </c>
      <c r="SR227" t="s">
        <v>1767</v>
      </c>
      <c r="SS227" t="s">
        <v>1763</v>
      </c>
      <c r="ST227" t="s">
        <v>1767</v>
      </c>
      <c r="SU227" t="s">
        <v>1767</v>
      </c>
      <c r="SV227" t="s">
        <v>1767</v>
      </c>
      <c r="SW227" t="s">
        <v>1763</v>
      </c>
      <c r="SX227" t="s">
        <v>1767</v>
      </c>
      <c r="SY227" t="s">
        <v>1767</v>
      </c>
      <c r="SZ227" t="s">
        <v>1767</v>
      </c>
      <c r="TA227" t="s">
        <v>1767</v>
      </c>
      <c r="TB227" t="s">
        <v>1767</v>
      </c>
      <c r="TC227" t="s">
        <v>1767</v>
      </c>
      <c r="TD227" t="s">
        <v>1767</v>
      </c>
      <c r="TE227" t="s">
        <v>1767</v>
      </c>
      <c r="TF227" t="s">
        <v>1767</v>
      </c>
      <c r="TG227" t="s">
        <v>1767</v>
      </c>
      <c r="TH227" t="s">
        <v>1767</v>
      </c>
      <c r="TI227" t="s">
        <v>1767</v>
      </c>
      <c r="TJ227" t="s">
        <v>1763</v>
      </c>
      <c r="TK227" t="s">
        <v>1767</v>
      </c>
      <c r="TL227" t="s">
        <v>1767</v>
      </c>
      <c r="TM227" t="s">
        <v>1767</v>
      </c>
      <c r="TN227" t="s">
        <v>1767</v>
      </c>
      <c r="TO227" t="s">
        <v>1767</v>
      </c>
      <c r="TP227" t="s">
        <v>1767</v>
      </c>
      <c r="TQ227" t="s">
        <v>1767</v>
      </c>
      <c r="TR227" t="s">
        <v>1767</v>
      </c>
      <c r="TS227" t="s">
        <v>1767</v>
      </c>
      <c r="TT227" t="s">
        <v>1767</v>
      </c>
      <c r="TU227" t="s">
        <v>1763</v>
      </c>
      <c r="TV227" t="s">
        <v>1767</v>
      </c>
      <c r="TW227" t="s">
        <v>1767</v>
      </c>
      <c r="TY227" t="s">
        <v>1763</v>
      </c>
      <c r="TZ227" t="s">
        <v>1767</v>
      </c>
      <c r="UA227" t="s">
        <v>1767</v>
      </c>
      <c r="UB227" t="s">
        <v>1767</v>
      </c>
      <c r="UC227" t="s">
        <v>1767</v>
      </c>
      <c r="UD227" t="s">
        <v>1767</v>
      </c>
      <c r="UE227" t="s">
        <v>1767</v>
      </c>
      <c r="UF227" t="s">
        <v>1767</v>
      </c>
      <c r="UG227" t="s">
        <v>1767</v>
      </c>
      <c r="UH227" t="s">
        <v>1767</v>
      </c>
      <c r="UI227" t="s">
        <v>1767</v>
      </c>
      <c r="UJ227" t="s">
        <v>1767</v>
      </c>
      <c r="UK227" t="s">
        <v>1767</v>
      </c>
      <c r="UL227" t="s">
        <v>1763</v>
      </c>
      <c r="UM227" t="s">
        <v>1763</v>
      </c>
      <c r="UN227" t="s">
        <v>1763</v>
      </c>
      <c r="UO227" t="s">
        <v>1767</v>
      </c>
      <c r="UP227" t="s">
        <v>1767</v>
      </c>
      <c r="UQ227" t="s">
        <v>1767</v>
      </c>
      <c r="UR227" t="s">
        <v>1763</v>
      </c>
      <c r="US227" t="s">
        <v>1767</v>
      </c>
      <c r="UT227" t="s">
        <v>1767</v>
      </c>
      <c r="UU227" t="s">
        <v>1767</v>
      </c>
      <c r="UV227" t="s">
        <v>1767</v>
      </c>
      <c r="UW227" t="s">
        <v>1767</v>
      </c>
      <c r="UX227" t="s">
        <v>1767</v>
      </c>
      <c r="UY227" t="s">
        <v>1767</v>
      </c>
      <c r="UZ227" t="s">
        <v>1767</v>
      </c>
      <c r="VB227" t="s">
        <v>1822</v>
      </c>
      <c r="VC227" t="s">
        <v>1788</v>
      </c>
      <c r="VD227" t="s">
        <v>1767</v>
      </c>
      <c r="VE227" t="s">
        <v>1767</v>
      </c>
      <c r="VF227" t="s">
        <v>1763</v>
      </c>
      <c r="VG227" t="s">
        <v>1767</v>
      </c>
      <c r="VH227" t="s">
        <v>1767</v>
      </c>
      <c r="VI227" t="s">
        <v>1767</v>
      </c>
      <c r="VJ227" t="s">
        <v>1767</v>
      </c>
      <c r="VK227" t="s">
        <v>1767</v>
      </c>
      <c r="VL227" t="s">
        <v>1767</v>
      </c>
      <c r="VM227" t="s">
        <v>1767</v>
      </c>
      <c r="VN227" t="s">
        <v>1767</v>
      </c>
      <c r="VO227" t="s">
        <v>1767</v>
      </c>
      <c r="VP227" t="s">
        <v>1767</v>
      </c>
      <c r="VQ227" t="s">
        <v>1767</v>
      </c>
      <c r="VY227" t="s">
        <v>1763</v>
      </c>
      <c r="VZ227" t="s">
        <v>1763</v>
      </c>
      <c r="WA227" t="s">
        <v>1767</v>
      </c>
      <c r="WJ227" t="s">
        <v>1763</v>
      </c>
      <c r="WK227" t="s">
        <v>1763</v>
      </c>
      <c r="WL227" t="s">
        <v>1767</v>
      </c>
      <c r="WM227" t="s">
        <v>1767</v>
      </c>
      <c r="WN227" t="s">
        <v>1767</v>
      </c>
      <c r="WO227" t="s">
        <v>1767</v>
      </c>
      <c r="WP227" t="s">
        <v>1767</v>
      </c>
      <c r="WQ227" t="s">
        <v>1767</v>
      </c>
      <c r="WR227" t="s">
        <v>1767</v>
      </c>
      <c r="WS227" t="s">
        <v>849</v>
      </c>
      <c r="WU227" t="s">
        <v>1767</v>
      </c>
      <c r="WV227" t="s">
        <v>1767</v>
      </c>
      <c r="WW227" t="s">
        <v>1767</v>
      </c>
      <c r="WX227" t="s">
        <v>1767</v>
      </c>
      <c r="WY227" t="s">
        <v>1767</v>
      </c>
      <c r="WZ227" t="s">
        <v>1763</v>
      </c>
      <c r="XA227" t="s">
        <v>1767</v>
      </c>
      <c r="XB227" t="s">
        <v>1767</v>
      </c>
      <c r="XC227" t="s">
        <v>1789</v>
      </c>
      <c r="XD227" t="s">
        <v>1763</v>
      </c>
      <c r="XE227" t="s">
        <v>1767</v>
      </c>
      <c r="XF227" t="s">
        <v>1767</v>
      </c>
      <c r="XG227" t="s">
        <v>1767</v>
      </c>
      <c r="XH227" t="s">
        <v>1767</v>
      </c>
      <c r="XI227" t="s">
        <v>1767</v>
      </c>
      <c r="XJ227" t="s">
        <v>1767</v>
      </c>
      <c r="XK227" t="s">
        <v>1767</v>
      </c>
      <c r="XL227" t="s">
        <v>1767</v>
      </c>
      <c r="XM227" t="s">
        <v>1767</v>
      </c>
      <c r="XN227" t="s">
        <v>1763</v>
      </c>
      <c r="XO227" t="s">
        <v>1767</v>
      </c>
      <c r="XP227" t="s">
        <v>1767</v>
      </c>
      <c r="XQ227" t="s">
        <v>1767</v>
      </c>
      <c r="XR227" t="s">
        <v>1763</v>
      </c>
      <c r="XS227" t="s">
        <v>1763</v>
      </c>
      <c r="XT227" t="s">
        <v>1767</v>
      </c>
      <c r="XU227" t="s">
        <v>1767</v>
      </c>
      <c r="XV227" t="s">
        <v>1767</v>
      </c>
      <c r="XW227" t="s">
        <v>1767</v>
      </c>
      <c r="XX227" t="s">
        <v>1767</v>
      </c>
      <c r="XY227" t="s">
        <v>1767</v>
      </c>
      <c r="XZ227" t="s">
        <v>1767</v>
      </c>
      <c r="ZM227" t="s">
        <v>1767</v>
      </c>
      <c r="ZN227" t="s">
        <v>1767</v>
      </c>
      <c r="ZO227" t="s">
        <v>1767</v>
      </c>
      <c r="ZP227" t="s">
        <v>1767</v>
      </c>
      <c r="ZQ227" t="s">
        <v>1767</v>
      </c>
      <c r="ZR227" t="s">
        <v>1767</v>
      </c>
      <c r="ZS227" t="s">
        <v>1763</v>
      </c>
      <c r="ZT227" t="s">
        <v>1767</v>
      </c>
      <c r="ZU227" t="s">
        <v>1767</v>
      </c>
      <c r="ZV227" t="s">
        <v>1767</v>
      </c>
      <c r="ZW227" t="s">
        <v>1767</v>
      </c>
      <c r="ZX227" t="s">
        <v>1767</v>
      </c>
      <c r="ZY227" t="s">
        <v>1767</v>
      </c>
      <c r="ZZ227" t="s">
        <v>1767</v>
      </c>
      <c r="AAA227" t="s">
        <v>1767</v>
      </c>
      <c r="AAB227" t="s">
        <v>1767</v>
      </c>
      <c r="AAC227" t="s">
        <v>1767</v>
      </c>
      <c r="AAD227" t="s">
        <v>1767</v>
      </c>
      <c r="AAE227" t="s">
        <v>1767</v>
      </c>
      <c r="AAF227" t="s">
        <v>1767</v>
      </c>
      <c r="AAH227" t="s">
        <v>1767</v>
      </c>
      <c r="AAI227" t="s">
        <v>1767</v>
      </c>
      <c r="AAJ227" t="s">
        <v>1767</v>
      </c>
      <c r="AAK227" t="s">
        <v>1767</v>
      </c>
      <c r="AAL227" t="s">
        <v>1767</v>
      </c>
      <c r="AAM227" t="s">
        <v>1767</v>
      </c>
      <c r="AAN227" t="s">
        <v>1763</v>
      </c>
      <c r="AAO227" t="s">
        <v>1767</v>
      </c>
      <c r="AAP227" t="s">
        <v>1767</v>
      </c>
      <c r="AAQ227" t="s">
        <v>1767</v>
      </c>
      <c r="AAR227" t="s">
        <v>1767</v>
      </c>
      <c r="AAS227" t="s">
        <v>1767</v>
      </c>
      <c r="AAT227" t="s">
        <v>1767</v>
      </c>
      <c r="AAV227" t="s">
        <v>1767</v>
      </c>
      <c r="AAW227" t="s">
        <v>1767</v>
      </c>
      <c r="AAX227" t="s">
        <v>1767</v>
      </c>
      <c r="AAY227" t="s">
        <v>1767</v>
      </c>
      <c r="AAZ227" t="s">
        <v>1767</v>
      </c>
      <c r="ABA227" t="s">
        <v>1767</v>
      </c>
      <c r="ABB227" t="s">
        <v>1763</v>
      </c>
      <c r="ABC227" t="s">
        <v>1767</v>
      </c>
      <c r="ABD227" t="s">
        <v>1767</v>
      </c>
      <c r="ABE227" t="s">
        <v>1767</v>
      </c>
      <c r="ABF227" t="s">
        <v>1767</v>
      </c>
      <c r="ABG227" t="s">
        <v>1767</v>
      </c>
      <c r="ABH227" t="s">
        <v>1767</v>
      </c>
      <c r="ABI227" t="s">
        <v>1767</v>
      </c>
      <c r="ABJ227" t="s">
        <v>1767</v>
      </c>
      <c r="ABK227" t="s">
        <v>1767</v>
      </c>
      <c r="ABL227" t="s">
        <v>1767</v>
      </c>
      <c r="ABM227" t="s">
        <v>1767</v>
      </c>
      <c r="ABN227" t="s">
        <v>1767</v>
      </c>
      <c r="ABO227" t="s">
        <v>1767</v>
      </c>
      <c r="ABP227" t="s">
        <v>1767</v>
      </c>
      <c r="ABQ227" t="s">
        <v>1767</v>
      </c>
      <c r="ABR227" t="s">
        <v>1767</v>
      </c>
      <c r="ABS227" t="s">
        <v>1767</v>
      </c>
      <c r="ABT227" t="s">
        <v>1767</v>
      </c>
      <c r="ABU227" t="s">
        <v>1767</v>
      </c>
      <c r="ABV227" t="s">
        <v>1767</v>
      </c>
      <c r="ABW227" t="s">
        <v>1763</v>
      </c>
      <c r="ABX227" t="s">
        <v>1767</v>
      </c>
      <c r="ABY227" t="s">
        <v>1767</v>
      </c>
      <c r="ABZ227" t="s">
        <v>1767</v>
      </c>
      <c r="ACA227" t="s">
        <v>1767</v>
      </c>
      <c r="ACB227" t="s">
        <v>1767</v>
      </c>
      <c r="ACC227" t="s">
        <v>1767</v>
      </c>
      <c r="ACD227" t="s">
        <v>1767</v>
      </c>
      <c r="ACE227" t="s">
        <v>1767</v>
      </c>
      <c r="ACF227" t="s">
        <v>1767</v>
      </c>
      <c r="ACG227" t="s">
        <v>1767</v>
      </c>
      <c r="ACH227" t="s">
        <v>1767</v>
      </c>
      <c r="ACI227" t="s">
        <v>1767</v>
      </c>
    </row>
    <row r="228" spans="1:763">
      <c r="A228" t="s">
        <v>1738</v>
      </c>
      <c r="B228" t="s">
        <v>1739</v>
      </c>
      <c r="C228" t="s">
        <v>1740</v>
      </c>
      <c r="D228" t="s">
        <v>967</v>
      </c>
      <c r="E228" t="s">
        <v>967</v>
      </c>
      <c r="P228" t="s">
        <v>812</v>
      </c>
      <c r="Q228">
        <v>0.874863865752458</v>
      </c>
      <c r="T228" t="s">
        <v>1951</v>
      </c>
      <c r="V228" t="s">
        <v>1763</v>
      </c>
      <c r="X228" t="s">
        <v>1767</v>
      </c>
      <c r="Y228" t="s">
        <v>1791</v>
      </c>
      <c r="Z228" t="s">
        <v>1791</v>
      </c>
      <c r="AA228" t="s">
        <v>1765</v>
      </c>
      <c r="AB228" t="s">
        <v>1766</v>
      </c>
      <c r="AC228" t="s">
        <v>837</v>
      </c>
      <c r="AD228" t="s">
        <v>1767</v>
      </c>
      <c r="AE228" t="s">
        <v>837</v>
      </c>
      <c r="AF228" t="s">
        <v>818</v>
      </c>
      <c r="AG228" t="s">
        <v>818</v>
      </c>
      <c r="KF228" t="s">
        <v>837</v>
      </c>
      <c r="KH228" t="s">
        <v>818</v>
      </c>
      <c r="KI228" t="s">
        <v>818</v>
      </c>
      <c r="KJ228" t="s">
        <v>818</v>
      </c>
      <c r="KK228" t="s">
        <v>818</v>
      </c>
      <c r="KL228" t="s">
        <v>818</v>
      </c>
      <c r="KM228" t="s">
        <v>818</v>
      </c>
      <c r="KN228" t="s">
        <v>818</v>
      </c>
      <c r="KO228" t="s">
        <v>818</v>
      </c>
      <c r="KP228" t="s">
        <v>818</v>
      </c>
      <c r="KQ228" t="s">
        <v>818</v>
      </c>
      <c r="KR228" t="s">
        <v>818</v>
      </c>
      <c r="KS228" t="s">
        <v>818</v>
      </c>
      <c r="KT228" t="s">
        <v>818</v>
      </c>
      <c r="KU228" t="s">
        <v>818</v>
      </c>
      <c r="KV228" t="s">
        <v>818</v>
      </c>
      <c r="KW228" t="s">
        <v>845</v>
      </c>
      <c r="KX228" t="s">
        <v>845</v>
      </c>
      <c r="KY228" t="s">
        <v>818</v>
      </c>
      <c r="KZ228" t="s">
        <v>818</v>
      </c>
      <c r="LA228" t="s">
        <v>837</v>
      </c>
      <c r="LB228" t="s">
        <v>818</v>
      </c>
      <c r="LC228" t="s">
        <v>818</v>
      </c>
      <c r="LD228" t="s">
        <v>837</v>
      </c>
      <c r="LE228" t="s">
        <v>818</v>
      </c>
      <c r="LF228" t="s">
        <v>837</v>
      </c>
      <c r="LH228" t="s">
        <v>1763</v>
      </c>
      <c r="LI228" t="s">
        <v>1767</v>
      </c>
      <c r="LJ228" t="s">
        <v>1767</v>
      </c>
      <c r="LK228" t="s">
        <v>1767</v>
      </c>
      <c r="LL228" t="s">
        <v>1767</v>
      </c>
      <c r="LM228" t="s">
        <v>1767</v>
      </c>
      <c r="LN228" t="s">
        <v>1767</v>
      </c>
      <c r="LO228" t="s">
        <v>1767</v>
      </c>
      <c r="LQ228" t="s">
        <v>1767</v>
      </c>
      <c r="LX228" t="s">
        <v>1767</v>
      </c>
      <c r="MA228" t="s">
        <v>1862</v>
      </c>
      <c r="MB228" t="s">
        <v>913</v>
      </c>
      <c r="MC228" t="s">
        <v>1769</v>
      </c>
      <c r="MD228" t="s">
        <v>1763</v>
      </c>
      <c r="MF228" t="s">
        <v>1770</v>
      </c>
      <c r="MI228" t="s">
        <v>1767</v>
      </c>
      <c r="MJ228" t="s">
        <v>1771</v>
      </c>
      <c r="MK228" t="s">
        <v>1763</v>
      </c>
      <c r="ML228" t="s">
        <v>1767</v>
      </c>
      <c r="MM228" t="s">
        <v>1767</v>
      </c>
      <c r="MN228" t="s">
        <v>1767</v>
      </c>
      <c r="MO228" t="s">
        <v>1767</v>
      </c>
      <c r="MP228" t="s">
        <v>1767</v>
      </c>
      <c r="MQ228" t="s">
        <v>1767</v>
      </c>
      <c r="MR228" t="s">
        <v>1767</v>
      </c>
      <c r="MS228" t="s">
        <v>1767</v>
      </c>
      <c r="MT228" t="s">
        <v>1767</v>
      </c>
      <c r="MU228" t="s">
        <v>1763</v>
      </c>
      <c r="NC228" t="s">
        <v>1767</v>
      </c>
      <c r="ND228" t="s">
        <v>1767</v>
      </c>
      <c r="NE228" t="s">
        <v>1763</v>
      </c>
      <c r="NF228" t="s">
        <v>1763</v>
      </c>
      <c r="NG228" t="s">
        <v>1763</v>
      </c>
      <c r="NH228" t="s">
        <v>1763</v>
      </c>
      <c r="NI228" t="s">
        <v>1767</v>
      </c>
      <c r="NJ228" t="s">
        <v>1767</v>
      </c>
      <c r="NK228" t="s">
        <v>1767</v>
      </c>
      <c r="NL228" t="s">
        <v>1767</v>
      </c>
      <c r="NM228" t="s">
        <v>1767</v>
      </c>
      <c r="NN228" t="s">
        <v>1767</v>
      </c>
      <c r="NO228" t="s">
        <v>1767</v>
      </c>
      <c r="NP228" t="s">
        <v>1767</v>
      </c>
      <c r="NQ228" t="s">
        <v>1767</v>
      </c>
      <c r="NR228" t="s">
        <v>1767</v>
      </c>
      <c r="NU228" t="s">
        <v>1882</v>
      </c>
      <c r="OP228" t="s">
        <v>1767</v>
      </c>
      <c r="OQ228" t="s">
        <v>1853</v>
      </c>
      <c r="OR228" t="s">
        <v>1797</v>
      </c>
      <c r="OS228" t="s">
        <v>1806</v>
      </c>
      <c r="OT228" t="s">
        <v>1763</v>
      </c>
      <c r="OU228" t="s">
        <v>1767</v>
      </c>
      <c r="OV228" t="s">
        <v>1854</v>
      </c>
      <c r="PA228" t="s">
        <v>1767</v>
      </c>
      <c r="PB228" t="s">
        <v>1767</v>
      </c>
      <c r="PC228" t="s">
        <v>1767</v>
      </c>
      <c r="PD228" t="s">
        <v>1767</v>
      </c>
      <c r="PE228" t="s">
        <v>1767</v>
      </c>
      <c r="PF228" t="s">
        <v>1767</v>
      </c>
      <c r="PG228" t="s">
        <v>1763</v>
      </c>
      <c r="PH228" t="s">
        <v>1767</v>
      </c>
      <c r="PI228" t="s">
        <v>1767</v>
      </c>
      <c r="PJ228" t="s">
        <v>1767</v>
      </c>
      <c r="PL228" t="s">
        <v>1832</v>
      </c>
      <c r="PM228" t="s">
        <v>837</v>
      </c>
      <c r="PN228" t="s">
        <v>845</v>
      </c>
      <c r="PO228" t="s">
        <v>1812</v>
      </c>
      <c r="PP228" t="s">
        <v>1813</v>
      </c>
      <c r="PQ228" t="s">
        <v>1763</v>
      </c>
      <c r="PR228" t="s">
        <v>1767</v>
      </c>
      <c r="PS228" t="s">
        <v>1767</v>
      </c>
      <c r="PT228" t="s">
        <v>1763</v>
      </c>
      <c r="PU228" t="s">
        <v>1767</v>
      </c>
      <c r="PV228" t="s">
        <v>1767</v>
      </c>
      <c r="PW228" t="s">
        <v>1767</v>
      </c>
      <c r="PX228" t="s">
        <v>1767</v>
      </c>
      <c r="PY228" t="s">
        <v>1767</v>
      </c>
      <c r="PZ228" t="s">
        <v>1783</v>
      </c>
      <c r="QA228" t="s">
        <v>841</v>
      </c>
      <c r="QB228" t="s">
        <v>1814</v>
      </c>
      <c r="QC228" t="s">
        <v>1858</v>
      </c>
      <c r="QD228" t="s">
        <v>1786</v>
      </c>
      <c r="QE228" t="s">
        <v>845</v>
      </c>
      <c r="QF228" t="s">
        <v>1763</v>
      </c>
      <c r="QG228" t="s">
        <v>1763</v>
      </c>
      <c r="QH228" t="s">
        <v>1763</v>
      </c>
      <c r="QI228" t="s">
        <v>1767</v>
      </c>
      <c r="QJ228" t="s">
        <v>1767</v>
      </c>
      <c r="QK228" t="s">
        <v>1763</v>
      </c>
      <c r="QL228" t="s">
        <v>1767</v>
      </c>
      <c r="QM228" t="s">
        <v>1763</v>
      </c>
      <c r="QN228" t="s">
        <v>1767</v>
      </c>
      <c r="QO228" t="s">
        <v>1767</v>
      </c>
      <c r="QP228" t="s">
        <v>1767</v>
      </c>
      <c r="QQ228" t="s">
        <v>1767</v>
      </c>
      <c r="QR228" t="s">
        <v>1801</v>
      </c>
      <c r="QS228" t="s">
        <v>1763</v>
      </c>
      <c r="QT228" t="s">
        <v>1767</v>
      </c>
      <c r="QU228" t="s">
        <v>1767</v>
      </c>
      <c r="QV228" t="s">
        <v>1767</v>
      </c>
      <c r="QW228" t="s">
        <v>1767</v>
      </c>
      <c r="QX228" t="s">
        <v>1767</v>
      </c>
      <c r="QY228" t="s">
        <v>1767</v>
      </c>
      <c r="QZ228" t="s">
        <v>1767</v>
      </c>
      <c r="RA228" t="s">
        <v>1767</v>
      </c>
      <c r="RB228" t="s">
        <v>1767</v>
      </c>
      <c r="RC228" t="s">
        <v>1767</v>
      </c>
      <c r="RD228" t="s">
        <v>1767</v>
      </c>
      <c r="RE228" t="s">
        <v>1767</v>
      </c>
      <c r="RF228" t="s">
        <v>1767</v>
      </c>
      <c r="RG228" t="s">
        <v>1767</v>
      </c>
      <c r="RH228" t="s">
        <v>1767</v>
      </c>
      <c r="RI228" t="s">
        <v>1767</v>
      </c>
      <c r="RJ228" t="s">
        <v>1767</v>
      </c>
      <c r="RK228" t="s">
        <v>1767</v>
      </c>
      <c r="RZ228" t="s">
        <v>1767</v>
      </c>
      <c r="SB228" t="s">
        <v>1767</v>
      </c>
      <c r="SC228" t="s">
        <v>1767</v>
      </c>
      <c r="SD228" t="s">
        <v>1767</v>
      </c>
      <c r="SE228" t="s">
        <v>1767</v>
      </c>
      <c r="SF228" t="s">
        <v>1763</v>
      </c>
      <c r="SG228" t="s">
        <v>1767</v>
      </c>
      <c r="SH228" t="s">
        <v>1767</v>
      </c>
      <c r="SI228" t="s">
        <v>1763</v>
      </c>
      <c r="SJ228" t="s">
        <v>1767</v>
      </c>
      <c r="SK228" t="s">
        <v>1767</v>
      </c>
      <c r="SL228" t="s">
        <v>1767</v>
      </c>
      <c r="SM228" t="s">
        <v>1767</v>
      </c>
      <c r="SN228" t="s">
        <v>1767</v>
      </c>
      <c r="SO228" t="s">
        <v>1767</v>
      </c>
      <c r="SP228" t="s">
        <v>1763</v>
      </c>
      <c r="SQ228" t="s">
        <v>1767</v>
      </c>
      <c r="SR228" t="s">
        <v>1767</v>
      </c>
      <c r="SS228" t="s">
        <v>1767</v>
      </c>
      <c r="ST228" t="s">
        <v>1763</v>
      </c>
      <c r="SU228" t="s">
        <v>1767</v>
      </c>
      <c r="SV228" t="s">
        <v>1767</v>
      </c>
      <c r="SW228" t="s">
        <v>1767</v>
      </c>
      <c r="SX228" t="s">
        <v>1767</v>
      </c>
      <c r="SY228" t="s">
        <v>1767</v>
      </c>
      <c r="SZ228" t="s">
        <v>1767</v>
      </c>
      <c r="TA228" t="s">
        <v>1767</v>
      </c>
      <c r="TB228" t="s">
        <v>1767</v>
      </c>
      <c r="TC228" t="s">
        <v>1767</v>
      </c>
      <c r="TD228" t="s">
        <v>1767</v>
      </c>
      <c r="TE228" t="s">
        <v>1767</v>
      </c>
      <c r="TF228" t="s">
        <v>1767</v>
      </c>
      <c r="TG228" t="s">
        <v>1767</v>
      </c>
      <c r="TH228" t="s">
        <v>1767</v>
      </c>
      <c r="TI228" t="s">
        <v>1767</v>
      </c>
      <c r="TJ228" t="s">
        <v>1767</v>
      </c>
      <c r="TU228" t="s">
        <v>1767</v>
      </c>
      <c r="TY228" t="s">
        <v>1763</v>
      </c>
      <c r="TZ228" t="s">
        <v>1763</v>
      </c>
      <c r="UA228" t="s">
        <v>1767</v>
      </c>
      <c r="UB228" t="s">
        <v>1767</v>
      </c>
      <c r="UC228" t="s">
        <v>1763</v>
      </c>
      <c r="UD228" t="s">
        <v>1767</v>
      </c>
      <c r="UE228" t="s">
        <v>1767</v>
      </c>
      <c r="UF228" t="s">
        <v>1767</v>
      </c>
      <c r="UG228" t="s">
        <v>1767</v>
      </c>
      <c r="UH228" t="s">
        <v>1767</v>
      </c>
      <c r="UI228" t="s">
        <v>1767</v>
      </c>
      <c r="UJ228" t="s">
        <v>1767</v>
      </c>
      <c r="UK228" t="s">
        <v>1767</v>
      </c>
      <c r="UL228" t="s">
        <v>1763</v>
      </c>
      <c r="UM228" t="s">
        <v>1763</v>
      </c>
      <c r="UN228" t="s">
        <v>1767</v>
      </c>
      <c r="UO228" t="s">
        <v>1767</v>
      </c>
      <c r="UP228" t="s">
        <v>1767</v>
      </c>
      <c r="UQ228" t="s">
        <v>1767</v>
      </c>
      <c r="UR228" t="s">
        <v>1767</v>
      </c>
      <c r="US228" t="s">
        <v>1767</v>
      </c>
      <c r="UT228" t="s">
        <v>1767</v>
      </c>
      <c r="UU228" t="s">
        <v>1767</v>
      </c>
      <c r="UV228" t="s">
        <v>1767</v>
      </c>
      <c r="UW228" t="s">
        <v>1763</v>
      </c>
      <c r="UX228" t="s">
        <v>1767</v>
      </c>
      <c r="UY228" t="s">
        <v>1767</v>
      </c>
      <c r="UZ228" t="s">
        <v>1767</v>
      </c>
      <c r="VD228" t="s">
        <v>1763</v>
      </c>
      <c r="VE228" t="s">
        <v>1767</v>
      </c>
      <c r="VF228" t="s">
        <v>1767</v>
      </c>
      <c r="VG228" t="s">
        <v>1767</v>
      </c>
      <c r="VH228" t="s">
        <v>1767</v>
      </c>
      <c r="VI228" t="s">
        <v>1767</v>
      </c>
      <c r="VJ228" t="s">
        <v>1767</v>
      </c>
      <c r="VK228" t="s">
        <v>1767</v>
      </c>
      <c r="VL228" t="s">
        <v>1767</v>
      </c>
      <c r="VM228" t="s">
        <v>1767</v>
      </c>
      <c r="VN228" t="s">
        <v>1767</v>
      </c>
      <c r="VO228" t="s">
        <v>1767</v>
      </c>
      <c r="VP228" t="s">
        <v>1767</v>
      </c>
      <c r="VQ228" t="s">
        <v>1767</v>
      </c>
      <c r="VY228" t="s">
        <v>1767</v>
      </c>
      <c r="VZ228" t="s">
        <v>1763</v>
      </c>
      <c r="WA228" t="s">
        <v>1767</v>
      </c>
      <c r="WJ228" t="s">
        <v>1767</v>
      </c>
      <c r="WK228" t="s">
        <v>1767</v>
      </c>
      <c r="WL228" t="s">
        <v>1767</v>
      </c>
      <c r="WM228" t="s">
        <v>1767</v>
      </c>
      <c r="WN228" t="s">
        <v>1767</v>
      </c>
      <c r="WO228" t="s">
        <v>1763</v>
      </c>
      <c r="WP228" t="s">
        <v>1767</v>
      </c>
      <c r="WQ228" t="s">
        <v>1767</v>
      </c>
      <c r="WR228" t="s">
        <v>1767</v>
      </c>
      <c r="WS228" t="s">
        <v>908</v>
      </c>
      <c r="WU228" t="s">
        <v>1767</v>
      </c>
      <c r="WV228" t="s">
        <v>1767</v>
      </c>
      <c r="WW228" t="s">
        <v>1767</v>
      </c>
      <c r="WX228" t="s">
        <v>1767</v>
      </c>
      <c r="WY228" t="s">
        <v>1767</v>
      </c>
      <c r="WZ228" t="s">
        <v>1763</v>
      </c>
      <c r="XA228" t="s">
        <v>1767</v>
      </c>
      <c r="XB228" t="s">
        <v>1767</v>
      </c>
      <c r="XC228" t="s">
        <v>1789</v>
      </c>
      <c r="XD228" t="s">
        <v>1763</v>
      </c>
      <c r="XE228" t="s">
        <v>1767</v>
      </c>
      <c r="XF228" t="s">
        <v>1767</v>
      </c>
      <c r="XG228" t="s">
        <v>1767</v>
      </c>
      <c r="XH228" t="s">
        <v>1767</v>
      </c>
      <c r="XI228" t="s">
        <v>1767</v>
      </c>
      <c r="XJ228" t="s">
        <v>1767</v>
      </c>
      <c r="XK228" t="s">
        <v>1767</v>
      </c>
      <c r="XL228" t="s">
        <v>1767</v>
      </c>
      <c r="XM228" t="s">
        <v>1767</v>
      </c>
      <c r="XN228" t="s">
        <v>1767</v>
      </c>
      <c r="XO228" t="s">
        <v>1767</v>
      </c>
      <c r="XP228" t="s">
        <v>1767</v>
      </c>
      <c r="XQ228" t="s">
        <v>1767</v>
      </c>
      <c r="XR228" t="s">
        <v>1767</v>
      </c>
      <c r="XS228" t="s">
        <v>1763</v>
      </c>
      <c r="XT228" t="s">
        <v>1767</v>
      </c>
      <c r="XU228" t="s">
        <v>1763</v>
      </c>
      <c r="XV228" t="s">
        <v>1767</v>
      </c>
      <c r="XW228" t="s">
        <v>1767</v>
      </c>
      <c r="XX228" t="s">
        <v>1767</v>
      </c>
      <c r="XY228" t="s">
        <v>1767</v>
      </c>
      <c r="XZ228" t="s">
        <v>1767</v>
      </c>
      <c r="ZM228" t="s">
        <v>1767</v>
      </c>
      <c r="ZN228" t="s">
        <v>1767</v>
      </c>
      <c r="ZO228" t="s">
        <v>1767</v>
      </c>
      <c r="ZP228" t="s">
        <v>1767</v>
      </c>
      <c r="ZQ228" t="s">
        <v>1767</v>
      </c>
      <c r="ZR228" t="s">
        <v>1763</v>
      </c>
      <c r="ZS228" t="s">
        <v>1763</v>
      </c>
      <c r="ZT228" t="s">
        <v>1767</v>
      </c>
      <c r="ZU228" t="s">
        <v>1767</v>
      </c>
      <c r="ZV228" t="s">
        <v>1767</v>
      </c>
      <c r="ZW228" t="s">
        <v>1767</v>
      </c>
      <c r="ZX228" t="s">
        <v>1767</v>
      </c>
      <c r="ZY228" t="s">
        <v>1767</v>
      </c>
      <c r="ZZ228" t="s">
        <v>1767</v>
      </c>
      <c r="AAA228" t="s">
        <v>1763</v>
      </c>
      <c r="AAB228" t="s">
        <v>1767</v>
      </c>
      <c r="AAC228" t="s">
        <v>1767</v>
      </c>
      <c r="AAD228" t="s">
        <v>1767</v>
      </c>
      <c r="AAE228" t="s">
        <v>1767</v>
      </c>
      <c r="AAF228" t="s">
        <v>1767</v>
      </c>
      <c r="AAH228" t="s">
        <v>1763</v>
      </c>
      <c r="AAI228" t="s">
        <v>1767</v>
      </c>
      <c r="AAJ228" t="s">
        <v>1767</v>
      </c>
      <c r="AAK228" t="s">
        <v>1763</v>
      </c>
      <c r="AAL228" t="s">
        <v>1767</v>
      </c>
      <c r="AAM228" t="s">
        <v>1767</v>
      </c>
      <c r="AAN228" t="s">
        <v>1763</v>
      </c>
      <c r="AAO228" t="s">
        <v>1767</v>
      </c>
      <c r="AAP228" t="s">
        <v>1767</v>
      </c>
      <c r="AAQ228" t="s">
        <v>1767</v>
      </c>
      <c r="AAR228" t="s">
        <v>1767</v>
      </c>
      <c r="AAS228" t="s">
        <v>1767</v>
      </c>
      <c r="AAT228" t="s">
        <v>1767</v>
      </c>
      <c r="AAV228" t="s">
        <v>1767</v>
      </c>
      <c r="AAW228" t="s">
        <v>1767</v>
      </c>
      <c r="AAX228" t="s">
        <v>1767</v>
      </c>
      <c r="AAY228" t="s">
        <v>1767</v>
      </c>
      <c r="AAZ228" t="s">
        <v>1767</v>
      </c>
      <c r="ABA228" t="s">
        <v>1767</v>
      </c>
      <c r="ABB228" t="s">
        <v>1767</v>
      </c>
      <c r="ABC228" t="s">
        <v>1767</v>
      </c>
      <c r="ABD228" t="s">
        <v>1767</v>
      </c>
      <c r="ABE228" t="s">
        <v>1767</v>
      </c>
      <c r="ABF228" t="s">
        <v>1767</v>
      </c>
      <c r="ABG228" t="s">
        <v>1767</v>
      </c>
      <c r="ABH228" t="s">
        <v>1767</v>
      </c>
      <c r="ABI228" t="s">
        <v>1767</v>
      </c>
      <c r="ABJ228" t="s">
        <v>1767</v>
      </c>
      <c r="ABK228" t="s">
        <v>1767</v>
      </c>
      <c r="ABL228" t="s">
        <v>1767</v>
      </c>
      <c r="ABM228" t="s">
        <v>1767</v>
      </c>
      <c r="ABN228" t="s">
        <v>1767</v>
      </c>
      <c r="ABO228" t="s">
        <v>1767</v>
      </c>
      <c r="ABP228" t="s">
        <v>1763</v>
      </c>
      <c r="ABQ228" t="s">
        <v>1767</v>
      </c>
      <c r="ABR228" t="s">
        <v>1767</v>
      </c>
      <c r="ABS228" t="s">
        <v>1767</v>
      </c>
      <c r="ABT228" t="s">
        <v>1767</v>
      </c>
      <c r="ABU228" t="s">
        <v>1767</v>
      </c>
      <c r="ABV228" t="s">
        <v>1767</v>
      </c>
      <c r="ABW228" t="s">
        <v>1767</v>
      </c>
      <c r="ABX228" t="s">
        <v>1767</v>
      </c>
      <c r="ABY228" t="s">
        <v>1767</v>
      </c>
      <c r="ABZ228" t="s">
        <v>1763</v>
      </c>
      <c r="ACA228" t="s">
        <v>1763</v>
      </c>
      <c r="ACB228" t="s">
        <v>1763</v>
      </c>
      <c r="ACC228" t="s">
        <v>1767</v>
      </c>
      <c r="ACD228" t="s">
        <v>1767</v>
      </c>
      <c r="ACE228" t="s">
        <v>1767</v>
      </c>
      <c r="ACF228" t="s">
        <v>1767</v>
      </c>
      <c r="ACG228" t="s">
        <v>1767</v>
      </c>
      <c r="ACH228" t="s">
        <v>1767</v>
      </c>
      <c r="ACI228" t="s">
        <v>1767</v>
      </c>
    </row>
    <row r="229" spans="1:763">
      <c r="A229" t="s">
        <v>1741</v>
      </c>
      <c r="B229" t="s">
        <v>1742</v>
      </c>
      <c r="C229" t="s">
        <v>1743</v>
      </c>
      <c r="D229" t="s">
        <v>941</v>
      </c>
      <c r="E229" t="s">
        <v>941</v>
      </c>
      <c r="P229" t="s">
        <v>812</v>
      </c>
      <c r="T229" t="s">
        <v>1842</v>
      </c>
      <c r="V229" t="s">
        <v>1763</v>
      </c>
      <c r="X229" t="s">
        <v>1767</v>
      </c>
      <c r="Y229" t="s">
        <v>1764</v>
      </c>
      <c r="Z229" t="s">
        <v>1791</v>
      </c>
      <c r="AA229" t="s">
        <v>1765</v>
      </c>
      <c r="AB229" t="s">
        <v>1817</v>
      </c>
      <c r="AC229" t="s">
        <v>836</v>
      </c>
      <c r="AD229" t="s">
        <v>1767</v>
      </c>
      <c r="AE229" t="s">
        <v>818</v>
      </c>
      <c r="AF229" t="s">
        <v>836</v>
      </c>
      <c r="AG229" t="s">
        <v>818</v>
      </c>
      <c r="KF229" t="s">
        <v>836</v>
      </c>
      <c r="KH229" t="s">
        <v>818</v>
      </c>
      <c r="KI229" t="s">
        <v>818</v>
      </c>
      <c r="KJ229" t="s">
        <v>845</v>
      </c>
      <c r="KK229" t="s">
        <v>818</v>
      </c>
      <c r="KL229" t="s">
        <v>818</v>
      </c>
      <c r="KM229" t="s">
        <v>818</v>
      </c>
      <c r="KN229" t="s">
        <v>845</v>
      </c>
      <c r="KO229" t="s">
        <v>818</v>
      </c>
      <c r="KP229" t="s">
        <v>845</v>
      </c>
      <c r="KQ229" t="s">
        <v>845</v>
      </c>
      <c r="KR229" t="s">
        <v>818</v>
      </c>
      <c r="KS229" t="s">
        <v>845</v>
      </c>
      <c r="KT229" t="s">
        <v>818</v>
      </c>
      <c r="KU229" t="s">
        <v>818</v>
      </c>
      <c r="KV229" t="s">
        <v>818</v>
      </c>
      <c r="KW229" t="s">
        <v>818</v>
      </c>
      <c r="KX229" t="s">
        <v>845</v>
      </c>
      <c r="KY229" t="s">
        <v>818</v>
      </c>
      <c r="KZ229" t="s">
        <v>845</v>
      </c>
      <c r="LA229" t="s">
        <v>845</v>
      </c>
      <c r="LB229" t="s">
        <v>837</v>
      </c>
      <c r="LC229" t="s">
        <v>837</v>
      </c>
      <c r="LD229" t="s">
        <v>836</v>
      </c>
      <c r="LE229" t="s">
        <v>818</v>
      </c>
      <c r="LF229" t="s">
        <v>837</v>
      </c>
      <c r="LH229" t="s">
        <v>1767</v>
      </c>
      <c r="LI229" t="s">
        <v>1767</v>
      </c>
      <c r="LJ229" t="s">
        <v>1767</v>
      </c>
      <c r="LK229" t="s">
        <v>1767</v>
      </c>
      <c r="LL229" t="s">
        <v>1767</v>
      </c>
      <c r="LM229" t="s">
        <v>1767</v>
      </c>
      <c r="LO229" t="s">
        <v>1767</v>
      </c>
      <c r="LQ229" t="s">
        <v>1767</v>
      </c>
      <c r="LR229" t="s">
        <v>845</v>
      </c>
      <c r="LV229" t="s">
        <v>845</v>
      </c>
      <c r="LX229" t="s">
        <v>1763</v>
      </c>
      <c r="LY229" t="s">
        <v>1808</v>
      </c>
      <c r="LZ229" t="s">
        <v>1035</v>
      </c>
      <c r="MU229" t="s">
        <v>1763</v>
      </c>
      <c r="NC229" t="s">
        <v>1763</v>
      </c>
      <c r="ND229" t="s">
        <v>1767</v>
      </c>
      <c r="NE229" t="s">
        <v>1763</v>
      </c>
      <c r="NF229" t="s">
        <v>1767</v>
      </c>
      <c r="NG229" t="s">
        <v>1767</v>
      </c>
      <c r="NH229" t="s">
        <v>1767</v>
      </c>
      <c r="NI229" t="s">
        <v>1767</v>
      </c>
      <c r="NJ229" t="s">
        <v>1767</v>
      </c>
      <c r="NK229" t="s">
        <v>1767</v>
      </c>
      <c r="NL229" t="s">
        <v>1767</v>
      </c>
      <c r="NM229" t="s">
        <v>1767</v>
      </c>
      <c r="NN229" t="s">
        <v>1767</v>
      </c>
      <c r="NO229" t="s">
        <v>1763</v>
      </c>
      <c r="NP229" t="s">
        <v>1767</v>
      </c>
      <c r="NQ229" t="s">
        <v>1767</v>
      </c>
      <c r="NR229" t="s">
        <v>1763</v>
      </c>
      <c r="NS229" t="s">
        <v>1767</v>
      </c>
      <c r="NU229" t="s">
        <v>1795</v>
      </c>
      <c r="NV229" t="s">
        <v>1763</v>
      </c>
      <c r="NW229" t="s">
        <v>1822</v>
      </c>
      <c r="NX229" t="s">
        <v>1856</v>
      </c>
      <c r="OP229" t="s">
        <v>1763</v>
      </c>
      <c r="OQ229" t="s">
        <v>1774</v>
      </c>
      <c r="OR229" t="s">
        <v>1775</v>
      </c>
      <c r="OS229" t="s">
        <v>1776</v>
      </c>
      <c r="OT229" t="s">
        <v>1763</v>
      </c>
      <c r="OU229" t="s">
        <v>1763</v>
      </c>
      <c r="OV229" t="s">
        <v>1777</v>
      </c>
      <c r="OW229" t="s">
        <v>1798</v>
      </c>
      <c r="OX229" t="s">
        <v>832</v>
      </c>
      <c r="OY229" t="s">
        <v>1779</v>
      </c>
      <c r="OZ229" t="s">
        <v>928</v>
      </c>
      <c r="PA229" t="s">
        <v>1767</v>
      </c>
      <c r="PB229" t="s">
        <v>1767</v>
      </c>
      <c r="PC229" t="s">
        <v>1767</v>
      </c>
      <c r="PD229" t="s">
        <v>1767</v>
      </c>
      <c r="PE229" t="s">
        <v>1767</v>
      </c>
      <c r="PF229" t="s">
        <v>1763</v>
      </c>
      <c r="PG229" t="s">
        <v>1767</v>
      </c>
      <c r="PH229" t="s">
        <v>1767</v>
      </c>
      <c r="PI229" t="s">
        <v>1767</v>
      </c>
      <c r="PJ229" t="s">
        <v>1767</v>
      </c>
      <c r="PK229" t="s">
        <v>1767</v>
      </c>
      <c r="PL229" t="s">
        <v>1780</v>
      </c>
      <c r="PM229" t="s">
        <v>837</v>
      </c>
      <c r="PN229" t="s">
        <v>845</v>
      </c>
      <c r="PO229" t="s">
        <v>1807</v>
      </c>
      <c r="PP229" t="s">
        <v>1782</v>
      </c>
      <c r="PQ229" t="s">
        <v>1763</v>
      </c>
      <c r="PR229" t="s">
        <v>1763</v>
      </c>
      <c r="PS229" t="s">
        <v>1767</v>
      </c>
      <c r="PT229" t="s">
        <v>1767</v>
      </c>
      <c r="PU229" t="s">
        <v>1767</v>
      </c>
      <c r="PV229" t="s">
        <v>1767</v>
      </c>
      <c r="PW229" t="s">
        <v>1767</v>
      </c>
      <c r="PX229" t="s">
        <v>1767</v>
      </c>
      <c r="PY229" t="s">
        <v>1767</v>
      </c>
      <c r="PZ229" t="s">
        <v>1783</v>
      </c>
      <c r="QA229" t="s">
        <v>841</v>
      </c>
      <c r="QB229" t="s">
        <v>1814</v>
      </c>
      <c r="QC229" t="s">
        <v>1858</v>
      </c>
      <c r="QD229" t="s">
        <v>1815</v>
      </c>
      <c r="QE229" t="s">
        <v>845</v>
      </c>
      <c r="QF229" t="s">
        <v>1763</v>
      </c>
      <c r="QG229" t="s">
        <v>1763</v>
      </c>
      <c r="QH229" t="s">
        <v>1763</v>
      </c>
      <c r="QI229" t="s">
        <v>1767</v>
      </c>
      <c r="QJ229" t="s">
        <v>1763</v>
      </c>
      <c r="QK229" t="s">
        <v>1763</v>
      </c>
      <c r="QL229" t="s">
        <v>1767</v>
      </c>
      <c r="QM229" t="s">
        <v>1767</v>
      </c>
      <c r="QN229" t="s">
        <v>1767</v>
      </c>
      <c r="QO229" t="s">
        <v>1767</v>
      </c>
      <c r="QP229" t="s">
        <v>1767</v>
      </c>
      <c r="QQ229" t="s">
        <v>1767</v>
      </c>
      <c r="QR229" t="s">
        <v>1763</v>
      </c>
      <c r="QS229" t="s">
        <v>1763</v>
      </c>
      <c r="QT229" t="s">
        <v>1767</v>
      </c>
      <c r="QU229" t="s">
        <v>1767</v>
      </c>
      <c r="QV229" t="s">
        <v>1767</v>
      </c>
      <c r="QW229" t="s">
        <v>1767</v>
      </c>
      <c r="QX229" t="s">
        <v>1767</v>
      </c>
      <c r="QY229" t="s">
        <v>1767</v>
      </c>
      <c r="QZ229" t="s">
        <v>1767</v>
      </c>
      <c r="RA229" t="s">
        <v>1767</v>
      </c>
      <c r="RB229" t="s">
        <v>1767</v>
      </c>
      <c r="RC229" t="s">
        <v>1767</v>
      </c>
      <c r="RD229" t="s">
        <v>1767</v>
      </c>
      <c r="RE229" t="s">
        <v>1767</v>
      </c>
      <c r="RF229" t="s">
        <v>1767</v>
      </c>
      <c r="RG229" t="s">
        <v>1767</v>
      </c>
      <c r="RH229" t="s">
        <v>1767</v>
      </c>
      <c r="RI229" t="s">
        <v>1767</v>
      </c>
      <c r="RJ229" t="s">
        <v>1767</v>
      </c>
      <c r="RK229" t="s">
        <v>1763</v>
      </c>
      <c r="RL229" t="s">
        <v>1763</v>
      </c>
      <c r="RM229" t="s">
        <v>1767</v>
      </c>
      <c r="RN229" t="s">
        <v>1767</v>
      </c>
      <c r="RO229" t="s">
        <v>1767</v>
      </c>
      <c r="RP229" t="s">
        <v>1767</v>
      </c>
      <c r="RQ229" t="s">
        <v>1767</v>
      </c>
      <c r="RR229" t="s">
        <v>1767</v>
      </c>
      <c r="RS229" t="s">
        <v>1767</v>
      </c>
      <c r="RT229" t="s">
        <v>1767</v>
      </c>
      <c r="RU229" t="s">
        <v>1767</v>
      </c>
      <c r="RV229" t="s">
        <v>1767</v>
      </c>
      <c r="RW229" t="s">
        <v>1767</v>
      </c>
      <c r="RX229" t="s">
        <v>845</v>
      </c>
      <c r="RY229" t="s">
        <v>846</v>
      </c>
      <c r="RZ229" t="s">
        <v>1763</v>
      </c>
      <c r="SA229" t="s">
        <v>1767</v>
      </c>
      <c r="SB229" t="s">
        <v>1767</v>
      </c>
      <c r="SC229" t="s">
        <v>1767</v>
      </c>
      <c r="SD229" t="s">
        <v>1763</v>
      </c>
      <c r="SE229" t="s">
        <v>1767</v>
      </c>
      <c r="SF229" t="s">
        <v>1767</v>
      </c>
      <c r="SG229" t="s">
        <v>1767</v>
      </c>
      <c r="SH229" t="s">
        <v>1767</v>
      </c>
      <c r="SI229" t="s">
        <v>1767</v>
      </c>
      <c r="SJ229" t="s">
        <v>1767</v>
      </c>
      <c r="SK229" t="s">
        <v>1767</v>
      </c>
      <c r="SL229" t="s">
        <v>1767</v>
      </c>
      <c r="SM229" t="s">
        <v>1767</v>
      </c>
      <c r="SN229" t="s">
        <v>1767</v>
      </c>
      <c r="SO229" t="s">
        <v>1767</v>
      </c>
      <c r="SP229" t="s">
        <v>1767</v>
      </c>
      <c r="SQ229" t="s">
        <v>1767</v>
      </c>
      <c r="SR229" t="s">
        <v>1767</v>
      </c>
      <c r="SS229" t="s">
        <v>1767</v>
      </c>
      <c r="ST229" t="s">
        <v>1767</v>
      </c>
      <c r="SU229" t="s">
        <v>1767</v>
      </c>
      <c r="SV229" t="s">
        <v>1767</v>
      </c>
      <c r="SW229" t="s">
        <v>1767</v>
      </c>
      <c r="SX229" t="s">
        <v>1767</v>
      </c>
      <c r="SY229" t="s">
        <v>1767</v>
      </c>
      <c r="SZ229" t="s">
        <v>1767</v>
      </c>
      <c r="TA229" t="s">
        <v>1767</v>
      </c>
      <c r="TB229" t="s">
        <v>1767</v>
      </c>
      <c r="TC229" t="s">
        <v>1767</v>
      </c>
      <c r="TD229" t="s">
        <v>1767</v>
      </c>
      <c r="TE229" t="s">
        <v>1767</v>
      </c>
      <c r="TF229" t="s">
        <v>1767</v>
      </c>
      <c r="TG229" t="s">
        <v>1763</v>
      </c>
      <c r="TH229" t="s">
        <v>1767</v>
      </c>
      <c r="TI229" t="s">
        <v>1767</v>
      </c>
      <c r="TU229" t="s">
        <v>1767</v>
      </c>
      <c r="TY229" t="s">
        <v>1763</v>
      </c>
      <c r="TZ229" t="s">
        <v>1767</v>
      </c>
      <c r="UA229" t="s">
        <v>1767</v>
      </c>
      <c r="UB229" t="s">
        <v>1767</v>
      </c>
      <c r="UC229" t="s">
        <v>1767</v>
      </c>
      <c r="UD229" t="s">
        <v>1767</v>
      </c>
      <c r="UE229" t="s">
        <v>1767</v>
      </c>
      <c r="UF229" t="s">
        <v>1767</v>
      </c>
      <c r="UG229" t="s">
        <v>1767</v>
      </c>
      <c r="UH229" t="s">
        <v>1767</v>
      </c>
      <c r="UI229" t="s">
        <v>1767</v>
      </c>
      <c r="UJ229" t="s">
        <v>1767</v>
      </c>
      <c r="UK229" t="s">
        <v>1767</v>
      </c>
      <c r="UL229" t="s">
        <v>1763</v>
      </c>
      <c r="UM229" t="s">
        <v>1767</v>
      </c>
      <c r="UN229" t="s">
        <v>1767</v>
      </c>
      <c r="UO229" t="s">
        <v>1767</v>
      </c>
      <c r="UP229" t="s">
        <v>1767</v>
      </c>
      <c r="UQ229" t="s">
        <v>1767</v>
      </c>
      <c r="UR229" t="s">
        <v>1763</v>
      </c>
      <c r="US229" t="s">
        <v>1767</v>
      </c>
      <c r="UT229" t="s">
        <v>1767</v>
      </c>
      <c r="UU229" t="s">
        <v>1767</v>
      </c>
      <c r="UV229" t="s">
        <v>1767</v>
      </c>
      <c r="UW229" t="s">
        <v>1767</v>
      </c>
      <c r="UX229" t="s">
        <v>1767</v>
      </c>
      <c r="UY229" t="s">
        <v>1767</v>
      </c>
      <c r="UZ229" t="s">
        <v>1767</v>
      </c>
      <c r="VB229" t="s">
        <v>1822</v>
      </c>
      <c r="VC229" t="s">
        <v>1788</v>
      </c>
      <c r="VD229" t="s">
        <v>1763</v>
      </c>
      <c r="VE229" t="s">
        <v>1767</v>
      </c>
      <c r="VF229" t="s">
        <v>1767</v>
      </c>
      <c r="VG229" t="s">
        <v>1767</v>
      </c>
      <c r="VH229" t="s">
        <v>1767</v>
      </c>
      <c r="VI229" t="s">
        <v>1767</v>
      </c>
      <c r="VJ229" t="s">
        <v>1767</v>
      </c>
      <c r="VK229" t="s">
        <v>1767</v>
      </c>
      <c r="VL229" t="s">
        <v>1767</v>
      </c>
      <c r="VM229" t="s">
        <v>1767</v>
      </c>
      <c r="VN229" t="s">
        <v>1767</v>
      </c>
      <c r="VO229" t="s">
        <v>1767</v>
      </c>
      <c r="VP229" t="s">
        <v>1767</v>
      </c>
      <c r="VQ229" t="s">
        <v>1767</v>
      </c>
      <c r="VR229" t="s">
        <v>1767</v>
      </c>
      <c r="VY229" t="s">
        <v>1767</v>
      </c>
      <c r="VZ229" t="s">
        <v>1763</v>
      </c>
      <c r="WA229" t="s">
        <v>1767</v>
      </c>
      <c r="WJ229" t="s">
        <v>1767</v>
      </c>
      <c r="WK229" t="s">
        <v>1767</v>
      </c>
      <c r="WL229" t="s">
        <v>1767</v>
      </c>
      <c r="WM229" t="s">
        <v>1767</v>
      </c>
      <c r="WN229" t="s">
        <v>1767</v>
      </c>
      <c r="WO229" t="s">
        <v>1763</v>
      </c>
      <c r="WP229" t="s">
        <v>1767</v>
      </c>
      <c r="WQ229" t="s">
        <v>1767</v>
      </c>
      <c r="WR229" t="s">
        <v>1767</v>
      </c>
      <c r="WS229" t="s">
        <v>849</v>
      </c>
      <c r="WU229" t="s">
        <v>1763</v>
      </c>
      <c r="WV229" t="s">
        <v>1763</v>
      </c>
      <c r="WW229" t="s">
        <v>1763</v>
      </c>
      <c r="WX229" t="s">
        <v>1767</v>
      </c>
      <c r="WY229" t="s">
        <v>1767</v>
      </c>
      <c r="WZ229" t="s">
        <v>1767</v>
      </c>
      <c r="XA229" t="s">
        <v>1767</v>
      </c>
      <c r="XB229" t="s">
        <v>1767</v>
      </c>
      <c r="XC229" t="s">
        <v>1789</v>
      </c>
      <c r="XD229" t="s">
        <v>1763</v>
      </c>
      <c r="XE229" t="s">
        <v>1767</v>
      </c>
      <c r="XF229" t="s">
        <v>1767</v>
      </c>
      <c r="XG229" t="s">
        <v>1767</v>
      </c>
      <c r="XH229" t="s">
        <v>1767</v>
      </c>
      <c r="XI229" t="s">
        <v>1767</v>
      </c>
      <c r="XJ229" t="s">
        <v>1767</v>
      </c>
      <c r="XK229" t="s">
        <v>1767</v>
      </c>
      <c r="XL229" t="s">
        <v>1767</v>
      </c>
      <c r="XM229" t="s">
        <v>1763</v>
      </c>
      <c r="XN229" t="s">
        <v>1767</v>
      </c>
      <c r="XO229" t="s">
        <v>1767</v>
      </c>
      <c r="XP229" t="s">
        <v>1767</v>
      </c>
      <c r="XQ229" t="s">
        <v>1767</v>
      </c>
      <c r="XR229" t="s">
        <v>1767</v>
      </c>
      <c r="XS229" t="s">
        <v>1763</v>
      </c>
      <c r="XT229" t="s">
        <v>1767</v>
      </c>
      <c r="XU229" t="s">
        <v>1767</v>
      </c>
      <c r="XV229" t="s">
        <v>1767</v>
      </c>
      <c r="XW229" t="s">
        <v>1767</v>
      </c>
      <c r="XX229" t="s">
        <v>1767</v>
      </c>
      <c r="XY229" t="s">
        <v>1767</v>
      </c>
      <c r="XZ229" t="s">
        <v>1767</v>
      </c>
      <c r="ZM229" t="s">
        <v>1767</v>
      </c>
      <c r="ZN229" t="s">
        <v>1767</v>
      </c>
      <c r="ZO229" t="s">
        <v>1767</v>
      </c>
      <c r="ZP229" t="s">
        <v>1767</v>
      </c>
      <c r="ZQ229" t="s">
        <v>1767</v>
      </c>
      <c r="ZR229" t="s">
        <v>1763</v>
      </c>
      <c r="ZS229" t="s">
        <v>1767</v>
      </c>
      <c r="ZT229" t="s">
        <v>1767</v>
      </c>
      <c r="ZU229" t="s">
        <v>1767</v>
      </c>
      <c r="ZV229" t="s">
        <v>1767</v>
      </c>
      <c r="ZW229" t="s">
        <v>1763</v>
      </c>
      <c r="ZX229" t="s">
        <v>1767</v>
      </c>
      <c r="ZY229" t="s">
        <v>1767</v>
      </c>
      <c r="ZZ229" t="s">
        <v>1767</v>
      </c>
      <c r="AAA229" t="s">
        <v>1767</v>
      </c>
      <c r="AAB229" t="s">
        <v>1767</v>
      </c>
      <c r="AAC229" t="s">
        <v>1767</v>
      </c>
      <c r="AAD229" t="s">
        <v>1767</v>
      </c>
      <c r="AAE229" t="s">
        <v>1767</v>
      </c>
      <c r="AAF229" t="s">
        <v>1767</v>
      </c>
      <c r="AAH229" t="s">
        <v>1763</v>
      </c>
      <c r="AAI229" t="s">
        <v>1763</v>
      </c>
      <c r="AAJ229" t="s">
        <v>1767</v>
      </c>
      <c r="AAK229" t="s">
        <v>1767</v>
      </c>
      <c r="AAL229" t="s">
        <v>1767</v>
      </c>
      <c r="AAM229" t="s">
        <v>1767</v>
      </c>
      <c r="AAN229" t="s">
        <v>1763</v>
      </c>
      <c r="AAO229" t="s">
        <v>1767</v>
      </c>
      <c r="AAP229" t="s">
        <v>1767</v>
      </c>
      <c r="AAQ229" t="s">
        <v>1767</v>
      </c>
      <c r="AAR229" t="s">
        <v>1767</v>
      </c>
      <c r="AAS229" t="s">
        <v>1767</v>
      </c>
      <c r="AAT229" t="s">
        <v>1767</v>
      </c>
      <c r="AAV229" t="s">
        <v>1767</v>
      </c>
      <c r="AAW229" t="s">
        <v>1767</v>
      </c>
      <c r="AAX229" t="s">
        <v>1763</v>
      </c>
      <c r="AAY229" t="s">
        <v>1767</v>
      </c>
      <c r="AAZ229" t="s">
        <v>1767</v>
      </c>
      <c r="ABA229" t="s">
        <v>1767</v>
      </c>
      <c r="ABB229" t="s">
        <v>1763</v>
      </c>
      <c r="ABC229" t="s">
        <v>1767</v>
      </c>
      <c r="ABD229" t="s">
        <v>1767</v>
      </c>
      <c r="ABE229" t="s">
        <v>1767</v>
      </c>
      <c r="ABF229" t="s">
        <v>1767</v>
      </c>
      <c r="ABG229" t="s">
        <v>1767</v>
      </c>
      <c r="ABH229" t="s">
        <v>1767</v>
      </c>
      <c r="ABI229" t="s">
        <v>1767</v>
      </c>
      <c r="ABJ229" t="s">
        <v>1767</v>
      </c>
      <c r="ABK229" t="s">
        <v>1767</v>
      </c>
      <c r="ABL229" t="s">
        <v>1767</v>
      </c>
      <c r="ABM229" t="s">
        <v>1767</v>
      </c>
      <c r="ABN229" t="s">
        <v>1767</v>
      </c>
      <c r="ABO229" t="s">
        <v>1767</v>
      </c>
      <c r="ABP229" t="s">
        <v>1767</v>
      </c>
      <c r="ABQ229" t="s">
        <v>1767</v>
      </c>
      <c r="ABR229" t="s">
        <v>1767</v>
      </c>
      <c r="ABS229" t="s">
        <v>1767</v>
      </c>
      <c r="ABT229" t="s">
        <v>1767</v>
      </c>
      <c r="ABU229" t="s">
        <v>1767</v>
      </c>
      <c r="ABV229" t="s">
        <v>1763</v>
      </c>
      <c r="ABW229" t="s">
        <v>1763</v>
      </c>
      <c r="ABX229" t="s">
        <v>1767</v>
      </c>
      <c r="ABY229" t="s">
        <v>1767</v>
      </c>
      <c r="ABZ229" t="s">
        <v>1767</v>
      </c>
      <c r="ACA229" t="s">
        <v>1767</v>
      </c>
      <c r="ACB229" t="s">
        <v>1767</v>
      </c>
      <c r="ACC229" t="s">
        <v>1767</v>
      </c>
      <c r="ACD229" t="s">
        <v>1767</v>
      </c>
      <c r="ACE229" t="s">
        <v>1763</v>
      </c>
      <c r="ACF229" t="s">
        <v>1767</v>
      </c>
      <c r="ACG229" t="s">
        <v>1767</v>
      </c>
      <c r="ACH229" t="s">
        <v>1767</v>
      </c>
      <c r="ACI229" t="s">
        <v>1767</v>
      </c>
    </row>
    <row r="230" spans="1:763">
      <c r="A230" t="s">
        <v>1745</v>
      </c>
      <c r="B230" t="s">
        <v>1746</v>
      </c>
      <c r="C230" t="s">
        <v>1747</v>
      </c>
      <c r="D230" t="s">
        <v>941</v>
      </c>
      <c r="E230" t="s">
        <v>941</v>
      </c>
      <c r="P230" t="s">
        <v>855</v>
      </c>
      <c r="Q230">
        <v>1.2198080885670051</v>
      </c>
      <c r="T230" t="s">
        <v>1894</v>
      </c>
      <c r="V230" t="s">
        <v>1763</v>
      </c>
      <c r="X230" t="s">
        <v>1763</v>
      </c>
      <c r="Y230" t="s">
        <v>1764</v>
      </c>
      <c r="AA230" t="s">
        <v>1765</v>
      </c>
      <c r="AB230" t="s">
        <v>1766</v>
      </c>
      <c r="AC230" t="s">
        <v>1361</v>
      </c>
      <c r="AD230" t="s">
        <v>1763</v>
      </c>
      <c r="AE230" t="s">
        <v>1361</v>
      </c>
      <c r="AF230" t="s">
        <v>818</v>
      </c>
      <c r="AG230" t="s">
        <v>818</v>
      </c>
      <c r="KF230" t="s">
        <v>1361</v>
      </c>
      <c r="KH230" t="s">
        <v>818</v>
      </c>
      <c r="KI230" t="s">
        <v>845</v>
      </c>
      <c r="KJ230" t="s">
        <v>818</v>
      </c>
      <c r="KK230" t="s">
        <v>818</v>
      </c>
      <c r="KL230" t="s">
        <v>818</v>
      </c>
      <c r="KM230" t="s">
        <v>845</v>
      </c>
      <c r="KN230" t="s">
        <v>845</v>
      </c>
      <c r="KO230" t="s">
        <v>818</v>
      </c>
      <c r="KP230" t="s">
        <v>845</v>
      </c>
      <c r="KQ230" t="s">
        <v>837</v>
      </c>
      <c r="KR230" t="s">
        <v>818</v>
      </c>
      <c r="KS230" t="s">
        <v>818</v>
      </c>
      <c r="KT230" t="s">
        <v>818</v>
      </c>
      <c r="KU230" t="s">
        <v>845</v>
      </c>
      <c r="KV230" t="s">
        <v>845</v>
      </c>
      <c r="KW230" t="s">
        <v>818</v>
      </c>
      <c r="KX230" t="s">
        <v>837</v>
      </c>
      <c r="KY230" t="s">
        <v>818</v>
      </c>
      <c r="KZ230" t="s">
        <v>837</v>
      </c>
      <c r="LA230" t="s">
        <v>837</v>
      </c>
      <c r="LB230" t="s">
        <v>845</v>
      </c>
      <c r="LC230" t="s">
        <v>879</v>
      </c>
      <c r="LD230" t="s">
        <v>1361</v>
      </c>
      <c r="LE230" t="s">
        <v>837</v>
      </c>
      <c r="LF230" t="s">
        <v>836</v>
      </c>
      <c r="LH230" t="s">
        <v>1767</v>
      </c>
      <c r="LI230" t="s">
        <v>1767</v>
      </c>
      <c r="LJ230" t="s">
        <v>1767</v>
      </c>
      <c r="LK230" t="s">
        <v>1767</v>
      </c>
      <c r="LL230" t="s">
        <v>1767</v>
      </c>
      <c r="LM230" t="s">
        <v>1767</v>
      </c>
      <c r="LO230" t="s">
        <v>1763</v>
      </c>
      <c r="LP230" t="s">
        <v>1767</v>
      </c>
      <c r="LQ230" t="s">
        <v>1767</v>
      </c>
      <c r="LR230" t="s">
        <v>845</v>
      </c>
      <c r="LS230" t="s">
        <v>818</v>
      </c>
      <c r="LT230" t="s">
        <v>818</v>
      </c>
      <c r="LU230" t="s">
        <v>818</v>
      </c>
      <c r="LV230" t="s">
        <v>845</v>
      </c>
      <c r="LW230" t="s">
        <v>818</v>
      </c>
      <c r="LX230" t="s">
        <v>1767</v>
      </c>
      <c r="MA230" t="s">
        <v>1829</v>
      </c>
      <c r="MB230" t="s">
        <v>821</v>
      </c>
      <c r="MC230" t="s">
        <v>1804</v>
      </c>
      <c r="MD230" t="s">
        <v>1763</v>
      </c>
      <c r="MF230" t="s">
        <v>1833</v>
      </c>
      <c r="MH230" t="s">
        <v>1834</v>
      </c>
      <c r="MI230" t="s">
        <v>1763</v>
      </c>
      <c r="MJ230" t="s">
        <v>1835</v>
      </c>
      <c r="MU230" t="s">
        <v>1763</v>
      </c>
      <c r="NC230" t="s">
        <v>1763</v>
      </c>
      <c r="ND230" t="s">
        <v>1767</v>
      </c>
      <c r="NE230" t="s">
        <v>1763</v>
      </c>
      <c r="NF230" t="s">
        <v>1767</v>
      </c>
      <c r="NG230" t="s">
        <v>1767</v>
      </c>
      <c r="NH230" t="s">
        <v>1767</v>
      </c>
      <c r="NI230" t="s">
        <v>1767</v>
      </c>
      <c r="NJ230" t="s">
        <v>1767</v>
      </c>
      <c r="NK230" t="s">
        <v>1767</v>
      </c>
      <c r="NL230" t="s">
        <v>1763</v>
      </c>
      <c r="NM230" t="s">
        <v>1767</v>
      </c>
      <c r="NN230" t="s">
        <v>1767</v>
      </c>
      <c r="NO230" t="s">
        <v>1767</v>
      </c>
      <c r="NP230" t="s">
        <v>1767</v>
      </c>
      <c r="NQ230" t="s">
        <v>1767</v>
      </c>
      <c r="NR230" t="s">
        <v>1763</v>
      </c>
      <c r="NS230" t="s">
        <v>1767</v>
      </c>
      <c r="NU230" t="s">
        <v>1882</v>
      </c>
      <c r="NX230" t="s">
        <v>1773</v>
      </c>
      <c r="NY230" t="s">
        <v>845</v>
      </c>
      <c r="NZ230" t="s">
        <v>877</v>
      </c>
      <c r="OP230" t="s">
        <v>1767</v>
      </c>
      <c r="OQ230" t="s">
        <v>1774</v>
      </c>
      <c r="OR230" t="s">
        <v>1797</v>
      </c>
      <c r="OS230" t="s">
        <v>1776</v>
      </c>
      <c r="OT230" t="s">
        <v>1763</v>
      </c>
      <c r="OU230" t="s">
        <v>1767</v>
      </c>
      <c r="OV230" t="s">
        <v>1777</v>
      </c>
      <c r="OW230" t="s">
        <v>1798</v>
      </c>
      <c r="OX230" t="s">
        <v>832</v>
      </c>
      <c r="OY230" t="s">
        <v>1779</v>
      </c>
      <c r="OZ230" t="s">
        <v>849</v>
      </c>
      <c r="PA230" t="s">
        <v>1763</v>
      </c>
      <c r="PB230" t="s">
        <v>1767</v>
      </c>
      <c r="PC230" t="s">
        <v>1767</v>
      </c>
      <c r="PD230" t="s">
        <v>1767</v>
      </c>
      <c r="PE230" t="s">
        <v>1767</v>
      </c>
      <c r="PF230" t="s">
        <v>1767</v>
      </c>
      <c r="PG230" t="s">
        <v>1767</v>
      </c>
      <c r="PH230" t="s">
        <v>1767</v>
      </c>
      <c r="PI230" t="s">
        <v>1767</v>
      </c>
      <c r="PJ230" t="s">
        <v>1767</v>
      </c>
      <c r="PK230" t="s">
        <v>1767</v>
      </c>
      <c r="PL230" t="s">
        <v>1780</v>
      </c>
      <c r="PM230" t="s">
        <v>845</v>
      </c>
      <c r="PN230" t="s">
        <v>845</v>
      </c>
      <c r="PO230" t="s">
        <v>1807</v>
      </c>
      <c r="PP230" t="s">
        <v>1782</v>
      </c>
      <c r="PQ230" t="s">
        <v>1763</v>
      </c>
      <c r="PR230" t="s">
        <v>1763</v>
      </c>
      <c r="PS230" t="s">
        <v>1767</v>
      </c>
      <c r="PT230" t="s">
        <v>1767</v>
      </c>
      <c r="PU230" t="s">
        <v>1767</v>
      </c>
      <c r="PV230" t="s">
        <v>1767</v>
      </c>
      <c r="PW230" t="s">
        <v>1767</v>
      </c>
      <c r="PX230" t="s">
        <v>1767</v>
      </c>
      <c r="PY230" t="s">
        <v>1767</v>
      </c>
      <c r="PZ230" t="s">
        <v>1783</v>
      </c>
      <c r="QA230" t="s">
        <v>841</v>
      </c>
      <c r="QB230" t="s">
        <v>1814</v>
      </c>
      <c r="QC230" t="s">
        <v>1858</v>
      </c>
      <c r="QD230" t="s">
        <v>1818</v>
      </c>
      <c r="QE230" t="s">
        <v>845</v>
      </c>
      <c r="QF230" t="s">
        <v>1767</v>
      </c>
      <c r="QG230" t="s">
        <v>1763</v>
      </c>
      <c r="QH230" t="s">
        <v>1763</v>
      </c>
      <c r="QI230" t="s">
        <v>1767</v>
      </c>
      <c r="QJ230" t="s">
        <v>1767</v>
      </c>
      <c r="QK230" t="s">
        <v>1763</v>
      </c>
      <c r="QL230" t="s">
        <v>1767</v>
      </c>
      <c r="QM230" t="s">
        <v>1767</v>
      </c>
      <c r="QN230" t="s">
        <v>1767</v>
      </c>
      <c r="QO230" t="s">
        <v>1767</v>
      </c>
      <c r="QP230" t="s">
        <v>1767</v>
      </c>
      <c r="QQ230" t="s">
        <v>1767</v>
      </c>
      <c r="QR230" t="s">
        <v>1763</v>
      </c>
      <c r="QS230" t="s">
        <v>1767</v>
      </c>
      <c r="QT230" t="s">
        <v>1767</v>
      </c>
      <c r="QU230" t="s">
        <v>1767</v>
      </c>
      <c r="QV230" t="s">
        <v>1763</v>
      </c>
      <c r="QW230" t="s">
        <v>1767</v>
      </c>
      <c r="QX230" t="s">
        <v>1767</v>
      </c>
      <c r="QY230" t="s">
        <v>1767</v>
      </c>
      <c r="QZ230" t="s">
        <v>1767</v>
      </c>
      <c r="RA230" t="s">
        <v>1767</v>
      </c>
      <c r="RB230" t="s">
        <v>1767</v>
      </c>
      <c r="RC230" t="s">
        <v>1767</v>
      </c>
      <c r="RD230" t="s">
        <v>1767</v>
      </c>
      <c r="RE230" t="s">
        <v>1767</v>
      </c>
      <c r="RF230" t="s">
        <v>1767</v>
      </c>
      <c r="RG230" t="s">
        <v>1767</v>
      </c>
      <c r="RH230" t="s">
        <v>1767</v>
      </c>
      <c r="RI230" t="s">
        <v>1767</v>
      </c>
      <c r="RJ230" t="s">
        <v>1767</v>
      </c>
      <c r="RK230" t="s">
        <v>1763</v>
      </c>
      <c r="RL230" t="s">
        <v>1763</v>
      </c>
      <c r="RM230" t="s">
        <v>1767</v>
      </c>
      <c r="RN230" t="s">
        <v>1767</v>
      </c>
      <c r="RO230" t="s">
        <v>1763</v>
      </c>
      <c r="RP230" t="s">
        <v>1767</v>
      </c>
      <c r="RQ230" t="s">
        <v>1767</v>
      </c>
      <c r="RR230" t="s">
        <v>1767</v>
      </c>
      <c r="RS230" t="s">
        <v>1767</v>
      </c>
      <c r="RT230" t="s">
        <v>1767</v>
      </c>
      <c r="RU230" t="s">
        <v>1767</v>
      </c>
      <c r="RV230" t="s">
        <v>1767</v>
      </c>
      <c r="RW230" t="s">
        <v>1767</v>
      </c>
      <c r="RX230" t="s">
        <v>845</v>
      </c>
      <c r="RY230" t="s">
        <v>1102</v>
      </c>
      <c r="RZ230" t="s">
        <v>1763</v>
      </c>
      <c r="SA230" t="s">
        <v>1767</v>
      </c>
      <c r="SB230" t="s">
        <v>1767</v>
      </c>
      <c r="SC230" t="s">
        <v>1767</v>
      </c>
      <c r="SD230" t="s">
        <v>1767</v>
      </c>
      <c r="SE230" t="s">
        <v>1767</v>
      </c>
      <c r="SF230" t="s">
        <v>1767</v>
      </c>
      <c r="SG230" t="s">
        <v>1767</v>
      </c>
      <c r="SH230" t="s">
        <v>1763</v>
      </c>
      <c r="SI230" t="s">
        <v>1767</v>
      </c>
      <c r="SJ230" t="s">
        <v>1767</v>
      </c>
      <c r="SK230" t="s">
        <v>1767</v>
      </c>
      <c r="SL230" t="s">
        <v>1767</v>
      </c>
      <c r="SM230" t="s">
        <v>1767</v>
      </c>
      <c r="SN230" t="s">
        <v>1767</v>
      </c>
      <c r="SO230" t="s">
        <v>1767</v>
      </c>
      <c r="SP230" t="s">
        <v>1767</v>
      </c>
      <c r="SQ230" t="s">
        <v>1763</v>
      </c>
      <c r="SR230" t="s">
        <v>1767</v>
      </c>
      <c r="SS230" t="s">
        <v>1767</v>
      </c>
      <c r="ST230" t="s">
        <v>1767</v>
      </c>
      <c r="SU230" t="s">
        <v>1767</v>
      </c>
      <c r="SV230" t="s">
        <v>1767</v>
      </c>
      <c r="SW230" t="s">
        <v>1763</v>
      </c>
      <c r="SX230" t="s">
        <v>1767</v>
      </c>
      <c r="SY230" t="s">
        <v>1767</v>
      </c>
      <c r="SZ230" t="s">
        <v>1763</v>
      </c>
      <c r="TA230" t="s">
        <v>1767</v>
      </c>
      <c r="TB230" t="s">
        <v>1767</v>
      </c>
      <c r="TC230" t="s">
        <v>1767</v>
      </c>
      <c r="TD230" t="s">
        <v>1767</v>
      </c>
      <c r="TE230" t="s">
        <v>1767</v>
      </c>
      <c r="TF230" t="s">
        <v>1767</v>
      </c>
      <c r="TG230" t="s">
        <v>1767</v>
      </c>
      <c r="TH230" t="s">
        <v>1767</v>
      </c>
      <c r="TI230" t="s">
        <v>1767</v>
      </c>
      <c r="TJ230" t="s">
        <v>1767</v>
      </c>
      <c r="TU230" t="s">
        <v>1767</v>
      </c>
      <c r="TY230" t="s">
        <v>1767</v>
      </c>
      <c r="TZ230" t="s">
        <v>1767</v>
      </c>
      <c r="UA230" t="s">
        <v>1767</v>
      </c>
      <c r="UB230" t="s">
        <v>1767</v>
      </c>
      <c r="UC230" t="s">
        <v>1767</v>
      </c>
      <c r="UD230" t="s">
        <v>1767</v>
      </c>
      <c r="UE230" t="s">
        <v>1767</v>
      </c>
      <c r="UF230" t="s">
        <v>1767</v>
      </c>
      <c r="UG230" t="s">
        <v>1767</v>
      </c>
      <c r="UH230" t="s">
        <v>1763</v>
      </c>
      <c r="UI230" t="s">
        <v>1767</v>
      </c>
      <c r="UJ230" t="s">
        <v>1767</v>
      </c>
      <c r="UK230" t="s">
        <v>1767</v>
      </c>
      <c r="UL230" t="s">
        <v>1767</v>
      </c>
      <c r="UM230" t="s">
        <v>1767</v>
      </c>
      <c r="UN230" t="s">
        <v>1767</v>
      </c>
      <c r="UO230" t="s">
        <v>1767</v>
      </c>
      <c r="UP230" t="s">
        <v>1767</v>
      </c>
      <c r="UQ230" t="s">
        <v>1763</v>
      </c>
      <c r="UR230" t="s">
        <v>1767</v>
      </c>
      <c r="US230" t="s">
        <v>1767</v>
      </c>
      <c r="UT230" t="s">
        <v>1767</v>
      </c>
      <c r="UU230" t="s">
        <v>1767</v>
      </c>
      <c r="UV230" t="s">
        <v>1767</v>
      </c>
      <c r="UW230" t="s">
        <v>1767</v>
      </c>
      <c r="UX230" t="s">
        <v>1767</v>
      </c>
      <c r="UY230" t="s">
        <v>1767</v>
      </c>
      <c r="UZ230" t="s">
        <v>1767</v>
      </c>
      <c r="VB230" t="s">
        <v>1822</v>
      </c>
      <c r="VC230" t="s">
        <v>1788</v>
      </c>
      <c r="VD230" t="s">
        <v>1763</v>
      </c>
      <c r="VE230" t="s">
        <v>1767</v>
      </c>
      <c r="VF230" t="s">
        <v>1767</v>
      </c>
      <c r="VG230" t="s">
        <v>1767</v>
      </c>
      <c r="VH230" t="s">
        <v>1767</v>
      </c>
      <c r="VI230" t="s">
        <v>1767</v>
      </c>
      <c r="VJ230" t="s">
        <v>1767</v>
      </c>
      <c r="VK230" t="s">
        <v>1767</v>
      </c>
      <c r="VL230" t="s">
        <v>1767</v>
      </c>
      <c r="VM230" t="s">
        <v>1767</v>
      </c>
      <c r="VN230" t="s">
        <v>1767</v>
      </c>
      <c r="VO230" t="s">
        <v>1767</v>
      </c>
      <c r="VP230" t="s">
        <v>1767</v>
      </c>
      <c r="VQ230" t="s">
        <v>1767</v>
      </c>
      <c r="VR230" t="s">
        <v>1763</v>
      </c>
      <c r="VS230" t="s">
        <v>1763</v>
      </c>
      <c r="VT230" t="s">
        <v>1767</v>
      </c>
      <c r="VU230" t="s">
        <v>1763</v>
      </c>
      <c r="VV230" t="s">
        <v>1767</v>
      </c>
      <c r="VW230" t="s">
        <v>1767</v>
      </c>
      <c r="VX230" t="s">
        <v>1767</v>
      </c>
      <c r="VY230" t="s">
        <v>1767</v>
      </c>
      <c r="VZ230" t="s">
        <v>1763</v>
      </c>
      <c r="WA230" t="s">
        <v>1767</v>
      </c>
      <c r="WJ230" t="s">
        <v>1767</v>
      </c>
      <c r="WK230" t="s">
        <v>1763</v>
      </c>
      <c r="WL230" t="s">
        <v>1767</v>
      </c>
      <c r="WM230" t="s">
        <v>1767</v>
      </c>
      <c r="WN230" t="s">
        <v>1767</v>
      </c>
      <c r="WO230" t="s">
        <v>1767</v>
      </c>
      <c r="WP230" t="s">
        <v>1767</v>
      </c>
      <c r="WQ230" t="s">
        <v>1767</v>
      </c>
      <c r="WR230" t="s">
        <v>1767</v>
      </c>
      <c r="WS230" t="s">
        <v>891</v>
      </c>
      <c r="WU230" t="s">
        <v>1763</v>
      </c>
      <c r="WV230" t="s">
        <v>1763</v>
      </c>
      <c r="WW230" t="s">
        <v>1763</v>
      </c>
      <c r="WX230" t="s">
        <v>1767</v>
      </c>
      <c r="WY230" t="s">
        <v>1767</v>
      </c>
      <c r="WZ230" t="s">
        <v>1767</v>
      </c>
      <c r="XA230" t="s">
        <v>1767</v>
      </c>
      <c r="XB230" t="s">
        <v>1767</v>
      </c>
      <c r="XC230" t="s">
        <v>1789</v>
      </c>
      <c r="XD230" t="s">
        <v>1763</v>
      </c>
      <c r="XE230" t="s">
        <v>1767</v>
      </c>
      <c r="XF230" t="s">
        <v>1767</v>
      </c>
      <c r="XG230" t="s">
        <v>1767</v>
      </c>
      <c r="XH230" t="s">
        <v>1767</v>
      </c>
      <c r="XI230" t="s">
        <v>1763</v>
      </c>
      <c r="XJ230" t="s">
        <v>1767</v>
      </c>
      <c r="XK230" t="s">
        <v>1767</v>
      </c>
      <c r="XL230" t="s">
        <v>1767</v>
      </c>
      <c r="XM230" t="s">
        <v>1767</v>
      </c>
      <c r="XN230" t="s">
        <v>1767</v>
      </c>
      <c r="XO230" t="s">
        <v>1767</v>
      </c>
      <c r="XP230" t="s">
        <v>1767</v>
      </c>
      <c r="XQ230" t="s">
        <v>1767</v>
      </c>
      <c r="XR230" t="s">
        <v>1767</v>
      </c>
      <c r="XS230" t="s">
        <v>1767</v>
      </c>
      <c r="XT230" t="s">
        <v>1767</v>
      </c>
      <c r="XU230" t="s">
        <v>1763</v>
      </c>
      <c r="XV230" t="s">
        <v>1767</v>
      </c>
      <c r="XW230" t="s">
        <v>1767</v>
      </c>
      <c r="XX230" t="s">
        <v>1767</v>
      </c>
      <c r="XY230" t="s">
        <v>1767</v>
      </c>
      <c r="XZ230" t="s">
        <v>1767</v>
      </c>
      <c r="ZM230" t="s">
        <v>1767</v>
      </c>
      <c r="ZN230" t="s">
        <v>1767</v>
      </c>
      <c r="ZO230" t="s">
        <v>1767</v>
      </c>
      <c r="ZP230" t="s">
        <v>1767</v>
      </c>
      <c r="ZQ230" t="s">
        <v>1767</v>
      </c>
      <c r="ZR230" t="s">
        <v>1767</v>
      </c>
      <c r="ZS230" t="s">
        <v>1767</v>
      </c>
      <c r="ZT230" t="s">
        <v>1767</v>
      </c>
      <c r="ZU230" t="s">
        <v>1767</v>
      </c>
      <c r="ZV230" t="s">
        <v>1767</v>
      </c>
      <c r="ZW230" t="s">
        <v>1763</v>
      </c>
      <c r="ZX230" t="s">
        <v>1767</v>
      </c>
      <c r="ZY230" t="s">
        <v>1767</v>
      </c>
      <c r="ZZ230" t="s">
        <v>1763</v>
      </c>
      <c r="AAA230" t="s">
        <v>1767</v>
      </c>
      <c r="AAB230" t="s">
        <v>1763</v>
      </c>
      <c r="AAC230" t="s">
        <v>1767</v>
      </c>
      <c r="AAD230" t="s">
        <v>1767</v>
      </c>
      <c r="AAE230" t="s">
        <v>1767</v>
      </c>
      <c r="AAF230" t="s">
        <v>1767</v>
      </c>
      <c r="AAG230" t="s">
        <v>1977</v>
      </c>
      <c r="AAH230" t="s">
        <v>1763</v>
      </c>
      <c r="AAI230" t="s">
        <v>1763</v>
      </c>
      <c r="AAJ230" t="s">
        <v>1767</v>
      </c>
      <c r="AAK230" t="s">
        <v>1767</v>
      </c>
      <c r="AAL230" t="s">
        <v>1767</v>
      </c>
      <c r="AAM230" t="s">
        <v>1767</v>
      </c>
      <c r="AAN230" t="s">
        <v>1763</v>
      </c>
      <c r="AAO230" t="s">
        <v>1767</v>
      </c>
      <c r="AAP230" t="s">
        <v>1767</v>
      </c>
      <c r="AAQ230" t="s">
        <v>1767</v>
      </c>
      <c r="AAR230" t="s">
        <v>1767</v>
      </c>
      <c r="AAS230" t="s">
        <v>1767</v>
      </c>
      <c r="AAT230" t="s">
        <v>1767</v>
      </c>
      <c r="AAV230" t="s">
        <v>1767</v>
      </c>
      <c r="AAW230" t="s">
        <v>1767</v>
      </c>
      <c r="AAX230" t="s">
        <v>1767</v>
      </c>
      <c r="AAY230" t="s">
        <v>1767</v>
      </c>
      <c r="AAZ230" t="s">
        <v>1767</v>
      </c>
      <c r="ABA230" t="s">
        <v>1763</v>
      </c>
      <c r="ABB230" t="s">
        <v>1763</v>
      </c>
      <c r="ABC230" t="s">
        <v>1767</v>
      </c>
      <c r="ABD230" t="s">
        <v>1767</v>
      </c>
      <c r="ABE230" t="s">
        <v>1767</v>
      </c>
      <c r="ABF230" t="s">
        <v>1767</v>
      </c>
      <c r="ABG230" t="s">
        <v>1767</v>
      </c>
      <c r="ABH230" t="s">
        <v>1767</v>
      </c>
      <c r="ABI230" t="s">
        <v>1767</v>
      </c>
      <c r="ABJ230" t="s">
        <v>1767</v>
      </c>
      <c r="ABK230" t="s">
        <v>1763</v>
      </c>
      <c r="ABL230" t="s">
        <v>1767</v>
      </c>
      <c r="ABM230" t="s">
        <v>1767</v>
      </c>
      <c r="ABN230" t="s">
        <v>1767</v>
      </c>
      <c r="ABO230" t="s">
        <v>1767</v>
      </c>
      <c r="ABP230" t="s">
        <v>1767</v>
      </c>
      <c r="ABQ230" t="s">
        <v>1767</v>
      </c>
      <c r="ABR230" t="s">
        <v>1767</v>
      </c>
      <c r="ABS230" t="s">
        <v>1767</v>
      </c>
      <c r="ABT230" t="s">
        <v>1767</v>
      </c>
      <c r="ABU230" t="s">
        <v>1767</v>
      </c>
      <c r="ABV230" t="s">
        <v>1767</v>
      </c>
      <c r="ABW230" t="s">
        <v>1763</v>
      </c>
      <c r="ABX230" t="s">
        <v>1767</v>
      </c>
      <c r="ABY230" t="s">
        <v>1767</v>
      </c>
      <c r="ABZ230" t="s">
        <v>1767</v>
      </c>
      <c r="ACA230" t="s">
        <v>1767</v>
      </c>
      <c r="ACB230" t="s">
        <v>1767</v>
      </c>
      <c r="ACC230" t="s">
        <v>1767</v>
      </c>
      <c r="ACD230" t="s">
        <v>1767</v>
      </c>
      <c r="ACE230" t="s">
        <v>1767</v>
      </c>
      <c r="ACF230" t="s">
        <v>1767</v>
      </c>
      <c r="ACG230" t="s">
        <v>1767</v>
      </c>
      <c r="ACH230" t="s">
        <v>1767</v>
      </c>
      <c r="ACI230" t="s">
        <v>1767</v>
      </c>
    </row>
    <row r="231" spans="1:763">
      <c r="A231" t="s">
        <v>1749</v>
      </c>
      <c r="B231" t="s">
        <v>1750</v>
      </c>
      <c r="C231" t="s">
        <v>1751</v>
      </c>
      <c r="D231" t="s">
        <v>854</v>
      </c>
      <c r="E231" t="s">
        <v>854</v>
      </c>
      <c r="P231" t="s">
        <v>855</v>
      </c>
      <c r="Q231">
        <v>1.2198080885670051</v>
      </c>
      <c r="T231" t="s">
        <v>1840</v>
      </c>
      <c r="V231" t="s">
        <v>1763</v>
      </c>
      <c r="X231" t="s">
        <v>1767</v>
      </c>
      <c r="Y231" t="s">
        <v>1764</v>
      </c>
      <c r="Z231" t="s">
        <v>1791</v>
      </c>
      <c r="AA231" t="s">
        <v>1765</v>
      </c>
      <c r="AB231" t="s">
        <v>1766</v>
      </c>
      <c r="AC231" t="s">
        <v>836</v>
      </c>
      <c r="AD231" t="s">
        <v>1767</v>
      </c>
      <c r="AE231" t="s">
        <v>836</v>
      </c>
      <c r="AF231" t="s">
        <v>818</v>
      </c>
      <c r="AG231" t="s">
        <v>818</v>
      </c>
      <c r="KF231" t="s">
        <v>836</v>
      </c>
      <c r="KH231" t="s">
        <v>818</v>
      </c>
      <c r="KI231" t="s">
        <v>818</v>
      </c>
      <c r="KJ231" t="s">
        <v>818</v>
      </c>
      <c r="KK231" t="s">
        <v>845</v>
      </c>
      <c r="KL231" t="s">
        <v>818</v>
      </c>
      <c r="KM231" t="s">
        <v>818</v>
      </c>
      <c r="KN231" t="s">
        <v>845</v>
      </c>
      <c r="KO231" t="s">
        <v>818</v>
      </c>
      <c r="KP231" t="s">
        <v>845</v>
      </c>
      <c r="KQ231" t="s">
        <v>845</v>
      </c>
      <c r="KR231" t="s">
        <v>818</v>
      </c>
      <c r="KS231" t="s">
        <v>818</v>
      </c>
      <c r="KT231" t="s">
        <v>818</v>
      </c>
      <c r="KU231" t="s">
        <v>845</v>
      </c>
      <c r="KV231" t="s">
        <v>818</v>
      </c>
      <c r="KW231" t="s">
        <v>818</v>
      </c>
      <c r="KX231" t="s">
        <v>845</v>
      </c>
      <c r="KY231" t="s">
        <v>818</v>
      </c>
      <c r="KZ231" t="s">
        <v>845</v>
      </c>
      <c r="LA231" t="s">
        <v>845</v>
      </c>
      <c r="LB231" t="s">
        <v>818</v>
      </c>
      <c r="LC231" t="s">
        <v>837</v>
      </c>
      <c r="LD231" t="s">
        <v>836</v>
      </c>
      <c r="LE231" t="s">
        <v>837</v>
      </c>
      <c r="LF231" t="s">
        <v>837</v>
      </c>
      <c r="LH231" t="s">
        <v>1767</v>
      </c>
      <c r="LI231" t="s">
        <v>1767</v>
      </c>
      <c r="LJ231" t="s">
        <v>1767</v>
      </c>
      <c r="LK231" t="s">
        <v>1767</v>
      </c>
      <c r="LL231" t="s">
        <v>1767</v>
      </c>
      <c r="LM231" t="s">
        <v>1767</v>
      </c>
      <c r="LO231" t="s">
        <v>1767</v>
      </c>
      <c r="LQ231" t="s">
        <v>1767</v>
      </c>
      <c r="LR231" t="s">
        <v>818</v>
      </c>
      <c r="LV231" t="s">
        <v>818</v>
      </c>
      <c r="LX231" t="s">
        <v>1767</v>
      </c>
      <c r="MA231" t="s">
        <v>1793</v>
      </c>
      <c r="MB231" t="s">
        <v>913</v>
      </c>
      <c r="MC231" t="s">
        <v>1804</v>
      </c>
      <c r="MD231" t="s">
        <v>1763</v>
      </c>
      <c r="MF231" t="s">
        <v>1770</v>
      </c>
      <c r="MI231" t="s">
        <v>1763</v>
      </c>
      <c r="MJ231" t="s">
        <v>1771</v>
      </c>
      <c r="MK231" t="s">
        <v>1763</v>
      </c>
      <c r="ML231" t="s">
        <v>1767</v>
      </c>
      <c r="MM231" t="s">
        <v>1767</v>
      </c>
      <c r="MN231" t="s">
        <v>1767</v>
      </c>
      <c r="MO231" t="s">
        <v>1767</v>
      </c>
      <c r="MP231" t="s">
        <v>1767</v>
      </c>
      <c r="MQ231" t="s">
        <v>1767</v>
      </c>
      <c r="MR231" t="s">
        <v>1767</v>
      </c>
      <c r="MS231" t="s">
        <v>1767</v>
      </c>
      <c r="MT231" t="s">
        <v>1767</v>
      </c>
      <c r="MU231" t="s">
        <v>1763</v>
      </c>
      <c r="NC231" t="s">
        <v>1767</v>
      </c>
      <c r="ND231" t="s">
        <v>1767</v>
      </c>
      <c r="NE231" t="s">
        <v>1763</v>
      </c>
      <c r="NR231" t="s">
        <v>1763</v>
      </c>
      <c r="NS231" t="s">
        <v>1767</v>
      </c>
      <c r="NU231" t="s">
        <v>1905</v>
      </c>
      <c r="NY231" t="s">
        <v>845</v>
      </c>
      <c r="NZ231" t="s">
        <v>889</v>
      </c>
      <c r="OP231" t="s">
        <v>1767</v>
      </c>
      <c r="OQ231" t="s">
        <v>1774</v>
      </c>
      <c r="OR231" t="s">
        <v>1775</v>
      </c>
      <c r="OS231" t="s">
        <v>1776</v>
      </c>
      <c r="OT231" t="s">
        <v>1763</v>
      </c>
      <c r="OU231" t="s">
        <v>1767</v>
      </c>
      <c r="OV231" t="s">
        <v>1777</v>
      </c>
      <c r="OW231" t="s">
        <v>1798</v>
      </c>
      <c r="OX231" t="s">
        <v>832</v>
      </c>
      <c r="OY231" t="s">
        <v>1779</v>
      </c>
      <c r="OZ231" t="s">
        <v>907</v>
      </c>
      <c r="PA231" t="s">
        <v>1763</v>
      </c>
      <c r="PB231" t="s">
        <v>1767</v>
      </c>
      <c r="PC231" t="s">
        <v>1763</v>
      </c>
      <c r="PD231" t="s">
        <v>1767</v>
      </c>
      <c r="PE231" t="s">
        <v>1767</v>
      </c>
      <c r="PF231" t="s">
        <v>1767</v>
      </c>
      <c r="PG231" t="s">
        <v>1767</v>
      </c>
      <c r="PH231" t="s">
        <v>1767</v>
      </c>
      <c r="PI231" t="s">
        <v>1767</v>
      </c>
      <c r="PJ231" t="s">
        <v>1767</v>
      </c>
      <c r="PK231" t="s">
        <v>1763</v>
      </c>
      <c r="PL231" t="s">
        <v>1832</v>
      </c>
      <c r="PM231" t="s">
        <v>879</v>
      </c>
      <c r="PO231" t="s">
        <v>1799</v>
      </c>
      <c r="PP231" t="s">
        <v>1800</v>
      </c>
      <c r="PQ231" t="s">
        <v>1763</v>
      </c>
      <c r="PR231" t="s">
        <v>1763</v>
      </c>
      <c r="PS231" t="s">
        <v>1767</v>
      </c>
      <c r="PT231" t="s">
        <v>1767</v>
      </c>
      <c r="PU231" t="s">
        <v>1767</v>
      </c>
      <c r="PV231" t="s">
        <v>1767</v>
      </c>
      <c r="PW231" t="s">
        <v>1767</v>
      </c>
      <c r="PX231" t="s">
        <v>1767</v>
      </c>
      <c r="PY231" t="s">
        <v>1767</v>
      </c>
      <c r="PZ231" t="s">
        <v>1783</v>
      </c>
      <c r="QD231" t="s">
        <v>1786</v>
      </c>
      <c r="QE231" t="s">
        <v>845</v>
      </c>
      <c r="QF231" t="s">
        <v>1763</v>
      </c>
      <c r="QG231" t="s">
        <v>1767</v>
      </c>
      <c r="QH231" t="s">
        <v>1763</v>
      </c>
      <c r="QI231" t="s">
        <v>1763</v>
      </c>
      <c r="QJ231" t="s">
        <v>1767</v>
      </c>
      <c r="QK231" t="s">
        <v>1763</v>
      </c>
      <c r="QL231" t="s">
        <v>1767</v>
      </c>
      <c r="QM231" t="s">
        <v>1763</v>
      </c>
      <c r="QN231" t="s">
        <v>1767</v>
      </c>
      <c r="QO231" t="s">
        <v>1767</v>
      </c>
      <c r="QP231" t="s">
        <v>1767</v>
      </c>
      <c r="QQ231" t="s">
        <v>1767</v>
      </c>
      <c r="QR231" t="s">
        <v>1763</v>
      </c>
      <c r="QS231" t="s">
        <v>1767</v>
      </c>
      <c r="QT231" t="s">
        <v>1767</v>
      </c>
      <c r="QU231" t="s">
        <v>1767</v>
      </c>
      <c r="QV231" t="s">
        <v>1763</v>
      </c>
      <c r="QW231" t="s">
        <v>1763</v>
      </c>
      <c r="QX231" t="s">
        <v>1763</v>
      </c>
      <c r="QY231" t="s">
        <v>1763</v>
      </c>
      <c r="QZ231" t="s">
        <v>1767</v>
      </c>
      <c r="RA231" t="s">
        <v>1767</v>
      </c>
      <c r="RB231" t="s">
        <v>1767</v>
      </c>
      <c r="RC231" t="s">
        <v>1767</v>
      </c>
      <c r="RD231" t="s">
        <v>1767</v>
      </c>
      <c r="RE231" t="s">
        <v>1767</v>
      </c>
      <c r="RF231" t="s">
        <v>1767</v>
      </c>
      <c r="RG231" t="s">
        <v>1767</v>
      </c>
      <c r="RH231" t="s">
        <v>1767</v>
      </c>
      <c r="RI231" t="s">
        <v>1767</v>
      </c>
      <c r="RJ231" t="s">
        <v>1767</v>
      </c>
      <c r="RK231" t="s">
        <v>1763</v>
      </c>
      <c r="RL231" t="s">
        <v>1763</v>
      </c>
      <c r="RM231" t="s">
        <v>1767</v>
      </c>
      <c r="RN231" t="s">
        <v>1763</v>
      </c>
      <c r="RO231" t="s">
        <v>1767</v>
      </c>
      <c r="RP231" t="s">
        <v>1767</v>
      </c>
      <c r="RQ231" t="s">
        <v>1767</v>
      </c>
      <c r="RR231" t="s">
        <v>1767</v>
      </c>
      <c r="RS231" t="s">
        <v>1767</v>
      </c>
      <c r="RT231" t="s">
        <v>1767</v>
      </c>
      <c r="RU231" t="s">
        <v>1767</v>
      </c>
      <c r="RV231" t="s">
        <v>1767</v>
      </c>
      <c r="RW231" t="s">
        <v>1767</v>
      </c>
      <c r="RX231" t="s">
        <v>845</v>
      </c>
      <c r="RY231" t="s">
        <v>834</v>
      </c>
      <c r="RZ231" t="s">
        <v>1763</v>
      </c>
      <c r="SA231" t="s">
        <v>1767</v>
      </c>
      <c r="SB231" t="s">
        <v>1767</v>
      </c>
      <c r="SC231" t="s">
        <v>1767</v>
      </c>
      <c r="SD231" t="s">
        <v>1763</v>
      </c>
      <c r="SE231" t="s">
        <v>1767</v>
      </c>
      <c r="SF231" t="s">
        <v>1763</v>
      </c>
      <c r="SG231" t="s">
        <v>1767</v>
      </c>
      <c r="SH231" t="s">
        <v>1767</v>
      </c>
      <c r="SI231" t="s">
        <v>1767</v>
      </c>
      <c r="SJ231" t="s">
        <v>1767</v>
      </c>
      <c r="SK231" t="s">
        <v>1767</v>
      </c>
      <c r="SL231" t="s">
        <v>1767</v>
      </c>
      <c r="SM231" t="s">
        <v>1767</v>
      </c>
      <c r="SN231" t="s">
        <v>1767</v>
      </c>
      <c r="SO231" t="s">
        <v>1767</v>
      </c>
      <c r="SP231" t="s">
        <v>1767</v>
      </c>
      <c r="SQ231" t="s">
        <v>1767</v>
      </c>
      <c r="SR231" t="s">
        <v>1767</v>
      </c>
      <c r="SS231" t="s">
        <v>1767</v>
      </c>
      <c r="ST231" t="s">
        <v>1767</v>
      </c>
      <c r="SU231" t="s">
        <v>1767</v>
      </c>
      <c r="SV231" t="s">
        <v>1767</v>
      </c>
      <c r="SW231" t="s">
        <v>1763</v>
      </c>
      <c r="SX231" t="s">
        <v>1763</v>
      </c>
      <c r="SY231" t="s">
        <v>1763</v>
      </c>
      <c r="SZ231" t="s">
        <v>1763</v>
      </c>
      <c r="TA231" t="s">
        <v>1767</v>
      </c>
      <c r="TB231" t="s">
        <v>1767</v>
      </c>
      <c r="TC231" t="s">
        <v>1767</v>
      </c>
      <c r="TD231" t="s">
        <v>1767</v>
      </c>
      <c r="TE231" t="s">
        <v>1767</v>
      </c>
      <c r="TF231" t="s">
        <v>1767</v>
      </c>
      <c r="TG231" t="s">
        <v>1767</v>
      </c>
      <c r="TH231" t="s">
        <v>1767</v>
      </c>
      <c r="TI231" t="s">
        <v>1767</v>
      </c>
      <c r="TJ231" t="s">
        <v>1767</v>
      </c>
      <c r="TU231" t="s">
        <v>1767</v>
      </c>
      <c r="TY231" t="s">
        <v>1767</v>
      </c>
      <c r="TZ231" t="s">
        <v>1767</v>
      </c>
      <c r="UA231" t="s">
        <v>1767</v>
      </c>
      <c r="UB231" t="s">
        <v>1767</v>
      </c>
      <c r="UC231" t="s">
        <v>1767</v>
      </c>
      <c r="UD231" t="s">
        <v>1767</v>
      </c>
      <c r="UE231" t="s">
        <v>1767</v>
      </c>
      <c r="UF231" t="s">
        <v>1767</v>
      </c>
      <c r="UG231" t="s">
        <v>1767</v>
      </c>
      <c r="UH231" t="s">
        <v>1763</v>
      </c>
      <c r="UI231" t="s">
        <v>1767</v>
      </c>
      <c r="UJ231" t="s">
        <v>1767</v>
      </c>
      <c r="UK231" t="s">
        <v>1767</v>
      </c>
      <c r="UL231" t="s">
        <v>1767</v>
      </c>
      <c r="UM231" t="s">
        <v>1767</v>
      </c>
      <c r="UN231" t="s">
        <v>1763</v>
      </c>
      <c r="UO231" t="s">
        <v>1767</v>
      </c>
      <c r="UP231" t="s">
        <v>1767</v>
      </c>
      <c r="UQ231" t="s">
        <v>1767</v>
      </c>
      <c r="UR231" t="s">
        <v>1767</v>
      </c>
      <c r="US231" t="s">
        <v>1767</v>
      </c>
      <c r="UT231" t="s">
        <v>1767</v>
      </c>
      <c r="UU231" t="s">
        <v>1767</v>
      </c>
      <c r="UV231" t="s">
        <v>1767</v>
      </c>
      <c r="UW231" t="s">
        <v>1767</v>
      </c>
      <c r="UX231" t="s">
        <v>1767</v>
      </c>
      <c r="UY231" t="s">
        <v>1767</v>
      </c>
      <c r="UZ231" t="s">
        <v>1767</v>
      </c>
      <c r="VB231" t="s">
        <v>1822</v>
      </c>
      <c r="VC231" t="s">
        <v>1788</v>
      </c>
      <c r="VD231" t="s">
        <v>1767</v>
      </c>
      <c r="VE231" t="s">
        <v>1767</v>
      </c>
      <c r="VF231" t="s">
        <v>1763</v>
      </c>
      <c r="VG231" t="s">
        <v>1767</v>
      </c>
      <c r="VH231" t="s">
        <v>1767</v>
      </c>
      <c r="VI231" t="s">
        <v>1767</v>
      </c>
      <c r="VJ231" t="s">
        <v>1767</v>
      </c>
      <c r="VK231" t="s">
        <v>1767</v>
      </c>
      <c r="VL231" t="s">
        <v>1767</v>
      </c>
      <c r="VM231" t="s">
        <v>1767</v>
      </c>
      <c r="VN231" t="s">
        <v>1767</v>
      </c>
      <c r="VO231" t="s">
        <v>1767</v>
      </c>
      <c r="VP231" t="s">
        <v>1767</v>
      </c>
      <c r="VQ231" t="s">
        <v>1767</v>
      </c>
      <c r="VY231" t="s">
        <v>1763</v>
      </c>
      <c r="VZ231" t="s">
        <v>1767</v>
      </c>
      <c r="WA231" t="s">
        <v>1767</v>
      </c>
      <c r="WJ231" t="s">
        <v>1763</v>
      </c>
      <c r="WK231" t="s">
        <v>1763</v>
      </c>
      <c r="WL231" t="s">
        <v>1767</v>
      </c>
      <c r="WM231" t="s">
        <v>1767</v>
      </c>
      <c r="WN231" t="s">
        <v>1767</v>
      </c>
      <c r="WO231" t="s">
        <v>1767</v>
      </c>
      <c r="WP231" t="s">
        <v>1767</v>
      </c>
      <c r="WQ231" t="s">
        <v>1767</v>
      </c>
      <c r="WR231" t="s">
        <v>1767</v>
      </c>
      <c r="WS231" t="s">
        <v>928</v>
      </c>
      <c r="WU231" t="s">
        <v>1767</v>
      </c>
      <c r="WV231" t="s">
        <v>1767</v>
      </c>
      <c r="WW231" t="s">
        <v>1767</v>
      </c>
      <c r="WX231" t="s">
        <v>1767</v>
      </c>
      <c r="WY231" t="s">
        <v>1767</v>
      </c>
      <c r="WZ231" t="s">
        <v>1763</v>
      </c>
      <c r="XA231" t="s">
        <v>1767</v>
      </c>
      <c r="XB231" t="s">
        <v>1767</v>
      </c>
      <c r="XC231" t="s">
        <v>1789</v>
      </c>
      <c r="XD231" t="s">
        <v>1763</v>
      </c>
      <c r="XE231" t="s">
        <v>1767</v>
      </c>
      <c r="XF231" t="s">
        <v>1767</v>
      </c>
      <c r="XG231" t="s">
        <v>1767</v>
      </c>
      <c r="XH231" t="s">
        <v>1767</v>
      </c>
      <c r="XI231" t="s">
        <v>1767</v>
      </c>
      <c r="XJ231" t="s">
        <v>1763</v>
      </c>
      <c r="XK231" t="s">
        <v>1767</v>
      </c>
      <c r="XL231" t="s">
        <v>1767</v>
      </c>
      <c r="XM231" t="s">
        <v>1767</v>
      </c>
      <c r="XN231" t="s">
        <v>1763</v>
      </c>
      <c r="XO231" t="s">
        <v>1767</v>
      </c>
      <c r="XP231" t="s">
        <v>1767</v>
      </c>
      <c r="XQ231" t="s">
        <v>1767</v>
      </c>
      <c r="XR231" t="s">
        <v>1763</v>
      </c>
      <c r="XS231" t="s">
        <v>1767</v>
      </c>
      <c r="XT231" t="s">
        <v>1763</v>
      </c>
      <c r="XU231" t="s">
        <v>1763</v>
      </c>
      <c r="XV231" t="s">
        <v>1767</v>
      </c>
      <c r="XW231" t="s">
        <v>1767</v>
      </c>
      <c r="XX231" t="s">
        <v>1767</v>
      </c>
      <c r="XY231" t="s">
        <v>1767</v>
      </c>
      <c r="XZ231" t="s">
        <v>1767</v>
      </c>
      <c r="ZM231" t="s">
        <v>1767</v>
      </c>
      <c r="ZN231" t="s">
        <v>1763</v>
      </c>
      <c r="ZO231" t="s">
        <v>1767</v>
      </c>
      <c r="ZP231" t="s">
        <v>1767</v>
      </c>
      <c r="ZQ231" t="s">
        <v>1767</v>
      </c>
      <c r="ZR231" t="s">
        <v>1767</v>
      </c>
      <c r="ZS231" t="s">
        <v>1767</v>
      </c>
      <c r="ZT231" t="s">
        <v>1767</v>
      </c>
      <c r="ZU231" t="s">
        <v>1767</v>
      </c>
      <c r="ZV231" t="s">
        <v>1767</v>
      </c>
      <c r="ZW231" t="s">
        <v>1763</v>
      </c>
      <c r="ZX231" t="s">
        <v>1767</v>
      </c>
      <c r="ZY231" t="s">
        <v>1767</v>
      </c>
      <c r="ZZ231" t="s">
        <v>1767</v>
      </c>
      <c r="AAA231" t="s">
        <v>1763</v>
      </c>
      <c r="AAB231" t="s">
        <v>1767</v>
      </c>
      <c r="AAC231" t="s">
        <v>1767</v>
      </c>
      <c r="AAD231" t="s">
        <v>1767</v>
      </c>
      <c r="AAE231" t="s">
        <v>1767</v>
      </c>
      <c r="AAF231" t="s">
        <v>1767</v>
      </c>
      <c r="AAH231" t="s">
        <v>1763</v>
      </c>
      <c r="AAI231" t="s">
        <v>1767</v>
      </c>
      <c r="AAJ231" t="s">
        <v>1763</v>
      </c>
      <c r="AAK231" t="s">
        <v>1767</v>
      </c>
      <c r="AAL231" t="s">
        <v>1767</v>
      </c>
      <c r="AAM231" t="s">
        <v>1767</v>
      </c>
      <c r="AAN231" t="s">
        <v>1767</v>
      </c>
      <c r="AAO231" t="s">
        <v>1767</v>
      </c>
      <c r="AAP231" t="s">
        <v>1767</v>
      </c>
      <c r="AAQ231" t="s">
        <v>1767</v>
      </c>
      <c r="AAR231" t="s">
        <v>1767</v>
      </c>
      <c r="AAS231" t="s">
        <v>1767</v>
      </c>
      <c r="AAT231" t="s">
        <v>1767</v>
      </c>
      <c r="AAV231" t="s">
        <v>1767</v>
      </c>
      <c r="AAW231" t="s">
        <v>1767</v>
      </c>
      <c r="AAX231" t="s">
        <v>1767</v>
      </c>
      <c r="AAY231" t="s">
        <v>1767</v>
      </c>
      <c r="AAZ231" t="s">
        <v>1767</v>
      </c>
      <c r="ABA231" t="s">
        <v>1767</v>
      </c>
      <c r="ABB231" t="s">
        <v>1763</v>
      </c>
      <c r="ABC231" t="s">
        <v>1767</v>
      </c>
      <c r="ABD231" t="s">
        <v>1767</v>
      </c>
      <c r="ABE231" t="s">
        <v>1767</v>
      </c>
      <c r="ABF231" t="s">
        <v>1767</v>
      </c>
      <c r="ABG231" t="s">
        <v>1767</v>
      </c>
      <c r="ABH231" t="s">
        <v>1767</v>
      </c>
      <c r="ABI231" t="s">
        <v>1767</v>
      </c>
      <c r="ABJ231" t="s">
        <v>1767</v>
      </c>
      <c r="ABK231" t="s">
        <v>1763</v>
      </c>
      <c r="ABL231" t="s">
        <v>1767</v>
      </c>
      <c r="ABM231" t="s">
        <v>1767</v>
      </c>
      <c r="ABN231" t="s">
        <v>1767</v>
      </c>
      <c r="ABO231" t="s">
        <v>1767</v>
      </c>
      <c r="ABP231" t="s">
        <v>1767</v>
      </c>
      <c r="ABQ231" t="s">
        <v>1767</v>
      </c>
      <c r="ABR231" t="s">
        <v>1767</v>
      </c>
      <c r="ABS231" t="s">
        <v>1767</v>
      </c>
      <c r="ABT231" t="s">
        <v>1767</v>
      </c>
      <c r="ABU231" t="s">
        <v>1767</v>
      </c>
      <c r="ABV231" t="s">
        <v>1763</v>
      </c>
      <c r="ABW231" t="s">
        <v>1763</v>
      </c>
      <c r="ABX231" t="s">
        <v>1767</v>
      </c>
      <c r="ABY231" t="s">
        <v>1767</v>
      </c>
      <c r="ABZ231" t="s">
        <v>1767</v>
      </c>
      <c r="ACA231" t="s">
        <v>1763</v>
      </c>
      <c r="ACB231" t="s">
        <v>1767</v>
      </c>
      <c r="ACC231" t="s">
        <v>1767</v>
      </c>
      <c r="ACD231" t="s">
        <v>1767</v>
      </c>
      <c r="ACE231" t="s">
        <v>1767</v>
      </c>
      <c r="ACF231" t="s">
        <v>1767</v>
      </c>
      <c r="ACG231" t="s">
        <v>1767</v>
      </c>
      <c r="ACH231" t="s">
        <v>1767</v>
      </c>
      <c r="ACI231" t="s">
        <v>1767</v>
      </c>
    </row>
    <row r="232" spans="1:763">
      <c r="A232" t="s">
        <v>1752</v>
      </c>
      <c r="B232" t="s">
        <v>1753</v>
      </c>
      <c r="C232" t="s">
        <v>1754</v>
      </c>
      <c r="D232" t="s">
        <v>1028</v>
      </c>
      <c r="E232" t="s">
        <v>1028</v>
      </c>
      <c r="P232" t="s">
        <v>1015</v>
      </c>
      <c r="Q232">
        <v>1.5359010936757009</v>
      </c>
      <c r="T232" t="s">
        <v>1899</v>
      </c>
      <c r="V232" t="s">
        <v>1763</v>
      </c>
      <c r="X232" t="s">
        <v>1763</v>
      </c>
      <c r="Y232" t="s">
        <v>1764</v>
      </c>
      <c r="AA232" t="s">
        <v>1792</v>
      </c>
      <c r="AB232" t="s">
        <v>1766</v>
      </c>
      <c r="AC232" t="s">
        <v>892</v>
      </c>
      <c r="AD232" t="s">
        <v>1767</v>
      </c>
      <c r="AE232" t="s">
        <v>892</v>
      </c>
      <c r="AF232" t="s">
        <v>818</v>
      </c>
      <c r="AG232" t="s">
        <v>818</v>
      </c>
      <c r="KF232" t="s">
        <v>892</v>
      </c>
      <c r="KH232" t="s">
        <v>818</v>
      </c>
      <c r="KI232" t="s">
        <v>818</v>
      </c>
      <c r="KJ232" t="s">
        <v>845</v>
      </c>
      <c r="KK232" t="s">
        <v>845</v>
      </c>
      <c r="KL232" t="s">
        <v>837</v>
      </c>
      <c r="KM232" t="s">
        <v>845</v>
      </c>
      <c r="KN232" t="s">
        <v>818</v>
      </c>
      <c r="KO232" t="s">
        <v>818</v>
      </c>
      <c r="KP232" t="s">
        <v>836</v>
      </c>
      <c r="KQ232" t="s">
        <v>845</v>
      </c>
      <c r="KR232" t="s">
        <v>818</v>
      </c>
      <c r="KS232" t="s">
        <v>818</v>
      </c>
      <c r="KT232" t="s">
        <v>818</v>
      </c>
      <c r="KU232" t="s">
        <v>818</v>
      </c>
      <c r="KV232" t="s">
        <v>845</v>
      </c>
      <c r="KW232" t="s">
        <v>818</v>
      </c>
      <c r="KX232" t="s">
        <v>818</v>
      </c>
      <c r="KY232" t="s">
        <v>818</v>
      </c>
      <c r="KZ232" t="s">
        <v>845</v>
      </c>
      <c r="LA232" t="s">
        <v>818</v>
      </c>
      <c r="LB232" t="s">
        <v>845</v>
      </c>
      <c r="LC232" t="s">
        <v>1057</v>
      </c>
      <c r="LD232" t="s">
        <v>892</v>
      </c>
      <c r="LE232" t="s">
        <v>836</v>
      </c>
      <c r="LF232" t="s">
        <v>845</v>
      </c>
      <c r="LH232" t="s">
        <v>1767</v>
      </c>
      <c r="LI232" t="s">
        <v>1767</v>
      </c>
      <c r="LJ232" t="s">
        <v>1767</v>
      </c>
      <c r="LK232" t="s">
        <v>1767</v>
      </c>
      <c r="LL232" t="s">
        <v>1767</v>
      </c>
      <c r="LM232" t="s">
        <v>1767</v>
      </c>
      <c r="LO232" t="s">
        <v>1767</v>
      </c>
      <c r="LQ232" t="s">
        <v>1767</v>
      </c>
      <c r="LR232" t="s">
        <v>818</v>
      </c>
      <c r="LS232" t="s">
        <v>818</v>
      </c>
      <c r="LV232" t="s">
        <v>818</v>
      </c>
      <c r="LX232" t="s">
        <v>1767</v>
      </c>
      <c r="MA232" t="s">
        <v>1793</v>
      </c>
      <c r="MB232" t="s">
        <v>887</v>
      </c>
      <c r="MC232" t="s">
        <v>1769</v>
      </c>
      <c r="MD232" t="s">
        <v>1767</v>
      </c>
      <c r="ME232" t="s">
        <v>1805</v>
      </c>
      <c r="MF232" t="s">
        <v>1770</v>
      </c>
      <c r="MI232" t="s">
        <v>1763</v>
      </c>
      <c r="MJ232" t="s">
        <v>1771</v>
      </c>
      <c r="MK232" t="s">
        <v>1763</v>
      </c>
      <c r="ML232" t="s">
        <v>1763</v>
      </c>
      <c r="MM232" t="s">
        <v>1767</v>
      </c>
      <c r="MN232" t="s">
        <v>1767</v>
      </c>
      <c r="MO232" t="s">
        <v>1767</v>
      </c>
      <c r="MP232" t="s">
        <v>1767</v>
      </c>
      <c r="MQ232" t="s">
        <v>1767</v>
      </c>
      <c r="MR232" t="s">
        <v>1767</v>
      </c>
      <c r="MS232" t="s">
        <v>1767</v>
      </c>
      <c r="MT232" t="s">
        <v>1767</v>
      </c>
      <c r="MU232" t="s">
        <v>1763</v>
      </c>
      <c r="NC232" t="s">
        <v>1763</v>
      </c>
      <c r="ND232" t="s">
        <v>1767</v>
      </c>
      <c r="NE232" t="s">
        <v>1763</v>
      </c>
      <c r="NF232" t="s">
        <v>1767</v>
      </c>
      <c r="NG232" t="s">
        <v>1767</v>
      </c>
      <c r="NH232" t="s">
        <v>1767</v>
      </c>
      <c r="NI232" t="s">
        <v>1763</v>
      </c>
      <c r="NJ232" t="s">
        <v>1767</v>
      </c>
      <c r="NK232" t="s">
        <v>1763</v>
      </c>
      <c r="NL232" t="s">
        <v>1763</v>
      </c>
      <c r="NM232" t="s">
        <v>1767</v>
      </c>
      <c r="NN232" t="s">
        <v>1767</v>
      </c>
      <c r="NO232" t="s">
        <v>1767</v>
      </c>
      <c r="NP232" t="s">
        <v>1767</v>
      </c>
      <c r="NQ232" t="s">
        <v>1767</v>
      </c>
      <c r="NR232" t="s">
        <v>1767</v>
      </c>
      <c r="NU232" t="s">
        <v>1772</v>
      </c>
      <c r="NX232" t="s">
        <v>1856</v>
      </c>
      <c r="NY232" t="s">
        <v>879</v>
      </c>
      <c r="NZ232" t="s">
        <v>877</v>
      </c>
      <c r="OP232" t="s">
        <v>1763</v>
      </c>
      <c r="OQ232" t="s">
        <v>1774</v>
      </c>
      <c r="OR232" t="s">
        <v>1775</v>
      </c>
      <c r="OS232" t="s">
        <v>1776</v>
      </c>
      <c r="OT232" t="s">
        <v>1763</v>
      </c>
      <c r="OU232" t="s">
        <v>1763</v>
      </c>
      <c r="OV232" t="s">
        <v>1777</v>
      </c>
      <c r="OW232" t="s">
        <v>1798</v>
      </c>
      <c r="OX232" t="s">
        <v>832</v>
      </c>
      <c r="OY232" t="s">
        <v>1779</v>
      </c>
      <c r="OZ232" t="s">
        <v>928</v>
      </c>
      <c r="PA232" t="s">
        <v>1767</v>
      </c>
      <c r="PB232" t="s">
        <v>1767</v>
      </c>
      <c r="PC232" t="s">
        <v>1767</v>
      </c>
      <c r="PD232" t="s">
        <v>1767</v>
      </c>
      <c r="PE232" t="s">
        <v>1767</v>
      </c>
      <c r="PF232" t="s">
        <v>1763</v>
      </c>
      <c r="PG232" t="s">
        <v>1767</v>
      </c>
      <c r="PH232" t="s">
        <v>1767</v>
      </c>
      <c r="PI232" t="s">
        <v>1767</v>
      </c>
      <c r="PJ232" t="s">
        <v>1767</v>
      </c>
      <c r="PK232" t="s">
        <v>1767</v>
      </c>
      <c r="PL232" t="s">
        <v>1780</v>
      </c>
      <c r="PM232" t="s">
        <v>837</v>
      </c>
      <c r="PN232" t="s">
        <v>845</v>
      </c>
      <c r="PO232" t="s">
        <v>1812</v>
      </c>
      <c r="PP232" t="s">
        <v>1782</v>
      </c>
      <c r="PQ232" t="s">
        <v>1763</v>
      </c>
      <c r="PR232" t="s">
        <v>1763</v>
      </c>
      <c r="PS232" t="s">
        <v>1763</v>
      </c>
      <c r="PT232" t="s">
        <v>1763</v>
      </c>
      <c r="PU232" t="s">
        <v>1767</v>
      </c>
      <c r="PV232" t="s">
        <v>1767</v>
      </c>
      <c r="PW232" t="s">
        <v>1767</v>
      </c>
      <c r="PX232" t="s">
        <v>1767</v>
      </c>
      <c r="PY232" t="s">
        <v>1767</v>
      </c>
      <c r="PZ232" t="s">
        <v>1783</v>
      </c>
      <c r="QA232" t="s">
        <v>841</v>
      </c>
      <c r="QB232" t="s">
        <v>1814</v>
      </c>
      <c r="QC232" t="s">
        <v>1858</v>
      </c>
      <c r="QD232" t="s">
        <v>1786</v>
      </c>
      <c r="QE232" t="s">
        <v>845</v>
      </c>
      <c r="QF232" t="s">
        <v>1763</v>
      </c>
      <c r="QG232" t="s">
        <v>1763</v>
      </c>
      <c r="QH232" t="s">
        <v>1763</v>
      </c>
      <c r="QI232" t="s">
        <v>1763</v>
      </c>
      <c r="QJ232" t="s">
        <v>1763</v>
      </c>
      <c r="QK232" t="s">
        <v>1763</v>
      </c>
      <c r="QL232" t="s">
        <v>1767</v>
      </c>
      <c r="QM232" t="s">
        <v>1763</v>
      </c>
      <c r="QN232" t="s">
        <v>1767</v>
      </c>
      <c r="QO232" t="s">
        <v>1767</v>
      </c>
      <c r="QP232" t="s">
        <v>1767</v>
      </c>
      <c r="QQ232" t="s">
        <v>1767</v>
      </c>
      <c r="QR232" t="s">
        <v>1763</v>
      </c>
      <c r="QS232" t="s">
        <v>1767</v>
      </c>
      <c r="QT232" t="s">
        <v>1767</v>
      </c>
      <c r="QU232" t="s">
        <v>1767</v>
      </c>
      <c r="QV232" t="s">
        <v>1767</v>
      </c>
      <c r="QW232" t="s">
        <v>1763</v>
      </c>
      <c r="QX232" t="s">
        <v>1763</v>
      </c>
      <c r="QY232" t="s">
        <v>1767</v>
      </c>
      <c r="QZ232" t="s">
        <v>1767</v>
      </c>
      <c r="RA232" t="s">
        <v>1763</v>
      </c>
      <c r="RB232" t="s">
        <v>1767</v>
      </c>
      <c r="RC232" t="s">
        <v>1767</v>
      </c>
      <c r="RD232" t="s">
        <v>1767</v>
      </c>
      <c r="RE232" t="s">
        <v>1767</v>
      </c>
      <c r="RF232" t="s">
        <v>1763</v>
      </c>
      <c r="RG232" t="s">
        <v>1767</v>
      </c>
      <c r="RH232" t="s">
        <v>1767</v>
      </c>
      <c r="RI232" t="s">
        <v>1767</v>
      </c>
      <c r="RJ232" t="s">
        <v>1767</v>
      </c>
      <c r="RK232" t="s">
        <v>1763</v>
      </c>
      <c r="RL232" t="s">
        <v>1763</v>
      </c>
      <c r="RM232" t="s">
        <v>1767</v>
      </c>
      <c r="RN232" t="s">
        <v>1767</v>
      </c>
      <c r="RO232" t="s">
        <v>1767</v>
      </c>
      <c r="RP232" t="s">
        <v>1767</v>
      </c>
      <c r="RQ232" t="s">
        <v>1767</v>
      </c>
      <c r="RR232" t="s">
        <v>1767</v>
      </c>
      <c r="RS232" t="s">
        <v>1763</v>
      </c>
      <c r="RT232" t="s">
        <v>1767</v>
      </c>
      <c r="RU232" t="s">
        <v>1767</v>
      </c>
      <c r="RV232" t="s">
        <v>1767</v>
      </c>
      <c r="RW232" t="s">
        <v>1767</v>
      </c>
      <c r="RX232" t="s">
        <v>837</v>
      </c>
      <c r="RY232" t="s">
        <v>891</v>
      </c>
      <c r="RZ232" t="s">
        <v>1767</v>
      </c>
      <c r="SB232" t="s">
        <v>1763</v>
      </c>
      <c r="SC232" t="s">
        <v>1767</v>
      </c>
      <c r="SD232" t="s">
        <v>1767</v>
      </c>
      <c r="SE232" t="s">
        <v>1767</v>
      </c>
      <c r="SF232" t="s">
        <v>1767</v>
      </c>
      <c r="SG232" t="s">
        <v>1767</v>
      </c>
      <c r="SH232" t="s">
        <v>1763</v>
      </c>
      <c r="SI232" t="s">
        <v>1763</v>
      </c>
      <c r="SJ232" t="s">
        <v>1767</v>
      </c>
      <c r="SK232" t="s">
        <v>1767</v>
      </c>
      <c r="SL232" t="s">
        <v>1767</v>
      </c>
      <c r="SM232" t="s">
        <v>1767</v>
      </c>
      <c r="SN232" t="s">
        <v>1767</v>
      </c>
      <c r="SO232" t="s">
        <v>1767</v>
      </c>
      <c r="SP232" t="s">
        <v>1767</v>
      </c>
      <c r="SQ232" t="s">
        <v>1767</v>
      </c>
      <c r="SR232" t="s">
        <v>1763</v>
      </c>
      <c r="SS232" t="s">
        <v>1767</v>
      </c>
      <c r="ST232" t="s">
        <v>1767</v>
      </c>
      <c r="SU232" t="s">
        <v>1767</v>
      </c>
      <c r="SV232" t="s">
        <v>1767</v>
      </c>
      <c r="SW232" t="s">
        <v>1763</v>
      </c>
      <c r="SX232" t="s">
        <v>1763</v>
      </c>
      <c r="SY232" t="s">
        <v>1767</v>
      </c>
      <c r="SZ232" t="s">
        <v>1767</v>
      </c>
      <c r="TA232" t="s">
        <v>1767</v>
      </c>
      <c r="TB232" t="s">
        <v>1767</v>
      </c>
      <c r="TC232" t="s">
        <v>1767</v>
      </c>
      <c r="TD232" t="s">
        <v>1767</v>
      </c>
      <c r="TE232" t="s">
        <v>1767</v>
      </c>
      <c r="TF232" t="s">
        <v>1767</v>
      </c>
      <c r="TG232" t="s">
        <v>1767</v>
      </c>
      <c r="TH232" t="s">
        <v>1767</v>
      </c>
      <c r="TI232" t="s">
        <v>1767</v>
      </c>
      <c r="TJ232" t="s">
        <v>1767</v>
      </c>
      <c r="TU232" t="s">
        <v>1767</v>
      </c>
      <c r="TY232" t="s">
        <v>1763</v>
      </c>
      <c r="TZ232" t="s">
        <v>1763</v>
      </c>
      <c r="UA232" t="s">
        <v>1767</v>
      </c>
      <c r="UB232" t="s">
        <v>1763</v>
      </c>
      <c r="UC232" t="s">
        <v>1763</v>
      </c>
      <c r="UD232" t="s">
        <v>1767</v>
      </c>
      <c r="UE232" t="s">
        <v>1767</v>
      </c>
      <c r="UF232" t="s">
        <v>1767</v>
      </c>
      <c r="UG232" t="s">
        <v>1767</v>
      </c>
      <c r="UH232" t="s">
        <v>1767</v>
      </c>
      <c r="UI232" t="s">
        <v>1767</v>
      </c>
      <c r="UJ232" t="s">
        <v>1767</v>
      </c>
      <c r="UK232" t="s">
        <v>1767</v>
      </c>
      <c r="UL232" t="s">
        <v>1763</v>
      </c>
      <c r="UM232" t="s">
        <v>1763</v>
      </c>
      <c r="UN232" t="s">
        <v>1767</v>
      </c>
      <c r="UO232" t="s">
        <v>1767</v>
      </c>
      <c r="UP232" t="s">
        <v>1767</v>
      </c>
      <c r="UQ232" t="s">
        <v>1767</v>
      </c>
      <c r="UR232" t="s">
        <v>1763</v>
      </c>
      <c r="US232" t="s">
        <v>1767</v>
      </c>
      <c r="UT232" t="s">
        <v>1763</v>
      </c>
      <c r="UU232" t="s">
        <v>1767</v>
      </c>
      <c r="UV232" t="s">
        <v>1767</v>
      </c>
      <c r="UW232" t="s">
        <v>1767</v>
      </c>
      <c r="UX232" t="s">
        <v>1767</v>
      </c>
      <c r="UY232" t="s">
        <v>1767</v>
      </c>
      <c r="UZ232" t="s">
        <v>1767</v>
      </c>
      <c r="VB232" t="s">
        <v>1787</v>
      </c>
      <c r="VC232" t="s">
        <v>1846</v>
      </c>
      <c r="VD232" t="s">
        <v>1767</v>
      </c>
      <c r="VE232" t="s">
        <v>1767</v>
      </c>
      <c r="VF232" t="s">
        <v>1763</v>
      </c>
      <c r="VG232" t="s">
        <v>1763</v>
      </c>
      <c r="VH232" t="s">
        <v>1767</v>
      </c>
      <c r="VI232" t="s">
        <v>1767</v>
      </c>
      <c r="VJ232" t="s">
        <v>1767</v>
      </c>
      <c r="VK232" t="s">
        <v>1767</v>
      </c>
      <c r="VL232" t="s">
        <v>1763</v>
      </c>
      <c r="VM232" t="s">
        <v>1767</v>
      </c>
      <c r="VN232" t="s">
        <v>1767</v>
      </c>
      <c r="VO232" t="s">
        <v>1767</v>
      </c>
      <c r="VP232" t="s">
        <v>1767</v>
      </c>
      <c r="VQ232" t="s">
        <v>1767</v>
      </c>
      <c r="VY232" t="s">
        <v>1767</v>
      </c>
      <c r="VZ232" t="s">
        <v>1767</v>
      </c>
      <c r="WA232" t="s">
        <v>1763</v>
      </c>
      <c r="WB232" t="s">
        <v>1767</v>
      </c>
      <c r="WJ232" t="s">
        <v>1767</v>
      </c>
      <c r="WK232" t="s">
        <v>1763</v>
      </c>
      <c r="WL232" t="s">
        <v>1767</v>
      </c>
      <c r="WM232" t="s">
        <v>1763</v>
      </c>
      <c r="WN232" t="s">
        <v>1767</v>
      </c>
      <c r="WO232" t="s">
        <v>1767</v>
      </c>
      <c r="WP232" t="s">
        <v>1767</v>
      </c>
      <c r="WQ232" t="s">
        <v>1767</v>
      </c>
      <c r="WR232" t="s">
        <v>1767</v>
      </c>
      <c r="WS232" t="s">
        <v>849</v>
      </c>
      <c r="WU232" t="s">
        <v>1763</v>
      </c>
      <c r="WV232" t="s">
        <v>1763</v>
      </c>
      <c r="WW232" t="s">
        <v>1763</v>
      </c>
      <c r="WX232" t="s">
        <v>1767</v>
      </c>
      <c r="WY232" t="s">
        <v>1767</v>
      </c>
      <c r="WZ232" t="s">
        <v>1767</v>
      </c>
      <c r="XA232" t="s">
        <v>1767</v>
      </c>
      <c r="XB232" t="s">
        <v>1767</v>
      </c>
      <c r="XC232" t="s">
        <v>1789</v>
      </c>
      <c r="XD232" t="s">
        <v>1763</v>
      </c>
      <c r="XE232" t="s">
        <v>1767</v>
      </c>
      <c r="XF232" t="s">
        <v>1767</v>
      </c>
      <c r="XG232" t="s">
        <v>1767</v>
      </c>
      <c r="XH232" t="s">
        <v>1767</v>
      </c>
      <c r="XI232" t="s">
        <v>1767</v>
      </c>
      <c r="XJ232" t="s">
        <v>1763</v>
      </c>
      <c r="XK232" t="s">
        <v>1767</v>
      </c>
      <c r="XL232" t="s">
        <v>1767</v>
      </c>
      <c r="XM232" t="s">
        <v>1767</v>
      </c>
      <c r="XN232" t="s">
        <v>1767</v>
      </c>
      <c r="XO232" t="s">
        <v>1767</v>
      </c>
      <c r="XP232" t="s">
        <v>1767</v>
      </c>
      <c r="XQ232" t="s">
        <v>1767</v>
      </c>
      <c r="XR232" t="s">
        <v>1763</v>
      </c>
      <c r="XS232" t="s">
        <v>1767</v>
      </c>
      <c r="XT232" t="s">
        <v>1767</v>
      </c>
      <c r="XU232" t="s">
        <v>1763</v>
      </c>
      <c r="XV232" t="s">
        <v>1767</v>
      </c>
      <c r="XW232" t="s">
        <v>1767</v>
      </c>
      <c r="XX232" t="s">
        <v>1767</v>
      </c>
      <c r="XY232" t="s">
        <v>1767</v>
      </c>
      <c r="XZ232" t="s">
        <v>1767</v>
      </c>
      <c r="ZM232" t="s">
        <v>1767</v>
      </c>
      <c r="ZN232" t="s">
        <v>1767</v>
      </c>
      <c r="ZO232" t="s">
        <v>1767</v>
      </c>
      <c r="ZP232" t="s">
        <v>1767</v>
      </c>
      <c r="ZQ232" t="s">
        <v>1763</v>
      </c>
      <c r="ZR232" t="s">
        <v>1763</v>
      </c>
      <c r="ZS232" t="s">
        <v>1763</v>
      </c>
      <c r="ZT232" t="s">
        <v>1767</v>
      </c>
      <c r="ZU232" t="s">
        <v>1767</v>
      </c>
      <c r="ZV232" t="s">
        <v>1767</v>
      </c>
      <c r="ZW232" t="s">
        <v>1767</v>
      </c>
      <c r="ZX232" t="s">
        <v>1767</v>
      </c>
      <c r="ZY232" t="s">
        <v>1767</v>
      </c>
      <c r="ZZ232" t="s">
        <v>1767</v>
      </c>
      <c r="AAA232" t="s">
        <v>1767</v>
      </c>
      <c r="AAB232" t="s">
        <v>1767</v>
      </c>
      <c r="AAC232" t="s">
        <v>1767</v>
      </c>
      <c r="AAD232" t="s">
        <v>1767</v>
      </c>
      <c r="AAE232" t="s">
        <v>1767</v>
      </c>
      <c r="AAF232" t="s">
        <v>1767</v>
      </c>
      <c r="AAH232" t="s">
        <v>1763</v>
      </c>
      <c r="AAI232" t="s">
        <v>1767</v>
      </c>
      <c r="AAJ232" t="s">
        <v>1763</v>
      </c>
      <c r="AAK232" t="s">
        <v>1767</v>
      </c>
      <c r="AAL232" t="s">
        <v>1767</v>
      </c>
      <c r="AAM232" t="s">
        <v>1767</v>
      </c>
      <c r="AAN232" t="s">
        <v>1763</v>
      </c>
      <c r="AAO232" t="s">
        <v>1767</v>
      </c>
      <c r="AAP232" t="s">
        <v>1767</v>
      </c>
      <c r="AAQ232" t="s">
        <v>1767</v>
      </c>
      <c r="AAR232" t="s">
        <v>1767</v>
      </c>
      <c r="AAS232" t="s">
        <v>1767</v>
      </c>
      <c r="AAT232" t="s">
        <v>1767</v>
      </c>
      <c r="AAV232" t="s">
        <v>1767</v>
      </c>
      <c r="AAW232" t="s">
        <v>1767</v>
      </c>
      <c r="AAX232" t="s">
        <v>1767</v>
      </c>
      <c r="AAY232" t="s">
        <v>1767</v>
      </c>
      <c r="AAZ232" t="s">
        <v>1767</v>
      </c>
      <c r="ABA232" t="s">
        <v>1767</v>
      </c>
      <c r="ABB232" t="s">
        <v>1763</v>
      </c>
      <c r="ABC232" t="s">
        <v>1767</v>
      </c>
      <c r="ABD232" t="s">
        <v>1767</v>
      </c>
      <c r="ABE232" t="s">
        <v>1767</v>
      </c>
      <c r="ABF232" t="s">
        <v>1767</v>
      </c>
      <c r="ABG232" t="s">
        <v>1763</v>
      </c>
      <c r="ABH232" t="s">
        <v>1763</v>
      </c>
      <c r="ABI232" t="s">
        <v>1767</v>
      </c>
      <c r="ABJ232" t="s">
        <v>1767</v>
      </c>
      <c r="ABK232" t="s">
        <v>1767</v>
      </c>
      <c r="ABL232" t="s">
        <v>1767</v>
      </c>
      <c r="ABM232" t="s">
        <v>1767</v>
      </c>
      <c r="ABN232" t="s">
        <v>1767</v>
      </c>
      <c r="ABO232" t="s">
        <v>1767</v>
      </c>
      <c r="ABP232" t="s">
        <v>1767</v>
      </c>
      <c r="ABQ232" t="s">
        <v>1767</v>
      </c>
      <c r="ABR232" t="s">
        <v>1767</v>
      </c>
      <c r="ABS232" t="s">
        <v>1767</v>
      </c>
      <c r="ABT232" t="s">
        <v>1763</v>
      </c>
      <c r="ABU232" t="s">
        <v>1767</v>
      </c>
      <c r="ABV232" t="s">
        <v>1767</v>
      </c>
      <c r="ABW232" t="s">
        <v>1763</v>
      </c>
      <c r="ABX232" t="s">
        <v>1767</v>
      </c>
      <c r="ABY232" t="s">
        <v>1767</v>
      </c>
      <c r="ABZ232" t="s">
        <v>1767</v>
      </c>
      <c r="ACA232" t="s">
        <v>1763</v>
      </c>
      <c r="ACB232" t="s">
        <v>1767</v>
      </c>
      <c r="ACC232" t="s">
        <v>1767</v>
      </c>
      <c r="ACD232" t="s">
        <v>1767</v>
      </c>
      <c r="ACE232" t="s">
        <v>1767</v>
      </c>
      <c r="ACF232" t="s">
        <v>1767</v>
      </c>
      <c r="ACG232" t="s">
        <v>1767</v>
      </c>
      <c r="ACH232" t="s">
        <v>1767</v>
      </c>
      <c r="ACI232" t="s">
        <v>1767</v>
      </c>
    </row>
    <row r="233" spans="1:763">
      <c r="A233" t="s">
        <v>1755</v>
      </c>
      <c r="B233" t="s">
        <v>1756</v>
      </c>
      <c r="C233" t="s">
        <v>1757</v>
      </c>
      <c r="D233" t="s">
        <v>885</v>
      </c>
      <c r="E233" t="s">
        <v>885</v>
      </c>
      <c r="P233" t="s">
        <v>1110</v>
      </c>
      <c r="T233" t="s">
        <v>1935</v>
      </c>
      <c r="V233" t="s">
        <v>1763</v>
      </c>
      <c r="X233" t="s">
        <v>1763</v>
      </c>
      <c r="Y233" t="s">
        <v>1791</v>
      </c>
      <c r="AA233" t="s">
        <v>1828</v>
      </c>
      <c r="AB233" t="s">
        <v>1817</v>
      </c>
      <c r="AC233" t="s">
        <v>836</v>
      </c>
      <c r="AD233" t="s">
        <v>1767</v>
      </c>
      <c r="AE233" t="s">
        <v>818</v>
      </c>
      <c r="AF233" t="s">
        <v>836</v>
      </c>
      <c r="AG233" t="s">
        <v>818</v>
      </c>
      <c r="KF233" t="s">
        <v>836</v>
      </c>
      <c r="KH233" t="s">
        <v>818</v>
      </c>
      <c r="KI233" t="s">
        <v>818</v>
      </c>
      <c r="KJ233" t="s">
        <v>818</v>
      </c>
      <c r="KK233" t="s">
        <v>837</v>
      </c>
      <c r="KL233" t="s">
        <v>818</v>
      </c>
      <c r="KM233" t="s">
        <v>818</v>
      </c>
      <c r="KN233" t="s">
        <v>845</v>
      </c>
      <c r="KO233" t="s">
        <v>818</v>
      </c>
      <c r="KP233" t="s">
        <v>837</v>
      </c>
      <c r="KQ233" t="s">
        <v>845</v>
      </c>
      <c r="KR233" t="s">
        <v>818</v>
      </c>
      <c r="KS233" t="s">
        <v>818</v>
      </c>
      <c r="KT233" t="s">
        <v>818</v>
      </c>
      <c r="KU233" t="s">
        <v>818</v>
      </c>
      <c r="KV233" t="s">
        <v>818</v>
      </c>
      <c r="KW233" t="s">
        <v>818</v>
      </c>
      <c r="KX233" t="s">
        <v>845</v>
      </c>
      <c r="KY233" t="s">
        <v>818</v>
      </c>
      <c r="KZ233" t="s">
        <v>818</v>
      </c>
      <c r="LA233" t="s">
        <v>845</v>
      </c>
      <c r="LB233" t="s">
        <v>818</v>
      </c>
      <c r="LC233" t="s">
        <v>837</v>
      </c>
      <c r="LD233" t="s">
        <v>836</v>
      </c>
      <c r="LE233" t="s">
        <v>837</v>
      </c>
      <c r="LF233" t="s">
        <v>837</v>
      </c>
      <c r="LH233" t="s">
        <v>1763</v>
      </c>
      <c r="LI233" t="s">
        <v>1767</v>
      </c>
      <c r="LJ233" t="s">
        <v>1767</v>
      </c>
      <c r="LK233" t="s">
        <v>1763</v>
      </c>
      <c r="LL233" t="s">
        <v>1767</v>
      </c>
      <c r="LM233" t="s">
        <v>1767</v>
      </c>
      <c r="LN233" t="s">
        <v>1763</v>
      </c>
      <c r="LO233" t="s">
        <v>1763</v>
      </c>
      <c r="LP233" t="s">
        <v>1763</v>
      </c>
      <c r="LQ233" t="s">
        <v>1767</v>
      </c>
      <c r="LR233" t="s">
        <v>818</v>
      </c>
      <c r="LV233" t="s">
        <v>818</v>
      </c>
      <c r="LX233" t="s">
        <v>1767</v>
      </c>
      <c r="MU233" t="s">
        <v>1767</v>
      </c>
      <c r="MV233" t="s">
        <v>1767</v>
      </c>
      <c r="MW233" t="s">
        <v>1763</v>
      </c>
      <c r="MX233" t="s">
        <v>1767</v>
      </c>
      <c r="MY233" t="s">
        <v>1767</v>
      </c>
      <c r="MZ233" t="s">
        <v>1767</v>
      </c>
      <c r="NA233" t="s">
        <v>1767</v>
      </c>
      <c r="NB233" t="s">
        <v>1767</v>
      </c>
      <c r="NR233" t="s">
        <v>1767</v>
      </c>
      <c r="NU233" t="s">
        <v>1795</v>
      </c>
      <c r="NV233" t="s">
        <v>1767</v>
      </c>
      <c r="NY233" t="s">
        <v>837</v>
      </c>
      <c r="NZ233" t="s">
        <v>889</v>
      </c>
      <c r="OP233" t="s">
        <v>1763</v>
      </c>
      <c r="OQ233" t="s">
        <v>1774</v>
      </c>
      <c r="OR233" t="s">
        <v>1797</v>
      </c>
      <c r="OS233" t="s">
        <v>1806</v>
      </c>
      <c r="OT233" t="s">
        <v>1767</v>
      </c>
      <c r="OU233" t="s">
        <v>1767</v>
      </c>
      <c r="OV233" t="s">
        <v>1867</v>
      </c>
      <c r="PA233" t="s">
        <v>1767</v>
      </c>
      <c r="PB233" t="s">
        <v>1767</v>
      </c>
      <c r="PC233" t="s">
        <v>1767</v>
      </c>
      <c r="PD233" t="s">
        <v>1767</v>
      </c>
      <c r="PE233" t="s">
        <v>1767</v>
      </c>
      <c r="PF233" t="s">
        <v>1767</v>
      </c>
      <c r="PG233" t="s">
        <v>1763</v>
      </c>
      <c r="PH233" t="s">
        <v>1767</v>
      </c>
      <c r="PI233" t="s">
        <v>1767</v>
      </c>
      <c r="PJ233" t="s">
        <v>1767</v>
      </c>
      <c r="PM233" t="s">
        <v>1057</v>
      </c>
      <c r="PN233" t="s">
        <v>837</v>
      </c>
      <c r="PO233" t="s">
        <v>1799</v>
      </c>
      <c r="PP233" t="s">
        <v>1782</v>
      </c>
      <c r="PQ233" t="s">
        <v>1763</v>
      </c>
      <c r="PR233" t="s">
        <v>1763</v>
      </c>
      <c r="PS233" t="s">
        <v>1767</v>
      </c>
      <c r="PT233" t="s">
        <v>1767</v>
      </c>
      <c r="PU233" t="s">
        <v>1767</v>
      </c>
      <c r="PV233" t="s">
        <v>1767</v>
      </c>
      <c r="PW233" t="s">
        <v>1767</v>
      </c>
      <c r="PX233" t="s">
        <v>1767</v>
      </c>
      <c r="PY233" t="s">
        <v>1767</v>
      </c>
      <c r="PZ233" t="s">
        <v>1885</v>
      </c>
      <c r="QA233" t="s">
        <v>841</v>
      </c>
      <c r="QB233" t="s">
        <v>1868</v>
      </c>
      <c r="QC233" t="s">
        <v>1785</v>
      </c>
      <c r="QD233" t="s">
        <v>1815</v>
      </c>
      <c r="QE233" t="s">
        <v>845</v>
      </c>
      <c r="QF233" t="s">
        <v>1763</v>
      </c>
      <c r="QG233" t="s">
        <v>1763</v>
      </c>
      <c r="QH233" t="s">
        <v>1763</v>
      </c>
      <c r="QI233" t="s">
        <v>1763</v>
      </c>
      <c r="QJ233" t="s">
        <v>1763</v>
      </c>
      <c r="QK233" t="s">
        <v>1763</v>
      </c>
      <c r="QL233" t="s">
        <v>1763</v>
      </c>
      <c r="QM233" t="s">
        <v>1767</v>
      </c>
      <c r="QN233" t="s">
        <v>1767</v>
      </c>
      <c r="QO233" t="s">
        <v>1767</v>
      </c>
      <c r="QP233" t="s">
        <v>1767</v>
      </c>
      <c r="QQ233" t="s">
        <v>1767</v>
      </c>
      <c r="QR233" t="s">
        <v>1763</v>
      </c>
      <c r="QS233" t="s">
        <v>1763</v>
      </c>
      <c r="QT233" t="s">
        <v>1767</v>
      </c>
      <c r="QU233" t="s">
        <v>1767</v>
      </c>
      <c r="QV233" t="s">
        <v>1767</v>
      </c>
      <c r="QW233" t="s">
        <v>1767</v>
      </c>
      <c r="QX233" t="s">
        <v>1767</v>
      </c>
      <c r="QY233" t="s">
        <v>1767</v>
      </c>
      <c r="QZ233" t="s">
        <v>1767</v>
      </c>
      <c r="RA233" t="s">
        <v>1767</v>
      </c>
      <c r="RB233" t="s">
        <v>1767</v>
      </c>
      <c r="RC233" t="s">
        <v>1767</v>
      </c>
      <c r="RD233" t="s">
        <v>1767</v>
      </c>
      <c r="RE233" t="s">
        <v>1767</v>
      </c>
      <c r="RF233" t="s">
        <v>1767</v>
      </c>
      <c r="RG233" t="s">
        <v>1767</v>
      </c>
      <c r="RH233" t="s">
        <v>1767</v>
      </c>
      <c r="RI233" t="s">
        <v>1767</v>
      </c>
      <c r="RJ233" t="s">
        <v>1767</v>
      </c>
      <c r="RK233" t="s">
        <v>1763</v>
      </c>
      <c r="RL233" t="s">
        <v>1767</v>
      </c>
      <c r="RM233" t="s">
        <v>1763</v>
      </c>
      <c r="RN233" t="s">
        <v>1767</v>
      </c>
      <c r="RO233" t="s">
        <v>1767</v>
      </c>
      <c r="RP233" t="s">
        <v>1767</v>
      </c>
      <c r="RQ233" t="s">
        <v>1767</v>
      </c>
      <c r="RR233" t="s">
        <v>1767</v>
      </c>
      <c r="RS233" t="s">
        <v>1767</v>
      </c>
      <c r="RT233" t="s">
        <v>1767</v>
      </c>
      <c r="RU233" t="s">
        <v>1767</v>
      </c>
      <c r="RV233" t="s">
        <v>1767</v>
      </c>
      <c r="RW233" t="s">
        <v>1767</v>
      </c>
      <c r="RX233" t="s">
        <v>837</v>
      </c>
      <c r="RY233" t="s">
        <v>1758</v>
      </c>
      <c r="RZ233" t="s">
        <v>1767</v>
      </c>
      <c r="SB233" t="s">
        <v>1767</v>
      </c>
      <c r="SC233" t="s">
        <v>1767</v>
      </c>
      <c r="SD233" t="s">
        <v>1767</v>
      </c>
      <c r="SE233" t="s">
        <v>1767</v>
      </c>
      <c r="SF233" t="s">
        <v>1767</v>
      </c>
      <c r="SG233" t="s">
        <v>1767</v>
      </c>
      <c r="SH233" t="s">
        <v>1767</v>
      </c>
      <c r="SI233" t="s">
        <v>1767</v>
      </c>
      <c r="SJ233" t="s">
        <v>1767</v>
      </c>
      <c r="SK233" t="s">
        <v>1767</v>
      </c>
      <c r="SL233" t="s">
        <v>1763</v>
      </c>
      <c r="SM233" t="s">
        <v>1767</v>
      </c>
      <c r="SN233" t="s">
        <v>1767</v>
      </c>
      <c r="SO233" t="s">
        <v>1767</v>
      </c>
      <c r="SP233" t="s">
        <v>1767</v>
      </c>
      <c r="SQ233" t="s">
        <v>1767</v>
      </c>
      <c r="SR233" t="s">
        <v>1767</v>
      </c>
      <c r="SS233" t="s">
        <v>1767</v>
      </c>
      <c r="ST233" t="s">
        <v>1767</v>
      </c>
      <c r="SU233" t="s">
        <v>1767</v>
      </c>
      <c r="SV233" t="s">
        <v>1767</v>
      </c>
      <c r="SW233" t="s">
        <v>1767</v>
      </c>
      <c r="SX233" t="s">
        <v>1767</v>
      </c>
      <c r="SY233" t="s">
        <v>1767</v>
      </c>
      <c r="SZ233" t="s">
        <v>1767</v>
      </c>
      <c r="TA233" t="s">
        <v>1767</v>
      </c>
      <c r="TB233" t="s">
        <v>1767</v>
      </c>
      <c r="TC233" t="s">
        <v>1767</v>
      </c>
      <c r="TD233" t="s">
        <v>1767</v>
      </c>
      <c r="TE233" t="s">
        <v>1767</v>
      </c>
      <c r="TF233" t="s">
        <v>1763</v>
      </c>
      <c r="TG233" t="s">
        <v>1767</v>
      </c>
      <c r="TH233" t="s">
        <v>1767</v>
      </c>
      <c r="TI233" t="s">
        <v>1767</v>
      </c>
      <c r="TU233" t="s">
        <v>1767</v>
      </c>
      <c r="TY233" t="s">
        <v>1763</v>
      </c>
      <c r="TZ233" t="s">
        <v>1763</v>
      </c>
      <c r="UA233" t="s">
        <v>1763</v>
      </c>
      <c r="UB233" t="s">
        <v>1767</v>
      </c>
      <c r="UC233" t="s">
        <v>1767</v>
      </c>
      <c r="UD233" t="s">
        <v>1767</v>
      </c>
      <c r="UE233" t="s">
        <v>1767</v>
      </c>
      <c r="UF233" t="s">
        <v>1767</v>
      </c>
      <c r="UG233" t="s">
        <v>1767</v>
      </c>
      <c r="UH233" t="s">
        <v>1767</v>
      </c>
      <c r="UI233" t="s">
        <v>1767</v>
      </c>
      <c r="UJ233" t="s">
        <v>1767</v>
      </c>
      <c r="UK233" t="s">
        <v>1767</v>
      </c>
      <c r="UL233" t="s">
        <v>1763</v>
      </c>
      <c r="UM233" t="s">
        <v>1767</v>
      </c>
      <c r="UN233" t="s">
        <v>1763</v>
      </c>
      <c r="UO233" t="s">
        <v>1763</v>
      </c>
      <c r="UP233" t="s">
        <v>1763</v>
      </c>
      <c r="UQ233" t="s">
        <v>1767</v>
      </c>
      <c r="UR233" t="s">
        <v>1767</v>
      </c>
      <c r="US233" t="s">
        <v>1767</v>
      </c>
      <c r="UT233" t="s">
        <v>1767</v>
      </c>
      <c r="UU233" t="s">
        <v>1767</v>
      </c>
      <c r="UV233" t="s">
        <v>1767</v>
      </c>
      <c r="UW233" t="s">
        <v>1767</v>
      </c>
      <c r="UX233" t="s">
        <v>1767</v>
      </c>
      <c r="UY233" t="s">
        <v>1767</v>
      </c>
      <c r="UZ233" t="s">
        <v>1767</v>
      </c>
      <c r="VD233" t="s">
        <v>1767</v>
      </c>
      <c r="VE233" t="s">
        <v>1767</v>
      </c>
      <c r="VF233" t="s">
        <v>1763</v>
      </c>
      <c r="VG233" t="s">
        <v>1763</v>
      </c>
      <c r="VH233" t="s">
        <v>1767</v>
      </c>
      <c r="VI233" t="s">
        <v>1767</v>
      </c>
      <c r="VJ233" t="s">
        <v>1767</v>
      </c>
      <c r="VK233" t="s">
        <v>1767</v>
      </c>
      <c r="VL233" t="s">
        <v>1767</v>
      </c>
      <c r="VM233" t="s">
        <v>1767</v>
      </c>
      <c r="VN233" t="s">
        <v>1767</v>
      </c>
      <c r="VO233" t="s">
        <v>1767</v>
      </c>
      <c r="VP233" t="s">
        <v>1767</v>
      </c>
      <c r="VQ233" t="s">
        <v>1767</v>
      </c>
      <c r="VY233" t="s">
        <v>1763</v>
      </c>
      <c r="VZ233" t="s">
        <v>1767</v>
      </c>
      <c r="WA233" t="s">
        <v>1763</v>
      </c>
      <c r="WB233" t="s">
        <v>1767</v>
      </c>
      <c r="WJ233" t="s">
        <v>1763</v>
      </c>
      <c r="WK233" t="s">
        <v>1763</v>
      </c>
      <c r="WL233" t="s">
        <v>1767</v>
      </c>
      <c r="WM233" t="s">
        <v>1763</v>
      </c>
      <c r="WN233" t="s">
        <v>1767</v>
      </c>
      <c r="WO233" t="s">
        <v>1767</v>
      </c>
      <c r="WP233" t="s">
        <v>1767</v>
      </c>
      <c r="WQ233" t="s">
        <v>1767</v>
      </c>
      <c r="WR233" t="s">
        <v>1767</v>
      </c>
      <c r="WS233" t="s">
        <v>1759</v>
      </c>
      <c r="WU233" t="s">
        <v>1767</v>
      </c>
      <c r="WV233" t="s">
        <v>1767</v>
      </c>
      <c r="WW233" t="s">
        <v>1767</v>
      </c>
      <c r="WX233" t="s">
        <v>1767</v>
      </c>
      <c r="WY233" t="s">
        <v>1767</v>
      </c>
      <c r="WZ233" t="s">
        <v>1763</v>
      </c>
      <c r="XA233" t="s">
        <v>1767</v>
      </c>
      <c r="XB233" t="s">
        <v>1767</v>
      </c>
      <c r="XC233" t="s">
        <v>1789</v>
      </c>
      <c r="XD233" t="s">
        <v>1767</v>
      </c>
      <c r="XE233" t="s">
        <v>1763</v>
      </c>
      <c r="XF233" t="s">
        <v>1767</v>
      </c>
      <c r="XG233" t="s">
        <v>1767</v>
      </c>
      <c r="XH233" t="s">
        <v>1767</v>
      </c>
      <c r="XI233" t="s">
        <v>1767</v>
      </c>
      <c r="XJ233" t="s">
        <v>1767</v>
      </c>
      <c r="XK233" t="s">
        <v>1767</v>
      </c>
      <c r="XL233" t="s">
        <v>1767</v>
      </c>
      <c r="XM233" t="s">
        <v>1767</v>
      </c>
      <c r="XN233" t="s">
        <v>1767</v>
      </c>
      <c r="XO233" t="s">
        <v>1767</v>
      </c>
      <c r="XP233" t="s">
        <v>1767</v>
      </c>
      <c r="XQ233" t="s">
        <v>1767</v>
      </c>
      <c r="XR233" t="s">
        <v>1763</v>
      </c>
      <c r="XS233" t="s">
        <v>1767</v>
      </c>
      <c r="XT233" t="s">
        <v>1767</v>
      </c>
      <c r="XU233" t="s">
        <v>1763</v>
      </c>
      <c r="XV233" t="s">
        <v>1767</v>
      </c>
      <c r="XW233" t="s">
        <v>1767</v>
      </c>
      <c r="XX233" t="s">
        <v>1767</v>
      </c>
      <c r="XY233" t="s">
        <v>1767</v>
      </c>
      <c r="XZ233" t="s">
        <v>1767</v>
      </c>
      <c r="ZM233" t="s">
        <v>1767</v>
      </c>
      <c r="ZN233" t="s">
        <v>1767</v>
      </c>
      <c r="ZO233" t="s">
        <v>1767</v>
      </c>
      <c r="ZP233" t="s">
        <v>1767</v>
      </c>
      <c r="ZQ233" t="s">
        <v>1767</v>
      </c>
      <c r="ZR233" t="s">
        <v>1763</v>
      </c>
      <c r="ZS233" t="s">
        <v>1767</v>
      </c>
      <c r="ZT233" t="s">
        <v>1767</v>
      </c>
      <c r="ZU233" t="s">
        <v>1767</v>
      </c>
      <c r="ZV233" t="s">
        <v>1767</v>
      </c>
      <c r="ZW233" t="s">
        <v>1763</v>
      </c>
      <c r="ZX233" t="s">
        <v>1767</v>
      </c>
      <c r="ZY233" t="s">
        <v>1767</v>
      </c>
      <c r="ZZ233" t="s">
        <v>1767</v>
      </c>
      <c r="AAA233" t="s">
        <v>1767</v>
      </c>
      <c r="AAB233" t="s">
        <v>1767</v>
      </c>
      <c r="AAC233" t="s">
        <v>1767</v>
      </c>
      <c r="AAD233" t="s">
        <v>1767</v>
      </c>
      <c r="AAE233" t="s">
        <v>1767</v>
      </c>
      <c r="AAF233" t="s">
        <v>1767</v>
      </c>
      <c r="AAH233" t="s">
        <v>1767</v>
      </c>
      <c r="AAI233" t="s">
        <v>1767</v>
      </c>
      <c r="AAJ233" t="s">
        <v>1767</v>
      </c>
      <c r="AAK233" t="s">
        <v>1767</v>
      </c>
      <c r="AAL233" t="s">
        <v>1767</v>
      </c>
      <c r="AAM233" t="s">
        <v>1767</v>
      </c>
      <c r="AAN233" t="s">
        <v>1767</v>
      </c>
      <c r="AAO233" t="s">
        <v>1767</v>
      </c>
      <c r="AAP233" t="s">
        <v>1767</v>
      </c>
      <c r="AAQ233" t="s">
        <v>1763</v>
      </c>
      <c r="AAR233" t="s">
        <v>1767</v>
      </c>
      <c r="AAS233" t="s">
        <v>1767</v>
      </c>
      <c r="AAT233" t="s">
        <v>1767</v>
      </c>
      <c r="AAV233" t="s">
        <v>1767</v>
      </c>
      <c r="AAW233" t="s">
        <v>1767</v>
      </c>
      <c r="AAX233" t="s">
        <v>1767</v>
      </c>
      <c r="AAY233" t="s">
        <v>1767</v>
      </c>
      <c r="AAZ233" t="s">
        <v>1763</v>
      </c>
      <c r="ABA233" t="s">
        <v>1763</v>
      </c>
      <c r="ABB233" t="s">
        <v>1763</v>
      </c>
      <c r="ABC233" t="s">
        <v>1767</v>
      </c>
      <c r="ABD233" t="s">
        <v>1767</v>
      </c>
      <c r="ABE233" t="s">
        <v>1767</v>
      </c>
      <c r="ABF233" t="s">
        <v>1767</v>
      </c>
      <c r="ABG233" t="s">
        <v>1767</v>
      </c>
      <c r="ABH233" t="s">
        <v>1767</v>
      </c>
      <c r="ABI233" t="s">
        <v>1767</v>
      </c>
      <c r="ABJ233" t="s">
        <v>1767</v>
      </c>
      <c r="ABK233" t="s">
        <v>1767</v>
      </c>
      <c r="ABL233" t="s">
        <v>1767</v>
      </c>
      <c r="ABM233" t="s">
        <v>1767</v>
      </c>
      <c r="ABN233" t="s">
        <v>1767</v>
      </c>
      <c r="ABO233" t="s">
        <v>1767</v>
      </c>
      <c r="ABP233" t="s">
        <v>1763</v>
      </c>
      <c r="ABQ233" t="s">
        <v>1767</v>
      </c>
      <c r="ABR233" t="s">
        <v>1767</v>
      </c>
      <c r="ABS233" t="s">
        <v>1767</v>
      </c>
      <c r="ABT233" t="s">
        <v>1767</v>
      </c>
      <c r="ABU233" t="s">
        <v>1767</v>
      </c>
      <c r="ABV233" t="s">
        <v>1763</v>
      </c>
      <c r="ABW233" t="s">
        <v>1767</v>
      </c>
      <c r="ABX233" t="s">
        <v>1763</v>
      </c>
      <c r="ABY233" t="s">
        <v>1767</v>
      </c>
      <c r="ABZ233" t="s">
        <v>1767</v>
      </c>
      <c r="ACA233" t="s">
        <v>1767</v>
      </c>
      <c r="ACB233" t="s">
        <v>1767</v>
      </c>
      <c r="ACC233" t="s">
        <v>1767</v>
      </c>
      <c r="ACD233" t="s">
        <v>1767</v>
      </c>
      <c r="ACE233" t="s">
        <v>1763</v>
      </c>
      <c r="ACF233" t="s">
        <v>1767</v>
      </c>
      <c r="ACG233" t="s">
        <v>1767</v>
      </c>
      <c r="ACH233" t="s">
        <v>1767</v>
      </c>
      <c r="ACI233" t="s">
        <v>1767</v>
      </c>
    </row>
  </sheetData>
  <autoFilter ref="A1:ACS233" xr:uid="{00000000-0001-0000-0100-000000000000}"/>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D549FB-F2B6-4076-B0F6-98DE8B50627D}">
  <dimension ref="A1:O260"/>
  <sheetViews>
    <sheetView zoomScale="70" zoomScaleNormal="70" zoomScaleSheetLayoutView="80" workbookViewId="0">
      <pane ySplit="1" topLeftCell="A2" activePane="bottomLeft" state="frozen"/>
      <selection pane="bottomLeft" activeCell="C11" sqref="C11"/>
      <selection activeCell="B272" sqref="B272"/>
    </sheetView>
  </sheetViews>
  <sheetFormatPr defaultColWidth="8.7109375" defaultRowHeight="15.75"/>
  <cols>
    <col min="1" max="1" width="28.42578125" customWidth="1"/>
    <col min="2" max="2" width="21.42578125" customWidth="1"/>
    <col min="3" max="3" width="56.42578125" customWidth="1"/>
    <col min="4" max="4" width="27.42578125" customWidth="1"/>
    <col min="5" max="5" width="25.42578125" customWidth="1"/>
    <col min="6" max="6" width="23.5703125" customWidth="1"/>
    <col min="7" max="7" width="16.7109375" customWidth="1"/>
    <col min="8" max="8" width="18.85546875" customWidth="1"/>
    <col min="9" max="9" width="30.5703125" customWidth="1"/>
    <col min="10" max="10" width="22.85546875" customWidth="1"/>
    <col min="11" max="11" width="25.28515625" customWidth="1"/>
    <col min="12" max="12" width="25.42578125" customWidth="1"/>
    <col min="13" max="13" width="29.28515625" customWidth="1"/>
    <col min="14" max="14" width="23.85546875" customWidth="1"/>
    <col min="16" max="16384" width="8.7109375" style="25"/>
  </cols>
  <sheetData>
    <row r="1" spans="1:14">
      <c r="A1" t="s">
        <v>1978</v>
      </c>
      <c r="B1" t="s">
        <v>1979</v>
      </c>
      <c r="C1" t="s">
        <v>1980</v>
      </c>
      <c r="D1" t="s">
        <v>1981</v>
      </c>
      <c r="E1" t="s">
        <v>1982</v>
      </c>
      <c r="F1" t="s">
        <v>1983</v>
      </c>
      <c r="G1" t="s">
        <v>1984</v>
      </c>
      <c r="H1" t="s">
        <v>1985</v>
      </c>
      <c r="I1" t="s">
        <v>1986</v>
      </c>
      <c r="J1" t="s">
        <v>1987</v>
      </c>
      <c r="K1" t="s">
        <v>1988</v>
      </c>
      <c r="L1" t="s">
        <v>1989</v>
      </c>
      <c r="M1" t="s">
        <v>1990</v>
      </c>
      <c r="N1" t="s">
        <v>1991</v>
      </c>
    </row>
    <row r="3" spans="1:14">
      <c r="A3" t="s">
        <v>1992</v>
      </c>
      <c r="B3" t="s">
        <v>36</v>
      </c>
    </row>
    <row r="4" spans="1:14">
      <c r="A4" t="s">
        <v>1993</v>
      </c>
      <c r="B4" t="s">
        <v>37</v>
      </c>
    </row>
    <row r="5" spans="1:14">
      <c r="A5" t="s">
        <v>1994</v>
      </c>
      <c r="B5" t="s">
        <v>38</v>
      </c>
    </row>
    <row r="6" spans="1:14">
      <c r="A6" t="s">
        <v>1995</v>
      </c>
      <c r="B6" t="s">
        <v>39</v>
      </c>
      <c r="C6" t="s">
        <v>1996</v>
      </c>
      <c r="D6" t="str">
        <f ca="1">IFERROR(__xludf.DUMMYFUNCTION("GOOGLETRANSLATE(C6,""es"",""pt"")"),"Selecione a data em que você está fazendo a pesquisa")</f>
        <v>Selecione a data em que você está fazendo a pesquisa</v>
      </c>
      <c r="G6" t="s">
        <v>1997</v>
      </c>
      <c r="J6" t="s">
        <v>1998</v>
      </c>
      <c r="K6" t="s">
        <v>1999</v>
      </c>
    </row>
    <row r="7" spans="1:14">
      <c r="A7" t="s">
        <v>2000</v>
      </c>
      <c r="B7" t="s">
        <v>40</v>
      </c>
      <c r="C7" t="s">
        <v>2001</v>
      </c>
      <c r="D7" t="str">
        <f ca="1">IFERROR(__xludf.DUMMYFUNCTION("GOOGLETRANSLATE(C7,""es"",""pt"")"),"Entrevistador, insira seu nome")</f>
        <v>Entrevistador, insira seu nome</v>
      </c>
      <c r="G7" t="s">
        <v>1997</v>
      </c>
    </row>
    <row r="8" spans="1:14" ht="21.6" customHeight="1">
      <c r="A8" t="s">
        <v>2002</v>
      </c>
      <c r="B8" t="s">
        <v>2003</v>
      </c>
      <c r="C8" t="s">
        <v>2004</v>
      </c>
      <c r="D8" t="str">
        <f ca="1">IFERROR(__xludf.DUMMYFUNCTION("GOOGLETRANSLATE(C8,""es"",""pt"")"),"Localização e pontos GPS da pesquisa")</f>
        <v>Localização e pontos GPS da pesquisa</v>
      </c>
      <c r="E8" t="s">
        <v>2005</v>
      </c>
      <c r="H8" t="s">
        <v>2006</v>
      </c>
    </row>
    <row r="9" spans="1:14">
      <c r="A9" t="s">
        <v>2007</v>
      </c>
      <c r="B9" t="s">
        <v>2008</v>
      </c>
      <c r="C9" t="s">
        <v>2009</v>
      </c>
      <c r="D9" t="str">
        <f ca="1">IFERROR(__xludf.DUMMYFUNCTION("GOOGLETRANSLATE(C9,""es"",""pt"")"),"Selecione as coordenadas de localização do GPS:")</f>
        <v>Selecione as coordenadas de localização do GPS:</v>
      </c>
      <c r="E9" t="s">
        <v>2010</v>
      </c>
      <c r="H9" t="s">
        <v>2006</v>
      </c>
    </row>
    <row r="10" spans="1:14">
      <c r="A10" t="s">
        <v>2002</v>
      </c>
      <c r="B10" t="s">
        <v>2011</v>
      </c>
      <c r="C10" t="s">
        <v>2012</v>
      </c>
      <c r="D10" t="s">
        <v>2013</v>
      </c>
    </row>
    <row r="11" spans="1:14">
      <c r="A11" t="s">
        <v>2014</v>
      </c>
      <c r="B11" t="s">
        <v>46</v>
      </c>
      <c r="C11" t="s">
        <v>2015</v>
      </c>
      <c r="D11" t="s">
        <v>2016</v>
      </c>
      <c r="E11" t="s">
        <v>2017</v>
      </c>
      <c r="J11" t="s">
        <v>2018</v>
      </c>
      <c r="K11" t="s">
        <v>2019</v>
      </c>
    </row>
    <row r="12" spans="1:14">
      <c r="A12" t="s">
        <v>2020</v>
      </c>
      <c r="B12" t="s">
        <v>47</v>
      </c>
      <c r="M12" t="s">
        <v>2021</v>
      </c>
    </row>
    <row r="13" spans="1:14">
      <c r="A13" t="s">
        <v>2020</v>
      </c>
      <c r="B13" t="s">
        <v>48</v>
      </c>
      <c r="H13" t="s">
        <v>2022</v>
      </c>
      <c r="M13" t="s">
        <v>2023</v>
      </c>
    </row>
    <row r="14" spans="1:14">
      <c r="A14" t="s">
        <v>2020</v>
      </c>
      <c r="B14" t="s">
        <v>49</v>
      </c>
      <c r="M14" t="s">
        <v>2024</v>
      </c>
    </row>
    <row r="15" spans="1:14">
      <c r="A15" t="s">
        <v>2025</v>
      </c>
      <c r="B15" t="s">
        <v>52</v>
      </c>
      <c r="C15" t="s">
        <v>2026</v>
      </c>
      <c r="D15" t="s">
        <v>2027</v>
      </c>
    </row>
    <row r="16" spans="1:14">
      <c r="A16" t="s">
        <v>2028</v>
      </c>
      <c r="B16" t="s">
        <v>2011</v>
      </c>
      <c r="C16" t="s">
        <v>2012</v>
      </c>
      <c r="D16" t="s">
        <v>2013</v>
      </c>
    </row>
    <row r="17" spans="1:15">
      <c r="A17" t="s">
        <v>2028</v>
      </c>
      <c r="B17" t="s">
        <v>2003</v>
      </c>
      <c r="C17" t="s">
        <v>2004</v>
      </c>
      <c r="D17" t="str">
        <f ca="1">IFERROR(__xludf.DUMMYFUNCTION("GOOGLETRANSLATE(C10,""es"",""pt"")"),"Localização e pontos GPS da pesquisa")</f>
        <v>Localização e pontos GPS da pesquisa</v>
      </c>
    </row>
    <row r="19" spans="1:15">
      <c r="A19" t="s">
        <v>2002</v>
      </c>
      <c r="B19" t="s">
        <v>2029</v>
      </c>
      <c r="C19" t="s">
        <v>2030</v>
      </c>
      <c r="H19" t="s">
        <v>2006</v>
      </c>
    </row>
    <row r="20" spans="1:15">
      <c r="A20" t="s">
        <v>2031</v>
      </c>
      <c r="B20" t="s">
        <v>2032</v>
      </c>
      <c r="C20" t="s">
        <v>2033</v>
      </c>
      <c r="D20" t="s">
        <v>2034</v>
      </c>
    </row>
    <row r="21" spans="1:15">
      <c r="A21" t="s">
        <v>2035</v>
      </c>
      <c r="B21" t="s">
        <v>2036</v>
      </c>
      <c r="C21" t="s">
        <v>2037</v>
      </c>
      <c r="D21" t="str">
        <f ca="1">IFERROR(__xludf.DUMMYFUNCTION("GOOGLETRANSLATE(C15,""es"",""pt"")"),"2. Quantos anos você tem?")</f>
        <v>2. Quantos anos você tem?</v>
      </c>
      <c r="E21" t="s">
        <v>2038</v>
      </c>
      <c r="F21" t="s">
        <v>2039</v>
      </c>
      <c r="G21" t="s">
        <v>1997</v>
      </c>
      <c r="J21" t="s">
        <v>2040</v>
      </c>
      <c r="K21" t="s">
        <v>2041</v>
      </c>
    </row>
    <row r="22" spans="1:15">
      <c r="A22" t="s">
        <v>2031</v>
      </c>
      <c r="B22" t="s">
        <v>55</v>
      </c>
      <c r="C22" t="s">
        <v>2042</v>
      </c>
      <c r="I22" t="s">
        <v>2043</v>
      </c>
    </row>
    <row r="23" spans="1:15">
      <c r="A23" t="s">
        <v>2044</v>
      </c>
      <c r="B23" t="s">
        <v>56</v>
      </c>
      <c r="C23" t="s">
        <v>2045</v>
      </c>
      <c r="D23" t="s">
        <v>2046</v>
      </c>
      <c r="E23" t="s">
        <v>2047</v>
      </c>
      <c r="G23" t="s">
        <v>1997</v>
      </c>
      <c r="I23" t="s">
        <v>2048</v>
      </c>
    </row>
    <row r="24" spans="1:15" ht="18.75" customHeight="1">
      <c r="A24" t="s">
        <v>2031</v>
      </c>
      <c r="B24" t="s">
        <v>57</v>
      </c>
      <c r="C24" t="s">
        <v>2049</v>
      </c>
      <c r="D24" t="s">
        <v>2050</v>
      </c>
      <c r="G24" t="s">
        <v>1997</v>
      </c>
      <c r="I24" t="s">
        <v>2051</v>
      </c>
    </row>
    <row r="25" spans="1:15">
      <c r="A25" t="s">
        <v>2052</v>
      </c>
      <c r="B25" t="s">
        <v>58</v>
      </c>
      <c r="C25" t="s">
        <v>2053</v>
      </c>
      <c r="D25" t="str">
        <f ca="1">IFERROR(__xludf.DUMMYFUNCTION("GOOGLETRANSLATE(C17,""es"",""pt"")"),"4. Você é o chefe desta casa?")</f>
        <v>4. Você é o chefe desta casa?</v>
      </c>
      <c r="G25" t="s">
        <v>1997</v>
      </c>
      <c r="I25" t="s">
        <v>2054</v>
      </c>
    </row>
    <row r="26" spans="1:15">
      <c r="A26" t="s">
        <v>2028</v>
      </c>
      <c r="B26" t="s">
        <v>2029</v>
      </c>
      <c r="C26" t="s">
        <v>2055</v>
      </c>
      <c r="D26" t="s">
        <v>2056</v>
      </c>
      <c r="F26" t="s">
        <v>2057</v>
      </c>
    </row>
    <row r="27" spans="1:15" s="26" customFormat="1">
      <c r="A27" t="s">
        <v>2002</v>
      </c>
      <c r="B27" t="s">
        <v>2058</v>
      </c>
      <c r="C27" t="s">
        <v>2059</v>
      </c>
      <c r="D27" t="s">
        <v>2060</v>
      </c>
      <c r="E27"/>
      <c r="F27"/>
      <c r="G27"/>
      <c r="H27"/>
      <c r="I27" t="s">
        <v>2054</v>
      </c>
      <c r="J27"/>
      <c r="K27"/>
      <c r="L27"/>
      <c r="M27"/>
      <c r="N27"/>
      <c r="O27"/>
    </row>
    <row r="28" spans="1:15">
      <c r="A28" t="s">
        <v>2061</v>
      </c>
      <c r="B28" t="s">
        <v>59</v>
      </c>
      <c r="C28" t="s">
        <v>2062</v>
      </c>
      <c r="D28" t="str">
        <f ca="1">IFERROR(__xludf.DUMMYFUNCTION("GOOGLETRANSLATE(C20,""es"",""pt"")"),"5. Qual é o seu gênero? Ou como você se reconhece?")</f>
        <v>5. Qual é o seu gênero? Ou como você se reconhece?</v>
      </c>
      <c r="G28" t="s">
        <v>1997</v>
      </c>
    </row>
    <row r="29" spans="1:15">
      <c r="A29" t="s">
        <v>2063</v>
      </c>
      <c r="B29" t="s">
        <v>60</v>
      </c>
      <c r="C29" t="s">
        <v>2064</v>
      </c>
      <c r="D29" t="str">
        <f ca="1">IFERROR(__xludf.DUMMYFUNCTION("GOOGLETRANSLATE(C21,""es"",""pt"")"),"6. Qual é o gênero do chefe da casa?")</f>
        <v>6. Qual é o gênero do chefe da casa?</v>
      </c>
      <c r="G29" t="s">
        <v>1997</v>
      </c>
      <c r="I29" t="s">
        <v>2065</v>
      </c>
    </row>
    <row r="30" spans="1:15">
      <c r="A30" t="s">
        <v>2066</v>
      </c>
      <c r="B30" t="s">
        <v>61</v>
      </c>
      <c r="C30" t="s">
        <v>2067</v>
      </c>
      <c r="D30" t="str">
        <f ca="1">IFERROR(__xludf.DUMMYFUNCTION("GOOGLETRANSLATE(C22,""es"",""pt"")"),"7. Qual é o status civil do chefe da casa?")</f>
        <v>7. Qual é o status civil do chefe da casa?</v>
      </c>
      <c r="G30" t="s">
        <v>1997</v>
      </c>
    </row>
    <row r="31" spans="1:15">
      <c r="A31" t="s">
        <v>2068</v>
      </c>
      <c r="B31" t="s">
        <v>62</v>
      </c>
      <c r="C31" t="s">
        <v>2069</v>
      </c>
      <c r="D31" t="str">
        <f ca="1">IFERROR(__xludf.DUMMYFUNCTION("GOOGLETRANSLATE(C23,""es"",""pt"")"),"8. Qual é a descrição que melhor representa o perfil dos membros da casa?")</f>
        <v>8. Qual é a descrição que melhor representa o perfil dos membros da casa?</v>
      </c>
      <c r="G31" t="s">
        <v>1997</v>
      </c>
    </row>
    <row r="32" spans="1:15">
      <c r="A32" t="s">
        <v>2002</v>
      </c>
      <c r="B32" t="s">
        <v>2070</v>
      </c>
      <c r="C32" t="s">
        <v>2071</v>
      </c>
    </row>
    <row r="33" spans="1:13">
      <c r="A33" t="s">
        <v>2035</v>
      </c>
      <c r="B33" t="s">
        <v>2072</v>
      </c>
      <c r="C33" t="s">
        <v>2073</v>
      </c>
      <c r="D33" t="str">
        <f ca="1">IFERROR(__xludf.DUMMYFUNCTION("GOOGLETRANSLATE(C30,""es"",""pt"")"),"Quantas pessoas, inclusive você, fazem parte desta casa? Lembre -se de que nos referimos aos membros que moram apenas com você nesta casa, com quem compartilham despesas/alimentos.")</f>
        <v>Quantas pessoas, inclusive você, fazem parte desta casa? Lembre -se de que nos referimos aos membros que moram apenas com você nesta casa, com quem compartilham despesas/alimentos.</v>
      </c>
      <c r="J33" t="s">
        <v>2074</v>
      </c>
    </row>
    <row r="34" spans="1:13">
      <c r="A34" t="s">
        <v>2075</v>
      </c>
      <c r="B34" t="s">
        <v>2076</v>
      </c>
      <c r="C34" t="s">
        <v>2077</v>
      </c>
      <c r="D34" t="str">
        <f ca="1">IFERROR(__xludf.DUMMYFUNCTION("GOOGLETRANSLATE(C31,""es"",""pt"")"),"Mais de uma pessoa ou familia mora com você nesta casa?")</f>
        <v>Mais de uma pessoa ou familia mora com você nesta casa?</v>
      </c>
      <c r="G34" t="s">
        <v>1997</v>
      </c>
    </row>
    <row r="35" spans="1:13">
      <c r="A35" t="s">
        <v>2002</v>
      </c>
      <c r="B35" t="s">
        <v>2078</v>
      </c>
      <c r="C35" t="s">
        <v>2079</v>
      </c>
      <c r="D35" t="str">
        <f ca="1">IFERROR(__xludf.DUMMYFUNCTION("GOOGLETRANSLATE(C24,""es"",""pt"")"),"9. Você pode apontar quantos membros da casa têm as seguintes nacionalidades?")</f>
        <v>9. Você pode apontar quantos membros da casa têm as seguintes nacionalidades?</v>
      </c>
      <c r="E35" t="s">
        <v>2080</v>
      </c>
      <c r="H35" t="s">
        <v>2006</v>
      </c>
    </row>
    <row r="36" spans="1:13">
      <c r="A36" t="s">
        <v>2035</v>
      </c>
      <c r="B36" t="s">
        <v>65</v>
      </c>
      <c r="C36" t="s">
        <v>2081</v>
      </c>
      <c r="D36" t="str">
        <f ca="1">IFERROR(__xludf.DUMMYFUNCTION("GOOGLETRANSLATE(C25,""es"",""pt"")"),"9.1 Venezuelano")</f>
        <v>9.1 Venezuelano</v>
      </c>
      <c r="G36" t="s">
        <v>1997</v>
      </c>
      <c r="J36" t="s">
        <v>2082</v>
      </c>
      <c r="K36" t="s">
        <v>2083</v>
      </c>
    </row>
    <row r="37" spans="1:13">
      <c r="A37" t="s">
        <v>2035</v>
      </c>
      <c r="B37" t="s">
        <v>66</v>
      </c>
      <c r="C37" t="s">
        <v>2084</v>
      </c>
      <c r="D37" t="str">
        <f ca="1">IFERROR(__xludf.DUMMYFUNCTION("GOOGLETRANSLATE(C26,""es"",""pt"")"),"9.2 Brasileiro")</f>
        <v>9.2 Brasileiro</v>
      </c>
      <c r="G37" t="s">
        <v>1997</v>
      </c>
      <c r="J37" t="s">
        <v>2082</v>
      </c>
      <c r="K37" t="s">
        <v>2083</v>
      </c>
    </row>
    <row r="38" spans="1:13">
      <c r="A38" t="s">
        <v>2035</v>
      </c>
      <c r="B38" t="s">
        <v>67</v>
      </c>
      <c r="C38" t="s">
        <v>2085</v>
      </c>
      <c r="D38" t="str">
        <f ca="1">IFERROR(__xludf.DUMMYFUNCTION("GOOGLETRANSLATE(C27,""es"",""pt"")"),"9.3 Outra nacionalidade")</f>
        <v>9.3 Outra nacionalidade</v>
      </c>
      <c r="G38" t="s">
        <v>1997</v>
      </c>
      <c r="J38" t="s">
        <v>2082</v>
      </c>
      <c r="K38" t="s">
        <v>2083</v>
      </c>
    </row>
    <row r="39" spans="1:13">
      <c r="A39" t="s">
        <v>2086</v>
      </c>
      <c r="B39" t="s">
        <v>2087</v>
      </c>
      <c r="C39" t="s">
        <v>2088</v>
      </c>
      <c r="D39" t="str">
        <f ca="1">IFERROR(__xludf.DUMMYFUNCTION("GOOGLETRANSLATE(C28,""es"",""pt"")"),"9.4 Você pode apontar quais outras nacionalidades têm os membros da casa?")</f>
        <v>9.4 Você pode apontar quais outras nacionalidades têm os membros da casa?</v>
      </c>
      <c r="G39" t="s">
        <v>1997</v>
      </c>
      <c r="H39" t="s">
        <v>2089</v>
      </c>
      <c r="I39" t="s">
        <v>2090</v>
      </c>
      <c r="J39" t="s">
        <v>2091</v>
      </c>
    </row>
    <row r="40" spans="1:13">
      <c r="A40" t="s">
        <v>2020</v>
      </c>
      <c r="B40" t="s">
        <v>326</v>
      </c>
      <c r="C40" t="s">
        <v>2092</v>
      </c>
      <c r="M40" t="s">
        <v>2093</v>
      </c>
    </row>
    <row r="41" spans="1:13">
      <c r="A41" t="s">
        <v>2031</v>
      </c>
      <c r="B41" t="s">
        <v>327</v>
      </c>
      <c r="C41" t="s">
        <v>2094</v>
      </c>
      <c r="D41" t="s">
        <v>2095</v>
      </c>
      <c r="I41" t="s">
        <v>2096</v>
      </c>
    </row>
    <row r="42" spans="1:13">
      <c r="A42" t="s">
        <v>2028</v>
      </c>
      <c r="B42" t="s">
        <v>2078</v>
      </c>
      <c r="C42" t="s">
        <v>2097</v>
      </c>
    </row>
    <row r="43" spans="1:13">
      <c r="A43" t="s">
        <v>2002</v>
      </c>
      <c r="B43" t="s">
        <v>2098</v>
      </c>
      <c r="C43" t="s">
        <v>2099</v>
      </c>
      <c r="D43" t="str">
        <f ca="1">IFERROR(__xludf.DUMMYFUNCTION("GOOGLETRANSLATE(C33,""es"",""pt"")"), "mulheres")</f>
        <v>mulheres</v>
      </c>
      <c r="H43" t="s">
        <v>2006</v>
      </c>
    </row>
    <row r="44" spans="1:13">
      <c r="A44" t="s">
        <v>2035</v>
      </c>
      <c r="B44" t="s">
        <v>328</v>
      </c>
      <c r="C44" t="s">
        <v>2100</v>
      </c>
      <c r="D44" t="str">
        <f ca="1">IFERROR(__xludf.DUMMYFUNCTION("GOOGLETRANSLATE(C34,""es"",""pt"")"),"Meninas de 0 a 6 meses")</f>
        <v>Meninas de 0 a 6 meses</v>
      </c>
      <c r="G44" t="s">
        <v>1997</v>
      </c>
      <c r="J44" t="s">
        <v>2101</v>
      </c>
    </row>
    <row r="45" spans="1:13">
      <c r="A45" t="s">
        <v>2035</v>
      </c>
      <c r="B45" t="s">
        <v>329</v>
      </c>
      <c r="C45" t="s">
        <v>2102</v>
      </c>
      <c r="D45" t="str">
        <f ca="1">IFERROR(__xludf.DUMMYFUNCTION("GOOGLETRANSLATE(C35,""es"",""pt"")"),"Meninas 7 meses - 2 anos")</f>
        <v>Meninas 7 meses - 2 anos</v>
      </c>
      <c r="G45" t="s">
        <v>1997</v>
      </c>
      <c r="J45" t="s">
        <v>2101</v>
      </c>
      <c r="K45" t="s">
        <v>2083</v>
      </c>
    </row>
    <row r="46" spans="1:13">
      <c r="A46" t="s">
        <v>2035</v>
      </c>
      <c r="B46" t="s">
        <v>330</v>
      </c>
      <c r="C46" t="s">
        <v>2103</v>
      </c>
      <c r="D46" t="str">
        <f ca="1">IFERROR(__xludf.DUMMYFUNCTION("GOOGLETRANSLATE(C36,""es"",""pt"")"),"Meninas 3-5")</f>
        <v>Meninas 3-5</v>
      </c>
      <c r="G46" t="s">
        <v>1997</v>
      </c>
      <c r="J46" t="s">
        <v>2101</v>
      </c>
      <c r="K46" t="s">
        <v>2083</v>
      </c>
    </row>
    <row r="47" spans="1:13">
      <c r="A47" t="s">
        <v>2035</v>
      </c>
      <c r="B47" t="s">
        <v>331</v>
      </c>
      <c r="C47" t="s">
        <v>2104</v>
      </c>
      <c r="D47" t="str">
        <f ca="1">IFERROR(__xludf.DUMMYFUNCTION("GOOGLETRANSLATE(C37,""es"",""pt"")"),"Meninas 6-11")</f>
        <v>Meninas 6-11</v>
      </c>
      <c r="G47" t="s">
        <v>1997</v>
      </c>
      <c r="J47" t="s">
        <v>2101</v>
      </c>
      <c r="K47" t="s">
        <v>2083</v>
      </c>
    </row>
    <row r="48" spans="1:13">
      <c r="A48" t="s">
        <v>2035</v>
      </c>
      <c r="B48" t="s">
        <v>332</v>
      </c>
      <c r="C48" t="s">
        <v>2105</v>
      </c>
      <c r="D48" t="str">
        <f ca="1">IFERROR(__xludf.DUMMYFUNCTION("GOOGLETRANSLATE(C38,""es"",""pt"")"),"Meninas 12-17")</f>
        <v>Meninas 12-17</v>
      </c>
      <c r="G48" t="s">
        <v>1997</v>
      </c>
      <c r="J48" t="s">
        <v>2101</v>
      </c>
      <c r="K48" t="s">
        <v>2083</v>
      </c>
    </row>
    <row r="49" spans="1:14">
      <c r="A49" t="s">
        <v>2035</v>
      </c>
      <c r="B49" t="s">
        <v>333</v>
      </c>
      <c r="C49" t="s">
        <v>2106</v>
      </c>
      <c r="D49" t="str">
        <f ca="1">IFERROR(__xludf.DUMMYFUNCTION("GOOGLETRANSLATE(C39,""es"",""pt"")"),"Mulheres 18-26")</f>
        <v>Mulheres 18-26</v>
      </c>
      <c r="G49" t="s">
        <v>1997</v>
      </c>
      <c r="J49" t="s">
        <v>2101</v>
      </c>
      <c r="K49" t="s">
        <v>2083</v>
      </c>
    </row>
    <row r="50" spans="1:14">
      <c r="A50" t="s">
        <v>2035</v>
      </c>
      <c r="B50" t="s">
        <v>334</v>
      </c>
      <c r="C50" t="s">
        <v>2107</v>
      </c>
      <c r="D50" t="str">
        <f ca="1">IFERROR(__xludf.DUMMYFUNCTION("GOOGLETRANSLATE(C40,""es"",""pt"")"),"Mulheres 27-59")</f>
        <v>Mulheres 27-59</v>
      </c>
      <c r="G50" t="s">
        <v>1997</v>
      </c>
      <c r="J50" t="s">
        <v>2101</v>
      </c>
      <c r="K50" t="s">
        <v>2083</v>
      </c>
    </row>
    <row r="51" spans="1:14">
      <c r="A51" t="s">
        <v>2035</v>
      </c>
      <c r="B51" t="s">
        <v>335</v>
      </c>
      <c r="C51" t="s">
        <v>2108</v>
      </c>
      <c r="D51" t="str">
        <f ca="1">IFERROR(__xludf.DUMMYFUNCTION("GOOGLETRANSLATE(C41,""es"",""pt"")"),"Mulheres +60")</f>
        <v>Mulheres +60</v>
      </c>
      <c r="G51" t="s">
        <v>1997</v>
      </c>
      <c r="J51" t="s">
        <v>2101</v>
      </c>
      <c r="K51" t="s">
        <v>2083</v>
      </c>
    </row>
    <row r="52" spans="1:14">
      <c r="A52" t="s">
        <v>2028</v>
      </c>
      <c r="B52" t="s">
        <v>2098</v>
      </c>
      <c r="C52" t="s">
        <v>2109</v>
      </c>
      <c r="D52" t="str">
        <f ca="1">IFERROR(__xludf.DUMMYFUNCTION("GOOGLETRANSLATE(C42,""es"",""pt"")"),"Mulheres")</f>
        <v>Mulheres</v>
      </c>
      <c r="G52" t="s">
        <v>1997</v>
      </c>
      <c r="N52" t="s">
        <v>2110</v>
      </c>
    </row>
    <row r="53" spans="1:14">
      <c r="A53" t="s">
        <v>2020</v>
      </c>
      <c r="B53" t="s">
        <v>336</v>
      </c>
      <c r="C53" t="s">
        <v>2111</v>
      </c>
      <c r="D53" t="str">
        <f ca="1">IFERROR(__xludf.DUMMYFUNCTION("GOOGLETRANSLATE(C43,""es"",""pt"")"),"Total de meninas da casa")</f>
        <v>Total de meninas da casa</v>
      </c>
      <c r="M53" t="s">
        <v>2112</v>
      </c>
    </row>
    <row r="54" spans="1:14">
      <c r="A54" t="s">
        <v>2020</v>
      </c>
      <c r="B54" t="s">
        <v>2113</v>
      </c>
      <c r="C54" t="s">
        <v>2114</v>
      </c>
      <c r="D54" t="str">
        <f ca="1">IFERROR(__xludf.DUMMYFUNCTION("GOOGLETRANSLATE(C44,""es"",""pt"")"),"Total de mulheres da casa")</f>
        <v>Total de mulheres da casa</v>
      </c>
      <c r="M54" t="s">
        <v>2115</v>
      </c>
    </row>
    <row r="55" spans="1:14">
      <c r="A55" t="s">
        <v>2002</v>
      </c>
      <c r="B55" t="s">
        <v>2116</v>
      </c>
      <c r="C55" t="s">
        <v>2117</v>
      </c>
      <c r="D55" t="str">
        <f ca="1">IFERROR(__xludf.DUMMYFUNCTION("GOOGLETRANSLATE(C45,""es"",""pt"")"),"Homens")</f>
        <v>Homens</v>
      </c>
      <c r="H55" t="s">
        <v>2006</v>
      </c>
    </row>
    <row r="56" spans="1:14">
      <c r="A56" t="s">
        <v>2035</v>
      </c>
      <c r="B56" t="s">
        <v>338</v>
      </c>
      <c r="C56" t="s">
        <v>2118</v>
      </c>
      <c r="D56" t="str">
        <f ca="1">IFERROR(__xludf.DUMMYFUNCTION("GOOGLETRANSLATE(C46,""es"",""pt"")"),"Meninos de 0 a 6 meses")</f>
        <v>Meninos de 0 a 6 meses</v>
      </c>
      <c r="G56" t="s">
        <v>1997</v>
      </c>
      <c r="J56" t="s">
        <v>2101</v>
      </c>
      <c r="K56" t="s">
        <v>2083</v>
      </c>
    </row>
    <row r="57" spans="1:14">
      <c r="A57" t="s">
        <v>2035</v>
      </c>
      <c r="B57" t="s">
        <v>339</v>
      </c>
      <c r="C57" t="s">
        <v>2119</v>
      </c>
      <c r="D57" t="str">
        <f ca="1">IFERROR(__xludf.DUMMYFUNCTION("GOOGLETRANSLATE(C47,""es"",""pt"")"),"Meninos 7 meses - 2 anos")</f>
        <v>Meninos 7 meses - 2 anos</v>
      </c>
      <c r="G57" t="s">
        <v>1997</v>
      </c>
      <c r="J57" t="s">
        <v>2101</v>
      </c>
      <c r="K57" t="s">
        <v>2083</v>
      </c>
    </row>
    <row r="58" spans="1:14">
      <c r="A58" t="s">
        <v>2035</v>
      </c>
      <c r="B58" t="s">
        <v>340</v>
      </c>
      <c r="C58" t="s">
        <v>2120</v>
      </c>
      <c r="D58" t="str">
        <f ca="1">IFERROR(__xludf.DUMMYFUNCTION("GOOGLETRANSLATE(C48,""es"",""pt"")"),"Meninos 3-5")</f>
        <v>Meninos 3-5</v>
      </c>
      <c r="G58" t="s">
        <v>1997</v>
      </c>
      <c r="J58" t="s">
        <v>2101</v>
      </c>
      <c r="K58" t="s">
        <v>2083</v>
      </c>
    </row>
    <row r="59" spans="1:14">
      <c r="A59" t="s">
        <v>2035</v>
      </c>
      <c r="B59" t="s">
        <v>341</v>
      </c>
      <c r="C59" t="s">
        <v>2121</v>
      </c>
      <c r="D59" t="str">
        <f ca="1">IFERROR(__xludf.DUMMYFUNCTION("GOOGLETRANSLATE(C49,""es"",""pt"")"),"Meninos 6-11")</f>
        <v>Meninos 6-11</v>
      </c>
      <c r="G59" t="s">
        <v>1997</v>
      </c>
      <c r="J59" t="s">
        <v>2101</v>
      </c>
      <c r="K59" t="s">
        <v>2083</v>
      </c>
    </row>
    <row r="60" spans="1:14">
      <c r="A60" t="s">
        <v>2035</v>
      </c>
      <c r="B60" t="s">
        <v>342</v>
      </c>
      <c r="C60" t="s">
        <v>2122</v>
      </c>
      <c r="D60" t="str">
        <f ca="1">IFERROR(__xludf.DUMMYFUNCTION("GOOGLETRANSLATE(C50,""es"",""pt"")"),"Meninos 12-17")</f>
        <v>Meninos 12-17</v>
      </c>
      <c r="G60" t="s">
        <v>1997</v>
      </c>
      <c r="J60" t="s">
        <v>2101</v>
      </c>
      <c r="K60" t="s">
        <v>2083</v>
      </c>
    </row>
    <row r="61" spans="1:14">
      <c r="A61" t="s">
        <v>2035</v>
      </c>
      <c r="B61" t="s">
        <v>343</v>
      </c>
      <c r="C61" t="s">
        <v>2123</v>
      </c>
      <c r="D61" t="str">
        <f ca="1">IFERROR(__xludf.DUMMYFUNCTION("GOOGLETRANSLATE(C51,""es"",""pt"")"),"Homens 18-26")</f>
        <v>Homens 18-26</v>
      </c>
      <c r="G61" t="s">
        <v>1997</v>
      </c>
      <c r="J61" t="s">
        <v>2101</v>
      </c>
      <c r="K61" t="s">
        <v>2083</v>
      </c>
    </row>
    <row r="62" spans="1:14">
      <c r="A62" t="s">
        <v>2035</v>
      </c>
      <c r="B62" t="s">
        <v>344</v>
      </c>
      <c r="C62" t="s">
        <v>2124</v>
      </c>
      <c r="D62" t="str">
        <f ca="1">IFERROR(__xludf.DUMMYFUNCTION("GOOGLETRANSLATE(C52,""es"",""pt"")"),"Homens 27-59")</f>
        <v>Homens 27-59</v>
      </c>
      <c r="G62" t="s">
        <v>1997</v>
      </c>
      <c r="J62" t="s">
        <v>2101</v>
      </c>
      <c r="K62" t="s">
        <v>2083</v>
      </c>
    </row>
    <row r="63" spans="1:14">
      <c r="A63" t="s">
        <v>2035</v>
      </c>
      <c r="B63" t="s">
        <v>345</v>
      </c>
      <c r="C63" t="s">
        <v>2125</v>
      </c>
      <c r="D63" t="str">
        <f ca="1">IFERROR(__xludf.DUMMYFUNCTION("GOOGLETRANSLATE(C53,""es"",""pt"")"),"Homens +60")</f>
        <v>Homens +60</v>
      </c>
      <c r="G63" t="s">
        <v>1997</v>
      </c>
      <c r="J63" t="s">
        <v>2101</v>
      </c>
      <c r="K63" t="s">
        <v>2083</v>
      </c>
    </row>
    <row r="64" spans="1:14">
      <c r="A64" t="s">
        <v>2028</v>
      </c>
      <c r="B64" t="s">
        <v>2116</v>
      </c>
      <c r="C64" t="s">
        <v>2117</v>
      </c>
      <c r="D64" t="str">
        <f ca="1">IFERROR(__xludf.DUMMYFUNCTION("GOOGLETRANSLATE(C54,""es"",""pt"")"),"Homens")</f>
        <v>Homens</v>
      </c>
    </row>
    <row r="65" spans="1:13">
      <c r="A65" t="s">
        <v>2020</v>
      </c>
      <c r="B65" t="s">
        <v>346</v>
      </c>
      <c r="C65" t="s">
        <v>2126</v>
      </c>
      <c r="D65" t="str">
        <f ca="1">IFERROR(__xludf.DUMMYFUNCTION("GOOGLETRANSLATE(C55,""es"",""pt"")"),"meninos da casa")</f>
        <v>meninos da casa</v>
      </c>
      <c r="M65" t="s">
        <v>2127</v>
      </c>
    </row>
    <row r="66" spans="1:13">
      <c r="A66" t="s">
        <v>2020</v>
      </c>
      <c r="B66" t="s">
        <v>347</v>
      </c>
      <c r="C66" t="s">
        <v>2128</v>
      </c>
      <c r="D66" t="str">
        <f ca="1">IFERROR(__xludf.DUMMYFUNCTION("GOOGLETRANSLATE(C56,""es"",""pt"")"),"Total de homens da casa")</f>
        <v>Total de homens da casa</v>
      </c>
      <c r="J66" t="s">
        <v>2110</v>
      </c>
      <c r="M66" t="s">
        <v>2129</v>
      </c>
    </row>
    <row r="67" spans="1:13">
      <c r="A67" t="s">
        <v>2020</v>
      </c>
      <c r="B67" t="s">
        <v>348</v>
      </c>
      <c r="C67" t="s">
        <v>2130</v>
      </c>
      <c r="D67" t="str">
        <f ca="1">IFERROR(__xludf.DUMMYFUNCTION("GOOGLETRANSLATE(C58,""es"",""pt"")"),"Total de crianças menores de 5 anos")</f>
        <v>Total de crianças menores de 5 anos</v>
      </c>
      <c r="M67" t="s">
        <v>2131</v>
      </c>
    </row>
    <row r="68" spans="1:13">
      <c r="A68" t="s">
        <v>2020</v>
      </c>
      <c r="B68" t="s">
        <v>349</v>
      </c>
      <c r="C68" t="s">
        <v>2132</v>
      </c>
      <c r="D68" t="str">
        <f ca="1">IFERROR(__xludf.DUMMYFUNCTION("GOOGLETRANSLATE(C59,""es"",""pt"")"),"Total de crianças da casa")</f>
        <v>Total de crianças da casa</v>
      </c>
      <c r="M68" t="s">
        <v>2133</v>
      </c>
    </row>
    <row r="69" spans="1:13">
      <c r="A69" t="s">
        <v>2020</v>
      </c>
      <c r="B69" t="s">
        <v>350</v>
      </c>
      <c r="C69" t="s">
        <v>2134</v>
      </c>
      <c r="D69" t="str">
        <f ca="1">IFERROR(__xludf.DUMMYFUNCTION("GOOGLETRANSLATE(C60,""es"",""pt"")"),"Total de membros da casa")</f>
        <v>Total de membros da casa</v>
      </c>
      <c r="M69" t="s">
        <v>2135</v>
      </c>
    </row>
    <row r="70" spans="1:13">
      <c r="A70" t="s">
        <v>2020</v>
      </c>
      <c r="B70" t="s">
        <v>2136</v>
      </c>
      <c r="C70" t="s">
        <v>2137</v>
      </c>
      <c r="D70" t="str">
        <f ca="1">IFERROR(__xludf.DUMMYFUNCTION("GOOGLETRANSLATE(C61,""es"",""pt"")"),"Total de membros da casa")</f>
        <v>Total de membros da casa</v>
      </c>
      <c r="M70" t="s">
        <v>2138</v>
      </c>
    </row>
    <row r="71" spans="1:13">
      <c r="A71" t="s">
        <v>2020</v>
      </c>
      <c r="B71" t="s">
        <v>352</v>
      </c>
      <c r="C71" t="s">
        <v>2139</v>
      </c>
      <c r="D71" t="str">
        <f ca="1">IFERROR(__xludf.DUMMYFUNCTION("GOOGLETRANSLATE(C62,""es"",""pt"")"),"Total de membros da casa com idade para ingressar no ensino superior")</f>
        <v>Total de membros da casa com idade para ingressar no ensino superior</v>
      </c>
      <c r="M71" t="s">
        <v>2140</v>
      </c>
    </row>
    <row r="72" spans="1:13">
      <c r="A72" t="s">
        <v>2031</v>
      </c>
      <c r="B72" t="s">
        <v>353</v>
      </c>
      <c r="C72" t="s">
        <v>2141</v>
      </c>
      <c r="D72" t="s">
        <v>2142</v>
      </c>
      <c r="G72" t="s">
        <v>1997</v>
      </c>
      <c r="I72" t="s">
        <v>2143</v>
      </c>
    </row>
    <row r="73" spans="1:13">
      <c r="A73" t="s">
        <v>2002</v>
      </c>
      <c r="B73" t="s">
        <v>2144</v>
      </c>
      <c r="C73" t="s">
        <v>2145</v>
      </c>
      <c r="D73" t="s">
        <v>2146</v>
      </c>
      <c r="H73" t="s">
        <v>2006</v>
      </c>
    </row>
    <row r="74" spans="1:13">
      <c r="A74" t="s">
        <v>2147</v>
      </c>
      <c r="B74" t="s">
        <v>354</v>
      </c>
      <c r="C74" t="s">
        <v>2148</v>
      </c>
      <c r="D74" t="str">
        <f ca="1">IFERROR(__xludf.DUMMYFUNCTION("GOOGLETRANSLATE(C63,""es"",""pt"")"),"dificuldade em ver, mesmo que eles usem óculos")</f>
        <v>dificuldade em ver, mesmo que eles usem óculos</v>
      </c>
      <c r="G74" t="s">
        <v>1997</v>
      </c>
    </row>
    <row r="75" spans="1:13">
      <c r="A75" t="s">
        <v>2149</v>
      </c>
      <c r="B75" t="s">
        <v>355</v>
      </c>
      <c r="C75" t="s">
        <v>2150</v>
      </c>
      <c r="D75" t="str">
        <f ca="1">IFERROR(__xludf.DUMMYFUNCTION("GOOGLETRANSLATE(C64,""es"",""pt"")"),"dificuldade em ouvir, mesmo que use fones de ouvido?")</f>
        <v>dificuldade em ouvir, mesmo que use fones de ouvido?</v>
      </c>
      <c r="G75" t="s">
        <v>1997</v>
      </c>
    </row>
    <row r="76" spans="1:13">
      <c r="A76" t="s">
        <v>2151</v>
      </c>
      <c r="B76" t="s">
        <v>2152</v>
      </c>
      <c r="C76" t="s">
        <v>2153</v>
      </c>
      <c r="D76" t="str">
        <f ca="1">IFERROR(__xludf.DUMMYFUNCTION("GOOGLETRANSLATE(C65,""es"",""pt"")"),"dificuldade em caminhar ou subir escadas?")</f>
        <v>dificuldade em caminhar ou subir escadas?</v>
      </c>
    </row>
    <row r="77" spans="1:13">
      <c r="A77" t="s">
        <v>2154</v>
      </c>
      <c r="B77" t="s">
        <v>357</v>
      </c>
      <c r="C77" t="s">
        <v>2155</v>
      </c>
      <c r="D77" t="str">
        <f ca="1">IFERROR(__xludf.DUMMYFUNCTION("GOOGLETRANSLATE(C66,""es"",""pt"")"),"dificuldade em lembrar ou se concentrar?")</f>
        <v>dificuldade em lembrar ou se concentrar?</v>
      </c>
      <c r="G77" t="s">
        <v>1997</v>
      </c>
    </row>
    <row r="78" spans="1:13">
      <c r="A78" t="s">
        <v>2156</v>
      </c>
      <c r="B78" t="s">
        <v>2157</v>
      </c>
      <c r="C78" t="s">
        <v>2158</v>
      </c>
      <c r="D78" t="str">
        <f ca="1">IFERROR(__xludf.DUMMYFUNCTION("GOOGLETRANSLATE(C67,""es"",""pt"")"),"dificuldade em lavar ou se vestir completamente?")</f>
        <v>dificuldade em lavar ou se vestir completamente?</v>
      </c>
      <c r="G78" t="s">
        <v>1997</v>
      </c>
    </row>
    <row r="79" spans="1:13">
      <c r="A79" t="s">
        <v>2159</v>
      </c>
      <c r="B79" t="s">
        <v>2160</v>
      </c>
      <c r="C79" t="s">
        <v>2161</v>
      </c>
      <c r="D79" t="str">
        <f ca="1">IFERROR(__xludf.DUMMYFUNCTION("GOOGLETRANSLATE(C68,""es"",""pt"")"),"dificuldade em se comunicar, entender ou ser entendido?")</f>
        <v>dificuldade em se comunicar, entender ou ser entendido?</v>
      </c>
      <c r="G79" t="s">
        <v>1997</v>
      </c>
    </row>
    <row r="80" spans="1:13" ht="17.25" customHeight="1">
      <c r="A80" t="s">
        <v>2162</v>
      </c>
      <c r="B80" t="s">
        <v>360</v>
      </c>
      <c r="C80" t="s">
        <v>2163</v>
      </c>
      <c r="D80" t="str">
        <f ca="1">IFERROR(__xludf.DUMMYFUNCTION("GOOGLETRANSLATE(C69,""es"",""pt"")"),"Dos membros incapacitados, algum deles é o chefe da casa?")</f>
        <v>Dos membros incapacitados, algum deles é o chefe da casa?</v>
      </c>
      <c r="G80" t="s">
        <v>1997</v>
      </c>
      <c r="I80" t="s">
        <v>2164</v>
      </c>
    </row>
    <row r="81" spans="1:13">
      <c r="A81" t="s">
        <v>2028</v>
      </c>
      <c r="B81" t="s">
        <v>2144</v>
      </c>
      <c r="C81" t="s">
        <v>2165</v>
      </c>
      <c r="D81" t="s">
        <v>2166</v>
      </c>
    </row>
    <row r="82" spans="1:13">
      <c r="A82" t="s">
        <v>2002</v>
      </c>
      <c r="B82" t="s">
        <v>2167</v>
      </c>
      <c r="C82" t="s">
        <v>2168</v>
      </c>
      <c r="D82" t="s">
        <v>2169</v>
      </c>
    </row>
    <row r="83" spans="1:13">
      <c r="A83" t="s">
        <v>2170</v>
      </c>
      <c r="B83" t="s">
        <v>2171</v>
      </c>
      <c r="C83" t="s">
        <v>2172</v>
      </c>
      <c r="D83" t="str">
        <f ca="1">IFERROR(__xludf.DUMMYFUNCTION("GOOGLETRANSLATE(C70,""es"",""pt"")"),"Nesta casa, existe algum membro que tenha uma doença crônica (como diabetes, hipertensão, câncer etc.)?")</f>
        <v>Nesta casa, existe algum membro que tenha uma doença crônica (como diabetes, hipertensão, câncer etc.)?</v>
      </c>
      <c r="G83" t="s">
        <v>1997</v>
      </c>
    </row>
    <row r="84" spans="1:13">
      <c r="A84" t="s">
        <v>2173</v>
      </c>
      <c r="B84" t="s">
        <v>2174</v>
      </c>
      <c r="C84" t="s">
        <v>2175</v>
      </c>
      <c r="D84" t="str">
        <f ca="1">IFERROR(__xludf.DUMMYFUNCTION("GOOGLETRANSLATE(C71,""es"",""pt"")"),"Dos membros com doenças crônicas, algum deles é o chefe desta casa?")</f>
        <v>Dos membros com doenças crônicas, algum deles é o chefe desta casa?</v>
      </c>
      <c r="G84" t="s">
        <v>1997</v>
      </c>
      <c r="I84" t="s">
        <v>2176</v>
      </c>
    </row>
    <row r="85" spans="1:13">
      <c r="A85" t="s">
        <v>2028</v>
      </c>
      <c r="B85" t="s">
        <v>2167</v>
      </c>
      <c r="C85" t="s">
        <v>2177</v>
      </c>
      <c r="D85" t="s">
        <v>2178</v>
      </c>
    </row>
    <row r="86" spans="1:13">
      <c r="A86" t="s">
        <v>2002</v>
      </c>
      <c r="B86" t="s">
        <v>2179</v>
      </c>
      <c r="C86" t="s">
        <v>2180</v>
      </c>
      <c r="D86" t="s">
        <v>2181</v>
      </c>
    </row>
    <row r="87" spans="1:13">
      <c r="A87" t="s">
        <v>2182</v>
      </c>
      <c r="B87" t="s">
        <v>363</v>
      </c>
      <c r="C87" t="s">
        <v>2183</v>
      </c>
      <c r="D87" t="str">
        <f ca="1">IFERROR(__xludf.DUMMYFUNCTION("GOOGLETRANSLATE(C72,""es"",""pt"")"),"Incluindo você, existem membros desta casa que são considerados uma população lésbica, gay, bissexual, transexual ou intersexal (LGBTQ)?")</f>
        <v>Incluindo você, existem membros desta casa que são considerados uma população lésbica, gay, bissexual, transexual ou intersexal (LGBTQ)?</v>
      </c>
      <c r="E87" t="s">
        <v>2184</v>
      </c>
      <c r="F87" t="s">
        <v>2185</v>
      </c>
      <c r="G87" t="s">
        <v>1997</v>
      </c>
    </row>
    <row r="88" spans="1:13">
      <c r="A88" t="s">
        <v>2028</v>
      </c>
      <c r="B88" t="s">
        <v>2179</v>
      </c>
      <c r="C88" t="s">
        <v>2186</v>
      </c>
      <c r="D88" t="s">
        <v>2187</v>
      </c>
    </row>
    <row r="89" spans="1:13">
      <c r="A89" t="s">
        <v>2002</v>
      </c>
      <c r="B89" t="s">
        <v>2188</v>
      </c>
      <c r="C89" t="s">
        <v>2189</v>
      </c>
      <c r="D89" t="s">
        <v>2190</v>
      </c>
      <c r="H89" t="s">
        <v>2006</v>
      </c>
      <c r="I89" t="s">
        <v>2191</v>
      </c>
    </row>
    <row r="90" spans="1:13">
      <c r="A90" t="s">
        <v>2035</v>
      </c>
      <c r="B90" t="s">
        <v>2192</v>
      </c>
      <c r="C90" t="s">
        <v>2193</v>
      </c>
      <c r="D90" t="str">
        <f ca="1">IFERROR(__xludf.DUMMYFUNCTION("GOOGLETRANSLATE(C73,""es"",""pt"")"),"Quantas mulheres nesta casa entre 18 e 60 anos estão grávidas ou amamentando?")</f>
        <v>Quantas mulheres nesta casa entre 18 e 60 anos estão grávidas ou amamentando?</v>
      </c>
      <c r="G90" t="s">
        <v>1997</v>
      </c>
      <c r="J90" t="s">
        <v>2194</v>
      </c>
      <c r="K90" t="s">
        <v>2195</v>
      </c>
    </row>
    <row r="91" spans="1:13">
      <c r="A91" t="s">
        <v>2035</v>
      </c>
      <c r="B91" t="s">
        <v>365</v>
      </c>
      <c r="C91" t="s">
        <v>2196</v>
      </c>
      <c r="D91" t="str">
        <f ca="1">IFERROR(__xludf.DUMMYFUNCTION("GOOGLETRANSLATE(C74,""es"",""pt"")"),"Quantas mulheres nesta casa entre 12 e 18 estão grávidas ou amamentando?")</f>
        <v>Quantas mulheres nesta casa entre 12 e 18 estão grávidas ou amamentando?</v>
      </c>
      <c r="G91" t="s">
        <v>1997</v>
      </c>
      <c r="J91" t="s">
        <v>2197</v>
      </c>
      <c r="K91" t="s">
        <v>2195</v>
      </c>
    </row>
    <row r="92" spans="1:13">
      <c r="A92" t="s">
        <v>2035</v>
      </c>
      <c r="B92" t="s">
        <v>366</v>
      </c>
      <c r="C92" t="s">
        <v>2198</v>
      </c>
      <c r="D92" t="s">
        <v>2199</v>
      </c>
      <c r="G92" t="s">
        <v>1997</v>
      </c>
      <c r="J92" t="s">
        <v>2194</v>
      </c>
      <c r="K92" t="s">
        <v>2195</v>
      </c>
    </row>
    <row r="93" spans="1:13">
      <c r="A93" t="s">
        <v>2035</v>
      </c>
      <c r="B93" t="s">
        <v>367</v>
      </c>
      <c r="C93" t="s">
        <v>2200</v>
      </c>
      <c r="D93" t="s">
        <v>2201</v>
      </c>
      <c r="G93" t="s">
        <v>1997</v>
      </c>
      <c r="J93" t="s">
        <v>2197</v>
      </c>
      <c r="K93" t="s">
        <v>2195</v>
      </c>
    </row>
    <row r="94" spans="1:13">
      <c r="A94" t="s">
        <v>2020</v>
      </c>
      <c r="B94" t="s">
        <v>2202</v>
      </c>
      <c r="C94" t="s">
        <v>2203</v>
      </c>
      <c r="D94" t="str">
        <f ca="1">IFERROR(__xludf.DUMMYFUNCTION("GOOGLETRANSLATE(C75,""es"",""pt"")"),"Total de mulheres grávidas")</f>
        <v>Total de mulheres grávidas</v>
      </c>
      <c r="M94" t="s">
        <v>2204</v>
      </c>
    </row>
    <row r="95" spans="1:13">
      <c r="A95" t="s">
        <v>2020</v>
      </c>
      <c r="B95" t="s">
        <v>369</v>
      </c>
      <c r="C95" t="s">
        <v>2205</v>
      </c>
      <c r="D95" t="s">
        <v>2206</v>
      </c>
      <c r="M95" t="s">
        <v>2207</v>
      </c>
    </row>
    <row r="96" spans="1:13">
      <c r="A96" t="s">
        <v>2028</v>
      </c>
      <c r="B96" t="s">
        <v>2188</v>
      </c>
      <c r="C96" t="s">
        <v>2208</v>
      </c>
      <c r="D96" t="s">
        <v>2209</v>
      </c>
    </row>
    <row r="97" spans="1:10">
      <c r="A97" t="s">
        <v>2002</v>
      </c>
      <c r="B97" t="s">
        <v>2210</v>
      </c>
      <c r="C97" t="s">
        <v>2211</v>
      </c>
      <c r="D97" t="s">
        <v>2212</v>
      </c>
    </row>
    <row r="98" spans="1:10">
      <c r="A98" t="s">
        <v>2213</v>
      </c>
      <c r="B98" t="s">
        <v>2214</v>
      </c>
      <c r="C98" t="s">
        <v>2215</v>
      </c>
      <c r="D98" t="str">
        <f ca="1">IFERROR(__xludf.DUMMYFUNCTION("GOOGLETRANSLATE(C76,""es"",""pt"")"),"Os membros desta casa pertencem a um grupo indígena?")</f>
        <v>Os membros desta casa pertencem a um grupo indígena?</v>
      </c>
      <c r="G98" t="s">
        <v>1997</v>
      </c>
    </row>
    <row r="99" spans="1:10">
      <c r="A99" t="s">
        <v>2216</v>
      </c>
      <c r="B99" t="s">
        <v>371</v>
      </c>
      <c r="C99" t="s">
        <v>2217</v>
      </c>
      <c r="D99" t="str">
        <f ca="1">IFERROR(__xludf.DUMMYFUNCTION("GOOGLETRANSLATE(C77,""es"",""pt"")"),"Especifique a qual grupo indígena os membros desta casa pertencem. Selecione todos aqueles que se aplicam")</f>
        <v>Especifique a qual grupo indígena os membros desta casa pertencem. Selecione todos aqueles que se aplicam</v>
      </c>
      <c r="I99" t="s">
        <v>2218</v>
      </c>
      <c r="J99" t="s">
        <v>2091</v>
      </c>
    </row>
    <row r="100" spans="1:10">
      <c r="A100" t="s">
        <v>2000</v>
      </c>
      <c r="B100" t="s">
        <v>372</v>
      </c>
      <c r="C100" t="s">
        <v>2219</v>
      </c>
      <c r="D100" t="str">
        <f ca="1">IFERROR(__xludf.DUMMYFUNCTION("GOOGLETRANSLATE(C78,""es"",""pt"")"),"Especifique a qual outro grupo indígena os membros desta casa pertencem.")</f>
        <v>Especifique a qual outro grupo indígena os membros desta casa pertencem.</v>
      </c>
      <c r="I100" t="s">
        <v>2220</v>
      </c>
    </row>
    <row r="101" spans="1:10">
      <c r="A101" t="s">
        <v>2221</v>
      </c>
      <c r="B101" t="s">
        <v>2210</v>
      </c>
      <c r="C101" t="s">
        <v>2211</v>
      </c>
      <c r="D101" t="s">
        <v>2222</v>
      </c>
    </row>
    <row r="102" spans="1:10">
      <c r="A102" t="s">
        <v>2002</v>
      </c>
      <c r="B102" t="s">
        <v>2223</v>
      </c>
      <c r="C102" t="s">
        <v>2224</v>
      </c>
      <c r="D102" t="s">
        <v>2225</v>
      </c>
      <c r="I102" t="s">
        <v>2226</v>
      </c>
    </row>
    <row r="103" spans="1:10">
      <c r="A103" t="s">
        <v>2227</v>
      </c>
      <c r="B103" t="s">
        <v>2228</v>
      </c>
      <c r="C103" t="s">
        <v>2229</v>
      </c>
      <c r="D103" t="str">
        <f ca="1">IFERROR(__xludf.DUMMYFUNCTION("GOOGLETRANSLATE(C80,""es"",""pt"")"),"Há quanto tempo você mora em Boa Vista?")</f>
        <v>Há quanto tempo você mora em Boa Vista?</v>
      </c>
      <c r="G103" t="s">
        <v>1997</v>
      </c>
      <c r="I103" t="s">
        <v>2226</v>
      </c>
    </row>
    <row r="104" spans="1:10">
      <c r="A104" t="s">
        <v>2230</v>
      </c>
      <c r="B104" t="s">
        <v>2231</v>
      </c>
      <c r="C104" t="s">
        <v>2232</v>
      </c>
      <c r="D104" t="str">
        <f ca="1">IFERROR(__xludf.DUMMYFUNCTION("GOOGLETRANSLATE(C81,""es"",""pt"")"),"Por favor, indique o estado da Venezuela em que os membros desta casa viveram antes de chegar ao Brasil")</f>
        <v>Por favor, indique o estado da Venezuela em que os membros desta casa viveram antes de chegar ao Brasil</v>
      </c>
      <c r="G104" t="s">
        <v>1997</v>
      </c>
      <c r="H104" t="s">
        <v>2089</v>
      </c>
      <c r="I104" t="s">
        <v>2226</v>
      </c>
    </row>
    <row r="105" spans="1:10">
      <c r="A105" t="s">
        <v>2233</v>
      </c>
      <c r="B105" t="s">
        <v>375</v>
      </c>
      <c r="C105" t="s">
        <v>2234</v>
      </c>
      <c r="D105" t="str">
        <f ca="1">IFERROR(__xludf.DUMMYFUNCTION("GOOGLETRANSLATE(C82,""es"",""pt"")"),"Em média, em que nível de domínio da língua portuguesa se encontra a maioria dos membros desta casa?")</f>
        <v>Em média, em que nível de domínio da língua portuguesa se encontra a maioria dos membros desta casa?</v>
      </c>
      <c r="G105" t="s">
        <v>1997</v>
      </c>
      <c r="I105" t="s">
        <v>2226</v>
      </c>
    </row>
    <row r="106" spans="1:10">
      <c r="A106" t="s">
        <v>2235</v>
      </c>
      <c r="B106" t="s">
        <v>2236</v>
      </c>
      <c r="C106" t="s">
        <v>2237</v>
      </c>
      <c r="D106" t="str">
        <f ca="1">IFERROR(__xludf.DUMMYFUNCTION("GOOGLETRANSLATE(C83,""es"",""pt"")"),"Todos os membros desta casa têm documentos de regularização migratória (residência ou protocolo de refúgio)?")</f>
        <v>Todos os membros desta casa têm documentos de regularização migratória (residência ou protocolo de refúgio)?</v>
      </c>
      <c r="I106" t="s">
        <v>2226</v>
      </c>
    </row>
    <row r="107" spans="1:10">
      <c r="A107" t="s">
        <v>2238</v>
      </c>
      <c r="B107" t="s">
        <v>377</v>
      </c>
      <c r="C107" t="s">
        <v>2239</v>
      </c>
      <c r="D107" t="str">
        <f ca="1">IFERROR(__xludf.DUMMYFUNCTION("GOOGLETRANSLATE(C84,""es"",""pt"")"),"Por que há pelo menos um membro da casa sem documentos de regularização migratória?")</f>
        <v>Por que há pelo menos um membro da casa sem documentos de regularização migratória?</v>
      </c>
      <c r="I107" t="s">
        <v>2240</v>
      </c>
    </row>
    <row r="108" spans="1:10">
      <c r="A108" t="s">
        <v>2241</v>
      </c>
      <c r="B108" t="s">
        <v>2242</v>
      </c>
      <c r="C108" t="s">
        <v>2243</v>
      </c>
      <c r="D108" t="str">
        <f ca="1">IFERROR(__xludf.DUMMYFUNCTION("GOOGLETRANSLATE(C85,""es"",""pt"")"),"Qual é a sua intenção e da maioria dos membros da casa durante o próximo ano?")</f>
        <v>Qual é a sua intenção e da maioria dos membros da casa durante o próximo ano?</v>
      </c>
      <c r="G108" t="s">
        <v>1997</v>
      </c>
      <c r="I108" t="s">
        <v>2226</v>
      </c>
    </row>
    <row r="109" spans="1:10">
      <c r="A109" t="s">
        <v>2244</v>
      </c>
      <c r="B109" t="s">
        <v>2245</v>
      </c>
      <c r="C109" t="s">
        <v>2246</v>
      </c>
      <c r="D109" t="str">
        <f ca="1">IFERROR(__xludf.DUMMYFUNCTION("GOOGLETRANSLATE(C86,""es"",""pt"")"),"Em que outro país eles querem se estabelecer (fora de Ven e Brasil) durante o próximo ano?")</f>
        <v>Em que outro país eles querem se estabelecer (fora de Ven e Brasil) durante o próximo ano?</v>
      </c>
      <c r="G109" t="s">
        <v>1997</v>
      </c>
      <c r="H109" t="s">
        <v>2089</v>
      </c>
      <c r="I109" t="s">
        <v>2247</v>
      </c>
    </row>
    <row r="110" spans="1:10">
      <c r="A110" t="s">
        <v>2248</v>
      </c>
      <c r="B110" t="s">
        <v>380</v>
      </c>
      <c r="C110" t="s">
        <v>2249</v>
      </c>
      <c r="D110" t="str">
        <f ca="1">IFERROR(__xludf.DUMMYFUNCTION("GOOGLETRANSLATE(C87,""es"",""pt"")"),"Para que outra cidade de Brasil vocês querem se mudar?")</f>
        <v>Para que outra cidade de Brasil vocês querem se mudar?</v>
      </c>
      <c r="G110" t="s">
        <v>1997</v>
      </c>
      <c r="I110" t="s">
        <v>2250</v>
      </c>
    </row>
    <row r="111" spans="1:10">
      <c r="A111" t="s">
        <v>2221</v>
      </c>
      <c r="B111" t="s">
        <v>2223</v>
      </c>
      <c r="C111" t="s">
        <v>2251</v>
      </c>
      <c r="D111" t="s">
        <v>2252</v>
      </c>
    </row>
    <row r="112" spans="1:10">
      <c r="A112" t="s">
        <v>2002</v>
      </c>
      <c r="B112" t="s">
        <v>2253</v>
      </c>
      <c r="C112" t="s">
        <v>2254</v>
      </c>
      <c r="D112" t="s">
        <v>2255</v>
      </c>
      <c r="I112" t="s">
        <v>2226</v>
      </c>
    </row>
    <row r="113" spans="1:10">
      <c r="A113" t="s">
        <v>2256</v>
      </c>
      <c r="B113" t="s">
        <v>381</v>
      </c>
      <c r="C113" t="s">
        <v>2257</v>
      </c>
      <c r="D113" t="str">
        <f ca="1">IFERROR(__xludf.DUMMYFUNCTION("GOOGLETRANSLATE(C88,""es"",""pt"")"),"Vocês conhecem o programa de interiorização de Operação Acolhida?")</f>
        <v>Vocês conhecem o programa de interiorização de Operação Acolhida?</v>
      </c>
      <c r="G113" t="s">
        <v>1997</v>
      </c>
      <c r="I113" t="s">
        <v>2226</v>
      </c>
    </row>
    <row r="114" spans="1:10">
      <c r="A114" t="s">
        <v>2258</v>
      </c>
      <c r="B114" t="s">
        <v>382</v>
      </c>
      <c r="C114" t="s">
        <v>2259</v>
      </c>
      <c r="D114" t="str">
        <f ca="1">IFERROR(__xludf.DUMMYFUNCTION("GOOGLETRANSLATE(C89,""es"",""pt"")"),"Você e os membros desta casa estão interessados ​​em viajar para outra cidade no Brasil através dos serviços de interiorização de Operação Acolhida?")</f>
        <v>Você e os membros desta casa estão interessados ​​em viajar para outra cidade no Brasil através dos serviços de interiorização de Operação Acolhida?</v>
      </c>
      <c r="G114" t="s">
        <v>1997</v>
      </c>
      <c r="I114" t="s">
        <v>2260</v>
      </c>
    </row>
    <row r="115" spans="1:10">
      <c r="A115" t="s">
        <v>2261</v>
      </c>
      <c r="B115" t="s">
        <v>2262</v>
      </c>
      <c r="C115" t="s">
        <v>2263</v>
      </c>
      <c r="D115" t="str">
        <f ca="1">IFERROR(__xludf.DUMMYFUNCTION("GOOGLETRANSLATE(C90,""es"",""pt"")"),"Por que vocês não estão interessados ​​em se mudar para outra cidade no Brasil através do programa de interiorização?")</f>
        <v>Por que vocês não estão interessados ​​em se mudar para outra cidade no Brasil através do programa de interiorização?</v>
      </c>
      <c r="G115" t="s">
        <v>1997</v>
      </c>
      <c r="I115" t="s">
        <v>2264</v>
      </c>
      <c r="J115" t="s">
        <v>2091</v>
      </c>
    </row>
    <row r="116" spans="1:10">
      <c r="A116" t="s">
        <v>2000</v>
      </c>
      <c r="B116" t="s">
        <v>2265</v>
      </c>
      <c r="C116" t="s">
        <v>2266</v>
      </c>
      <c r="D116" t="s">
        <v>2267</v>
      </c>
      <c r="I116" t="s">
        <v>2268</v>
      </c>
    </row>
    <row r="117" spans="1:10">
      <c r="A117" t="s">
        <v>2221</v>
      </c>
      <c r="B117" t="s">
        <v>2253</v>
      </c>
      <c r="C117" t="s">
        <v>2269</v>
      </c>
      <c r="D117" t="s">
        <v>2270</v>
      </c>
      <c r="G117" t="s">
        <v>1997</v>
      </c>
    </row>
    <row r="118" spans="1:10">
      <c r="A118" t="s">
        <v>2002</v>
      </c>
      <c r="B118" t="s">
        <v>2271</v>
      </c>
      <c r="C118" t="s">
        <v>2272</v>
      </c>
      <c r="D118" t="s">
        <v>2273</v>
      </c>
      <c r="G118" t="s">
        <v>1997</v>
      </c>
    </row>
    <row r="119" spans="1:10">
      <c r="A119" t="s">
        <v>2274</v>
      </c>
      <c r="B119" t="s">
        <v>2275</v>
      </c>
      <c r="C119" t="s">
        <v>2276</v>
      </c>
      <c r="D119" t="str">
        <f ca="1">IFERROR(__xludf.DUMMYFUNCTION("GOOGLETRANSLATE(C91,""es"",""pt"")"),"Você e os membros desta casa estão registrados no Cadastro Unico?")</f>
        <v>Você e os membros desta casa estão registrados no Cadastro Unico?</v>
      </c>
    </row>
    <row r="120" spans="1:10">
      <c r="A120" t="s">
        <v>2277</v>
      </c>
      <c r="B120" t="s">
        <v>2278</v>
      </c>
      <c r="C120" t="s">
        <v>2279</v>
      </c>
      <c r="D120" t="str">
        <f ca="1">IFERROR(__xludf.DUMMYFUNCTION("GOOGLETRANSLATE(C92,""es"",""pt"")"),"Quais são as razões pelas quais vocês não estão registrados?")</f>
        <v>Quais são as razões pelas quais vocês não estão registrados?</v>
      </c>
      <c r="I120" t="s">
        <v>2280</v>
      </c>
      <c r="J120" t="s">
        <v>2091</v>
      </c>
    </row>
    <row r="121" spans="1:10">
      <c r="A121" t="s">
        <v>2281</v>
      </c>
      <c r="B121" t="s">
        <v>2282</v>
      </c>
      <c r="C121" t="s">
        <v>2283</v>
      </c>
      <c r="D121" t="str">
        <f ca="1">IFERROR(__xludf.DUMMYFUNCTION("GOOGLETRANSLATE(C93,""es"",""pt"")"),"Você e os membros desta casa estão registrados no Auxilio Brasil (anteriormente Bolsa Familia)}?")</f>
        <v>Você e os membros desta casa estão registrados no Auxilio Brasil (anteriormente Bolsa Familia)}?</v>
      </c>
      <c r="G121" t="s">
        <v>1997</v>
      </c>
      <c r="I121" t="s">
        <v>2284</v>
      </c>
    </row>
    <row r="122" spans="1:10">
      <c r="A122" t="s">
        <v>2285</v>
      </c>
      <c r="B122" t="s">
        <v>402</v>
      </c>
      <c r="C122" t="s">
        <v>2286</v>
      </c>
      <c r="D122" t="str">
        <f ca="1">IFERROR(__xludf.DUMMYFUNCTION("GOOGLETRANSLATE(C94,""es"",""pt"")"),"Você e os membros desta casa estão registrados no Benefício de Prestação Continuada (BPC)?")</f>
        <v>Você e os membros desta casa estão registrados no Benefício de Prestação Continuada (BPC)?</v>
      </c>
      <c r="E122" t="s">
        <v>2287</v>
      </c>
      <c r="F122" t="s">
        <v>2288</v>
      </c>
      <c r="G122" t="s">
        <v>1997</v>
      </c>
      <c r="I122" t="s">
        <v>2284</v>
      </c>
    </row>
    <row r="123" spans="1:10">
      <c r="A123" t="s">
        <v>2289</v>
      </c>
      <c r="B123" t="s">
        <v>403</v>
      </c>
      <c r="C123" t="s">
        <v>2290</v>
      </c>
      <c r="D123" t="str">
        <f ca="1">IFERROR(__xludf.DUMMYFUNCTION("GOOGLETRANSLATE(C95,""es"",""pt"")"),"Você e os membros desta casa receberam pelo menos uma cota do Auxilio Emergencial?")</f>
        <v>Você e os membros desta casa receberam pelo menos uma cota do Auxilio Emergencial?</v>
      </c>
      <c r="G123" t="s">
        <v>1997</v>
      </c>
      <c r="I123" t="s">
        <v>2284</v>
      </c>
    </row>
    <row r="124" spans="1:10">
      <c r="A124" t="s">
        <v>2291</v>
      </c>
      <c r="B124" t="s">
        <v>2292</v>
      </c>
      <c r="C124" t="s">
        <v>2293</v>
      </c>
      <c r="D124" t="str">
        <f ca="1">IFERROR(__xludf.DUMMYFUNCTION("GOOGLETRANSLATE(C96,""es"",""pt"")"),"Como você conheceu esses programas sociais (PS)?")</f>
        <v>Como você conheceu esses programas sociais (PS)?</v>
      </c>
      <c r="I124" t="s">
        <v>2294</v>
      </c>
      <c r="J124" t="s">
        <v>2091</v>
      </c>
    </row>
    <row r="125" spans="1:10">
      <c r="A125" t="s">
        <v>2000</v>
      </c>
      <c r="B125" t="s">
        <v>2295</v>
      </c>
      <c r="C125" t="s">
        <v>2296</v>
      </c>
      <c r="D125" t="s">
        <v>2297</v>
      </c>
      <c r="I125" t="s">
        <v>2298</v>
      </c>
    </row>
    <row r="126" spans="1:10">
      <c r="A126" t="s">
        <v>2299</v>
      </c>
      <c r="B126" t="s">
        <v>416</v>
      </c>
      <c r="C126" t="s">
        <v>2300</v>
      </c>
      <c r="D126" t="str">
        <f ca="1">IFERROR(__xludf.DUMMYFUNCTION("GOOGLETRANSLATE(C97,""es"",""pt"")"),"Você conhece, ou qualquer membro desta casa, a Unidade de Assistência Social (CRAS)?")</f>
        <v>Você conhece, ou qualquer membro desta casa, a Unidade de Assistência Social (CRAS)?</v>
      </c>
    </row>
    <row r="127" spans="1:10">
      <c r="A127" t="s">
        <v>2301</v>
      </c>
      <c r="B127" t="s">
        <v>417</v>
      </c>
      <c r="C127" t="s">
        <v>2302</v>
      </c>
      <c r="D127" t="str">
        <f ca="1">IFERROR(__xludf.DUMMYFUNCTION("GOOGLETRANSLATE(C98,""es"",""pt"")"),"Você ou qualquer membro desta casa participaram de atividades fornecidas por psicólogos ou assistentes sociais da Unidade de Assistência Social (CRAs)?")</f>
        <v>Você ou qualquer membro desta casa participaram de atividades fornecidas por psicólogos ou assistentes sociais da Unidade de Assistência Social (CRAs)?</v>
      </c>
      <c r="G127" t="s">
        <v>1997</v>
      </c>
      <c r="I127" t="s">
        <v>2303</v>
      </c>
    </row>
    <row r="128" spans="1:10">
      <c r="A128" t="s">
        <v>2304</v>
      </c>
      <c r="B128" t="s">
        <v>418</v>
      </c>
      <c r="C128" t="s">
        <v>2305</v>
      </c>
      <c r="D128" t="str">
        <f ca="1">IFERROR(__xludf.DUMMYFUNCTION("GOOGLETRANSLATE(C99,""es"",""pt"")"),"Como você qualificaria sua experiência nessas atividades?")</f>
        <v>Como você qualificaria sua experiência nessas atividades?</v>
      </c>
      <c r="G128" t="s">
        <v>1997</v>
      </c>
      <c r="I128" t="s">
        <v>2306</v>
      </c>
    </row>
    <row r="129" spans="1:10">
      <c r="A129" t="s">
        <v>2028</v>
      </c>
      <c r="B129" t="s">
        <v>2271</v>
      </c>
      <c r="C129" t="s">
        <v>2307</v>
      </c>
      <c r="D129" t="s">
        <v>2308</v>
      </c>
      <c r="G129" t="s">
        <v>1997</v>
      </c>
      <c r="I129" t="s">
        <v>2309</v>
      </c>
    </row>
    <row r="130" spans="1:10">
      <c r="A130" t="s">
        <v>2002</v>
      </c>
      <c r="B130" t="s">
        <v>2310</v>
      </c>
      <c r="C130" t="s">
        <v>2311</v>
      </c>
      <c r="D130" t="s">
        <v>2312</v>
      </c>
    </row>
    <row r="131" spans="1:10">
      <c r="A131" t="s">
        <v>2313</v>
      </c>
      <c r="B131" t="s">
        <v>419</v>
      </c>
      <c r="C131" t="s">
        <v>2314</v>
      </c>
      <c r="D131" t="s">
        <v>2315</v>
      </c>
    </row>
    <row r="132" spans="1:10">
      <c r="A132" t="s">
        <v>2316</v>
      </c>
      <c r="B132" t="s">
        <v>420</v>
      </c>
      <c r="C132" t="s">
        <v>2317</v>
      </c>
      <c r="D132" t="str">
        <f ca="1">IFERROR(__xludf.DUMMYFUNCTION("GOOGLETRANSLATE(C100,""es"",""pt"")"),"Há pessoas nesta casa com um diploma técnico/tecnológico da universidade. Este título foi emitido fora do Brasil?")</f>
        <v>Há pessoas nesta casa com um diploma técnico/tecnológico da universidade. Este título foi emitido fora do Brasil?</v>
      </c>
      <c r="I132" t="s">
        <v>2318</v>
      </c>
    </row>
    <row r="133" spans="1:10">
      <c r="A133" t="s">
        <v>2319</v>
      </c>
      <c r="B133" t="s">
        <v>421</v>
      </c>
      <c r="C133" t="s">
        <v>2320</v>
      </c>
      <c r="D133" t="str">
        <f ca="1">IFERROR(__xludf.DUMMYFUNCTION("GOOGLETRANSLATE(C101,""es"",""pt"")"),"As pessoas que têm um diploma técnico, graduação ou pós-graduação conseguiram validar seu título no Brasil?")</f>
        <v>As pessoas que têm um diploma técnico, graduação ou pós-graduação conseguiram validar seu título no Brasil?</v>
      </c>
      <c r="G133" t="s">
        <v>1997</v>
      </c>
      <c r="I133" t="s">
        <v>2321</v>
      </c>
    </row>
    <row r="134" spans="1:10">
      <c r="A134" t="s">
        <v>2322</v>
      </c>
      <c r="B134" t="s">
        <v>422</v>
      </c>
      <c r="C134" t="s">
        <v>2323</v>
      </c>
      <c r="D134" t="str">
        <f ca="1">IFERROR(__xludf.DUMMYFUNCTION("GOOGLETRANSLATE(C102,""es"",""pt"")"),"Onde ou com quem as crianças menores de cinco anos desta casa ficam a maior parte do tempo durante a semana?")</f>
        <v>Onde ou com quem as crianças menores de cinco anos desta casa ficam a maior parte do tempo durante a semana?</v>
      </c>
      <c r="G134" t="s">
        <v>1997</v>
      </c>
      <c r="I134" t="s">
        <v>2324</v>
      </c>
    </row>
    <row r="135" spans="1:10">
      <c r="A135" t="s">
        <v>2035</v>
      </c>
      <c r="B135" t="s">
        <v>423</v>
      </c>
      <c r="C135" t="s">
        <v>2325</v>
      </c>
      <c r="D135" t="str">
        <f ca="1">IFERROR(__xludf.DUMMYFUNCTION("GOOGLETRANSLATE(C103,""es"",""pt"")"),"Quantos dos menores entre 6 e 17 anos frequentam a escola?")</f>
        <v>Quantos dos menores entre 6 e 17 anos frequentam a escola?</v>
      </c>
      <c r="G135" t="s">
        <v>1997</v>
      </c>
      <c r="I135" t="s">
        <v>2326</v>
      </c>
      <c r="J135" t="s">
        <v>2327</v>
      </c>
    </row>
    <row r="136" spans="1:10">
      <c r="A136" t="s">
        <v>2328</v>
      </c>
      <c r="B136" t="s">
        <v>424</v>
      </c>
      <c r="C136" t="s">
        <v>2329</v>
      </c>
      <c r="D136" t="str">
        <f ca="1">IFERROR(__xludf.DUMMYFUNCTION("GOOGLETRANSLATE(C104,""es"",""pt"")"),"Aproximadamente quanto tempo leva para as crianças entre as idades de 6 e 17 anos chegarem à escola? (duração de uma única viagem de ida)")</f>
        <v>Aproximadamente quanto tempo leva para as crianças entre as idades de 6 e 17 anos chegarem à escola? (duração de uma única viagem de ida)</v>
      </c>
      <c r="G136" t="s">
        <v>1997</v>
      </c>
      <c r="I136" t="s">
        <v>2330</v>
      </c>
    </row>
    <row r="137" spans="1:10">
      <c r="A137" t="s">
        <v>2331</v>
      </c>
      <c r="B137" t="s">
        <v>2332</v>
      </c>
      <c r="C137" t="s">
        <v>2333</v>
      </c>
      <c r="D137" t="str">
        <f ca="1">IFERROR(__xludf.DUMMYFUNCTION("GOOGLETRANSLATE(C105,""es"",""pt"")"),"Por que razão ou razões existem menores de idade entre 6 e 17 anos que não frequentam a escola?")</f>
        <v>Por que razão ou razões existem menores de idade entre 6 e 17 anos que não frequentam a escola?</v>
      </c>
      <c r="G137" t="s">
        <v>1997</v>
      </c>
      <c r="I137" t="s">
        <v>2334</v>
      </c>
      <c r="J137" t="s">
        <v>2091</v>
      </c>
    </row>
    <row r="138" spans="1:10">
      <c r="A138" t="s">
        <v>2000</v>
      </c>
      <c r="B138" t="s">
        <v>2335</v>
      </c>
      <c r="C138" t="s">
        <v>2336</v>
      </c>
      <c r="D138" t="s">
        <v>2337</v>
      </c>
      <c r="G138" t="s">
        <v>1997</v>
      </c>
      <c r="I138" t="s">
        <v>2338</v>
      </c>
    </row>
    <row r="139" spans="1:10">
      <c r="A139" t="s">
        <v>2339</v>
      </c>
      <c r="B139" t="s">
        <v>440</v>
      </c>
      <c r="C139" t="s">
        <v>2340</v>
      </c>
      <c r="D139" t="str">
        <f ca="1">IFERROR(__xludf.DUMMYFUNCTION("GOOGLETRANSLATE(C106,""es"",""pt"")"),"Nesta casa, vocês sabem como ter acesso ao ensino técnico, graduação ou pós-graduação no Brasil?")</f>
        <v>Nesta casa, vocês sabem como ter acesso ao ensino técnico, graduação ou pós-graduação no Brasil?</v>
      </c>
      <c r="G139" t="s">
        <v>1997</v>
      </c>
      <c r="I139" t="s">
        <v>2341</v>
      </c>
    </row>
    <row r="140" spans="1:10">
      <c r="A140" t="s">
        <v>2221</v>
      </c>
      <c r="B140" t="s">
        <v>2310</v>
      </c>
      <c r="C140" t="s">
        <v>2342</v>
      </c>
      <c r="D140" t="s">
        <v>2343</v>
      </c>
      <c r="G140" t="s">
        <v>1997</v>
      </c>
    </row>
    <row r="141" spans="1:10">
      <c r="A141" t="s">
        <v>2002</v>
      </c>
      <c r="B141" t="s">
        <v>2344</v>
      </c>
      <c r="C141" t="s">
        <v>2345</v>
      </c>
      <c r="D141" t="s">
        <v>2346</v>
      </c>
    </row>
    <row r="142" spans="1:10">
      <c r="A142" t="s">
        <v>2347</v>
      </c>
      <c r="B142" t="s">
        <v>441</v>
      </c>
      <c r="C142" t="s">
        <v>2348</v>
      </c>
      <c r="D142" t="str">
        <f ca="1">IFERROR(__xludf.DUMMYFUNCTION("GOOGLETRANSLATE(C107,""es"",""pt"")"),"Observe o material de parede predominante")</f>
        <v>Observe o material de parede predominante</v>
      </c>
      <c r="G142" t="s">
        <v>1997</v>
      </c>
    </row>
    <row r="143" spans="1:10">
      <c r="A143" t="s">
        <v>2349</v>
      </c>
      <c r="B143" t="s">
        <v>442</v>
      </c>
      <c r="C143" t="s">
        <v>2350</v>
      </c>
      <c r="D143" t="str">
        <f ca="1">IFERROR(__xludf.DUMMYFUNCTION("GOOGLETRANSLATE(C108,""es"",""pt"")"),"Observe o material predominante do chão")</f>
        <v>Observe o material predominante do chão</v>
      </c>
      <c r="G143" t="s">
        <v>1997</v>
      </c>
    </row>
    <row r="144" spans="1:10">
      <c r="A144" t="s">
        <v>2351</v>
      </c>
      <c r="B144" t="s">
        <v>443</v>
      </c>
      <c r="C144" t="s">
        <v>2352</v>
      </c>
      <c r="D144" t="str">
        <f ca="1">IFERROR(__xludf.DUMMYFUNCTION("GOOGLETRANSLATE(C109,""es"",""pt"")"),"Observe o material predominante do teto")</f>
        <v>Observe o material predominante do teto</v>
      </c>
      <c r="G144" t="s">
        <v>1997</v>
      </c>
    </row>
    <row r="145" spans="1:10">
      <c r="A145" t="s">
        <v>2353</v>
      </c>
      <c r="B145" t="s">
        <v>2354</v>
      </c>
      <c r="C145" t="s">
        <v>2355</v>
      </c>
      <c r="D145" t="str">
        <f ca="1">IFERROR(__xludf.DUMMYFUNCTION("GOOGLETRANSLATE(C110,""es"",""pt"")"),"Observe se a rua onde está realizando a pesquisa é pavimentada")</f>
        <v>Observe se a rua onde está realizando a pesquisa é pavimentada</v>
      </c>
      <c r="G145" t="s">
        <v>1997</v>
      </c>
    </row>
    <row r="146" spans="1:10">
      <c r="A146" t="s">
        <v>2356</v>
      </c>
      <c r="B146" t="s">
        <v>2357</v>
      </c>
      <c r="C146" t="s">
        <v>2358</v>
      </c>
      <c r="D146" t="str">
        <f ca="1">IFERROR(__xludf.DUMMYFUNCTION("GOOGLETRANSLATE(C111,""es"",""pt"")"),"Observe se há presença de lixo na rua ou arredores da casa")</f>
        <v>Observe se há presença de lixo na rua ou arredores da casa</v>
      </c>
      <c r="G146" t="s">
        <v>1997</v>
      </c>
    </row>
    <row r="147" spans="1:10">
      <c r="A147" t="s">
        <v>2359</v>
      </c>
      <c r="B147" t="s">
        <v>2360</v>
      </c>
      <c r="C147" t="s">
        <v>2361</v>
      </c>
      <c r="D147" t="str">
        <f ca="1">IFERROR(__xludf.DUMMYFUNCTION("GOOGLETRANSLATE(C112,""es"",""pt"")"),"A casa que ocupa é:")</f>
        <v>A casa que ocupa é:</v>
      </c>
      <c r="G147" t="s">
        <v>1997</v>
      </c>
    </row>
    <row r="148" spans="1:10">
      <c r="A148" t="s">
        <v>2002</v>
      </c>
      <c r="B148" t="s">
        <v>2362</v>
      </c>
      <c r="C148" t="s">
        <v>2362</v>
      </c>
      <c r="D148" t="s">
        <v>2363</v>
      </c>
      <c r="I148" t="s">
        <v>2364</v>
      </c>
    </row>
    <row r="149" spans="1:10">
      <c r="A149" t="s">
        <v>2365</v>
      </c>
      <c r="B149" t="s">
        <v>447</v>
      </c>
      <c r="C149" t="s">
        <v>2366</v>
      </c>
      <c r="D149" t="str">
        <f ca="1">IFERROR(__xludf.DUMMYFUNCTION("GOOGLETRANSLATE(C113,""es"",""pt"")"),"Vocês têm um contrato de aluguel habitacional?")</f>
        <v>Vocês têm um contrato de aluguel habitacional?</v>
      </c>
      <c r="G149" t="s">
        <v>1997</v>
      </c>
    </row>
    <row r="150" spans="1:10">
      <c r="A150" t="s">
        <v>2367</v>
      </c>
      <c r="B150" t="s">
        <v>448</v>
      </c>
      <c r="C150" t="s">
        <v>2368</v>
      </c>
      <c r="D150" t="str">
        <f ca="1">IFERROR(__xludf.DUMMYFUNCTION("GOOGLETRANSLATE(C115,""es"",""pt"")"),"Quanto tempo dura o contrato de aluguel?")</f>
        <v>Quanto tempo dura o contrato de aluguel?</v>
      </c>
      <c r="G150" t="s">
        <v>1997</v>
      </c>
    </row>
    <row r="151" spans="1:10">
      <c r="A151" t="s">
        <v>2369</v>
      </c>
      <c r="B151" t="s">
        <v>2370</v>
      </c>
      <c r="C151" t="s">
        <v>2371</v>
      </c>
      <c r="D151" t="str">
        <f ca="1">IFERROR(__xludf.DUMMYFUNCTION("GOOGLETRANSLATE(C116,""es"",""pt"")"),"Com que frequência o aluguel desta casa tem que ser pago?")</f>
        <v>Com que frequência o aluguel desta casa tem que ser pago?</v>
      </c>
      <c r="G151" t="s">
        <v>1997</v>
      </c>
    </row>
    <row r="152" spans="1:10">
      <c r="A152" t="s">
        <v>2372</v>
      </c>
      <c r="B152" t="s">
        <v>450</v>
      </c>
      <c r="C152" t="s">
        <v>2373</v>
      </c>
      <c r="D152" t="str">
        <f ca="1">IFERROR(__xludf.DUMMYFUNCTION("GOOGLETRANSLATE(C117,""es"",""pt"")"),"Quanto você precisar pagar de aluguel?")</f>
        <v>Quanto você precisar pagar de aluguel?</v>
      </c>
      <c r="G152" t="s">
        <v>1997</v>
      </c>
    </row>
    <row r="153" spans="1:10">
      <c r="A153" t="s">
        <v>2028</v>
      </c>
      <c r="B153" t="s">
        <v>2374</v>
      </c>
      <c r="C153" t="s">
        <v>2362</v>
      </c>
    </row>
    <row r="154" spans="1:10">
      <c r="A154" t="s">
        <v>2375</v>
      </c>
      <c r="B154" t="s">
        <v>2376</v>
      </c>
      <c r="C154" t="s">
        <v>2377</v>
      </c>
      <c r="D154" t="str">
        <f ca="1">IFERROR(__xludf.DUMMYFUNCTION("GOOGLETRANSLATE(C118,""es"",""pt"")"),"Você teve algum dos seguintes problemas na casa que que ocupa?" )</f>
        <v>Você teve algum dos seguintes problemas na casa que que ocupa?</v>
      </c>
      <c r="G154" t="s">
        <v>1997</v>
      </c>
      <c r="J154" t="s">
        <v>2091</v>
      </c>
    </row>
    <row r="155" spans="1:10">
      <c r="A155" t="s">
        <v>2000</v>
      </c>
      <c r="B155" t="s">
        <v>2378</v>
      </c>
      <c r="C155" t="s">
        <v>2379</v>
      </c>
      <c r="D155" t="s">
        <v>2380</v>
      </c>
      <c r="G155" t="s">
        <v>1997</v>
      </c>
      <c r="I155" t="s">
        <v>2381</v>
      </c>
    </row>
    <row r="156" spans="1:10">
      <c r="A156" t="s">
        <v>2382</v>
      </c>
      <c r="B156" t="s">
        <v>2383</v>
      </c>
      <c r="C156" t="s">
        <v>2384</v>
      </c>
      <c r="D156" t="str">
        <f ca="1">IFERROR(__xludf.DUMMYFUNCTION("GOOGLETRANSLATE(C119,""es"",""pt"")"),"Atualmente, você tem dívidas, moras ou atrasos associados ao pagamento do aluguel?")</f>
        <v>Atualmente, você tem dívidas, moras ou atrasos associados ao pagamento do aluguel?</v>
      </c>
      <c r="G156" t="s">
        <v>1997</v>
      </c>
      <c r="I156" t="s">
        <v>2364</v>
      </c>
    </row>
    <row r="157" spans="1:10">
      <c r="A157" t="s">
        <v>2385</v>
      </c>
      <c r="B157" t="s">
        <v>462</v>
      </c>
      <c r="C157" t="s">
        <v>2386</v>
      </c>
      <c r="D157" t="str">
        <f ca="1">IFERROR(__xludf.DUMMYFUNCTION("GOOGLETRANSLATE(C120,""es"",""pt"")"),"Nos últimos 3 meses, os membros desta casa correram o risco de serem despejados, dormir na rua ou em um abrigo?")</f>
        <v>Nos últimos 3 meses, os membros desta casa correram o risco de serem despejados, dormir na rua ou em um abrigo?</v>
      </c>
      <c r="G157" t="s">
        <v>1997</v>
      </c>
      <c r="I157" t="s">
        <v>2387</v>
      </c>
    </row>
    <row r="158" spans="1:10">
      <c r="A158" t="s">
        <v>2035</v>
      </c>
      <c r="B158" t="s">
        <v>463</v>
      </c>
      <c r="C158" t="s">
        <v>2388</v>
      </c>
      <c r="D158" t="str">
        <f ca="1">IFERROR(__xludf.DUMMYFUNCTION("GOOGLETRANSLATE(C121,""es"",""pt"")"),"Quantos cômodos, excluindo o banheiro, tem nesta casa?")</f>
        <v>Quantos cômodos, excluindo o banheiro, tem nesta casa?</v>
      </c>
      <c r="E158" t="s">
        <v>2080</v>
      </c>
      <c r="F158" t="s">
        <v>2057</v>
      </c>
      <c r="G158" t="s">
        <v>1997</v>
      </c>
      <c r="J158" t="s">
        <v>2389</v>
      </c>
    </row>
    <row r="159" spans="1:10">
      <c r="A159" t="s">
        <v>2035</v>
      </c>
      <c r="B159" t="s">
        <v>464</v>
      </c>
      <c r="C159" t="s">
        <v>2390</v>
      </c>
      <c r="D159" t="str">
        <f ca="1">IFERROR(__xludf.DUMMYFUNCTION("GOOGLETRANSLATE(C122,""es"",""pt"")"),"Quantos destes cômodos os membros deste lugar usam para dormir?")</f>
        <v>Quantos destes cômodos os membros deste lugar usam para dormir?</v>
      </c>
      <c r="G159" t="s">
        <v>1997</v>
      </c>
      <c r="J159" t="s">
        <v>2391</v>
      </c>
    </row>
    <row r="160" spans="1:10">
      <c r="A160" t="s">
        <v>2392</v>
      </c>
      <c r="B160" t="s">
        <v>465</v>
      </c>
      <c r="C160" t="s">
        <v>2393</v>
      </c>
      <c r="D160" t="str">
        <f ca="1">IFERROR(__xludf.DUMMYFUNCTION("GOOGLETRANSLATE(C123,""es"",""pt"")"),"Desde que vivem em Boa Vista, quantas vezes você ou os membros mudaram de casa?")</f>
        <v>Desde que vivem em Boa Vista, quantas vezes você ou os membros mudaram de casa?</v>
      </c>
      <c r="G160" t="s">
        <v>1997</v>
      </c>
    </row>
    <row r="161" spans="1:10">
      <c r="A161" t="s">
        <v>2394</v>
      </c>
      <c r="B161" t="s">
        <v>466</v>
      </c>
      <c r="C161" t="s">
        <v>2395</v>
      </c>
      <c r="D161" t="s">
        <v>2396</v>
      </c>
      <c r="G161" t="s">
        <v>1997</v>
      </c>
    </row>
    <row r="162" spans="1:10">
      <c r="A162" t="s">
        <v>2397</v>
      </c>
      <c r="B162" t="s">
        <v>2398</v>
      </c>
      <c r="C162" t="s">
        <v>2399</v>
      </c>
      <c r="D162" t="s">
        <v>2400</v>
      </c>
      <c r="G162" t="s">
        <v>1997</v>
      </c>
    </row>
    <row r="163" spans="1:10">
      <c r="A163" t="s">
        <v>2401</v>
      </c>
      <c r="B163" t="s">
        <v>2402</v>
      </c>
      <c r="C163" t="s">
        <v>2403</v>
      </c>
      <c r="D163" t="s">
        <v>2404</v>
      </c>
      <c r="G163" t="s">
        <v>1997</v>
      </c>
      <c r="J163" t="s">
        <v>2405</v>
      </c>
    </row>
    <row r="164" spans="1:10">
      <c r="A164" t="s">
        <v>2000</v>
      </c>
      <c r="B164" t="s">
        <v>2406</v>
      </c>
      <c r="C164" t="s">
        <v>2407</v>
      </c>
      <c r="D164" t="s">
        <v>2408</v>
      </c>
      <c r="G164" t="s">
        <v>1997</v>
      </c>
      <c r="I164" t="s">
        <v>2409</v>
      </c>
    </row>
    <row r="165" spans="1:10">
      <c r="A165" t="s">
        <v>2028</v>
      </c>
      <c r="B165" t="s">
        <v>2344</v>
      </c>
      <c r="C165" t="s">
        <v>2410</v>
      </c>
      <c r="D165" t="s">
        <v>2411</v>
      </c>
    </row>
    <row r="166" spans="1:10">
      <c r="A166" t="s">
        <v>2002</v>
      </c>
      <c r="B166" t="s">
        <v>2412</v>
      </c>
      <c r="C166" t="s">
        <v>2413</v>
      </c>
      <c r="D166" t="s">
        <v>2414</v>
      </c>
    </row>
    <row r="167" spans="1:10">
      <c r="A167" t="s">
        <v>2415</v>
      </c>
      <c r="B167" t="s">
        <v>476</v>
      </c>
      <c r="C167" t="s">
        <v>2416</v>
      </c>
      <c r="D167" t="str">
        <f ca="1">IFERROR(__xludf.DUMMYFUNCTION("GOOGLETRANSLATE(C124,""es"",""pt"")"),"Você tem acesso à água para beber, preparar comida e fazer higiene pessoal?")</f>
        <v>Você tem acesso à água para beber, preparar comida e fazer higiene pessoal?</v>
      </c>
      <c r="G167" t="s">
        <v>1997</v>
      </c>
    </row>
    <row r="168" spans="1:10">
      <c r="A168" t="s">
        <v>2417</v>
      </c>
      <c r="B168" t="s">
        <v>477</v>
      </c>
      <c r="C168" t="s">
        <v>2418</v>
      </c>
      <c r="D168" t="str">
        <f ca="1">IFERROR(__xludf.DUMMYFUNCTION("GOOGLETRANSLATE(C125,""es"",""pt"")"),"Com que frequência há água em sua casa?")</f>
        <v>Com que frequência há água em sua casa?</v>
      </c>
      <c r="G168" t="s">
        <v>1997</v>
      </c>
    </row>
    <row r="169" spans="1:10">
      <c r="A169" t="s">
        <v>2419</v>
      </c>
      <c r="B169" t="s">
        <v>478</v>
      </c>
      <c r="C169" t="s">
        <v>2420</v>
      </c>
      <c r="D169" t="str">
        <f ca="1">IFERROR(__xludf.DUMMYFUNCTION("GOOGLETRANSLATE(C126,""es"",""pt"")"),"Como trata sua água para beber?")</f>
        <v>Como trata sua água para beber?</v>
      </c>
      <c r="G169" t="s">
        <v>1997</v>
      </c>
    </row>
    <row r="170" spans="1:10">
      <c r="A170" t="s">
        <v>2000</v>
      </c>
      <c r="B170" t="s">
        <v>2421</v>
      </c>
      <c r="C170" t="s">
        <v>2422</v>
      </c>
      <c r="D170" t="s">
        <v>2423</v>
      </c>
      <c r="G170" t="s">
        <v>1997</v>
      </c>
      <c r="I170" t="s">
        <v>2424</v>
      </c>
    </row>
    <row r="171" spans="1:10">
      <c r="A171" t="s">
        <v>2425</v>
      </c>
      <c r="B171" t="s">
        <v>479</v>
      </c>
      <c r="C171" t="s">
        <v>2426</v>
      </c>
      <c r="D171" t="str">
        <f ca="1">IFERROR(__xludf.DUMMYFUNCTION("GOOGLETRANSLATE(C127,""es"",""pt"")"),"Como você considera a qualidade da água consumida nesta casa?")</f>
        <v>Como você considera a qualidade da água consumida nesta casa?</v>
      </c>
      <c r="G171" t="s">
        <v>1997</v>
      </c>
    </row>
    <row r="172" spans="1:10">
      <c r="A172" t="s">
        <v>2427</v>
      </c>
      <c r="B172" t="s">
        <v>480</v>
      </c>
      <c r="C172" t="s">
        <v>2428</v>
      </c>
      <c r="D172" t="str">
        <f ca="1">IFERROR(__xludf.DUMMYFUNCTION("GOOGLETRANSLATE(C128,""es"",""pt"")"),"A sua casa tem acesso a um sistema de saneamento (latrina, fossa séptica)?")</f>
        <v>A sua casa tem acesso a um sistema de saneamento (latrina, fossa séptica)?</v>
      </c>
      <c r="G172" t="s">
        <v>1997</v>
      </c>
    </row>
    <row r="173" spans="1:10">
      <c r="A173" t="s">
        <v>2035</v>
      </c>
      <c r="B173" t="s">
        <v>2429</v>
      </c>
      <c r="C173" t="s">
        <v>2430</v>
      </c>
      <c r="D173" t="str">
        <f ca="1">IFERROR(__xludf.DUMMYFUNCTION("GOOGLETRANSLATE(C129,""es"",""pt"")"),"Quantos banheiros vocês tem em sua casa para o uso dos membros?")</f>
        <v>Quantos banheiros vocês tem em sua casa para o uso dos membros?</v>
      </c>
      <c r="G173" t="s">
        <v>1997</v>
      </c>
      <c r="J173" t="s">
        <v>2431</v>
      </c>
    </row>
    <row r="174" spans="1:10">
      <c r="A174" t="s">
        <v>2432</v>
      </c>
      <c r="B174" t="s">
        <v>482</v>
      </c>
      <c r="C174" t="s">
        <v>2433</v>
      </c>
      <c r="D174" t="str">
        <f ca="1">IFERROR(__xludf.DUMMYFUNCTION("GOOGLETRANSLATE(C130,""es"",""pt"")"),"Os banheiros que usam são exclusivamente para os seus familiares?")</f>
        <v>Os banheiros que usam são exclusivamente para os seus familiares?</v>
      </c>
      <c r="G174" t="s">
        <v>1997</v>
      </c>
    </row>
    <row r="175" spans="1:10">
      <c r="A175" t="s">
        <v>2434</v>
      </c>
      <c r="B175" t="s">
        <v>483</v>
      </c>
      <c r="C175" t="s">
        <v>2435</v>
      </c>
      <c r="D175" t="str">
        <f ca="1">IFERROR(__xludf.DUMMYFUNCTION("GOOGLETRANSLATE(C131,""es"",""pt"")"),"Existe uma pia ao lado do banheiro?")</f>
        <v>Existe uma pia ao lado do banheiro?</v>
      </c>
      <c r="G175" t="s">
        <v>1997</v>
      </c>
    </row>
    <row r="176" spans="1:10">
      <c r="A176" t="s">
        <v>2436</v>
      </c>
      <c r="B176" t="s">
        <v>2437</v>
      </c>
      <c r="C176" t="s">
        <v>2438</v>
      </c>
      <c r="D176" t="str">
        <f ca="1">IFERROR(__xludf.DUMMYFUNCTION("GOOGLETRANSLATE(C132,""es"",""pt"")"),"Existe sabão em casa para lavar as mãos, de forma permanente e para uso de todos os membros desta casa?")</f>
        <v>Existe sabão em casa para lavar as mãos, de forma permanente e para uso de todos os membros desta casa?</v>
      </c>
      <c r="G176" t="s">
        <v>1997</v>
      </c>
    </row>
    <row r="177" spans="1:10">
      <c r="A177" t="s">
        <v>2439</v>
      </c>
      <c r="B177" t="s">
        <v>2440</v>
      </c>
      <c r="C177" t="s">
        <v>2441</v>
      </c>
      <c r="D177" t="str">
        <f ca="1">IFERROR(__xludf.DUMMYFUNCTION("GOOGLETRANSLATE(C133,""es"",""pt"")"),"Em que horário você e os membros desta casa lavam as mãos? Max. 5 opções")</f>
        <v>Em que horário você e os membros desta casa lavam as mãos? Max. 5 opções</v>
      </c>
      <c r="G177" t="s">
        <v>1997</v>
      </c>
      <c r="J177" t="s">
        <v>2442</v>
      </c>
    </row>
    <row r="178" spans="1:10">
      <c r="A178" t="s">
        <v>2443</v>
      </c>
      <c r="B178" t="s">
        <v>494</v>
      </c>
      <c r="C178" t="s">
        <v>2444</v>
      </c>
      <c r="D178" t="str">
        <f ca="1">IFERROR(__xludf.DUMMYFUNCTION("GOOGLETRANSLATE(C134,""es"",""pt"")"),"Meninas, adolescentes e mulheres deste lugar têm disponibilidade dos elementos necessários para atender aos cuidados menstruais em qualidade suficiente e quando necessário?")</f>
        <v>Meninas, adolescentes e mulheres deste lugar têm disponibilidade dos elementos necessários para atender aos cuidados menstruais em qualidade suficiente e quando necessário?</v>
      </c>
      <c r="G178" t="s">
        <v>1997</v>
      </c>
    </row>
    <row r="179" spans="1:10">
      <c r="A179" t="s">
        <v>2445</v>
      </c>
      <c r="B179" t="s">
        <v>2446</v>
      </c>
      <c r="C179" t="s">
        <v>2447</v>
      </c>
      <c r="D179" t="str">
        <f ca="1">IFERROR(__xludf.DUMMYFUNCTION("GOOGLETRANSLATE(C135,""es"",""pt"")"),"Quais problemas, se houver, você ou os membros desta casa tiveram com os serviços de saneamento/resíduos sólidos e águas residuais em sua casa ou bairro? Max. 5 opções")</f>
        <v>Quais problemas, se houver, você ou os membros desta casa tiveram com os serviços de saneamento/resíduos sólidos e águas residuais em sua casa ou bairro? Max. 5 opções</v>
      </c>
      <c r="G179" t="s">
        <v>1997</v>
      </c>
      <c r="J179" t="s">
        <v>2442</v>
      </c>
    </row>
    <row r="180" spans="1:10">
      <c r="A180" t="s">
        <v>2000</v>
      </c>
      <c r="B180" t="s">
        <v>2448</v>
      </c>
      <c r="C180" t="s">
        <v>2449</v>
      </c>
      <c r="D180" t="s">
        <v>2450</v>
      </c>
      <c r="G180" t="s">
        <v>1997</v>
      </c>
      <c r="I180" t="s">
        <v>2451</v>
      </c>
    </row>
    <row r="181" spans="1:10">
      <c r="A181" t="s">
        <v>2028</v>
      </c>
      <c r="B181" t="s">
        <v>2412</v>
      </c>
      <c r="C181" t="s">
        <v>2452</v>
      </c>
      <c r="D181" t="s">
        <v>2453</v>
      </c>
      <c r="G181" t="s">
        <v>1997</v>
      </c>
    </row>
    <row r="182" spans="1:10">
      <c r="A182" t="s">
        <v>2028</v>
      </c>
      <c r="B182" t="s">
        <v>2344</v>
      </c>
      <c r="C182" t="s">
        <v>2454</v>
      </c>
      <c r="D182" t="s">
        <v>2455</v>
      </c>
    </row>
    <row r="183" spans="1:10">
      <c r="A183" t="s">
        <v>2002</v>
      </c>
      <c r="B183" t="s">
        <v>2456</v>
      </c>
      <c r="C183" t="s">
        <v>2457</v>
      </c>
      <c r="D183" t="s">
        <v>2458</v>
      </c>
    </row>
    <row r="184" spans="1:10">
      <c r="A184" t="s">
        <v>2459</v>
      </c>
      <c r="B184" t="s">
        <v>513</v>
      </c>
      <c r="C184" t="s">
        <v>2460</v>
      </c>
      <c r="D184" t="str">
        <f ca="1">IFERROR(__xludf.DUMMYFUNCTION("GOOGLETRANSLATE(C136,""es"",""pt"")"),"No último mês, os membros desta casa tiveram alguma fonte de renda?")</f>
        <v>No último mês, os membros desta casa tiveram alguma fonte de renda?</v>
      </c>
      <c r="G184" t="s">
        <v>1997</v>
      </c>
    </row>
    <row r="185" spans="1:10">
      <c r="A185" t="s">
        <v>2461</v>
      </c>
      <c r="B185" t="s">
        <v>2462</v>
      </c>
      <c r="C185" t="s">
        <v>2463</v>
      </c>
      <c r="D185" t="str">
        <f ca="1">IFERROR(__xludf.DUMMYFUNCTION("GOOGLETRANSLATE(C137,""es"",""pt"")"),"Quais foram as principais fontes de renda dos membros desta casa no último mês?  Max. 3 opções")</f>
        <v>Quais foram as principais fontes de renda dos membros desta casa no último mês?  Max. 3 opções</v>
      </c>
      <c r="G185" t="s">
        <v>1997</v>
      </c>
      <c r="I185" t="s">
        <v>2464</v>
      </c>
      <c r="J185" t="s">
        <v>2091</v>
      </c>
    </row>
    <row r="186" spans="1:10">
      <c r="A186" t="s">
        <v>2000</v>
      </c>
      <c r="B186" t="s">
        <v>2465</v>
      </c>
      <c r="C186" t="s">
        <v>2466</v>
      </c>
      <c r="D186" t="s">
        <v>2467</v>
      </c>
      <c r="I186" t="s">
        <v>2468</v>
      </c>
    </row>
    <row r="187" spans="1:10">
      <c r="A187" t="s">
        <v>2035</v>
      </c>
      <c r="B187" t="s">
        <v>526</v>
      </c>
      <c r="C187" t="s">
        <v>2469</v>
      </c>
      <c r="D187" t="str">
        <f ca="1">IFERROR(__xludf.DUMMYFUNCTION("GOOGLETRANSLATE(C138,""es"",""pt"")"),"Quantos membros desta casa receberam uma renda por trabalho no último mês?")</f>
        <v>Quantos membros desta casa receberam uma renda por trabalho no último mês?</v>
      </c>
      <c r="G187" t="s">
        <v>1997</v>
      </c>
      <c r="I187" t="s">
        <v>2464</v>
      </c>
      <c r="J187" t="s">
        <v>2470</v>
      </c>
    </row>
    <row r="188" spans="1:10">
      <c r="A188" t="s">
        <v>2471</v>
      </c>
      <c r="B188" t="s">
        <v>527</v>
      </c>
      <c r="C188" t="s">
        <v>2472</v>
      </c>
      <c r="D188" t="str">
        <f ca="1">IFERROR(__xludf.DUMMYFUNCTION("GOOGLETRANSLATE(C139,""es"",""pt"")"),"Somando o pagamento dos membros da casa que trabalharam, qual foi a renda total do lugar no último mês?")</f>
        <v>Somando o pagamento dos membros da casa que trabalharam, qual foi a renda total do lugar no último mês?</v>
      </c>
      <c r="G188" t="s">
        <v>1997</v>
      </c>
      <c r="I188" t="s">
        <v>2473</v>
      </c>
      <c r="J188" t="s">
        <v>2110</v>
      </c>
    </row>
    <row r="189" spans="1:10">
      <c r="A189" t="s">
        <v>2474</v>
      </c>
      <c r="B189" t="s">
        <v>2475</v>
      </c>
      <c r="C189" t="s">
        <v>2476</v>
      </c>
      <c r="D189" t="s">
        <v>2477</v>
      </c>
      <c r="G189" t="s">
        <v>1997</v>
      </c>
    </row>
    <row r="190" spans="1:10">
      <c r="A190" t="s">
        <v>2478</v>
      </c>
      <c r="B190" t="s">
        <v>529</v>
      </c>
      <c r="C190" t="s">
        <v>2479</v>
      </c>
      <c r="D190" t="str">
        <f ca="1">IFERROR(__xludf.DUMMYFUNCTION("GOOGLETRANSLATE(C140,""es"",""pt"")"),"Você  ou qualquer outro membro do seu lugar conhece como se cadastrar como microempreendedor individual para acessar um CNPJ?")</f>
        <v>Você  ou qualquer outro membro do seu lugar conhece como se cadastrar como microempreendedor individual para acessar um CNPJ?</v>
      </c>
      <c r="G190" t="s">
        <v>1997</v>
      </c>
      <c r="I190" t="s">
        <v>2480</v>
      </c>
    </row>
    <row r="191" spans="1:10">
      <c r="A191" t="s">
        <v>2481</v>
      </c>
      <c r="B191" t="s">
        <v>2482</v>
      </c>
      <c r="C191" t="s">
        <v>2483</v>
      </c>
      <c r="D191" t="str">
        <f ca="1">IFERROR(__xludf.DUMMYFUNCTION("GOOGLETRANSLATE(C141,""es"",""pt"")"),"Quais são os maiores desafios para a geração de renda nesta casa? Max. 4 desafios")</f>
        <v>Quais são os maiores desafios para a geração de renda nesta casa? Max. 4 desafios</v>
      </c>
      <c r="G191" t="s">
        <v>1997</v>
      </c>
      <c r="J191" t="s">
        <v>2484</v>
      </c>
    </row>
    <row r="192" spans="1:10">
      <c r="A192" t="s">
        <v>2000</v>
      </c>
      <c r="B192" t="s">
        <v>2485</v>
      </c>
      <c r="C192" t="s">
        <v>2486</v>
      </c>
      <c r="D192" t="s">
        <v>2487</v>
      </c>
      <c r="G192" t="s">
        <v>1997</v>
      </c>
      <c r="I192" t="s">
        <v>2488</v>
      </c>
    </row>
    <row r="193" spans="1:15">
      <c r="A193" t="s">
        <v>2489</v>
      </c>
      <c r="B193" t="s">
        <v>2490</v>
      </c>
      <c r="C193" t="s">
        <v>2491</v>
      </c>
      <c r="D193" t="str">
        <f ca="1">IFERROR(__xludf.DUMMYFUNCTION("GOOGLETRANSLATE(C142,""es"",""pt"")"),"No último mês, os membros desta casa tiveram que realizar alguma das seguintes atividades por falta de dinheiro para cobrir as necessidades básicas? (selecione tudo que se aplica)")</f>
        <v>No último mês, os membros desta casa tiveram que realizar alguma das seguintes atividades por falta de dinheiro para cobrir as necessidades básicas? (selecione tudo que se aplica)</v>
      </c>
      <c r="G193" t="s">
        <v>1997</v>
      </c>
      <c r="J193" t="s">
        <v>2492</v>
      </c>
    </row>
    <row r="194" spans="1:15">
      <c r="A194" t="s">
        <v>2000</v>
      </c>
      <c r="B194" t="s">
        <v>2493</v>
      </c>
      <c r="C194" t="s">
        <v>2494</v>
      </c>
      <c r="D194" t="s">
        <v>2495</v>
      </c>
      <c r="G194" t="s">
        <v>1997</v>
      </c>
      <c r="I194" t="s">
        <v>2496</v>
      </c>
    </row>
    <row r="195" spans="1:15">
      <c r="A195" t="s">
        <v>2221</v>
      </c>
      <c r="B195" t="s">
        <v>2456</v>
      </c>
      <c r="C195" t="s">
        <v>2497</v>
      </c>
      <c r="D195" t="s">
        <v>2498</v>
      </c>
      <c r="G195" t="s">
        <v>1997</v>
      </c>
    </row>
    <row r="196" spans="1:15">
      <c r="A196" t="s">
        <v>2002</v>
      </c>
      <c r="B196" t="s">
        <v>2499</v>
      </c>
      <c r="C196" t="s">
        <v>2500</v>
      </c>
      <c r="D196" t="s">
        <v>2501</v>
      </c>
      <c r="G196" t="s">
        <v>1997</v>
      </c>
    </row>
    <row r="197" spans="1:15">
      <c r="A197" t="s">
        <v>2502</v>
      </c>
      <c r="B197" t="s">
        <v>2503</v>
      </c>
      <c r="C197" t="s">
        <v>2504</v>
      </c>
      <c r="D197" t="str">
        <f ca="1">IFERROR(__xludf.DUMMYFUNCTION("GOOGLETRANSLATE(C143,""es"",""pt"")"),"Desde que mora em Boa Vista, você ou algum membro desta casa sentiu algum tipo de discriminação por causa de sua nacionalidade?")</f>
        <v>Desde que mora em Boa Vista, você ou algum membro desta casa sentiu algum tipo de discriminação por causa de sua nacionalidade?</v>
      </c>
      <c r="G197" t="s">
        <v>1997</v>
      </c>
      <c r="I197" t="s">
        <v>2226</v>
      </c>
    </row>
    <row r="198" spans="1:15">
      <c r="A198" t="s">
        <v>2505</v>
      </c>
      <c r="B198" t="s">
        <v>2506</v>
      </c>
      <c r="C198" t="s">
        <v>2507</v>
      </c>
      <c r="D198" t="str">
        <f ca="1">IFERROR(__xludf.DUMMYFUNCTION("GOOGLETRANSLATE(C144,""es"",""pt"")"),"Em que lugares ou situações você e/ou um membro desta casa se sentiram discriminados por causa de sua nacionalidade?")</f>
        <v>Em que lugares ou situações você e/ou um membro desta casa se sentiram discriminados por causa de sua nacionalidade?</v>
      </c>
      <c r="G198" t="s">
        <v>1997</v>
      </c>
      <c r="I198" t="s">
        <v>2508</v>
      </c>
      <c r="J198" t="s">
        <v>2405</v>
      </c>
      <c r="K198" t="s">
        <v>2509</v>
      </c>
    </row>
    <row r="199" spans="1:15">
      <c r="A199" t="s">
        <v>2000</v>
      </c>
      <c r="B199" t="s">
        <v>2510</v>
      </c>
      <c r="C199" t="s">
        <v>2511</v>
      </c>
      <c r="D199" t="s">
        <v>2512</v>
      </c>
      <c r="G199" t="s">
        <v>1997</v>
      </c>
      <c r="I199" t="s">
        <v>2513</v>
      </c>
    </row>
    <row r="200" spans="1:15">
      <c r="A200" t="s">
        <v>2514</v>
      </c>
      <c r="B200" t="s">
        <v>2515</v>
      </c>
      <c r="C200" t="s">
        <v>2516</v>
      </c>
      <c r="D200" t="str">
        <f ca="1">IFERROR(__xludf.DUMMYFUNCTION("GOOGLETRANSLATE(C145,""es"",""pt"")"),"Você conhece alguma autoridade ou organização que possa lhe ajudar em casos de discriminação ou violência? - Não leia as opções, selecione aquelas que o entrevistado mencionou")</f>
        <v>Você conhece alguma autoridade ou organização que possa lhe ajudar em casos de discriminação ou violência? - Não leia as opções, selecione aquelas que o entrevistado mencionou</v>
      </c>
      <c r="G200" t="s">
        <v>1997</v>
      </c>
      <c r="J200" t="s">
        <v>2517</v>
      </c>
    </row>
    <row r="201" spans="1:15">
      <c r="A201" t="s">
        <v>2000</v>
      </c>
      <c r="B201" t="s">
        <v>2518</v>
      </c>
      <c r="C201" t="s">
        <v>2519</v>
      </c>
      <c r="D201" t="s">
        <v>2520</v>
      </c>
      <c r="G201" t="s">
        <v>1997</v>
      </c>
      <c r="I201" t="s">
        <v>2521</v>
      </c>
    </row>
    <row r="202" spans="1:15">
      <c r="A202" t="s">
        <v>2522</v>
      </c>
      <c r="B202" t="s">
        <v>592</v>
      </c>
      <c r="C202" t="s">
        <v>2523</v>
      </c>
      <c r="D202" t="str">
        <f ca="1">IFERROR(__xludf.DUMMYFUNCTION("GOOGLETRANSLATE(C146,""es"",""pt"")"),"Você ou os membros desta casa conhecem quais são os canais de denúncia, oficiais e não oficiais, sobre casos de violência contra mulheres ou violência baseada em gênero?")</f>
        <v>Você ou os membros desta casa conhecem quais são os canais de denúncia, oficiais e não oficiais, sobre casos de violência contra mulheres ou violência baseada em gênero?</v>
      </c>
    </row>
    <row r="203" spans="1:15">
      <c r="A203" t="s">
        <v>2524</v>
      </c>
      <c r="B203" t="s">
        <v>593</v>
      </c>
      <c r="C203" t="s">
        <v>2525</v>
      </c>
      <c r="D203" t="str">
        <f ca="1">IFERROR(__xludf.DUMMYFUNCTION("GOOGLETRANSLATE(C147,""es"",""pt"")"),"Você ou os membros desta casa conhecem quais são os canais de denúncia, oficiais e não oficiais, sobre casos de tráfico de pessoas?")</f>
        <v>Você ou os membros desta casa conhecem quais são os canais de denúncia, oficiais e não oficiais, sobre casos de tráfico de pessoas?</v>
      </c>
    </row>
    <row r="204" spans="1:15">
      <c r="A204" t="s">
        <v>2028</v>
      </c>
      <c r="B204" t="s">
        <v>2499</v>
      </c>
      <c r="C204" t="s">
        <v>2526</v>
      </c>
      <c r="D204" t="s">
        <v>2527</v>
      </c>
    </row>
    <row r="205" spans="1:15">
      <c r="A205" t="s">
        <v>2002</v>
      </c>
      <c r="B205" t="s">
        <v>2528</v>
      </c>
      <c r="C205" t="s">
        <v>2529</v>
      </c>
      <c r="D205" t="s">
        <v>2530</v>
      </c>
      <c r="G205" t="s">
        <v>1997</v>
      </c>
    </row>
    <row r="206" spans="1:15">
      <c r="A206" t="s">
        <v>2531</v>
      </c>
      <c r="B206" t="s">
        <v>2532</v>
      </c>
      <c r="C206" t="s">
        <v>2533</v>
      </c>
      <c r="D206" t="str">
        <f ca="1">IFERROR(__xludf.DUMMYFUNCTION("GOOGLETRANSLATE(C148,""es"",""pt"")"),"Nos últimos 3 meses, alguém desta casa teve necessidade de acessar ao serviço de saúde devido a alguma das seguintes situações? Selecione no Max. 4")</f>
        <v>Nos últimos 3 meses, alguém desta casa teve necessidade de acessar ao serviço de saúde devido a alguma das seguintes situações? Selecione no Max. 4</v>
      </c>
      <c r="G206" t="s">
        <v>1997</v>
      </c>
      <c r="J206" t="s">
        <v>2534</v>
      </c>
    </row>
    <row r="207" spans="1:15">
      <c r="A207" t="s">
        <v>2000</v>
      </c>
      <c r="B207" t="s">
        <v>2535</v>
      </c>
      <c r="C207" t="s">
        <v>2536</v>
      </c>
      <c r="D207" t="s">
        <v>2537</v>
      </c>
      <c r="G207" t="s">
        <v>1997</v>
      </c>
      <c r="I207" t="s">
        <v>2538</v>
      </c>
    </row>
    <row r="208" spans="1:15" s="27" customFormat="1">
      <c r="A208" t="s">
        <v>2539</v>
      </c>
      <c r="B208" t="s">
        <v>608</v>
      </c>
      <c r="C208" t="s">
        <v>2540</v>
      </c>
      <c r="D208" t="str">
        <f ca="1">IFERROR(__xludf.DUMMYFUNCTION("GOOGLETRANSLATE(C149,""es"",""pt"")"),"Diante dessa necessidade, a(s) pessoa(s) afetada(s) conseguiu(am) acessar o serviço médico requerido?")</f>
        <v>Diante dessa necessidade, a(s) pessoa(s) afetada(s) conseguiu(am) acessar o serviço médico requerido?</v>
      </c>
      <c r="E208"/>
      <c r="F208"/>
      <c r="G208" t="s">
        <v>1997</v>
      </c>
      <c r="H208"/>
      <c r="I208" t="s">
        <v>2541</v>
      </c>
      <c r="J208"/>
      <c r="K208"/>
      <c r="L208"/>
      <c r="M208"/>
      <c r="N208"/>
      <c r="O208"/>
    </row>
    <row r="209" spans="1:11">
      <c r="A209" t="s">
        <v>2542</v>
      </c>
      <c r="B209" t="s">
        <v>609</v>
      </c>
      <c r="C209" t="s">
        <v>2543</v>
      </c>
      <c r="D209" t="str">
        <f ca="1">IFERROR(__xludf.DUMMYFUNCTION("GOOGLETRANSLATE(C150,""es"",""pt"")"),"Como você classificaria a qualidade dos cuidados médicos que receberam/receberam?")</f>
        <v>Como você classificaria a qualidade dos cuidados médicos que receberam/receberam?</v>
      </c>
      <c r="G209" t="s">
        <v>1997</v>
      </c>
      <c r="I209" t="s">
        <v>2544</v>
      </c>
    </row>
    <row r="210" spans="1:11">
      <c r="A210" t="s">
        <v>2545</v>
      </c>
      <c r="B210" t="s">
        <v>2546</v>
      </c>
      <c r="C210" t="s">
        <v>2547</v>
      </c>
      <c r="D210" t="str">
        <f ca="1">IFERROR(__xludf.DUMMYFUNCTION("GOOGLETRANSLATE(C151,""es"",""pt"")"),"Você experimentou alguma das seguintes dificuldades ou desafios para tentar acessar o Serviço de Saúde? Max. 4 opções")</f>
        <v>Você experimentou alguma das seguintes dificuldades ou desafios para tentar acessar o Serviço de Saúde? Max. 4 opções</v>
      </c>
      <c r="G210" t="s">
        <v>1997</v>
      </c>
      <c r="J210" t="s">
        <v>2548</v>
      </c>
      <c r="K210" t="s">
        <v>2509</v>
      </c>
    </row>
    <row r="211" spans="1:11">
      <c r="A211" t="s">
        <v>2000</v>
      </c>
      <c r="B211" t="s">
        <v>2549</v>
      </c>
      <c r="C211" t="s">
        <v>2550</v>
      </c>
      <c r="D211" t="s">
        <v>2551</v>
      </c>
      <c r="G211" t="s">
        <v>1997</v>
      </c>
      <c r="I211" t="s">
        <v>2552</v>
      </c>
    </row>
    <row r="212" spans="1:11">
      <c r="A212" t="s">
        <v>2553</v>
      </c>
      <c r="B212" t="s">
        <v>624</v>
      </c>
      <c r="C212" t="s">
        <v>2554</v>
      </c>
      <c r="D212" t="str">
        <f ca="1">IFERROR(__xludf.DUMMYFUNCTION("GOOGLETRANSLATE(C152,""es"",""pt"")"),"As mulheres grávidas desta casa têm acesso a controles médicos regulares?")</f>
        <v>As mulheres grávidas desta casa têm acesso a controles médicos regulares?</v>
      </c>
      <c r="G212" t="s">
        <v>1997</v>
      </c>
      <c r="I212" t="s">
        <v>2555</v>
      </c>
    </row>
    <row r="213" spans="1:11">
      <c r="A213" t="s">
        <v>2556</v>
      </c>
      <c r="B213" t="s">
        <v>2557</v>
      </c>
      <c r="C213" t="s">
        <v>2558</v>
      </c>
      <c r="D213" t="str">
        <f ca="1">IFERROR(D189__xludf.DUMMYFUNCTION("GOOGLETRANSLATE(C153,""es"",""pt"")"),"Que tipo de controle médico vocês têm acesso? Selecione todos aqueles que se aplicam")</f>
        <v>Que tipo de controle médico vocês têm acesso? Selecione todos aqueles que se aplicam</v>
      </c>
      <c r="G213" t="s">
        <v>1997</v>
      </c>
      <c r="I213" t="s">
        <v>2559</v>
      </c>
      <c r="J213" t="s">
        <v>2442</v>
      </c>
    </row>
    <row r="214" spans="1:11">
      <c r="A214" t="s">
        <v>2560</v>
      </c>
      <c r="B214" t="s">
        <v>631</v>
      </c>
      <c r="C214" t="s">
        <v>2561</v>
      </c>
      <c r="D214" t="str">
        <f ca="1">IFERROR(__xludf.DUMMYFUNCTION("GOOGLETRANSLATE(C154,""es"",""pt"")"),"Nos últimos três meses, algum membro desta casa mostrou alguma das seguintes situações: pesadelos, tristeza prolongada, fadiga extrema, ansiedade, choro incontrolável, dificuldade em dormir ou dormir demais?")</f>
        <v>Nos últimos três meses, algum membro desta casa mostrou alguma das seguintes situações: pesadelos, tristeza prolongada, fadiga extrema, ansiedade, choro incontrolável, dificuldade em dormir ou dormir demais?</v>
      </c>
    </row>
    <row r="215" spans="1:11">
      <c r="A215" t="s">
        <v>2562</v>
      </c>
      <c r="B215" t="s">
        <v>632</v>
      </c>
      <c r="C215" t="s">
        <v>2563</v>
      </c>
      <c r="D215" t="str">
        <f ca="1">IFERROR(__xludf.DUMMYFUNCTION("GOOGLETRANSLATE(C155,""es"",""pt"")"),"Você e todos os membros deste lugar receberam o esquema completo de vacinação contra o Covid-19?")</f>
        <v>Você e todos os membros deste lugar receberam o esquema completo de vacinação contra o Covid-19?</v>
      </c>
    </row>
    <row r="216" spans="1:11">
      <c r="A216" t="s">
        <v>2028</v>
      </c>
      <c r="B216" t="s">
        <v>2528</v>
      </c>
      <c r="C216" t="s">
        <v>2564</v>
      </c>
      <c r="D216" t="s">
        <v>2565</v>
      </c>
      <c r="G216" t="s">
        <v>1997</v>
      </c>
    </row>
    <row r="217" spans="1:11">
      <c r="A217" t="s">
        <v>2002</v>
      </c>
      <c r="B217" t="s">
        <v>2566</v>
      </c>
      <c r="C217" t="s">
        <v>2567</v>
      </c>
      <c r="D217" t="s">
        <v>2568</v>
      </c>
      <c r="G217" t="s">
        <v>1997</v>
      </c>
    </row>
    <row r="218" spans="1:11">
      <c r="A218" t="s">
        <v>2569</v>
      </c>
      <c r="B218" t="s">
        <v>633</v>
      </c>
      <c r="C218" t="s">
        <v>2570</v>
      </c>
      <c r="D218" t="str">
        <f ca="1">IFERROR(__xludf.DUMMYFUNCTION("GOOGLETRANSLATE(C156,""es"",""pt"")"),"Você tem conhecimento de instituições públicas que trabalham na proteção de direitos humanos e/ou integração?")</f>
        <v>Você tem conhecimento de instituições públicas que trabalham na proteção de direitos humanos e/ou integração?</v>
      </c>
      <c r="G218" t="s">
        <v>1997</v>
      </c>
    </row>
    <row r="219" spans="1:11">
      <c r="A219" t="s">
        <v>2571</v>
      </c>
      <c r="B219" t="s">
        <v>634</v>
      </c>
      <c r="C219" t="s">
        <v>2572</v>
      </c>
      <c r="D219" t="str">
        <f ca="1">IFERROR(__xludf.DUMMYFUNCTION("GOOGLETRANSLATE(C157,""es"",""pt"")"),"Nos últimos 3 meses, você ou outros membros desta casa participaram de alguma das atividades dessas instituições?")</f>
        <v>Nos últimos 3 meses, você ou outros membros desta casa participaram de alguma das atividades dessas instituições?</v>
      </c>
      <c r="G219" t="s">
        <v>1997</v>
      </c>
      <c r="I219" t="s">
        <v>2573</v>
      </c>
    </row>
    <row r="220" spans="1:11">
      <c r="A220" t="s">
        <v>2574</v>
      </c>
      <c r="B220" t="s">
        <v>2575</v>
      </c>
      <c r="C220" t="s">
        <v>2576</v>
      </c>
      <c r="D220" t="str">
        <f ca="1">IFERROR(__xludf.DUMMYFUNCTION("GOOGLETRANSLATE(C158,""es"",""pt"")"),"Que tipo de informação os membros da casa recebem nessas atividades? Max. 4 opções")</f>
        <v>Que tipo de informação os membros da casa recebem nessas atividades? Max. 4 opções</v>
      </c>
      <c r="G220" t="s">
        <v>1997</v>
      </c>
      <c r="I220" t="s">
        <v>2577</v>
      </c>
      <c r="J220" t="s">
        <v>2534</v>
      </c>
    </row>
    <row r="221" spans="1:11">
      <c r="A221" t="s">
        <v>2000</v>
      </c>
      <c r="B221" t="s">
        <v>2578</v>
      </c>
      <c r="C221" t="s">
        <v>2579</v>
      </c>
      <c r="D221" t="s">
        <v>2580</v>
      </c>
      <c r="I221" t="s">
        <v>2581</v>
      </c>
    </row>
    <row r="222" spans="1:11">
      <c r="A222" t="s">
        <v>2582</v>
      </c>
      <c r="B222" t="s">
        <v>2583</v>
      </c>
      <c r="C222" t="s">
        <v>2584</v>
      </c>
      <c r="D222" t="str">
        <f ca="1">IFERROR(__xludf.DUMMYFUNCTION("GOOGLETRANSLATE(C159,""es"",""pt"")"),"Nos últimos três meses, você ou os membros da casa frequentaram alguns dos seguintes espaços de coexistência ou outro na cidade? Max. 4 opções")</f>
        <v>Nos últimos três meses, você ou os membros da casa frequentaram alguns dos seguintes espaços de coexistência ou outro na cidade? Max. 4 opções</v>
      </c>
      <c r="G222" t="s">
        <v>1997</v>
      </c>
      <c r="J222" t="s">
        <v>2534</v>
      </c>
    </row>
    <row r="223" spans="1:11">
      <c r="A223" t="s">
        <v>2000</v>
      </c>
      <c r="B223" t="s">
        <v>2585</v>
      </c>
      <c r="C223" t="s">
        <v>2586</v>
      </c>
      <c r="D223" t="s">
        <v>2587</v>
      </c>
      <c r="G223" t="s">
        <v>1997</v>
      </c>
      <c r="I223" t="s">
        <v>2588</v>
      </c>
    </row>
    <row r="224" spans="1:11">
      <c r="A224" t="s">
        <v>2028</v>
      </c>
      <c r="B224" t="s">
        <v>2566</v>
      </c>
      <c r="C224" t="s">
        <v>2589</v>
      </c>
      <c r="D224" t="s">
        <v>2590</v>
      </c>
      <c r="G224" t="s">
        <v>1997</v>
      </c>
    </row>
    <row r="225" spans="1:10">
      <c r="A225" t="s">
        <v>2002</v>
      </c>
      <c r="B225" t="s">
        <v>2591</v>
      </c>
      <c r="C225" t="s">
        <v>2592</v>
      </c>
      <c r="D225" t="s">
        <v>2593</v>
      </c>
      <c r="G225" t="s">
        <v>1997</v>
      </c>
      <c r="J225" t="s">
        <v>2091</v>
      </c>
    </row>
    <row r="226" spans="1:10">
      <c r="A226" t="s">
        <v>2594</v>
      </c>
      <c r="B226" t="s">
        <v>651</v>
      </c>
      <c r="C226" t="s">
        <v>2595</v>
      </c>
      <c r="D226" t="str">
        <f ca="1">IFERROR(__xludf.DUMMYFUNCTION("GOOGLETRANSLATE(C160,""es"",""pt"")"),"Quanto os membros desta casa gastam, em média, com alimentação durante um mês?")</f>
        <v>Quanto os membros desta casa gastam, em média, com alimentação durante um mês?</v>
      </c>
      <c r="G226" t="s">
        <v>1997</v>
      </c>
    </row>
    <row r="227" spans="1:10">
      <c r="A227" t="s">
        <v>2596</v>
      </c>
      <c r="B227" t="s">
        <v>652</v>
      </c>
      <c r="C227" t="s">
        <v>2597</v>
      </c>
      <c r="D227" t="str">
        <f ca="1">IFERROR(__xludf.DUMMYFUNCTION("GOOGLETRANSLATE(C161,""es"",""pt"")"),"As crianças menores de seis meses estão sendo amamentadas?")</f>
        <v>As crianças menores de seis meses estão sendo amamentadas?</v>
      </c>
      <c r="G227" t="s">
        <v>1997</v>
      </c>
      <c r="I227" t="s">
        <v>2598</v>
      </c>
    </row>
    <row r="228" spans="1:10">
      <c r="A228" t="s">
        <v>2599</v>
      </c>
      <c r="B228" t="s">
        <v>2600</v>
      </c>
      <c r="C228" t="s">
        <v>2601</v>
      </c>
      <c r="D228" t="str">
        <f ca="1">IFERROR(__xludf.DUMMYFUNCTION("GOOGLETRANSLATE(C162,""es"",""pt"")"),"Você ou algum membro desta casa recebe ou recebeu os seguintes tratamentos nutricionais? Entrevistador, leia as opções. Pode marcar no max 4.")</f>
        <v>Você ou algum membro desta casa recebe ou recebeu os seguintes tratamentos nutricionais? Entrevistador, leia as opções. Pode marcar no max 4.</v>
      </c>
      <c r="G228" t="s">
        <v>1997</v>
      </c>
      <c r="J228" t="s">
        <v>2602</v>
      </c>
    </row>
    <row r="229" spans="1:10">
      <c r="A229" t="s">
        <v>2603</v>
      </c>
      <c r="B229" t="s">
        <v>661</v>
      </c>
      <c r="C229" t="s">
        <v>2604</v>
      </c>
      <c r="D229" t="str">
        <f ca="1">IFERROR(__xludf.DUMMYFUNCTION("GOOGLETRANSLATE(C163,""es"",""pt"")"),"Em média, durante os últimos 7 dias, quantas refeições você ou os membros desta casa consumiu por dia?")</f>
        <v>Em média, durante os últimos 7 dias, quantas refeições você ou os membros desta casa consumiu por dia?</v>
      </c>
      <c r="G229" t="s">
        <v>1997</v>
      </c>
    </row>
    <row r="230" spans="1:10">
      <c r="A230" t="s">
        <v>2605</v>
      </c>
      <c r="B230" t="s">
        <v>2606</v>
      </c>
      <c r="C230" t="s">
        <v>2607</v>
      </c>
      <c r="D230" t="str">
        <f ca="1">IFERROR(__xludf.DUMMYFUNCTION("GOOGLETRANSLATE(C164,""es"",""pt"")"),"Nos últimos 7 dias, quais foram os três principais meios que você utilizou para obter esse alimento para esta casa?")</f>
        <v>Nos últimos 7 dias, quais foram os três principais meios que você utilizou para obter esse alimento para esta casa?</v>
      </c>
      <c r="G230" t="s">
        <v>1997</v>
      </c>
      <c r="J230" t="s">
        <v>2091</v>
      </c>
    </row>
    <row r="231" spans="1:10">
      <c r="A231" t="s">
        <v>2000</v>
      </c>
      <c r="B231" t="s">
        <v>2608</v>
      </c>
      <c r="C231" t="s">
        <v>2609</v>
      </c>
      <c r="D231" t="s">
        <v>2610</v>
      </c>
      <c r="G231" t="s">
        <v>1997</v>
      </c>
      <c r="I231" t="s">
        <v>2611</v>
      </c>
    </row>
    <row r="232" spans="1:10">
      <c r="A232" t="s">
        <v>2612</v>
      </c>
      <c r="B232" t="s">
        <v>2613</v>
      </c>
      <c r="C232" t="s">
        <v>2614</v>
      </c>
      <c r="D232" t="str">
        <f ca="1">IFERROR(__xludf.DUMMYFUNCTION("GOOGLETRANSLATE(C165,""es"",""pt"")"),"Durante os últimos 7 dias, os membros desta casa tiveram que usar alguma das seguintes estratégias para lidar com a falta de comida ou dinheiro para comprá-la? Selecione tudo que se aplica")</f>
        <v>Durante os últimos 7 dias, os membros desta casa tiveram que usar alguma das seguintes estratégias para lidar com a falta de comida ou dinheiro para comprá-la? Selecione tudo que se aplica</v>
      </c>
      <c r="G232" t="s">
        <v>1997</v>
      </c>
      <c r="J232" t="s">
        <v>2405</v>
      </c>
    </row>
    <row r="233" spans="1:10">
      <c r="A233" t="s">
        <v>2000</v>
      </c>
      <c r="B233" t="s">
        <v>2615</v>
      </c>
      <c r="C233" t="s">
        <v>2616</v>
      </c>
      <c r="D233" t="s">
        <v>2617</v>
      </c>
      <c r="G233" t="s">
        <v>1997</v>
      </c>
      <c r="I233" t="s">
        <v>2618</v>
      </c>
    </row>
    <row r="234" spans="1:10">
      <c r="A234" t="s">
        <v>2028</v>
      </c>
      <c r="B234" t="s">
        <v>2591</v>
      </c>
      <c r="C234" t="s">
        <v>2619</v>
      </c>
      <c r="D234" t="s">
        <v>2620</v>
      </c>
      <c r="G234" t="s">
        <v>1997</v>
      </c>
    </row>
    <row r="235" spans="1:10">
      <c r="A235" t="s">
        <v>2002</v>
      </c>
      <c r="B235" t="s">
        <v>2621</v>
      </c>
      <c r="C235" t="s">
        <v>2622</v>
      </c>
      <c r="D235" t="s">
        <v>2623</v>
      </c>
    </row>
    <row r="236" spans="1:10">
      <c r="A236" t="s">
        <v>2624</v>
      </c>
      <c r="B236" t="s">
        <v>684</v>
      </c>
      <c r="C236" t="s">
        <v>2625</v>
      </c>
      <c r="D236" t="str">
        <f ca="1">IFERROR(__xludf.DUMMYFUNCTION("GOOGLETRANSLATE(C166,""es"",""pt"")"),"Nos últimos três meses, você ou alguém desta casa foi beneficiado pela ajuda de organizações humanitárias ou civis? (ou seja, não programas/serviços do governo brasileiro)")</f>
        <v>Nos últimos três meses, você ou alguém desta casa foi beneficiado pela ajuda de organizações humanitárias ou civis? (ou seja, não programas/serviços do governo brasileiro)</v>
      </c>
    </row>
    <row r="237" spans="1:10">
      <c r="A237" t="s">
        <v>2626</v>
      </c>
      <c r="B237" t="s">
        <v>2627</v>
      </c>
      <c r="C237" t="s">
        <v>2628</v>
      </c>
      <c r="D237" t="str">
        <f ca="1">IFERROR(__xludf.DUMMYFUNCTION("GOOGLETRANSLATE(C167,""es"",""pt"")"),"Que tipo de assistência você ou o membro da casa recebeu?")</f>
        <v>Que tipo de assistência você ou o membro da casa recebeu?</v>
      </c>
      <c r="G237" t="s">
        <v>1997</v>
      </c>
      <c r="I237" t="s">
        <v>2629</v>
      </c>
      <c r="J237" t="s">
        <v>2534</v>
      </c>
    </row>
    <row r="238" spans="1:10">
      <c r="A238" t="s">
        <v>2000</v>
      </c>
      <c r="B238" t="s">
        <v>2630</v>
      </c>
      <c r="C238" t="s">
        <v>2631</v>
      </c>
      <c r="D238" t="s">
        <v>2632</v>
      </c>
      <c r="I238" t="s">
        <v>2633</v>
      </c>
    </row>
    <row r="239" spans="1:10">
      <c r="A239" t="s">
        <v>2634</v>
      </c>
      <c r="B239" t="s">
        <v>2635</v>
      </c>
      <c r="C239" t="s">
        <v>2636</v>
      </c>
      <c r="D239" t="str">
        <f ca="1">IFERROR(__xludf.DUMMYFUNCTION("GOOGLETRANSLATE(C168,""es"",""pt"")"),"Qual foi a fonte desse suporte?")</f>
        <v>Qual foi a fonte desse suporte?</v>
      </c>
      <c r="G239" t="s">
        <v>1997</v>
      </c>
      <c r="I239" t="s">
        <v>2629</v>
      </c>
      <c r="J239" t="s">
        <v>2534</v>
      </c>
    </row>
    <row r="240" spans="1:10">
      <c r="A240" t="s">
        <v>2000</v>
      </c>
      <c r="B240" t="s">
        <v>2637</v>
      </c>
      <c r="C240" t="s">
        <v>2638</v>
      </c>
      <c r="D240" t="s">
        <v>2639</v>
      </c>
      <c r="G240" t="s">
        <v>1997</v>
      </c>
      <c r="I240" t="s">
        <v>2640</v>
      </c>
    </row>
    <row r="241" spans="1:10">
      <c r="A241" t="s">
        <v>2641</v>
      </c>
      <c r="B241" t="s">
        <v>705</v>
      </c>
      <c r="C241" t="s">
        <v>2642</v>
      </c>
      <c r="D241" t="str">
        <f ca="1">IFERROR(__xludf.DUMMYFUNCTION("GOOGLETRANSLATE(C169,""es"",""pt"")"),"Vocês estão satisfeitos com este auxílio, subsídio ou apoio que vocês receberam?")</f>
        <v>Vocês estão satisfeitos com este auxílio, subsídio ou apoio que vocês receberam?</v>
      </c>
      <c r="G241" t="s">
        <v>1997</v>
      </c>
      <c r="I241" t="s">
        <v>2629</v>
      </c>
    </row>
    <row r="242" spans="1:10">
      <c r="A242" t="s">
        <v>2643</v>
      </c>
      <c r="B242" t="s">
        <v>706</v>
      </c>
      <c r="C242" t="s">
        <v>2644</v>
      </c>
      <c r="D242" t="str">
        <f ca="1">IFERROR(__xludf.DUMMYFUNCTION("GOOGLETRANSLATE(C170,""es"",""pt"")"),"Por que está insatisfeito com este auxílio, subsídio ou suporte?")</f>
        <v>Por que está insatisfeito com este auxílio, subsídio ou suporte?</v>
      </c>
      <c r="G242" t="s">
        <v>1997</v>
      </c>
      <c r="I242" t="s">
        <v>2645</v>
      </c>
    </row>
    <row r="243" spans="1:10">
      <c r="A243" t="s">
        <v>2000</v>
      </c>
      <c r="B243" t="s">
        <v>2646</v>
      </c>
      <c r="C243" t="s">
        <v>2647</v>
      </c>
      <c r="D243" t="s">
        <v>2648</v>
      </c>
      <c r="G243" t="s">
        <v>1997</v>
      </c>
      <c r="I243" t="s">
        <v>2649</v>
      </c>
    </row>
    <row r="244" spans="1:10">
      <c r="A244" t="s">
        <v>2650</v>
      </c>
      <c r="B244" t="s">
        <v>707</v>
      </c>
      <c r="C244" t="s">
        <v>2651</v>
      </c>
      <c r="D244" t="str">
        <f ca="1">IFERROR(__xludf.DUMMYFUNCTION("GOOGLETRANSLATE(C171,""es"",""pt"")"),"Você conhece algum mecanismo para informar a qualidade, satisfação ou tratamento recebido durante a prestação do serviço ou assistência?")</f>
        <v>Você conhece algum mecanismo para informar a qualidade, satisfação ou tratamento recebido durante a prestação do serviço ou assistência?</v>
      </c>
      <c r="I244" t="s">
        <v>2629</v>
      </c>
    </row>
    <row r="245" spans="1:10">
      <c r="A245" t="s">
        <v>2652</v>
      </c>
      <c r="B245" t="s">
        <v>2653</v>
      </c>
      <c r="C245" t="s">
        <v>2654</v>
      </c>
      <c r="D245" t="str">
        <f ca="1">IFERROR(__xludf.DUMMYFUNCTION("GOOGLETRANSLATE(C172,""es"",""pt"")"),"Quais mecanismos você conhece e/ou usou? Selecione todos aqueles que se aplicam")</f>
        <v>Quais mecanismos você conhece e/ou usou? Selecione todos aqueles que se aplicam</v>
      </c>
      <c r="I245" t="s">
        <v>2655</v>
      </c>
      <c r="J245" t="s">
        <v>2442</v>
      </c>
    </row>
    <row r="246" spans="1:10">
      <c r="A246" t="s">
        <v>2000</v>
      </c>
      <c r="B246" t="s">
        <v>2656</v>
      </c>
      <c r="C246" t="s">
        <v>2657</v>
      </c>
      <c r="D246" t="s">
        <v>2658</v>
      </c>
      <c r="G246" t="s">
        <v>1997</v>
      </c>
      <c r="I246" t="s">
        <v>2659</v>
      </c>
    </row>
    <row r="247" spans="1:10">
      <c r="A247" t="s">
        <v>2660</v>
      </c>
      <c r="B247" t="s">
        <v>2661</v>
      </c>
      <c r="C247" t="s">
        <v>2662</v>
      </c>
      <c r="D247" t="str">
        <f ca="1">IFERROR(__xludf.DUMMYFUNCTION("GOOGLETRANSLATE(C173,""es"",""pt"")"),"Quais são as três necessidades principais que esta casa precisa neste momento? Max. 3 opções")</f>
        <v>Quais são as três necessidades principais que esta casa precisa neste momento? Max. 3 opções</v>
      </c>
      <c r="G247" t="s">
        <v>1997</v>
      </c>
      <c r="J247" t="s">
        <v>2091</v>
      </c>
    </row>
    <row r="248" spans="1:10">
      <c r="A248" t="s">
        <v>2000</v>
      </c>
      <c r="B248" t="s">
        <v>2663</v>
      </c>
      <c r="C248" t="s">
        <v>2664</v>
      </c>
      <c r="D248" t="s">
        <v>2665</v>
      </c>
      <c r="G248" t="s">
        <v>1997</v>
      </c>
      <c r="I248" t="s">
        <v>2666</v>
      </c>
    </row>
    <row r="249" spans="1:10">
      <c r="A249" t="s">
        <v>2667</v>
      </c>
      <c r="B249" t="s">
        <v>2668</v>
      </c>
      <c r="C249" t="s">
        <v>2669</v>
      </c>
      <c r="D249" t="str">
        <f ca="1">IFERROR(__xludf.DUMMYFUNCTION("GOOGLETRANSLATE(C174,""es"",""pt"")"),"Se você recebesse apoio humanitário no futuro, que tipo de assistência você preferiria receber? Max. 3 opções")</f>
        <v>Se você recebesse apoio humanitário no futuro, que tipo de assistência você preferiria receber? Max. 3 opções</v>
      </c>
      <c r="G249" t="s">
        <v>1997</v>
      </c>
      <c r="J249" t="s">
        <v>2091</v>
      </c>
    </row>
    <row r="250" spans="1:10">
      <c r="A250" t="s">
        <v>2000</v>
      </c>
      <c r="B250" t="s">
        <v>2670</v>
      </c>
      <c r="C250" t="s">
        <v>2671</v>
      </c>
      <c r="D250" t="s">
        <v>2672</v>
      </c>
      <c r="G250" t="s">
        <v>1997</v>
      </c>
      <c r="I250" t="s">
        <v>2673</v>
      </c>
    </row>
    <row r="251" spans="1:10">
      <c r="A251" t="s">
        <v>2674</v>
      </c>
      <c r="B251" t="s">
        <v>2675</v>
      </c>
      <c r="C251" t="s">
        <v>2676</v>
      </c>
      <c r="D251" t="str">
        <f ca="1">IFERROR(__xludf.DUMMYFUNCTION("GOOGLETRANSLATE(C175,""es"",""pt"")"),"Desde que chegou aqui, quais são as suas principais formas de acesso à informação? Max 4 opções")</f>
        <v>Desde que chegou aqui, quais são as suas principais formas de acesso à informação? Max 4 opções</v>
      </c>
      <c r="G251" t="s">
        <v>1997</v>
      </c>
      <c r="J251" t="s">
        <v>2534</v>
      </c>
    </row>
    <row r="252" spans="1:10">
      <c r="A252" t="s">
        <v>2000</v>
      </c>
      <c r="B252" t="s">
        <v>2677</v>
      </c>
      <c r="C252" t="s">
        <v>2678</v>
      </c>
      <c r="D252" t="s">
        <v>2679</v>
      </c>
      <c r="I252" t="s">
        <v>2680</v>
      </c>
    </row>
    <row r="253" spans="1:10">
      <c r="A253" t="s">
        <v>2681</v>
      </c>
      <c r="B253" t="s">
        <v>2682</v>
      </c>
      <c r="C253" t="s">
        <v>2683</v>
      </c>
      <c r="D253" t="str">
        <f ca="1">IFERROR(__xludf.DUMMYFUNCTION("GOOGLETRANSLATE(C176,""es"",""pt"")"),"Por quais meios você prefere saber da existência de ações humanitárias que podem ocorrer em sua comunidade? Puede ler las opciones. Max; 3 opciones")</f>
        <v>Por quais meios você prefere saber da existência de ações humanitárias que podem ocorrer em sua comunidade? Puede ler las opciones. Max; 3 opciones</v>
      </c>
      <c r="G253" t="s">
        <v>1997</v>
      </c>
      <c r="J253" t="s">
        <v>2091</v>
      </c>
    </row>
    <row r="254" spans="1:10">
      <c r="A254" t="s">
        <v>2000</v>
      </c>
      <c r="B254" t="s">
        <v>2684</v>
      </c>
      <c r="C254" t="s">
        <v>2685</v>
      </c>
      <c r="D254" t="str">
        <f ca="1">IFERROR(__xludf.DUMMYFUNCTION("GOOGLETRANSLATE(C177,""es"",""pt"")"),"Especifique por quais meios você prefere saber sobre a existência de ações humanitárias que podem ocorrer em sua comunidade")</f>
        <v>Especifique por quais meios você prefere saber sobre a existência de ações humanitárias que podem ocorrer em sua comunidade</v>
      </c>
      <c r="G254" t="s">
        <v>1997</v>
      </c>
      <c r="I254" t="s">
        <v>2686</v>
      </c>
    </row>
    <row r="255" spans="1:10">
      <c r="A255" t="s">
        <v>2028</v>
      </c>
      <c r="B255" t="s">
        <v>2621</v>
      </c>
      <c r="C255" t="s">
        <v>2687</v>
      </c>
      <c r="D255" t="s">
        <v>2688</v>
      </c>
      <c r="G255" t="s">
        <v>1997</v>
      </c>
    </row>
    <row r="256" spans="1:10">
      <c r="A256" t="s">
        <v>2028</v>
      </c>
      <c r="B256" t="s">
        <v>2058</v>
      </c>
      <c r="C256" t="s">
        <v>2689</v>
      </c>
    </row>
    <row r="257" spans="1:4">
      <c r="A257" t="s">
        <v>2002</v>
      </c>
      <c r="B257" t="s">
        <v>2690</v>
      </c>
      <c r="C257" t="s">
        <v>2691</v>
      </c>
      <c r="D257" t="s">
        <v>2692</v>
      </c>
    </row>
    <row r="258" spans="1:4">
      <c r="A258" t="s">
        <v>2000</v>
      </c>
      <c r="B258" t="s">
        <v>798</v>
      </c>
      <c r="C258" t="s">
        <v>2693</v>
      </c>
      <c r="D258" t="s">
        <v>2694</v>
      </c>
    </row>
    <row r="259" spans="1:4">
      <c r="A259" t="s">
        <v>2000</v>
      </c>
      <c r="B259" t="s">
        <v>799</v>
      </c>
      <c r="C259" t="s">
        <v>2695</v>
      </c>
      <c r="D259" t="s">
        <v>2696</v>
      </c>
    </row>
    <row r="260" spans="1:4">
      <c r="A260" t="s">
        <v>2028</v>
      </c>
      <c r="B260" t="s">
        <v>2690</v>
      </c>
      <c r="C260" t="s">
        <v>2697</v>
      </c>
    </row>
  </sheetData>
  <pageMargins left="0.511811024" right="0.511811024" top="0.78740157499999996" bottom="0.78740157499999996" header="0.31496062000000002" footer="0.31496062000000002"/>
  <pageSetup paperSize="9" orientation="portrait" r:id="rId1"/>
  <legacyDrawing r:id="rId2"/>
  <tableParts count="1">
    <tablePart r:id="rId3"/>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F9F2B-7E8A-4A86-B59F-4C56658E3726}">
  <dimension ref="A1:N1517"/>
  <sheetViews>
    <sheetView zoomScale="70" zoomScaleNormal="70" workbookViewId="0">
      <pane ySplit="1" topLeftCell="A2" activePane="bottomLeft" state="frozen"/>
      <selection pane="bottomLeft" activeCell="C17" sqref="C17"/>
      <selection activeCell="B272" sqref="B272"/>
    </sheetView>
  </sheetViews>
  <sheetFormatPr defaultColWidth="9.140625" defaultRowHeight="15"/>
  <cols>
    <col min="1" max="1" width="44.5703125" customWidth="1"/>
    <col min="2" max="2" width="38" customWidth="1"/>
    <col min="3" max="3" width="82.85546875" customWidth="1"/>
    <col min="4" max="4" width="44.140625" customWidth="1"/>
    <col min="5" max="5" width="9" customWidth="1"/>
  </cols>
  <sheetData>
    <row r="1" spans="1:5" ht="12.95" customHeight="1">
      <c r="A1" t="s">
        <v>2698</v>
      </c>
      <c r="B1" t="s">
        <v>1979</v>
      </c>
      <c r="C1" t="s">
        <v>1980</v>
      </c>
      <c r="D1" t="s">
        <v>1981</v>
      </c>
      <c r="E1" t="s">
        <v>2699</v>
      </c>
    </row>
    <row r="2" spans="1:5">
      <c r="A2" t="s">
        <v>56</v>
      </c>
      <c r="B2">
        <v>1</v>
      </c>
      <c r="C2" t="s">
        <v>813</v>
      </c>
      <c r="D2" t="str">
        <f ca="1">IFERROR(__xludf.DUMMYFUNCTION("GOOGLETRANSLATE(C3,""es"",""pt"")"),"Sim")</f>
        <v>Sim</v>
      </c>
    </row>
    <row r="3" spans="1:5">
      <c r="A3" t="s">
        <v>56</v>
      </c>
      <c r="B3">
        <v>2</v>
      </c>
      <c r="C3" t="s">
        <v>817</v>
      </c>
      <c r="D3" t="str">
        <f ca="1">IFERROR(__xludf.DUMMYFUNCTION("GOOGLETRANSLATE(C4,""es"",""pt"")"),"Não")</f>
        <v>Não</v>
      </c>
    </row>
    <row r="4" spans="1:5">
      <c r="A4" t="s">
        <v>2700</v>
      </c>
      <c r="B4">
        <v>1</v>
      </c>
      <c r="C4" t="s">
        <v>813</v>
      </c>
      <c r="D4" t="str">
        <f ca="1">IFERROR(__xludf.DUMMYFUNCTION("GOOGLETRANSLATE(C5,""es"",""pt"")"),"Sim")</f>
        <v>Sim</v>
      </c>
    </row>
    <row r="5" spans="1:5">
      <c r="A5" t="s">
        <v>2700</v>
      </c>
      <c r="B5">
        <v>2</v>
      </c>
      <c r="C5" t="s">
        <v>817</v>
      </c>
      <c r="D5" t="str">
        <f ca="1">IFERROR(__xludf.DUMMYFUNCTION("GOOGLETRANSLATE(C6,""es"",""pt"")"),"Não")</f>
        <v>Não</v>
      </c>
    </row>
    <row r="6" spans="1:5">
      <c r="A6" t="s">
        <v>58</v>
      </c>
      <c r="B6">
        <v>1</v>
      </c>
      <c r="C6" t="s">
        <v>813</v>
      </c>
      <c r="D6" t="str">
        <f ca="1">IFERROR(__xludf.DUMMYFUNCTION("GOOGLETRANSLATE(C7,""es"",""pt"")"),"Sim")</f>
        <v>Sim</v>
      </c>
    </row>
    <row r="7" spans="1:5">
      <c r="A7" t="s">
        <v>58</v>
      </c>
      <c r="B7">
        <v>2</v>
      </c>
      <c r="C7" t="s">
        <v>817</v>
      </c>
      <c r="D7" t="str">
        <f ca="1">IFERROR(__xludf.DUMMYFUNCTION("GOOGLETRANSLATE(C8,""es"",""pt"")"),"Não")</f>
        <v>Não</v>
      </c>
    </row>
    <row r="8" spans="1:5">
      <c r="A8" t="s">
        <v>58</v>
      </c>
      <c r="B8">
        <v>-888</v>
      </c>
      <c r="C8" t="s">
        <v>902</v>
      </c>
      <c r="D8" t="str">
        <f ca="1">IFERROR(__xludf.DUMMYFUNCTION("GOOGLETRANSLATE(C9,""es"",""pt"")"),"Não sabe")</f>
        <v>Não sabe</v>
      </c>
    </row>
    <row r="9" spans="1:5">
      <c r="A9" t="s">
        <v>58</v>
      </c>
      <c r="B9">
        <v>-999</v>
      </c>
      <c r="C9" t="s">
        <v>1372</v>
      </c>
      <c r="D9" t="str">
        <f ca="1">IFERROR(__xludf.DUMMYFUNCTION("GOOGLETRANSLATE(C10,""es"",""pt"")"),"Recusou a responder")</f>
        <v>Recusou a responder</v>
      </c>
    </row>
    <row r="10" spans="1:5">
      <c r="A10" t="s">
        <v>2701</v>
      </c>
      <c r="B10">
        <v>1</v>
      </c>
      <c r="C10" t="s">
        <v>813</v>
      </c>
      <c r="D10" t="str">
        <f ca="1">IFERROR(__xludf.DUMMYFUNCTION("GOOGLETRANSLATE(C11,""es"",""pt"")"),"Sim")</f>
        <v>Sim</v>
      </c>
    </row>
    <row r="11" spans="1:5">
      <c r="A11" t="s">
        <v>2701</v>
      </c>
      <c r="B11">
        <v>2</v>
      </c>
      <c r="C11" t="s">
        <v>817</v>
      </c>
      <c r="D11" t="str">
        <f ca="1">IFERROR(__xludf.DUMMYFUNCTION("GOOGLETRANSLATE(C12,""es"",""pt"")"),"Não")</f>
        <v>Não</v>
      </c>
    </row>
    <row r="12" spans="1:5">
      <c r="A12" t="s">
        <v>2701</v>
      </c>
      <c r="B12">
        <v>-888</v>
      </c>
      <c r="C12" t="s">
        <v>902</v>
      </c>
      <c r="D12" t="str">
        <f ca="1">IFERROR(__xludf.DUMMYFUNCTION("GOOGLETRANSLATE(C13,""es"",""pt"")"),"Não sabe")</f>
        <v>Não sabe</v>
      </c>
    </row>
    <row r="13" spans="1:5">
      <c r="A13" t="s">
        <v>2701</v>
      </c>
      <c r="B13">
        <v>-999</v>
      </c>
      <c r="C13" t="s">
        <v>1372</v>
      </c>
      <c r="D13" t="str">
        <f ca="1">IFERROR(__xludf.DUMMYFUNCTION("GOOGLETRANSLATE(C14,""es"",""pt"")"),"Recusou a responder")</f>
        <v>Recusou a responder</v>
      </c>
    </row>
    <row r="14" spans="1:5">
      <c r="A14" t="s">
        <v>2702</v>
      </c>
      <c r="B14">
        <v>1</v>
      </c>
      <c r="C14" t="s">
        <v>813</v>
      </c>
      <c r="D14" t="str">
        <f ca="1">IFERROR(__xludf.DUMMYFUNCTION("GOOGLETRANSLATE(C15,""es"",""pt"")"),"Sim")</f>
        <v>Sim</v>
      </c>
    </row>
    <row r="15" spans="1:5">
      <c r="A15" t="s">
        <v>2702</v>
      </c>
      <c r="B15">
        <v>2</v>
      </c>
      <c r="C15" t="s">
        <v>817</v>
      </c>
      <c r="D15" t="str">
        <f ca="1">IFERROR(__xludf.DUMMYFUNCTION("GOOGLETRANSLATE(C16,""es"",""pt"")"),"Não")</f>
        <v>Não</v>
      </c>
    </row>
    <row r="16" spans="1:5">
      <c r="A16" t="s">
        <v>2702</v>
      </c>
      <c r="B16">
        <v>-888</v>
      </c>
      <c r="C16" t="s">
        <v>902</v>
      </c>
      <c r="D16" t="str">
        <f ca="1">IFERROR(__xludf.DUMMYFUNCTION("GOOGLETRANSLATE(C17,""es"",""pt"")"),"Não sabe")</f>
        <v>Não sabe</v>
      </c>
    </row>
    <row r="17" spans="1:4">
      <c r="A17" t="s">
        <v>2702</v>
      </c>
      <c r="B17">
        <v>-999</v>
      </c>
      <c r="C17" t="s">
        <v>1184</v>
      </c>
      <c r="D17" t="str">
        <f ca="1">IFERROR(__xludf.DUMMYFUNCTION("GOOGLETRANSLATE(C18,""es"",""pt"")"),"Recusou a responder")</f>
        <v>Recusou a responder</v>
      </c>
    </row>
    <row r="18" spans="1:4">
      <c r="A18" t="s">
        <v>2703</v>
      </c>
      <c r="B18">
        <v>1</v>
      </c>
      <c r="C18" t="s">
        <v>814</v>
      </c>
      <c r="D18" t="str">
        <f ca="1">IFERROR(__xludf.DUMMYFUNCTION("GOOGLETRANSLATE(C19,""es"",""pt"")"),"Mulher")</f>
        <v>Mulher</v>
      </c>
    </row>
    <row r="19" spans="1:4">
      <c r="A19" t="s">
        <v>2703</v>
      </c>
      <c r="B19">
        <v>2</v>
      </c>
      <c r="C19" t="s">
        <v>856</v>
      </c>
      <c r="D19" t="str">
        <f ca="1">IFERROR(__xludf.DUMMYFUNCTION("GOOGLETRANSLATE(C20,""es"",""pt"")"),"Homens")</f>
        <v>Homens</v>
      </c>
    </row>
    <row r="20" spans="1:4">
      <c r="A20" t="s">
        <v>2703</v>
      </c>
      <c r="B20">
        <v>3</v>
      </c>
      <c r="C20" t="s">
        <v>2704</v>
      </c>
      <c r="D20" t="str">
        <f ca="1">IFERROR(__xludf.DUMMYFUNCTION("GOOGLETRANSLATE(C21,""es"",""pt"")"),"Mulher trans")</f>
        <v>Mulher trans</v>
      </c>
    </row>
    <row r="21" spans="1:4">
      <c r="A21" t="s">
        <v>2703</v>
      </c>
      <c r="B21">
        <v>4</v>
      </c>
      <c r="C21" t="s">
        <v>2705</v>
      </c>
      <c r="D21" t="str">
        <f ca="1">IFERROR(__xludf.DUMMYFUNCTION("GOOGLETRANSLATE(C22,""es"",""pt"")"),"Homem trans")</f>
        <v>Homem trans</v>
      </c>
    </row>
    <row r="22" spans="1:4">
      <c r="A22" t="s">
        <v>2703</v>
      </c>
      <c r="B22">
        <v>-888</v>
      </c>
      <c r="C22" t="s">
        <v>902</v>
      </c>
      <c r="D22" t="str">
        <f ca="1">IFERROR(__xludf.DUMMYFUNCTION("GOOGLETRANSLATE(C23,""es"",""pt"")"),"Não sabe")</f>
        <v>Não sabe</v>
      </c>
    </row>
    <row r="23" spans="1:4">
      <c r="A23" t="s">
        <v>2703</v>
      </c>
      <c r="B23">
        <v>-999</v>
      </c>
      <c r="C23" t="s">
        <v>1184</v>
      </c>
      <c r="D23" t="str">
        <f ca="1">IFERROR(__xludf.DUMMYFUNCTION("GOOGLETRANSLATE(C24,""es"",""pt"")"),"Recusou a responder")</f>
        <v>Recusou a responder</v>
      </c>
    </row>
    <row r="24" spans="1:4">
      <c r="A24" t="s">
        <v>60</v>
      </c>
      <c r="B24">
        <v>1</v>
      </c>
      <c r="C24" t="s">
        <v>814</v>
      </c>
      <c r="D24" t="str">
        <f ca="1">IFERROR(__xludf.DUMMYFUNCTION("GOOGLETRANSLATE(C25,""es"",""pt"")"),"Mulher")</f>
        <v>Mulher</v>
      </c>
    </row>
    <row r="25" spans="1:4">
      <c r="A25" t="s">
        <v>60</v>
      </c>
      <c r="B25">
        <v>2</v>
      </c>
      <c r="C25" t="s">
        <v>856</v>
      </c>
      <c r="D25" t="str">
        <f ca="1">IFERROR(__xludf.DUMMYFUNCTION("GOOGLETRANSLATE(C26,""es"",""pt"")"),"Homens")</f>
        <v>Homens</v>
      </c>
    </row>
    <row r="26" spans="1:4">
      <c r="A26" t="s">
        <v>60</v>
      </c>
      <c r="B26">
        <v>3</v>
      </c>
      <c r="C26" t="s">
        <v>2704</v>
      </c>
      <c r="D26" t="str">
        <f ca="1">IFERROR(__xludf.DUMMYFUNCTION("GOOGLETRANSLATE(C27,""es"",""pt"")"),"Mulher trans")</f>
        <v>Mulher trans</v>
      </c>
    </row>
    <row r="27" spans="1:4">
      <c r="A27" t="s">
        <v>60</v>
      </c>
      <c r="B27">
        <v>4</v>
      </c>
      <c r="C27" t="s">
        <v>2705</v>
      </c>
      <c r="D27" t="str">
        <f ca="1">IFERROR(__xludf.DUMMYFUNCTION("GOOGLETRANSLATE(C28,""es"",""pt"")"),"Homem trans")</f>
        <v>Homem trans</v>
      </c>
    </row>
    <row r="28" spans="1:4">
      <c r="A28" t="s">
        <v>60</v>
      </c>
      <c r="B28">
        <v>-888</v>
      </c>
      <c r="C28" t="s">
        <v>902</v>
      </c>
      <c r="D28" t="str">
        <f ca="1">IFERROR(__xludf.DUMMYFUNCTION("GOOGLETRANSLATE(C29,""es"",""pt"")"),"Não sabe")</f>
        <v>Não sabe</v>
      </c>
    </row>
    <row r="29" spans="1:4">
      <c r="A29" t="s">
        <v>60</v>
      </c>
      <c r="B29">
        <v>-999</v>
      </c>
      <c r="C29" t="s">
        <v>1184</v>
      </c>
      <c r="D29" t="str">
        <f ca="1">IFERROR(__xludf.DUMMYFUNCTION("GOOGLETRANSLATE(C30,""es"",""pt"")"),"Recusou a responder")</f>
        <v>Recusou a responder</v>
      </c>
    </row>
    <row r="30" spans="1:4">
      <c r="A30" t="s">
        <v>61</v>
      </c>
      <c r="B30">
        <v>1</v>
      </c>
      <c r="C30" t="s">
        <v>857</v>
      </c>
      <c r="D30" t="str">
        <f ca="1">IFERROR(__xludf.DUMMYFUNCTION("GOOGLETRANSLATE(C31,""es"",""pt"")"),"solteiro")</f>
        <v>solteiro</v>
      </c>
    </row>
    <row r="31" spans="1:4">
      <c r="A31" t="s">
        <v>61</v>
      </c>
      <c r="B31">
        <v>2</v>
      </c>
      <c r="C31" t="s">
        <v>920</v>
      </c>
      <c r="D31" t="str">
        <f ca="1">IFERROR(__xludf.DUMMYFUNCTION("GOOGLETRANSLATE(C32,""es"",""pt"")"),"Casado")</f>
        <v>Casado</v>
      </c>
    </row>
    <row r="32" spans="1:4">
      <c r="A32" t="s">
        <v>61</v>
      </c>
      <c r="B32">
        <v>3</v>
      </c>
      <c r="C32" t="s">
        <v>1578</v>
      </c>
      <c r="D32" t="str">
        <f ca="1">IFERROR(__xludf.DUMMYFUNCTION("GOOGLETRANSLATE(C33,""es"",""pt"")"),"Divorciado")</f>
        <v>Divorciado</v>
      </c>
    </row>
    <row r="33" spans="1:4">
      <c r="A33" t="s">
        <v>61</v>
      </c>
      <c r="B33">
        <v>4</v>
      </c>
      <c r="C33" t="s">
        <v>1302</v>
      </c>
      <c r="D33" t="str">
        <f ca="1">IFERROR(__xludf.DUMMYFUNCTION("GOOGLETRANSLATE(C34,""es"",""pt"")"),"Viúvo")</f>
        <v>Viúvo</v>
      </c>
    </row>
    <row r="34" spans="1:4">
      <c r="A34" t="s">
        <v>61</v>
      </c>
      <c r="B34">
        <v>5</v>
      </c>
      <c r="C34" t="s">
        <v>2706</v>
      </c>
      <c r="D34" t="s">
        <v>1765</v>
      </c>
    </row>
    <row r="35" spans="1:4">
      <c r="A35" t="s">
        <v>61</v>
      </c>
      <c r="B35">
        <v>-888</v>
      </c>
      <c r="C35" t="s">
        <v>902</v>
      </c>
      <c r="D35" t="str">
        <f ca="1">IFERROR(__xludf.DUMMYFUNCTION("GOOGLETRANSLATE(C35,""es"",""pt"")"),"Não sabe")</f>
        <v>Não sabe</v>
      </c>
    </row>
    <row r="36" spans="1:4">
      <c r="A36" t="s">
        <v>61</v>
      </c>
      <c r="B36">
        <v>-999</v>
      </c>
      <c r="C36" t="s">
        <v>1184</v>
      </c>
      <c r="D36" t="str">
        <f ca="1">IFERROR(__xludf.DUMMYFUNCTION("GOOGLETRANSLATE(C36,""es"",""pt"")"),"Recusou a responder")</f>
        <v>Recusou a responder</v>
      </c>
    </row>
    <row r="37" spans="1:4">
      <c r="A37" t="s">
        <v>62</v>
      </c>
      <c r="B37">
        <v>1</v>
      </c>
      <c r="C37" t="s">
        <v>816</v>
      </c>
      <c r="D37" t="str">
        <f ca="1">IFERROR(__xludf.DUMMYFUNCTION("GOOGLETRANSLATE(C37,""es"",""pt"")"),"Nesta casa, há pelo menos uma pessoa que é venezuelana ou que morava na Venezuela")</f>
        <v>Nesta casa, há pelo menos uma pessoa que é venezuelana ou que morava na Venezuela</v>
      </c>
    </row>
    <row r="38" spans="1:4">
      <c r="A38" t="s">
        <v>62</v>
      </c>
      <c r="B38">
        <v>2</v>
      </c>
      <c r="C38" t="s">
        <v>2707</v>
      </c>
      <c r="D38" t="str">
        <f ca="1">IFERROR(__xludf.DUMMYFUNCTION("GOOGLETRANSLATE(C38,""es"",""pt"")"),"Nesta casa, todos os membros são brasileiros e nunca viveram na Venezuela")</f>
        <v>Nesta casa, todos os membros são brasileiros e nunca viveram na Venezuela</v>
      </c>
    </row>
    <row r="39" spans="1:4">
      <c r="A39" t="s">
        <v>2087</v>
      </c>
      <c r="B39">
        <v>1</v>
      </c>
      <c r="C39" t="s">
        <v>2708</v>
      </c>
      <c r="D39" t="str">
        <f ca="1">IFERROR(__xludf.DUMMYFUNCTION("GOOGLETRANSLATE(C39,""es"",""pt"")"),"Afeganistão")</f>
        <v>Afeganistão</v>
      </c>
    </row>
    <row r="40" spans="1:4">
      <c r="A40" t="s">
        <v>2087</v>
      </c>
      <c r="B40">
        <v>2</v>
      </c>
      <c r="C40" t="s">
        <v>2709</v>
      </c>
      <c r="D40" t="str">
        <f ca="1">IFERROR(__xludf.DUMMYFUNCTION("GOOGLETRANSLATE(C40,""es"",""pt"")"),"África do sul")</f>
        <v>África do sul</v>
      </c>
    </row>
    <row r="41" spans="1:4">
      <c r="A41" t="s">
        <v>2087</v>
      </c>
      <c r="B41">
        <v>3</v>
      </c>
      <c r="C41" t="s">
        <v>2710</v>
      </c>
      <c r="D41" t="str">
        <f ca="1">IFERROR(__xludf.DUMMYFUNCTION("GOOGLETRANSLATE(C41,""es"",""pt"")"),"Akrotiri")</f>
        <v>Akrotiri</v>
      </c>
    </row>
    <row r="42" spans="1:4">
      <c r="A42" t="s">
        <v>2087</v>
      </c>
      <c r="B42">
        <v>4</v>
      </c>
      <c r="C42" t="s">
        <v>2711</v>
      </c>
      <c r="D42" t="str">
        <f ca="1">IFERROR(__xludf.DUMMYFUNCTION("GOOGLETRANSLATE(C42,""es"",""pt"")"),"Albânia")</f>
        <v>Albânia</v>
      </c>
    </row>
    <row r="43" spans="1:4">
      <c r="A43" t="s">
        <v>2087</v>
      </c>
      <c r="B43">
        <v>5</v>
      </c>
      <c r="C43" t="s">
        <v>2712</v>
      </c>
      <c r="D43" t="str">
        <f ca="1">IFERROR(__xludf.DUMMYFUNCTION("GOOGLETRANSLATE(C43,""es"",""pt"")"),"Germanha")</f>
        <v>Germanha</v>
      </c>
    </row>
    <row r="44" spans="1:4">
      <c r="A44" t="s">
        <v>2087</v>
      </c>
      <c r="B44">
        <v>6</v>
      </c>
      <c r="C44" t="s">
        <v>2713</v>
      </c>
      <c r="D44" t="str">
        <f ca="1">IFERROR(__xludf.DUMMYFUNCTION("GOOGLETRANSLATE(C44,""es"",""pt"")"),"Andorra")</f>
        <v>Andorra</v>
      </c>
    </row>
    <row r="45" spans="1:4">
      <c r="A45" t="s">
        <v>2087</v>
      </c>
      <c r="B45">
        <v>7</v>
      </c>
      <c r="C45" t="s">
        <v>2714</v>
      </c>
      <c r="D45" t="str">
        <f ca="1">IFERROR(__xludf.DUMMYFUNCTION("GOOGLETRANSLATE(C45,""es"",""pt"")"),"Angola")</f>
        <v>Angola</v>
      </c>
    </row>
    <row r="46" spans="1:4">
      <c r="A46" t="s">
        <v>2087</v>
      </c>
      <c r="B46">
        <v>8</v>
      </c>
      <c r="C46" t="s">
        <v>2715</v>
      </c>
      <c r="D46" t="str">
        <f ca="1">IFERROR(__xludf.DUMMYFUNCTION("GOOGLETRANSLATE(C46,""es"",""pt"")"),"Enguia")</f>
        <v>Enguia</v>
      </c>
    </row>
    <row r="47" spans="1:4">
      <c r="A47" t="s">
        <v>2087</v>
      </c>
      <c r="B47">
        <v>9</v>
      </c>
      <c r="C47" t="s">
        <v>2716</v>
      </c>
      <c r="D47" t="str">
        <f ca="1">IFERROR(__xludf.DUMMYFUNCTION("GOOGLETRANSLATE(C47,""es"",""pt"")"),"Antártica")</f>
        <v>Antártica</v>
      </c>
    </row>
    <row r="48" spans="1:4">
      <c r="A48" t="s">
        <v>2087</v>
      </c>
      <c r="B48">
        <v>10</v>
      </c>
      <c r="C48" t="s">
        <v>2717</v>
      </c>
      <c r="D48" t="str">
        <f ca="1">IFERROR(__xludf.DUMMYFUNCTION("GOOGLETRANSLATE(C48,""es"",""pt"")"),"Barbuda e Antígua")</f>
        <v>Barbuda e Antígua</v>
      </c>
    </row>
    <row r="49" spans="1:4">
      <c r="A49" t="s">
        <v>2087</v>
      </c>
      <c r="B49">
        <v>11</v>
      </c>
      <c r="C49" t="s">
        <v>2718</v>
      </c>
      <c r="D49" t="str">
        <f ca="1">IFERROR(__xludf.DUMMYFUNCTION("GOOGLETRANSLATE(C49,""es"",""pt"")"),"Arábia Saudita")</f>
        <v>Arábia Saudita</v>
      </c>
    </row>
    <row r="50" spans="1:4">
      <c r="A50" t="s">
        <v>2087</v>
      </c>
      <c r="B50">
        <v>12</v>
      </c>
      <c r="C50" t="s">
        <v>2719</v>
      </c>
      <c r="D50" t="str">
        <f ca="1">IFERROR(__xludf.DUMMYFUNCTION("GOOGLETRANSLATE(C50,""es"",""pt"")"),"Oceano Ártico")</f>
        <v>Oceano Ártico</v>
      </c>
    </row>
    <row r="51" spans="1:4">
      <c r="A51" t="s">
        <v>2087</v>
      </c>
      <c r="B51">
        <v>13</v>
      </c>
      <c r="C51" t="s">
        <v>2720</v>
      </c>
      <c r="D51" t="str">
        <f ca="1">IFERROR(__xludf.DUMMYFUNCTION("GOOGLETRANSLATE(C51,""es"",""pt"")"),"Argélia")</f>
        <v>Argélia</v>
      </c>
    </row>
    <row r="52" spans="1:4">
      <c r="A52" t="s">
        <v>2087</v>
      </c>
      <c r="B52">
        <v>14</v>
      </c>
      <c r="C52" t="s">
        <v>2721</v>
      </c>
      <c r="D52" t="str">
        <f ca="1">IFERROR(__xludf.DUMMYFUNCTION("GOOGLETRANSLATE(C52,""es"",""pt"")"),"Argentina")</f>
        <v>Argentina</v>
      </c>
    </row>
    <row r="53" spans="1:4">
      <c r="A53" t="s">
        <v>2087</v>
      </c>
      <c r="B53">
        <v>15</v>
      </c>
      <c r="C53" t="s">
        <v>2722</v>
      </c>
      <c r="D53" t="str">
        <f ca="1">IFERROR(__xludf.DUMMYFUNCTION("GOOGLETRANSLATE(C53,""es"",""pt"")"),"Armênia")</f>
        <v>Armênia</v>
      </c>
    </row>
    <row r="54" spans="1:4">
      <c r="A54" t="s">
        <v>2087</v>
      </c>
      <c r="B54">
        <v>16</v>
      </c>
      <c r="C54" t="s">
        <v>2723</v>
      </c>
      <c r="D54" t="str">
        <f ca="1">IFERROR(__xludf.DUMMYFUNCTION("GOOGLETRANSLATE(C54,""es"",""pt"")"),"Aruba")</f>
        <v>Aruba</v>
      </c>
    </row>
    <row r="55" spans="1:4">
      <c r="A55" t="s">
        <v>2087</v>
      </c>
      <c r="B55">
        <v>17</v>
      </c>
      <c r="C55" t="s">
        <v>2724</v>
      </c>
      <c r="D55" t="str">
        <f ca="1">IFERROR(__xludf.DUMMYFUNCTION("GOOGLETRANSLATE(C55,""es"",""pt"")"),"Ilhas Ashmore e Cartier")</f>
        <v>Ilhas Ashmore e Cartier</v>
      </c>
    </row>
    <row r="56" spans="1:4">
      <c r="A56" t="s">
        <v>2087</v>
      </c>
      <c r="B56">
        <v>18</v>
      </c>
      <c r="C56" t="s">
        <v>2725</v>
      </c>
      <c r="D56" t="str">
        <f ca="1">IFERROR(__xludf.DUMMYFUNCTION("GOOGLETRANSLATE(C56,""es"",""pt"")"),"oceano Atlântico")</f>
        <v>oceano Atlântico</v>
      </c>
    </row>
    <row r="57" spans="1:4">
      <c r="A57" t="s">
        <v>2087</v>
      </c>
      <c r="B57">
        <v>19</v>
      </c>
      <c r="C57" t="s">
        <v>2726</v>
      </c>
      <c r="D57" t="str">
        <f ca="1">IFERROR(__xludf.DUMMYFUNCTION("GOOGLETRANSLATE(C57,""es"",""pt"")"),"Austrália")</f>
        <v>Austrália</v>
      </c>
    </row>
    <row r="58" spans="1:4">
      <c r="A58" t="s">
        <v>2087</v>
      </c>
      <c r="B58">
        <v>20</v>
      </c>
      <c r="C58" t="s">
        <v>2727</v>
      </c>
      <c r="D58" t="str">
        <f ca="1">IFERROR(__xludf.DUMMYFUNCTION("GOOGLETRANSLATE(C58,""es"",""pt"")"),"Áustria")</f>
        <v>Áustria</v>
      </c>
    </row>
    <row r="59" spans="1:4">
      <c r="A59" t="s">
        <v>2087</v>
      </c>
      <c r="B59">
        <v>21</v>
      </c>
      <c r="C59" t="s">
        <v>2728</v>
      </c>
      <c r="D59" t="str">
        <f ca="1">IFERROR(__xludf.DUMMYFUNCTION("GOOGLETRANSLATE(C59,""es"",""pt"")"),"Azerbaijão")</f>
        <v>Azerbaijão</v>
      </c>
    </row>
    <row r="60" spans="1:4">
      <c r="A60" t="s">
        <v>2087</v>
      </c>
      <c r="B60">
        <v>22</v>
      </c>
      <c r="C60" t="s">
        <v>2729</v>
      </c>
      <c r="D60" t="str">
        <f ca="1">IFERROR(__xludf.DUMMYFUNCTION("GOOGLETRANSLATE(C60,""es"",""pt"")"),"Baamas")</f>
        <v>Baamas</v>
      </c>
    </row>
    <row r="61" spans="1:4">
      <c r="A61" t="s">
        <v>2087</v>
      </c>
      <c r="B61">
        <v>23</v>
      </c>
      <c r="C61" t="s">
        <v>2730</v>
      </c>
      <c r="D61" t="str">
        <f ca="1">IFERROR(__xludf.DUMMYFUNCTION("GOOGLETRANSLATE(C61,""es"",""pt"")"),"Bangladeche")</f>
        <v>Bangladeche</v>
      </c>
    </row>
    <row r="62" spans="1:4">
      <c r="A62" t="s">
        <v>2087</v>
      </c>
      <c r="B62">
        <v>24</v>
      </c>
      <c r="C62" t="s">
        <v>2731</v>
      </c>
      <c r="D62" t="str">
        <f ca="1">IFERROR(__xludf.DUMMYFUNCTION("GOOGLETRANSLATE(C62,""es"",""pt"")"),"Barbados")</f>
        <v>Barbados</v>
      </c>
    </row>
    <row r="63" spans="1:4">
      <c r="A63" t="s">
        <v>2087</v>
      </c>
      <c r="B63">
        <v>25</v>
      </c>
      <c r="C63" t="s">
        <v>2732</v>
      </c>
      <c r="D63" t="str">
        <f ca="1">IFERROR(__xludf.DUMMYFUNCTION("GOOGLETRANSLATE(C63,""es"",""pt"")"),"Barém")</f>
        <v>Barém</v>
      </c>
    </row>
    <row r="64" spans="1:4">
      <c r="A64" t="s">
        <v>2087</v>
      </c>
      <c r="B64">
        <v>26</v>
      </c>
      <c r="C64" t="s">
        <v>2733</v>
      </c>
      <c r="D64" t="str">
        <f ca="1">IFERROR(__xludf.DUMMYFUNCTION("GOOGLETRANSLATE(C64,""es"",""pt"")"),"Bélgica")</f>
        <v>Bélgica</v>
      </c>
    </row>
    <row r="65" spans="1:4">
      <c r="A65" t="s">
        <v>2087</v>
      </c>
      <c r="B65">
        <v>27</v>
      </c>
      <c r="C65" t="s">
        <v>2734</v>
      </c>
      <c r="D65" t="str">
        <f ca="1">IFERROR(__xludf.DUMMYFUNCTION("GOOGLETRANSLATE(C65,""es"",""pt"")"),"Belize")</f>
        <v>Belize</v>
      </c>
    </row>
    <row r="66" spans="1:4">
      <c r="A66" t="s">
        <v>2087</v>
      </c>
      <c r="B66">
        <v>28</v>
      </c>
      <c r="C66" t="s">
        <v>2735</v>
      </c>
      <c r="D66" t="str">
        <f ca="1">IFERROR(__xludf.DUMMYFUNCTION("GOOGLETRANSLATE(C66,""es"",""pt"")"),"Benim")</f>
        <v>Benim</v>
      </c>
    </row>
    <row r="67" spans="1:4">
      <c r="A67" t="s">
        <v>2087</v>
      </c>
      <c r="B67">
        <v>29</v>
      </c>
      <c r="C67" t="s">
        <v>2736</v>
      </c>
      <c r="D67" t="str">
        <f ca="1">IFERROR(__xludf.DUMMYFUNCTION("GOOGLETRANSLATE(C67,""es"",""pt"")"),"Bermudas")</f>
        <v>Bermudas</v>
      </c>
    </row>
    <row r="68" spans="1:4">
      <c r="A68" t="s">
        <v>2087</v>
      </c>
      <c r="B68">
        <v>30</v>
      </c>
      <c r="C68" t="s">
        <v>2737</v>
      </c>
      <c r="D68" t="str">
        <f ca="1">IFERROR(__xludf.DUMMYFUNCTION("GOOGLETRANSLATE(C68,""es"",""pt"")"),"Bielorrússia")</f>
        <v>Bielorrússia</v>
      </c>
    </row>
    <row r="69" spans="1:4">
      <c r="A69" t="s">
        <v>2087</v>
      </c>
      <c r="B69">
        <v>31</v>
      </c>
      <c r="C69" t="s">
        <v>2738</v>
      </c>
      <c r="D69" t="str">
        <f ca="1">IFERROR(__xludf.DUMMYFUNCTION("GOOGLETRANSLATE(C69,""es"",""pt"")"),"Birmânia")</f>
        <v>Birmânia</v>
      </c>
    </row>
    <row r="70" spans="1:4">
      <c r="A70" t="s">
        <v>2087</v>
      </c>
      <c r="B70">
        <v>32</v>
      </c>
      <c r="C70" t="s">
        <v>2739</v>
      </c>
      <c r="D70" t="str">
        <f ca="1">IFERROR(__xludf.DUMMYFUNCTION("GOOGLETRANSLATE(C70,""es"",""pt"")"),"Boliche")</f>
        <v>Boliche</v>
      </c>
    </row>
    <row r="71" spans="1:4">
      <c r="A71" t="s">
        <v>2087</v>
      </c>
      <c r="B71">
        <v>33</v>
      </c>
      <c r="C71" t="s">
        <v>2740</v>
      </c>
      <c r="D71" t="str">
        <f ca="1">IFERROR(__xludf.DUMMYFUNCTION("GOOGLETRANSLATE(C71,""es"",""pt"")"),"Bósnia e Herzegovina")</f>
        <v>Bósnia e Herzegovina</v>
      </c>
    </row>
    <row r="72" spans="1:4">
      <c r="A72" t="s">
        <v>2087</v>
      </c>
      <c r="B72">
        <v>34</v>
      </c>
      <c r="C72" t="s">
        <v>2741</v>
      </c>
      <c r="D72" t="str">
        <f ca="1">IFERROR(__xludf.DUMMYFUNCTION("GOOGLETRANSLATE(C72,""es"",""pt"")"),"Botsuana")</f>
        <v>Botsuana</v>
      </c>
    </row>
    <row r="73" spans="1:4">
      <c r="A73" t="s">
        <v>2087</v>
      </c>
      <c r="B73">
        <v>35</v>
      </c>
      <c r="C73" t="s">
        <v>2742</v>
      </c>
      <c r="D73" t="str">
        <f ca="1">IFERROR(__xludf.DUMMYFUNCTION("GOOGLETRANSLATE(C73,""es"",""pt"")"),"Brasil")</f>
        <v>Brasil</v>
      </c>
    </row>
    <row r="74" spans="1:4">
      <c r="A74" t="s">
        <v>2087</v>
      </c>
      <c r="B74">
        <v>36</v>
      </c>
      <c r="C74" t="s">
        <v>2743</v>
      </c>
      <c r="D74" t="str">
        <f ca="1">IFERROR(__xludf.DUMMYFUNCTION("GOOGLETRANSLATE(C74,""es"",""pt"")"),"Brunei")</f>
        <v>Brunei</v>
      </c>
    </row>
    <row r="75" spans="1:4">
      <c r="A75" t="s">
        <v>2087</v>
      </c>
      <c r="B75">
        <v>37</v>
      </c>
      <c r="C75" t="s">
        <v>2744</v>
      </c>
      <c r="D75" t="str">
        <f ca="1">IFERROR(__xludf.DUMMYFUNCTION("GOOGLETRANSLATE(C75,""es"",""pt"")"),"Bulgária")</f>
        <v>Bulgária</v>
      </c>
    </row>
    <row r="76" spans="1:4">
      <c r="A76" t="s">
        <v>2087</v>
      </c>
      <c r="B76">
        <v>38</v>
      </c>
      <c r="C76" t="s">
        <v>2745</v>
      </c>
      <c r="D76" t="str">
        <f ca="1">IFERROR(__xludf.DUMMYFUNCTION("GOOGLETRANSLATE(C76,""es"",""pt"")"),"Burquina Faso")</f>
        <v>Burquina Faso</v>
      </c>
    </row>
    <row r="77" spans="1:4">
      <c r="A77" t="s">
        <v>2087</v>
      </c>
      <c r="B77">
        <v>39</v>
      </c>
      <c r="C77" t="s">
        <v>2746</v>
      </c>
      <c r="D77" t="str">
        <f ca="1">IFERROR(__xludf.DUMMYFUNCTION("GOOGLETRANSLATE(C77,""es"",""pt"")"),"Burundi")</f>
        <v>Burundi</v>
      </c>
    </row>
    <row r="78" spans="1:4">
      <c r="A78" t="s">
        <v>2087</v>
      </c>
      <c r="B78">
        <v>40</v>
      </c>
      <c r="C78" t="s">
        <v>2747</v>
      </c>
      <c r="D78" t="str">
        <f ca="1">IFERROR(__xludf.DUMMYFUNCTION("GOOGLETRANSLATE(C78,""es"",""pt"")"),"Butão")</f>
        <v>Butão</v>
      </c>
    </row>
    <row r="79" spans="1:4">
      <c r="A79" t="s">
        <v>2087</v>
      </c>
      <c r="B79">
        <v>41</v>
      </c>
      <c r="C79" t="s">
        <v>2748</v>
      </c>
      <c r="D79" t="str">
        <f ca="1">IFERROR(__xludf.DUMMYFUNCTION("GOOGLETRANSLATE(C79,""es"",""pt"")"),"Cabo Verde")</f>
        <v>Cabo Verde</v>
      </c>
    </row>
    <row r="80" spans="1:4">
      <c r="A80" t="s">
        <v>2087</v>
      </c>
      <c r="B80">
        <v>42</v>
      </c>
      <c r="C80" t="s">
        <v>2749</v>
      </c>
      <c r="D80" t="str">
        <f ca="1">IFERROR(__xludf.DUMMYFUNCTION("GOOGLETRANSLATE(C80,""es"",""pt"")"),"Camarões")</f>
        <v>Camarões</v>
      </c>
    </row>
    <row r="81" spans="1:4">
      <c r="A81" t="s">
        <v>2087</v>
      </c>
      <c r="B81">
        <v>43</v>
      </c>
      <c r="C81" t="s">
        <v>2750</v>
      </c>
      <c r="D81" t="str">
        <f ca="1">IFERROR(__xludf.DUMMYFUNCTION("GOOGLETRANSLATE(C81,""es"",""pt"")"),"Camboja")</f>
        <v>Camboja</v>
      </c>
    </row>
    <row r="82" spans="1:4">
      <c r="A82" t="s">
        <v>2087</v>
      </c>
      <c r="B82">
        <v>44</v>
      </c>
      <c r="C82" t="s">
        <v>2751</v>
      </c>
      <c r="D82" t="str">
        <f ca="1">IFERROR(__xludf.DUMMYFUNCTION("GOOGLETRANSLATE(C82,""es"",""pt"")"),"Canadá")</f>
        <v>Canadá</v>
      </c>
    </row>
    <row r="83" spans="1:4">
      <c r="A83" t="s">
        <v>2087</v>
      </c>
      <c r="B83">
        <v>45</v>
      </c>
      <c r="C83" t="s">
        <v>2752</v>
      </c>
      <c r="D83" t="str">
        <f ca="1">IFERROR(__xludf.DUMMYFUNCTION("GOOGLETRANSLATE(C83,""es"",""pt"")"),"Catar")</f>
        <v>Catar</v>
      </c>
    </row>
    <row r="84" spans="1:4">
      <c r="A84" t="s">
        <v>2087</v>
      </c>
      <c r="B84">
        <v>46</v>
      </c>
      <c r="C84" t="s">
        <v>2753</v>
      </c>
      <c r="D84" t="str">
        <f ca="1">IFERROR(__xludf.DUMMYFUNCTION("GOOGLETRANSLATE(C84,""es"",""pt"")"),"Cazaquistão")</f>
        <v>Cazaquistão</v>
      </c>
    </row>
    <row r="85" spans="1:4">
      <c r="A85" t="s">
        <v>2087</v>
      </c>
      <c r="B85">
        <v>47</v>
      </c>
      <c r="C85" t="s">
        <v>2754</v>
      </c>
      <c r="D85" t="str">
        <f ca="1">IFERROR(__xludf.DUMMYFUNCTION("GOOGLETRANSLATE(C85,""es"",""pt"")"),"Chade")</f>
        <v>Chade</v>
      </c>
    </row>
    <row r="86" spans="1:4">
      <c r="A86" t="s">
        <v>2087</v>
      </c>
      <c r="B86">
        <v>48</v>
      </c>
      <c r="C86" t="s">
        <v>2755</v>
      </c>
      <c r="D86" t="str">
        <f ca="1">IFERROR(__xludf.DUMMYFUNCTION("GOOGLETRANSLATE(C86,""es"",""pt"")"),"Pimenta")</f>
        <v>Pimenta</v>
      </c>
    </row>
    <row r="87" spans="1:4">
      <c r="A87" t="s">
        <v>2087</v>
      </c>
      <c r="B87">
        <v>49</v>
      </c>
      <c r="C87" t="s">
        <v>2756</v>
      </c>
      <c r="D87" t="str">
        <f ca="1">IFERROR(__xludf.DUMMYFUNCTION("GOOGLETRANSLATE(C87,""es"",""pt"")"),"China")</f>
        <v>China</v>
      </c>
    </row>
    <row r="88" spans="1:4">
      <c r="A88" t="s">
        <v>2087</v>
      </c>
      <c r="B88">
        <v>50</v>
      </c>
      <c r="C88" t="s">
        <v>2757</v>
      </c>
      <c r="D88" t="str">
        <f ca="1">IFERROR(__xludf.DUMMYFUNCTION("GOOGLETRANSLATE(C88,""es"",""pt"")"),"Chipre")</f>
        <v>Chipre</v>
      </c>
    </row>
    <row r="89" spans="1:4">
      <c r="A89" t="s">
        <v>2087</v>
      </c>
      <c r="B89">
        <v>51</v>
      </c>
      <c r="C89" t="s">
        <v>2758</v>
      </c>
      <c r="D89" t="str">
        <f ca="1">IFERROR(__xludf.DUMMYFUNCTION("GOOGLETRANSLATE(C89,""es"",""pt"")"),"Ilha de Clipperton")</f>
        <v>Ilha de Clipperton</v>
      </c>
    </row>
    <row r="90" spans="1:4">
      <c r="A90" t="s">
        <v>2087</v>
      </c>
      <c r="B90">
        <v>52</v>
      </c>
      <c r="C90" t="s">
        <v>2759</v>
      </c>
      <c r="D90" t="str">
        <f ca="1">IFERROR(__xludf.DUMMYFUNCTION("GOOGLETRANSLATE(C90,""es"",""pt"")"),"Colômbia")</f>
        <v>Colômbia</v>
      </c>
    </row>
    <row r="91" spans="1:4">
      <c r="A91" t="s">
        <v>2087</v>
      </c>
      <c r="B91">
        <v>53</v>
      </c>
      <c r="C91" t="s">
        <v>2760</v>
      </c>
      <c r="D91" t="str">
        <f ca="1">IFERROR(__xludf.DUMMYFUNCTION("GOOGLETRANSLATE(C91,""es"",""pt"")"),"Comores")</f>
        <v>Comores</v>
      </c>
    </row>
    <row r="92" spans="1:4">
      <c r="A92" t="s">
        <v>2087</v>
      </c>
      <c r="B92">
        <v>54</v>
      </c>
      <c r="C92" t="s">
        <v>2761</v>
      </c>
      <c r="D92" t="str">
        <f ca="1">IFERROR(__xludf.DUMMYFUNCTION("GOOGLETRANSLATE(C92,""es"",""pt"")"),"República do Congo")</f>
        <v>República do Congo</v>
      </c>
    </row>
    <row r="93" spans="1:4">
      <c r="A93" t="s">
        <v>2087</v>
      </c>
      <c r="B93">
        <v>55</v>
      </c>
      <c r="C93" t="s">
        <v>2762</v>
      </c>
      <c r="D93" t="str">
        <f ca="1">IFERROR(__xludf.DUMMYFUNCTION("GOOGLETRANSLATE(C93,""es"",""pt"")"),"República Democrática do Congo")</f>
        <v>República Democrática do Congo</v>
      </c>
    </row>
    <row r="94" spans="1:4">
      <c r="A94" t="s">
        <v>2087</v>
      </c>
      <c r="B94">
        <v>56</v>
      </c>
      <c r="C94" t="s">
        <v>2763</v>
      </c>
      <c r="D94" t="str">
        <f ca="1">IFERROR(__xludf.DUMMYFUNCTION("GOOGLETRANSLATE(C94,""es"",""pt"")"),"Ilhas do Mar de Coral")</f>
        <v>Ilhas do Mar de Coral</v>
      </c>
    </row>
    <row r="95" spans="1:4">
      <c r="A95" t="s">
        <v>2087</v>
      </c>
      <c r="B95">
        <v>57</v>
      </c>
      <c r="C95" t="s">
        <v>2764</v>
      </c>
      <c r="D95" t="str">
        <f ca="1">IFERROR(__xludf.DUMMYFUNCTION("GOOGLETRANSLATE(C95,""es"",""pt"")"),"Coreia do Norte")</f>
        <v>Coreia do Norte</v>
      </c>
    </row>
    <row r="96" spans="1:4">
      <c r="A96" t="s">
        <v>2087</v>
      </c>
      <c r="B96">
        <v>58</v>
      </c>
      <c r="C96" t="s">
        <v>2765</v>
      </c>
      <c r="D96" t="str">
        <f ca="1">IFERROR(__xludf.DUMMYFUNCTION("GOOGLETRANSLATE(C96,""es"",""pt"")"),"Coreia do sul")</f>
        <v>Coreia do sul</v>
      </c>
    </row>
    <row r="97" spans="1:4">
      <c r="A97" t="s">
        <v>2087</v>
      </c>
      <c r="B97">
        <v>59</v>
      </c>
      <c r="C97" t="s">
        <v>2766</v>
      </c>
      <c r="D97" t="str">
        <f ca="1">IFERROR(__xludf.DUMMYFUNCTION("GOOGLETRANSLATE(C97,""es"",""pt"")"),"Costa do Marfim")</f>
        <v>Costa do Marfim</v>
      </c>
    </row>
    <row r="98" spans="1:4">
      <c r="A98" t="s">
        <v>2087</v>
      </c>
      <c r="B98">
        <v>60</v>
      </c>
      <c r="C98" t="s">
        <v>2767</v>
      </c>
      <c r="D98" t="str">
        <f ca="1">IFERROR(__xludf.DUMMYFUNCTION("GOOGLETRANSLATE(C98,""es"",""pt"")"),"Costa Rica")</f>
        <v>Costa Rica</v>
      </c>
    </row>
    <row r="99" spans="1:4">
      <c r="A99" t="s">
        <v>2087</v>
      </c>
      <c r="B99">
        <v>61</v>
      </c>
      <c r="C99" t="s">
        <v>2768</v>
      </c>
      <c r="D99" t="str">
        <f ca="1">IFERROR(__xludf.DUMMYFUNCTION("GOOGLETRANSLATE(C99,""es"",""pt"")"),"Croácia")</f>
        <v>Croácia</v>
      </c>
    </row>
    <row r="100" spans="1:4">
      <c r="A100" t="s">
        <v>2087</v>
      </c>
      <c r="B100">
        <v>62</v>
      </c>
      <c r="C100" t="s">
        <v>2769</v>
      </c>
      <c r="D100" t="str">
        <f ca="1">IFERROR(__xludf.DUMMYFUNCTION("GOOGLETRANSLATE(C100,""es"",""pt"")"),"Cuba")</f>
        <v>Cuba</v>
      </c>
    </row>
    <row r="101" spans="1:4">
      <c r="A101" t="s">
        <v>2087</v>
      </c>
      <c r="B101">
        <v>63</v>
      </c>
      <c r="C101" t="s">
        <v>2770</v>
      </c>
      <c r="D101" t="str">
        <f ca="1">IFERROR(__xludf.DUMMYFUNCTION("GOOGLETRANSLATE(C101,""es"",""pt"")"),"Curaçau")</f>
        <v>Curaçau</v>
      </c>
    </row>
    <row r="102" spans="1:4">
      <c r="A102" t="s">
        <v>2087</v>
      </c>
      <c r="B102">
        <v>64</v>
      </c>
      <c r="C102" t="s">
        <v>2771</v>
      </c>
      <c r="D102" t="str">
        <f ca="1">IFERROR(__xludf.DUMMYFUNCTION("GOOGLETRANSLATE(C102,""es"",""pt"")"),"Acrotíri e Deceleia")</f>
        <v>Acrotíri e Deceleia</v>
      </c>
    </row>
    <row r="103" spans="1:4">
      <c r="A103" t="s">
        <v>2087</v>
      </c>
      <c r="B103">
        <v>65</v>
      </c>
      <c r="C103" t="s">
        <v>2772</v>
      </c>
      <c r="D103" t="str">
        <f ca="1">IFERROR(__xludf.DUMMYFUNCTION("GOOGLETRANSLATE(C103,""es"",""pt"")"),"Dinamarca")</f>
        <v>Dinamarca</v>
      </c>
    </row>
    <row r="104" spans="1:4">
      <c r="A104" t="s">
        <v>2087</v>
      </c>
      <c r="B104">
        <v>66</v>
      </c>
      <c r="C104" t="s">
        <v>2773</v>
      </c>
      <c r="D104" t="str">
        <f ca="1">IFERROR(__xludf.DUMMYFUNCTION("GOOGLETRANSLATE(C104,""es"",""pt"")"),"Dominica")</f>
        <v>Dominica</v>
      </c>
    </row>
    <row r="105" spans="1:4">
      <c r="A105" t="s">
        <v>2087</v>
      </c>
      <c r="B105">
        <v>67</v>
      </c>
      <c r="C105" t="s">
        <v>2774</v>
      </c>
      <c r="D105" t="str">
        <f ca="1">IFERROR(__xludf.DUMMYFUNCTION("GOOGLETRANSLATE(C105,""es"",""pt"")"),"Egito")</f>
        <v>Egito</v>
      </c>
    </row>
    <row r="106" spans="1:4">
      <c r="A106" t="s">
        <v>2087</v>
      </c>
      <c r="B106">
        <v>68</v>
      </c>
      <c r="C106" t="s">
        <v>2775</v>
      </c>
      <c r="D106" t="str">
        <f ca="1">IFERROR(__xludf.DUMMYFUNCTION("GOOGLETRANSLATE(C106,""es"",""pt"")"),"Emirados Árabes Unidos")</f>
        <v>Emirados Árabes Unidos</v>
      </c>
    </row>
    <row r="107" spans="1:4">
      <c r="A107" t="s">
        <v>2087</v>
      </c>
      <c r="B107">
        <v>69</v>
      </c>
      <c r="C107" t="s">
        <v>2776</v>
      </c>
      <c r="D107" t="str">
        <f ca="1">IFERROR(__xludf.DUMMYFUNCTION("GOOGLETRANSLATE(C107,""es"",""pt"")"),"Equador")</f>
        <v>Equador</v>
      </c>
    </row>
    <row r="108" spans="1:4">
      <c r="A108" t="s">
        <v>2087</v>
      </c>
      <c r="B108">
        <v>70</v>
      </c>
      <c r="C108" t="s">
        <v>2777</v>
      </c>
      <c r="D108" t="str">
        <f ca="1">IFERROR(__xludf.DUMMYFUNCTION("GOOGLETRANSLATE(C108,""es"",""pt"")"),"Eritreia")</f>
        <v>Eritreia</v>
      </c>
    </row>
    <row r="109" spans="1:4">
      <c r="A109" t="s">
        <v>2087</v>
      </c>
      <c r="B109">
        <v>71</v>
      </c>
      <c r="C109" t="s">
        <v>2778</v>
      </c>
      <c r="D109" t="str">
        <f ca="1">IFERROR(__xludf.DUMMYFUNCTION("GOOGLETRANSLATE(C109,""es"",""pt"")"),"Eslováquia")</f>
        <v>Eslováquia</v>
      </c>
    </row>
    <row r="110" spans="1:4">
      <c r="A110" t="s">
        <v>2087</v>
      </c>
      <c r="B110">
        <v>72</v>
      </c>
      <c r="C110" t="s">
        <v>2779</v>
      </c>
      <c r="D110" t="str">
        <f ca="1">IFERROR(__xludf.DUMMYFUNCTION("GOOGLETRANSLATE(C110,""es"",""pt"")"),"Eslovênia")</f>
        <v>Eslovênia</v>
      </c>
    </row>
    <row r="111" spans="1:4">
      <c r="A111" t="s">
        <v>2087</v>
      </c>
      <c r="B111">
        <v>73</v>
      </c>
      <c r="C111" t="s">
        <v>2780</v>
      </c>
      <c r="D111" t="str">
        <f ca="1">IFERROR(__xludf.DUMMYFUNCTION("GOOGLETRANSLATE(C111,""es"",""pt"")"),"Espanha")</f>
        <v>Espanha</v>
      </c>
    </row>
    <row r="112" spans="1:4">
      <c r="A112" t="s">
        <v>2087</v>
      </c>
      <c r="B112">
        <v>74</v>
      </c>
      <c r="C112" t="s">
        <v>1559</v>
      </c>
      <c r="D112" t="str">
        <f ca="1">IFERROR(__xludf.DUMMYFUNCTION("GOOGLETRANSLATE(C112,""es"",""pt"")"),"Estados Unidos")</f>
        <v>Estados Unidos</v>
      </c>
    </row>
    <row r="113" spans="1:4">
      <c r="A113" t="s">
        <v>2087</v>
      </c>
      <c r="B113">
        <v>75</v>
      </c>
      <c r="C113" t="s">
        <v>2781</v>
      </c>
      <c r="D113" t="str">
        <f ca="1">IFERROR(__xludf.DUMMYFUNCTION("GOOGLETRANSLATE(C113,""es"",""pt"")"),"Estônia")</f>
        <v>Estônia</v>
      </c>
    </row>
    <row r="114" spans="1:4">
      <c r="A114" t="s">
        <v>2087</v>
      </c>
      <c r="B114">
        <v>76</v>
      </c>
      <c r="C114" t="s">
        <v>2782</v>
      </c>
      <c r="D114" t="str">
        <f ca="1">IFERROR(__xludf.DUMMYFUNCTION("GOOGLETRANSLATE(C114,""es"",""pt"")"),"Etiópia")</f>
        <v>Etiópia</v>
      </c>
    </row>
    <row r="115" spans="1:4">
      <c r="A115" t="s">
        <v>2087</v>
      </c>
      <c r="B115">
        <v>77</v>
      </c>
      <c r="C115" t="s">
        <v>2783</v>
      </c>
      <c r="D115" t="str">
        <f ca="1">IFERROR(__xludf.DUMMYFUNCTION("GOOGLETRANSLATE(C115,""es"",""pt"")"),"Ilhas Feroe")</f>
        <v>Ilhas Feroe</v>
      </c>
    </row>
    <row r="116" spans="1:4">
      <c r="A116" t="s">
        <v>2087</v>
      </c>
      <c r="B116">
        <v>78</v>
      </c>
      <c r="C116" t="s">
        <v>2784</v>
      </c>
      <c r="D116" t="str">
        <f ca="1">IFERROR(__xludf.DUMMYFUNCTION("GOOGLETRANSLATE(C116,""es"",""pt"")"),"Fiji")</f>
        <v>Fiji</v>
      </c>
    </row>
    <row r="117" spans="1:4">
      <c r="A117" t="s">
        <v>2087</v>
      </c>
      <c r="B117">
        <v>79</v>
      </c>
      <c r="C117" t="s">
        <v>2785</v>
      </c>
      <c r="D117" t="str">
        <f ca="1">IFERROR(__xludf.DUMMYFUNCTION("GOOGLETRANSLATE(C117,""es"",""pt"")"),"Filipinas")</f>
        <v>Filipinas</v>
      </c>
    </row>
    <row r="118" spans="1:4">
      <c r="A118" t="s">
        <v>2087</v>
      </c>
      <c r="B118">
        <v>80</v>
      </c>
      <c r="C118" t="s">
        <v>2786</v>
      </c>
      <c r="D118" t="str">
        <f ca="1">IFERROR(__xludf.DUMMYFUNCTION("GOOGLETRANSLATE(C118,""es"",""pt"")"),"Finlândia")</f>
        <v>Finlândia</v>
      </c>
    </row>
    <row r="119" spans="1:4">
      <c r="A119" t="s">
        <v>2087</v>
      </c>
      <c r="B119">
        <v>81</v>
      </c>
      <c r="C119" t="s">
        <v>2787</v>
      </c>
      <c r="D119" t="str">
        <f ca="1">IFERROR(__xludf.DUMMYFUNCTION("GOOGLETRANSLATE(C119,""es"",""pt"")"),"França")</f>
        <v>França</v>
      </c>
    </row>
    <row r="120" spans="1:4">
      <c r="A120" t="s">
        <v>2087</v>
      </c>
      <c r="B120">
        <v>82</v>
      </c>
      <c r="C120" t="s">
        <v>2788</v>
      </c>
      <c r="D120" t="str">
        <f ca="1">IFERROR(__xludf.DUMMYFUNCTION("GOOGLETRANSLATE(C120,""es"",""pt"")"),"Gabão")</f>
        <v>Gabão</v>
      </c>
    </row>
    <row r="121" spans="1:4">
      <c r="A121" t="s">
        <v>2087</v>
      </c>
      <c r="B121">
        <v>83</v>
      </c>
      <c r="C121" t="s">
        <v>2789</v>
      </c>
      <c r="D121" t="str">
        <f ca="1">IFERROR(__xludf.DUMMYFUNCTION("GOOGLETRANSLATE(C121,""es"",""pt"")"),"Gâmbia")</f>
        <v>Gâmbia</v>
      </c>
    </row>
    <row r="122" spans="1:4">
      <c r="A122" t="s">
        <v>2087</v>
      </c>
      <c r="B122">
        <v>84</v>
      </c>
      <c r="C122" t="s">
        <v>2790</v>
      </c>
      <c r="D122" t="str">
        <f ca="1">IFERROR(__xludf.DUMMYFUNCTION("GOOGLETRANSLATE(C122,""es"",""pt"")"),"Gana")</f>
        <v>Gana</v>
      </c>
    </row>
    <row r="123" spans="1:4">
      <c r="A123" t="s">
        <v>2087</v>
      </c>
      <c r="B123">
        <v>85</v>
      </c>
      <c r="C123" t="s">
        <v>2791</v>
      </c>
      <c r="D123" t="str">
        <f ca="1">IFERROR(__xludf.DUMMYFUNCTION("GOOGLETRANSLATE(C123,""es"",""pt"")"),"Faixa de Gaza")</f>
        <v>Faixa de Gaza</v>
      </c>
    </row>
    <row r="124" spans="1:4">
      <c r="A124" t="s">
        <v>2087</v>
      </c>
      <c r="B124">
        <v>86</v>
      </c>
      <c r="C124" t="s">
        <v>2792</v>
      </c>
      <c r="D124" t="str">
        <f ca="1">IFERROR(__xludf.DUMMYFUNCTION("GOOGLETRANSLATE(C124,""es"",""pt"")"),"Geórgia")</f>
        <v>Geórgia</v>
      </c>
    </row>
    <row r="125" spans="1:4">
      <c r="A125" t="s">
        <v>2087</v>
      </c>
      <c r="B125">
        <v>87</v>
      </c>
      <c r="C125" t="s">
        <v>2793</v>
      </c>
      <c r="D125" t="str">
        <f ca="1">IFERROR(__xludf.DUMMYFUNCTION("GOOGLETRANSLATE(C125,""es"",""pt"")"),"Ilhas Geórgia do Sul e Sandwich do Sul")</f>
        <v>Ilhas Geórgia do Sul e Sandwich do Sul</v>
      </c>
    </row>
    <row r="126" spans="1:4">
      <c r="A126" t="s">
        <v>2087</v>
      </c>
      <c r="B126">
        <v>88</v>
      </c>
      <c r="C126" t="s">
        <v>2794</v>
      </c>
      <c r="D126" t="str">
        <f ca="1">IFERROR(__xludf.DUMMYFUNCTION("GOOGLETRANSLATE(C126,""es"",""pt"")"),"Gibraltar")</f>
        <v>Gibraltar</v>
      </c>
    </row>
    <row r="127" spans="1:4">
      <c r="A127" t="s">
        <v>2087</v>
      </c>
      <c r="B127">
        <v>89</v>
      </c>
      <c r="C127" t="s">
        <v>2795</v>
      </c>
      <c r="D127" t="str">
        <f ca="1">IFERROR(__xludf.DUMMYFUNCTION("GOOGLETRANSLATE(C127,""es"",""pt"")"),"Granada")</f>
        <v>Granada</v>
      </c>
    </row>
    <row r="128" spans="1:4">
      <c r="A128" t="s">
        <v>2087</v>
      </c>
      <c r="B128">
        <v>90</v>
      </c>
      <c r="C128" t="s">
        <v>2796</v>
      </c>
      <c r="D128" t="str">
        <f ca="1">IFERROR(__xludf.DUMMYFUNCTION("GOOGLETRANSLATE(C128,""es"",""pt"")"),"Grécia")</f>
        <v>Grécia</v>
      </c>
    </row>
    <row r="129" spans="1:4">
      <c r="A129" t="s">
        <v>2087</v>
      </c>
      <c r="B129">
        <v>91</v>
      </c>
      <c r="C129" t="s">
        <v>2797</v>
      </c>
      <c r="D129" t="str">
        <f ca="1">IFERROR(__xludf.DUMMYFUNCTION("GOOGLETRANSLATE(C129,""es"",""pt"")"),"Gronelândia")</f>
        <v>Gronelândia</v>
      </c>
    </row>
    <row r="130" spans="1:4">
      <c r="A130" t="s">
        <v>2087</v>
      </c>
      <c r="B130">
        <v>92</v>
      </c>
      <c r="C130" t="s">
        <v>2798</v>
      </c>
      <c r="D130" t="str">
        <f ca="1">IFERROR(__xludf.DUMMYFUNCTION("GOOGLETRANSLATE(C130,""es"",""pt"")"),"Guame")</f>
        <v>Guame</v>
      </c>
    </row>
    <row r="131" spans="1:4">
      <c r="A131" t="s">
        <v>2087</v>
      </c>
      <c r="B131">
        <v>93</v>
      </c>
      <c r="C131" t="s">
        <v>2799</v>
      </c>
      <c r="D131" t="str">
        <f ca="1">IFERROR(__xludf.DUMMYFUNCTION("GOOGLETRANSLATE(C131,""es"",""pt"")"),"Guatemala")</f>
        <v>Guatemala</v>
      </c>
    </row>
    <row r="132" spans="1:4">
      <c r="A132" t="s">
        <v>2087</v>
      </c>
      <c r="B132">
        <v>94</v>
      </c>
      <c r="C132" t="s">
        <v>2800</v>
      </c>
      <c r="D132" t="str">
        <f ca="1">IFERROR(__xludf.DUMMYFUNCTION("GOOGLETRANSLATE(C132,""es"",""pt"")"),"Guernsey")</f>
        <v>Guernsey</v>
      </c>
    </row>
    <row r="133" spans="1:4">
      <c r="A133" t="s">
        <v>2087</v>
      </c>
      <c r="B133">
        <v>95</v>
      </c>
      <c r="C133" t="s">
        <v>2801</v>
      </c>
      <c r="D133" t="str">
        <f ca="1">IFERROR(__xludf.DUMMYFUNCTION("GOOGLETRANSLATE(C133,""es"",""pt"")"),"Guiana")</f>
        <v>Guiana</v>
      </c>
    </row>
    <row r="134" spans="1:4">
      <c r="A134" t="s">
        <v>2087</v>
      </c>
      <c r="B134">
        <v>96</v>
      </c>
      <c r="C134" t="s">
        <v>2802</v>
      </c>
      <c r="D134" t="str">
        <f ca="1">IFERROR(__xludf.DUMMYFUNCTION("GOOGLETRANSLATE(C134,""es"",""pt"")"),"Guiné")</f>
        <v>Guiné</v>
      </c>
    </row>
    <row r="135" spans="1:4">
      <c r="A135" t="s">
        <v>2087</v>
      </c>
      <c r="B135">
        <v>97</v>
      </c>
      <c r="C135" t="s">
        <v>2803</v>
      </c>
      <c r="D135" t="str">
        <f ca="1">IFERROR(__xludf.DUMMYFUNCTION("GOOGLETRANSLATE(C135,""es"",""pt"")"),"Guinê Equatorial")</f>
        <v>Guinê Equatorial</v>
      </c>
    </row>
    <row r="136" spans="1:4">
      <c r="A136" t="s">
        <v>2087</v>
      </c>
      <c r="B136">
        <v>98</v>
      </c>
      <c r="C136" t="s">
        <v>2804</v>
      </c>
      <c r="D136" t="str">
        <f ca="1">IFERROR(__xludf.DUMMYFUNCTION("GOOGLETRANSLATE(C136,""es"",""pt"")"),"Guiné-Bissau")</f>
        <v>Guiné-Bissau</v>
      </c>
    </row>
    <row r="137" spans="1:4">
      <c r="A137" t="s">
        <v>2087</v>
      </c>
      <c r="B137">
        <v>99</v>
      </c>
      <c r="C137" t="s">
        <v>2805</v>
      </c>
      <c r="D137" t="str">
        <f ca="1">IFERROR(__xludf.DUMMYFUNCTION("GOOGLETRANSLATE(C137,""es"",""pt"")"),"Haiti")</f>
        <v>Haiti</v>
      </c>
    </row>
    <row r="138" spans="1:4">
      <c r="A138" t="s">
        <v>2087</v>
      </c>
      <c r="B138">
        <v>100</v>
      </c>
      <c r="C138" t="s">
        <v>2806</v>
      </c>
      <c r="D138" t="str">
        <f ca="1">IFERROR(__xludf.DUMMYFUNCTION("GOOGLETRANSLATE(C138,""es"",""pt"")"),"Honduras")</f>
        <v>Honduras</v>
      </c>
    </row>
    <row r="139" spans="1:4">
      <c r="A139" t="s">
        <v>2087</v>
      </c>
      <c r="B139">
        <v>101</v>
      </c>
      <c r="C139" t="s">
        <v>2807</v>
      </c>
      <c r="D139" t="str">
        <f ca="1">IFERROR(__xludf.DUMMYFUNCTION("GOOGLETRANSLATE(C139,""es"",""pt"")"),"Hong Kong")</f>
        <v>Hong Kong</v>
      </c>
    </row>
    <row r="140" spans="1:4">
      <c r="A140" t="s">
        <v>2087</v>
      </c>
      <c r="B140">
        <v>102</v>
      </c>
      <c r="C140" t="s">
        <v>2808</v>
      </c>
      <c r="D140" t="str">
        <f ca="1">IFERROR(__xludf.DUMMYFUNCTION("GOOGLETRANSLATE(C140,""es"",""pt"")"),"Hungria")</f>
        <v>Hungria</v>
      </c>
    </row>
    <row r="141" spans="1:4">
      <c r="A141" t="s">
        <v>2087</v>
      </c>
      <c r="B141">
        <v>103</v>
      </c>
      <c r="C141" t="s">
        <v>2809</v>
      </c>
      <c r="D141" t="str">
        <f ca="1">IFERROR(__xludf.DUMMYFUNCTION("GOOGLETRANSLATE(C141,""es"",""pt"")"),"Iémen")</f>
        <v>Iémen</v>
      </c>
    </row>
    <row r="142" spans="1:4">
      <c r="A142" t="s">
        <v>2087</v>
      </c>
      <c r="B142">
        <v>104</v>
      </c>
      <c r="C142" t="s">
        <v>2810</v>
      </c>
      <c r="D142" t="str">
        <f ca="1">IFERROR(__xludf.DUMMYFUNCTION("GOOGLETRANSLATE(C142,""es"",""pt"")"),"Ilha Bouvet")</f>
        <v>Ilha Bouvet</v>
      </c>
    </row>
    <row r="143" spans="1:4">
      <c r="A143" t="s">
        <v>2087</v>
      </c>
      <c r="B143">
        <v>105</v>
      </c>
      <c r="C143" t="s">
        <v>2811</v>
      </c>
      <c r="D143" t="str">
        <f ca="1">IFERROR(__xludf.DUMMYFUNCTION("GOOGLETRANSLATE(C143,""es"",""pt"")"),"Ilha do Natal")</f>
        <v>Ilha do Natal</v>
      </c>
    </row>
    <row r="144" spans="1:4">
      <c r="A144" t="s">
        <v>2087</v>
      </c>
      <c r="B144">
        <v>106</v>
      </c>
      <c r="C144" t="s">
        <v>2812</v>
      </c>
      <c r="D144" t="str">
        <f ca="1">IFERROR(__xludf.DUMMYFUNCTION("GOOGLETRANSLATE(C144,""es"",""pt"")"),"Ilha Norfolk")</f>
        <v>Ilha Norfolk</v>
      </c>
    </row>
    <row r="145" spans="1:4">
      <c r="A145" t="s">
        <v>2087</v>
      </c>
      <c r="B145">
        <v>107</v>
      </c>
      <c r="C145" t="s">
        <v>2813</v>
      </c>
      <c r="D145" t="str">
        <f ca="1">IFERROR(__xludf.DUMMYFUNCTION("GOOGLETRANSLATE(C145,""es"",""pt"")"),"Ilhas Caimán")</f>
        <v>Ilhas Caimán</v>
      </c>
    </row>
    <row r="146" spans="1:4">
      <c r="A146" t="s">
        <v>2087</v>
      </c>
      <c r="B146">
        <v>108</v>
      </c>
      <c r="C146" t="s">
        <v>2814</v>
      </c>
      <c r="D146" t="str">
        <f ca="1">IFERROR(__xludf.DUMMYFUNCTION("GOOGLETRANSLATE(C146,""es"",""pt"")"),"Ilhas Cook")</f>
        <v>Ilhas Cook</v>
      </c>
    </row>
    <row r="147" spans="1:4">
      <c r="A147" t="s">
        <v>2087</v>
      </c>
      <c r="B147">
        <v>109</v>
      </c>
      <c r="C147" t="s">
        <v>2815</v>
      </c>
      <c r="D147" t="str">
        <f ca="1">IFERROR(__xludf.DUMMYFUNCTION("GOOGLETRANSLATE(C147,""es"",""pt"")"),"Ilhas dos cocos")</f>
        <v>Ilhas dos cocos</v>
      </c>
    </row>
    <row r="148" spans="1:4">
      <c r="A148" t="s">
        <v>2087</v>
      </c>
      <c r="B148">
        <v>110</v>
      </c>
      <c r="C148" t="s">
        <v>2816</v>
      </c>
      <c r="D148" t="str">
        <f ca="1">IFERROR(__xludf.DUMMYFUNCTION("GOOGLETRANSLATE(C148,""es"",""pt"")"),"Ilhas Malvinas")</f>
        <v>Ilhas Malvinas</v>
      </c>
    </row>
    <row r="149" spans="1:4">
      <c r="A149" t="s">
        <v>2087</v>
      </c>
      <c r="B149">
        <v>111</v>
      </c>
      <c r="C149" t="s">
        <v>2817</v>
      </c>
      <c r="D149" t="str">
        <f ca="1">IFERROR(__xludf.DUMMYFUNCTION("GOOGLETRANSLATE(C149,""es"",""pt"")"),"Ilhas Heard e McDonald")</f>
        <v>Ilhas Heard e McDonald</v>
      </c>
    </row>
    <row r="150" spans="1:4">
      <c r="A150" t="s">
        <v>2087</v>
      </c>
      <c r="B150">
        <v>112</v>
      </c>
      <c r="C150" t="s">
        <v>2818</v>
      </c>
      <c r="D150" t="str">
        <f ca="1">IFERROR(__xludf.DUMMYFUNCTION("GOOGLETRANSLATE(C150,""es"",""pt"")"),"Ilhas Marshall")</f>
        <v>Ilhas Marshall</v>
      </c>
    </row>
    <row r="151" spans="1:4">
      <c r="A151" t="s">
        <v>2087</v>
      </c>
      <c r="B151">
        <v>113</v>
      </c>
      <c r="C151" t="s">
        <v>2819</v>
      </c>
      <c r="D151" t="str">
        <f ca="1">IFERROR(__xludf.DUMMYFUNCTION("GOOGLETRANSLATE(C151,""es"",""pt"")"),"Ilhas Salomão")</f>
        <v>Ilhas Salomão</v>
      </c>
    </row>
    <row r="152" spans="1:4">
      <c r="A152" t="s">
        <v>2087</v>
      </c>
      <c r="B152">
        <v>114</v>
      </c>
      <c r="C152" t="s">
        <v>2820</v>
      </c>
      <c r="D152" t="str">
        <f ca="1">IFERROR(__xludf.DUMMYFUNCTION("GOOGLETRANSLATE(C152,""es"",""pt"")"),"Ilhas Turcas e Caicos")</f>
        <v>Ilhas Turcas e Caicos</v>
      </c>
    </row>
    <row r="153" spans="1:4">
      <c r="A153" t="s">
        <v>2087</v>
      </c>
      <c r="B153">
        <v>115</v>
      </c>
      <c r="C153" t="s">
        <v>2821</v>
      </c>
      <c r="D153" t="str">
        <f ca="1">IFERROR(__xludf.DUMMYFUNCTION("GOOGLETRANSLATE(C153,""es"",""pt"")"),"Ilhas Virgens Americanas")</f>
        <v>Ilhas Virgens Americanas</v>
      </c>
    </row>
    <row r="154" spans="1:4">
      <c r="A154" t="s">
        <v>2087</v>
      </c>
      <c r="B154">
        <v>116</v>
      </c>
      <c r="C154" t="s">
        <v>2822</v>
      </c>
      <c r="D154" t="str">
        <f ca="1">IFERROR(__xludf.DUMMYFUNCTION("GOOGLETRANSLATE(C154,""es"",""pt"")"),"IlhasVirgens Britânicas")</f>
        <v>IlhasVirgens Britânicas</v>
      </c>
    </row>
    <row r="155" spans="1:4">
      <c r="A155" t="s">
        <v>2087</v>
      </c>
      <c r="B155">
        <v>117</v>
      </c>
      <c r="C155" t="s">
        <v>2823</v>
      </c>
      <c r="D155" t="str">
        <f ca="1">IFERROR(__xludf.DUMMYFUNCTION("GOOGLETRANSLATE(C155,""es"",""pt"")"),"Índia")</f>
        <v>Índia</v>
      </c>
    </row>
    <row r="156" spans="1:4">
      <c r="A156" t="s">
        <v>2087</v>
      </c>
      <c r="B156">
        <v>118</v>
      </c>
      <c r="C156" t="s">
        <v>2824</v>
      </c>
      <c r="D156" t="str">
        <f ca="1">IFERROR(__xludf.DUMMYFUNCTION("GOOGLETRANSLATE(C156,""es"",""pt"")"),"Oceano Índico")</f>
        <v>Oceano Índico</v>
      </c>
    </row>
    <row r="157" spans="1:4">
      <c r="A157" t="s">
        <v>2087</v>
      </c>
      <c r="B157">
        <v>119</v>
      </c>
      <c r="C157" t="s">
        <v>2825</v>
      </c>
      <c r="D157" t="str">
        <f ca="1">IFERROR(__xludf.DUMMYFUNCTION("GOOGLETRANSLATE(C157,""es"",""pt"")"),"Indonésia")</f>
        <v>Indonésia</v>
      </c>
    </row>
    <row r="158" spans="1:4">
      <c r="A158" t="s">
        <v>2087</v>
      </c>
      <c r="B158">
        <v>120</v>
      </c>
      <c r="C158" t="s">
        <v>2826</v>
      </c>
      <c r="D158" t="s">
        <v>2827</v>
      </c>
    </row>
    <row r="159" spans="1:4">
      <c r="A159" t="s">
        <v>2087</v>
      </c>
      <c r="B159">
        <v>121</v>
      </c>
      <c r="C159" t="s">
        <v>2828</v>
      </c>
      <c r="D159" t="str">
        <f ca="1">IFERROR(__xludf.DUMMYFUNCTION("GOOGLETRANSLATE(C159,""es"",""pt"")"),"Iraque")</f>
        <v>Iraque</v>
      </c>
    </row>
    <row r="160" spans="1:4">
      <c r="A160" t="s">
        <v>2087</v>
      </c>
      <c r="B160">
        <v>122</v>
      </c>
      <c r="C160" t="s">
        <v>2829</v>
      </c>
      <c r="D160" t="str">
        <f ca="1">IFERROR(__xludf.DUMMYFUNCTION("GOOGLETRANSLATE(C160,""es"",""pt"")"),"Irlanda")</f>
        <v>Irlanda</v>
      </c>
    </row>
    <row r="161" spans="1:4">
      <c r="A161" t="s">
        <v>2087</v>
      </c>
      <c r="B161">
        <v>123</v>
      </c>
      <c r="C161" t="s">
        <v>2830</v>
      </c>
      <c r="D161" t="str">
        <f ca="1">IFERROR(__xludf.DUMMYFUNCTION("GOOGLETRANSLATE(C161,""es"",""pt"")"),"Islândia")</f>
        <v>Islândia</v>
      </c>
    </row>
    <row r="162" spans="1:4">
      <c r="A162" t="s">
        <v>2087</v>
      </c>
      <c r="B162">
        <v>124</v>
      </c>
      <c r="C162" t="s">
        <v>2831</v>
      </c>
      <c r="D162" t="str">
        <f ca="1">IFERROR(__xludf.DUMMYFUNCTION("GOOGLETRANSLATE(C162,""es"",""pt"")"),"Israel")</f>
        <v>Israel</v>
      </c>
    </row>
    <row r="163" spans="1:4">
      <c r="A163" t="s">
        <v>2087</v>
      </c>
      <c r="B163">
        <v>125</v>
      </c>
      <c r="C163" t="s">
        <v>2832</v>
      </c>
      <c r="D163" t="str">
        <f ca="1">IFERROR(__xludf.DUMMYFUNCTION("GOOGLETRANSLATE(C163,""es"",""pt"")"),"Itália")</f>
        <v>Itália</v>
      </c>
    </row>
    <row r="164" spans="1:4">
      <c r="A164" t="s">
        <v>2087</v>
      </c>
      <c r="B164">
        <v>126</v>
      </c>
      <c r="C164" t="s">
        <v>2833</v>
      </c>
      <c r="D164" t="str">
        <f ca="1">IFERROR(__xludf.DUMMYFUNCTION("GOOGLETRANSLATE(C164,""es"",""pt"")"),"Jamaica")</f>
        <v>Jamaica</v>
      </c>
    </row>
    <row r="165" spans="1:4">
      <c r="A165" t="s">
        <v>2087</v>
      </c>
      <c r="B165">
        <v>127</v>
      </c>
      <c r="C165" t="s">
        <v>2834</v>
      </c>
      <c r="D165" t="str">
        <f ca="1">IFERROR(__xludf.DUMMYFUNCTION("GOOGLETRANSLATE(C165,""es"",""pt"")"),"Jan Mayen")</f>
        <v>Jan Mayen</v>
      </c>
    </row>
    <row r="166" spans="1:4">
      <c r="A166" t="s">
        <v>2087</v>
      </c>
      <c r="B166">
        <v>128</v>
      </c>
      <c r="C166" t="s">
        <v>2835</v>
      </c>
      <c r="D166" t="str">
        <f ca="1">IFERROR(__xludf.DUMMYFUNCTION("GOOGLETRANSLATE(C166,""es"",""pt"")"),"Japão")</f>
        <v>Japão</v>
      </c>
    </row>
    <row r="167" spans="1:4">
      <c r="A167" t="s">
        <v>2087</v>
      </c>
      <c r="B167">
        <v>129</v>
      </c>
      <c r="C167" t="s">
        <v>2836</v>
      </c>
      <c r="D167" t="str">
        <f ca="1">IFERROR(__xludf.DUMMYFUNCTION("GOOGLETRANSLATE(C167,""es"",""pt"")"),"Jersey")</f>
        <v>Jersey</v>
      </c>
    </row>
    <row r="168" spans="1:4">
      <c r="A168" t="s">
        <v>2087</v>
      </c>
      <c r="B168">
        <v>130</v>
      </c>
      <c r="C168" t="s">
        <v>2837</v>
      </c>
      <c r="D168" t="str">
        <f ca="1">IFERROR(__xludf.DUMMYFUNCTION("GOOGLETRANSLATE(C168,""es"",""pt"")"),"Jibuti")</f>
        <v>Jibuti</v>
      </c>
    </row>
    <row r="169" spans="1:4">
      <c r="A169" t="s">
        <v>2087</v>
      </c>
      <c r="B169">
        <v>131</v>
      </c>
      <c r="C169" t="s">
        <v>2838</v>
      </c>
      <c r="D169" t="str">
        <f ca="1">IFERROR(__xludf.DUMMYFUNCTION("GOOGLETRANSLATE(C169,""es"",""pt"")"),"Jordânia")</f>
        <v>Jordânia</v>
      </c>
    </row>
    <row r="170" spans="1:4">
      <c r="A170" t="s">
        <v>2087</v>
      </c>
      <c r="B170">
        <v>132</v>
      </c>
      <c r="C170" t="s">
        <v>2839</v>
      </c>
      <c r="D170" t="str">
        <f ca="1">IFERROR(__xludf.DUMMYFUNCTION("GOOGLETRANSLATE(C170,""es"",""pt"")"),"Kosovo")</f>
        <v>Kosovo</v>
      </c>
    </row>
    <row r="171" spans="1:4">
      <c r="A171" t="s">
        <v>2087</v>
      </c>
      <c r="B171">
        <v>133</v>
      </c>
      <c r="C171" t="s">
        <v>2840</v>
      </c>
      <c r="D171" t="str">
        <f ca="1">IFERROR(__xludf.DUMMYFUNCTION("GOOGLETRANSLATE(C171,""es"",""pt"")"),"Kuwait")</f>
        <v>Kuwait</v>
      </c>
    </row>
    <row r="172" spans="1:4">
      <c r="A172" t="s">
        <v>2087</v>
      </c>
      <c r="B172">
        <v>134</v>
      </c>
      <c r="C172" t="s">
        <v>2841</v>
      </c>
      <c r="D172" t="str">
        <f ca="1">IFERROR(__xludf.DUMMYFUNCTION("GOOGLETRANSLATE(C172,""es"",""pt"")"),"Laos")</f>
        <v>Laos</v>
      </c>
    </row>
    <row r="173" spans="1:4">
      <c r="A173" t="s">
        <v>2087</v>
      </c>
      <c r="B173">
        <v>135</v>
      </c>
      <c r="C173" t="s">
        <v>2842</v>
      </c>
      <c r="D173" t="str">
        <f ca="1">IFERROR(__xludf.DUMMYFUNCTION("GOOGLETRANSLATE(C173,""es"",""pt"")"),"Lesoto")</f>
        <v>Lesoto</v>
      </c>
    </row>
    <row r="174" spans="1:4">
      <c r="A174" t="s">
        <v>2087</v>
      </c>
      <c r="B174">
        <v>136</v>
      </c>
      <c r="C174" t="s">
        <v>2843</v>
      </c>
      <c r="D174" t="str">
        <f ca="1">IFERROR(__xludf.DUMMYFUNCTION("GOOGLETRANSLATE(C174,""es"",""pt"")"),"Letónia")</f>
        <v>Letónia</v>
      </c>
    </row>
    <row r="175" spans="1:4">
      <c r="A175" t="s">
        <v>2087</v>
      </c>
      <c r="B175">
        <v>137</v>
      </c>
      <c r="C175" t="s">
        <v>2844</v>
      </c>
      <c r="D175" t="str">
        <f ca="1">IFERROR(__xludf.DUMMYFUNCTION("GOOGLETRANSLATE(C175,""es"",""pt"")"),"Líbano")</f>
        <v>Líbano</v>
      </c>
    </row>
    <row r="176" spans="1:4">
      <c r="A176" t="s">
        <v>2087</v>
      </c>
      <c r="B176">
        <v>138</v>
      </c>
      <c r="C176" t="s">
        <v>2845</v>
      </c>
      <c r="D176" t="str">
        <f ca="1">IFERROR(__xludf.DUMMYFUNCTION("GOOGLETRANSLATE(C176,""es"",""pt"")"),"Libéria")</f>
        <v>Libéria</v>
      </c>
    </row>
    <row r="177" spans="1:4">
      <c r="A177" t="s">
        <v>2087</v>
      </c>
      <c r="B177">
        <v>139</v>
      </c>
      <c r="C177" t="s">
        <v>2846</v>
      </c>
      <c r="D177" t="str">
        <f ca="1">IFERROR(__xludf.DUMMYFUNCTION("GOOGLETRANSLATE(C177,""es"",""pt"")"),"Líbia")</f>
        <v>Líbia</v>
      </c>
    </row>
    <row r="178" spans="1:4">
      <c r="A178" t="s">
        <v>2087</v>
      </c>
      <c r="B178">
        <v>140</v>
      </c>
      <c r="C178" t="s">
        <v>2847</v>
      </c>
      <c r="D178" t="str">
        <f ca="1">IFERROR(__xludf.DUMMYFUNCTION("GOOGLETRANSLATE(C178,""es"",""pt"")"),"Liechtenstein")</f>
        <v>Liechtenstein</v>
      </c>
    </row>
    <row r="179" spans="1:4">
      <c r="A179" t="s">
        <v>2087</v>
      </c>
      <c r="B179">
        <v>141</v>
      </c>
      <c r="C179" t="s">
        <v>2848</v>
      </c>
      <c r="D179" t="str">
        <f ca="1">IFERROR(__xludf.DUMMYFUNCTION("GOOGLETRANSLATE(C179,""es"",""pt"")"),"Lituânia")</f>
        <v>Lituânia</v>
      </c>
    </row>
    <row r="180" spans="1:4">
      <c r="A180" t="s">
        <v>2087</v>
      </c>
      <c r="B180">
        <v>142</v>
      </c>
      <c r="C180" t="s">
        <v>2849</v>
      </c>
      <c r="D180" t="str">
        <f ca="1">IFERROR(__xludf.DUMMYFUNCTION("GOOGLETRANSLATE(C180,""es"",""pt"")"),"Luxemburgo")</f>
        <v>Luxemburgo</v>
      </c>
    </row>
    <row r="181" spans="1:4">
      <c r="A181" t="s">
        <v>2087</v>
      </c>
      <c r="B181">
        <v>143</v>
      </c>
      <c r="C181" t="s">
        <v>2850</v>
      </c>
      <c r="D181" t="str">
        <f ca="1">IFERROR(__xludf.DUMMYFUNCTION("GOOGLETRANSLATE(C181,""es"",""pt"")"),"Macau")</f>
        <v>Macau</v>
      </c>
    </row>
    <row r="182" spans="1:4">
      <c r="A182" t="s">
        <v>2087</v>
      </c>
      <c r="B182">
        <v>144</v>
      </c>
      <c r="C182" t="s">
        <v>2851</v>
      </c>
      <c r="D182" t="str">
        <f ca="1">IFERROR(__xludf.DUMMYFUNCTION("GOOGLETRANSLATE(C182,""es"",""pt"")"),"Macedónia do Norte")</f>
        <v>Macedónia do Norte</v>
      </c>
    </row>
    <row r="183" spans="1:4">
      <c r="A183" t="s">
        <v>2087</v>
      </c>
      <c r="B183">
        <v>145</v>
      </c>
      <c r="C183" t="s">
        <v>2852</v>
      </c>
      <c r="D183" t="str">
        <f ca="1">IFERROR(__xludf.DUMMYFUNCTION("GOOGLETRANSLATE(C183,""es"",""pt"")"),"Madagáscar")</f>
        <v>Madagáscar</v>
      </c>
    </row>
    <row r="184" spans="1:4">
      <c r="A184" t="s">
        <v>2087</v>
      </c>
      <c r="B184">
        <v>146</v>
      </c>
      <c r="C184" t="s">
        <v>2853</v>
      </c>
      <c r="D184" t="str">
        <f ca="1">IFERROR(__xludf.DUMMYFUNCTION("GOOGLETRANSLATE(C184,""es"",""pt"")"),"Malásia")</f>
        <v>Malásia</v>
      </c>
    </row>
    <row r="185" spans="1:4">
      <c r="A185" t="s">
        <v>2087</v>
      </c>
      <c r="B185">
        <v>147</v>
      </c>
      <c r="C185" t="s">
        <v>2854</v>
      </c>
      <c r="D185" t="str">
        <f ca="1">IFERROR(__xludf.DUMMYFUNCTION("GOOGLETRANSLATE(C185,""es"",""pt"")"),"Malávi")</f>
        <v>Malávi</v>
      </c>
    </row>
    <row r="186" spans="1:4">
      <c r="A186" t="s">
        <v>2087</v>
      </c>
      <c r="B186">
        <v>148</v>
      </c>
      <c r="C186" t="s">
        <v>2855</v>
      </c>
      <c r="D186" t="str">
        <f ca="1">IFERROR(__xludf.DUMMYFUNCTION("GOOGLETRANSLATE(C186,""es"",""pt"")"),"Maldivas")</f>
        <v>Maldivas</v>
      </c>
    </row>
    <row r="187" spans="1:4">
      <c r="A187" t="s">
        <v>2087</v>
      </c>
      <c r="B187">
        <v>149</v>
      </c>
      <c r="C187" t="s">
        <v>2856</v>
      </c>
      <c r="D187" t="str">
        <f ca="1">IFERROR(__xludf.DUMMYFUNCTION("GOOGLETRANSLATE(C187,""es"",""pt"")"),"Mali")</f>
        <v>Mali</v>
      </c>
    </row>
    <row r="188" spans="1:4">
      <c r="A188" t="s">
        <v>2087</v>
      </c>
      <c r="B188">
        <v>150</v>
      </c>
      <c r="C188" t="s">
        <v>2857</v>
      </c>
      <c r="D188" t="str">
        <f ca="1">IFERROR(__xludf.DUMMYFUNCTION("GOOGLETRANSLATE(C188,""es"",""pt"")"),"malte")</f>
        <v>malte</v>
      </c>
    </row>
    <row r="189" spans="1:4">
      <c r="A189" t="s">
        <v>2087</v>
      </c>
      <c r="B189">
        <v>151</v>
      </c>
      <c r="C189" t="s">
        <v>2858</v>
      </c>
      <c r="D189" t="str">
        <f ca="1">IFERROR(__xludf.DUMMYFUNCTION("GOOGLETRANSLATE(C189,""es"",""pt"")"),"Ilha de Man")</f>
        <v>Ilha de Man</v>
      </c>
    </row>
    <row r="190" spans="1:4">
      <c r="A190" t="s">
        <v>2087</v>
      </c>
      <c r="B190">
        <v>152</v>
      </c>
      <c r="C190" t="s">
        <v>2859</v>
      </c>
      <c r="D190" t="str">
        <f ca="1">IFERROR(__xludf.DUMMYFUNCTION("GOOGLETRANSLATE(C190,""es"",""pt"")"),"Ilhas Mariana do Norte")</f>
        <v>Ilhas Mariana do Norte</v>
      </c>
    </row>
    <row r="191" spans="1:4">
      <c r="A191" t="s">
        <v>2087</v>
      </c>
      <c r="B191">
        <v>153</v>
      </c>
      <c r="C191" t="s">
        <v>2860</v>
      </c>
      <c r="D191" t="str">
        <f ca="1">IFERROR(__xludf.DUMMYFUNCTION("GOOGLETRANSLATE(C191,""es"",""pt"")"),"Marrocos")</f>
        <v>Marrocos</v>
      </c>
    </row>
    <row r="192" spans="1:4">
      <c r="A192" t="s">
        <v>2087</v>
      </c>
      <c r="B192">
        <v>154</v>
      </c>
      <c r="C192" t="s">
        <v>2861</v>
      </c>
      <c r="D192" t="str">
        <f ca="1">IFERROR(__xludf.DUMMYFUNCTION("GOOGLETRANSLATE(C192,""es"",""pt"")"),"Maurícia")</f>
        <v>Maurícia</v>
      </c>
    </row>
    <row r="193" spans="1:4">
      <c r="A193" t="s">
        <v>2087</v>
      </c>
      <c r="B193">
        <v>155</v>
      </c>
      <c r="C193" t="s">
        <v>2862</v>
      </c>
      <c r="D193" t="str">
        <f ca="1">IFERROR(__xludf.DUMMYFUNCTION("GOOGLETRANSLATE(C193,""es"",""pt"")"),"Mauritânia")</f>
        <v>Mauritânia</v>
      </c>
    </row>
    <row r="194" spans="1:4">
      <c r="A194" t="s">
        <v>2087</v>
      </c>
      <c r="B194">
        <v>156</v>
      </c>
      <c r="C194" t="s">
        <v>2863</v>
      </c>
      <c r="D194" t="str">
        <f ca="1">IFERROR(__xludf.DUMMYFUNCTION("GOOGLETRANSLATE(C194,""es"",""pt"")"),"México")</f>
        <v>México</v>
      </c>
    </row>
    <row r="195" spans="1:4">
      <c r="A195" t="s">
        <v>2087</v>
      </c>
      <c r="B195">
        <v>157</v>
      </c>
      <c r="C195" t="s">
        <v>2864</v>
      </c>
      <c r="D195" t="str">
        <f ca="1">IFERROR(__xludf.DUMMYFUNCTION("GOOGLETRANSLATE(C195,""es"",""pt"")"),"Micronésia")</f>
        <v>Micronésia</v>
      </c>
    </row>
    <row r="196" spans="1:4">
      <c r="A196" t="s">
        <v>2087</v>
      </c>
      <c r="B196">
        <v>158</v>
      </c>
      <c r="C196" t="s">
        <v>2865</v>
      </c>
      <c r="D196" t="str">
        <f ca="1">IFERROR(__xludf.DUMMYFUNCTION("GOOGLETRANSLATE(C196,""es"",""pt"")"),"Moçambique")</f>
        <v>Moçambique</v>
      </c>
    </row>
    <row r="197" spans="1:4">
      <c r="A197" t="s">
        <v>2087</v>
      </c>
      <c r="B197">
        <v>159</v>
      </c>
      <c r="C197" t="s">
        <v>2866</v>
      </c>
      <c r="D197" t="str">
        <f ca="1">IFERROR(__xludf.DUMMYFUNCTION("GOOGLETRANSLATE(C197,""es"",""pt"")"),"Moldávia")</f>
        <v>Moldávia</v>
      </c>
    </row>
    <row r="198" spans="1:4">
      <c r="A198" t="s">
        <v>2087</v>
      </c>
      <c r="B198">
        <v>160</v>
      </c>
      <c r="C198" t="s">
        <v>2867</v>
      </c>
      <c r="D198" t="str">
        <f ca="1">IFERROR(__xludf.DUMMYFUNCTION("GOOGLETRANSLATE(C198,""es"",""pt"")"),"Mônaco")</f>
        <v>Mônaco</v>
      </c>
    </row>
    <row r="199" spans="1:4">
      <c r="A199" t="s">
        <v>2087</v>
      </c>
      <c r="B199">
        <v>161</v>
      </c>
      <c r="C199" t="s">
        <v>2868</v>
      </c>
      <c r="D199" t="str">
        <f ca="1">IFERROR(__xludf.DUMMYFUNCTION("GOOGLETRANSLATE(C199,""es"",""pt"")"),"Mongólia")</f>
        <v>Mongólia</v>
      </c>
    </row>
    <row r="200" spans="1:4">
      <c r="A200" t="s">
        <v>2087</v>
      </c>
      <c r="B200">
        <v>162</v>
      </c>
      <c r="C200" t="s">
        <v>2869</v>
      </c>
      <c r="D200" t="str">
        <f ca="1">IFERROR(__xludf.DUMMYFUNCTION("GOOGLETRANSLATE(C200,""es"",""pt"")"),"Monserrate")</f>
        <v>Monserrate</v>
      </c>
    </row>
    <row r="201" spans="1:4">
      <c r="A201" t="s">
        <v>2087</v>
      </c>
      <c r="B201">
        <v>163</v>
      </c>
      <c r="C201" t="s">
        <v>2870</v>
      </c>
      <c r="D201" t="str">
        <f ca="1">IFERROR(__xludf.DUMMYFUNCTION("GOOGLETRANSLATE(C201,""es"",""pt"")"),"Montenegro")</f>
        <v>Montenegro</v>
      </c>
    </row>
    <row r="202" spans="1:4">
      <c r="A202" t="s">
        <v>2087</v>
      </c>
      <c r="B202">
        <v>164</v>
      </c>
      <c r="C202" t="s">
        <v>2871</v>
      </c>
      <c r="D202" t="str">
        <f ca="1">IFERROR(__xludf.DUMMYFUNCTION("GOOGLETRANSLATE(C202,""es"",""pt"")"),"Mundo")</f>
        <v>Mundo</v>
      </c>
    </row>
    <row r="203" spans="1:4">
      <c r="A203" t="s">
        <v>2087</v>
      </c>
      <c r="B203">
        <v>165</v>
      </c>
      <c r="C203" t="s">
        <v>2872</v>
      </c>
      <c r="D203" t="str">
        <f ca="1">IFERROR(__xludf.DUMMYFUNCTION("GOOGLETRANSLATE(C203,""es"",""pt"")"),"Namíbia")</f>
        <v>Namíbia</v>
      </c>
    </row>
    <row r="204" spans="1:4">
      <c r="A204" t="s">
        <v>2087</v>
      </c>
      <c r="B204">
        <v>166</v>
      </c>
      <c r="C204" t="s">
        <v>2873</v>
      </c>
      <c r="D204" t="str">
        <f ca="1">IFERROR(__xludf.DUMMYFUNCTION("GOOGLETRANSLATE(C204,""es"",""pt"")"),"Nauru")</f>
        <v>Nauru</v>
      </c>
    </row>
    <row r="205" spans="1:4">
      <c r="A205" t="s">
        <v>2087</v>
      </c>
      <c r="B205">
        <v>167</v>
      </c>
      <c r="C205" t="s">
        <v>2874</v>
      </c>
      <c r="D205" t="str">
        <f ca="1">IFERROR(__xludf.DUMMYFUNCTION("GOOGLETRANSLATE(C205,""es"",""pt"")"),"Ilha Navassa")</f>
        <v>Ilha Navassa</v>
      </c>
    </row>
    <row r="206" spans="1:4">
      <c r="A206" t="s">
        <v>2087</v>
      </c>
      <c r="B206">
        <v>168</v>
      </c>
      <c r="C206" t="s">
        <v>2875</v>
      </c>
      <c r="D206" t="str">
        <f ca="1">IFERROR(__xludf.DUMMYFUNCTION("GOOGLETRANSLATE(C206,""es"",""pt"")"),"Nepal")</f>
        <v>Nepal</v>
      </c>
    </row>
    <row r="207" spans="1:4">
      <c r="A207" t="s">
        <v>2087</v>
      </c>
      <c r="B207">
        <v>169</v>
      </c>
      <c r="C207" t="s">
        <v>2876</v>
      </c>
      <c r="D207" t="str">
        <f ca="1">IFERROR(__xludf.DUMMYFUNCTION("GOOGLETRANSLATE(C207,""es"",""pt"")"),"Nicarágua")</f>
        <v>Nicarágua</v>
      </c>
    </row>
    <row r="208" spans="1:4">
      <c r="A208" t="s">
        <v>2087</v>
      </c>
      <c r="B208">
        <v>170</v>
      </c>
      <c r="C208" t="s">
        <v>2877</v>
      </c>
      <c r="D208" t="str">
        <f ca="1">IFERROR(__xludf.DUMMYFUNCTION("GOOGLETRANSLATE(C208,""es"",""pt"")"),"Níger")</f>
        <v>Níger</v>
      </c>
    </row>
    <row r="209" spans="1:4">
      <c r="A209" t="s">
        <v>2087</v>
      </c>
      <c r="B209">
        <v>171</v>
      </c>
      <c r="C209" t="s">
        <v>2878</v>
      </c>
      <c r="D209" t="str">
        <f ca="1">IFERROR(__xludf.DUMMYFUNCTION("GOOGLETRANSLATE(C209,""es"",""pt"")"),"Nigéria")</f>
        <v>Nigéria</v>
      </c>
    </row>
    <row r="210" spans="1:4">
      <c r="A210" t="s">
        <v>2087</v>
      </c>
      <c r="B210">
        <v>172</v>
      </c>
      <c r="C210" t="s">
        <v>2879</v>
      </c>
      <c r="D210" t="str">
        <f ca="1">IFERROR(__xludf.DUMMYFUNCTION("GOOGLETRANSLATE(C210,""es"",""pt"")"),"Niue")</f>
        <v>Niue</v>
      </c>
    </row>
    <row r="211" spans="1:4">
      <c r="A211" t="s">
        <v>2087</v>
      </c>
      <c r="B211">
        <v>173</v>
      </c>
      <c r="C211" t="s">
        <v>2880</v>
      </c>
      <c r="D211" t="str">
        <f ca="1">IFERROR(__xludf.DUMMYFUNCTION("GOOGLETRANSLATE(C211,""es"",""pt"")"),"Noruega")</f>
        <v>Noruega</v>
      </c>
    </row>
    <row r="212" spans="1:4">
      <c r="A212" t="s">
        <v>2087</v>
      </c>
      <c r="B212">
        <v>174</v>
      </c>
      <c r="C212" t="s">
        <v>2881</v>
      </c>
      <c r="D212" t="str">
        <f ca="1">IFERROR(__xludf.DUMMYFUNCTION("GOOGLETRANSLATE(C212,""es"",""pt"")"),"Nova Caledónia")</f>
        <v>Nova Caledónia</v>
      </c>
    </row>
    <row r="213" spans="1:4">
      <c r="A213" t="s">
        <v>2087</v>
      </c>
      <c r="B213">
        <v>175</v>
      </c>
      <c r="C213" t="s">
        <v>2882</v>
      </c>
      <c r="D213" t="str">
        <f ca="1">IFERROR(__xludf.DUMMYFUNCTION("GOOGLETRANSLATE(C213,""es"",""pt"")"),"Nova ZelânDia")</f>
        <v>Nova ZelânDia</v>
      </c>
    </row>
    <row r="214" spans="1:4">
      <c r="A214" t="s">
        <v>2087</v>
      </c>
      <c r="B214">
        <v>176</v>
      </c>
      <c r="C214" t="s">
        <v>2883</v>
      </c>
      <c r="D214" t="str">
        <f ca="1">IFERROR(__xludf.DUMMYFUNCTION("GOOGLETRANSLATE(C214,""es"",""pt"")"),"Omã")</f>
        <v>Omã</v>
      </c>
    </row>
    <row r="215" spans="1:4">
      <c r="A215" t="s">
        <v>2087</v>
      </c>
      <c r="B215">
        <v>177</v>
      </c>
      <c r="C215" t="s">
        <v>2884</v>
      </c>
      <c r="D215" t="str">
        <f ca="1">IFERROR(__xludf.DUMMYFUNCTION("GOOGLETRANSLATE(C215,""es"",""pt"")"),"Oceano Pacífico")</f>
        <v>Oceano Pacífico</v>
      </c>
    </row>
    <row r="216" spans="1:4">
      <c r="A216" t="s">
        <v>2087</v>
      </c>
      <c r="B216">
        <v>178</v>
      </c>
      <c r="C216" t="s">
        <v>2885</v>
      </c>
      <c r="D216" t="str">
        <f ca="1">IFERROR(__xludf.DUMMYFUNCTION("GOOGLETRANSLATE(C216,""es"",""pt"")"),"Países Baixos")</f>
        <v>Países Baixos</v>
      </c>
    </row>
    <row r="217" spans="1:4">
      <c r="A217" t="s">
        <v>2087</v>
      </c>
      <c r="B217">
        <v>179</v>
      </c>
      <c r="C217" t="s">
        <v>2886</v>
      </c>
      <c r="D217" t="str">
        <f ca="1">IFERROR(__xludf.DUMMYFUNCTION("GOOGLETRANSLATE(C217,""es"",""pt"")"),"Palau")</f>
        <v>Palau</v>
      </c>
    </row>
    <row r="218" spans="1:4">
      <c r="A218" t="s">
        <v>2087</v>
      </c>
      <c r="B218">
        <v>180</v>
      </c>
      <c r="C218" t="s">
        <v>2887</v>
      </c>
      <c r="D218" t="str">
        <f ca="1">IFERROR(__xludf.DUMMYFUNCTION("GOOGLETRANSLATE(C218,""es"",""pt"")"),"Panamá")</f>
        <v>Panamá</v>
      </c>
    </row>
    <row r="219" spans="1:4">
      <c r="A219" t="s">
        <v>2087</v>
      </c>
      <c r="B219">
        <v>181</v>
      </c>
      <c r="C219" t="s">
        <v>2888</v>
      </c>
      <c r="D219" t="str">
        <f ca="1">IFERROR(__xludf.DUMMYFUNCTION("GOOGLETRANSLATE(C219,""es"",""pt"")"),"Papua-Nova Guiné")</f>
        <v>Papua-Nova Guiné</v>
      </c>
    </row>
    <row r="220" spans="1:4">
      <c r="A220" t="s">
        <v>2087</v>
      </c>
      <c r="B220">
        <v>182</v>
      </c>
      <c r="C220" t="s">
        <v>2889</v>
      </c>
      <c r="D220" t="str">
        <f ca="1">IFERROR(__xludf.DUMMYFUNCTION("GOOGLETRANSLATE(C220,""es"",""pt"")"),"Paquistão")</f>
        <v>Paquistão</v>
      </c>
    </row>
    <row r="221" spans="1:4">
      <c r="A221" t="s">
        <v>2087</v>
      </c>
      <c r="B221">
        <v>183</v>
      </c>
      <c r="C221" t="s">
        <v>2890</v>
      </c>
      <c r="D221" t="str">
        <f ca="1">IFERROR(__xludf.DUMMYFUNCTION("GOOGLETRANSLATE(C221,""es"",""pt"")"),"Ilhas Paracel")</f>
        <v>Ilhas Paracel</v>
      </c>
    </row>
    <row r="222" spans="1:4">
      <c r="A222" t="s">
        <v>2087</v>
      </c>
      <c r="B222">
        <v>184</v>
      </c>
      <c r="C222" t="s">
        <v>2891</v>
      </c>
      <c r="D222" t="str">
        <f ca="1">IFERROR(__xludf.DUMMYFUNCTION("GOOGLETRANSLATE(C222,""es"",""pt"")"),"Paraguai")</f>
        <v>Paraguai</v>
      </c>
    </row>
    <row r="223" spans="1:4">
      <c r="A223" t="s">
        <v>2087</v>
      </c>
      <c r="B223">
        <v>185</v>
      </c>
      <c r="C223" t="s">
        <v>2892</v>
      </c>
      <c r="D223" t="str">
        <f ca="1">IFERROR(__xludf.DUMMYFUNCTION("GOOGLETRANSLATE(C223,""es"",""pt"")"),"Peru")</f>
        <v>Peru</v>
      </c>
    </row>
    <row r="224" spans="1:4">
      <c r="A224" t="s">
        <v>2087</v>
      </c>
      <c r="B224">
        <v>186</v>
      </c>
      <c r="C224" t="s">
        <v>2893</v>
      </c>
      <c r="D224" t="str">
        <f ca="1">IFERROR(__xludf.DUMMYFUNCTION("GOOGLETRANSLATE(C224,""es"",""pt"")"),"Ilhas Pitcairn")</f>
        <v>Ilhas Pitcairn</v>
      </c>
    </row>
    <row r="225" spans="1:4">
      <c r="A225" t="s">
        <v>2087</v>
      </c>
      <c r="B225">
        <v>187</v>
      </c>
      <c r="C225" t="s">
        <v>2894</v>
      </c>
      <c r="D225" t="str">
        <f ca="1">IFERROR(__xludf.DUMMYFUNCTION("GOOGLETRANSLATE(C225,""es"",""pt"")"),"Polinésia Francesa")</f>
        <v>Polinésia Francesa</v>
      </c>
    </row>
    <row r="226" spans="1:4">
      <c r="A226" t="s">
        <v>2087</v>
      </c>
      <c r="B226">
        <v>188</v>
      </c>
      <c r="C226" t="s">
        <v>2895</v>
      </c>
      <c r="D226" t="str">
        <f ca="1">IFERROR(__xludf.DUMMYFUNCTION("GOOGLETRANSLATE(C226,""es"",""pt"")"),"Polônia")</f>
        <v>Polônia</v>
      </c>
    </row>
    <row r="227" spans="1:4">
      <c r="A227" t="s">
        <v>2087</v>
      </c>
      <c r="B227">
        <v>189</v>
      </c>
      <c r="C227" t="s">
        <v>2896</v>
      </c>
      <c r="D227" t="str">
        <f ca="1">IFERROR(__xludf.DUMMYFUNCTION("GOOGLETRANSLATE(C227,""es"",""pt"")"),"Porto Rico")</f>
        <v>Porto Rico</v>
      </c>
    </row>
    <row r="228" spans="1:4">
      <c r="A228" t="s">
        <v>2087</v>
      </c>
      <c r="B228">
        <v>190</v>
      </c>
      <c r="C228" t="s">
        <v>2897</v>
      </c>
      <c r="D228" t="str">
        <f ca="1">IFERROR(__xludf.DUMMYFUNCTION("GOOGLETRANSLATE(C228,""es"",""pt"")"),"Portugal")</f>
        <v>Portugal</v>
      </c>
    </row>
    <row r="229" spans="1:4">
      <c r="A229" t="s">
        <v>2087</v>
      </c>
      <c r="B229">
        <v>191</v>
      </c>
      <c r="C229" t="s">
        <v>2898</v>
      </c>
      <c r="D229" t="str">
        <f ca="1">IFERROR(__xludf.DUMMYFUNCTION("GOOGLETRANSLATE(C229,""es"",""pt"")"),"Quénia")</f>
        <v>Quénia</v>
      </c>
    </row>
    <row r="230" spans="1:4">
      <c r="A230" t="s">
        <v>2087</v>
      </c>
      <c r="B230">
        <v>192</v>
      </c>
      <c r="C230" t="s">
        <v>2899</v>
      </c>
      <c r="D230" t="str">
        <f ca="1">IFERROR(__xludf.DUMMYFUNCTION("GOOGLETRANSLATE(C230,""es"",""pt"")"),"Quirguistão")</f>
        <v>Quirguistão</v>
      </c>
    </row>
    <row r="231" spans="1:4">
      <c r="A231" t="s">
        <v>2087</v>
      </c>
      <c r="B231">
        <v>193</v>
      </c>
      <c r="C231" t="s">
        <v>2900</v>
      </c>
      <c r="D231" t="str">
        <f ca="1">IFERROR(__xludf.DUMMYFUNCTION("GOOGLETRANSLATE(C231,""es"",""pt"")"),"Kiribati")</f>
        <v>Kiribati</v>
      </c>
    </row>
    <row r="232" spans="1:4">
      <c r="A232" t="s">
        <v>2087</v>
      </c>
      <c r="B232">
        <v>194</v>
      </c>
      <c r="C232" t="s">
        <v>2901</v>
      </c>
      <c r="D232" t="str">
        <f ca="1">IFERROR(__xludf.DUMMYFUNCTION("GOOGLETRANSLATE(C232,""es"",""pt"")"),"Reino Unido")</f>
        <v>Reino Unido</v>
      </c>
    </row>
    <row r="233" spans="1:4">
      <c r="A233" t="s">
        <v>2087</v>
      </c>
      <c r="B233">
        <v>195</v>
      </c>
      <c r="C233" t="s">
        <v>2902</v>
      </c>
      <c r="D233" t="str">
        <f ca="1">IFERROR(__xludf.DUMMYFUNCTION("GOOGLETRANSLATE(C233,""es"",""pt"")"),"República Centro-Africano")</f>
        <v>República Centro-Africano</v>
      </c>
    </row>
    <row r="234" spans="1:4">
      <c r="A234" t="s">
        <v>2087</v>
      </c>
      <c r="B234">
        <v>196</v>
      </c>
      <c r="C234" t="s">
        <v>2903</v>
      </c>
      <c r="D234" t="str">
        <f ca="1">IFERROR(__xludf.DUMMYFUNCTION("GOOGLETRANSLATE(C234,""es"",""pt"")"),"República Dominicana")</f>
        <v>República Dominicana</v>
      </c>
    </row>
    <row r="235" spans="1:4">
      <c r="A235" t="s">
        <v>2087</v>
      </c>
      <c r="B235">
        <v>197</v>
      </c>
      <c r="C235" t="s">
        <v>2904</v>
      </c>
      <c r="D235" t="str">
        <f ca="1">IFERROR(__xludf.DUMMYFUNCTION("GOOGLETRANSLATE(C235,""es"",""pt"")"),"Romênia")</f>
        <v>Romênia</v>
      </c>
    </row>
    <row r="236" spans="1:4">
      <c r="A236" t="s">
        <v>2087</v>
      </c>
      <c r="B236">
        <v>198</v>
      </c>
      <c r="C236" t="s">
        <v>2905</v>
      </c>
      <c r="D236" t="str">
        <f ca="1">IFERROR(__xludf.DUMMYFUNCTION("GOOGLETRANSLATE(C236,""es"",""pt"")"),"Ruanda")</f>
        <v>Ruanda</v>
      </c>
    </row>
    <row r="237" spans="1:4">
      <c r="A237" t="s">
        <v>2087</v>
      </c>
      <c r="B237">
        <v>199</v>
      </c>
      <c r="C237" t="s">
        <v>2906</v>
      </c>
      <c r="D237" t="str">
        <f ca="1">IFERROR(__xludf.DUMMYFUNCTION("GOOGLETRANSLATE(C237,""es"",""pt"")"),"Rússia")</f>
        <v>Rússia</v>
      </c>
    </row>
    <row r="238" spans="1:4">
      <c r="A238" t="s">
        <v>2087</v>
      </c>
      <c r="B238">
        <v>200</v>
      </c>
      <c r="C238" t="s">
        <v>2907</v>
      </c>
      <c r="D238" t="str">
        <f ca="1">IFERROR(__xludf.DUMMYFUNCTION("GOOGLETRANSLATE(C238,""es"",""pt"")"),"Salvador")</f>
        <v>Salvador</v>
      </c>
    </row>
    <row r="239" spans="1:4">
      <c r="A239" t="s">
        <v>2087</v>
      </c>
      <c r="B239">
        <v>201</v>
      </c>
      <c r="C239" t="s">
        <v>2908</v>
      </c>
      <c r="D239" t="str">
        <f ca="1">IFERROR(__xludf.DUMMYFUNCTION("GOOGLETRANSLATE(C239,""es"",""pt"")"),"Samoa")</f>
        <v>Samoa</v>
      </c>
    </row>
    <row r="240" spans="1:4">
      <c r="A240" t="s">
        <v>2087</v>
      </c>
      <c r="B240">
        <v>202</v>
      </c>
      <c r="C240" t="s">
        <v>2909</v>
      </c>
      <c r="D240" t="str">
        <f ca="1">IFERROR(__xludf.DUMMYFUNCTION("GOOGLETRANSLATE(C240,""es"",""pt"")"),"Samoa Americana")</f>
        <v>Samoa Americana</v>
      </c>
    </row>
    <row r="241" spans="1:4">
      <c r="A241" t="s">
        <v>2087</v>
      </c>
      <c r="B241">
        <v>203</v>
      </c>
      <c r="C241" t="s">
        <v>2910</v>
      </c>
      <c r="D241" t="str">
        <f ca="1">IFERROR(__xludf.DUMMYFUNCTION("GOOGLETRANSLATE(C241,""es"",""pt"")"),"Santa Helena")</f>
        <v>Santa Helena</v>
      </c>
    </row>
    <row r="242" spans="1:4">
      <c r="A242" t="s">
        <v>2087</v>
      </c>
      <c r="B242">
        <v>204</v>
      </c>
      <c r="C242" t="s">
        <v>2911</v>
      </c>
      <c r="D242" t="str">
        <f ca="1">IFERROR(__xludf.DUMMYFUNCTION("GOOGLETRANSLATE(C242,""es"",""pt"")"),"Santa Lúcia")</f>
        <v>Santa Lúcia</v>
      </c>
    </row>
    <row r="243" spans="1:4">
      <c r="A243" t="s">
        <v>2087</v>
      </c>
      <c r="B243">
        <v>205</v>
      </c>
      <c r="C243" t="s">
        <v>2912</v>
      </c>
      <c r="D243" t="str">
        <f ca="1">IFERROR(__xludf.DUMMYFUNCTION("GOOGLETRANSLATE(C243,""es"",""pt"")"),"São Bartolomeu")</f>
        <v>São Bartolomeu</v>
      </c>
    </row>
    <row r="244" spans="1:4">
      <c r="A244" t="s">
        <v>2087</v>
      </c>
      <c r="B244">
        <v>206</v>
      </c>
      <c r="C244" t="s">
        <v>2913</v>
      </c>
      <c r="D244" t="str">
        <f ca="1">IFERROR(__xludf.DUMMYFUNCTION("GOOGLETRANSLATE(C244,""es"",""pt"")"),"São Cristóvão e Neves")</f>
        <v>São Cristóvão e Neves</v>
      </c>
    </row>
    <row r="245" spans="1:4">
      <c r="A245" t="s">
        <v>2087</v>
      </c>
      <c r="B245">
        <v>207</v>
      </c>
      <c r="C245" t="s">
        <v>2914</v>
      </c>
      <c r="D245" t="str">
        <f ca="1">IFERROR(__xludf.DUMMYFUNCTION("GOOGLETRANSLATE(C245,""es"",""pt"")"),"São Marinho")</f>
        <v>São Marinho</v>
      </c>
    </row>
    <row r="246" spans="1:4">
      <c r="A246" t="s">
        <v>2087</v>
      </c>
      <c r="B246">
        <v>208</v>
      </c>
      <c r="C246" t="s">
        <v>2915</v>
      </c>
      <c r="D246" t="str">
        <f ca="1">IFERROR(__xludf.DUMMYFUNCTION("GOOGLETRANSLATE(C246,""es"",""pt"")"),"São Martinho")</f>
        <v>São Martinho</v>
      </c>
    </row>
    <row r="247" spans="1:4">
      <c r="A247" t="s">
        <v>2087</v>
      </c>
      <c r="B247">
        <v>209</v>
      </c>
      <c r="C247" t="s">
        <v>2916</v>
      </c>
      <c r="D247" t="str">
        <f ca="1">IFERROR(__xludf.DUMMYFUNCTION("GOOGLETRANSLATE(C247,""es"",""pt"")"),"São Pedro e Miquelão")</f>
        <v>São Pedro e Miquelão</v>
      </c>
    </row>
    <row r="248" spans="1:4">
      <c r="A248" t="s">
        <v>2087</v>
      </c>
      <c r="B248">
        <v>210</v>
      </c>
      <c r="C248" t="s">
        <v>2917</v>
      </c>
      <c r="D248" t="str">
        <f ca="1">IFERROR(__xludf.DUMMYFUNCTION("GOOGLETRANSLATE(C248,""es"",""pt"")"),"São Tomé e Príncipe")</f>
        <v>São Tomé e Príncipe</v>
      </c>
    </row>
    <row r="249" spans="1:4">
      <c r="A249" t="s">
        <v>2087</v>
      </c>
      <c r="B249">
        <v>211</v>
      </c>
      <c r="C249" t="s">
        <v>2918</v>
      </c>
      <c r="D249" t="str">
        <f ca="1">IFERROR(__xludf.DUMMYFUNCTION("GOOGLETRANSLATE(C249,""es"",""pt"")"),"São Vicente e Granada")</f>
        <v>São Vicente e Granada</v>
      </c>
    </row>
    <row r="250" spans="1:4">
      <c r="A250" t="s">
        <v>2087</v>
      </c>
      <c r="B250">
        <v>212</v>
      </c>
      <c r="C250" t="s">
        <v>2919</v>
      </c>
      <c r="D250" t="str">
        <f ca="1">IFERROR(__xludf.DUMMYFUNCTION("GOOGLETRANSLATE(C250,""es"",""pt"")"),"Sara Ocidental")</f>
        <v>Sara Ocidental</v>
      </c>
    </row>
    <row r="251" spans="1:4">
      <c r="A251" t="s">
        <v>2087</v>
      </c>
      <c r="B251">
        <v>213</v>
      </c>
      <c r="C251" t="s">
        <v>2920</v>
      </c>
      <c r="D251" t="str">
        <f ca="1">IFERROR(__xludf.DUMMYFUNCTION("GOOGLETRANSLATE(C251,""es"",""pt"")"),"Seicheles")</f>
        <v>Seicheles</v>
      </c>
    </row>
    <row r="252" spans="1:4">
      <c r="A252" t="s">
        <v>2087</v>
      </c>
      <c r="B252">
        <v>214</v>
      </c>
      <c r="C252" t="s">
        <v>2921</v>
      </c>
      <c r="D252" t="str">
        <f ca="1">IFERROR(__xludf.DUMMYFUNCTION("GOOGLETRANSLATE(C252,""es"",""pt"")"),"Senegal")</f>
        <v>Senegal</v>
      </c>
    </row>
    <row r="253" spans="1:4">
      <c r="A253" t="s">
        <v>2087</v>
      </c>
      <c r="B253">
        <v>215</v>
      </c>
      <c r="C253" t="s">
        <v>2922</v>
      </c>
      <c r="D253" t="str">
        <f ca="1">IFERROR(__xludf.DUMMYFUNCTION("GOOGLETRANSLATE(C253,""es"",""pt"")"),"Serra Leoa")</f>
        <v>Serra Leoa</v>
      </c>
    </row>
    <row r="254" spans="1:4">
      <c r="A254" t="s">
        <v>2087</v>
      </c>
      <c r="B254">
        <v>216</v>
      </c>
      <c r="C254" t="s">
        <v>2923</v>
      </c>
      <c r="D254" t="str">
        <f ca="1">IFERROR(__xludf.DUMMYFUNCTION("GOOGLETRANSLATE(C254,""es"",""pt"")"),"Sérvia")</f>
        <v>Sérvia</v>
      </c>
    </row>
    <row r="255" spans="1:4">
      <c r="A255" t="s">
        <v>2087</v>
      </c>
      <c r="B255">
        <v>217</v>
      </c>
      <c r="C255" t="s">
        <v>2924</v>
      </c>
      <c r="D255" t="str">
        <f ca="1">IFERROR(__xludf.DUMMYFUNCTION("GOOGLETRANSLATE(C255,""es"",""pt"")"),"Singapura")</f>
        <v>Singapura</v>
      </c>
    </row>
    <row r="256" spans="1:4">
      <c r="A256" t="s">
        <v>2087</v>
      </c>
      <c r="B256">
        <v>218</v>
      </c>
      <c r="C256" t="s">
        <v>2925</v>
      </c>
      <c r="D256" t="str">
        <f ca="1">IFERROR(__xludf.DUMMYFUNCTION("GOOGLETRANSLATE(C256,""es"",""pt"")"),"São Martinho (Países Baixos")</f>
        <v>São Martinho (Países Baixos</v>
      </c>
    </row>
    <row r="257" spans="1:4">
      <c r="A257" t="s">
        <v>2087</v>
      </c>
      <c r="B257">
        <v>219</v>
      </c>
      <c r="C257" t="s">
        <v>2926</v>
      </c>
      <c r="D257" t="str">
        <f ca="1">IFERROR(__xludf.DUMMYFUNCTION("GOOGLETRANSLATE(C257,""es"",""pt"")"),"Síria")</f>
        <v>Síria</v>
      </c>
    </row>
    <row r="258" spans="1:4">
      <c r="A258" t="s">
        <v>2087</v>
      </c>
      <c r="B258">
        <v>220</v>
      </c>
      <c r="C258" t="s">
        <v>2927</v>
      </c>
      <c r="D258" t="str">
        <f ca="1">IFERROR(__xludf.DUMMYFUNCTION("GOOGLETRANSLATE(C258,""es"",""pt"")"),"Somália")</f>
        <v>Somália</v>
      </c>
    </row>
    <row r="259" spans="1:4">
      <c r="A259" t="s">
        <v>2087</v>
      </c>
      <c r="B259">
        <v>221</v>
      </c>
      <c r="C259" t="s">
        <v>2928</v>
      </c>
      <c r="D259" t="str">
        <f ca="1">IFERROR(__xludf.DUMMYFUNCTION("GOOGLETRANSLATE(C259,""es"",""pt"")"),"Oceano Antártico")</f>
        <v>Oceano Antártico</v>
      </c>
    </row>
    <row r="260" spans="1:4">
      <c r="A260" t="s">
        <v>2087</v>
      </c>
      <c r="B260">
        <v>222</v>
      </c>
      <c r="C260" t="s">
        <v>2929</v>
      </c>
      <c r="D260" t="str">
        <f ca="1">IFERROR(__xludf.DUMMYFUNCTION("GOOGLETRANSLATE(C260,""es"",""pt"")"),"Ilhas Spratly")</f>
        <v>Ilhas Spratly</v>
      </c>
    </row>
    <row r="261" spans="1:4">
      <c r="A261" t="s">
        <v>2087</v>
      </c>
      <c r="B261">
        <v>223</v>
      </c>
      <c r="C261" t="s">
        <v>2930</v>
      </c>
      <c r="D261" t="str">
        <f ca="1">IFERROR(__xludf.DUMMYFUNCTION("GOOGLETRANSLATE(C261,""es"",""pt"")"),"Sri Lanca")</f>
        <v>Sri Lanca</v>
      </c>
    </row>
    <row r="262" spans="1:4">
      <c r="A262" t="s">
        <v>2087</v>
      </c>
      <c r="B262">
        <v>224</v>
      </c>
      <c r="C262" t="s">
        <v>2931</v>
      </c>
      <c r="D262" t="str">
        <f ca="1">IFERROR(__xludf.DUMMYFUNCTION("GOOGLETRANSLATE(C262,""es"",""pt"")"),"Suazilândia")</f>
        <v>Suazilândia</v>
      </c>
    </row>
    <row r="263" spans="1:4">
      <c r="A263" t="s">
        <v>2087</v>
      </c>
      <c r="B263">
        <v>225</v>
      </c>
      <c r="C263" t="s">
        <v>2932</v>
      </c>
      <c r="D263" t="str">
        <f ca="1">IFERROR(__xludf.DUMMYFUNCTION("GOOGLETRANSLATE(C263,""es"",""pt"")"),"Sudão")</f>
        <v>Sudão</v>
      </c>
    </row>
    <row r="264" spans="1:4">
      <c r="A264" t="s">
        <v>2087</v>
      </c>
      <c r="B264">
        <v>226</v>
      </c>
      <c r="C264" t="s">
        <v>2933</v>
      </c>
      <c r="D264" t="str">
        <f ca="1">IFERROR(__xludf.DUMMYFUNCTION("GOOGLETRANSLATE(C264,""es"",""pt"")"),"Sudão do Sul")</f>
        <v>Sudão do Sul</v>
      </c>
    </row>
    <row r="265" spans="1:4">
      <c r="A265" t="s">
        <v>2087</v>
      </c>
      <c r="B265">
        <v>227</v>
      </c>
      <c r="C265" t="s">
        <v>2934</v>
      </c>
      <c r="D265" t="str">
        <f ca="1">IFERROR(__xludf.DUMMYFUNCTION("GOOGLETRANSLATE(C265,""es"",""pt"")"),"Suécia")</f>
        <v>Suécia</v>
      </c>
    </row>
    <row r="266" spans="1:4">
      <c r="A266" t="s">
        <v>2087</v>
      </c>
      <c r="B266">
        <v>228</v>
      </c>
      <c r="C266" t="s">
        <v>2935</v>
      </c>
      <c r="D266" t="str">
        <f ca="1">IFERROR(__xludf.DUMMYFUNCTION("GOOGLETRANSLATE(C266,""es"",""pt"")"),"Suíça")</f>
        <v>Suíça</v>
      </c>
    </row>
    <row r="267" spans="1:4">
      <c r="A267" t="s">
        <v>2087</v>
      </c>
      <c r="B267">
        <v>229</v>
      </c>
      <c r="C267" t="s">
        <v>2936</v>
      </c>
      <c r="D267" t="str">
        <f ca="1">IFERROR(__xludf.DUMMYFUNCTION("GOOGLETRANSLATE(C267,""es"",""pt"")"),"Suriname")</f>
        <v>Suriname</v>
      </c>
    </row>
    <row r="268" spans="1:4">
      <c r="A268" t="s">
        <v>2087</v>
      </c>
      <c r="B268">
        <v>230</v>
      </c>
      <c r="C268" t="s">
        <v>2937</v>
      </c>
      <c r="D268" t="str">
        <f ca="1">IFERROR(__xludf.DUMMYFUNCTION("GOOGLETRANSLATE(C268,""es"",""pt"")"),"Svalbard e Jan Mayen")</f>
        <v>Svalbard e Jan Mayen</v>
      </c>
    </row>
    <row r="269" spans="1:4">
      <c r="A269" t="s">
        <v>2087</v>
      </c>
      <c r="B269">
        <v>231</v>
      </c>
      <c r="C269" t="s">
        <v>2938</v>
      </c>
      <c r="D269" t="str">
        <f ca="1">IFERROR(__xludf.DUMMYFUNCTION("GOOGLETRANSLATE(C269,""es"",""pt"")"),"Tailândia")</f>
        <v>Tailândia</v>
      </c>
    </row>
    <row r="270" spans="1:4">
      <c r="A270" t="s">
        <v>2087</v>
      </c>
      <c r="B270">
        <v>232</v>
      </c>
      <c r="C270" t="s">
        <v>2939</v>
      </c>
      <c r="D270" t="str">
        <f ca="1">IFERROR(__xludf.DUMMYFUNCTION("GOOGLETRANSLATE(C270,""es"",""pt"")"),"Taiwan")</f>
        <v>Taiwan</v>
      </c>
    </row>
    <row r="271" spans="1:4">
      <c r="A271" t="s">
        <v>2087</v>
      </c>
      <c r="B271">
        <v>233</v>
      </c>
      <c r="C271" t="s">
        <v>2940</v>
      </c>
      <c r="D271" t="str">
        <f ca="1">IFERROR(__xludf.DUMMYFUNCTION("GOOGLETRANSLATE(C271,""es"",""pt"")"),"Tajiquistão")</f>
        <v>Tajiquistão</v>
      </c>
    </row>
    <row r="272" spans="1:4">
      <c r="A272" t="s">
        <v>2087</v>
      </c>
      <c r="B272">
        <v>234</v>
      </c>
      <c r="C272" t="s">
        <v>2941</v>
      </c>
      <c r="D272" t="str">
        <f ca="1">IFERROR(__xludf.DUMMYFUNCTION("GOOGLETRANSLATE(C272,""es"",""pt"")"),"Tanzânia")</f>
        <v>Tanzânia</v>
      </c>
    </row>
    <row r="273" spans="1:4">
      <c r="A273" t="s">
        <v>2087</v>
      </c>
      <c r="B273">
        <v>235</v>
      </c>
      <c r="C273" t="s">
        <v>2942</v>
      </c>
      <c r="D273" t="str">
        <f ca="1">IFERROR(__xludf.DUMMYFUNCTION("GOOGLETRANSLATE(C273,""es"",""pt"")"),"Territorio Britânico do Oceano Índico")</f>
        <v>Territorio Britânico do Oceano Índico</v>
      </c>
    </row>
    <row r="274" spans="1:4">
      <c r="A274" t="s">
        <v>2087</v>
      </c>
      <c r="B274">
        <v>236</v>
      </c>
      <c r="C274" t="s">
        <v>2943</v>
      </c>
      <c r="D274" t="str">
        <f ca="1">IFERROR(__xludf.DUMMYFUNCTION("GOOGLETRANSLATE(C274,""es"",""pt"")"),"Terras Austrais e Antárticas Francesas")</f>
        <v>Terras Austrais e Antárticas Francesas</v>
      </c>
    </row>
    <row r="275" spans="1:4">
      <c r="A275" t="s">
        <v>2087</v>
      </c>
      <c r="B275">
        <v>237</v>
      </c>
      <c r="C275" t="s">
        <v>2944</v>
      </c>
      <c r="D275" t="str">
        <f ca="1">IFERROR(__xludf.DUMMYFUNCTION("GOOGLETRANSLATE(C275,""es"",""pt"")"),"Timor Leste")</f>
        <v>Timor Leste</v>
      </c>
    </row>
    <row r="276" spans="1:4">
      <c r="A276" t="s">
        <v>2087</v>
      </c>
      <c r="B276">
        <v>238</v>
      </c>
      <c r="C276" t="s">
        <v>2945</v>
      </c>
      <c r="D276" t="str">
        <f ca="1">IFERROR(__xludf.DUMMYFUNCTION("GOOGLETRANSLATE(C276,""es"",""pt"")"),"Togo")</f>
        <v>Togo</v>
      </c>
    </row>
    <row r="277" spans="1:4">
      <c r="A277" t="s">
        <v>2087</v>
      </c>
      <c r="B277">
        <v>239</v>
      </c>
      <c r="C277" t="s">
        <v>2946</v>
      </c>
      <c r="D277" t="str">
        <f ca="1">IFERROR(__xludf.DUMMYFUNCTION("GOOGLETRANSLATE(C277,""es"",""pt"")"),"Toquelau")</f>
        <v>Toquelau</v>
      </c>
    </row>
    <row r="278" spans="1:4">
      <c r="A278" t="s">
        <v>2087</v>
      </c>
      <c r="B278">
        <v>240</v>
      </c>
      <c r="C278" t="s">
        <v>2947</v>
      </c>
      <c r="D278" t="str">
        <f ca="1">IFERROR(__xludf.DUMMYFUNCTION("GOOGLETRANSLATE(C278,""es"",""pt"")"),"Tonga")</f>
        <v>Tonga</v>
      </c>
    </row>
    <row r="279" spans="1:4">
      <c r="A279" t="s">
        <v>2087</v>
      </c>
      <c r="B279">
        <v>241</v>
      </c>
      <c r="C279" t="s">
        <v>2948</v>
      </c>
      <c r="D279" t="str">
        <f ca="1">IFERROR(__xludf.DUMMYFUNCTION("GOOGLETRANSLATE(C279,""es"",""pt"")"),"Trindade E Tobago")</f>
        <v>Trindade E Tobago</v>
      </c>
    </row>
    <row r="280" spans="1:4">
      <c r="A280" t="s">
        <v>2087</v>
      </c>
      <c r="B280">
        <v>242</v>
      </c>
      <c r="C280" t="s">
        <v>2949</v>
      </c>
      <c r="D280" t="str">
        <f ca="1">IFERROR(__xludf.DUMMYFUNCTION("GOOGLETRANSLATE(C280,""es"",""pt"")"),"Tunísia")</f>
        <v>Tunísia</v>
      </c>
    </row>
    <row r="281" spans="1:4">
      <c r="A281" t="s">
        <v>2087</v>
      </c>
      <c r="B281">
        <v>243</v>
      </c>
      <c r="C281" t="s">
        <v>2950</v>
      </c>
      <c r="D281" t="str">
        <f ca="1">IFERROR(__xludf.DUMMYFUNCTION("GOOGLETRANSLATE(C281,""es"",""pt"")"),"Turquemenistão")</f>
        <v>Turquemenistão</v>
      </c>
    </row>
    <row r="282" spans="1:4">
      <c r="A282" t="s">
        <v>2087</v>
      </c>
      <c r="B282">
        <v>244</v>
      </c>
      <c r="C282" t="s">
        <v>2951</v>
      </c>
      <c r="D282" t="str">
        <f ca="1">IFERROR(__xludf.DUMMYFUNCTION("GOOGLETRANSLATE(C282,""es"",""pt"")"),"Turquia")</f>
        <v>Turquia</v>
      </c>
    </row>
    <row r="283" spans="1:4">
      <c r="A283" t="s">
        <v>2087</v>
      </c>
      <c r="B283">
        <v>245</v>
      </c>
      <c r="C283" t="s">
        <v>2952</v>
      </c>
      <c r="D283" t="str">
        <f ca="1">IFERROR(__xludf.DUMMYFUNCTION("GOOGLETRANSLATE(C283,""es"",""pt"")"),"Tuvalu")</f>
        <v>Tuvalu</v>
      </c>
    </row>
    <row r="284" spans="1:4">
      <c r="A284" t="s">
        <v>2087</v>
      </c>
      <c r="B284">
        <v>246</v>
      </c>
      <c r="C284" t="s">
        <v>2953</v>
      </c>
      <c r="D284" t="str">
        <f ca="1">IFERROR(__xludf.DUMMYFUNCTION("GOOGLETRANSLATE(C284,""es"",""pt"")"),"Ucrânia")</f>
        <v>Ucrânia</v>
      </c>
    </row>
    <row r="285" spans="1:4">
      <c r="A285" t="s">
        <v>2087</v>
      </c>
      <c r="B285">
        <v>247</v>
      </c>
      <c r="C285" t="s">
        <v>2954</v>
      </c>
      <c r="D285" t="str">
        <f ca="1">IFERROR(__xludf.DUMMYFUNCTION("GOOGLETRANSLATE(C285,""es"",""pt"")"),"Uganda")</f>
        <v>Uganda</v>
      </c>
    </row>
    <row r="286" spans="1:4">
      <c r="A286" t="s">
        <v>2087</v>
      </c>
      <c r="B286">
        <v>248</v>
      </c>
      <c r="C286" t="s">
        <v>2955</v>
      </c>
      <c r="D286" t="str">
        <f ca="1">IFERROR(__xludf.DUMMYFUNCTION("GOOGLETRANSLATE(C286,""es"",""pt"")"),"União Europeia")</f>
        <v>União Europeia</v>
      </c>
    </row>
    <row r="287" spans="1:4">
      <c r="A287" t="s">
        <v>2087</v>
      </c>
      <c r="B287">
        <v>249</v>
      </c>
      <c r="C287" t="s">
        <v>2956</v>
      </c>
      <c r="D287" t="str">
        <f ca="1">IFERROR(__xludf.DUMMYFUNCTION("GOOGLETRANSLATE(C287,""es"",""pt"")"),"Uruguai")</f>
        <v>Uruguai</v>
      </c>
    </row>
    <row r="288" spans="1:4">
      <c r="A288" t="s">
        <v>2087</v>
      </c>
      <c r="B288">
        <v>250</v>
      </c>
      <c r="C288" t="s">
        <v>2957</v>
      </c>
      <c r="D288" t="str">
        <f ca="1">IFERROR(__xludf.DUMMYFUNCTION("GOOGLETRANSLATE(C288,""es"",""pt"")"),"Uzbequistão")</f>
        <v>Uzbequistão</v>
      </c>
    </row>
    <row r="289" spans="1:4">
      <c r="A289" t="s">
        <v>2087</v>
      </c>
      <c r="B289">
        <v>251</v>
      </c>
      <c r="C289" t="s">
        <v>2958</v>
      </c>
      <c r="D289" t="str">
        <f ca="1">IFERROR(__xludf.DUMMYFUNCTION("GOOGLETRANSLATE(C289,""es"",""pt"")"),"Vanuatu")</f>
        <v>Vanuatu</v>
      </c>
    </row>
    <row r="290" spans="1:4">
      <c r="A290" t="s">
        <v>2087</v>
      </c>
      <c r="B290">
        <v>252</v>
      </c>
      <c r="C290" t="s">
        <v>2959</v>
      </c>
      <c r="D290" t="str">
        <f ca="1">IFERROR(__xludf.DUMMYFUNCTION("GOOGLETRANSLATE(C290,""es"",""pt"")"),"Vaticano")</f>
        <v>Vaticano</v>
      </c>
    </row>
    <row r="291" spans="1:4">
      <c r="A291" t="s">
        <v>2087</v>
      </c>
      <c r="B291">
        <v>253</v>
      </c>
      <c r="C291" t="s">
        <v>2960</v>
      </c>
      <c r="D291" t="str">
        <f ca="1">IFERROR(__xludf.DUMMYFUNCTION("GOOGLETRANSLATE(C291,""es"",""pt"")"),"Venezuela")</f>
        <v>Venezuela</v>
      </c>
    </row>
    <row r="292" spans="1:4">
      <c r="A292" t="s">
        <v>2087</v>
      </c>
      <c r="B292">
        <v>254</v>
      </c>
      <c r="C292" t="s">
        <v>2961</v>
      </c>
      <c r="D292" t="str">
        <f ca="1">IFERROR(__xludf.DUMMYFUNCTION("GOOGLETRANSLATE(C292,""es"",""pt"")"),"Vietname")</f>
        <v>Vietname</v>
      </c>
    </row>
    <row r="293" spans="1:4">
      <c r="A293" t="s">
        <v>2087</v>
      </c>
      <c r="B293">
        <v>255</v>
      </c>
      <c r="C293" t="s">
        <v>2962</v>
      </c>
      <c r="D293" t="str">
        <f ca="1">IFERROR(__xludf.DUMMYFUNCTION("GOOGLETRANSLATE(C293,""es"",""pt"")"),"Ilha Wake")</f>
        <v>Ilha Wake</v>
      </c>
    </row>
    <row r="294" spans="1:4">
      <c r="A294" t="s">
        <v>2087</v>
      </c>
      <c r="B294">
        <v>256</v>
      </c>
      <c r="C294" t="s">
        <v>2963</v>
      </c>
      <c r="D294" t="str">
        <f ca="1">IFERROR(__xludf.DUMMYFUNCTION("GOOGLETRANSLATE(C294,""es"",""pt"")"),"Wallis e Futuna")</f>
        <v>Wallis e Futuna</v>
      </c>
    </row>
    <row r="295" spans="1:4">
      <c r="A295" t="s">
        <v>2087</v>
      </c>
      <c r="B295">
        <v>257</v>
      </c>
      <c r="C295" t="s">
        <v>2964</v>
      </c>
      <c r="D295" t="str">
        <f ca="1">IFERROR(__xludf.DUMMYFUNCTION("GOOGLETRANSLATE(C295,""es"",""pt"")"),"Cisjordânia")</f>
        <v>Cisjordânia</v>
      </c>
    </row>
    <row r="296" spans="1:4">
      <c r="A296" t="s">
        <v>2087</v>
      </c>
      <c r="B296">
        <v>258</v>
      </c>
      <c r="C296" t="s">
        <v>2965</v>
      </c>
      <c r="D296" t="str">
        <f ca="1">IFERROR(__xludf.DUMMYFUNCTION("GOOGLETRANSLATE(C296,""es"",""pt"")"),"Zâmbia")</f>
        <v>Zâmbia</v>
      </c>
    </row>
    <row r="297" spans="1:4">
      <c r="A297" t="s">
        <v>2076</v>
      </c>
      <c r="B297">
        <v>1</v>
      </c>
      <c r="C297" t="s">
        <v>813</v>
      </c>
      <c r="D297" t="str">
        <f ca="1">IFERROR(__xludf.DUMMYFUNCTION("GOOGLETRANSLATE(C297,""es"",""pt"")"),"Sim")</f>
        <v>Sim</v>
      </c>
    </row>
    <row r="298" spans="1:4">
      <c r="A298" t="s">
        <v>2076</v>
      </c>
      <c r="B298">
        <v>2</v>
      </c>
      <c r="C298" t="s">
        <v>817</v>
      </c>
      <c r="D298" t="str">
        <f ca="1">IFERROR(__xludf.DUMMYFUNCTION("GOOGLETRANSLATE(C298,""es"",""pt"")"),"Não")</f>
        <v>Não</v>
      </c>
    </row>
    <row r="299" spans="1:4">
      <c r="A299" t="s">
        <v>2076</v>
      </c>
      <c r="B299">
        <v>-888</v>
      </c>
      <c r="C299" t="s">
        <v>902</v>
      </c>
      <c r="D299" t="str">
        <f ca="1">IFERROR(__xludf.DUMMYFUNCTION("GOOGLETRANSLATE(C299,""es"",""pt"")"),"Não sabe")</f>
        <v>Não sabe</v>
      </c>
    </row>
    <row r="300" spans="1:4">
      <c r="A300" t="s">
        <v>2076</v>
      </c>
      <c r="B300">
        <v>-999</v>
      </c>
      <c r="C300" t="s">
        <v>1184</v>
      </c>
      <c r="D300" t="str">
        <f ca="1">IFERROR(__xludf.DUMMYFUNCTION("GOOGLETRANSLATE(C300,""es"",""pt"")"),"Recusou a responder")</f>
        <v>Recusou a responder</v>
      </c>
    </row>
    <row r="301" spans="1:4">
      <c r="A301" t="s">
        <v>354</v>
      </c>
      <c r="B301">
        <v>1</v>
      </c>
      <c r="C301" t="s">
        <v>813</v>
      </c>
      <c r="D301" t="str">
        <f ca="1">IFERROR(__xludf.DUMMYFUNCTION("GOOGLETRANSLATE(C301,""es"",""pt"")"),"Sim")</f>
        <v>Sim</v>
      </c>
    </row>
    <row r="302" spans="1:4">
      <c r="A302" t="s">
        <v>354</v>
      </c>
      <c r="B302">
        <v>2</v>
      </c>
      <c r="C302" t="s">
        <v>817</v>
      </c>
      <c r="D302" t="str">
        <f ca="1">IFERROR(__xludf.DUMMYFUNCTION("GOOGLETRANSLATE(C302,""es"",""pt"")"),"Não")</f>
        <v>Não</v>
      </c>
    </row>
    <row r="303" spans="1:4">
      <c r="A303" t="s">
        <v>354</v>
      </c>
      <c r="B303">
        <v>-888</v>
      </c>
      <c r="C303" t="s">
        <v>902</v>
      </c>
      <c r="D303" t="str">
        <f ca="1">IFERROR(__xludf.DUMMYFUNCTION("GOOGLETRANSLATE(C303,""es"",""pt"")"),"Não sabe")</f>
        <v>Não sabe</v>
      </c>
    </row>
    <row r="304" spans="1:4">
      <c r="A304" t="s">
        <v>354</v>
      </c>
      <c r="B304">
        <v>-999</v>
      </c>
      <c r="C304" t="s">
        <v>1184</v>
      </c>
      <c r="D304" t="str">
        <f ca="1">IFERROR(__xludf.DUMMYFUNCTION("GOOGLETRANSLATE(C304,""es"",""pt"")"),"Recusou a responder")</f>
        <v>Recusou a responder</v>
      </c>
    </row>
    <row r="305" spans="1:4">
      <c r="A305" t="s">
        <v>355</v>
      </c>
      <c r="B305">
        <v>1</v>
      </c>
      <c r="C305" t="s">
        <v>813</v>
      </c>
      <c r="D305" t="str">
        <f ca="1">IFERROR(__xludf.DUMMYFUNCTION("GOOGLETRANSLATE(C305,""es"",""pt"")"),"Sim")</f>
        <v>Sim</v>
      </c>
    </row>
    <row r="306" spans="1:4">
      <c r="A306" t="s">
        <v>355</v>
      </c>
      <c r="B306">
        <v>2</v>
      </c>
      <c r="C306" t="s">
        <v>817</v>
      </c>
      <c r="D306" t="str">
        <f ca="1">IFERROR(__xludf.DUMMYFUNCTION("GOOGLETRANSLATE(C306,""es"",""pt"")"),"Não")</f>
        <v>Não</v>
      </c>
    </row>
    <row r="307" spans="1:4">
      <c r="A307" t="s">
        <v>355</v>
      </c>
      <c r="B307">
        <v>-888</v>
      </c>
      <c r="C307" t="s">
        <v>902</v>
      </c>
      <c r="D307" t="str">
        <f ca="1">IFERROR(__xludf.DUMMYFUNCTION("GOOGLETRANSLATE(C307,""es"",""pt"")"),"Não sabe")</f>
        <v>Não sabe</v>
      </c>
    </row>
    <row r="308" spans="1:4">
      <c r="A308" t="s">
        <v>355</v>
      </c>
      <c r="B308">
        <v>-999</v>
      </c>
      <c r="C308" t="s">
        <v>1184</v>
      </c>
      <c r="D308" t="str">
        <f ca="1">IFERROR(__xludf.DUMMYFUNCTION("GOOGLETRANSLATE(C308,""es"",""pt"")"),"Recusou a responder")</f>
        <v>Recusou a responder</v>
      </c>
    </row>
    <row r="309" spans="1:4">
      <c r="A309" t="s">
        <v>356</v>
      </c>
      <c r="B309">
        <v>1</v>
      </c>
      <c r="C309" t="s">
        <v>813</v>
      </c>
      <c r="D309" t="str">
        <f ca="1">IFERROR(__xludf.DUMMYFUNCTION("GOOGLETRANSLATE(C309,""es"",""pt"")"),"Sim")</f>
        <v>Sim</v>
      </c>
    </row>
    <row r="310" spans="1:4">
      <c r="A310" t="s">
        <v>356</v>
      </c>
      <c r="B310">
        <v>2</v>
      </c>
      <c r="C310" t="s">
        <v>817</v>
      </c>
      <c r="D310" t="str">
        <f ca="1">IFERROR(__xludf.DUMMYFUNCTION("GOOGLETRANSLATE(C310,""es"",""pt"")"),"Não")</f>
        <v>Não</v>
      </c>
    </row>
    <row r="311" spans="1:4">
      <c r="A311" t="s">
        <v>356</v>
      </c>
      <c r="B311">
        <v>-888</v>
      </c>
      <c r="C311" t="s">
        <v>902</v>
      </c>
      <c r="D311" t="str">
        <f ca="1">IFERROR(__xludf.DUMMYFUNCTION("GOOGLETRANSLATE(C311,""es"",""pt"")"),"Não sabe")</f>
        <v>Não sabe</v>
      </c>
    </row>
    <row r="312" spans="1:4">
      <c r="A312" t="s">
        <v>356</v>
      </c>
      <c r="B312">
        <v>-999</v>
      </c>
      <c r="C312" t="s">
        <v>1184</v>
      </c>
      <c r="D312" t="str">
        <f ca="1">IFERROR(__xludf.DUMMYFUNCTION("GOOGLETRANSLATE(C312,""es"",""pt"")"),"Recusou a responder")</f>
        <v>Recusou a responder</v>
      </c>
    </row>
    <row r="313" spans="1:4">
      <c r="A313" t="s">
        <v>2966</v>
      </c>
      <c r="B313">
        <v>1</v>
      </c>
      <c r="C313" t="s">
        <v>813</v>
      </c>
      <c r="D313" t="str">
        <f ca="1">IFERROR(__xludf.DUMMYFUNCTION("GOOGLETRANSLATE(C313,""es"",""pt"")"),"Sim")</f>
        <v>Sim</v>
      </c>
    </row>
    <row r="314" spans="1:4">
      <c r="A314" t="s">
        <v>2966</v>
      </c>
      <c r="B314">
        <v>2</v>
      </c>
      <c r="C314" t="s">
        <v>817</v>
      </c>
      <c r="D314" t="str">
        <f ca="1">IFERROR(__xludf.DUMMYFUNCTION("GOOGLETRANSLATE(C314,""es"",""pt"")"),"Não")</f>
        <v>Não</v>
      </c>
    </row>
    <row r="315" spans="1:4">
      <c r="A315" t="s">
        <v>2966</v>
      </c>
      <c r="B315">
        <v>-888</v>
      </c>
      <c r="C315" t="s">
        <v>902</v>
      </c>
      <c r="D315" t="str">
        <f ca="1">IFERROR(__xludf.DUMMYFUNCTION("GOOGLETRANSLATE(C315,""es"",""pt"")"),"Não sabe")</f>
        <v>Não sabe</v>
      </c>
    </row>
    <row r="316" spans="1:4">
      <c r="A316" t="s">
        <v>2966</v>
      </c>
      <c r="B316">
        <v>-999</v>
      </c>
      <c r="C316" t="s">
        <v>1184</v>
      </c>
      <c r="D316" t="str">
        <f ca="1">IFERROR(__xludf.DUMMYFUNCTION("GOOGLETRANSLATE(C316,""es"",""pt"")"),"Recusou a responder")</f>
        <v>Recusou a responder</v>
      </c>
    </row>
    <row r="317" spans="1:4">
      <c r="A317" t="s">
        <v>2157</v>
      </c>
      <c r="B317">
        <v>1</v>
      </c>
      <c r="C317" t="s">
        <v>813</v>
      </c>
      <c r="D317" t="str">
        <f ca="1">IFERROR(__xludf.DUMMYFUNCTION("GOOGLETRANSLATE(C317,""es"",""pt"")"),"Sim")</f>
        <v>Sim</v>
      </c>
    </row>
    <row r="318" spans="1:4">
      <c r="A318" t="s">
        <v>2157</v>
      </c>
      <c r="B318">
        <v>2</v>
      </c>
      <c r="C318" t="s">
        <v>817</v>
      </c>
      <c r="D318" t="str">
        <f ca="1">IFERROR(__xludf.DUMMYFUNCTION("GOOGLETRANSLATE(C318,""es"",""pt"")"),"Não")</f>
        <v>Não</v>
      </c>
    </row>
    <row r="319" spans="1:4">
      <c r="A319" t="s">
        <v>2157</v>
      </c>
      <c r="B319">
        <v>-888</v>
      </c>
      <c r="C319" t="s">
        <v>902</v>
      </c>
      <c r="D319" t="str">
        <f ca="1">IFERROR(__xludf.DUMMYFUNCTION("GOOGLETRANSLATE(C319,""es"",""pt"")"),"Não sabe")</f>
        <v>Não sabe</v>
      </c>
    </row>
    <row r="320" spans="1:4">
      <c r="A320" t="s">
        <v>2157</v>
      </c>
      <c r="B320">
        <v>-999</v>
      </c>
      <c r="C320" t="s">
        <v>1184</v>
      </c>
      <c r="D320" t="str">
        <f ca="1">IFERROR(__xludf.DUMMYFUNCTION("GOOGLETRANSLATE(C320,""es"",""pt"")"),"Recusou a responder")</f>
        <v>Recusou a responder</v>
      </c>
    </row>
    <row r="321" spans="1:4">
      <c r="A321" t="s">
        <v>359</v>
      </c>
      <c r="B321">
        <v>1</v>
      </c>
      <c r="C321" t="s">
        <v>813</v>
      </c>
      <c r="D321" t="str">
        <f ca="1">IFERROR(__xludf.DUMMYFUNCTION("GOOGLETRANSLATE(C321,""es"",""pt"")"),"Sim")</f>
        <v>Sim</v>
      </c>
    </row>
    <row r="322" spans="1:4">
      <c r="A322" t="s">
        <v>359</v>
      </c>
      <c r="B322">
        <v>2</v>
      </c>
      <c r="C322" t="s">
        <v>817</v>
      </c>
      <c r="D322" t="str">
        <f ca="1">IFERROR(__xludf.DUMMYFUNCTION("GOOGLETRANSLATE(C322,""es"",""pt"")"),"Não")</f>
        <v>Não</v>
      </c>
    </row>
    <row r="323" spans="1:4">
      <c r="A323" t="s">
        <v>359</v>
      </c>
      <c r="B323">
        <v>-888</v>
      </c>
      <c r="C323" t="s">
        <v>902</v>
      </c>
      <c r="D323" t="str">
        <f ca="1">IFERROR(__xludf.DUMMYFUNCTION("GOOGLETRANSLATE(C323,""es"",""pt"")"),"Não sabe")</f>
        <v>Não sabe</v>
      </c>
    </row>
    <row r="324" spans="1:4">
      <c r="A324" t="s">
        <v>359</v>
      </c>
      <c r="B324">
        <v>-999</v>
      </c>
      <c r="C324" t="s">
        <v>1184</v>
      </c>
      <c r="D324" t="str">
        <f ca="1">IFERROR(__xludf.DUMMYFUNCTION("GOOGLETRANSLATE(C324,""es"",""pt"")"),"Recusou a responder")</f>
        <v>Recusou a responder</v>
      </c>
    </row>
    <row r="325" spans="1:4">
      <c r="A325" t="s">
        <v>360</v>
      </c>
      <c r="B325">
        <v>1</v>
      </c>
      <c r="C325" t="s">
        <v>813</v>
      </c>
      <c r="D325" t="str">
        <f ca="1">IFERROR(__xludf.DUMMYFUNCTION("GOOGLETRANSLATE(C325,""es"",""pt"")"),"Sim")</f>
        <v>Sim</v>
      </c>
    </row>
    <row r="326" spans="1:4">
      <c r="A326" t="s">
        <v>360</v>
      </c>
      <c r="B326">
        <v>2</v>
      </c>
      <c r="C326" t="s">
        <v>817</v>
      </c>
      <c r="D326" t="str">
        <f ca="1">IFERROR(__xludf.DUMMYFUNCTION("GOOGLETRANSLATE(C326,""es"",""pt"")"),"Não")</f>
        <v>Não</v>
      </c>
    </row>
    <row r="327" spans="1:4">
      <c r="A327" t="s">
        <v>360</v>
      </c>
      <c r="B327">
        <v>-888</v>
      </c>
      <c r="C327" t="s">
        <v>902</v>
      </c>
      <c r="D327" t="str">
        <f ca="1">IFERROR(__xludf.DUMMYFUNCTION("GOOGLETRANSLATE(C327,""es"",""pt"")"),"Não sabe")</f>
        <v>Não sabe</v>
      </c>
    </row>
    <row r="328" spans="1:4">
      <c r="A328" t="s">
        <v>360</v>
      </c>
      <c r="B328">
        <v>-999</v>
      </c>
      <c r="C328" t="s">
        <v>1184</v>
      </c>
      <c r="D328" t="str">
        <f ca="1">IFERROR(__xludf.DUMMYFUNCTION("GOOGLETRANSLATE(C328,""es"",""pt"")"),"Recusou a responder")</f>
        <v>Recusou a responder</v>
      </c>
    </row>
    <row r="329" spans="1:4">
      <c r="A329" t="s">
        <v>2171</v>
      </c>
      <c r="B329">
        <v>1</v>
      </c>
      <c r="C329" t="s">
        <v>813</v>
      </c>
      <c r="D329" t="str">
        <f ca="1">IFERROR(__xludf.DUMMYFUNCTION("GOOGLETRANSLATE(C329,""es"",""pt"")"),"Sim")</f>
        <v>Sim</v>
      </c>
    </row>
    <row r="330" spans="1:4">
      <c r="A330" t="s">
        <v>2171</v>
      </c>
      <c r="B330">
        <v>2</v>
      </c>
      <c r="C330" t="s">
        <v>817</v>
      </c>
      <c r="D330" t="str">
        <f ca="1">IFERROR(__xludf.DUMMYFUNCTION("GOOGLETRANSLATE(C330,""es"",""pt"")"),"Não")</f>
        <v>Não</v>
      </c>
    </row>
    <row r="331" spans="1:4">
      <c r="A331" t="s">
        <v>2171</v>
      </c>
      <c r="B331">
        <v>-888</v>
      </c>
      <c r="C331" t="s">
        <v>902</v>
      </c>
      <c r="D331" t="str">
        <f ca="1">IFERROR(__xludf.DUMMYFUNCTION("GOOGLETRANSLATE(C331,""es"",""pt"")"),"Não sabe")</f>
        <v>Não sabe</v>
      </c>
    </row>
    <row r="332" spans="1:4">
      <c r="A332" t="s">
        <v>2171</v>
      </c>
      <c r="B332">
        <v>-999</v>
      </c>
      <c r="C332" t="s">
        <v>1184</v>
      </c>
      <c r="D332" t="str">
        <f ca="1">IFERROR(__xludf.DUMMYFUNCTION("GOOGLETRANSLATE(C332,""es"",""pt"")"),"Recusou a responder")</f>
        <v>Recusou a responder</v>
      </c>
    </row>
    <row r="333" spans="1:4">
      <c r="A333" t="s">
        <v>2174</v>
      </c>
      <c r="B333">
        <v>1</v>
      </c>
      <c r="C333" t="s">
        <v>813</v>
      </c>
      <c r="D333" t="str">
        <f ca="1">IFERROR(__xludf.DUMMYFUNCTION("GOOGLETRANSLATE(C333,""es"",""pt"")"),"Sim")</f>
        <v>Sim</v>
      </c>
    </row>
    <row r="334" spans="1:4">
      <c r="A334" t="s">
        <v>2174</v>
      </c>
      <c r="B334">
        <v>2</v>
      </c>
      <c r="C334" t="s">
        <v>817</v>
      </c>
      <c r="D334" t="str">
        <f ca="1">IFERROR(__xludf.DUMMYFUNCTION("GOOGLETRANSLATE(C334,""es"",""pt"")"),"Não")</f>
        <v>Não</v>
      </c>
    </row>
    <row r="335" spans="1:4">
      <c r="A335" t="s">
        <v>2174</v>
      </c>
      <c r="B335">
        <v>-888</v>
      </c>
      <c r="C335" t="s">
        <v>902</v>
      </c>
      <c r="D335" t="str">
        <f ca="1">IFERROR(__xludf.DUMMYFUNCTION("GOOGLETRANSLATE(C335,""es"",""pt"")"),"Não sabe")</f>
        <v>Não sabe</v>
      </c>
    </row>
    <row r="336" spans="1:4">
      <c r="A336" t="s">
        <v>2174</v>
      </c>
      <c r="B336">
        <v>-999</v>
      </c>
      <c r="C336" t="s">
        <v>1184</v>
      </c>
      <c r="D336" t="str">
        <f ca="1">IFERROR(__xludf.DUMMYFUNCTION("GOOGLETRANSLATE(C336,""es"",""pt"")"),"Recusou a responder")</f>
        <v>Recusou a responder</v>
      </c>
    </row>
    <row r="337" spans="1:4">
      <c r="A337" t="s">
        <v>363</v>
      </c>
      <c r="B337">
        <v>1</v>
      </c>
      <c r="C337" t="s">
        <v>813</v>
      </c>
      <c r="D337" t="str">
        <f ca="1">IFERROR(__xludf.DUMMYFUNCTION("GOOGLETRANSLATE(C337,""es"",""pt"")"),"Sim")</f>
        <v>Sim</v>
      </c>
    </row>
    <row r="338" spans="1:4">
      <c r="A338" t="s">
        <v>363</v>
      </c>
      <c r="B338">
        <v>2</v>
      </c>
      <c r="C338" t="s">
        <v>817</v>
      </c>
      <c r="D338" t="str">
        <f ca="1">IFERROR(__xludf.DUMMYFUNCTION("GOOGLETRANSLATE(C338,""es"",""pt"")"),"Não")</f>
        <v>Não</v>
      </c>
    </row>
    <row r="339" spans="1:4">
      <c r="A339" t="s">
        <v>363</v>
      </c>
      <c r="B339">
        <v>-888</v>
      </c>
      <c r="C339" t="s">
        <v>902</v>
      </c>
      <c r="D339" t="str">
        <f ca="1">IFERROR(__xludf.DUMMYFUNCTION("GOOGLETRANSLATE(C339,""es"",""pt"")"),"Não sabe")</f>
        <v>Não sabe</v>
      </c>
    </row>
    <row r="340" spans="1:4">
      <c r="A340" t="s">
        <v>363</v>
      </c>
      <c r="B340">
        <v>-999</v>
      </c>
      <c r="C340" t="s">
        <v>1184</v>
      </c>
      <c r="D340" t="str">
        <f ca="1">IFERROR(__xludf.DUMMYFUNCTION("GOOGLETRANSLATE(C340,""es"",""pt"")"),"Recusou a responder")</f>
        <v>Recusou a responder</v>
      </c>
    </row>
    <row r="341" spans="1:4">
      <c r="A341" t="s">
        <v>2214</v>
      </c>
      <c r="B341">
        <v>1</v>
      </c>
      <c r="C341" t="s">
        <v>813</v>
      </c>
      <c r="D341" t="str">
        <f ca="1">IFERROR(__xludf.DUMMYFUNCTION("GOOGLETRANSLATE(C341,""es"",""pt"")"),"Sim")</f>
        <v>Sim</v>
      </c>
    </row>
    <row r="342" spans="1:4">
      <c r="A342" t="s">
        <v>2214</v>
      </c>
      <c r="B342">
        <v>2</v>
      </c>
      <c r="C342" t="s">
        <v>817</v>
      </c>
      <c r="D342" t="str">
        <f ca="1">IFERROR(__xludf.DUMMYFUNCTION("GOOGLETRANSLATE(C342,""es"",""pt"")"),"Não")</f>
        <v>Não</v>
      </c>
    </row>
    <row r="343" spans="1:4">
      <c r="A343" t="s">
        <v>2214</v>
      </c>
      <c r="B343">
        <v>-888</v>
      </c>
      <c r="C343" t="s">
        <v>902</v>
      </c>
      <c r="D343" t="str">
        <f ca="1">IFERROR(__xludf.DUMMYFUNCTION("GOOGLETRANSLATE(C343,""es"",""pt"")"),"Não sabe")</f>
        <v>Não sabe</v>
      </c>
    </row>
    <row r="344" spans="1:4">
      <c r="A344" t="s">
        <v>2214</v>
      </c>
      <c r="B344">
        <v>-999</v>
      </c>
      <c r="C344" t="s">
        <v>1184</v>
      </c>
      <c r="D344" t="str">
        <f ca="1">IFERROR(__xludf.DUMMYFUNCTION("GOOGLETRANSLATE(C344,""es"",""pt"")"),"Recusou a responder")</f>
        <v>Recusou a responder</v>
      </c>
    </row>
    <row r="345" spans="1:4">
      <c r="A345" t="s">
        <v>371</v>
      </c>
      <c r="B345">
        <v>1</v>
      </c>
      <c r="C345" t="s">
        <v>2967</v>
      </c>
      <c r="D345" t="str">
        <f ca="1">IFERROR(__xludf.DUMMYFUNCTION("GOOGLETRANSLATE(C345,""es"",""pt"")"),"Warao")</f>
        <v>Warao</v>
      </c>
    </row>
    <row r="346" spans="1:4">
      <c r="A346" t="s">
        <v>371</v>
      </c>
      <c r="B346">
        <v>2</v>
      </c>
      <c r="C346" t="s">
        <v>2968</v>
      </c>
      <c r="D346" t="str">
        <f ca="1">IFERROR(__xludf.DUMMYFUNCTION("GOOGLETRANSLATE(C346,""es"",""pt"")"),"E'ñepa")</f>
        <v>E'ñepa</v>
      </c>
    </row>
    <row r="347" spans="1:4">
      <c r="A347" t="s">
        <v>371</v>
      </c>
      <c r="B347">
        <v>3</v>
      </c>
      <c r="C347" t="s">
        <v>2969</v>
      </c>
      <c r="D347" t="str">
        <f ca="1">IFERROR(__xludf.DUMMYFUNCTION("GOOGLETRANSLATE(C347,""es"",""pt"")"),"Akawaio")</f>
        <v>Akawaio</v>
      </c>
    </row>
    <row r="348" spans="1:4">
      <c r="A348" t="s">
        <v>371</v>
      </c>
      <c r="B348">
        <v>4</v>
      </c>
      <c r="C348" t="s">
        <v>819</v>
      </c>
      <c r="D348" t="str">
        <f ca="1">IFERROR(__xludf.DUMMYFUNCTION("GOOGLETRANSLATE(C348,""es"",""pt"")"),"Kariña")</f>
        <v>Kariña</v>
      </c>
    </row>
    <row r="349" spans="1:4">
      <c r="A349" t="s">
        <v>371</v>
      </c>
      <c r="B349">
        <v>5</v>
      </c>
      <c r="C349" t="s">
        <v>1046</v>
      </c>
      <c r="D349" t="str">
        <f ca="1">IFERROR(__xludf.DUMMYFUNCTION("GOOGLETRANSLATE(C349,""es"",""pt"")"),"Macuxi")</f>
        <v>Macuxi</v>
      </c>
    </row>
    <row r="350" spans="1:4">
      <c r="A350" t="s">
        <v>371</v>
      </c>
      <c r="B350">
        <v>6</v>
      </c>
      <c r="C350" t="s">
        <v>1188</v>
      </c>
      <c r="D350" t="str">
        <f ca="1">IFERROR(__xludf.DUMMYFUNCTION("GOOGLETRANSLATE(C350,""es"",""pt"")"),"Pemon")</f>
        <v>Pemon</v>
      </c>
    </row>
    <row r="351" spans="1:4">
      <c r="A351" t="s">
        <v>371</v>
      </c>
      <c r="B351">
        <v>7</v>
      </c>
      <c r="C351" t="s">
        <v>2970</v>
      </c>
      <c r="D351" t="str">
        <f ca="1">IFERROR(__xludf.DUMMYFUNCTION("GOOGLETRANSLATE(C351,""es"",""pt"")"),"Taurepang")</f>
        <v>Taurepang</v>
      </c>
    </row>
    <row r="352" spans="1:4">
      <c r="A352" t="s">
        <v>371</v>
      </c>
      <c r="B352">
        <v>8</v>
      </c>
      <c r="C352" t="s">
        <v>2971</v>
      </c>
      <c r="D352" t="str">
        <f ca="1">IFERROR(__xludf.DUMMYFUNCTION("GOOGLETRANSLATE(C352,""es"",""pt"")"),"Arawako")</f>
        <v>Arawako</v>
      </c>
    </row>
    <row r="353" spans="1:4">
      <c r="A353" t="s">
        <v>371</v>
      </c>
      <c r="B353">
        <v>9</v>
      </c>
      <c r="C353" t="s">
        <v>2972</v>
      </c>
      <c r="D353" t="str">
        <f ca="1">IFERROR(__xludf.DUMMYFUNCTION("GOOGLETRANSLATE(C353,""es"",""pt"")")," Outro, especifique")</f>
        <v xml:space="preserve"> Outro, especifique</v>
      </c>
    </row>
    <row r="354" spans="1:4">
      <c r="A354" t="s">
        <v>419</v>
      </c>
      <c r="B354">
        <v>1</v>
      </c>
      <c r="C354" t="s">
        <v>2973</v>
      </c>
      <c r="D354" t="str">
        <f ca="1">IFERROR(__xludf.DUMMYFUNCTION("GOOGLETRANSLATE(C354,""es"",""pt"")"),"Pré escola")</f>
        <v>Pré escola</v>
      </c>
    </row>
    <row r="355" spans="1:4">
      <c r="A355" t="s">
        <v>419</v>
      </c>
      <c r="B355">
        <v>2</v>
      </c>
      <c r="C355" t="s">
        <v>1157</v>
      </c>
      <c r="D355" t="str">
        <f ca="1">IFERROR(__xludf.DUMMYFUNCTION("GOOGLETRANSLATE(C355,""es"",""pt"")"),"Primário incompleto")</f>
        <v>Primário incompleto</v>
      </c>
    </row>
    <row r="356" spans="1:4">
      <c r="A356" t="s">
        <v>419</v>
      </c>
      <c r="B356">
        <v>3</v>
      </c>
      <c r="C356" t="s">
        <v>944</v>
      </c>
      <c r="D356" t="str">
        <f ca="1">IFERROR(__xludf.DUMMYFUNCTION("GOOGLETRANSLATE(C356,""es"",""pt"")"),"Ensino fundamental I (1-5 grau)")</f>
        <v>Ensino fundamental I (1-5 grau)</v>
      </c>
    </row>
    <row r="357" spans="1:4">
      <c r="A357" t="s">
        <v>419</v>
      </c>
      <c r="B357">
        <v>4</v>
      </c>
      <c r="C357" t="s">
        <v>914</v>
      </c>
      <c r="D357" t="str">
        <f ca="1">IFERROR(__xludf.DUMMYFUNCTION("GOOGLETRANSLATE(C357,""es"",""pt"")"),"Incompleto secundário")</f>
        <v>Incompleto secundário</v>
      </c>
    </row>
    <row r="358" spans="1:4">
      <c r="A358" t="s">
        <v>419</v>
      </c>
      <c r="B358">
        <v>5</v>
      </c>
      <c r="C358" t="s">
        <v>2974</v>
      </c>
      <c r="D358" t="str">
        <f ca="1">IFERROR(__xludf.DUMMYFUNCTION("GOOGLETRANSLATE(C358,""es"",""pt"")"),"Básico secundário (6-9 grau)")</f>
        <v>Básico secundário (6-9 grau)</v>
      </c>
    </row>
    <row r="359" spans="1:4">
      <c r="A359" t="s">
        <v>419</v>
      </c>
      <c r="B359">
        <v>6</v>
      </c>
      <c r="C359" t="s">
        <v>1051</v>
      </c>
      <c r="D359" t="str">
        <f ca="1">IFERROR(__xludf.DUMMYFUNCTION("GOOGLETRANSLATE(C359,""es"",""pt"")"),"Médio incompleto")</f>
        <v>Médio incompleto</v>
      </c>
    </row>
    <row r="360" spans="1:4">
      <c r="A360" t="s">
        <v>419</v>
      </c>
      <c r="B360">
        <v>7</v>
      </c>
      <c r="C360" t="s">
        <v>825</v>
      </c>
      <c r="D360" t="str">
        <f ca="1">IFERROR(__xludf.DUMMYFUNCTION("GOOGLETRANSLATE(C360,""es"",""pt"")"),"Médio completo (1º - 3º ano)")</f>
        <v>Médio completo (1º - 3º ano)</v>
      </c>
    </row>
    <row r="361" spans="1:4">
      <c r="A361" t="s">
        <v>419</v>
      </c>
      <c r="B361">
        <v>8</v>
      </c>
      <c r="C361" t="s">
        <v>969</v>
      </c>
      <c r="D361" t="str">
        <f ca="1">IFERROR(__xludf.DUMMYFUNCTION("GOOGLETRANSLATE(C361,""es"",""pt"")"),"Incompleto técnico ou tecnológico")</f>
        <v>Incompleto técnico ou tecnológico</v>
      </c>
    </row>
    <row r="362" spans="1:4">
      <c r="A362" t="s">
        <v>419</v>
      </c>
      <c r="B362">
        <v>9</v>
      </c>
      <c r="C362" t="s">
        <v>1118</v>
      </c>
      <c r="D362" t="str">
        <f ca="1">IFERROR(__xludf.DUMMYFUNCTION("GOOGLETRANSLATE(C362,""es"",""pt"")"),"Completo técnico ou tecnológico")</f>
        <v>Completo técnico ou tecnológico</v>
      </c>
    </row>
    <row r="363" spans="1:4">
      <c r="A363" t="s">
        <v>419</v>
      </c>
      <c r="B363">
        <v>10</v>
      </c>
      <c r="C363" t="s">
        <v>2975</v>
      </c>
      <c r="D363" t="str">
        <f ca="1">IFERROR(__xludf.DUMMYFUNCTION("GOOGLETRANSLATE(C363,""es"",""pt"")"),"Ensino superior incompleto ")</f>
        <v xml:space="preserve">Ensino superior incompleto </v>
      </c>
    </row>
    <row r="364" spans="1:4">
      <c r="A364" t="s">
        <v>419</v>
      </c>
      <c r="B364">
        <v>11</v>
      </c>
      <c r="C364" t="s">
        <v>861</v>
      </c>
      <c r="D364" t="str">
        <f ca="1">IFERROR(__xludf.DUMMYFUNCTION("GOOGLETRANSLATE(C364,""es"",""pt"")"),"Ensino Superior completo")</f>
        <v>Ensino Superior completo</v>
      </c>
    </row>
    <row r="365" spans="1:4">
      <c r="A365" t="s">
        <v>419</v>
      </c>
      <c r="B365">
        <v>12</v>
      </c>
      <c r="C365" t="s">
        <v>2976</v>
      </c>
      <c r="D365" t="str">
        <f ca="1">IFERROR(__xludf.DUMMYFUNCTION("GOOGLETRANSLATE(C365,""es"",""pt"")"),"Sem tipo de escolaridade")</f>
        <v>Sem tipo de escolaridade</v>
      </c>
    </row>
    <row r="366" spans="1:4">
      <c r="A366" t="s">
        <v>419</v>
      </c>
      <c r="B366">
        <v>-888</v>
      </c>
      <c r="C366" t="s">
        <v>902</v>
      </c>
      <c r="D366" t="str">
        <f ca="1">IFERROR(__xludf.DUMMYFUNCTION("GOOGLETRANSLATE(C366,""es"",""pt"")"),"Não sabe")</f>
        <v>Não sabe</v>
      </c>
    </row>
    <row r="367" spans="1:4">
      <c r="A367" t="s">
        <v>419</v>
      </c>
      <c r="B367">
        <v>-999</v>
      </c>
      <c r="C367" t="s">
        <v>2977</v>
      </c>
      <c r="D367" t="str">
        <f ca="1">IFERROR(__xludf.DUMMYFUNCTION("GOOGLETRANSLATE(C367,""es"",""pt"")"),"Se recusa a responder")</f>
        <v>Se recusa a responder</v>
      </c>
    </row>
    <row r="368" spans="1:4">
      <c r="A368" t="s">
        <v>2228</v>
      </c>
      <c r="B368">
        <v>1</v>
      </c>
      <c r="C368" t="s">
        <v>2978</v>
      </c>
      <c r="D368" t="str">
        <f ca="1">IFERROR(__xludf.DUMMYFUNCTION("GOOGLETRANSLATE(C368,""es"",""pt"")"),"Menos de 30 dias")</f>
        <v>Menos de 30 dias</v>
      </c>
    </row>
    <row r="369" spans="1:4">
      <c r="A369" t="s">
        <v>2228</v>
      </c>
      <c r="B369">
        <v>2</v>
      </c>
      <c r="C369" t="s">
        <v>2979</v>
      </c>
      <c r="D369" t="str">
        <f ca="1">IFERROR(__xludf.DUMMYFUNCTION("GOOGLETRANSLATE(C369,""es"",""pt"")"),"Entre 1 e 6 meses")</f>
        <v>Entre 1 e 6 meses</v>
      </c>
    </row>
    <row r="370" spans="1:4">
      <c r="A370" t="s">
        <v>2228</v>
      </c>
      <c r="B370">
        <v>3</v>
      </c>
      <c r="C370" t="s">
        <v>820</v>
      </c>
      <c r="D370" t="s">
        <v>1768</v>
      </c>
    </row>
    <row r="371" spans="1:4">
      <c r="A371" t="s">
        <v>2228</v>
      </c>
      <c r="B371">
        <v>4</v>
      </c>
      <c r="C371" t="s">
        <v>2980</v>
      </c>
      <c r="D371" t="str">
        <f ca="1">IFERROR(__xludf.DUMMYFUNCTION("GOOGLETRANSLATE(C370,""es"",""pt"")"),"1 ano e 6 meses")</f>
        <v>1 ano e 6 meses</v>
      </c>
    </row>
    <row r="372" spans="1:4">
      <c r="A372" t="s">
        <v>2228</v>
      </c>
      <c r="B372">
        <v>5</v>
      </c>
      <c r="C372" t="s">
        <v>2981</v>
      </c>
      <c r="D372" t="s">
        <v>2982</v>
      </c>
    </row>
    <row r="373" spans="1:4">
      <c r="A373" t="s">
        <v>2228</v>
      </c>
      <c r="B373">
        <v>6</v>
      </c>
      <c r="C373" t="s">
        <v>2983</v>
      </c>
      <c r="D373" t="str">
        <f ca="1">IFERROR(__xludf.DUMMYFUNCTION("GOOGLETRANSLATE(C371,""es"",""pt"")"),"De 2 a 3 anos")</f>
        <v>De 2 a 3 anos</v>
      </c>
    </row>
    <row r="374" spans="1:4">
      <c r="A374" t="s">
        <v>2228</v>
      </c>
      <c r="B374">
        <v>7</v>
      </c>
      <c r="C374" t="s">
        <v>998</v>
      </c>
      <c r="D374" t="str">
        <f ca="1">IFERROR(__xludf.DUMMYFUNCTION("GOOGLETRANSLATE(C372,""es"",""pt"")"),"De 4 a 5 anos")</f>
        <v>De 4 a 5 anos</v>
      </c>
    </row>
    <row r="375" spans="1:4">
      <c r="A375" t="s">
        <v>2228</v>
      </c>
      <c r="B375">
        <v>8</v>
      </c>
      <c r="C375" t="s">
        <v>1593</v>
      </c>
      <c r="D375" t="s">
        <v>1965</v>
      </c>
    </row>
    <row r="376" spans="1:4">
      <c r="A376" t="s">
        <v>2228</v>
      </c>
      <c r="B376">
        <v>-888</v>
      </c>
      <c r="C376" t="s">
        <v>902</v>
      </c>
      <c r="D376" t="str">
        <f ca="1">IFERROR(__xludf.DUMMYFUNCTION("GOOGLETRANSLATE(C373,""es"",""pt"")"),"Não sabe")</f>
        <v>Não sabe</v>
      </c>
    </row>
    <row r="377" spans="1:4">
      <c r="A377" t="s">
        <v>2228</v>
      </c>
      <c r="B377">
        <v>-999</v>
      </c>
      <c r="C377" t="s">
        <v>2977</v>
      </c>
      <c r="D377" t="str">
        <f ca="1">IFERROR(__xludf.DUMMYFUNCTION("GOOGLETRANSLATE(C374,""es"",""pt"")"),"Se recusa a responder")</f>
        <v>Se recusa a responder</v>
      </c>
    </row>
    <row r="378" spans="1:4">
      <c r="A378" t="s">
        <v>2231</v>
      </c>
      <c r="B378">
        <v>1</v>
      </c>
      <c r="C378" t="s">
        <v>1502</v>
      </c>
      <c r="D378" t="str">
        <f ca="1">IFERROR(__xludf.DUMMYFUNCTION("GOOGLETRANSLATE(C375,""es"",""pt"")"),"Amazonas")</f>
        <v>Amazonas</v>
      </c>
    </row>
    <row r="379" spans="1:4">
      <c r="A379" t="s">
        <v>2231</v>
      </c>
      <c r="B379">
        <v>2</v>
      </c>
      <c r="C379" t="s">
        <v>913</v>
      </c>
      <c r="D379" t="str">
        <f ca="1">IFERROR(__xludf.DUMMYFUNCTION("GOOGLETRANSLATE(C376,""es"",""pt"")"),"Anzoátegui")</f>
        <v>Anzoátegui</v>
      </c>
    </row>
    <row r="380" spans="1:4">
      <c r="A380" t="s">
        <v>2231</v>
      </c>
      <c r="B380">
        <v>3</v>
      </c>
      <c r="C380" t="s">
        <v>968</v>
      </c>
      <c r="D380" t="s">
        <v>968</v>
      </c>
    </row>
    <row r="381" spans="1:4">
      <c r="A381" t="s">
        <v>2231</v>
      </c>
      <c r="B381">
        <v>4</v>
      </c>
      <c r="C381" t="s">
        <v>859</v>
      </c>
      <c r="D381" t="str">
        <f ca="1">IFERROR(__xludf.DUMMYFUNCTION("GOOGLETRANSLATE(C378,""es"",""pt"")"),"Aragua")</f>
        <v>Aragua</v>
      </c>
    </row>
    <row r="382" spans="1:4">
      <c r="A382" t="s">
        <v>2231</v>
      </c>
      <c r="B382">
        <v>5</v>
      </c>
      <c r="C382" t="s">
        <v>2984</v>
      </c>
      <c r="D382" t="str">
        <f ca="1">IFERROR(__xludf.DUMMYFUNCTION("GOOGLETRANSLATE(C379,""es"",""pt"")"),"Barinas")</f>
        <v>Barinas</v>
      </c>
    </row>
    <row r="383" spans="1:4">
      <c r="A383" t="s">
        <v>2231</v>
      </c>
      <c r="B383">
        <v>6</v>
      </c>
      <c r="C383" t="s">
        <v>887</v>
      </c>
      <c r="D383" t="str">
        <f ca="1">IFERROR(__xludf.DUMMYFUNCTION("GOOGLETRANSLATE(C380,""es"",""pt"")"),"Bolívar")</f>
        <v>Bolívar</v>
      </c>
    </row>
    <row r="384" spans="1:4">
      <c r="A384" t="s">
        <v>2231</v>
      </c>
      <c r="B384">
        <v>7</v>
      </c>
      <c r="C384" t="s">
        <v>942</v>
      </c>
      <c r="D384" t="str">
        <f ca="1">IFERROR(__xludf.DUMMYFUNCTION("GOOGLETRANSLATE(C381,""es"",""pt"")"),"Carabobo")</f>
        <v>Carabobo</v>
      </c>
    </row>
    <row r="385" spans="1:4">
      <c r="A385" t="s">
        <v>2231</v>
      </c>
      <c r="B385">
        <v>8</v>
      </c>
      <c r="C385" t="s">
        <v>2985</v>
      </c>
      <c r="D385" t="str">
        <f ca="1">IFERROR(__xludf.DUMMYFUNCTION("GOOGLETRANSLATE(C382,""es"",""pt"")"),"Cojedes")</f>
        <v>Cojedes</v>
      </c>
    </row>
    <row r="386" spans="1:4">
      <c r="A386" t="s">
        <v>2231</v>
      </c>
      <c r="B386">
        <v>9</v>
      </c>
      <c r="C386" t="s">
        <v>1456</v>
      </c>
      <c r="D386" t="str">
        <f ca="1">IFERROR(__xludf.DUMMYFUNCTION("GOOGLETRANSLATE(C383,""es"",""pt"")"),"Delta de Amacuro")</f>
        <v>Delta de Amacuro</v>
      </c>
    </row>
    <row r="387" spans="1:4">
      <c r="A387" t="s">
        <v>2231</v>
      </c>
      <c r="B387">
        <v>10</v>
      </c>
      <c r="C387" t="s">
        <v>922</v>
      </c>
      <c r="D387" t="str">
        <f ca="1">IFERROR(__xludf.DUMMYFUNCTION("GOOGLETRANSLATE(C384,""es"",""pt"")"),"Distrito Capital (Caracas)")</f>
        <v>Distrito Capital (Caracas)</v>
      </c>
    </row>
    <row r="388" spans="1:4">
      <c r="A388" t="s">
        <v>2231</v>
      </c>
      <c r="B388">
        <v>11</v>
      </c>
      <c r="C388" t="s">
        <v>948</v>
      </c>
      <c r="D388" t="str">
        <f ca="1">IFERROR(__xludf.DUMMYFUNCTION("GOOGLETRANSLATE(C385,""es"",""pt"")"),"Falcón")</f>
        <v>Falcón</v>
      </c>
    </row>
    <row r="389" spans="1:4">
      <c r="A389" t="s">
        <v>2231</v>
      </c>
      <c r="B389">
        <v>12</v>
      </c>
      <c r="C389" t="s">
        <v>954</v>
      </c>
      <c r="D389" t="str">
        <f ca="1">IFERROR(__xludf.DUMMYFUNCTION("GOOGLETRANSLATE(C386,""es"",""pt"")"),"Guárico")</f>
        <v>Guárico</v>
      </c>
    </row>
    <row r="390" spans="1:4">
      <c r="A390" t="s">
        <v>2231</v>
      </c>
      <c r="B390">
        <v>13</v>
      </c>
      <c r="C390" t="s">
        <v>2986</v>
      </c>
      <c r="D390" t="str">
        <f ca="1">IFERROR(__xludf.DUMMYFUNCTION("GOOGLETRANSLATE(C387,""es"",""pt"")"),"Lara")</f>
        <v>Lara</v>
      </c>
    </row>
    <row r="391" spans="1:4">
      <c r="A391" t="s">
        <v>2231</v>
      </c>
      <c r="B391">
        <v>14</v>
      </c>
      <c r="C391" t="s">
        <v>2987</v>
      </c>
      <c r="D391" t="str">
        <f ca="1">IFERROR(__xludf.DUMMYFUNCTION("GOOGLETRANSLATE(C388,""es"",""pt"")"),"Mérida")</f>
        <v>Mérida</v>
      </c>
    </row>
    <row r="392" spans="1:4">
      <c r="A392" t="s">
        <v>2231</v>
      </c>
      <c r="B392">
        <v>15</v>
      </c>
      <c r="C392" t="s">
        <v>1434</v>
      </c>
      <c r="D392" t="str">
        <f ca="1">IFERROR(__xludf.DUMMYFUNCTION("GOOGLETRANSLATE(C389,""es"",""pt"")"),"Miranda")</f>
        <v>Miranda</v>
      </c>
    </row>
    <row r="393" spans="1:4">
      <c r="A393" t="s">
        <v>2231</v>
      </c>
      <c r="B393">
        <v>16</v>
      </c>
      <c r="C393" t="s">
        <v>821</v>
      </c>
      <c r="D393" t="str">
        <f ca="1">IFERROR(__xludf.DUMMYFUNCTION("GOOGLETRANSLATE(C390,""es"",""pt"")"),"Monagas")</f>
        <v>Monagas</v>
      </c>
    </row>
    <row r="394" spans="1:4">
      <c r="A394" t="s">
        <v>2231</v>
      </c>
      <c r="B394">
        <v>17</v>
      </c>
      <c r="C394" t="s">
        <v>1087</v>
      </c>
      <c r="D394" t="str">
        <f ca="1">IFERROR(__xludf.DUMMYFUNCTION("GOOGLETRANSLATE(C391,""es"",""pt"")"),"Nueva Esparta")</f>
        <v>Nueva Esparta</v>
      </c>
    </row>
    <row r="395" spans="1:4">
      <c r="A395" t="s">
        <v>2231</v>
      </c>
      <c r="B395">
        <v>18</v>
      </c>
      <c r="C395" t="s">
        <v>2988</v>
      </c>
      <c r="D395" t="str">
        <f ca="1">IFERROR(__xludf.DUMMYFUNCTION("GOOGLETRANSLATE(C392,""es"",""pt"")"),"Portuguesa")</f>
        <v>Portuguesa</v>
      </c>
    </row>
    <row r="396" spans="1:4">
      <c r="A396" t="s">
        <v>2231</v>
      </c>
      <c r="B396">
        <v>19</v>
      </c>
      <c r="C396" t="s">
        <v>933</v>
      </c>
      <c r="D396" t="str">
        <f ca="1">IFERROR(__xludf.DUMMYFUNCTION("GOOGLETRANSLATE(C393,""es"",""pt"")"),"Sucre")</f>
        <v>Sucre</v>
      </c>
    </row>
    <row r="397" spans="1:4">
      <c r="A397" t="s">
        <v>2231</v>
      </c>
      <c r="B397">
        <v>20</v>
      </c>
      <c r="C397" t="s">
        <v>1634</v>
      </c>
      <c r="D397" t="str">
        <f ca="1">IFERROR(__xludf.DUMMYFUNCTION("GOOGLETRANSLATE(C394,""es"",""pt"")"),"Táchira")</f>
        <v>Táchira</v>
      </c>
    </row>
    <row r="398" spans="1:4">
      <c r="A398" t="s">
        <v>2231</v>
      </c>
      <c r="B398">
        <v>21</v>
      </c>
      <c r="C398" t="s">
        <v>2989</v>
      </c>
      <c r="D398" t="str">
        <f ca="1">IFERROR(__xludf.DUMMYFUNCTION("GOOGLETRANSLATE(C395,""es"",""pt"")"),"Trujillo")</f>
        <v>Trujillo</v>
      </c>
    </row>
    <row r="399" spans="1:4">
      <c r="A399" t="s">
        <v>2231</v>
      </c>
      <c r="B399">
        <v>22</v>
      </c>
      <c r="C399" t="s">
        <v>2990</v>
      </c>
      <c r="D399" t="str">
        <f ca="1">IFERROR(__xludf.DUMMYFUNCTION("GOOGLETRANSLATE(C396,""es"",""pt"")"),"Vargas")</f>
        <v>Vargas</v>
      </c>
    </row>
    <row r="400" spans="1:4">
      <c r="A400" t="s">
        <v>2231</v>
      </c>
      <c r="B400">
        <v>23</v>
      </c>
      <c r="C400" t="s">
        <v>2991</v>
      </c>
      <c r="D400" t="str">
        <f ca="1">IFERROR(__xludf.DUMMYFUNCTION("GOOGLETRANSLATE(C397,""es"",""pt"")"),"Yaracuy")</f>
        <v>Yaracuy</v>
      </c>
    </row>
    <row r="401" spans="1:4">
      <c r="A401" t="s">
        <v>2231</v>
      </c>
      <c r="B401">
        <v>24</v>
      </c>
      <c r="C401" t="s">
        <v>1532</v>
      </c>
      <c r="D401" t="str">
        <f ca="1">IFERROR(__xludf.DUMMYFUNCTION("GOOGLETRANSLATE(C398,""es"",""pt"")"),"Zulia")</f>
        <v>Zulia</v>
      </c>
    </row>
    <row r="402" spans="1:4">
      <c r="A402" t="s">
        <v>2992</v>
      </c>
      <c r="B402">
        <v>1</v>
      </c>
      <c r="C402" t="s">
        <v>989</v>
      </c>
      <c r="D402" t="str">
        <f ca="1">IFERROR(__xludf.DUMMYFUNCTION("GOOGLETRANSLATE(C399,""es"",""pt"")"),"Muito baixo")</f>
        <v>Muito baixo</v>
      </c>
    </row>
    <row r="403" spans="1:4">
      <c r="A403" t="s">
        <v>2992</v>
      </c>
      <c r="B403">
        <v>2</v>
      </c>
      <c r="C403" t="s">
        <v>822</v>
      </c>
      <c r="D403" t="str">
        <f ca="1">IFERROR(__xludf.DUMMYFUNCTION("GOOGLETRANSLATE(C400,""es"",""pt"")"),"Baixo")</f>
        <v>Baixo</v>
      </c>
    </row>
    <row r="404" spans="1:4">
      <c r="A404" t="s">
        <v>2992</v>
      </c>
      <c r="B404">
        <v>3</v>
      </c>
      <c r="C404" t="s">
        <v>875</v>
      </c>
      <c r="D404" t="str">
        <f ca="1">IFERROR(__xludf.DUMMYFUNCTION("GOOGLETRANSLATE(C401,""es"",""pt"")"),"Médio")</f>
        <v>Médio</v>
      </c>
    </row>
    <row r="405" spans="1:4">
      <c r="A405" t="s">
        <v>2992</v>
      </c>
      <c r="B405">
        <v>4</v>
      </c>
      <c r="C405" t="s">
        <v>943</v>
      </c>
      <c r="D405" t="str">
        <f ca="1">IFERROR(__xludf.DUMMYFUNCTION("GOOGLETRANSLATE(C402,""es"",""pt"")"),"Alta")</f>
        <v>Alta</v>
      </c>
    </row>
    <row r="406" spans="1:4">
      <c r="A406" t="s">
        <v>2992</v>
      </c>
      <c r="B406">
        <v>5</v>
      </c>
      <c r="C406" t="s">
        <v>1223</v>
      </c>
      <c r="D406" t="str">
        <f ca="1">IFERROR(__xludf.DUMMYFUNCTION("GOOGLETRANSLATE(C403,""es"",""pt"")"),"Muito alto")</f>
        <v>Muito alto</v>
      </c>
    </row>
    <row r="407" spans="1:4">
      <c r="A407" t="s">
        <v>2992</v>
      </c>
      <c r="B407">
        <v>-888</v>
      </c>
      <c r="C407" t="s">
        <v>902</v>
      </c>
      <c r="D407" t="str">
        <f ca="1">IFERROR(__xludf.DUMMYFUNCTION("GOOGLETRANSLATE(C404,""es"",""pt"")"),"Não sabe")</f>
        <v>Não sabe</v>
      </c>
    </row>
    <row r="408" spans="1:4">
      <c r="A408" t="s">
        <v>2992</v>
      </c>
      <c r="B408">
        <v>-999</v>
      </c>
      <c r="C408" t="s">
        <v>2993</v>
      </c>
      <c r="D408" t="str">
        <f ca="1">IFERROR(__xludf.DUMMYFUNCTION("GOOGLETRANSLATE(C405,""es"",""pt"")"),"Recusou a responder")</f>
        <v>Recusou a responder</v>
      </c>
    </row>
    <row r="409" spans="1:4">
      <c r="A409" t="s">
        <v>2236</v>
      </c>
      <c r="B409">
        <v>1</v>
      </c>
      <c r="C409" t="s">
        <v>813</v>
      </c>
      <c r="D409" t="str">
        <f ca="1">IFERROR(__xludf.DUMMYFUNCTION("GOOGLETRANSLATE(C406,""es"",""pt"")"),"Sim")</f>
        <v>Sim</v>
      </c>
    </row>
    <row r="410" spans="1:4">
      <c r="A410" t="s">
        <v>2236</v>
      </c>
      <c r="B410">
        <v>2</v>
      </c>
      <c r="C410" t="s">
        <v>817</v>
      </c>
      <c r="D410" t="str">
        <f ca="1">IFERROR(__xludf.DUMMYFUNCTION("GOOGLETRANSLATE(C407,""es"",""pt"")"),"Não")</f>
        <v>Não</v>
      </c>
    </row>
    <row r="411" spans="1:4">
      <c r="A411" t="s">
        <v>2236</v>
      </c>
      <c r="B411">
        <v>-888</v>
      </c>
      <c r="C411" t="s">
        <v>902</v>
      </c>
      <c r="D411" t="str">
        <f ca="1">IFERROR(__xludf.DUMMYFUNCTION("GOOGLETRANSLATE(C408,""es"",""pt"")"),"Não sabe")</f>
        <v>Não sabe</v>
      </c>
    </row>
    <row r="412" spans="1:4">
      <c r="A412" t="s">
        <v>2236</v>
      </c>
      <c r="B412">
        <v>-999</v>
      </c>
      <c r="C412" t="s">
        <v>1184</v>
      </c>
      <c r="D412" t="str">
        <f ca="1">IFERROR(__xludf.DUMMYFUNCTION("GOOGLETRANSLATE(C409,""es"",""pt"")"),"Recusou a responder")</f>
        <v>Recusou a responder</v>
      </c>
    </row>
    <row r="413" spans="1:4">
      <c r="A413" t="s">
        <v>377</v>
      </c>
      <c r="B413">
        <v>1</v>
      </c>
      <c r="C413" t="s">
        <v>876</v>
      </c>
      <c r="D413" t="str">
        <f ca="1">IFERROR(__xludf.DUMMYFUNCTION("GOOGLETRANSLATE(C410,""es"",""pt"")"),"Não teve tempo para realizar o processo")</f>
        <v>Não teve tempo para realizar o processo</v>
      </c>
    </row>
    <row r="414" spans="1:4">
      <c r="A414" t="s">
        <v>377</v>
      </c>
      <c r="B414">
        <v>2</v>
      </c>
      <c r="C414" t="s">
        <v>2994</v>
      </c>
      <c r="D414" t="str">
        <f ca="1">IFERROR(__xludf.DUMMYFUNCTION("GOOGLETRANSLATE(C411,""es"",""pt"")"),"Não sabe como realizar o processo")</f>
        <v>Não sabe como realizar o processo</v>
      </c>
    </row>
    <row r="415" spans="1:4">
      <c r="A415" t="s">
        <v>377</v>
      </c>
      <c r="B415">
        <v>3</v>
      </c>
      <c r="C415" t="s">
        <v>1672</v>
      </c>
      <c r="D415" t="str">
        <f ca="1">IFERROR(__xludf.DUMMYFUNCTION("GOOGLETRANSLATE(C412,""es"",""pt"")"),"Não há interesse em realizar o processo")</f>
        <v>Não há interesse em realizar o processo</v>
      </c>
    </row>
    <row r="416" spans="1:4">
      <c r="A416" t="s">
        <v>377</v>
      </c>
      <c r="B416">
        <v>-888</v>
      </c>
      <c r="C416" t="s">
        <v>902</v>
      </c>
      <c r="D416" t="str">
        <f ca="1">IFERROR(__xludf.DUMMYFUNCTION("GOOGLETRANSLATE(C413,""es"",""pt"")"),"Não sabe")</f>
        <v>Não sabe</v>
      </c>
    </row>
    <row r="417" spans="1:4">
      <c r="A417" t="s">
        <v>377</v>
      </c>
      <c r="B417">
        <v>-999</v>
      </c>
      <c r="C417" t="s">
        <v>1184</v>
      </c>
      <c r="D417" t="str">
        <f ca="1">IFERROR(__xludf.DUMMYFUNCTION("GOOGLETRANSLATE(C414,""es"",""pt"")"),"Recusou a responder")</f>
        <v>Recusou a responder</v>
      </c>
    </row>
    <row r="418" spans="1:4">
      <c r="A418" t="s">
        <v>2242</v>
      </c>
      <c r="B418">
        <v>1</v>
      </c>
      <c r="C418" t="s">
        <v>823</v>
      </c>
      <c r="D418" t="str">
        <f ca="1">IFERROR(__xludf.DUMMYFUNCTION("GOOGLETRANSLATE(C415,""es"",""pt"")"),"Ficar em Boa Vista")</f>
        <v>Ficar em Boa Vista</v>
      </c>
    </row>
    <row r="419" spans="1:4">
      <c r="A419" t="s">
        <v>2242</v>
      </c>
      <c r="B419">
        <v>2</v>
      </c>
      <c r="C419" t="s">
        <v>934</v>
      </c>
      <c r="D419" t="str">
        <f ca="1">IFERROR(__xludf.DUMMYFUNCTION("GOOGLETRANSLATE(C416,""es"",""pt"")"),"Se mudar para um lugar diferente no Brasil")</f>
        <v>Se mudar para um lugar diferente no Brasil</v>
      </c>
    </row>
    <row r="420" spans="1:4">
      <c r="A420" t="s">
        <v>2242</v>
      </c>
      <c r="B420">
        <v>3</v>
      </c>
      <c r="C420" t="s">
        <v>1069</v>
      </c>
      <c r="D420" t="str">
        <f ca="1">IFERROR(__xludf.DUMMYFUNCTION("GOOGLETRANSLATE(C417,""es"",""pt"")"),"Voltar permanentemente à Venezuela")</f>
        <v>Voltar permanentemente à Venezuela</v>
      </c>
    </row>
    <row r="421" spans="1:4">
      <c r="A421" t="s">
        <v>2242</v>
      </c>
      <c r="B421">
        <v>4</v>
      </c>
      <c r="C421" t="s">
        <v>1558</v>
      </c>
      <c r="D421" t="str">
        <f ca="1">IFERROR(__xludf.DUMMYFUNCTION("GOOGLETRANSLATE(C418,""es"",""pt"")"),"Estabelecer -se em um terceiro país (nem Venezuela nem Brasil)")</f>
        <v>Estabelecer -se em um terceiro país (nem Venezuela nem Brasil)</v>
      </c>
    </row>
    <row r="422" spans="1:4">
      <c r="A422" t="s">
        <v>2242</v>
      </c>
      <c r="B422">
        <v>-888</v>
      </c>
      <c r="C422" t="s">
        <v>902</v>
      </c>
      <c r="D422" t="str">
        <f ca="1">IFERROR(__xludf.DUMMYFUNCTION("GOOGLETRANSLATE(C419,""es"",""pt"")"),"Não sabe")</f>
        <v>Não sabe</v>
      </c>
    </row>
    <row r="423" spans="1:4">
      <c r="A423" t="s">
        <v>2242</v>
      </c>
      <c r="B423">
        <v>-999</v>
      </c>
      <c r="C423" t="s">
        <v>1184</v>
      </c>
      <c r="D423" t="str">
        <f ca="1">IFERROR(__xludf.DUMMYFUNCTION("GOOGLETRANSLATE(C420,""es"",""pt"")"),"Recusou a responder")</f>
        <v>Recusou a responder</v>
      </c>
    </row>
    <row r="424" spans="1:4">
      <c r="A424" t="s">
        <v>2245</v>
      </c>
      <c r="B424">
        <v>1</v>
      </c>
      <c r="C424" t="s">
        <v>2708</v>
      </c>
      <c r="D424" t="s">
        <v>2995</v>
      </c>
    </row>
    <row r="425" spans="1:4">
      <c r="A425" t="s">
        <v>2245</v>
      </c>
      <c r="B425">
        <v>2</v>
      </c>
      <c r="C425" t="s">
        <v>2709</v>
      </c>
      <c r="D425" t="s">
        <v>2996</v>
      </c>
    </row>
    <row r="426" spans="1:4">
      <c r="A426" t="s">
        <v>2245</v>
      </c>
      <c r="B426">
        <v>3</v>
      </c>
      <c r="C426" t="s">
        <v>2710</v>
      </c>
      <c r="D426" t="s">
        <v>2710</v>
      </c>
    </row>
    <row r="427" spans="1:4">
      <c r="A427" t="s">
        <v>2245</v>
      </c>
      <c r="B427">
        <v>4</v>
      </c>
      <c r="C427" t="s">
        <v>2711</v>
      </c>
      <c r="D427" t="s">
        <v>2711</v>
      </c>
    </row>
    <row r="428" spans="1:4">
      <c r="A428" t="s">
        <v>2245</v>
      </c>
      <c r="B428">
        <v>5</v>
      </c>
      <c r="C428" t="s">
        <v>2712</v>
      </c>
      <c r="D428" t="s">
        <v>2997</v>
      </c>
    </row>
    <row r="429" spans="1:4">
      <c r="A429" t="s">
        <v>2245</v>
      </c>
      <c r="B429">
        <v>6</v>
      </c>
      <c r="C429" t="s">
        <v>2713</v>
      </c>
      <c r="D429" t="s">
        <v>2713</v>
      </c>
    </row>
    <row r="430" spans="1:4">
      <c r="A430" t="s">
        <v>2245</v>
      </c>
      <c r="B430">
        <v>7</v>
      </c>
      <c r="C430" t="s">
        <v>2714</v>
      </c>
      <c r="D430" t="s">
        <v>2714</v>
      </c>
    </row>
    <row r="431" spans="1:4">
      <c r="A431" t="s">
        <v>2245</v>
      </c>
      <c r="B431">
        <v>8</v>
      </c>
      <c r="C431" t="s">
        <v>2715</v>
      </c>
      <c r="D431" t="s">
        <v>2998</v>
      </c>
    </row>
    <row r="432" spans="1:4">
      <c r="A432" t="s">
        <v>2245</v>
      </c>
      <c r="B432">
        <v>9</v>
      </c>
      <c r="C432" t="s">
        <v>2716</v>
      </c>
      <c r="D432" t="s">
        <v>2999</v>
      </c>
    </row>
    <row r="433" spans="1:4">
      <c r="A433" t="s">
        <v>2245</v>
      </c>
      <c r="B433">
        <v>10</v>
      </c>
      <c r="C433" t="s">
        <v>2717</v>
      </c>
      <c r="D433" t="s">
        <v>3000</v>
      </c>
    </row>
    <row r="434" spans="1:4">
      <c r="A434" t="s">
        <v>2245</v>
      </c>
      <c r="B434">
        <v>11</v>
      </c>
      <c r="C434" t="s">
        <v>2718</v>
      </c>
      <c r="D434" t="s">
        <v>2718</v>
      </c>
    </row>
    <row r="435" spans="1:4">
      <c r="A435" t="s">
        <v>2245</v>
      </c>
      <c r="B435">
        <v>12</v>
      </c>
      <c r="C435" t="s">
        <v>2719</v>
      </c>
      <c r="D435" t="s">
        <v>3001</v>
      </c>
    </row>
    <row r="436" spans="1:4">
      <c r="A436" t="s">
        <v>2245</v>
      </c>
      <c r="B436">
        <v>13</v>
      </c>
      <c r="C436" t="s">
        <v>2720</v>
      </c>
      <c r="D436" t="s">
        <v>2720</v>
      </c>
    </row>
    <row r="437" spans="1:4">
      <c r="A437" t="s">
        <v>2245</v>
      </c>
      <c r="B437">
        <v>14</v>
      </c>
      <c r="C437" t="s">
        <v>2721</v>
      </c>
      <c r="D437" t="s">
        <v>2721</v>
      </c>
    </row>
    <row r="438" spans="1:4">
      <c r="A438" t="s">
        <v>2245</v>
      </c>
      <c r="B438">
        <v>15</v>
      </c>
      <c r="C438" t="s">
        <v>2722</v>
      </c>
      <c r="D438" t="s">
        <v>3002</v>
      </c>
    </row>
    <row r="439" spans="1:4">
      <c r="A439" t="s">
        <v>2245</v>
      </c>
      <c r="B439">
        <v>16</v>
      </c>
      <c r="C439" t="s">
        <v>2723</v>
      </c>
      <c r="D439" t="s">
        <v>2723</v>
      </c>
    </row>
    <row r="440" spans="1:4">
      <c r="A440" t="s">
        <v>2245</v>
      </c>
      <c r="B440">
        <v>17</v>
      </c>
      <c r="C440" t="s">
        <v>2724</v>
      </c>
      <c r="D440" t="s">
        <v>3003</v>
      </c>
    </row>
    <row r="441" spans="1:4">
      <c r="A441" t="s">
        <v>2245</v>
      </c>
      <c r="B441">
        <v>18</v>
      </c>
      <c r="C441" t="s">
        <v>2725</v>
      </c>
      <c r="D441" t="s">
        <v>3004</v>
      </c>
    </row>
    <row r="442" spans="1:4">
      <c r="A442" t="s">
        <v>2245</v>
      </c>
      <c r="B442">
        <v>19</v>
      </c>
      <c r="C442" t="s">
        <v>2726</v>
      </c>
      <c r="D442" t="s">
        <v>2726</v>
      </c>
    </row>
    <row r="443" spans="1:4">
      <c r="A443" t="s">
        <v>2245</v>
      </c>
      <c r="B443">
        <v>20</v>
      </c>
      <c r="C443" t="s">
        <v>2727</v>
      </c>
      <c r="D443" t="s">
        <v>2727</v>
      </c>
    </row>
    <row r="444" spans="1:4">
      <c r="A444" t="s">
        <v>2245</v>
      </c>
      <c r="B444">
        <v>21</v>
      </c>
      <c r="C444" t="s">
        <v>2728</v>
      </c>
      <c r="D444" t="s">
        <v>2728</v>
      </c>
    </row>
    <row r="445" spans="1:4">
      <c r="A445" t="s">
        <v>2245</v>
      </c>
      <c r="B445">
        <v>22</v>
      </c>
      <c r="C445" t="s">
        <v>2729</v>
      </c>
      <c r="D445" t="s">
        <v>2729</v>
      </c>
    </row>
    <row r="446" spans="1:4">
      <c r="A446" t="s">
        <v>2245</v>
      </c>
      <c r="B446">
        <v>23</v>
      </c>
      <c r="C446" t="s">
        <v>2730</v>
      </c>
      <c r="D446" t="s">
        <v>2730</v>
      </c>
    </row>
    <row r="447" spans="1:4">
      <c r="A447" t="s">
        <v>2245</v>
      </c>
      <c r="B447">
        <v>24</v>
      </c>
      <c r="C447" t="s">
        <v>2731</v>
      </c>
      <c r="D447" t="s">
        <v>2731</v>
      </c>
    </row>
    <row r="448" spans="1:4">
      <c r="A448" t="s">
        <v>2245</v>
      </c>
      <c r="B448">
        <v>25</v>
      </c>
      <c r="C448" t="s">
        <v>2732</v>
      </c>
      <c r="D448" t="s">
        <v>2732</v>
      </c>
    </row>
    <row r="449" spans="1:4">
      <c r="A449" t="s">
        <v>2245</v>
      </c>
      <c r="B449">
        <v>26</v>
      </c>
      <c r="C449" t="s">
        <v>2733</v>
      </c>
      <c r="D449" t="s">
        <v>2733</v>
      </c>
    </row>
    <row r="450" spans="1:4">
      <c r="A450" t="s">
        <v>2245</v>
      </c>
      <c r="B450">
        <v>27</v>
      </c>
      <c r="C450" t="s">
        <v>2734</v>
      </c>
      <c r="D450" t="s">
        <v>2734</v>
      </c>
    </row>
    <row r="451" spans="1:4">
      <c r="A451" t="s">
        <v>2245</v>
      </c>
      <c r="B451">
        <v>28</v>
      </c>
      <c r="C451" t="s">
        <v>2735</v>
      </c>
      <c r="D451" t="s">
        <v>2735</v>
      </c>
    </row>
    <row r="452" spans="1:4">
      <c r="A452" t="s">
        <v>2245</v>
      </c>
      <c r="B452">
        <v>29</v>
      </c>
      <c r="C452" t="s">
        <v>2736</v>
      </c>
      <c r="D452" t="s">
        <v>2736</v>
      </c>
    </row>
    <row r="453" spans="1:4">
      <c r="A453" t="s">
        <v>2245</v>
      </c>
      <c r="B453">
        <v>30</v>
      </c>
      <c r="C453" t="s">
        <v>2737</v>
      </c>
      <c r="D453" t="s">
        <v>2737</v>
      </c>
    </row>
    <row r="454" spans="1:4">
      <c r="A454" t="s">
        <v>2245</v>
      </c>
      <c r="B454">
        <v>31</v>
      </c>
      <c r="C454" t="s">
        <v>2738</v>
      </c>
      <c r="D454" t="s">
        <v>2738</v>
      </c>
    </row>
    <row r="455" spans="1:4">
      <c r="A455" t="s">
        <v>2245</v>
      </c>
      <c r="B455">
        <v>32</v>
      </c>
      <c r="C455" t="s">
        <v>2739</v>
      </c>
      <c r="D455" t="s">
        <v>3005</v>
      </c>
    </row>
    <row r="456" spans="1:4">
      <c r="A456" t="s">
        <v>2245</v>
      </c>
      <c r="B456">
        <v>33</v>
      </c>
      <c r="C456" t="s">
        <v>2740</v>
      </c>
      <c r="D456" t="s">
        <v>2740</v>
      </c>
    </row>
    <row r="457" spans="1:4">
      <c r="A457" t="s">
        <v>2245</v>
      </c>
      <c r="B457">
        <v>34</v>
      </c>
      <c r="C457" t="s">
        <v>2741</v>
      </c>
      <c r="D457" t="s">
        <v>2741</v>
      </c>
    </row>
    <row r="458" spans="1:4">
      <c r="A458" t="s">
        <v>2245</v>
      </c>
      <c r="B458">
        <v>35</v>
      </c>
      <c r="C458" t="s">
        <v>2742</v>
      </c>
      <c r="D458" t="s">
        <v>2742</v>
      </c>
    </row>
    <row r="459" spans="1:4">
      <c r="A459" t="s">
        <v>2245</v>
      </c>
      <c r="B459">
        <v>36</v>
      </c>
      <c r="C459" t="s">
        <v>2743</v>
      </c>
      <c r="D459" t="s">
        <v>2743</v>
      </c>
    </row>
    <row r="460" spans="1:4">
      <c r="A460" t="s">
        <v>2245</v>
      </c>
      <c r="B460">
        <v>37</v>
      </c>
      <c r="C460" t="s">
        <v>2744</v>
      </c>
      <c r="D460" t="s">
        <v>2744</v>
      </c>
    </row>
    <row r="461" spans="1:4">
      <c r="A461" t="s">
        <v>2245</v>
      </c>
      <c r="B461">
        <v>38</v>
      </c>
      <c r="C461" t="s">
        <v>2745</v>
      </c>
      <c r="D461" t="s">
        <v>2745</v>
      </c>
    </row>
    <row r="462" spans="1:4">
      <c r="A462" t="s">
        <v>2245</v>
      </c>
      <c r="B462">
        <v>39</v>
      </c>
      <c r="C462" t="s">
        <v>2746</v>
      </c>
      <c r="D462" t="s">
        <v>3006</v>
      </c>
    </row>
    <row r="463" spans="1:4">
      <c r="A463" t="s">
        <v>2245</v>
      </c>
      <c r="B463">
        <v>40</v>
      </c>
      <c r="C463" t="s">
        <v>2747</v>
      </c>
      <c r="D463" t="s">
        <v>2747</v>
      </c>
    </row>
    <row r="464" spans="1:4">
      <c r="A464" t="s">
        <v>2245</v>
      </c>
      <c r="B464">
        <v>41</v>
      </c>
      <c r="C464" t="s">
        <v>2748</v>
      </c>
      <c r="D464" t="s">
        <v>2748</v>
      </c>
    </row>
    <row r="465" spans="1:4">
      <c r="A465" t="s">
        <v>2245</v>
      </c>
      <c r="B465">
        <v>42</v>
      </c>
      <c r="C465" t="s">
        <v>2749</v>
      </c>
      <c r="D465" t="s">
        <v>2749</v>
      </c>
    </row>
    <row r="466" spans="1:4">
      <c r="A466" t="s">
        <v>2245</v>
      </c>
      <c r="B466">
        <v>43</v>
      </c>
      <c r="C466" t="s">
        <v>2750</v>
      </c>
      <c r="D466" t="s">
        <v>2750</v>
      </c>
    </row>
    <row r="467" spans="1:4">
      <c r="A467" t="s">
        <v>2245</v>
      </c>
      <c r="B467">
        <v>44</v>
      </c>
      <c r="C467" t="s">
        <v>2751</v>
      </c>
      <c r="D467" t="s">
        <v>2751</v>
      </c>
    </row>
    <row r="468" spans="1:4">
      <c r="A468" t="s">
        <v>2245</v>
      </c>
      <c r="B468">
        <v>45</v>
      </c>
      <c r="C468" t="s">
        <v>2752</v>
      </c>
      <c r="D468" t="s">
        <v>2752</v>
      </c>
    </row>
    <row r="469" spans="1:4">
      <c r="A469" t="s">
        <v>2245</v>
      </c>
      <c r="B469">
        <v>46</v>
      </c>
      <c r="C469" t="s">
        <v>2753</v>
      </c>
      <c r="D469" t="s">
        <v>2753</v>
      </c>
    </row>
    <row r="470" spans="1:4">
      <c r="A470" t="s">
        <v>2245</v>
      </c>
      <c r="B470">
        <v>47</v>
      </c>
      <c r="C470" t="s">
        <v>2754</v>
      </c>
      <c r="D470" t="s">
        <v>2754</v>
      </c>
    </row>
    <row r="471" spans="1:4">
      <c r="A471" t="s">
        <v>2245</v>
      </c>
      <c r="B471">
        <v>48</v>
      </c>
      <c r="C471" t="s">
        <v>2755</v>
      </c>
      <c r="D471" t="s">
        <v>3007</v>
      </c>
    </row>
    <row r="472" spans="1:4">
      <c r="A472" t="s">
        <v>2245</v>
      </c>
      <c r="B472">
        <v>49</v>
      </c>
      <c r="C472" t="s">
        <v>2756</v>
      </c>
      <c r="D472" t="s">
        <v>2756</v>
      </c>
    </row>
    <row r="473" spans="1:4">
      <c r="A473" t="s">
        <v>2245</v>
      </c>
      <c r="B473">
        <v>50</v>
      </c>
      <c r="C473" t="s">
        <v>2757</v>
      </c>
      <c r="D473" t="s">
        <v>2757</v>
      </c>
    </row>
    <row r="474" spans="1:4">
      <c r="A474" t="s">
        <v>2245</v>
      </c>
      <c r="B474">
        <v>51</v>
      </c>
      <c r="C474" t="s">
        <v>2758</v>
      </c>
      <c r="D474" t="s">
        <v>3008</v>
      </c>
    </row>
    <row r="475" spans="1:4">
      <c r="A475" t="s">
        <v>2245</v>
      </c>
      <c r="B475">
        <v>52</v>
      </c>
      <c r="C475" t="s">
        <v>2759</v>
      </c>
      <c r="D475" t="s">
        <v>2759</v>
      </c>
    </row>
    <row r="476" spans="1:4">
      <c r="A476" t="s">
        <v>2245</v>
      </c>
      <c r="B476">
        <v>53</v>
      </c>
      <c r="C476" t="s">
        <v>2760</v>
      </c>
      <c r="D476" t="s">
        <v>2760</v>
      </c>
    </row>
    <row r="477" spans="1:4">
      <c r="A477" t="s">
        <v>2245</v>
      </c>
      <c r="B477">
        <v>54</v>
      </c>
      <c r="C477" t="s">
        <v>2761</v>
      </c>
      <c r="D477" t="s">
        <v>3009</v>
      </c>
    </row>
    <row r="478" spans="1:4">
      <c r="A478" t="s">
        <v>2245</v>
      </c>
      <c r="B478">
        <v>55</v>
      </c>
      <c r="C478" t="s">
        <v>2762</v>
      </c>
      <c r="D478" t="s">
        <v>3010</v>
      </c>
    </row>
    <row r="479" spans="1:4">
      <c r="A479" t="s">
        <v>2245</v>
      </c>
      <c r="B479">
        <v>56</v>
      </c>
      <c r="C479" t="s">
        <v>2763</v>
      </c>
      <c r="D479" t="s">
        <v>3011</v>
      </c>
    </row>
    <row r="480" spans="1:4">
      <c r="A480" t="s">
        <v>2245</v>
      </c>
      <c r="B480">
        <v>57</v>
      </c>
      <c r="C480" t="s">
        <v>2764</v>
      </c>
      <c r="D480" t="s">
        <v>2764</v>
      </c>
    </row>
    <row r="481" spans="1:4">
      <c r="A481" t="s">
        <v>2245</v>
      </c>
      <c r="B481">
        <v>58</v>
      </c>
      <c r="C481" t="s">
        <v>2765</v>
      </c>
      <c r="D481" t="s">
        <v>3012</v>
      </c>
    </row>
    <row r="482" spans="1:4">
      <c r="A482" t="s">
        <v>2245</v>
      </c>
      <c r="B482">
        <v>59</v>
      </c>
      <c r="C482" t="s">
        <v>2766</v>
      </c>
      <c r="D482" t="s">
        <v>2766</v>
      </c>
    </row>
    <row r="483" spans="1:4">
      <c r="A483" t="s">
        <v>2245</v>
      </c>
      <c r="B483">
        <v>60</v>
      </c>
      <c r="C483" t="s">
        <v>2767</v>
      </c>
      <c r="D483" t="s">
        <v>2767</v>
      </c>
    </row>
    <row r="484" spans="1:4">
      <c r="A484" t="s">
        <v>2245</v>
      </c>
      <c r="B484">
        <v>61</v>
      </c>
      <c r="C484" t="s">
        <v>2768</v>
      </c>
      <c r="D484" t="s">
        <v>2768</v>
      </c>
    </row>
    <row r="485" spans="1:4">
      <c r="A485" t="s">
        <v>2245</v>
      </c>
      <c r="B485">
        <v>62</v>
      </c>
      <c r="C485" t="s">
        <v>2769</v>
      </c>
      <c r="D485" t="s">
        <v>2769</v>
      </c>
    </row>
    <row r="486" spans="1:4">
      <c r="A486" t="s">
        <v>2245</v>
      </c>
      <c r="B486">
        <v>63</v>
      </c>
      <c r="C486" t="s">
        <v>2770</v>
      </c>
      <c r="D486" t="s">
        <v>3013</v>
      </c>
    </row>
    <row r="487" spans="1:4">
      <c r="A487" t="s">
        <v>2245</v>
      </c>
      <c r="B487">
        <v>64</v>
      </c>
      <c r="C487" t="s">
        <v>2771</v>
      </c>
      <c r="D487" t="s">
        <v>3014</v>
      </c>
    </row>
    <row r="488" spans="1:4">
      <c r="A488" t="s">
        <v>2245</v>
      </c>
      <c r="B488">
        <v>65</v>
      </c>
      <c r="C488" t="s">
        <v>2772</v>
      </c>
      <c r="D488" t="s">
        <v>2772</v>
      </c>
    </row>
    <row r="489" spans="1:4">
      <c r="A489" t="s">
        <v>2245</v>
      </c>
      <c r="B489">
        <v>66</v>
      </c>
      <c r="C489" t="s">
        <v>2773</v>
      </c>
      <c r="D489" t="s">
        <v>3015</v>
      </c>
    </row>
    <row r="490" spans="1:4">
      <c r="A490" t="s">
        <v>2245</v>
      </c>
      <c r="B490">
        <v>67</v>
      </c>
      <c r="C490" t="s">
        <v>2774</v>
      </c>
      <c r="D490" t="s">
        <v>3016</v>
      </c>
    </row>
    <row r="491" spans="1:4">
      <c r="A491" t="s">
        <v>2245</v>
      </c>
      <c r="B491">
        <v>68</v>
      </c>
      <c r="C491" t="s">
        <v>2775</v>
      </c>
      <c r="D491" t="s">
        <v>3017</v>
      </c>
    </row>
    <row r="492" spans="1:4">
      <c r="A492" t="s">
        <v>2245</v>
      </c>
      <c r="B492">
        <v>69</v>
      </c>
      <c r="C492" t="s">
        <v>2776</v>
      </c>
      <c r="D492" t="s">
        <v>2776</v>
      </c>
    </row>
    <row r="493" spans="1:4">
      <c r="A493" t="s">
        <v>2245</v>
      </c>
      <c r="B493">
        <v>70</v>
      </c>
      <c r="C493" t="s">
        <v>2777</v>
      </c>
      <c r="D493" t="s">
        <v>2777</v>
      </c>
    </row>
    <row r="494" spans="1:4">
      <c r="A494" t="s">
        <v>2245</v>
      </c>
      <c r="B494">
        <v>71</v>
      </c>
      <c r="C494" t="s">
        <v>2778</v>
      </c>
      <c r="D494" t="s">
        <v>2778</v>
      </c>
    </row>
    <row r="495" spans="1:4">
      <c r="A495" t="s">
        <v>2245</v>
      </c>
      <c r="B495">
        <v>72</v>
      </c>
      <c r="C495" t="s">
        <v>2779</v>
      </c>
      <c r="D495" t="s">
        <v>3018</v>
      </c>
    </row>
    <row r="496" spans="1:4">
      <c r="A496" t="s">
        <v>2245</v>
      </c>
      <c r="B496">
        <v>73</v>
      </c>
      <c r="C496" t="s">
        <v>2780</v>
      </c>
      <c r="D496" t="s">
        <v>2780</v>
      </c>
    </row>
    <row r="497" spans="1:4">
      <c r="A497" t="s">
        <v>2245</v>
      </c>
      <c r="B497">
        <v>74</v>
      </c>
      <c r="C497" t="s">
        <v>1559</v>
      </c>
      <c r="D497" t="s">
        <v>1559</v>
      </c>
    </row>
    <row r="498" spans="1:4">
      <c r="A498" t="s">
        <v>2245</v>
      </c>
      <c r="B498">
        <v>75</v>
      </c>
      <c r="C498" t="s">
        <v>2781</v>
      </c>
      <c r="D498" t="s">
        <v>3019</v>
      </c>
    </row>
    <row r="499" spans="1:4">
      <c r="A499" t="s">
        <v>2245</v>
      </c>
      <c r="B499">
        <v>76</v>
      </c>
      <c r="C499" t="s">
        <v>2782</v>
      </c>
      <c r="D499" t="s">
        <v>2782</v>
      </c>
    </row>
    <row r="500" spans="1:4">
      <c r="A500" t="s">
        <v>2245</v>
      </c>
      <c r="B500">
        <v>77</v>
      </c>
      <c r="C500" t="s">
        <v>2783</v>
      </c>
      <c r="D500" t="s">
        <v>3020</v>
      </c>
    </row>
    <row r="501" spans="1:4">
      <c r="A501" t="s">
        <v>2245</v>
      </c>
      <c r="B501">
        <v>78</v>
      </c>
      <c r="C501" t="s">
        <v>2784</v>
      </c>
      <c r="D501" t="s">
        <v>2784</v>
      </c>
    </row>
    <row r="502" spans="1:4">
      <c r="A502" t="s">
        <v>2245</v>
      </c>
      <c r="B502">
        <v>79</v>
      </c>
      <c r="C502" t="s">
        <v>2785</v>
      </c>
      <c r="D502" t="s">
        <v>2785</v>
      </c>
    </row>
    <row r="503" spans="1:4">
      <c r="A503" t="s">
        <v>2245</v>
      </c>
      <c r="B503">
        <v>80</v>
      </c>
      <c r="C503" t="s">
        <v>2786</v>
      </c>
      <c r="D503" t="s">
        <v>2786</v>
      </c>
    </row>
    <row r="504" spans="1:4">
      <c r="A504" t="s">
        <v>2245</v>
      </c>
      <c r="B504">
        <v>81</v>
      </c>
      <c r="C504" t="s">
        <v>2787</v>
      </c>
      <c r="D504" t="s">
        <v>2787</v>
      </c>
    </row>
    <row r="505" spans="1:4">
      <c r="A505" t="s">
        <v>2245</v>
      </c>
      <c r="B505">
        <v>82</v>
      </c>
      <c r="C505" t="s">
        <v>2788</v>
      </c>
      <c r="D505" t="s">
        <v>2788</v>
      </c>
    </row>
    <row r="506" spans="1:4">
      <c r="A506" t="s">
        <v>2245</v>
      </c>
      <c r="B506">
        <v>83</v>
      </c>
      <c r="C506" t="s">
        <v>2789</v>
      </c>
      <c r="D506" t="s">
        <v>2789</v>
      </c>
    </row>
    <row r="507" spans="1:4">
      <c r="A507" t="s">
        <v>2245</v>
      </c>
      <c r="B507">
        <v>84</v>
      </c>
      <c r="C507" t="s">
        <v>2790</v>
      </c>
      <c r="D507" t="s">
        <v>2790</v>
      </c>
    </row>
    <row r="508" spans="1:4">
      <c r="A508" t="s">
        <v>2245</v>
      </c>
      <c r="B508">
        <v>85</v>
      </c>
      <c r="C508" t="s">
        <v>2791</v>
      </c>
      <c r="D508" t="s">
        <v>3021</v>
      </c>
    </row>
    <row r="509" spans="1:4">
      <c r="A509" t="s">
        <v>2245</v>
      </c>
      <c r="B509">
        <v>86</v>
      </c>
      <c r="C509" t="s">
        <v>2792</v>
      </c>
      <c r="D509" t="s">
        <v>2792</v>
      </c>
    </row>
    <row r="510" spans="1:4">
      <c r="A510" t="s">
        <v>2245</v>
      </c>
      <c r="B510">
        <v>87</v>
      </c>
      <c r="C510" t="s">
        <v>2793</v>
      </c>
      <c r="D510" t="s">
        <v>3022</v>
      </c>
    </row>
    <row r="511" spans="1:4">
      <c r="A511" t="s">
        <v>2245</v>
      </c>
      <c r="B511">
        <v>88</v>
      </c>
      <c r="C511" t="s">
        <v>2794</v>
      </c>
      <c r="D511" t="s">
        <v>2794</v>
      </c>
    </row>
    <row r="512" spans="1:4">
      <c r="A512" t="s">
        <v>2245</v>
      </c>
      <c r="B512">
        <v>89</v>
      </c>
      <c r="C512" t="s">
        <v>2795</v>
      </c>
      <c r="D512" t="s">
        <v>2795</v>
      </c>
    </row>
    <row r="513" spans="1:4">
      <c r="A513" t="s">
        <v>2245</v>
      </c>
      <c r="B513">
        <v>90</v>
      </c>
      <c r="C513" t="s">
        <v>2796</v>
      </c>
      <c r="D513" t="s">
        <v>2796</v>
      </c>
    </row>
    <row r="514" spans="1:4">
      <c r="A514" t="s">
        <v>2245</v>
      </c>
      <c r="B514">
        <v>91</v>
      </c>
      <c r="C514" t="s">
        <v>2797</v>
      </c>
      <c r="D514" t="s">
        <v>2797</v>
      </c>
    </row>
    <row r="515" spans="1:4">
      <c r="A515" t="s">
        <v>2245</v>
      </c>
      <c r="B515">
        <v>92</v>
      </c>
      <c r="C515" t="s">
        <v>2798</v>
      </c>
      <c r="D515" t="s">
        <v>2798</v>
      </c>
    </row>
    <row r="516" spans="1:4">
      <c r="A516" t="s">
        <v>2245</v>
      </c>
      <c r="B516">
        <v>93</v>
      </c>
      <c r="C516" t="s">
        <v>2799</v>
      </c>
      <c r="D516" t="s">
        <v>2799</v>
      </c>
    </row>
    <row r="517" spans="1:4">
      <c r="A517" t="s">
        <v>2245</v>
      </c>
      <c r="B517">
        <v>94</v>
      </c>
      <c r="C517" t="s">
        <v>2800</v>
      </c>
      <c r="D517" t="s">
        <v>2800</v>
      </c>
    </row>
    <row r="518" spans="1:4">
      <c r="A518" t="s">
        <v>2245</v>
      </c>
      <c r="B518">
        <v>95</v>
      </c>
      <c r="C518" t="s">
        <v>2801</v>
      </c>
      <c r="D518" t="s">
        <v>2801</v>
      </c>
    </row>
    <row r="519" spans="1:4">
      <c r="A519" t="s">
        <v>2245</v>
      </c>
      <c r="B519">
        <v>96</v>
      </c>
      <c r="C519" t="s">
        <v>2802</v>
      </c>
      <c r="D519" t="s">
        <v>2802</v>
      </c>
    </row>
    <row r="520" spans="1:4">
      <c r="A520" t="s">
        <v>2245</v>
      </c>
      <c r="B520">
        <v>97</v>
      </c>
      <c r="C520" t="s">
        <v>2803</v>
      </c>
      <c r="D520" t="s">
        <v>3023</v>
      </c>
    </row>
    <row r="521" spans="1:4">
      <c r="A521" t="s">
        <v>2245</v>
      </c>
      <c r="B521">
        <v>98</v>
      </c>
      <c r="C521" t="s">
        <v>2804</v>
      </c>
      <c r="D521" t="s">
        <v>2804</v>
      </c>
    </row>
    <row r="522" spans="1:4">
      <c r="A522" t="s">
        <v>2245</v>
      </c>
      <c r="B522">
        <v>99</v>
      </c>
      <c r="C522" t="s">
        <v>2805</v>
      </c>
      <c r="D522" t="s">
        <v>2805</v>
      </c>
    </row>
    <row r="523" spans="1:4">
      <c r="A523" t="s">
        <v>2245</v>
      </c>
      <c r="B523">
        <v>100</v>
      </c>
      <c r="C523" t="s">
        <v>2806</v>
      </c>
      <c r="D523" t="s">
        <v>2806</v>
      </c>
    </row>
    <row r="524" spans="1:4">
      <c r="A524" t="s">
        <v>2245</v>
      </c>
      <c r="B524">
        <v>101</v>
      </c>
      <c r="C524" t="s">
        <v>2807</v>
      </c>
      <c r="D524" t="s">
        <v>2807</v>
      </c>
    </row>
    <row r="525" spans="1:4">
      <c r="A525" t="s">
        <v>2245</v>
      </c>
      <c r="B525">
        <v>102</v>
      </c>
      <c r="C525" t="s">
        <v>2808</v>
      </c>
      <c r="D525" t="s">
        <v>2808</v>
      </c>
    </row>
    <row r="526" spans="1:4">
      <c r="A526" t="s">
        <v>2245</v>
      </c>
      <c r="B526">
        <v>103</v>
      </c>
      <c r="C526" t="s">
        <v>2809</v>
      </c>
      <c r="D526" t="s">
        <v>2809</v>
      </c>
    </row>
    <row r="527" spans="1:4">
      <c r="A527" t="s">
        <v>2245</v>
      </c>
      <c r="B527">
        <v>104</v>
      </c>
      <c r="C527" t="s">
        <v>2810</v>
      </c>
      <c r="D527" t="s">
        <v>2810</v>
      </c>
    </row>
    <row r="528" spans="1:4">
      <c r="A528" t="s">
        <v>2245</v>
      </c>
      <c r="B528">
        <v>105</v>
      </c>
      <c r="C528" t="s">
        <v>2811</v>
      </c>
      <c r="D528" t="s">
        <v>2811</v>
      </c>
    </row>
    <row r="529" spans="1:4">
      <c r="A529" t="s">
        <v>2245</v>
      </c>
      <c r="B529">
        <v>106</v>
      </c>
      <c r="C529" t="s">
        <v>2812</v>
      </c>
      <c r="D529" t="s">
        <v>2812</v>
      </c>
    </row>
    <row r="530" spans="1:4">
      <c r="A530" t="s">
        <v>2245</v>
      </c>
      <c r="B530">
        <v>107</v>
      </c>
      <c r="C530" t="s">
        <v>2813</v>
      </c>
      <c r="D530" t="s">
        <v>3024</v>
      </c>
    </row>
    <row r="531" spans="1:4">
      <c r="A531" t="s">
        <v>2245</v>
      </c>
      <c r="B531">
        <v>108</v>
      </c>
      <c r="C531" t="s">
        <v>2814</v>
      </c>
      <c r="D531" t="s">
        <v>2814</v>
      </c>
    </row>
    <row r="532" spans="1:4">
      <c r="A532" t="s">
        <v>2245</v>
      </c>
      <c r="B532">
        <v>109</v>
      </c>
      <c r="C532" t="s">
        <v>2815</v>
      </c>
      <c r="D532" t="s">
        <v>3025</v>
      </c>
    </row>
    <row r="533" spans="1:4">
      <c r="A533" t="s">
        <v>2245</v>
      </c>
      <c r="B533">
        <v>110</v>
      </c>
      <c r="C533" t="s">
        <v>2816</v>
      </c>
      <c r="D533" t="s">
        <v>3026</v>
      </c>
    </row>
    <row r="534" spans="1:4">
      <c r="A534" t="s">
        <v>2245</v>
      </c>
      <c r="B534">
        <v>111</v>
      </c>
      <c r="C534" t="s">
        <v>2817</v>
      </c>
      <c r="D534" t="s">
        <v>2817</v>
      </c>
    </row>
    <row r="535" spans="1:4">
      <c r="A535" t="s">
        <v>2245</v>
      </c>
      <c r="B535">
        <v>112</v>
      </c>
      <c r="C535" t="s">
        <v>2818</v>
      </c>
      <c r="D535" t="s">
        <v>2818</v>
      </c>
    </row>
    <row r="536" spans="1:4">
      <c r="A536" t="s">
        <v>2245</v>
      </c>
      <c r="B536">
        <v>113</v>
      </c>
      <c r="C536" t="s">
        <v>2819</v>
      </c>
      <c r="D536" t="s">
        <v>2819</v>
      </c>
    </row>
    <row r="537" spans="1:4">
      <c r="A537" t="s">
        <v>2245</v>
      </c>
      <c r="B537">
        <v>114</v>
      </c>
      <c r="C537" t="s">
        <v>2820</v>
      </c>
      <c r="D537" t="s">
        <v>2820</v>
      </c>
    </row>
    <row r="538" spans="1:4">
      <c r="A538" t="s">
        <v>2245</v>
      </c>
      <c r="B538">
        <v>115</v>
      </c>
      <c r="C538" t="s">
        <v>2821</v>
      </c>
      <c r="D538" t="s">
        <v>2821</v>
      </c>
    </row>
    <row r="539" spans="1:4">
      <c r="A539" t="s">
        <v>2245</v>
      </c>
      <c r="B539">
        <v>116</v>
      </c>
      <c r="C539" t="s">
        <v>2822</v>
      </c>
      <c r="D539" t="s">
        <v>3027</v>
      </c>
    </row>
    <row r="540" spans="1:4">
      <c r="A540" t="s">
        <v>2245</v>
      </c>
      <c r="B540">
        <v>117</v>
      </c>
      <c r="C540" t="s">
        <v>2823</v>
      </c>
      <c r="D540" t="s">
        <v>2823</v>
      </c>
    </row>
    <row r="541" spans="1:4">
      <c r="A541" t="s">
        <v>2245</v>
      </c>
      <c r="B541">
        <v>118</v>
      </c>
      <c r="C541" t="s">
        <v>2824</v>
      </c>
      <c r="D541" t="s">
        <v>3028</v>
      </c>
    </row>
    <row r="542" spans="1:4">
      <c r="A542" t="s">
        <v>2245</v>
      </c>
      <c r="B542">
        <v>119</v>
      </c>
      <c r="C542" t="s">
        <v>2825</v>
      </c>
      <c r="D542" t="s">
        <v>2825</v>
      </c>
    </row>
    <row r="543" spans="1:4">
      <c r="A543" t="s">
        <v>2245</v>
      </c>
      <c r="B543">
        <v>120</v>
      </c>
      <c r="C543" t="s">
        <v>2826</v>
      </c>
      <c r="D543" t="s">
        <v>2827</v>
      </c>
    </row>
    <row r="544" spans="1:4">
      <c r="A544" t="s">
        <v>2245</v>
      </c>
      <c r="B544">
        <v>121</v>
      </c>
      <c r="C544" t="s">
        <v>2828</v>
      </c>
      <c r="D544" t="s">
        <v>2828</v>
      </c>
    </row>
    <row r="545" spans="1:4">
      <c r="A545" t="s">
        <v>2245</v>
      </c>
      <c r="B545">
        <v>122</v>
      </c>
      <c r="C545" t="s">
        <v>2829</v>
      </c>
      <c r="D545" t="s">
        <v>2829</v>
      </c>
    </row>
    <row r="546" spans="1:4">
      <c r="A546" t="s">
        <v>2245</v>
      </c>
      <c r="B546">
        <v>123</v>
      </c>
      <c r="C546" t="s">
        <v>2830</v>
      </c>
      <c r="D546" t="s">
        <v>2830</v>
      </c>
    </row>
    <row r="547" spans="1:4">
      <c r="A547" t="s">
        <v>2245</v>
      </c>
      <c r="B547">
        <v>124</v>
      </c>
      <c r="C547" t="s">
        <v>2831</v>
      </c>
      <c r="D547" t="s">
        <v>2831</v>
      </c>
    </row>
    <row r="548" spans="1:4">
      <c r="A548" t="s">
        <v>2245</v>
      </c>
      <c r="B548">
        <v>125</v>
      </c>
      <c r="C548" t="s">
        <v>2832</v>
      </c>
      <c r="D548" t="s">
        <v>2832</v>
      </c>
    </row>
    <row r="549" spans="1:4">
      <c r="A549" t="s">
        <v>2245</v>
      </c>
      <c r="B549">
        <v>126</v>
      </c>
      <c r="C549" t="s">
        <v>2833</v>
      </c>
      <c r="D549" t="s">
        <v>2833</v>
      </c>
    </row>
    <row r="550" spans="1:4">
      <c r="A550" t="s">
        <v>2245</v>
      </c>
      <c r="B550">
        <v>127</v>
      </c>
      <c r="C550" t="s">
        <v>2834</v>
      </c>
      <c r="D550" t="s">
        <v>2834</v>
      </c>
    </row>
    <row r="551" spans="1:4">
      <c r="A551" t="s">
        <v>2245</v>
      </c>
      <c r="B551">
        <v>128</v>
      </c>
      <c r="C551" t="s">
        <v>2835</v>
      </c>
      <c r="D551" t="s">
        <v>2835</v>
      </c>
    </row>
    <row r="552" spans="1:4">
      <c r="A552" t="s">
        <v>2245</v>
      </c>
      <c r="B552">
        <v>129</v>
      </c>
      <c r="C552" t="s">
        <v>2836</v>
      </c>
      <c r="D552" t="s">
        <v>2836</v>
      </c>
    </row>
    <row r="553" spans="1:4">
      <c r="A553" t="s">
        <v>2245</v>
      </c>
      <c r="B553">
        <v>130</v>
      </c>
      <c r="C553" t="s">
        <v>2837</v>
      </c>
      <c r="D553" t="s">
        <v>2837</v>
      </c>
    </row>
    <row r="554" spans="1:4">
      <c r="A554" t="s">
        <v>2245</v>
      </c>
      <c r="B554">
        <v>131</v>
      </c>
      <c r="C554" t="s">
        <v>2838</v>
      </c>
      <c r="D554" t="s">
        <v>2838</v>
      </c>
    </row>
    <row r="555" spans="1:4">
      <c r="A555" t="s">
        <v>2245</v>
      </c>
      <c r="B555">
        <v>132</v>
      </c>
      <c r="C555" t="s">
        <v>2839</v>
      </c>
      <c r="D555" t="s">
        <v>2839</v>
      </c>
    </row>
    <row r="556" spans="1:4">
      <c r="A556" t="s">
        <v>2245</v>
      </c>
      <c r="B556">
        <v>133</v>
      </c>
      <c r="C556" t="s">
        <v>2840</v>
      </c>
      <c r="D556" t="s">
        <v>2840</v>
      </c>
    </row>
    <row r="557" spans="1:4">
      <c r="A557" t="s">
        <v>2245</v>
      </c>
      <c r="B557">
        <v>134</v>
      </c>
      <c r="C557" t="s">
        <v>2841</v>
      </c>
      <c r="D557" t="s">
        <v>2841</v>
      </c>
    </row>
    <row r="558" spans="1:4">
      <c r="A558" t="s">
        <v>2245</v>
      </c>
      <c r="B558">
        <v>135</v>
      </c>
      <c r="C558" t="s">
        <v>2842</v>
      </c>
      <c r="D558" t="s">
        <v>2842</v>
      </c>
    </row>
    <row r="559" spans="1:4">
      <c r="A559" t="s">
        <v>2245</v>
      </c>
      <c r="B559">
        <v>136</v>
      </c>
      <c r="C559" t="s">
        <v>2843</v>
      </c>
      <c r="D559" t="s">
        <v>2843</v>
      </c>
    </row>
    <row r="560" spans="1:4">
      <c r="A560" t="s">
        <v>2245</v>
      </c>
      <c r="B560">
        <v>137</v>
      </c>
      <c r="C560" t="s">
        <v>2844</v>
      </c>
      <c r="D560" t="s">
        <v>2844</v>
      </c>
    </row>
    <row r="561" spans="1:4">
      <c r="A561" t="s">
        <v>2245</v>
      </c>
      <c r="B561">
        <v>138</v>
      </c>
      <c r="C561" t="s">
        <v>2845</v>
      </c>
      <c r="D561" t="s">
        <v>2845</v>
      </c>
    </row>
    <row r="562" spans="1:4">
      <c r="A562" t="s">
        <v>2245</v>
      </c>
      <c r="B562">
        <v>139</v>
      </c>
      <c r="C562" t="s">
        <v>2846</v>
      </c>
      <c r="D562" t="s">
        <v>2846</v>
      </c>
    </row>
    <row r="563" spans="1:4">
      <c r="A563" t="s">
        <v>2245</v>
      </c>
      <c r="B563">
        <v>140</v>
      </c>
      <c r="C563" t="s">
        <v>2847</v>
      </c>
      <c r="D563" t="s">
        <v>3029</v>
      </c>
    </row>
    <row r="564" spans="1:4">
      <c r="A564" t="s">
        <v>2245</v>
      </c>
      <c r="B564">
        <v>141</v>
      </c>
      <c r="C564" t="s">
        <v>2848</v>
      </c>
      <c r="D564" t="s">
        <v>2848</v>
      </c>
    </row>
    <row r="565" spans="1:4">
      <c r="A565" t="s">
        <v>2245</v>
      </c>
      <c r="B565">
        <v>142</v>
      </c>
      <c r="C565" t="s">
        <v>2849</v>
      </c>
      <c r="D565" t="s">
        <v>2849</v>
      </c>
    </row>
    <row r="566" spans="1:4">
      <c r="A566" t="s">
        <v>2245</v>
      </c>
      <c r="B566">
        <v>143</v>
      </c>
      <c r="C566" t="s">
        <v>2850</v>
      </c>
      <c r="D566" t="s">
        <v>2850</v>
      </c>
    </row>
    <row r="567" spans="1:4">
      <c r="A567" t="s">
        <v>2245</v>
      </c>
      <c r="B567">
        <v>144</v>
      </c>
      <c r="C567" t="s">
        <v>2851</v>
      </c>
      <c r="D567" t="s">
        <v>3030</v>
      </c>
    </row>
    <row r="568" spans="1:4">
      <c r="A568" t="s">
        <v>2245</v>
      </c>
      <c r="B568">
        <v>145</v>
      </c>
      <c r="C568" t="s">
        <v>2852</v>
      </c>
      <c r="D568" t="s">
        <v>2852</v>
      </c>
    </row>
    <row r="569" spans="1:4">
      <c r="A569" t="s">
        <v>2245</v>
      </c>
      <c r="B569">
        <v>146</v>
      </c>
      <c r="C569" t="s">
        <v>2853</v>
      </c>
      <c r="D569" t="s">
        <v>2853</v>
      </c>
    </row>
    <row r="570" spans="1:4">
      <c r="A570" t="s">
        <v>2245</v>
      </c>
      <c r="B570">
        <v>147</v>
      </c>
      <c r="C570" t="s">
        <v>2854</v>
      </c>
      <c r="D570" t="s">
        <v>2854</v>
      </c>
    </row>
    <row r="571" spans="1:4">
      <c r="A571" t="s">
        <v>2245</v>
      </c>
      <c r="B571">
        <v>148</v>
      </c>
      <c r="C571" t="s">
        <v>2855</v>
      </c>
      <c r="D571" t="s">
        <v>2855</v>
      </c>
    </row>
    <row r="572" spans="1:4">
      <c r="A572" t="s">
        <v>2245</v>
      </c>
      <c r="B572">
        <v>149</v>
      </c>
      <c r="C572" t="s">
        <v>2856</v>
      </c>
      <c r="D572" t="s">
        <v>2856</v>
      </c>
    </row>
    <row r="573" spans="1:4">
      <c r="A573" t="s">
        <v>2245</v>
      </c>
      <c r="B573">
        <v>150</v>
      </c>
      <c r="C573" t="s">
        <v>2857</v>
      </c>
      <c r="D573" t="s">
        <v>3031</v>
      </c>
    </row>
    <row r="574" spans="1:4">
      <c r="A574" t="s">
        <v>2245</v>
      </c>
      <c r="B574">
        <v>151</v>
      </c>
      <c r="C574" t="s">
        <v>2858</v>
      </c>
      <c r="D574" t="s">
        <v>3032</v>
      </c>
    </row>
    <row r="575" spans="1:4">
      <c r="A575" t="s">
        <v>2245</v>
      </c>
      <c r="B575">
        <v>152</v>
      </c>
      <c r="C575" t="s">
        <v>2859</v>
      </c>
      <c r="D575" t="s">
        <v>3033</v>
      </c>
    </row>
    <row r="576" spans="1:4">
      <c r="A576" t="s">
        <v>2245</v>
      </c>
      <c r="B576">
        <v>153</v>
      </c>
      <c r="C576" t="s">
        <v>2860</v>
      </c>
      <c r="D576" t="s">
        <v>2860</v>
      </c>
    </row>
    <row r="577" spans="1:4">
      <c r="A577" t="s">
        <v>2245</v>
      </c>
      <c r="B577">
        <v>154</v>
      </c>
      <c r="C577" t="s">
        <v>2861</v>
      </c>
      <c r="D577" t="s">
        <v>2861</v>
      </c>
    </row>
    <row r="578" spans="1:4">
      <c r="A578" t="s">
        <v>2245</v>
      </c>
      <c r="B578">
        <v>155</v>
      </c>
      <c r="C578" t="s">
        <v>2862</v>
      </c>
      <c r="D578" t="s">
        <v>2862</v>
      </c>
    </row>
    <row r="579" spans="1:4">
      <c r="A579" t="s">
        <v>2245</v>
      </c>
      <c r="B579">
        <v>156</v>
      </c>
      <c r="C579" t="s">
        <v>2863</v>
      </c>
      <c r="D579" t="s">
        <v>2863</v>
      </c>
    </row>
    <row r="580" spans="1:4">
      <c r="A580" t="s">
        <v>2245</v>
      </c>
      <c r="B580">
        <v>157</v>
      </c>
      <c r="C580" t="s">
        <v>2864</v>
      </c>
      <c r="D580" t="s">
        <v>2864</v>
      </c>
    </row>
    <row r="581" spans="1:4">
      <c r="A581" t="s">
        <v>2245</v>
      </c>
      <c r="B581">
        <v>158</v>
      </c>
      <c r="C581" t="s">
        <v>2865</v>
      </c>
      <c r="D581" t="s">
        <v>2865</v>
      </c>
    </row>
    <row r="582" spans="1:4">
      <c r="A582" t="s">
        <v>2245</v>
      </c>
      <c r="B582">
        <v>159</v>
      </c>
      <c r="C582" t="s">
        <v>2866</v>
      </c>
      <c r="D582" t="s">
        <v>2866</v>
      </c>
    </row>
    <row r="583" spans="1:4">
      <c r="A583" t="s">
        <v>2245</v>
      </c>
      <c r="B583">
        <v>160</v>
      </c>
      <c r="C583" t="s">
        <v>2867</v>
      </c>
      <c r="D583" t="s">
        <v>3034</v>
      </c>
    </row>
    <row r="584" spans="1:4">
      <c r="A584" t="s">
        <v>2245</v>
      </c>
      <c r="B584">
        <v>161</v>
      </c>
      <c r="C584" t="s">
        <v>2868</v>
      </c>
      <c r="D584" t="s">
        <v>2868</v>
      </c>
    </row>
    <row r="585" spans="1:4">
      <c r="A585" t="s">
        <v>2245</v>
      </c>
      <c r="B585">
        <v>162</v>
      </c>
      <c r="C585" t="s">
        <v>2869</v>
      </c>
      <c r="D585" t="s">
        <v>2869</v>
      </c>
    </row>
    <row r="586" spans="1:4">
      <c r="A586" t="s">
        <v>2245</v>
      </c>
      <c r="B586">
        <v>163</v>
      </c>
      <c r="C586" t="s">
        <v>2870</v>
      </c>
      <c r="D586" t="s">
        <v>2870</v>
      </c>
    </row>
    <row r="587" spans="1:4">
      <c r="A587" t="s">
        <v>2245</v>
      </c>
      <c r="B587">
        <v>164</v>
      </c>
      <c r="C587" t="s">
        <v>2871</v>
      </c>
      <c r="D587" t="s">
        <v>2871</v>
      </c>
    </row>
    <row r="588" spans="1:4">
      <c r="A588" t="s">
        <v>2245</v>
      </c>
      <c r="B588">
        <v>165</v>
      </c>
      <c r="C588" t="s">
        <v>2872</v>
      </c>
      <c r="D588" t="s">
        <v>2872</v>
      </c>
    </row>
    <row r="589" spans="1:4">
      <c r="A589" t="s">
        <v>2245</v>
      </c>
      <c r="B589">
        <v>166</v>
      </c>
      <c r="C589" t="s">
        <v>2873</v>
      </c>
      <c r="D589" t="s">
        <v>2873</v>
      </c>
    </row>
    <row r="590" spans="1:4">
      <c r="A590" t="s">
        <v>2245</v>
      </c>
      <c r="B590">
        <v>167</v>
      </c>
      <c r="C590" t="s">
        <v>2874</v>
      </c>
      <c r="D590" t="s">
        <v>3035</v>
      </c>
    </row>
    <row r="591" spans="1:4">
      <c r="A591" t="s">
        <v>2245</v>
      </c>
      <c r="B591">
        <v>168</v>
      </c>
      <c r="C591" t="s">
        <v>2875</v>
      </c>
      <c r="D591" t="s">
        <v>2875</v>
      </c>
    </row>
    <row r="592" spans="1:4">
      <c r="A592" t="s">
        <v>2245</v>
      </c>
      <c r="B592">
        <v>169</v>
      </c>
      <c r="C592" t="s">
        <v>2876</v>
      </c>
      <c r="D592" t="s">
        <v>2876</v>
      </c>
    </row>
    <row r="593" spans="1:4">
      <c r="A593" t="s">
        <v>2245</v>
      </c>
      <c r="B593">
        <v>170</v>
      </c>
      <c r="C593" t="s">
        <v>2877</v>
      </c>
      <c r="D593" t="s">
        <v>2877</v>
      </c>
    </row>
    <row r="594" spans="1:4">
      <c r="A594" t="s">
        <v>2245</v>
      </c>
      <c r="B594">
        <v>171</v>
      </c>
      <c r="C594" t="s">
        <v>2878</v>
      </c>
      <c r="D594" t="s">
        <v>2878</v>
      </c>
    </row>
    <row r="595" spans="1:4">
      <c r="A595" t="s">
        <v>2245</v>
      </c>
      <c r="B595">
        <v>172</v>
      </c>
      <c r="C595" t="s">
        <v>2879</v>
      </c>
      <c r="D595" t="s">
        <v>2879</v>
      </c>
    </row>
    <row r="596" spans="1:4">
      <c r="A596" t="s">
        <v>2245</v>
      </c>
      <c r="B596">
        <v>173</v>
      </c>
      <c r="C596" t="s">
        <v>2880</v>
      </c>
      <c r="D596" t="s">
        <v>2880</v>
      </c>
    </row>
    <row r="597" spans="1:4">
      <c r="A597" t="s">
        <v>2245</v>
      </c>
      <c r="B597">
        <v>174</v>
      </c>
      <c r="C597" t="s">
        <v>2881</v>
      </c>
      <c r="D597" t="s">
        <v>2881</v>
      </c>
    </row>
    <row r="598" spans="1:4">
      <c r="A598" t="s">
        <v>2245</v>
      </c>
      <c r="B598">
        <v>175</v>
      </c>
      <c r="C598" t="s">
        <v>2882</v>
      </c>
      <c r="D598" t="s">
        <v>3036</v>
      </c>
    </row>
    <row r="599" spans="1:4">
      <c r="A599" t="s">
        <v>2245</v>
      </c>
      <c r="B599">
        <v>176</v>
      </c>
      <c r="C599" t="s">
        <v>2883</v>
      </c>
      <c r="D599" t="s">
        <v>2883</v>
      </c>
    </row>
    <row r="600" spans="1:4">
      <c r="A600" t="s">
        <v>2245</v>
      </c>
      <c r="B600">
        <v>177</v>
      </c>
      <c r="C600" t="s">
        <v>2884</v>
      </c>
      <c r="D600" t="s">
        <v>3037</v>
      </c>
    </row>
    <row r="601" spans="1:4">
      <c r="A601" t="s">
        <v>2245</v>
      </c>
      <c r="B601">
        <v>178</v>
      </c>
      <c r="C601" t="s">
        <v>2885</v>
      </c>
      <c r="D601" t="s">
        <v>2885</v>
      </c>
    </row>
    <row r="602" spans="1:4">
      <c r="A602" t="s">
        <v>2245</v>
      </c>
      <c r="B602">
        <v>179</v>
      </c>
      <c r="C602" t="s">
        <v>2886</v>
      </c>
      <c r="D602" t="s">
        <v>2886</v>
      </c>
    </row>
    <row r="603" spans="1:4">
      <c r="A603" t="s">
        <v>2245</v>
      </c>
      <c r="B603">
        <v>180</v>
      </c>
      <c r="C603" t="s">
        <v>2887</v>
      </c>
      <c r="D603" t="s">
        <v>2887</v>
      </c>
    </row>
    <row r="604" spans="1:4">
      <c r="A604" t="s">
        <v>2245</v>
      </c>
      <c r="B604">
        <v>181</v>
      </c>
      <c r="C604" t="s">
        <v>2888</v>
      </c>
      <c r="D604" t="s">
        <v>2888</v>
      </c>
    </row>
    <row r="605" spans="1:4">
      <c r="A605" t="s">
        <v>2245</v>
      </c>
      <c r="B605">
        <v>182</v>
      </c>
      <c r="C605" t="s">
        <v>2889</v>
      </c>
      <c r="D605" t="s">
        <v>2889</v>
      </c>
    </row>
    <row r="606" spans="1:4">
      <c r="A606" t="s">
        <v>2245</v>
      </c>
      <c r="B606">
        <v>183</v>
      </c>
      <c r="C606" t="s">
        <v>2890</v>
      </c>
      <c r="D606" t="s">
        <v>3038</v>
      </c>
    </row>
    <row r="607" spans="1:4">
      <c r="A607" t="s">
        <v>2245</v>
      </c>
      <c r="B607">
        <v>184</v>
      </c>
      <c r="C607" t="s">
        <v>2891</v>
      </c>
      <c r="D607" t="s">
        <v>2891</v>
      </c>
    </row>
    <row r="608" spans="1:4">
      <c r="A608" t="s">
        <v>2245</v>
      </c>
      <c r="B608">
        <v>185</v>
      </c>
      <c r="C608" t="s">
        <v>2892</v>
      </c>
      <c r="D608" t="s">
        <v>2892</v>
      </c>
    </row>
    <row r="609" spans="1:4">
      <c r="A609" t="s">
        <v>2245</v>
      </c>
      <c r="B609">
        <v>186</v>
      </c>
      <c r="C609" t="s">
        <v>2893</v>
      </c>
      <c r="D609" t="s">
        <v>3039</v>
      </c>
    </row>
    <row r="610" spans="1:4">
      <c r="A610" t="s">
        <v>2245</v>
      </c>
      <c r="B610">
        <v>187</v>
      </c>
      <c r="C610" t="s">
        <v>2894</v>
      </c>
      <c r="D610" t="s">
        <v>2894</v>
      </c>
    </row>
    <row r="611" spans="1:4">
      <c r="A611" t="s">
        <v>2245</v>
      </c>
      <c r="B611">
        <v>188</v>
      </c>
      <c r="C611" t="s">
        <v>2895</v>
      </c>
      <c r="D611" t="s">
        <v>3040</v>
      </c>
    </row>
    <row r="612" spans="1:4">
      <c r="A612" t="s">
        <v>2245</v>
      </c>
      <c r="B612">
        <v>189</v>
      </c>
      <c r="C612" t="s">
        <v>2896</v>
      </c>
      <c r="D612" t="s">
        <v>2896</v>
      </c>
    </row>
    <row r="613" spans="1:4">
      <c r="A613" t="s">
        <v>2245</v>
      </c>
      <c r="B613">
        <v>190</v>
      </c>
      <c r="C613" t="s">
        <v>2897</v>
      </c>
      <c r="D613" t="s">
        <v>2897</v>
      </c>
    </row>
    <row r="614" spans="1:4">
      <c r="A614" t="s">
        <v>2245</v>
      </c>
      <c r="B614">
        <v>191</v>
      </c>
      <c r="C614" t="s">
        <v>2898</v>
      </c>
      <c r="D614" t="s">
        <v>2898</v>
      </c>
    </row>
    <row r="615" spans="1:4">
      <c r="A615" t="s">
        <v>2245</v>
      </c>
      <c r="B615">
        <v>192</v>
      </c>
      <c r="C615" t="s">
        <v>2899</v>
      </c>
      <c r="D615" t="s">
        <v>3041</v>
      </c>
    </row>
    <row r="616" spans="1:4">
      <c r="A616" t="s">
        <v>2245</v>
      </c>
      <c r="B616">
        <v>193</v>
      </c>
      <c r="C616" t="s">
        <v>2900</v>
      </c>
      <c r="D616" t="s">
        <v>3042</v>
      </c>
    </row>
    <row r="617" spans="1:4">
      <c r="A617" t="s">
        <v>2245</v>
      </c>
      <c r="B617">
        <v>194</v>
      </c>
      <c r="C617" t="s">
        <v>2901</v>
      </c>
      <c r="D617" t="s">
        <v>2901</v>
      </c>
    </row>
    <row r="618" spans="1:4">
      <c r="A618" t="s">
        <v>2245</v>
      </c>
      <c r="B618">
        <v>195</v>
      </c>
      <c r="C618" t="s">
        <v>2902</v>
      </c>
      <c r="D618" t="s">
        <v>3043</v>
      </c>
    </row>
    <row r="619" spans="1:4">
      <c r="A619" t="s">
        <v>2245</v>
      </c>
      <c r="B619">
        <v>196</v>
      </c>
      <c r="C619" t="s">
        <v>2903</v>
      </c>
      <c r="D619" t="s">
        <v>2903</v>
      </c>
    </row>
    <row r="620" spans="1:4">
      <c r="A620" t="s">
        <v>2245</v>
      </c>
      <c r="B620">
        <v>197</v>
      </c>
      <c r="C620" t="s">
        <v>2904</v>
      </c>
      <c r="D620" t="s">
        <v>3044</v>
      </c>
    </row>
    <row r="621" spans="1:4">
      <c r="A621" t="s">
        <v>2245</v>
      </c>
      <c r="B621">
        <v>198</v>
      </c>
      <c r="C621" t="s">
        <v>2905</v>
      </c>
      <c r="D621" t="s">
        <v>2905</v>
      </c>
    </row>
    <row r="622" spans="1:4">
      <c r="A622" t="s">
        <v>2245</v>
      </c>
      <c r="B622">
        <v>199</v>
      </c>
      <c r="C622" t="s">
        <v>2906</v>
      </c>
      <c r="D622" t="s">
        <v>2906</v>
      </c>
    </row>
    <row r="623" spans="1:4">
      <c r="A623" t="s">
        <v>2245</v>
      </c>
      <c r="B623">
        <v>200</v>
      </c>
      <c r="C623" t="s">
        <v>2907</v>
      </c>
      <c r="D623" t="s">
        <v>2907</v>
      </c>
    </row>
    <row r="624" spans="1:4">
      <c r="A624" t="s">
        <v>2245</v>
      </c>
      <c r="B624">
        <v>201</v>
      </c>
      <c r="C624" t="s">
        <v>2908</v>
      </c>
      <c r="D624" t="s">
        <v>2908</v>
      </c>
    </row>
    <row r="625" spans="1:4">
      <c r="A625" t="s">
        <v>2245</v>
      </c>
      <c r="B625">
        <v>202</v>
      </c>
      <c r="C625" t="s">
        <v>2909</v>
      </c>
      <c r="D625" t="s">
        <v>2909</v>
      </c>
    </row>
    <row r="626" spans="1:4">
      <c r="A626" t="s">
        <v>2245</v>
      </c>
      <c r="B626">
        <v>203</v>
      </c>
      <c r="C626" t="s">
        <v>2910</v>
      </c>
      <c r="D626" t="s">
        <v>2910</v>
      </c>
    </row>
    <row r="627" spans="1:4">
      <c r="A627" t="s">
        <v>2245</v>
      </c>
      <c r="B627">
        <v>204</v>
      </c>
      <c r="C627" t="s">
        <v>2911</v>
      </c>
      <c r="D627" t="s">
        <v>2911</v>
      </c>
    </row>
    <row r="628" spans="1:4">
      <c r="A628" t="s">
        <v>2245</v>
      </c>
      <c r="B628">
        <v>205</v>
      </c>
      <c r="C628" t="s">
        <v>2912</v>
      </c>
      <c r="D628" t="s">
        <v>2912</v>
      </c>
    </row>
    <row r="629" spans="1:4">
      <c r="A629" t="s">
        <v>2245</v>
      </c>
      <c r="B629">
        <v>206</v>
      </c>
      <c r="C629" t="s">
        <v>2913</v>
      </c>
      <c r="D629" t="s">
        <v>2913</v>
      </c>
    </row>
    <row r="630" spans="1:4">
      <c r="A630" t="s">
        <v>2245</v>
      </c>
      <c r="B630">
        <v>207</v>
      </c>
      <c r="C630" t="s">
        <v>2914</v>
      </c>
      <c r="D630" t="s">
        <v>2914</v>
      </c>
    </row>
    <row r="631" spans="1:4">
      <c r="A631" t="s">
        <v>2245</v>
      </c>
      <c r="B631">
        <v>208</v>
      </c>
      <c r="C631" t="s">
        <v>2915</v>
      </c>
      <c r="D631" t="s">
        <v>2915</v>
      </c>
    </row>
    <row r="632" spans="1:4">
      <c r="A632" t="s">
        <v>2245</v>
      </c>
      <c r="B632">
        <v>209</v>
      </c>
      <c r="C632" t="s">
        <v>2916</v>
      </c>
      <c r="D632" t="s">
        <v>3045</v>
      </c>
    </row>
    <row r="633" spans="1:4">
      <c r="A633" t="s">
        <v>2245</v>
      </c>
      <c r="B633">
        <v>210</v>
      </c>
      <c r="C633" t="s">
        <v>2917</v>
      </c>
      <c r="D633" t="s">
        <v>2917</v>
      </c>
    </row>
    <row r="634" spans="1:4">
      <c r="A634" t="s">
        <v>2245</v>
      </c>
      <c r="B634">
        <v>211</v>
      </c>
      <c r="C634" t="s">
        <v>2918</v>
      </c>
      <c r="D634" t="s">
        <v>3046</v>
      </c>
    </row>
    <row r="635" spans="1:4">
      <c r="A635" t="s">
        <v>2245</v>
      </c>
      <c r="B635">
        <v>212</v>
      </c>
      <c r="C635" t="s">
        <v>2919</v>
      </c>
      <c r="D635" t="s">
        <v>2919</v>
      </c>
    </row>
    <row r="636" spans="1:4">
      <c r="A636" t="s">
        <v>2245</v>
      </c>
      <c r="B636">
        <v>213</v>
      </c>
      <c r="C636" t="s">
        <v>2920</v>
      </c>
      <c r="D636" t="s">
        <v>2920</v>
      </c>
    </row>
    <row r="637" spans="1:4">
      <c r="A637" t="s">
        <v>2245</v>
      </c>
      <c r="B637">
        <v>214</v>
      </c>
      <c r="C637" t="s">
        <v>2921</v>
      </c>
      <c r="D637" t="s">
        <v>2921</v>
      </c>
    </row>
    <row r="638" spans="1:4">
      <c r="A638" t="s">
        <v>2245</v>
      </c>
      <c r="B638">
        <v>215</v>
      </c>
      <c r="C638" t="s">
        <v>2922</v>
      </c>
      <c r="D638" t="s">
        <v>2922</v>
      </c>
    </row>
    <row r="639" spans="1:4">
      <c r="A639" t="s">
        <v>2245</v>
      </c>
      <c r="B639">
        <v>216</v>
      </c>
      <c r="C639" t="s">
        <v>2923</v>
      </c>
      <c r="D639" t="s">
        <v>2923</v>
      </c>
    </row>
    <row r="640" spans="1:4">
      <c r="A640" t="s">
        <v>2245</v>
      </c>
      <c r="B640">
        <v>217</v>
      </c>
      <c r="C640" t="s">
        <v>2924</v>
      </c>
      <c r="D640" t="s">
        <v>2924</v>
      </c>
    </row>
    <row r="641" spans="1:4">
      <c r="A641" t="s">
        <v>2245</v>
      </c>
      <c r="B641">
        <v>218</v>
      </c>
      <c r="C641" t="s">
        <v>2925</v>
      </c>
      <c r="D641" t="s">
        <v>3047</v>
      </c>
    </row>
    <row r="642" spans="1:4">
      <c r="A642" t="s">
        <v>2245</v>
      </c>
      <c r="B642">
        <v>219</v>
      </c>
      <c r="C642" t="s">
        <v>2926</v>
      </c>
      <c r="D642" t="s">
        <v>2926</v>
      </c>
    </row>
    <row r="643" spans="1:4">
      <c r="A643" t="s">
        <v>2245</v>
      </c>
      <c r="B643">
        <v>220</v>
      </c>
      <c r="C643" t="s">
        <v>2927</v>
      </c>
      <c r="D643" t="s">
        <v>2927</v>
      </c>
    </row>
    <row r="644" spans="1:4">
      <c r="A644" t="s">
        <v>2245</v>
      </c>
      <c r="B644">
        <v>221</v>
      </c>
      <c r="C644" t="s">
        <v>2928</v>
      </c>
      <c r="D644" t="s">
        <v>3048</v>
      </c>
    </row>
    <row r="645" spans="1:4">
      <c r="A645" t="s">
        <v>2245</v>
      </c>
      <c r="B645">
        <v>222</v>
      </c>
      <c r="C645" t="s">
        <v>2929</v>
      </c>
      <c r="D645" t="s">
        <v>3049</v>
      </c>
    </row>
    <row r="646" spans="1:4">
      <c r="A646" t="s">
        <v>2245</v>
      </c>
      <c r="B646">
        <v>223</v>
      </c>
      <c r="C646" t="s">
        <v>2930</v>
      </c>
      <c r="D646" t="s">
        <v>2930</v>
      </c>
    </row>
    <row r="647" spans="1:4">
      <c r="A647" t="s">
        <v>2245</v>
      </c>
      <c r="B647">
        <v>224</v>
      </c>
      <c r="C647" t="s">
        <v>2931</v>
      </c>
      <c r="D647" t="s">
        <v>2931</v>
      </c>
    </row>
    <row r="648" spans="1:4">
      <c r="A648" t="s">
        <v>2245</v>
      </c>
      <c r="B648">
        <v>225</v>
      </c>
      <c r="C648" t="s">
        <v>2932</v>
      </c>
      <c r="D648" t="s">
        <v>2932</v>
      </c>
    </row>
    <row r="649" spans="1:4">
      <c r="A649" t="s">
        <v>2245</v>
      </c>
      <c r="B649">
        <v>226</v>
      </c>
      <c r="C649" t="s">
        <v>2933</v>
      </c>
      <c r="D649" t="s">
        <v>2933</v>
      </c>
    </row>
    <row r="650" spans="1:4">
      <c r="A650" t="s">
        <v>2245</v>
      </c>
      <c r="B650">
        <v>227</v>
      </c>
      <c r="C650" t="s">
        <v>2934</v>
      </c>
      <c r="D650" t="s">
        <v>2934</v>
      </c>
    </row>
    <row r="651" spans="1:4">
      <c r="A651" t="s">
        <v>2245</v>
      </c>
      <c r="B651">
        <v>228</v>
      </c>
      <c r="C651" t="s">
        <v>2935</v>
      </c>
      <c r="D651" t="s">
        <v>2935</v>
      </c>
    </row>
    <row r="652" spans="1:4">
      <c r="A652" t="s">
        <v>2245</v>
      </c>
      <c r="B652">
        <v>229</v>
      </c>
      <c r="C652" t="s">
        <v>2936</v>
      </c>
      <c r="D652" t="s">
        <v>2936</v>
      </c>
    </row>
    <row r="653" spans="1:4">
      <c r="A653" t="s">
        <v>2245</v>
      </c>
      <c r="B653">
        <v>230</v>
      </c>
      <c r="C653" t="s">
        <v>2937</v>
      </c>
      <c r="D653" t="s">
        <v>2937</v>
      </c>
    </row>
    <row r="654" spans="1:4">
      <c r="A654" t="s">
        <v>2245</v>
      </c>
      <c r="B654">
        <v>231</v>
      </c>
      <c r="C654" t="s">
        <v>2938</v>
      </c>
      <c r="D654" t="s">
        <v>2938</v>
      </c>
    </row>
    <row r="655" spans="1:4">
      <c r="A655" t="s">
        <v>2245</v>
      </c>
      <c r="B655">
        <v>232</v>
      </c>
      <c r="C655" t="s">
        <v>2939</v>
      </c>
      <c r="D655" t="s">
        <v>2939</v>
      </c>
    </row>
    <row r="656" spans="1:4">
      <c r="A656" t="s">
        <v>2245</v>
      </c>
      <c r="B656">
        <v>233</v>
      </c>
      <c r="C656" t="s">
        <v>2940</v>
      </c>
      <c r="D656" t="s">
        <v>2940</v>
      </c>
    </row>
    <row r="657" spans="1:4">
      <c r="A657" t="s">
        <v>2245</v>
      </c>
      <c r="B657">
        <v>234</v>
      </c>
      <c r="C657" t="s">
        <v>2941</v>
      </c>
      <c r="D657" t="s">
        <v>2941</v>
      </c>
    </row>
    <row r="658" spans="1:4">
      <c r="A658" t="s">
        <v>2245</v>
      </c>
      <c r="B658">
        <v>235</v>
      </c>
      <c r="C658" t="s">
        <v>2942</v>
      </c>
      <c r="D658" t="s">
        <v>3050</v>
      </c>
    </row>
    <row r="659" spans="1:4">
      <c r="A659" t="s">
        <v>2245</v>
      </c>
      <c r="B659">
        <v>236</v>
      </c>
      <c r="C659" t="s">
        <v>2943</v>
      </c>
      <c r="D659" t="s">
        <v>3051</v>
      </c>
    </row>
    <row r="660" spans="1:4">
      <c r="A660" t="s">
        <v>2245</v>
      </c>
      <c r="B660">
        <v>237</v>
      </c>
      <c r="C660" t="s">
        <v>2944</v>
      </c>
      <c r="D660" t="s">
        <v>2944</v>
      </c>
    </row>
    <row r="661" spans="1:4">
      <c r="A661" t="s">
        <v>2245</v>
      </c>
      <c r="B661">
        <v>238</v>
      </c>
      <c r="C661" t="s">
        <v>2945</v>
      </c>
      <c r="D661" t="s">
        <v>2945</v>
      </c>
    </row>
    <row r="662" spans="1:4">
      <c r="A662" t="s">
        <v>2245</v>
      </c>
      <c r="B662">
        <v>239</v>
      </c>
      <c r="C662" t="s">
        <v>2946</v>
      </c>
      <c r="D662" t="s">
        <v>3052</v>
      </c>
    </row>
    <row r="663" spans="1:4">
      <c r="A663" t="s">
        <v>2245</v>
      </c>
      <c r="B663">
        <v>240</v>
      </c>
      <c r="C663" t="s">
        <v>2947</v>
      </c>
      <c r="D663" t="s">
        <v>2947</v>
      </c>
    </row>
    <row r="664" spans="1:4">
      <c r="A664" t="s">
        <v>2245</v>
      </c>
      <c r="B664">
        <v>241</v>
      </c>
      <c r="C664" t="s">
        <v>2948</v>
      </c>
      <c r="D664" t="s">
        <v>3053</v>
      </c>
    </row>
    <row r="665" spans="1:4">
      <c r="A665" t="s">
        <v>2245</v>
      </c>
      <c r="B665">
        <v>242</v>
      </c>
      <c r="C665" t="s">
        <v>2949</v>
      </c>
      <c r="D665" t="s">
        <v>2949</v>
      </c>
    </row>
    <row r="666" spans="1:4">
      <c r="A666" t="s">
        <v>2245</v>
      </c>
      <c r="B666">
        <v>243</v>
      </c>
      <c r="C666" t="s">
        <v>2950</v>
      </c>
      <c r="D666" t="s">
        <v>2950</v>
      </c>
    </row>
    <row r="667" spans="1:4">
      <c r="A667" t="s">
        <v>2245</v>
      </c>
      <c r="B667">
        <v>244</v>
      </c>
      <c r="C667" t="s">
        <v>2951</v>
      </c>
      <c r="D667" t="s">
        <v>2951</v>
      </c>
    </row>
    <row r="668" spans="1:4">
      <c r="A668" t="s">
        <v>2245</v>
      </c>
      <c r="B668">
        <v>245</v>
      </c>
      <c r="C668" t="s">
        <v>2952</v>
      </c>
      <c r="D668" t="s">
        <v>2952</v>
      </c>
    </row>
    <row r="669" spans="1:4">
      <c r="A669" t="s">
        <v>2245</v>
      </c>
      <c r="B669">
        <v>246</v>
      </c>
      <c r="C669" t="s">
        <v>2953</v>
      </c>
      <c r="D669" t="s">
        <v>2953</v>
      </c>
    </row>
    <row r="670" spans="1:4">
      <c r="A670" t="s">
        <v>2245</v>
      </c>
      <c r="B670">
        <v>247</v>
      </c>
      <c r="C670" t="s">
        <v>2954</v>
      </c>
      <c r="D670" t="s">
        <v>2954</v>
      </c>
    </row>
    <row r="671" spans="1:4">
      <c r="A671" t="s">
        <v>2245</v>
      </c>
      <c r="B671">
        <v>248</v>
      </c>
      <c r="C671" t="s">
        <v>2955</v>
      </c>
      <c r="D671" t="s">
        <v>2955</v>
      </c>
    </row>
    <row r="672" spans="1:4">
      <c r="A672" t="s">
        <v>2245</v>
      </c>
      <c r="B672">
        <v>249</v>
      </c>
      <c r="C672" t="s">
        <v>2956</v>
      </c>
      <c r="D672" t="s">
        <v>2956</v>
      </c>
    </row>
    <row r="673" spans="1:4">
      <c r="A673" t="s">
        <v>2245</v>
      </c>
      <c r="B673">
        <v>250</v>
      </c>
      <c r="C673" t="s">
        <v>2957</v>
      </c>
      <c r="D673" t="s">
        <v>3054</v>
      </c>
    </row>
    <row r="674" spans="1:4">
      <c r="A674" t="s">
        <v>2245</v>
      </c>
      <c r="B674">
        <v>251</v>
      </c>
      <c r="C674" t="s">
        <v>2958</v>
      </c>
      <c r="D674" t="s">
        <v>2958</v>
      </c>
    </row>
    <row r="675" spans="1:4">
      <c r="A675" t="s">
        <v>2245</v>
      </c>
      <c r="B675">
        <v>252</v>
      </c>
      <c r="C675" t="s">
        <v>2959</v>
      </c>
      <c r="D675" t="s">
        <v>2959</v>
      </c>
    </row>
    <row r="676" spans="1:4">
      <c r="A676" t="s">
        <v>2245</v>
      </c>
      <c r="B676">
        <v>253</v>
      </c>
      <c r="C676" t="s">
        <v>2960</v>
      </c>
      <c r="D676" t="s">
        <v>2960</v>
      </c>
    </row>
    <row r="677" spans="1:4">
      <c r="A677" t="s">
        <v>2245</v>
      </c>
      <c r="B677">
        <v>254</v>
      </c>
      <c r="C677" t="s">
        <v>2961</v>
      </c>
      <c r="D677" t="s">
        <v>2961</v>
      </c>
    </row>
    <row r="678" spans="1:4">
      <c r="A678" t="s">
        <v>2245</v>
      </c>
      <c r="B678">
        <v>255</v>
      </c>
      <c r="C678" t="s">
        <v>2962</v>
      </c>
      <c r="D678" t="s">
        <v>3055</v>
      </c>
    </row>
    <row r="679" spans="1:4">
      <c r="A679" t="s">
        <v>2245</v>
      </c>
      <c r="B679">
        <v>256</v>
      </c>
      <c r="C679" t="s">
        <v>2963</v>
      </c>
      <c r="D679" t="s">
        <v>2963</v>
      </c>
    </row>
    <row r="680" spans="1:4">
      <c r="A680" t="s">
        <v>2245</v>
      </c>
      <c r="B680">
        <v>257</v>
      </c>
      <c r="C680" t="s">
        <v>2964</v>
      </c>
      <c r="D680" t="s">
        <v>3056</v>
      </c>
    </row>
    <row r="681" spans="1:4">
      <c r="A681" t="s">
        <v>2245</v>
      </c>
      <c r="B681">
        <v>258</v>
      </c>
      <c r="C681" t="s">
        <v>2965</v>
      </c>
      <c r="D681" t="s">
        <v>2965</v>
      </c>
    </row>
    <row r="682" spans="1:4">
      <c r="A682" t="s">
        <v>380</v>
      </c>
      <c r="B682">
        <v>1</v>
      </c>
      <c r="C682" t="s">
        <v>1192</v>
      </c>
      <c r="D682" t="str">
        <f ca="1">IFERROR(__xludf.DUMMYFUNCTION("GOOGLETRANSLATE(C679,""es"",""pt"")"),"Outra cidade no estado de Roraima")</f>
        <v>Outra cidade no estado de Roraima</v>
      </c>
    </row>
    <row r="683" spans="1:4">
      <c r="A683" t="s">
        <v>380</v>
      </c>
      <c r="B683">
        <v>2</v>
      </c>
      <c r="C683" t="s">
        <v>3057</v>
      </c>
      <c r="D683" t="str">
        <f ca="1">IFERROR(__xludf.DUMMYFUNCTION("GOOGLETRANSLATE(C680,""es"",""pt"")"),"Outra cidade da Amazonas")</f>
        <v>Outra cidade da Amazonas</v>
      </c>
    </row>
    <row r="684" spans="1:4">
      <c r="A684" t="s">
        <v>380</v>
      </c>
      <c r="B684">
        <v>3</v>
      </c>
      <c r="C684" t="s">
        <v>935</v>
      </c>
      <c r="D684" t="str">
        <f ca="1">IFERROR(__xludf.DUMMYFUNCTION("GOOGLETRANSLATE(C681,""es"",""pt"")"),"Outra cidade de outro estado no Brasil (fora de Roraima, Amazonas)")</f>
        <v>Outra cidade de outro estado no Brasil (fora de Roraima, Amazonas)</v>
      </c>
    </row>
    <row r="685" spans="1:4">
      <c r="A685" t="s">
        <v>380</v>
      </c>
      <c r="B685">
        <v>-888</v>
      </c>
      <c r="C685" t="s">
        <v>902</v>
      </c>
      <c r="D685" t="str">
        <f ca="1">IFERROR(__xludf.DUMMYFUNCTION("GOOGLETRANSLATE(C682,""es"",""pt"")"),"Não sabe")</f>
        <v>Não sabe</v>
      </c>
    </row>
    <row r="686" spans="1:4">
      <c r="A686" t="s">
        <v>380</v>
      </c>
      <c r="B686">
        <v>-999</v>
      </c>
      <c r="C686" t="s">
        <v>1184</v>
      </c>
      <c r="D686" t="str">
        <f ca="1">IFERROR(__xludf.DUMMYFUNCTION("GOOGLETRANSLATE(C683,""es"",""pt"")"),"Recusou a responder")</f>
        <v>Recusou a responder</v>
      </c>
    </row>
    <row r="687" spans="1:4">
      <c r="A687" t="s">
        <v>381</v>
      </c>
      <c r="B687">
        <v>1</v>
      </c>
      <c r="C687" t="s">
        <v>813</v>
      </c>
      <c r="D687" t="str">
        <f ca="1">IFERROR(__xludf.DUMMYFUNCTION("GOOGLETRANSLATE(C684,""es"",""pt"")"),"Sim")</f>
        <v>Sim</v>
      </c>
    </row>
    <row r="688" spans="1:4">
      <c r="A688" t="s">
        <v>381</v>
      </c>
      <c r="B688">
        <v>2</v>
      </c>
      <c r="C688" t="s">
        <v>817</v>
      </c>
      <c r="D688" t="str">
        <f ca="1">IFERROR(__xludf.DUMMYFUNCTION("GOOGLETRANSLATE(C685,""es"",""pt"")"),"Não")</f>
        <v>Não</v>
      </c>
    </row>
    <row r="689" spans="1:4">
      <c r="A689" t="s">
        <v>381</v>
      </c>
      <c r="B689">
        <v>-888</v>
      </c>
      <c r="C689" t="s">
        <v>902</v>
      </c>
      <c r="D689" t="str">
        <f ca="1">IFERROR(__xludf.DUMMYFUNCTION("GOOGLETRANSLATE(C686,""es"",""pt"")"),"Não sabe")</f>
        <v>Não sabe</v>
      </c>
    </row>
    <row r="690" spans="1:4">
      <c r="A690" t="s">
        <v>381</v>
      </c>
      <c r="B690">
        <v>-999</v>
      </c>
      <c r="C690" t="s">
        <v>1184</v>
      </c>
      <c r="D690" t="str">
        <f ca="1">IFERROR(__xludf.DUMMYFUNCTION("GOOGLETRANSLATE(C687,""es"",""pt"")"),"Recusou a responder")</f>
        <v>Recusou a responder</v>
      </c>
    </row>
    <row r="691" spans="1:4">
      <c r="A691" t="s">
        <v>382</v>
      </c>
      <c r="B691">
        <v>1</v>
      </c>
      <c r="C691" t="s">
        <v>936</v>
      </c>
      <c r="D691" t="str">
        <f ca="1">IFERROR(__xludf.DUMMYFUNCTION("GOOGLETRANSLATE(C688,""es"",""pt"")"),"Sim, já começamos o processo")</f>
        <v>Sim, já começamos o processo</v>
      </c>
    </row>
    <row r="692" spans="1:4">
      <c r="A692" t="s">
        <v>382</v>
      </c>
      <c r="B692">
        <v>2</v>
      </c>
      <c r="C692" t="s">
        <v>888</v>
      </c>
      <c r="D692" t="str">
        <f ca="1">IFERROR(__xludf.DUMMYFUNCTION("GOOGLETRANSLATE(C689,""es"",""pt"")"),"Sim, temos um receptor, mas não iniciamos o processo")</f>
        <v>Sim, temos um receptor, mas não iniciamos o processo</v>
      </c>
    </row>
    <row r="693" spans="1:4">
      <c r="A693" t="s">
        <v>382</v>
      </c>
      <c r="B693">
        <v>3</v>
      </c>
      <c r="C693" t="s">
        <v>860</v>
      </c>
      <c r="D693" t="str">
        <f ca="1">IFERROR(__xludf.DUMMYFUNCTION("GOOGLETRANSLATE(C690,""es"",""pt"")"),"Sim, mas não temos receptor")</f>
        <v>Sim, mas não temos receptor</v>
      </c>
    </row>
    <row r="694" spans="1:4">
      <c r="A694" t="s">
        <v>382</v>
      </c>
      <c r="B694">
        <v>4</v>
      </c>
      <c r="C694" t="s">
        <v>824</v>
      </c>
      <c r="D694" t="str">
        <f ca="1">IFERROR(__xludf.DUMMYFUNCTION("GOOGLETRANSLATE(C691,""es"",""pt"")"),"Não, não estamos interessados ​​na interiorização")</f>
        <v>Não, não estamos interessados ​​na interiorização</v>
      </c>
    </row>
    <row r="695" spans="1:4">
      <c r="A695" t="s">
        <v>382</v>
      </c>
      <c r="B695">
        <v>5</v>
      </c>
      <c r="C695" t="s">
        <v>1139</v>
      </c>
      <c r="D695" t="str">
        <f ca="1">IFERROR(__xludf.DUMMYFUNCTION("GOOGLETRANSLATE(C692,""es"",""pt"")"),"Não, estamos interessados ​​em viajar por conta própria")</f>
        <v>Não, estamos interessados ​​em viajar por conta própria</v>
      </c>
    </row>
    <row r="696" spans="1:4">
      <c r="A696" t="s">
        <v>382</v>
      </c>
      <c r="B696">
        <v>-888</v>
      </c>
      <c r="C696" t="s">
        <v>902</v>
      </c>
      <c r="D696" t="str">
        <f ca="1">IFERROR(__xludf.DUMMYFUNCTION("GOOGLETRANSLATE(C693,""es"",""pt"")"),"Não sabe")</f>
        <v>Não sabe</v>
      </c>
    </row>
    <row r="697" spans="1:4">
      <c r="A697" t="s">
        <v>382</v>
      </c>
      <c r="B697">
        <v>-999</v>
      </c>
      <c r="C697" t="s">
        <v>1184</v>
      </c>
      <c r="D697" t="str">
        <f ca="1">IFERROR(__xludf.DUMMYFUNCTION("GOOGLETRANSLATE(C694,""es"",""pt"")"),"Recusou a responder")</f>
        <v>Recusou a responder</v>
      </c>
    </row>
    <row r="698" spans="1:4">
      <c r="A698" t="s">
        <v>2262</v>
      </c>
      <c r="B698">
        <v>1</v>
      </c>
      <c r="C698" t="s">
        <v>3058</v>
      </c>
      <c r="D698" t="str">
        <f ca="1">IFERROR(__xludf.DUMMYFUNCTION("GOOGLETRANSLATE(C695,""es"",""pt"")"),"Porque vocês querem estar perto da fronteira com a Venezuela")</f>
        <v>Porque vocês querem estar perto da fronteira com a Venezuela</v>
      </c>
    </row>
    <row r="699" spans="1:4">
      <c r="A699" t="s">
        <v>2262</v>
      </c>
      <c r="B699">
        <v>2</v>
      </c>
      <c r="C699" t="s">
        <v>3059</v>
      </c>
      <c r="D699" t="str">
        <f ca="1">IFERROR(__xludf.DUMMYFUNCTION("GOOGLETRANSLATE(C696,""es"",""pt"")"),"Porque seus filhos estão estudando aqui")</f>
        <v>Porque seus filhos estão estudando aqui</v>
      </c>
    </row>
    <row r="700" spans="1:4">
      <c r="A700" t="s">
        <v>2262</v>
      </c>
      <c r="B700">
        <v>3</v>
      </c>
      <c r="C700" t="s">
        <v>3060</v>
      </c>
      <c r="D700" t="str">
        <f ca="1">IFERROR(__xludf.DUMMYFUNCTION("GOOGLETRANSLATE(C697,""es"",""pt"")"),"Porque vocês já têm um trabalho estável aqui")</f>
        <v>Porque vocês já têm um trabalho estável aqui</v>
      </c>
    </row>
    <row r="701" spans="1:4">
      <c r="A701" t="s">
        <v>2262</v>
      </c>
      <c r="B701">
        <v>4</v>
      </c>
      <c r="C701" t="s">
        <v>3061</v>
      </c>
      <c r="D701" t="str">
        <f ca="1">IFERROR(__xludf.DUMMYFUNCTION("GOOGLETRANSLATE(C698,""es"",""pt"")"),"Porque já fizeram um investimento imobiliário (aluguel ou compra de terra, casa, instalações comerciais,")</f>
        <v>Porque já fizeram um investimento imobiliário (aluguel ou compra de terra, casa, instalações comerciais,</v>
      </c>
    </row>
    <row r="702" spans="1:4">
      <c r="A702" t="s">
        <v>2262</v>
      </c>
      <c r="B702">
        <v>5</v>
      </c>
      <c r="C702" t="s">
        <v>3062</v>
      </c>
      <c r="D702" t="str">
        <f ca="1">IFERROR(__xludf.DUMMYFUNCTION("GOOGLETRANSLATE(C699,""es"",""pt"")"),"Porque já fizeram um investimento de outro tipo aqui (elementos para negócios, carro, etc.)")</f>
        <v>Porque já fizeram um investimento de outro tipo aqui (elementos para negócios, carro, etc.)</v>
      </c>
    </row>
    <row r="703" spans="1:4">
      <c r="A703" t="s">
        <v>2262</v>
      </c>
      <c r="B703">
        <v>6</v>
      </c>
      <c r="C703" t="s">
        <v>3063</v>
      </c>
      <c r="D703" t="str">
        <f ca="1">IFERROR(__xludf.DUMMYFUNCTION("GOOGLETRANSLATE(C700,""es"",""pt"")"),"Porque aqui está registrado para assistência governamental (Família/auxílio Brasil)")</f>
        <v>Porque aqui está registrado para assistência governamental (Família/auxílio Brasil)</v>
      </c>
    </row>
    <row r="704" spans="1:4">
      <c r="A704" t="s">
        <v>2262</v>
      </c>
      <c r="B704">
        <v>7</v>
      </c>
      <c r="C704" t="s">
        <v>3064</v>
      </c>
      <c r="D704" t="str">
        <f ca="1">IFERROR(__xludf.DUMMYFUNCTION("GOOGLETRANSLATE(C701,""es"",""pt"")"),"Porque está fazendo tratamento médico aqui")</f>
        <v>Porque está fazendo tratamento médico aqui</v>
      </c>
    </row>
    <row r="705" spans="1:4">
      <c r="A705" t="s">
        <v>2262</v>
      </c>
      <c r="B705">
        <v>8</v>
      </c>
      <c r="C705" t="s">
        <v>1034</v>
      </c>
      <c r="D705" t="str">
        <f ca="1">IFERROR(__xludf.DUMMYFUNCTION("GOOGLETRANSLATE(C702,""es"",""pt"")"),"Outro, especifique")</f>
        <v>Outro, especifique</v>
      </c>
    </row>
    <row r="706" spans="1:4">
      <c r="A706" t="s">
        <v>2262</v>
      </c>
      <c r="B706">
        <v>-888</v>
      </c>
      <c r="C706" t="s">
        <v>902</v>
      </c>
      <c r="D706" t="str">
        <f ca="1">IFERROR(__xludf.DUMMYFUNCTION("GOOGLETRANSLATE(C703,""es"",""pt"")"),"Não sabe")</f>
        <v>Não sabe</v>
      </c>
    </row>
    <row r="707" spans="1:4">
      <c r="A707" t="s">
        <v>2262</v>
      </c>
      <c r="B707">
        <v>-999</v>
      </c>
      <c r="C707" t="s">
        <v>1184</v>
      </c>
      <c r="D707" t="str">
        <f ca="1">IFERROR(__xludf.DUMMYFUNCTION("GOOGLETRANSLATE(C704,""es"",""pt"")"),"Recusou a responder")</f>
        <v>Recusou a responder</v>
      </c>
    </row>
    <row r="708" spans="1:4">
      <c r="A708" t="s">
        <v>2275</v>
      </c>
      <c r="B708">
        <v>1</v>
      </c>
      <c r="C708" t="s">
        <v>813</v>
      </c>
      <c r="D708" t="str">
        <f ca="1">IFERROR(__xludf.DUMMYFUNCTION("GOOGLETRANSLATE(C705,""es"",""pt"")"),"Sim")</f>
        <v>Sim</v>
      </c>
    </row>
    <row r="709" spans="1:4">
      <c r="A709" t="s">
        <v>2275</v>
      </c>
      <c r="B709">
        <v>2</v>
      </c>
      <c r="C709" t="s">
        <v>817</v>
      </c>
      <c r="D709" t="str">
        <f ca="1">IFERROR(__xludf.DUMMYFUNCTION("GOOGLETRANSLATE(C706,""es"",""pt"")"),"Não")</f>
        <v>Não</v>
      </c>
    </row>
    <row r="710" spans="1:4">
      <c r="A710" t="s">
        <v>2275</v>
      </c>
      <c r="B710">
        <v>-888</v>
      </c>
      <c r="C710" t="s">
        <v>902</v>
      </c>
      <c r="D710" t="str">
        <f ca="1">IFERROR(__xludf.DUMMYFUNCTION("GOOGLETRANSLATE(C707,""es"",""pt"")"),"Não sabe")</f>
        <v>Não sabe</v>
      </c>
    </row>
    <row r="711" spans="1:4">
      <c r="A711" t="s">
        <v>2275</v>
      </c>
      <c r="B711">
        <v>-999</v>
      </c>
      <c r="C711" t="s">
        <v>1184</v>
      </c>
      <c r="D711" t="str">
        <f ca="1">IFERROR(__xludf.DUMMYFUNCTION("GOOGLETRANSLATE(C708,""es"",""pt"")"),"Recusou a responder")</f>
        <v>Recusou a responder</v>
      </c>
    </row>
    <row r="712" spans="1:4">
      <c r="A712" t="s">
        <v>2278</v>
      </c>
      <c r="B712">
        <v>1</v>
      </c>
      <c r="C712" t="s">
        <v>3065</v>
      </c>
      <c r="D712" t="str">
        <f ca="1">IFERROR(__xludf.DUMMYFUNCTION("GOOGLETRANSLATE(C709,""es"",""pt"")"),"Eu não sei como é o processo")</f>
        <v>Eu não sei como é o processo</v>
      </c>
    </row>
    <row r="713" spans="1:4">
      <c r="A713" t="s">
        <v>2278</v>
      </c>
      <c r="B713">
        <v>2</v>
      </c>
      <c r="C713" t="s">
        <v>3066</v>
      </c>
      <c r="D713" t="str">
        <f ca="1">IFERROR(__xludf.DUMMYFUNCTION("GOOGLETRANSLATE(C710,""es"",""pt"")"),"Nós não solicitamos isso")</f>
        <v>Nós não solicitamos isso</v>
      </c>
    </row>
    <row r="714" spans="1:4">
      <c r="A714" t="s">
        <v>2278</v>
      </c>
      <c r="B714">
        <v>3</v>
      </c>
      <c r="C714" t="s">
        <v>3067</v>
      </c>
      <c r="D714" t="str">
        <f ca="1">IFERROR(__xludf.DUMMYFUNCTION("GOOGLETRANSLATE(C711,""es"",""pt"")"),"Fizemos o cadastro e estamos esperando uma resposta")</f>
        <v>Fizemos o cadastro e estamos esperando uma resposta</v>
      </c>
    </row>
    <row r="715" spans="1:4">
      <c r="A715" t="s">
        <v>2278</v>
      </c>
      <c r="B715">
        <v>4</v>
      </c>
      <c r="C715" t="s">
        <v>3068</v>
      </c>
      <c r="D715" t="str">
        <f ca="1">IFERROR(__xludf.DUMMYFUNCTION("GOOGLETRANSLATE(C712,""es"",""pt"")"),"A solicitude foi negada por problemas com documentação")</f>
        <v>A solicitude foi negada por problemas com documentação</v>
      </c>
    </row>
    <row r="716" spans="1:4">
      <c r="A716" t="s">
        <v>2278</v>
      </c>
      <c r="B716">
        <v>5</v>
      </c>
      <c r="C716" t="s">
        <v>3069</v>
      </c>
      <c r="D716" t="str">
        <f ca="1">IFERROR(__xludf.DUMMYFUNCTION("GOOGLETRANSLATE(C713,""es"",""pt"")"),"O pedido foi negado por outros motivos")</f>
        <v>O pedido foi negado por outros motivos</v>
      </c>
    </row>
    <row r="717" spans="1:4">
      <c r="A717" t="s">
        <v>2278</v>
      </c>
      <c r="B717">
        <v>-888</v>
      </c>
      <c r="C717" t="s">
        <v>902</v>
      </c>
      <c r="D717" t="str">
        <f ca="1">IFERROR(__xludf.DUMMYFUNCTION("GOOGLETRANSLATE(C714,""es"",""pt"")"),"Não sabe")</f>
        <v>Não sabe</v>
      </c>
    </row>
    <row r="718" spans="1:4">
      <c r="A718" t="s">
        <v>2278</v>
      </c>
      <c r="B718">
        <v>-999</v>
      </c>
      <c r="C718" t="s">
        <v>1184</v>
      </c>
      <c r="D718" t="str">
        <f ca="1">IFERROR(__xludf.DUMMYFUNCTION("GOOGLETRANSLATE(C715,""es"",""pt"")"),"Recusou a responder")</f>
        <v>Recusou a responder</v>
      </c>
    </row>
    <row r="719" spans="1:4">
      <c r="A719" t="s">
        <v>401</v>
      </c>
      <c r="B719">
        <v>1</v>
      </c>
      <c r="C719" t="s">
        <v>813</v>
      </c>
      <c r="D719" t="str">
        <f ca="1">IFERROR(__xludf.DUMMYFUNCTION("GOOGLETRANSLATE(C716,""es"",""pt"")"),"Sim")</f>
        <v>Sim</v>
      </c>
    </row>
    <row r="720" spans="1:4">
      <c r="A720" t="s">
        <v>401</v>
      </c>
      <c r="B720">
        <v>2</v>
      </c>
      <c r="C720" t="s">
        <v>817</v>
      </c>
      <c r="D720" t="str">
        <f ca="1">IFERROR(__xludf.DUMMYFUNCTION("GOOGLETRANSLATE(C717,""es"",""pt"")"),"Não")</f>
        <v>Não</v>
      </c>
    </row>
    <row r="721" spans="1:4">
      <c r="A721" t="s">
        <v>401</v>
      </c>
      <c r="B721">
        <v>-888</v>
      </c>
      <c r="C721" t="s">
        <v>902</v>
      </c>
      <c r="D721" t="str">
        <f ca="1">IFERROR(__xludf.DUMMYFUNCTION("GOOGLETRANSLATE(C718,""es"",""pt"")"),"Não sabe")</f>
        <v>Não sabe</v>
      </c>
    </row>
    <row r="722" spans="1:4">
      <c r="A722" t="s">
        <v>401</v>
      </c>
      <c r="B722">
        <v>-999</v>
      </c>
      <c r="C722" t="s">
        <v>1184</v>
      </c>
      <c r="D722" t="str">
        <f ca="1">IFERROR(__xludf.DUMMYFUNCTION("GOOGLETRANSLATE(C719,""es"",""pt"")"),"Recusou a responder")</f>
        <v>Recusou a responder</v>
      </c>
    </row>
    <row r="723" spans="1:4">
      <c r="A723" t="s">
        <v>402</v>
      </c>
      <c r="B723">
        <v>1</v>
      </c>
      <c r="C723" t="s">
        <v>813</v>
      </c>
      <c r="D723" t="str">
        <f ca="1">IFERROR(__xludf.DUMMYFUNCTION("GOOGLETRANSLATE(C720,""es"",""pt"")"),"Sim")</f>
        <v>Sim</v>
      </c>
    </row>
    <row r="724" spans="1:4">
      <c r="A724" t="s">
        <v>402</v>
      </c>
      <c r="B724">
        <v>2</v>
      </c>
      <c r="C724" t="s">
        <v>817</v>
      </c>
      <c r="D724" t="str">
        <f ca="1">IFERROR(__xludf.DUMMYFUNCTION("GOOGLETRANSLATE(C721,""es"",""pt"")"),"Não")</f>
        <v>Não</v>
      </c>
    </row>
    <row r="725" spans="1:4">
      <c r="A725" t="s">
        <v>402</v>
      </c>
      <c r="B725">
        <v>-888</v>
      </c>
      <c r="C725" t="s">
        <v>902</v>
      </c>
      <c r="D725" t="str">
        <f ca="1">IFERROR(__xludf.DUMMYFUNCTION("GOOGLETRANSLATE(C722,""es"",""pt"")"),"Não sabe")</f>
        <v>Não sabe</v>
      </c>
    </row>
    <row r="726" spans="1:4">
      <c r="A726" t="s">
        <v>402</v>
      </c>
      <c r="B726">
        <v>-999</v>
      </c>
      <c r="C726" t="s">
        <v>1184</v>
      </c>
      <c r="D726" t="str">
        <f ca="1">IFERROR(__xludf.DUMMYFUNCTION("GOOGLETRANSLATE(C723,""es"",""pt"")"),"Recusou a responder")</f>
        <v>Recusou a responder</v>
      </c>
    </row>
    <row r="727" spans="1:4">
      <c r="A727" t="s">
        <v>403</v>
      </c>
      <c r="B727">
        <v>1</v>
      </c>
      <c r="C727" t="s">
        <v>813</v>
      </c>
      <c r="D727" t="str">
        <f ca="1">IFERROR(__xludf.DUMMYFUNCTION("GOOGLETRANSLATE(C724,""es"",""pt"")"),"Sim")</f>
        <v>Sim</v>
      </c>
    </row>
    <row r="728" spans="1:4">
      <c r="A728" t="s">
        <v>403</v>
      </c>
      <c r="B728">
        <v>2</v>
      </c>
      <c r="C728" t="s">
        <v>817</v>
      </c>
      <c r="D728" t="str">
        <f ca="1">IFERROR(__xludf.DUMMYFUNCTION("GOOGLETRANSLATE(C725,""es"",""pt"")"),"Não")</f>
        <v>Não</v>
      </c>
    </row>
    <row r="729" spans="1:4">
      <c r="A729" t="s">
        <v>403</v>
      </c>
      <c r="B729">
        <v>-888</v>
      </c>
      <c r="C729" t="s">
        <v>902</v>
      </c>
      <c r="D729" t="str">
        <f ca="1">IFERROR(__xludf.DUMMYFUNCTION("GOOGLETRANSLATE(C726,""es"",""pt"")"),"Não sabe")</f>
        <v>Não sabe</v>
      </c>
    </row>
    <row r="730" spans="1:4">
      <c r="A730" t="s">
        <v>403</v>
      </c>
      <c r="B730">
        <v>-999</v>
      </c>
      <c r="C730" t="s">
        <v>1184</v>
      </c>
      <c r="D730" t="str">
        <f ca="1">IFERROR(__xludf.DUMMYFUNCTION("GOOGLETRANSLATE(C727,""es"",""pt"")"),"Recusou a responder")</f>
        <v>Recusou a responder</v>
      </c>
    </row>
    <row r="731" spans="1:4">
      <c r="A731" t="s">
        <v>2292</v>
      </c>
      <c r="B731">
        <v>1</v>
      </c>
      <c r="C731" t="s">
        <v>3070</v>
      </c>
      <c r="D731" t="str">
        <f ca="1">IFERROR(__xludf.DUMMYFUNCTION("GOOGLETRANSLATE(C728,""es"",""pt"")"),"Pela televisão")</f>
        <v>Pela televisão</v>
      </c>
    </row>
    <row r="732" spans="1:4">
      <c r="A732" t="s">
        <v>2292</v>
      </c>
      <c r="B732">
        <v>2</v>
      </c>
      <c r="C732" t="s">
        <v>3071</v>
      </c>
      <c r="D732" t="str">
        <f ca="1">IFERROR(__xludf.DUMMYFUNCTION("GOOGLETRANSLATE(C729,""es"",""pt"")"),"Por rádio")</f>
        <v>Por rádio</v>
      </c>
    </row>
    <row r="733" spans="1:4">
      <c r="A733" t="s">
        <v>2292</v>
      </c>
      <c r="B733">
        <v>3</v>
      </c>
      <c r="C733" t="s">
        <v>3072</v>
      </c>
      <c r="D733" t="str">
        <f ca="1">IFERROR(__xludf.DUMMYFUNCTION("GOOGLETRANSLATE(C730,""es"",""pt"")"),"Organizações humanitárias")</f>
        <v>Organizações humanitárias</v>
      </c>
    </row>
    <row r="734" spans="1:4">
      <c r="A734" t="s">
        <v>2292</v>
      </c>
      <c r="B734">
        <v>4</v>
      </c>
      <c r="C734" t="s">
        <v>3073</v>
      </c>
      <c r="D734" t="str">
        <f ca="1">IFERROR(__xludf.DUMMYFUNCTION("GOOGLETRANSLATE(C731,""es"",""pt"")"),"Internet ou redes sociais")</f>
        <v>Internet ou redes sociais</v>
      </c>
    </row>
    <row r="735" spans="1:4">
      <c r="A735" t="s">
        <v>2292</v>
      </c>
      <c r="B735">
        <v>5</v>
      </c>
      <c r="C735" t="s">
        <v>3074</v>
      </c>
      <c r="D735" t="str">
        <f ca="1">IFERROR(__xludf.DUMMYFUNCTION("GOOGLETRANSLATE(C732,""es"",""pt"")"),"Promoção e propaganda de instituições públicas")</f>
        <v>Promoção e propaganda de instituições públicas</v>
      </c>
    </row>
    <row r="736" spans="1:4">
      <c r="A736" t="s">
        <v>2292</v>
      </c>
      <c r="B736">
        <v>6</v>
      </c>
      <c r="C736" t="s">
        <v>3075</v>
      </c>
      <c r="D736" t="str">
        <f ca="1">IFERROR(__xludf.DUMMYFUNCTION("GOOGLETRANSLATE(C733,""es"",""pt"")"),"Na travessia da fronteira")</f>
        <v>Na travessia da fronteira</v>
      </c>
    </row>
    <row r="737" spans="1:4">
      <c r="A737" t="s">
        <v>2292</v>
      </c>
      <c r="B737">
        <v>7</v>
      </c>
      <c r="C737" t="s">
        <v>3076</v>
      </c>
      <c r="D737" t="str">
        <f ca="1">IFERROR(__xludf.DUMMYFUNCTION("GOOGLETRANSLATE(C734,""es"",""pt"")"),"Por um parente e/ou amigo")</f>
        <v>Por um parente e/ou amigo</v>
      </c>
    </row>
    <row r="738" spans="1:4">
      <c r="A738" t="s">
        <v>2292</v>
      </c>
      <c r="B738">
        <v>8</v>
      </c>
      <c r="C738" t="s">
        <v>3077</v>
      </c>
      <c r="D738" t="str">
        <f ca="1">IFERROR(__xludf.DUMMYFUNCTION("GOOGLETRANSLATE(C735,""es"",""pt"")"),"Por associações comunitárias")</f>
        <v>Por associações comunitárias</v>
      </c>
    </row>
    <row r="739" spans="1:4">
      <c r="A739" t="s">
        <v>2292</v>
      </c>
      <c r="B739">
        <v>9</v>
      </c>
      <c r="C739" t="s">
        <v>3078</v>
      </c>
      <c r="D739" t="str">
        <f ca="1">IFERROR(__xludf.DUMMYFUNCTION("GOOGLETRANSLATE(C736,""es"",""pt"")"),"Através da igreja")</f>
        <v>Através da igreja</v>
      </c>
    </row>
    <row r="740" spans="1:4">
      <c r="A740" t="s">
        <v>2292</v>
      </c>
      <c r="B740">
        <v>10</v>
      </c>
      <c r="C740" t="s">
        <v>1034</v>
      </c>
      <c r="D740" t="str">
        <f ca="1">IFERROR(__xludf.DUMMYFUNCTION("GOOGLETRANSLATE(C737,""es"",""pt"")"),"Outro, especifique")</f>
        <v>Outro, especifique</v>
      </c>
    </row>
    <row r="741" spans="1:4">
      <c r="A741" t="s">
        <v>2292</v>
      </c>
      <c r="B741">
        <v>-888</v>
      </c>
      <c r="C741" t="s">
        <v>902</v>
      </c>
      <c r="D741" t="str">
        <f ca="1">IFERROR(__xludf.DUMMYFUNCTION("GOOGLETRANSLATE(C738,""es"",""pt"")"),"Não sabe")</f>
        <v>Não sabe</v>
      </c>
    </row>
    <row r="742" spans="1:4">
      <c r="A742" t="s">
        <v>2292</v>
      </c>
      <c r="B742">
        <v>-999</v>
      </c>
      <c r="C742" t="s">
        <v>3079</v>
      </c>
      <c r="D742" t="str">
        <f ca="1">IFERROR(__xludf.DUMMYFUNCTION("GOOGLETRANSLATE(C739,""es"",""pt"")"),"Se recusa a responder")</f>
        <v>Se recusa a responder</v>
      </c>
    </row>
    <row r="743" spans="1:4">
      <c r="A743" t="s">
        <v>416</v>
      </c>
      <c r="B743">
        <v>1</v>
      </c>
      <c r="C743" t="s">
        <v>813</v>
      </c>
      <c r="D743" t="str">
        <f ca="1">IFERROR(__xludf.DUMMYFUNCTION("GOOGLETRANSLATE(C740,""es"",""pt"")"),"Sim")</f>
        <v>Sim</v>
      </c>
    </row>
    <row r="744" spans="1:4">
      <c r="A744" t="s">
        <v>416</v>
      </c>
      <c r="B744">
        <v>2</v>
      </c>
      <c r="C744" t="s">
        <v>817</v>
      </c>
      <c r="D744" t="str">
        <f ca="1">IFERROR(__xludf.DUMMYFUNCTION("GOOGLETRANSLATE(C741,""es"",""pt"")"),"Não")</f>
        <v>Não</v>
      </c>
    </row>
    <row r="745" spans="1:4">
      <c r="A745" t="s">
        <v>416</v>
      </c>
      <c r="B745">
        <v>-888</v>
      </c>
      <c r="C745" t="s">
        <v>902</v>
      </c>
      <c r="D745" t="str">
        <f ca="1">IFERROR(__xludf.DUMMYFUNCTION("GOOGLETRANSLATE(C742,""es"",""pt"")"),"Não sabe")</f>
        <v>Não sabe</v>
      </c>
    </row>
    <row r="746" spans="1:4">
      <c r="A746" t="s">
        <v>416</v>
      </c>
      <c r="B746">
        <v>-999</v>
      </c>
      <c r="C746" t="s">
        <v>1184</v>
      </c>
      <c r="D746" t="str">
        <f ca="1">IFERROR(__xludf.DUMMYFUNCTION("GOOGLETRANSLATE(C743,""es"",""pt"")"),"Recusou a responder")</f>
        <v>Recusou a responder</v>
      </c>
    </row>
    <row r="747" spans="1:4">
      <c r="A747" t="s">
        <v>417</v>
      </c>
      <c r="B747">
        <v>1</v>
      </c>
      <c r="C747" t="s">
        <v>813</v>
      </c>
      <c r="D747" t="str">
        <f ca="1">IFERROR(__xludf.DUMMYFUNCTION("GOOGLETRANSLATE(C744,""es"",""pt"")"),"Sim")</f>
        <v>Sim</v>
      </c>
    </row>
    <row r="748" spans="1:4">
      <c r="A748" t="s">
        <v>417</v>
      </c>
      <c r="B748">
        <v>2</v>
      </c>
      <c r="C748" t="s">
        <v>817</v>
      </c>
      <c r="D748" t="str">
        <f ca="1">IFERROR(__xludf.DUMMYFUNCTION("GOOGLETRANSLATE(C745,""es"",""pt"")"),"Não")</f>
        <v>Não</v>
      </c>
    </row>
    <row r="749" spans="1:4">
      <c r="A749" t="s">
        <v>417</v>
      </c>
      <c r="B749">
        <v>-888</v>
      </c>
      <c r="C749" t="s">
        <v>902</v>
      </c>
      <c r="D749" t="str">
        <f ca="1">IFERROR(__xludf.DUMMYFUNCTION("GOOGLETRANSLATE(C746,""es"",""pt"")"),"Não sabe")</f>
        <v>Não sabe</v>
      </c>
    </row>
    <row r="750" spans="1:4">
      <c r="A750" t="s">
        <v>417</v>
      </c>
      <c r="B750">
        <v>-999</v>
      </c>
      <c r="C750" t="s">
        <v>1184</v>
      </c>
      <c r="D750" t="str">
        <f ca="1">IFERROR(__xludf.DUMMYFUNCTION("GOOGLETRANSLATE(C747,""es"",""pt"")"),"Recusou a responder")</f>
        <v>Recusou a responder</v>
      </c>
    </row>
    <row r="751" spans="1:4">
      <c r="A751" t="s">
        <v>418</v>
      </c>
      <c r="B751">
        <v>1</v>
      </c>
      <c r="C751" t="s">
        <v>848</v>
      </c>
      <c r="D751" t="str">
        <f ca="1">IFERROR(__xludf.DUMMYFUNCTION("GOOGLETRANSLATE(C748,""es"",""pt"")"),"Bom")</f>
        <v>Bom</v>
      </c>
    </row>
    <row r="752" spans="1:4">
      <c r="A752" t="s">
        <v>418</v>
      </c>
      <c r="B752">
        <v>2</v>
      </c>
      <c r="C752" t="s">
        <v>963</v>
      </c>
      <c r="D752" t="str">
        <f ca="1">IFERROR(__xludf.DUMMYFUNCTION("GOOGLETRANSLATE(C749,""es"",""pt"")"),"Aceitável")</f>
        <v>Aceitável</v>
      </c>
    </row>
    <row r="753" spans="1:4">
      <c r="A753" t="s">
        <v>418</v>
      </c>
      <c r="B753">
        <v>3</v>
      </c>
      <c r="C753" t="s">
        <v>990</v>
      </c>
      <c r="D753" t="str">
        <f ca="1">IFERROR(__xludf.DUMMYFUNCTION("GOOGLETRANSLATE(C750,""es"",""pt"")"),"Mau")</f>
        <v>Mau</v>
      </c>
    </row>
    <row r="754" spans="1:4">
      <c r="A754" t="s">
        <v>418</v>
      </c>
      <c r="B754">
        <v>-888</v>
      </c>
      <c r="C754" t="s">
        <v>902</v>
      </c>
      <c r="D754" t="str">
        <f ca="1">IFERROR(__xludf.DUMMYFUNCTION("GOOGLETRANSLATE(C751,""es"",""pt"")"),"Não sabe")</f>
        <v>Não sabe</v>
      </c>
    </row>
    <row r="755" spans="1:4">
      <c r="A755" t="s">
        <v>418</v>
      </c>
      <c r="B755">
        <v>-999</v>
      </c>
      <c r="C755" t="s">
        <v>1184</v>
      </c>
      <c r="D755" t="str">
        <f ca="1">IFERROR(__xludf.DUMMYFUNCTION("GOOGLETRANSLATE(C752,""es"",""pt"")"),"Recusou a responder")</f>
        <v>Recusou a responder</v>
      </c>
    </row>
    <row r="756" spans="1:4">
      <c r="A756" t="s">
        <v>420</v>
      </c>
      <c r="B756">
        <v>1</v>
      </c>
      <c r="C756" t="s">
        <v>813</v>
      </c>
      <c r="D756" t="str">
        <f ca="1">IFERROR(__xludf.DUMMYFUNCTION("GOOGLETRANSLATE(C753,""es"",""pt"")"),"Sim")</f>
        <v>Sim</v>
      </c>
    </row>
    <row r="757" spans="1:4">
      <c r="A757" t="s">
        <v>420</v>
      </c>
      <c r="B757">
        <v>2</v>
      </c>
      <c r="C757" t="s">
        <v>817</v>
      </c>
      <c r="D757" t="str">
        <f ca="1">IFERROR(__xludf.DUMMYFUNCTION("GOOGLETRANSLATE(C754,""es"",""pt"")"),"Não")</f>
        <v>Não</v>
      </c>
    </row>
    <row r="758" spans="1:4">
      <c r="A758" t="s">
        <v>420</v>
      </c>
      <c r="B758">
        <v>-888</v>
      </c>
      <c r="C758" t="s">
        <v>902</v>
      </c>
      <c r="D758" t="str">
        <f ca="1">IFERROR(__xludf.DUMMYFUNCTION("GOOGLETRANSLATE(C755,""es"",""pt"")"),"Não sabe")</f>
        <v>Não sabe</v>
      </c>
    </row>
    <row r="759" spans="1:4">
      <c r="A759" t="s">
        <v>420</v>
      </c>
      <c r="B759">
        <v>-999</v>
      </c>
      <c r="C759" t="s">
        <v>1184</v>
      </c>
      <c r="D759" t="str">
        <f ca="1">IFERROR(__xludf.DUMMYFUNCTION("GOOGLETRANSLATE(C756,""es"",""pt"")"),"Recusou a responder")</f>
        <v>Recusou a responder</v>
      </c>
    </row>
    <row r="760" spans="1:4">
      <c r="A760" t="s">
        <v>421</v>
      </c>
      <c r="B760">
        <v>1</v>
      </c>
      <c r="C760" t="s">
        <v>1744</v>
      </c>
      <c r="D760" t="str">
        <f ca="1">IFERROR(__xludf.DUMMYFUNCTION("GOOGLETRANSLATE(C757,""es"",""pt"")"),"Sim, todas")</f>
        <v>Sim, todas</v>
      </c>
    </row>
    <row r="761" spans="1:4">
      <c r="A761" t="s">
        <v>421</v>
      </c>
      <c r="B761">
        <v>2</v>
      </c>
      <c r="C761" t="s">
        <v>1430</v>
      </c>
      <c r="D761" t="str">
        <f ca="1">IFERROR(__xludf.DUMMYFUNCTION("GOOGLETRANSLATE(C758,""es"",""pt"")"),"Algumas")</f>
        <v>Algumas</v>
      </c>
    </row>
    <row r="762" spans="1:4">
      <c r="A762" t="s">
        <v>421</v>
      </c>
      <c r="B762">
        <v>3</v>
      </c>
      <c r="C762" t="s">
        <v>862</v>
      </c>
      <c r="D762" t="str">
        <f ca="1">IFERROR(__xludf.DUMMYFUNCTION("GOOGLETRANSLATE(C759,""es"",""pt"")"),"Não, nenhuma")</f>
        <v>Não, nenhuma</v>
      </c>
    </row>
    <row r="763" spans="1:4">
      <c r="A763" t="s">
        <v>421</v>
      </c>
      <c r="B763">
        <v>-888</v>
      </c>
      <c r="C763" t="s">
        <v>902</v>
      </c>
      <c r="D763" t="str">
        <f ca="1">IFERROR(__xludf.DUMMYFUNCTION("GOOGLETRANSLATE(C760,""es"",""pt"")"),"Não sabe")</f>
        <v>Não sabe</v>
      </c>
    </row>
    <row r="764" spans="1:4">
      <c r="A764" t="s">
        <v>421</v>
      </c>
      <c r="B764">
        <v>-999</v>
      </c>
      <c r="C764" t="s">
        <v>1184</v>
      </c>
      <c r="D764" t="str">
        <f ca="1">IFERROR(__xludf.DUMMYFUNCTION("GOOGLETRANSLATE(C761,""es"",""pt"")"),"Recusou a responder")</f>
        <v>Recusou a responder</v>
      </c>
    </row>
    <row r="765" spans="1:4">
      <c r="A765" t="s">
        <v>422</v>
      </c>
      <c r="B765">
        <v>1</v>
      </c>
      <c r="C765" t="s">
        <v>983</v>
      </c>
      <c r="D765" t="str">
        <f ca="1">IFERROR(__xludf.DUMMYFUNCTION("GOOGLETRANSLATE(C762,""es"",""pt"")"),"Frequenta uma creche, jardim de infância ou escola (pelo menos 3 dias por semana e um mínimo de 2 horas por dia)")</f>
        <v>Frequenta uma creche, jardim de infância ou escola (pelo menos 3 dias por semana e um mínimo de 2 horas por dia)</v>
      </c>
    </row>
    <row r="766" spans="1:4">
      <c r="A766" t="s">
        <v>422</v>
      </c>
      <c r="B766">
        <v>2</v>
      </c>
      <c r="C766" t="s">
        <v>826</v>
      </c>
      <c r="D766" t="str">
        <f ca="1">IFERROR(__xludf.DUMMYFUNCTION("GOOGLETRANSLATE(C763,""es"",""pt"")"),"Com seu pai ou mãe em casa")</f>
        <v>Com seu pai ou mãe em casa</v>
      </c>
    </row>
    <row r="767" spans="1:4">
      <c r="A767" t="s">
        <v>422</v>
      </c>
      <c r="B767">
        <v>3</v>
      </c>
      <c r="C767" t="s">
        <v>1274</v>
      </c>
      <c r="D767" t="str">
        <f ca="1">IFERROR(__xludf.DUMMYFUNCTION("GOOGLETRANSLATE(C764,""es"",""pt"")"),"Com seu pai ou mãe no trabalho")</f>
        <v>Com seu pai ou mãe no trabalho</v>
      </c>
    </row>
    <row r="768" spans="1:4">
      <c r="A768" t="s">
        <v>422</v>
      </c>
      <c r="B768">
        <v>4</v>
      </c>
      <c r="C768" t="s">
        <v>962</v>
      </c>
      <c r="D768" t="str">
        <f ca="1">IFERROR(__xludf.DUMMYFUNCTION("GOOGLETRANSLATE(C765,""es"",""pt"")"),"Na casa onde a criança mora, sob os cuidados de um parente ou pessoa de 18 anos ou mais")</f>
        <v>Na casa onde a criança mora, sob os cuidados de um parente ou pessoa de 18 anos ou mais</v>
      </c>
    </row>
    <row r="769" spans="1:4">
      <c r="A769" t="s">
        <v>422</v>
      </c>
      <c r="B769">
        <v>5</v>
      </c>
      <c r="C769" t="s">
        <v>3080</v>
      </c>
      <c r="D769" t="str">
        <f ca="1">IFERROR(__xludf.DUMMYFUNCTION("GOOGLETRANSLATE(C766,""es"",""pt"")")," Na casa onde a criança mora, sob os cuidados de um parente ou pessoa com menos de 18 anos")</f>
        <v xml:space="preserve"> Na casa onde a criança mora, sob os cuidados de um parente ou pessoa com menos de 18 anos</v>
      </c>
    </row>
    <row r="770" spans="1:4">
      <c r="A770" t="s">
        <v>422</v>
      </c>
      <c r="B770">
        <v>6</v>
      </c>
      <c r="C770" t="s">
        <v>3081</v>
      </c>
      <c r="D770" t="str">
        <f ca="1">IFERROR(__xludf.DUMMYFUNCTION("GOOGLETRANSLATE(C767,""es"",""pt"")")," Sob os cuidados de um parente ou outra pessoa em outro lugar")</f>
        <v xml:space="preserve"> Sob os cuidados de um parente ou outra pessoa em outro lugar</v>
      </c>
    </row>
    <row r="771" spans="1:4">
      <c r="A771" t="s">
        <v>422</v>
      </c>
      <c r="B771">
        <v>7</v>
      </c>
      <c r="C771" t="s">
        <v>3082</v>
      </c>
      <c r="D771" t="str">
        <f ca="1">IFERROR(__xludf.DUMMYFUNCTION("GOOGLETRANSLATE(C768,""es"",""pt"")"),"Na casa, sozinho")</f>
        <v>Na casa, sozinho</v>
      </c>
    </row>
    <row r="772" spans="1:4">
      <c r="A772" t="s">
        <v>422</v>
      </c>
      <c r="B772">
        <v>-888</v>
      </c>
      <c r="C772" t="s">
        <v>902</v>
      </c>
      <c r="D772" t="str">
        <f ca="1">IFERROR(__xludf.DUMMYFUNCTION("GOOGLETRANSLATE(C769,""es"",""pt"")"),"Não sabe")</f>
        <v>Não sabe</v>
      </c>
    </row>
    <row r="773" spans="1:4">
      <c r="A773" t="s">
        <v>422</v>
      </c>
      <c r="B773">
        <v>-999</v>
      </c>
      <c r="C773" t="s">
        <v>2977</v>
      </c>
      <c r="D773" t="str">
        <f ca="1">IFERROR(__xludf.DUMMYFUNCTION("GOOGLETRANSLATE(C770,""es"",""pt"")"),"Se recusa a responder")</f>
        <v>Se recusa a responder</v>
      </c>
    </row>
    <row r="774" spans="1:4">
      <c r="A774" t="s">
        <v>424</v>
      </c>
      <c r="B774">
        <v>1</v>
      </c>
      <c r="C774" t="s">
        <v>889</v>
      </c>
      <c r="D774" t="str">
        <f ca="1">IFERROR(__xludf.DUMMYFUNCTION("GOOGLETRANSLATE(C771,""es"",""pt"")"),"Menos de 15 min")</f>
        <v>Menos de 15 min</v>
      </c>
    </row>
    <row r="775" spans="1:4">
      <c r="A775" t="s">
        <v>424</v>
      </c>
      <c r="B775">
        <v>2</v>
      </c>
      <c r="C775" t="s">
        <v>903</v>
      </c>
      <c r="D775" t="str">
        <f ca="1">IFERROR(__xludf.DUMMYFUNCTION("GOOGLETRANSLATE(C772,""es"",""pt"")"),"Entre 16-30 min")</f>
        <v>Entre 16-30 min</v>
      </c>
    </row>
    <row r="776" spans="1:4">
      <c r="A776" t="s">
        <v>424</v>
      </c>
      <c r="B776">
        <v>3</v>
      </c>
      <c r="C776" t="s">
        <v>877</v>
      </c>
      <c r="D776" t="str">
        <f ca="1">IFERROR(__xludf.DUMMYFUNCTION("GOOGLETRANSLATE(C773,""es"",""pt"")"),"31 min - 1 hora")</f>
        <v>31 min - 1 hora</v>
      </c>
    </row>
    <row r="777" spans="1:4">
      <c r="A777" t="s">
        <v>424</v>
      </c>
      <c r="B777">
        <v>4</v>
      </c>
      <c r="C777" t="s">
        <v>970</v>
      </c>
      <c r="D777" t="str">
        <f ca="1">IFERROR(__xludf.DUMMYFUNCTION("GOOGLETRANSLATE(C774,""es"",""pt"")"),"Mais de uma hora")</f>
        <v>Mais de uma hora</v>
      </c>
    </row>
    <row r="778" spans="1:4">
      <c r="A778" t="s">
        <v>424</v>
      </c>
      <c r="B778">
        <v>-888</v>
      </c>
      <c r="C778" t="s">
        <v>902</v>
      </c>
      <c r="D778" t="str">
        <f ca="1">IFERROR(__xludf.DUMMYFUNCTION("GOOGLETRANSLATE(C775,""es"",""pt"")"),"Não sabe")</f>
        <v>Não sabe</v>
      </c>
    </row>
    <row r="779" spans="1:4">
      <c r="A779" t="s">
        <v>424</v>
      </c>
      <c r="B779">
        <v>-999</v>
      </c>
      <c r="C779" t="s">
        <v>3083</v>
      </c>
      <c r="D779" t="str">
        <f ca="1">IFERROR(__xludf.DUMMYFUNCTION("GOOGLETRANSLATE(C776,""es"",""pt"")"),"Ele prefere não responder")</f>
        <v>Ele prefere não responder</v>
      </c>
    </row>
    <row r="780" spans="1:4">
      <c r="A780" t="s">
        <v>2332</v>
      </c>
      <c r="B780">
        <v>1</v>
      </c>
      <c r="C780" t="s">
        <v>3084</v>
      </c>
      <c r="D780" t="str">
        <f ca="1">IFERROR(__xludf.DUMMYFUNCTION("GOOGLETRANSLATE(C777,""es"",""pt"")"),"Não sabe como ou onde matricular -los")</f>
        <v>Não sabe como ou onde matricular -los</v>
      </c>
    </row>
    <row r="781" spans="1:4">
      <c r="A781" t="s">
        <v>2332</v>
      </c>
      <c r="B781">
        <v>2</v>
      </c>
      <c r="C781" t="s">
        <v>3085</v>
      </c>
      <c r="D781" t="str">
        <f ca="1">IFERROR(__xludf.DUMMYFUNCTION("GOOGLETRANSLATE(C778,""es"",""pt"")"),"Chegou recentemente e não fez a matrícula")</f>
        <v>Chegou recentemente e não fez a matrícula</v>
      </c>
    </row>
    <row r="782" spans="1:4">
      <c r="A782" t="s">
        <v>2332</v>
      </c>
      <c r="B782">
        <v>3</v>
      </c>
      <c r="C782" t="s">
        <v>3086</v>
      </c>
      <c r="D782" t="str">
        <f ca="1">IFERROR(__xludf.DUMMYFUNCTION("GOOGLETRANSLATE(C779,""es"",""pt"")"),"Pelo  alto custo da educação (matricula, material escolar, transporte)")</f>
        <v>Pelo  alto custo da educação (matricula, material escolar, transporte)</v>
      </c>
    </row>
    <row r="783" spans="1:4">
      <c r="A783" t="s">
        <v>2332</v>
      </c>
      <c r="B783">
        <v>4</v>
      </c>
      <c r="C783" t="s">
        <v>3087</v>
      </c>
      <c r="D783" t="str">
        <f ca="1">IFERROR(__xludf.DUMMYFUNCTION("GOOGLETRANSLATE(C780,""es"",""pt"")"),"Porque não atende aos requisitos de documentação para acessar a escola")</f>
        <v>Porque não atende aos requisitos de documentação para acessar a escola</v>
      </c>
    </row>
    <row r="784" spans="1:4">
      <c r="A784" t="s">
        <v>2332</v>
      </c>
      <c r="B784">
        <v>5</v>
      </c>
      <c r="C784" t="s">
        <v>3088</v>
      </c>
      <c r="D784" t="str">
        <f ca="1">IFERROR(__xludf.DUMMYFUNCTION("GOOGLETRANSLATE(C781,""es"",""pt"")"),"Não conseguiu se nivelar no grau e o conteúdo escolar do Brasil")</f>
        <v>Não conseguiu se nivelar no grau e o conteúdo escolar do Brasil</v>
      </c>
    </row>
    <row r="785" spans="1:4">
      <c r="A785" t="s">
        <v>2332</v>
      </c>
      <c r="B785">
        <v>6</v>
      </c>
      <c r="C785" t="s">
        <v>3089</v>
      </c>
      <c r="D785" t="str">
        <f ca="1">IFERROR(__xludf.DUMMYFUNCTION("GOOGLETRANSLATE(C782,""es"",""pt"")"),"Não encontrou vaga")</f>
        <v>Não encontrou vaga</v>
      </c>
    </row>
    <row r="786" spans="1:4">
      <c r="A786" t="s">
        <v>2332</v>
      </c>
      <c r="B786">
        <v>7</v>
      </c>
      <c r="C786" t="s">
        <v>3090</v>
      </c>
      <c r="D786" t="str">
        <f ca="1">IFERROR(__xludf.DUMMYFUNCTION("GOOGLETRANSLATE(C783,""es"",""pt"")"),"Menores trabalham para apoio familiar")</f>
        <v>Menores trabalham para apoio familiar</v>
      </c>
    </row>
    <row r="787" spans="1:4">
      <c r="A787" t="s">
        <v>2332</v>
      </c>
      <c r="B787">
        <v>8</v>
      </c>
      <c r="C787" t="s">
        <v>3091</v>
      </c>
      <c r="D787" t="str">
        <f ca="1">IFERROR(__xludf.DUMMYFUNCTION("GOOGLETRANSLATE(C784,""es"",""pt"")"),"Por que há discriminação na escola")</f>
        <v>Por que há discriminação na escola</v>
      </c>
    </row>
    <row r="788" spans="1:4">
      <c r="A788" t="s">
        <v>2332</v>
      </c>
      <c r="B788">
        <v>9</v>
      </c>
      <c r="C788" t="s">
        <v>3092</v>
      </c>
      <c r="D788" t="str">
        <f ca="1">IFERROR(__xludf.DUMMYFUNCTION("GOOGLETRANSLATE(C785,""es"",""pt"")"),"Porque não há serviços para crianças com deficiência ou necessidades especiais")</f>
        <v>Porque não há serviços para crianças com deficiência ou necessidades especiais</v>
      </c>
    </row>
    <row r="789" spans="1:4">
      <c r="A789" t="s">
        <v>2332</v>
      </c>
      <c r="B789">
        <v>10</v>
      </c>
      <c r="C789" t="s">
        <v>3093</v>
      </c>
      <c r="D789" t="str">
        <f ca="1">IFERROR(__xludf.DUMMYFUNCTION("GOOGLETRANSLATE(C786,""es"",""pt"")"),"Porque deve cuidar de outras pessoas da família")</f>
        <v>Porque deve cuidar de outras pessoas da família</v>
      </c>
    </row>
    <row r="790" spans="1:4">
      <c r="A790" t="s">
        <v>2332</v>
      </c>
      <c r="B790">
        <v>11</v>
      </c>
      <c r="C790" t="s">
        <v>3094</v>
      </c>
      <c r="D790" t="str">
        <f ca="1">IFERROR(__xludf.DUMMYFUNCTION("GOOGLETRANSLATE(C787,""es"",""pt"")"),"O menor de idade já terminou sua educação / se formou")</f>
        <v>O menor de idade já terminou sua educação / se formou</v>
      </c>
    </row>
    <row r="791" spans="1:4">
      <c r="A791" t="s">
        <v>2332</v>
      </c>
      <c r="B791">
        <v>12</v>
      </c>
      <c r="C791" t="s">
        <v>1034</v>
      </c>
      <c r="D791" t="str">
        <f ca="1">IFERROR(__xludf.DUMMYFUNCTION("GOOGLETRANSLATE(C788,""es"",""pt"")"),"Outro, especifique")</f>
        <v>Outro, especifique</v>
      </c>
    </row>
    <row r="792" spans="1:4">
      <c r="A792" t="s">
        <v>2332</v>
      </c>
      <c r="B792">
        <v>-888</v>
      </c>
      <c r="C792" t="s">
        <v>902</v>
      </c>
      <c r="D792" t="str">
        <f ca="1">IFERROR(__xludf.DUMMYFUNCTION("GOOGLETRANSLATE(C789,""es"",""pt"")"),"Não sabe")</f>
        <v>Não sabe</v>
      </c>
    </row>
    <row r="793" spans="1:4">
      <c r="A793" t="s">
        <v>2332</v>
      </c>
      <c r="B793">
        <v>-999</v>
      </c>
      <c r="C793" t="s">
        <v>3095</v>
      </c>
      <c r="D793" t="str">
        <f ca="1">IFERROR(__xludf.DUMMYFUNCTION("GOOGLETRANSLATE(C790,""es"",""pt"")"),"Se recusa a responder")</f>
        <v>Se recusa a responder</v>
      </c>
    </row>
    <row r="794" spans="1:4">
      <c r="A794" t="s">
        <v>440</v>
      </c>
      <c r="B794">
        <v>1</v>
      </c>
      <c r="C794" t="s">
        <v>813</v>
      </c>
      <c r="D794" t="str">
        <f ca="1">IFERROR(__xludf.DUMMYFUNCTION("GOOGLETRANSLATE(C791,""es"",""pt"")"),"Sim")</f>
        <v>Sim</v>
      </c>
    </row>
    <row r="795" spans="1:4">
      <c r="A795" t="s">
        <v>440</v>
      </c>
      <c r="B795">
        <v>2</v>
      </c>
      <c r="C795" t="s">
        <v>817</v>
      </c>
      <c r="D795" t="str">
        <f ca="1">IFERROR(__xludf.DUMMYFUNCTION("GOOGLETRANSLATE(C792,""es"",""pt"")"),"Não")</f>
        <v>Não</v>
      </c>
    </row>
    <row r="796" spans="1:4">
      <c r="A796" t="s">
        <v>440</v>
      </c>
      <c r="B796">
        <v>-888</v>
      </c>
      <c r="C796" t="s">
        <v>902</v>
      </c>
      <c r="D796" t="str">
        <f ca="1">IFERROR(__xludf.DUMMYFUNCTION("GOOGLETRANSLATE(C793,""es"",""pt"")"),"Não sabe")</f>
        <v>Não sabe</v>
      </c>
    </row>
    <row r="797" spans="1:4">
      <c r="A797" t="s">
        <v>440</v>
      </c>
      <c r="B797">
        <v>-999</v>
      </c>
      <c r="C797" t="s">
        <v>1184</v>
      </c>
      <c r="D797" t="str">
        <f ca="1">IFERROR(__xludf.DUMMYFUNCTION("GOOGLETRANSLATE(C794,""es"",""pt"")"),"Recusou a responder")</f>
        <v>Recusou a responder</v>
      </c>
    </row>
    <row r="798" spans="1:4">
      <c r="A798" t="s">
        <v>441</v>
      </c>
      <c r="B798">
        <v>1</v>
      </c>
      <c r="C798" t="s">
        <v>3096</v>
      </c>
      <c r="D798" t="str">
        <f ca="1">IFERROR(__xludf.DUMMYFUNCTION("GOOGLETRANSLATE(C795,""es"",""pt"")"),"Tijolo, bloco de cimento, pedra, madeira polida")</f>
        <v>Tijolo, bloco de cimento, pedra, madeira polida</v>
      </c>
    </row>
    <row r="799" spans="1:4">
      <c r="A799" t="s">
        <v>441</v>
      </c>
      <c r="B799">
        <v>2</v>
      </c>
      <c r="C799" t="s">
        <v>890</v>
      </c>
      <c r="D799" t="str">
        <f ca="1">IFERROR(__xludf.DUMMYFUNCTION("GOOGLETRANSLATE(C796,""es"",""pt"")"),"Concreto armado")</f>
        <v>Concreto armado</v>
      </c>
    </row>
    <row r="800" spans="1:4">
      <c r="A800" t="s">
        <v>441</v>
      </c>
      <c r="B800">
        <v>3</v>
      </c>
      <c r="C800" t="s">
        <v>978</v>
      </c>
      <c r="D800" t="str">
        <f ca="1">IFERROR(__xludf.DUMMYFUNCTION("GOOGLETRANSLATE(C797,""es"",""pt"")"),"Material pré -fabricado")</f>
        <v>Material pré -fabricado</v>
      </c>
    </row>
    <row r="801" spans="1:4">
      <c r="A801" t="s">
        <v>441</v>
      </c>
      <c r="B801">
        <v>4</v>
      </c>
      <c r="C801" t="s">
        <v>3097</v>
      </c>
      <c r="D801" t="str">
        <f ca="1">IFERROR(__xludf.DUMMYFUNCTION("GOOGLETRANSLATE(C798,""es"",""pt"")"),"Guadua")</f>
        <v>Guadua</v>
      </c>
    </row>
    <row r="802" spans="1:4">
      <c r="A802" t="s">
        <v>441</v>
      </c>
      <c r="B802">
        <v>5</v>
      </c>
      <c r="C802" t="s">
        <v>915</v>
      </c>
      <c r="D802" t="str">
        <f ca="1">IFERROR(__xludf.DUMMYFUNCTION("GOOGLETRANSLATE(C799,""es"",""pt"")"),"Barro, Bahareque, Adobe")</f>
        <v>Barro, Bahareque, Adobe</v>
      </c>
    </row>
    <row r="803" spans="1:4">
      <c r="A803" t="s">
        <v>441</v>
      </c>
      <c r="B803">
        <v>6</v>
      </c>
      <c r="C803" t="s">
        <v>1036</v>
      </c>
      <c r="D803" t="str">
        <f ca="1">IFERROR(__xludf.DUMMYFUNCTION("GOOGLETRANSLATE(C800,""es"",""pt"")"),"MDF, tábuas de madeira, ripões, troncos")</f>
        <v>MDF, tábuas de madeira, ripões, troncos</v>
      </c>
    </row>
    <row r="804" spans="1:4">
      <c r="A804" t="s">
        <v>441</v>
      </c>
      <c r="B804">
        <v>7</v>
      </c>
      <c r="C804" t="s">
        <v>3098</v>
      </c>
      <c r="D804" t="str">
        <f ca="1">IFERROR(__xludf.DUMMYFUNCTION("GOOGLETRANSLATE(C801,""es"",""pt"")"),"Cana, galhos, outros vegetais")</f>
        <v>Cana, galhos, outros vegetais</v>
      </c>
    </row>
    <row r="805" spans="1:4">
      <c r="A805" t="s">
        <v>441</v>
      </c>
      <c r="B805">
        <v>8</v>
      </c>
      <c r="C805" t="s">
        <v>1056</v>
      </c>
      <c r="D805" t="str">
        <f ca="1">IFERROR(__xludf.DUMMYFUNCTION("GOOGLETRANSLATE(C802,""es"",""pt"")"),"Materiais de reuso (zinco, lona, tecido, papelão, latas, plásticos, outros)")</f>
        <v>Materiais de reuso (zinco, lona, tecido, papelão, latas, plásticos, outros)</v>
      </c>
    </row>
    <row r="806" spans="1:4">
      <c r="A806" t="s">
        <v>441</v>
      </c>
      <c r="B806">
        <v>9</v>
      </c>
      <c r="C806" t="s">
        <v>3099</v>
      </c>
      <c r="D806" t="str">
        <f ca="1">IFERROR(__xludf.DUMMYFUNCTION("GOOGLETRANSLATE(C803,""es"",""pt"")"),"Não tem paredes")</f>
        <v>Não tem paredes</v>
      </c>
    </row>
    <row r="807" spans="1:4">
      <c r="A807" t="s">
        <v>442</v>
      </c>
      <c r="B807">
        <v>1</v>
      </c>
      <c r="C807" t="s">
        <v>1336</v>
      </c>
      <c r="D807" t="str">
        <f ca="1">IFERROR(__xludf.DUMMYFUNCTION("GOOGLETRANSLATE(C804,""es"",""pt"")"),"Mármore, parque, madeira polida e lacada")</f>
        <v>Mármore, parque, madeira polida e lacada</v>
      </c>
    </row>
    <row r="808" spans="1:4">
      <c r="A808" t="s">
        <v>442</v>
      </c>
      <c r="B808">
        <v>2</v>
      </c>
      <c r="C808" t="s">
        <v>828</v>
      </c>
      <c r="D808" t="str">
        <f ca="1">IFERROR(__xludf.DUMMYFUNCTION("GOOGLETRANSLATE(C805,""es"",""pt"")"),"cerâmica, vinil, tábua, tijolo, laminado")</f>
        <v>cerâmica, vinil, tábua, tijolo, laminado</v>
      </c>
    </row>
    <row r="809" spans="1:4">
      <c r="A809" t="s">
        <v>442</v>
      </c>
      <c r="B809">
        <v>3</v>
      </c>
      <c r="C809" t="s">
        <v>3100</v>
      </c>
      <c r="D809" t="str">
        <f ca="1">IFERROR(__xludf.DUMMYFUNCTION("GOOGLETRANSLATE(C806,""es"",""pt"")"),"Tapete")</f>
        <v>Tapete</v>
      </c>
    </row>
    <row r="810" spans="1:4">
      <c r="A810" t="s">
        <v>442</v>
      </c>
      <c r="B810">
        <v>4</v>
      </c>
      <c r="C810" t="s">
        <v>863</v>
      </c>
      <c r="D810" t="str">
        <f ca="1">IFERROR(__xludf.DUMMYFUNCTION("GOOGLETRANSLATE(C807,""es"",""pt"")"),"Cimento, cascalho, cimento queimado")</f>
        <v>Cimento, cascalho, cimento queimado</v>
      </c>
    </row>
    <row r="811" spans="1:4">
      <c r="A811" t="s">
        <v>442</v>
      </c>
      <c r="B811">
        <v>5</v>
      </c>
      <c r="C811" t="s">
        <v>3101</v>
      </c>
      <c r="D811" t="str">
        <f ca="1">IFERROR(__xludf.DUMMYFUNCTION("GOOGLETRANSLATE(C808,""es"",""pt"")"),"Madeira, tábua, outro vegetal")</f>
        <v>Madeira, tábua, outro vegetal</v>
      </c>
    </row>
    <row r="812" spans="1:4">
      <c r="A812" t="s">
        <v>442</v>
      </c>
      <c r="B812">
        <v>6</v>
      </c>
      <c r="C812" t="s">
        <v>1047</v>
      </c>
      <c r="D812" t="str">
        <f ca="1">IFERROR(__xludf.DUMMYFUNCTION("GOOGLETRANSLATE(C809,""es"",""pt"")"),"Terra, areia, lama")</f>
        <v>Terra, areia, lama</v>
      </c>
    </row>
    <row r="813" spans="1:4">
      <c r="A813" t="s">
        <v>442</v>
      </c>
      <c r="B813">
        <v>-888</v>
      </c>
      <c r="C813" t="s">
        <v>902</v>
      </c>
      <c r="D813" t="str">
        <f ca="1">IFERROR(__xludf.DUMMYFUNCTION("GOOGLETRANSLATE(C810,""es"",""pt"")"),"Não sabe")</f>
        <v>Não sabe</v>
      </c>
    </row>
    <row r="814" spans="1:4">
      <c r="A814" t="s">
        <v>442</v>
      </c>
      <c r="B814">
        <v>-999</v>
      </c>
      <c r="C814" t="s">
        <v>3102</v>
      </c>
      <c r="D814" t="str">
        <f ca="1">IFERROR(__xludf.DUMMYFUNCTION("GOOGLETRANSLATE(C811,""es"",""pt"")"),"Se recusa a responder")</f>
        <v>Se recusa a responder</v>
      </c>
    </row>
    <row r="815" spans="1:4">
      <c r="A815" t="s">
        <v>3103</v>
      </c>
      <c r="B815">
        <v>1</v>
      </c>
      <c r="C815" t="s">
        <v>1020</v>
      </c>
      <c r="D815" t="str">
        <f ca="1">IFERROR(__xludf.DUMMYFUNCTION("GOOGLETRANSLATE(C812,""es"",""pt"")"),"Placa de concreto, cimento ou concreto")</f>
        <v>Placa de concreto, cimento ou concreto</v>
      </c>
    </row>
    <row r="816" spans="1:4">
      <c r="A816" t="s">
        <v>3103</v>
      </c>
      <c r="B816">
        <v>2</v>
      </c>
      <c r="C816" t="s">
        <v>904</v>
      </c>
      <c r="D816" t="str">
        <f ca="1">IFERROR(__xludf.DUMMYFUNCTION("GOOGLETRANSLATE(C813,""es"",""pt"")"),"Telhas de barro")</f>
        <v>Telhas de barro</v>
      </c>
    </row>
    <row r="817" spans="1:4">
      <c r="A817" t="s">
        <v>3103</v>
      </c>
      <c r="B817">
        <v>3</v>
      </c>
      <c r="C817" t="s">
        <v>3104</v>
      </c>
      <c r="D817" t="str">
        <f ca="1">IFERROR(__xludf.DUMMYFUNCTION("GOOGLETRANSLATE(C814,""es"",""pt"")"),"Azulejo de amianto-cimento")</f>
        <v>Azulejo de amianto-cimento</v>
      </c>
    </row>
    <row r="818" spans="1:4">
      <c r="A818" t="s">
        <v>3103</v>
      </c>
      <c r="B818">
        <v>4</v>
      </c>
      <c r="C818" t="s">
        <v>878</v>
      </c>
      <c r="D818" t="str">
        <f ca="1">IFERROR(__xludf.DUMMYFUNCTION("GOOGLETRANSLATE(C815,""es"",""pt"")"),"Telha ou folha de zinco")</f>
        <v>Telha ou folha de zinco</v>
      </c>
    </row>
    <row r="819" spans="1:4">
      <c r="A819" t="s">
        <v>3103</v>
      </c>
      <c r="B819">
        <v>5</v>
      </c>
      <c r="C819" t="s">
        <v>3105</v>
      </c>
      <c r="D819" t="str">
        <f ca="1">IFERROR(__xludf.DUMMYFUNCTION("GOOGLETRANSLATE(C816,""es"",""pt"")"),"Palha, palma ou outros vegetais")</f>
        <v>Palha, palma ou outros vegetais</v>
      </c>
    </row>
    <row r="820" spans="1:4">
      <c r="A820" t="s">
        <v>3103</v>
      </c>
      <c r="B820">
        <v>6</v>
      </c>
      <c r="C820" t="s">
        <v>1129</v>
      </c>
      <c r="D820" t="str">
        <f ca="1">IFERROR(__xludf.DUMMYFUNCTION("GOOGLETRANSLATE(C817,""es"",""pt"")"),"Resíduos (tecido, papelão, lata, lona)")</f>
        <v>Resíduos (tecido, papelão, lata, lona)</v>
      </c>
    </row>
    <row r="821" spans="1:4">
      <c r="A821" t="s">
        <v>3103</v>
      </c>
      <c r="B821">
        <v>7</v>
      </c>
      <c r="C821" t="s">
        <v>1034</v>
      </c>
      <c r="D821" t="str">
        <f ca="1">IFERROR(__xludf.DUMMYFUNCTION("GOOGLETRANSLATE(C818,""es"",""pt"")"),"Outro especificar")</f>
        <v>Outro especificar</v>
      </c>
    </row>
    <row r="822" spans="1:4">
      <c r="A822" t="s">
        <v>3103</v>
      </c>
      <c r="B822">
        <v>-888</v>
      </c>
      <c r="C822" t="s">
        <v>902</v>
      </c>
      <c r="D822" t="str">
        <f ca="1">IFERROR(__xludf.DUMMYFUNCTION("GOOGLETRANSLATE(C819,""es"",""pt"")"),"Não sabe")</f>
        <v>Não sabe</v>
      </c>
    </row>
    <row r="823" spans="1:4">
      <c r="A823" t="s">
        <v>3103</v>
      </c>
      <c r="B823">
        <v>-999</v>
      </c>
      <c r="C823" t="s">
        <v>3102</v>
      </c>
      <c r="D823" t="str">
        <f ca="1">IFERROR(__xludf.DUMMYFUNCTION("GOOGLETRANSLATE(C820,""es"",""pt"")"),"Se recusa a responder")</f>
        <v>Se recusa a responder</v>
      </c>
    </row>
    <row r="824" spans="1:4">
      <c r="A824" t="s">
        <v>2354</v>
      </c>
      <c r="B824">
        <v>1</v>
      </c>
      <c r="C824" t="s">
        <v>813</v>
      </c>
      <c r="D824" t="str">
        <f ca="1">IFERROR(__xludf.DUMMYFUNCTION("GOOGLETRANSLATE(C821,""es"",""pt"")"),"Sim")</f>
        <v>Sim</v>
      </c>
    </row>
    <row r="825" spans="1:4">
      <c r="A825" t="s">
        <v>2354</v>
      </c>
      <c r="B825">
        <v>2</v>
      </c>
      <c r="C825" t="s">
        <v>817</v>
      </c>
      <c r="D825" t="str">
        <f ca="1">IFERROR(__xludf.DUMMYFUNCTION("GOOGLETRANSLATE(C822,""es"",""pt"")"),"Não")</f>
        <v>Não</v>
      </c>
    </row>
    <row r="826" spans="1:4">
      <c r="A826" t="s">
        <v>2357</v>
      </c>
      <c r="B826">
        <v>1</v>
      </c>
      <c r="C826" t="s">
        <v>813</v>
      </c>
      <c r="D826" t="str">
        <f ca="1">IFERROR(__xludf.DUMMYFUNCTION("GOOGLETRANSLATE(C823,""es"",""pt"")"),"Sim")</f>
        <v>Sim</v>
      </c>
    </row>
    <row r="827" spans="1:4">
      <c r="A827" t="s">
        <v>2357</v>
      </c>
      <c r="B827">
        <v>2</v>
      </c>
      <c r="C827" t="s">
        <v>817</v>
      </c>
      <c r="D827" t="str">
        <f ca="1">IFERROR(__xludf.DUMMYFUNCTION("GOOGLETRANSLATE(C824,""es"",""pt"")"),"Não")</f>
        <v>Não</v>
      </c>
    </row>
    <row r="828" spans="1:4">
      <c r="A828" t="s">
        <v>2360</v>
      </c>
      <c r="B828">
        <v>1</v>
      </c>
      <c r="C828" t="s">
        <v>830</v>
      </c>
      <c r="D828" t="str">
        <f ca="1">IFERROR(__xludf.DUMMYFUNCTION("GOOGLETRANSLATE(C825,""es"",""pt"")"),"Alugada (você tem que pagar aluguel)")</f>
        <v>Alugada (você tem que pagar aluguel)</v>
      </c>
    </row>
    <row r="829" spans="1:4">
      <c r="A829" t="s">
        <v>2360</v>
      </c>
      <c r="B829">
        <v>2</v>
      </c>
      <c r="C829" t="s">
        <v>1041</v>
      </c>
      <c r="D829" t="str">
        <f ca="1">IFERROR(__xludf.DUMMYFUNCTION("GOOGLETRANSLATE(C826,""es"",""pt"")"),"Cedido ou emprestado por amigos ou familiares (não paga aluguel)")</f>
        <v>Cedido ou emprestado por amigos ou familiares (não paga aluguel)</v>
      </c>
    </row>
    <row r="830" spans="1:4">
      <c r="A830" t="s">
        <v>2360</v>
      </c>
      <c r="B830">
        <v>3</v>
      </c>
      <c r="C830" t="s">
        <v>979</v>
      </c>
      <c r="D830" t="str">
        <f ca="1">IFERROR(__xludf.DUMMYFUNCTION("GOOGLETRANSLATE(C827,""es"",""pt"")"),"Ocupação irregular  (de espaço público ou privado não paga aluguel)")</f>
        <v>Ocupação irregular  (de espaço público ou privado não paga aluguel)</v>
      </c>
    </row>
    <row r="831" spans="1:4">
      <c r="A831" t="s">
        <v>2360</v>
      </c>
      <c r="B831">
        <v>4</v>
      </c>
      <c r="C831" t="s">
        <v>1004</v>
      </c>
      <c r="D831" t="str">
        <f ca="1">IFERROR(__xludf.DUMMYFUNCTION("GOOGLETRANSLATE(C828,""es"",""pt"")"),"Proprio")</f>
        <v>Proprio</v>
      </c>
    </row>
    <row r="832" spans="1:4">
      <c r="A832" t="s">
        <v>2360</v>
      </c>
      <c r="B832">
        <v>-888</v>
      </c>
      <c r="C832" t="s">
        <v>902</v>
      </c>
      <c r="D832" t="str">
        <f ca="1">IFERROR(__xludf.DUMMYFUNCTION("GOOGLETRANSLATE(C829,""es"",""pt"")"),"Não sabe")</f>
        <v>Não sabe</v>
      </c>
    </row>
    <row r="833" spans="1:4">
      <c r="A833" t="s">
        <v>2360</v>
      </c>
      <c r="B833">
        <v>-999</v>
      </c>
      <c r="C833" t="s">
        <v>1184</v>
      </c>
      <c r="D833" t="str">
        <f ca="1">IFERROR(__xludf.DUMMYFUNCTION("GOOGLETRANSLATE(C830,""es"",""pt"")"),"Recusou a responder")</f>
        <v>Recusou a responder</v>
      </c>
    </row>
    <row r="834" spans="1:4">
      <c r="A834" t="s">
        <v>447</v>
      </c>
      <c r="B834">
        <v>1</v>
      </c>
      <c r="C834" t="s">
        <v>905</v>
      </c>
      <c r="D834" t="s">
        <v>1820</v>
      </c>
    </row>
    <row r="835" spans="1:4">
      <c r="A835" t="s">
        <v>447</v>
      </c>
      <c r="B835">
        <v>2</v>
      </c>
      <c r="C835" t="s">
        <v>864</v>
      </c>
      <c r="D835" t="s">
        <v>1798</v>
      </c>
    </row>
    <row r="836" spans="1:4">
      <c r="A836" t="s">
        <v>447</v>
      </c>
      <c r="B836">
        <v>3</v>
      </c>
      <c r="C836" t="s">
        <v>3106</v>
      </c>
      <c r="D836" t="s">
        <v>1778</v>
      </c>
    </row>
    <row r="837" spans="1:4">
      <c r="A837" t="s">
        <v>447</v>
      </c>
      <c r="B837">
        <v>-888</v>
      </c>
      <c r="C837" t="s">
        <v>902</v>
      </c>
      <c r="D837" t="str">
        <f ca="1">IFERROR(__xludf.DUMMYFUNCTION("GOOGLETRANSLATE(C837,""es"",""pt"")"),"Não sabe")</f>
        <v>Não sabe</v>
      </c>
    </row>
    <row r="838" spans="1:4">
      <c r="A838" t="s">
        <v>447</v>
      </c>
      <c r="B838">
        <v>-999</v>
      </c>
      <c r="C838" t="s">
        <v>3107</v>
      </c>
      <c r="D838" t="str">
        <f ca="1">IFERROR(__xludf.DUMMYFUNCTION("GOOGLETRANSLATE(C838,""es"",""pt"")"),"Ele se recusa a responder")</f>
        <v>Ele se recusa a responder</v>
      </c>
    </row>
    <row r="839" spans="1:4">
      <c r="A839" t="s">
        <v>2370</v>
      </c>
      <c r="B839">
        <v>1</v>
      </c>
      <c r="C839" t="s">
        <v>3108</v>
      </c>
      <c r="D839" t="str">
        <f ca="1">IFERROR(__xludf.DUMMYFUNCTION("GOOGLETRANSLATE(C839,""es"",""pt"")"),"Pagamento diário")</f>
        <v>Pagamento diário</v>
      </c>
    </row>
    <row r="840" spans="1:4">
      <c r="A840" t="s">
        <v>2370</v>
      </c>
      <c r="B840">
        <v>2</v>
      </c>
      <c r="C840" t="s">
        <v>3109</v>
      </c>
      <c r="D840" t="str">
        <f ca="1">IFERROR(__xludf.DUMMYFUNCTION("GOOGLETRANSLATE(C840,""es"",""pt"")"),"Pagamento semanal")</f>
        <v>Pagamento semanal</v>
      </c>
    </row>
    <row r="841" spans="1:4">
      <c r="A841" t="s">
        <v>2370</v>
      </c>
      <c r="B841">
        <v>3</v>
      </c>
      <c r="C841" t="s">
        <v>3110</v>
      </c>
      <c r="D841" t="s">
        <v>3111</v>
      </c>
    </row>
    <row r="842" spans="1:4">
      <c r="A842" t="s">
        <v>2370</v>
      </c>
      <c r="B842">
        <v>4</v>
      </c>
      <c r="C842" t="s">
        <v>833</v>
      </c>
      <c r="D842" t="str">
        <f ca="1">IFERROR(__xludf.DUMMYFUNCTION("GOOGLETRANSLATE(C841,""es"",""pt"")"),"Pagamento mensal")</f>
        <v>Pagamento mensal</v>
      </c>
    </row>
    <row r="843" spans="1:4">
      <c r="A843" t="s">
        <v>2370</v>
      </c>
      <c r="B843">
        <v>5</v>
      </c>
      <c r="C843" t="s">
        <v>3112</v>
      </c>
      <c r="D843" t="str">
        <f ca="1">IFERROR(__xludf.DUMMYFUNCTION("GOOGLETRANSLATE(C842,""es"",""pt"")"),"Pagamento anual ")</f>
        <v xml:space="preserve">Pagamento anual </v>
      </c>
    </row>
    <row r="844" spans="1:4">
      <c r="A844" t="s">
        <v>2370</v>
      </c>
      <c r="B844">
        <v>-888</v>
      </c>
      <c r="C844" t="s">
        <v>902</v>
      </c>
      <c r="D844" t="str">
        <f ca="1">IFERROR(__xludf.DUMMYFUNCTION("GOOGLETRANSLATE(C843,""es"",""pt"")"),"Não sabe")</f>
        <v>Não sabe</v>
      </c>
    </row>
    <row r="845" spans="1:4">
      <c r="A845" t="s">
        <v>2370</v>
      </c>
      <c r="B845">
        <v>-999</v>
      </c>
      <c r="C845" t="s">
        <v>1184</v>
      </c>
      <c r="D845" t="str">
        <f ca="1">IFERROR(__xludf.DUMMYFUNCTION("GOOGLETRANSLATE(C844,""es"",""pt"")"),"Recusou a responder")</f>
        <v>Recusou a responder</v>
      </c>
    </row>
    <row r="846" spans="1:4">
      <c r="A846" t="s">
        <v>450</v>
      </c>
      <c r="B846">
        <v>1</v>
      </c>
      <c r="C846" t="s">
        <v>865</v>
      </c>
      <c r="D846" t="s">
        <v>865</v>
      </c>
    </row>
    <row r="847" spans="1:4">
      <c r="A847" t="s">
        <v>450</v>
      </c>
      <c r="B847">
        <v>2</v>
      </c>
      <c r="C847" t="s">
        <v>907</v>
      </c>
      <c r="D847" t="s">
        <v>907</v>
      </c>
    </row>
    <row r="848" spans="1:4">
      <c r="A848" t="s">
        <v>450</v>
      </c>
      <c r="B848">
        <v>3</v>
      </c>
      <c r="C848" t="s">
        <v>1011</v>
      </c>
      <c r="D848" t="s">
        <v>1011</v>
      </c>
    </row>
    <row r="849" spans="1:4">
      <c r="A849" t="s">
        <v>450</v>
      </c>
      <c r="B849">
        <v>4</v>
      </c>
      <c r="C849" t="s">
        <v>928</v>
      </c>
      <c r="D849" t="s">
        <v>928</v>
      </c>
    </row>
    <row r="850" spans="1:4">
      <c r="A850" t="s">
        <v>450</v>
      </c>
      <c r="B850">
        <v>5</v>
      </c>
      <c r="C850" t="s">
        <v>849</v>
      </c>
      <c r="D850" t="s">
        <v>849</v>
      </c>
    </row>
    <row r="851" spans="1:4">
      <c r="A851" t="s">
        <v>450</v>
      </c>
      <c r="B851">
        <v>6</v>
      </c>
      <c r="C851" t="s">
        <v>908</v>
      </c>
      <c r="D851" t="s">
        <v>908</v>
      </c>
    </row>
    <row r="852" spans="1:4">
      <c r="A852" t="s">
        <v>450</v>
      </c>
      <c r="B852">
        <v>7</v>
      </c>
      <c r="C852" t="s">
        <v>834</v>
      </c>
      <c r="D852" t="s">
        <v>834</v>
      </c>
    </row>
    <row r="853" spans="1:4">
      <c r="A853" t="s">
        <v>450</v>
      </c>
      <c r="B853">
        <v>8</v>
      </c>
      <c r="C853" t="s">
        <v>891</v>
      </c>
      <c r="D853" t="s">
        <v>891</v>
      </c>
    </row>
    <row r="854" spans="1:4">
      <c r="A854" t="s">
        <v>450</v>
      </c>
      <c r="B854">
        <v>9</v>
      </c>
      <c r="C854" t="s">
        <v>846</v>
      </c>
      <c r="D854" t="s">
        <v>846</v>
      </c>
    </row>
    <row r="855" spans="1:4">
      <c r="A855" t="s">
        <v>450</v>
      </c>
      <c r="B855">
        <v>10</v>
      </c>
      <c r="C855" t="s">
        <v>956</v>
      </c>
      <c r="D855" t="s">
        <v>956</v>
      </c>
    </row>
    <row r="856" spans="1:4">
      <c r="A856" t="s">
        <v>450</v>
      </c>
      <c r="B856">
        <v>11</v>
      </c>
      <c r="C856" t="s">
        <v>897</v>
      </c>
      <c r="D856" t="s">
        <v>897</v>
      </c>
    </row>
    <row r="857" spans="1:4">
      <c r="A857" t="s">
        <v>450</v>
      </c>
      <c r="B857">
        <v>12</v>
      </c>
      <c r="C857" t="s">
        <v>999</v>
      </c>
      <c r="D857" t="s">
        <v>999</v>
      </c>
    </row>
    <row r="858" spans="1:4">
      <c r="A858" t="s">
        <v>450</v>
      </c>
      <c r="B858">
        <v>13</v>
      </c>
      <c r="C858" t="s">
        <v>949</v>
      </c>
      <c r="D858" t="s">
        <v>949</v>
      </c>
    </row>
    <row r="859" spans="1:4">
      <c r="A859" t="s">
        <v>450</v>
      </c>
      <c r="B859">
        <v>14</v>
      </c>
      <c r="C859" t="s">
        <v>1088</v>
      </c>
      <c r="D859" t="s">
        <v>1088</v>
      </c>
    </row>
    <row r="860" spans="1:4">
      <c r="A860" t="s">
        <v>450</v>
      </c>
      <c r="B860">
        <v>15</v>
      </c>
      <c r="C860" t="s">
        <v>973</v>
      </c>
      <c r="D860" t="s">
        <v>973</v>
      </c>
    </row>
    <row r="861" spans="1:4">
      <c r="A861" t="s">
        <v>450</v>
      </c>
      <c r="B861">
        <v>16</v>
      </c>
      <c r="C861" t="s">
        <v>3113</v>
      </c>
      <c r="D861" t="s">
        <v>3113</v>
      </c>
    </row>
    <row r="862" spans="1:4">
      <c r="A862" t="s">
        <v>450</v>
      </c>
      <c r="B862">
        <v>17</v>
      </c>
      <c r="C862" t="s">
        <v>1227</v>
      </c>
      <c r="D862" t="s">
        <v>1227</v>
      </c>
    </row>
    <row r="863" spans="1:4">
      <c r="A863" t="s">
        <v>450</v>
      </c>
      <c r="B863">
        <v>18</v>
      </c>
      <c r="C863" t="s">
        <v>1060</v>
      </c>
      <c r="D863" t="s">
        <v>1060</v>
      </c>
    </row>
    <row r="864" spans="1:4">
      <c r="A864" t="s">
        <v>450</v>
      </c>
      <c r="B864">
        <v>19</v>
      </c>
      <c r="C864" t="s">
        <v>3114</v>
      </c>
      <c r="D864" t="s">
        <v>3114</v>
      </c>
    </row>
    <row r="865" spans="1:4">
      <c r="A865" t="s">
        <v>450</v>
      </c>
      <c r="B865">
        <v>20</v>
      </c>
      <c r="C865" t="s">
        <v>937</v>
      </c>
      <c r="D865" t="s">
        <v>937</v>
      </c>
    </row>
    <row r="866" spans="1:4">
      <c r="A866" t="s">
        <v>450</v>
      </c>
      <c r="B866">
        <v>21</v>
      </c>
      <c r="C866" t="s">
        <v>1285</v>
      </c>
      <c r="D866" t="s">
        <v>1285</v>
      </c>
    </row>
    <row r="867" spans="1:4">
      <c r="A867" t="s">
        <v>450</v>
      </c>
      <c r="B867">
        <v>22</v>
      </c>
      <c r="C867" t="s">
        <v>1142</v>
      </c>
      <c r="D867" t="s">
        <v>1142</v>
      </c>
    </row>
    <row r="868" spans="1:4">
      <c r="A868" t="s">
        <v>450</v>
      </c>
      <c r="B868">
        <v>23</v>
      </c>
      <c r="C868" t="s">
        <v>3115</v>
      </c>
      <c r="D868" t="s">
        <v>3115</v>
      </c>
    </row>
    <row r="869" spans="1:4">
      <c r="A869" t="s">
        <v>450</v>
      </c>
      <c r="B869">
        <v>24</v>
      </c>
      <c r="C869" t="s">
        <v>1125</v>
      </c>
      <c r="D869" t="s">
        <v>1125</v>
      </c>
    </row>
    <row r="870" spans="1:4">
      <c r="A870" t="s">
        <v>450</v>
      </c>
      <c r="B870">
        <v>25</v>
      </c>
      <c r="C870" t="s">
        <v>3116</v>
      </c>
      <c r="D870" t="s">
        <v>3116</v>
      </c>
    </row>
    <row r="871" spans="1:4">
      <c r="A871" t="s">
        <v>450</v>
      </c>
      <c r="B871">
        <v>26</v>
      </c>
      <c r="C871" t="s">
        <v>3117</v>
      </c>
      <c r="D871" t="s">
        <v>3117</v>
      </c>
    </row>
    <row r="872" spans="1:4">
      <c r="A872" t="s">
        <v>450</v>
      </c>
      <c r="B872">
        <v>27</v>
      </c>
      <c r="C872" t="s">
        <v>3118</v>
      </c>
      <c r="D872" t="s">
        <v>3118</v>
      </c>
    </row>
    <row r="873" spans="1:4">
      <c r="A873" t="s">
        <v>450</v>
      </c>
      <c r="B873">
        <v>28</v>
      </c>
      <c r="C873" t="s">
        <v>3119</v>
      </c>
      <c r="D873" t="s">
        <v>3119</v>
      </c>
    </row>
    <row r="874" spans="1:4">
      <c r="A874" t="s">
        <v>450</v>
      </c>
      <c r="B874">
        <v>29</v>
      </c>
      <c r="C874" t="s">
        <v>1583</v>
      </c>
      <c r="D874" t="s">
        <v>1583</v>
      </c>
    </row>
    <row r="875" spans="1:4">
      <c r="A875" t="s">
        <v>450</v>
      </c>
      <c r="B875">
        <v>30</v>
      </c>
      <c r="C875" t="s">
        <v>958</v>
      </c>
      <c r="D875" t="s">
        <v>958</v>
      </c>
    </row>
    <row r="876" spans="1:4">
      <c r="A876" t="s">
        <v>450</v>
      </c>
      <c r="B876">
        <v>31</v>
      </c>
      <c r="C876" t="s">
        <v>1073</v>
      </c>
      <c r="D876" t="s">
        <v>1073</v>
      </c>
    </row>
    <row r="877" spans="1:4">
      <c r="A877" t="s">
        <v>450</v>
      </c>
      <c r="B877">
        <v>32</v>
      </c>
      <c r="C877" t="s">
        <v>3120</v>
      </c>
      <c r="D877" t="s">
        <v>3120</v>
      </c>
    </row>
    <row r="878" spans="1:4">
      <c r="A878" t="s">
        <v>450</v>
      </c>
      <c r="B878">
        <v>33</v>
      </c>
      <c r="C878" t="s">
        <v>3121</v>
      </c>
      <c r="D878" t="s">
        <v>3121</v>
      </c>
    </row>
    <row r="879" spans="1:4">
      <c r="A879" t="s">
        <v>450</v>
      </c>
      <c r="B879">
        <v>34</v>
      </c>
      <c r="C879" t="s">
        <v>3122</v>
      </c>
      <c r="D879" t="s">
        <v>3122</v>
      </c>
    </row>
    <row r="880" spans="1:4">
      <c r="A880" t="s">
        <v>450</v>
      </c>
      <c r="B880">
        <v>35</v>
      </c>
      <c r="C880" t="s">
        <v>1635</v>
      </c>
      <c r="D880" t="s">
        <v>1635</v>
      </c>
    </row>
    <row r="881" spans="1:4">
      <c r="A881" t="s">
        <v>450</v>
      </c>
      <c r="B881">
        <v>36</v>
      </c>
      <c r="C881" t="s">
        <v>3123</v>
      </c>
      <c r="D881" t="s">
        <v>3123</v>
      </c>
    </row>
    <row r="882" spans="1:4">
      <c r="A882" t="s">
        <v>450</v>
      </c>
      <c r="B882">
        <v>37</v>
      </c>
      <c r="C882" t="s">
        <v>1379</v>
      </c>
      <c r="D882" t="s">
        <v>1379</v>
      </c>
    </row>
    <row r="883" spans="1:4">
      <c r="A883" t="s">
        <v>450</v>
      </c>
      <c r="B883">
        <v>38</v>
      </c>
      <c r="C883" t="s">
        <v>3124</v>
      </c>
      <c r="D883" t="s">
        <v>3124</v>
      </c>
    </row>
    <row r="884" spans="1:4">
      <c r="A884" t="s">
        <v>450</v>
      </c>
      <c r="B884">
        <v>39</v>
      </c>
      <c r="C884" t="s">
        <v>3125</v>
      </c>
      <c r="D884" t="s">
        <v>3125</v>
      </c>
    </row>
    <row r="885" spans="1:4">
      <c r="A885" t="s">
        <v>450</v>
      </c>
      <c r="B885">
        <v>40</v>
      </c>
      <c r="C885" t="s">
        <v>1059</v>
      </c>
      <c r="D885" t="s">
        <v>1059</v>
      </c>
    </row>
    <row r="886" spans="1:4">
      <c r="A886" t="s">
        <v>450</v>
      </c>
      <c r="B886">
        <v>41</v>
      </c>
      <c r="C886" t="s">
        <v>1021</v>
      </c>
      <c r="D886" t="s">
        <v>1021</v>
      </c>
    </row>
    <row r="887" spans="1:4">
      <c r="A887" t="s">
        <v>450</v>
      </c>
      <c r="B887">
        <v>42</v>
      </c>
      <c r="C887" t="s">
        <v>3126</v>
      </c>
      <c r="D887" t="s">
        <v>3126</v>
      </c>
    </row>
    <row r="888" spans="1:4">
      <c r="A888" t="s">
        <v>450</v>
      </c>
      <c r="B888">
        <v>43</v>
      </c>
      <c r="C888" t="s">
        <v>3127</v>
      </c>
      <c r="D888" t="s">
        <v>3127</v>
      </c>
    </row>
    <row r="889" spans="1:4">
      <c r="A889" t="s">
        <v>450</v>
      </c>
      <c r="B889">
        <v>-888</v>
      </c>
      <c r="C889" t="s">
        <v>902</v>
      </c>
      <c r="D889" t="str">
        <f ca="1">IFERROR(__xludf.DUMMYFUNCTION("GOOGLETRANSLATE(C843,""es"",""pt"")"),"Não sabe")</f>
        <v>Não sabe</v>
      </c>
    </row>
    <row r="890" spans="1:4">
      <c r="A890" t="s">
        <v>450</v>
      </c>
      <c r="B890">
        <v>-999</v>
      </c>
      <c r="C890" t="s">
        <v>1184</v>
      </c>
      <c r="D890" t="str">
        <f ca="1">IFERROR(__xludf.DUMMYFUNCTION("GOOGLETRANSLATE(C844,""es"",""pt"")"),"Recusou a responder")</f>
        <v>Recusou a responder</v>
      </c>
    </row>
    <row r="891" spans="1:4">
      <c r="A891" t="s">
        <v>2376</v>
      </c>
      <c r="B891">
        <v>1</v>
      </c>
      <c r="C891" t="s">
        <v>3128</v>
      </c>
      <c r="D891" t="str">
        <f ca="1">IFERROR(__xludf.DUMMYFUNCTION("GOOGLETRANSLATE(C845,""es"",""pt"")"),"Goteiras quando chove")</f>
        <v>Goteiras quando chove</v>
      </c>
    </row>
    <row r="892" spans="1:4">
      <c r="A892" t="s">
        <v>2376</v>
      </c>
      <c r="B892">
        <v>2</v>
      </c>
      <c r="C892" t="s">
        <v>3129</v>
      </c>
      <c r="D892" t="str">
        <f ca="1">IFERROR(__xludf.DUMMYFUNCTION("GOOGLETRANSLATE(C846,""es"",""pt"")"),"Ventilação limitada (não há circulação de ar, a menos que a entrada principal esteja aberta)")</f>
        <v>Ventilação limitada (não há circulação de ar, a menos que a entrada principal esteja aberta)</v>
      </c>
    </row>
    <row r="893" spans="1:4">
      <c r="A893" t="s">
        <v>2376</v>
      </c>
      <c r="B893">
        <v>3</v>
      </c>
      <c r="C893" t="s">
        <v>3130</v>
      </c>
      <c r="D893" t="str">
        <f ca="1">IFERROR(__xludf.DUMMYFUNCTION("GOOGLETRANSLATE(C847,""es"",""pt"")"),"Presença de sujeira ou entulho")</f>
        <v>Presença de sujeira ou entulho</v>
      </c>
    </row>
    <row r="894" spans="1:4">
      <c r="A894" t="s">
        <v>2376</v>
      </c>
      <c r="B894">
        <v>4</v>
      </c>
      <c r="C894" t="s">
        <v>3131</v>
      </c>
      <c r="D894" t="str">
        <f ca="1">IFERROR(__xludf.DUMMYFUNCTION("GOOGLETRANSLATE(C848,""es"",""pt"")"),"Falta de privacidade")</f>
        <v>Falta de privacidade</v>
      </c>
    </row>
    <row r="895" spans="1:4">
      <c r="A895" t="s">
        <v>2376</v>
      </c>
      <c r="B895">
        <v>5</v>
      </c>
      <c r="C895" t="s">
        <v>3132</v>
      </c>
      <c r="D895" t="str">
        <f ca="1">IFERROR(__xludf.DUMMYFUNCTION("GOOGLETRANSLATE(C849,""es"",""pt"")"),"Instabilidade da parede ou estrutura de teto")</f>
        <v>Instabilidade da parede ou estrutura de teto</v>
      </c>
    </row>
    <row r="896" spans="1:4">
      <c r="A896" t="s">
        <v>2376</v>
      </c>
      <c r="B896">
        <v>6</v>
      </c>
      <c r="C896" t="s">
        <v>3133</v>
      </c>
      <c r="D896" t="s">
        <v>3134</v>
      </c>
    </row>
    <row r="897" spans="1:4">
      <c r="A897" t="s">
        <v>2376</v>
      </c>
      <c r="B897">
        <v>7</v>
      </c>
      <c r="C897" t="s">
        <v>3135</v>
      </c>
      <c r="D897" t="s">
        <v>3136</v>
      </c>
    </row>
    <row r="898" spans="1:4">
      <c r="A898" t="s">
        <v>2376</v>
      </c>
      <c r="B898">
        <v>8</v>
      </c>
      <c r="C898" t="s">
        <v>3137</v>
      </c>
      <c r="D898" t="str">
        <f ca="1">IFERROR(__xludf.DUMMYFUNCTION("GOOGLETRANSLATE(C851,""es"",""pt"")"),"Outro (especificar)")</f>
        <v>Outro (especificar)</v>
      </c>
    </row>
    <row r="899" spans="1:4">
      <c r="A899" t="s">
        <v>2376</v>
      </c>
      <c r="B899">
        <v>-888</v>
      </c>
      <c r="C899" t="s">
        <v>902</v>
      </c>
      <c r="D899" t="str">
        <f ca="1">IFERROR(__xludf.DUMMYFUNCTION("GOOGLETRANSLATE(C852,""es"",""pt"")"),"Não sabe")</f>
        <v>Não sabe</v>
      </c>
    </row>
    <row r="900" spans="1:4">
      <c r="A900" t="s">
        <v>2376</v>
      </c>
      <c r="B900">
        <v>-999</v>
      </c>
      <c r="C900" t="s">
        <v>3138</v>
      </c>
      <c r="D900" t="str">
        <f ca="1">IFERROR(__xludf.DUMMYFUNCTION("GOOGLETRANSLATE(C853,""es"",""pt"")"),"Prefere não responder")</f>
        <v>Prefere não responder</v>
      </c>
    </row>
    <row r="901" spans="1:4">
      <c r="A901" t="s">
        <v>2383</v>
      </c>
      <c r="B901">
        <v>1</v>
      </c>
      <c r="C901" t="s">
        <v>813</v>
      </c>
      <c r="D901" t="str">
        <f ca="1">IFERROR(__xludf.DUMMYFUNCTION("GOOGLETRANSLATE(C854,""es"",""pt"")"),"Sim")</f>
        <v>Sim</v>
      </c>
    </row>
    <row r="902" spans="1:4">
      <c r="A902" t="s">
        <v>2383</v>
      </c>
      <c r="B902">
        <v>2</v>
      </c>
      <c r="C902" t="s">
        <v>817</v>
      </c>
      <c r="D902" t="str">
        <f ca="1">IFERROR(__xludf.DUMMYFUNCTION("GOOGLETRANSLATE(C855,""es"",""pt"")"),"Não")</f>
        <v>Não</v>
      </c>
    </row>
    <row r="903" spans="1:4">
      <c r="A903" t="s">
        <v>2383</v>
      </c>
      <c r="B903">
        <v>-888</v>
      </c>
      <c r="C903" t="s">
        <v>902</v>
      </c>
      <c r="D903" t="str">
        <f ca="1">IFERROR(__xludf.DUMMYFUNCTION("GOOGLETRANSLATE(C856,""es"",""pt"")"),"Não sabe")</f>
        <v>Não sabe</v>
      </c>
    </row>
    <row r="904" spans="1:4">
      <c r="A904" t="s">
        <v>2383</v>
      </c>
      <c r="B904">
        <v>-999</v>
      </c>
      <c r="C904" t="s">
        <v>1184</v>
      </c>
      <c r="D904" t="str">
        <f ca="1">IFERROR(__xludf.DUMMYFUNCTION("GOOGLETRANSLATE(C857,""es"",""pt"")"),"Recusou a responder")</f>
        <v>Recusou a responder</v>
      </c>
    </row>
    <row r="905" spans="1:4">
      <c r="A905" t="s">
        <v>462</v>
      </c>
      <c r="B905">
        <v>1</v>
      </c>
      <c r="C905" t="s">
        <v>835</v>
      </c>
      <c r="D905" t="str">
        <f ca="1">IFERROR(__xludf.DUMMYFUNCTION("GOOGLETRANSLATE(C858,""es"",""pt"")"),"Nunca percebemos o risco, não dormimos nesses últimos 3 meses na rua ou abrigo")</f>
        <v>Nunca percebemos o risco, não dormimos nesses últimos 3 meses na rua ou abrigo</v>
      </c>
    </row>
    <row r="906" spans="1:4">
      <c r="A906" t="s">
        <v>462</v>
      </c>
      <c r="B906">
        <v>2</v>
      </c>
      <c r="C906" t="s">
        <v>927</v>
      </c>
      <c r="D906" t="str">
        <f ca="1">IFERROR(__xludf.DUMMYFUNCTION("GOOGLETRANSLATE(C859,""es"",""pt"")"),"Corremos o risco de ser despejados, de dormir na rua ou abrigo, mas não aconteceu")</f>
        <v>Corremos o risco de ser despejados, de dormir na rua ou abrigo, mas não aconteceu</v>
      </c>
    </row>
    <row r="907" spans="1:4">
      <c r="A907" t="s">
        <v>462</v>
      </c>
      <c r="B907">
        <v>3</v>
      </c>
      <c r="C907" t="s">
        <v>1178</v>
      </c>
      <c r="D907" t="str">
        <f ca="1">IFERROR(__xludf.DUMMYFUNCTION("GOOGLETRANSLATE(C860,""es"",""pt"")"),"Fomos despejados ou tivemos que dormir na rua ou abrigo")</f>
        <v>Fomos despejados ou tivemos que dormir na rua ou abrigo</v>
      </c>
    </row>
    <row r="908" spans="1:4">
      <c r="A908" t="s">
        <v>462</v>
      </c>
      <c r="B908">
        <v>-999</v>
      </c>
      <c r="C908" t="s">
        <v>3138</v>
      </c>
      <c r="D908" t="str">
        <f ca="1">IFERROR(__xludf.DUMMYFUNCTION("GOOGLETRANSLATE(C861,""es"",""pt"")"),"Prefere não responder")</f>
        <v>Prefere não responder</v>
      </c>
    </row>
    <row r="909" spans="1:4">
      <c r="A909" t="s">
        <v>465</v>
      </c>
      <c r="B909">
        <v>1</v>
      </c>
      <c r="C909" t="s">
        <v>893</v>
      </c>
      <c r="D909" t="str">
        <f ca="1">IFERROR(__xludf.DUMMYFUNCTION("GOOGLETRANSLATE(C862,""es"",""pt"")"),"Uma vez ou duas vezes")</f>
        <v>Uma vez ou duas vezes</v>
      </c>
    </row>
    <row r="910" spans="1:4">
      <c r="A910" t="s">
        <v>465</v>
      </c>
      <c r="B910">
        <v>2</v>
      </c>
      <c r="C910" t="s">
        <v>880</v>
      </c>
      <c r="D910" t="str">
        <f ca="1">IFERROR(__xludf.DUMMYFUNCTION("GOOGLETRANSLATE(C863,""es"",""pt"")"),"Entre três e cinco vezes")</f>
        <v>Entre três e cinco vezes</v>
      </c>
    </row>
    <row r="911" spans="1:4">
      <c r="A911" t="s">
        <v>465</v>
      </c>
      <c r="B911">
        <v>3</v>
      </c>
      <c r="C911" t="s">
        <v>866</v>
      </c>
      <c r="D911" t="str">
        <f ca="1">IFERROR(__xludf.DUMMYFUNCTION("GOOGLETRANSLATE(C864,""es"",""pt"")"),"Entre cinco e dez vezes")</f>
        <v>Entre cinco e dez vezes</v>
      </c>
    </row>
    <row r="912" spans="1:4">
      <c r="A912" t="s">
        <v>465</v>
      </c>
      <c r="B912">
        <v>4</v>
      </c>
      <c r="C912" t="s">
        <v>3139</v>
      </c>
      <c r="D912" t="s">
        <v>3140</v>
      </c>
    </row>
    <row r="913" spans="1:4">
      <c r="A913" t="s">
        <v>465</v>
      </c>
      <c r="B913">
        <v>5</v>
      </c>
      <c r="C913" t="s">
        <v>3141</v>
      </c>
      <c r="D913" t="s">
        <v>1781</v>
      </c>
    </row>
    <row r="914" spans="1:4">
      <c r="A914" t="s">
        <v>465</v>
      </c>
      <c r="B914">
        <v>-888</v>
      </c>
      <c r="C914" t="s">
        <v>902</v>
      </c>
      <c r="D914" t="str">
        <f ca="1">IFERROR(__xludf.DUMMYFUNCTION("GOOGLETRANSLATE(C866,""es"",""pt"")"),"Não sabe")</f>
        <v>Não sabe</v>
      </c>
    </row>
    <row r="915" spans="1:4">
      <c r="A915" t="s">
        <v>465</v>
      </c>
      <c r="B915">
        <v>-999</v>
      </c>
      <c r="C915" t="s">
        <v>1184</v>
      </c>
      <c r="D915" t="str">
        <f ca="1">IFERROR(__xludf.DUMMYFUNCTION("GOOGLETRANSLATE(C867,""es"",""pt"")"),"Recusou a responder")</f>
        <v>Recusou a responder</v>
      </c>
    </row>
    <row r="916" spans="1:4">
      <c r="A916" t="s">
        <v>476</v>
      </c>
      <c r="B916">
        <v>1</v>
      </c>
      <c r="C916" t="s">
        <v>840</v>
      </c>
      <c r="D916" t="str">
        <f ca="1">IFERROR(__xludf.DUMMYFUNCTION("GOOGLETRANSLATE(C868,""es"",""pt"")"),"Sim, tubulação/saneamento público")</f>
        <v>Sim, tubulação/saneamento público</v>
      </c>
    </row>
    <row r="917" spans="1:4">
      <c r="A917" t="s">
        <v>476</v>
      </c>
      <c r="B917">
        <v>2</v>
      </c>
      <c r="C917" t="s">
        <v>1699</v>
      </c>
      <c r="D917" t="str">
        <f ca="1">IFERROR(__xludf.DUMMYFUNCTION("GOOGLETRANSLATE(C869,""es"",""pt"")"),"Sim, mangueira/aqueduto comunitário")</f>
        <v>Sim, mangueira/aqueduto comunitário</v>
      </c>
    </row>
    <row r="918" spans="1:4">
      <c r="A918" t="s">
        <v>476</v>
      </c>
      <c r="B918">
        <v>3</v>
      </c>
      <c r="C918" t="s">
        <v>3142</v>
      </c>
      <c r="D918" t="str">
        <f ca="1">IFERROR(__xludf.DUMMYFUNCTION("GOOGLETRANSLATE(C870,""es"",""pt"")"),"Sim, de camião tanque")</f>
        <v>Sim, de camião tanque</v>
      </c>
    </row>
    <row r="919" spans="1:4">
      <c r="A919" t="s">
        <v>476</v>
      </c>
      <c r="B919">
        <v>4</v>
      </c>
      <c r="C919" t="s">
        <v>1205</v>
      </c>
      <c r="D919" t="str">
        <f ca="1">IFERROR(__xludf.DUMMYFUNCTION("GOOGLETRANSLATE(C871,""es"",""pt"")"),"Sim, água engarrafada")</f>
        <v>Sim, água engarrafada</v>
      </c>
    </row>
    <row r="920" spans="1:4">
      <c r="A920" t="s">
        <v>476</v>
      </c>
      <c r="B920">
        <v>5</v>
      </c>
      <c r="C920" t="s">
        <v>1058</v>
      </c>
      <c r="D920" t="str">
        <f ca="1">IFERROR(__xludf.DUMMYFUNCTION("GOOGLETRANSLATE(C872,""es"",""pt"")"),"Sim, do próprio poço")</f>
        <v>Sim, do próprio poço</v>
      </c>
    </row>
    <row r="921" spans="1:4">
      <c r="A921" t="s">
        <v>476</v>
      </c>
      <c r="B921">
        <v>6</v>
      </c>
      <c r="C921" t="s">
        <v>817</v>
      </c>
      <c r="D921" t="str">
        <f ca="1">IFERROR(__xludf.DUMMYFUNCTION("GOOGLETRANSLATE(C873,""es"",""pt"")"),"Não")</f>
        <v>Não</v>
      </c>
    </row>
    <row r="922" spans="1:4">
      <c r="A922" t="s">
        <v>476</v>
      </c>
      <c r="B922">
        <v>-888</v>
      </c>
      <c r="C922" t="s">
        <v>902</v>
      </c>
      <c r="D922" t="str">
        <f ca="1">IFERROR(__xludf.DUMMYFUNCTION("GOOGLETRANSLATE(C874,""es"",""pt"")"),"Não sabe")</f>
        <v>Não sabe</v>
      </c>
    </row>
    <row r="923" spans="1:4">
      <c r="A923" t="s">
        <v>476</v>
      </c>
      <c r="B923">
        <v>-999</v>
      </c>
      <c r="C923" t="s">
        <v>2977</v>
      </c>
      <c r="D923" t="str">
        <f ca="1">IFERROR(__xludf.DUMMYFUNCTION("GOOGLETRANSLATE(C875,""es"",""pt"")"),"Se recusa a responder")</f>
        <v>Se recusa a responder</v>
      </c>
    </row>
    <row r="924" spans="1:4">
      <c r="A924" t="s">
        <v>477</v>
      </c>
      <c r="B924">
        <v>1</v>
      </c>
      <c r="C924" t="s">
        <v>841</v>
      </c>
      <c r="D924" t="str">
        <f ca="1">IFERROR(__xludf.DUMMYFUNCTION("GOOGLETRANSLATE(C876,""es"",""pt"")"),"24h por semana (24/7)")</f>
        <v>24h por semana (24/7)</v>
      </c>
    </row>
    <row r="925" spans="1:4">
      <c r="A925" t="s">
        <v>477</v>
      </c>
      <c r="B925">
        <v>2</v>
      </c>
      <c r="C925" t="s">
        <v>1101</v>
      </c>
      <c r="D925" t="str">
        <f ca="1">IFERROR(__xludf.DUMMYFUNCTION("GOOGLETRANSLATE(C877,""es"",""pt"")"),"Algumas horas todos os dias")</f>
        <v>Algumas horas todos os dias</v>
      </c>
    </row>
    <row r="926" spans="1:4">
      <c r="A926" t="s">
        <v>477</v>
      </c>
      <c r="B926">
        <v>3</v>
      </c>
      <c r="C926" t="s">
        <v>984</v>
      </c>
      <c r="D926" t="str">
        <f ca="1">IFERROR(__xludf.DUMMYFUNCTION("GOOGLETRANSLATE(C878,""es"",""pt"")"),"6 dias por semana")</f>
        <v>6 dias por semana</v>
      </c>
    </row>
    <row r="927" spans="1:4">
      <c r="A927" t="s">
        <v>477</v>
      </c>
      <c r="B927">
        <v>4</v>
      </c>
      <c r="C927" t="s">
        <v>3143</v>
      </c>
      <c r="D927" t="str">
        <f ca="1">IFERROR(__xludf.DUMMYFUNCTION("GOOGLETRANSLATE(C879,""es"",""pt"")"),"5 dias por semana")</f>
        <v>5 dias por semana</v>
      </c>
    </row>
    <row r="928" spans="1:4">
      <c r="A928" t="s">
        <v>477</v>
      </c>
      <c r="B928">
        <v>5</v>
      </c>
      <c r="C928" t="s">
        <v>1332</v>
      </c>
      <c r="D928" t="str">
        <f ca="1">IFERROR(__xludf.DUMMYFUNCTION("GOOGLETRANSLATE(C880,""es"",""pt"")"),"4 dias por semana")</f>
        <v>4 dias por semana</v>
      </c>
    </row>
    <row r="929" spans="1:4">
      <c r="A929" t="s">
        <v>477</v>
      </c>
      <c r="B929">
        <v>6</v>
      </c>
      <c r="C929" t="s">
        <v>3144</v>
      </c>
      <c r="D929" t="str">
        <f ca="1">IFERROR(__xludf.DUMMYFUNCTION("GOOGLETRANSLATE(C881,""es"",""pt"")"),"3 dias por semana")</f>
        <v>3 dias por semana</v>
      </c>
    </row>
    <row r="930" spans="1:4">
      <c r="A930" t="s">
        <v>477</v>
      </c>
      <c r="B930">
        <v>7</v>
      </c>
      <c r="C930" t="s">
        <v>3145</v>
      </c>
      <c r="D930" t="str">
        <f ca="1">IFERROR(__xludf.DUMMYFUNCTION("GOOGLETRANSLATE(C882,""es"",""pt"")"),"2 dias por semana")</f>
        <v>2 dias por semana</v>
      </c>
    </row>
    <row r="931" spans="1:4">
      <c r="A931" t="s">
        <v>477</v>
      </c>
      <c r="B931">
        <v>8</v>
      </c>
      <c r="C931" t="s">
        <v>1180</v>
      </c>
      <c r="D931" t="str">
        <f ca="1">IFERROR(__xludf.DUMMYFUNCTION("GOOGLETRANSLATE(C883,""es"",""pt"")"),"1 dia por semana")</f>
        <v>1 dia por semana</v>
      </c>
    </row>
    <row r="932" spans="1:4">
      <c r="A932" t="s">
        <v>477</v>
      </c>
      <c r="B932">
        <v>9</v>
      </c>
      <c r="C932" t="s">
        <v>3146</v>
      </c>
      <c r="D932" t="str">
        <f ca="1">IFERROR(__xludf.DUMMYFUNCTION("GOOGLETRANSLATE(C884,""es"",""pt"")"),"1 dia a cada duas semanas")</f>
        <v>1 dia a cada duas semanas</v>
      </c>
    </row>
    <row r="933" spans="1:4">
      <c r="A933" t="s">
        <v>477</v>
      </c>
      <c r="B933">
        <v>10</v>
      </c>
      <c r="C933" t="s">
        <v>3147</v>
      </c>
      <c r="D933" t="str">
        <f ca="1">IFERROR(__xludf.DUMMYFUNCTION("GOOGLETRANSLATE(C885,""es"",""pt"")"),"1 dia a cada três semanas")</f>
        <v>1 dia a cada três semanas</v>
      </c>
    </row>
    <row r="934" spans="1:4">
      <c r="A934" t="s">
        <v>477</v>
      </c>
      <c r="B934">
        <v>11</v>
      </c>
      <c r="C934" t="s">
        <v>3148</v>
      </c>
      <c r="D934" t="str">
        <f ca="1">IFERROR(__xludf.DUMMYFUNCTION("GOOGLETRANSLATE(C886,""es"",""pt"")"),"1 dia a cada mais de três semanas")</f>
        <v>1 dia a cada mais de três semanas</v>
      </c>
    </row>
    <row r="935" spans="1:4">
      <c r="A935" t="s">
        <v>477</v>
      </c>
      <c r="B935">
        <v>12</v>
      </c>
      <c r="C935" t="s">
        <v>1262</v>
      </c>
      <c r="D935" t="str">
        <f ca="1">IFERROR(__xludf.DUMMYFUNCTION("GOOGLETRANSLATE(C887,""es"",""pt"")"),"Não tem acesso")</f>
        <v>Não tem acesso</v>
      </c>
    </row>
    <row r="936" spans="1:4">
      <c r="A936" t="s">
        <v>477</v>
      </c>
      <c r="B936">
        <v>-888</v>
      </c>
      <c r="C936" t="s">
        <v>902</v>
      </c>
      <c r="D936" t="str">
        <f ca="1">IFERROR(__xludf.DUMMYFUNCTION("GOOGLETRANSLATE(C888,""es"",""pt"")"),"Não sabe")</f>
        <v>Não sabe</v>
      </c>
    </row>
    <row r="937" spans="1:4">
      <c r="A937" t="s">
        <v>477</v>
      </c>
      <c r="B937">
        <v>-999</v>
      </c>
      <c r="C937" t="s">
        <v>2977</v>
      </c>
      <c r="D937" t="str">
        <f ca="1">IFERROR(__xludf.DUMMYFUNCTION("GOOGLETRANSLATE(C889,""es"",""pt"")"),"Se recusa a responder")</f>
        <v>Se recusa a responder</v>
      </c>
    </row>
    <row r="938" spans="1:4">
      <c r="A938" t="s">
        <v>478</v>
      </c>
      <c r="B938">
        <v>1</v>
      </c>
      <c r="C938" t="s">
        <v>895</v>
      </c>
      <c r="D938" t="str">
        <f ca="1">IFERROR(__xludf.DUMMYFUNCTION("GOOGLETRANSLATE(C890,""es"",""pt"")"),"Não realiza tratamento")</f>
        <v>Não realiza tratamento</v>
      </c>
    </row>
    <row r="939" spans="1:4">
      <c r="A939" t="s">
        <v>478</v>
      </c>
      <c r="B939">
        <v>2</v>
      </c>
      <c r="C939" t="s">
        <v>842</v>
      </c>
      <c r="D939" t="str">
        <f ca="1">IFERROR(__xludf.DUMMYFUNCTION("GOOGLETRANSLATE(C891,""es"",""pt"")"),"Ferva a agua")</f>
        <v>Ferva a agua</v>
      </c>
    </row>
    <row r="940" spans="1:4">
      <c r="A940" t="s">
        <v>478</v>
      </c>
      <c r="B940">
        <v>3</v>
      </c>
      <c r="C940" t="s">
        <v>3149</v>
      </c>
      <c r="D940" t="str">
        <f ca="1">IFERROR(__xludf.DUMMYFUNCTION("GOOGLETRANSLATE(C892,""es"",""pt"")"),"Tem um filtro")</f>
        <v>Tem um filtro</v>
      </c>
    </row>
    <row r="941" spans="1:4">
      <c r="A941" t="s">
        <v>478</v>
      </c>
      <c r="B941">
        <v>4</v>
      </c>
      <c r="C941" t="s">
        <v>1005</v>
      </c>
      <c r="D941" t="str">
        <f ca="1">IFERROR(__xludf.DUMMYFUNCTION("GOOGLETRANSLATE(C893,""es"",""pt"")"),"Com pílulas de cloro")</f>
        <v>Com pílulas de cloro</v>
      </c>
    </row>
    <row r="942" spans="1:4">
      <c r="A942" t="s">
        <v>478</v>
      </c>
      <c r="B942">
        <v>5</v>
      </c>
      <c r="C942" t="s">
        <v>881</v>
      </c>
      <c r="D942" t="str">
        <f ca="1">IFERROR(__xludf.DUMMYFUNCTION("GOOGLETRANSLATE(C894,""es"",""pt"")"),"Outro, especifique")</f>
        <v>Outro, especifique</v>
      </c>
    </row>
    <row r="943" spans="1:4">
      <c r="A943" t="s">
        <v>478</v>
      </c>
      <c r="B943">
        <v>-888</v>
      </c>
      <c r="C943" t="s">
        <v>902</v>
      </c>
      <c r="D943" t="str">
        <f ca="1">IFERROR(__xludf.DUMMYFUNCTION("GOOGLETRANSLATE(C895,""es"",""pt"")"),"Não sabe")</f>
        <v>Não sabe</v>
      </c>
    </row>
    <row r="944" spans="1:4">
      <c r="A944" t="s">
        <v>478</v>
      </c>
      <c r="B944">
        <v>-999</v>
      </c>
      <c r="C944" t="s">
        <v>2977</v>
      </c>
      <c r="D944" t="str">
        <f ca="1">IFERROR(__xludf.DUMMYFUNCTION("GOOGLETRANSLATE(C896,""es"",""pt"")"),"Se recusa a responder")</f>
        <v>Se recusa a responder</v>
      </c>
    </row>
    <row r="945" spans="1:4">
      <c r="A945" t="s">
        <v>479</v>
      </c>
      <c r="B945">
        <v>1</v>
      </c>
      <c r="C945" t="s">
        <v>843</v>
      </c>
      <c r="D945" t="str">
        <f ca="1">IFERROR(__xludf.DUMMYFUNCTION("GOOGLETRANSLATE(C897,""es"",""pt"")"),"Bom (não tem cheiro, cor ou sabor)")</f>
        <v>Bom (não tem cheiro, cor ou sabor)</v>
      </c>
    </row>
    <row r="946" spans="1:4">
      <c r="A946" t="s">
        <v>479</v>
      </c>
      <c r="B946">
        <v>2</v>
      </c>
      <c r="C946" t="s">
        <v>972</v>
      </c>
      <c r="D946" t="str">
        <f ca="1">IFERROR(__xludf.DUMMYFUNCTION("GOOGLETRANSLATE(C898,""es"",""pt"")"),"Ruim (tem cheiro, cor ou sabor)")</f>
        <v>Ruim (tem cheiro, cor ou sabor)</v>
      </c>
    </row>
    <row r="947" spans="1:4">
      <c r="A947" t="s">
        <v>479</v>
      </c>
      <c r="B947">
        <v>3</v>
      </c>
      <c r="C947" t="s">
        <v>985</v>
      </c>
      <c r="D947" t="str">
        <f ca="1">IFERROR(__xludf.DUMMYFUNCTION("GOOGLETRANSLATE(C899,""es"",""pt"")"),"Regular (a água está um pouco turva)")</f>
        <v>Regular (a água está um pouco turva)</v>
      </c>
    </row>
    <row r="948" spans="1:4">
      <c r="A948" t="s">
        <v>479</v>
      </c>
      <c r="B948">
        <v>-888</v>
      </c>
      <c r="C948" t="s">
        <v>902</v>
      </c>
      <c r="D948" t="str">
        <f ca="1">IFERROR(__xludf.DUMMYFUNCTION("GOOGLETRANSLATE(C900,""es"",""pt"")"),"Não sabe")</f>
        <v>Não sabe</v>
      </c>
    </row>
    <row r="949" spans="1:4">
      <c r="A949" t="s">
        <v>479</v>
      </c>
      <c r="B949">
        <v>-999</v>
      </c>
      <c r="C949" t="s">
        <v>3083</v>
      </c>
      <c r="D949" t="str">
        <f ca="1">IFERROR(__xludf.DUMMYFUNCTION("GOOGLETRANSLATE(C901,""es"",""pt"")"),"Prefere não responder")</f>
        <v>Prefere não responder</v>
      </c>
    </row>
    <row r="950" spans="1:4">
      <c r="A950" t="s">
        <v>480</v>
      </c>
      <c r="B950">
        <v>1</v>
      </c>
      <c r="C950" t="s">
        <v>844</v>
      </c>
      <c r="D950" t="str">
        <f ca="1">IFERROR(__xludf.DUMMYFUNCTION("GOOGLETRANSLATE(C902,""es"",""pt"")"),"Sim, banheiro com água de descarga conectada à rede de saneamento")</f>
        <v>Sim, banheiro com água de descarga conectada à rede de saneamento</v>
      </c>
    </row>
    <row r="951" spans="1:4">
      <c r="A951" t="s">
        <v>480</v>
      </c>
      <c r="B951">
        <v>2</v>
      </c>
      <c r="C951" t="s">
        <v>3150</v>
      </c>
      <c r="D951" t="str">
        <f ca="1">IFERROR(__xludf.DUMMYFUNCTION("GOOGLETRANSLATE(C903,""es"",""pt"")"),"Sim, banheiro com descarga de água conectada ao poço séptico")</f>
        <v>Sim, banheiro com descarga de água conectada ao poço séptico</v>
      </c>
    </row>
    <row r="952" spans="1:4">
      <c r="A952" t="s">
        <v>480</v>
      </c>
      <c r="B952">
        <v>3</v>
      </c>
      <c r="C952" t="s">
        <v>3151</v>
      </c>
      <c r="D952" t="str">
        <f ca="1">IFERROR(__xludf.DUMMYFUNCTION("GOOGLETRANSLATE(C904,""es"",""pt"")"),"Sim, latrina de fossa simples (sem ligação a fossa séptica ou saneamento)")</f>
        <v>Sim, latrina de fossa simples (sem ligação a fossa séptica ou saneamento)</v>
      </c>
    </row>
    <row r="953" spans="1:4">
      <c r="A953" t="s">
        <v>480</v>
      </c>
      <c r="B953">
        <v>4</v>
      </c>
      <c r="C953" t="s">
        <v>1042</v>
      </c>
      <c r="D953" t="str">
        <f ca="1">IFERROR(__xludf.DUMMYFUNCTION("GOOGLETRANSLATE(C905,""es"",""pt"")"),"Não tem")</f>
        <v>Não tem</v>
      </c>
    </row>
    <row r="954" spans="1:4">
      <c r="A954" t="s">
        <v>480</v>
      </c>
      <c r="B954">
        <v>-888</v>
      </c>
      <c r="C954" t="s">
        <v>902</v>
      </c>
      <c r="D954" t="str">
        <f ca="1">IFERROR(__xludf.DUMMYFUNCTION("GOOGLETRANSLATE(C906,""es"",""pt"")"),"Não sabe")</f>
        <v>Não sabe</v>
      </c>
    </row>
    <row r="955" spans="1:4">
      <c r="A955" t="s">
        <v>480</v>
      </c>
      <c r="B955">
        <v>-999</v>
      </c>
      <c r="C955" t="s">
        <v>2977</v>
      </c>
      <c r="D955" t="str">
        <f ca="1">IFERROR(__xludf.DUMMYFUNCTION("GOOGLETRANSLATE(C907,""es"",""pt"")"),"Se recusa a responder")</f>
        <v>Se recusa a responder</v>
      </c>
    </row>
    <row r="956" spans="1:4">
      <c r="A956" t="s">
        <v>482</v>
      </c>
      <c r="B956">
        <v>1</v>
      </c>
      <c r="C956" t="s">
        <v>813</v>
      </c>
      <c r="D956" t="str">
        <f ca="1">IFERROR(__xludf.DUMMYFUNCTION("GOOGLETRANSLATE(C908,""es"",""pt"")"),"Sim")</f>
        <v>Sim</v>
      </c>
    </row>
    <row r="957" spans="1:4">
      <c r="A957" t="s">
        <v>482</v>
      </c>
      <c r="B957">
        <v>2</v>
      </c>
      <c r="C957" t="s">
        <v>817</v>
      </c>
      <c r="D957" t="str">
        <f ca="1">IFERROR(__xludf.DUMMYFUNCTION("GOOGLETRANSLATE(C909,""es"",""pt"")"),"Não")</f>
        <v>Não</v>
      </c>
    </row>
    <row r="958" spans="1:4">
      <c r="A958" t="s">
        <v>482</v>
      </c>
      <c r="B958">
        <v>-888</v>
      </c>
      <c r="C958" t="s">
        <v>902</v>
      </c>
      <c r="D958" t="str">
        <f ca="1">IFERROR(__xludf.DUMMYFUNCTION("GOOGLETRANSLATE(C910,""es"",""pt"")"),"Não sabe")</f>
        <v>Não sabe</v>
      </c>
    </row>
    <row r="959" spans="1:4">
      <c r="A959" t="s">
        <v>482</v>
      </c>
      <c r="B959">
        <v>-999</v>
      </c>
      <c r="C959" t="s">
        <v>1184</v>
      </c>
      <c r="D959" t="str">
        <f ca="1">IFERROR(__xludf.DUMMYFUNCTION("GOOGLETRANSLATE(C911,""es"",""pt"")"),"Recusou a responder")</f>
        <v>Recusou a responder</v>
      </c>
    </row>
    <row r="960" spans="1:4">
      <c r="A960" t="s">
        <v>483</v>
      </c>
      <c r="B960">
        <v>1</v>
      </c>
      <c r="C960" t="s">
        <v>813</v>
      </c>
      <c r="D960" t="str">
        <f ca="1">IFERROR(__xludf.DUMMYFUNCTION("GOOGLETRANSLATE(C912,""es"",""pt"")"),"Sim")</f>
        <v>Sim</v>
      </c>
    </row>
    <row r="961" spans="1:4">
      <c r="A961" t="s">
        <v>483</v>
      </c>
      <c r="B961">
        <v>2</v>
      </c>
      <c r="C961" t="s">
        <v>817</v>
      </c>
      <c r="D961" t="str">
        <f ca="1">IFERROR(__xludf.DUMMYFUNCTION("GOOGLETRANSLATE(C913,""es"",""pt"")"),"Não")</f>
        <v>Não</v>
      </c>
    </row>
    <row r="962" spans="1:4">
      <c r="A962" t="s">
        <v>483</v>
      </c>
      <c r="B962">
        <v>-888</v>
      </c>
      <c r="C962" t="s">
        <v>902</v>
      </c>
      <c r="D962" t="str">
        <f ca="1">IFERROR(__xludf.DUMMYFUNCTION("GOOGLETRANSLATE(C914,""es"",""pt"")"),"Não sabe")</f>
        <v>Não sabe</v>
      </c>
    </row>
    <row r="963" spans="1:4">
      <c r="A963" t="s">
        <v>483</v>
      </c>
      <c r="B963">
        <v>-999</v>
      </c>
      <c r="C963" t="s">
        <v>1184</v>
      </c>
      <c r="D963" t="str">
        <f ca="1">IFERROR(__xludf.DUMMYFUNCTION("GOOGLETRANSLATE(C915,""es"",""pt"")"),"Recusou a responder")</f>
        <v>Recusou a responder</v>
      </c>
    </row>
    <row r="964" spans="1:4">
      <c r="A964" t="s">
        <v>2437</v>
      </c>
      <c r="B964">
        <v>1</v>
      </c>
      <c r="C964" t="s">
        <v>813</v>
      </c>
      <c r="D964" t="str">
        <f ca="1">IFERROR(__xludf.DUMMYFUNCTION("GOOGLETRANSLATE(C916,""es"",""pt"")"),"Sim")</f>
        <v>Sim</v>
      </c>
    </row>
    <row r="965" spans="1:4">
      <c r="A965" t="s">
        <v>2437</v>
      </c>
      <c r="B965">
        <v>2</v>
      </c>
      <c r="C965" t="s">
        <v>817</v>
      </c>
      <c r="D965" t="str">
        <f ca="1">IFERROR(__xludf.DUMMYFUNCTION("GOOGLETRANSLATE(C917,""es"",""pt"")"),"Não")</f>
        <v>Não</v>
      </c>
    </row>
    <row r="966" spans="1:4">
      <c r="A966" t="s">
        <v>2437</v>
      </c>
      <c r="B966">
        <v>-888</v>
      </c>
      <c r="C966" t="s">
        <v>902</v>
      </c>
      <c r="D966" t="str">
        <f ca="1">IFERROR(__xludf.DUMMYFUNCTION("GOOGLETRANSLATE(C918,""es"",""pt"")"),"Não sabe")</f>
        <v>Não sabe</v>
      </c>
    </row>
    <row r="967" spans="1:4">
      <c r="A967" t="s">
        <v>2437</v>
      </c>
      <c r="B967">
        <v>-999</v>
      </c>
      <c r="C967" t="s">
        <v>1184</v>
      </c>
      <c r="D967" t="str">
        <f ca="1">IFERROR(__xludf.DUMMYFUNCTION("GOOGLETRANSLATE(C919,""es"",""pt"")"),"Recusou a responder")</f>
        <v>Recusou a responder</v>
      </c>
    </row>
    <row r="968" spans="1:4">
      <c r="A968" t="s">
        <v>2440</v>
      </c>
      <c r="B968">
        <v>1</v>
      </c>
      <c r="C968" t="s">
        <v>3152</v>
      </c>
      <c r="D968" t="str">
        <f ca="1">IFERROR(__xludf.DUMMYFUNCTION("GOOGLETRANSLATE(C920,""es"",""pt"")"),"Antes de usar o banheiro")</f>
        <v>Antes de usar o banheiro</v>
      </c>
    </row>
    <row r="969" spans="1:4">
      <c r="A969" t="s">
        <v>2440</v>
      </c>
      <c r="B969">
        <v>2</v>
      </c>
      <c r="C969" t="s">
        <v>3153</v>
      </c>
      <c r="D969" t="str">
        <f ca="1">IFERROR(__xludf.DUMMYFUNCTION("GOOGLETRANSLATE(C921,""es"",""pt"")"),"Depois de usar o banheiro")</f>
        <v>Depois de usar o banheiro</v>
      </c>
    </row>
    <row r="970" spans="1:4">
      <c r="A970" t="s">
        <v>2440</v>
      </c>
      <c r="B970">
        <v>3</v>
      </c>
      <c r="C970" t="s">
        <v>3154</v>
      </c>
      <c r="D970" t="str">
        <f ca="1">IFERROR(__xludf.DUMMYFUNCTION("GOOGLETRANSLATE(C922,""es"",""pt"")")," Antes e depois de se alimentar")</f>
        <v xml:space="preserve"> Antes e depois de se alimentar</v>
      </c>
    </row>
    <row r="971" spans="1:4">
      <c r="A971" t="s">
        <v>2440</v>
      </c>
      <c r="B971">
        <v>4</v>
      </c>
      <c r="C971" t="s">
        <v>3155</v>
      </c>
      <c r="D971" t="str">
        <f ca="1">IFERROR(__xludf.DUMMYFUNCTION("GOOGLETRANSLATE(C923,""es"",""pt"")")," Ao chegar da rua")</f>
        <v xml:space="preserve"> Ao chegar da rua</v>
      </c>
    </row>
    <row r="972" spans="1:4">
      <c r="A972" t="s">
        <v>2440</v>
      </c>
      <c r="B972">
        <v>5</v>
      </c>
      <c r="C972" t="s">
        <v>3156</v>
      </c>
      <c r="D972" t="str">
        <f ca="1">IFERROR(__xludf.DUMMYFUNCTION("GOOGLETRANSLATE(C924,""es"",""pt"")")," A cada duas horas")</f>
        <v xml:space="preserve"> A cada duas horas</v>
      </c>
    </row>
    <row r="973" spans="1:4">
      <c r="A973" t="s">
        <v>2440</v>
      </c>
      <c r="B973">
        <v>6</v>
      </c>
      <c r="C973" t="s">
        <v>3157</v>
      </c>
      <c r="D973" t="str">
        <f ca="1">IFERROR(__xludf.DUMMYFUNCTION("GOOGLETRANSLATE(C925,""es"",""pt"")"),"Antes de entrar e depois de sair de um local público")</f>
        <v>Antes de entrar e depois de sair de um local público</v>
      </c>
    </row>
    <row r="974" spans="1:4">
      <c r="A974" t="s">
        <v>2440</v>
      </c>
      <c r="B974">
        <v>7</v>
      </c>
      <c r="C974" t="s">
        <v>3158</v>
      </c>
      <c r="D974" t="str">
        <f ca="1">IFERROR(__xludf.DUMMYFUNCTION("GOOGLETRANSLATE(C926,""es"",""pt"")"),"Depois de trocar uma fralda")</f>
        <v>Depois de trocar uma fralda</v>
      </c>
    </row>
    <row r="975" spans="1:4">
      <c r="A975" t="s">
        <v>2440</v>
      </c>
      <c r="B975">
        <v>-888</v>
      </c>
      <c r="C975" t="s">
        <v>902</v>
      </c>
      <c r="D975" t="str">
        <f ca="1">IFERROR(__xludf.DUMMYFUNCTION("GOOGLETRANSLATE(C927,""es"",""pt"")"),"Não sabe")</f>
        <v>Não sabe</v>
      </c>
    </row>
    <row r="976" spans="1:4">
      <c r="A976" t="s">
        <v>2440</v>
      </c>
      <c r="B976">
        <v>-999</v>
      </c>
      <c r="C976" t="s">
        <v>2977</v>
      </c>
      <c r="D976" t="str">
        <f ca="1">IFERROR(__xludf.DUMMYFUNCTION("GOOGLETRANSLATE(C928,""es"",""pt"")"),"Se recusa a responder")</f>
        <v>Se recusa a responder</v>
      </c>
    </row>
    <row r="977" spans="1:4">
      <c r="A977" t="s">
        <v>494</v>
      </c>
      <c r="B977">
        <v>1</v>
      </c>
      <c r="C977" t="s">
        <v>813</v>
      </c>
      <c r="D977" t="str">
        <f ca="1">IFERROR(__xludf.DUMMYFUNCTION("GOOGLETRANSLATE(C929,""es"",""pt"")"),"Sim")</f>
        <v>Sim</v>
      </c>
    </row>
    <row r="978" spans="1:4">
      <c r="A978" t="s">
        <v>494</v>
      </c>
      <c r="B978">
        <v>2</v>
      </c>
      <c r="C978" t="s">
        <v>817</v>
      </c>
      <c r="D978" t="str">
        <f ca="1">IFERROR(__xludf.DUMMYFUNCTION("GOOGLETRANSLATE(C930,""es"",""pt"")"),"Não")</f>
        <v>Não</v>
      </c>
    </row>
    <row r="979" spans="1:4">
      <c r="A979" t="s">
        <v>494</v>
      </c>
      <c r="B979">
        <v>3</v>
      </c>
      <c r="C979" t="s">
        <v>868</v>
      </c>
      <c r="D979" t="str">
        <f ca="1">IFERROR(__xludf.DUMMYFUNCTION("GOOGLETRANSLATE(C931,""es"",""pt"")"),"Não há mulheres nesta casa que tenham menstruação")</f>
        <v>Não há mulheres nesta casa que tenham menstruação</v>
      </c>
    </row>
    <row r="980" spans="1:4">
      <c r="A980" t="s">
        <v>494</v>
      </c>
      <c r="B980">
        <v>4</v>
      </c>
      <c r="C980" t="s">
        <v>3159</v>
      </c>
      <c r="D980" t="s">
        <v>1961</v>
      </c>
    </row>
    <row r="981" spans="1:4">
      <c r="A981" t="s">
        <v>494</v>
      </c>
      <c r="B981">
        <v>-888</v>
      </c>
      <c r="C981" t="s">
        <v>902</v>
      </c>
      <c r="D981" t="str">
        <f ca="1">IFERROR(__xludf.DUMMYFUNCTION("GOOGLETRANSLATE(C932,""es"",""pt"")"),"Não sabe")</f>
        <v>Não sabe</v>
      </c>
    </row>
    <row r="982" spans="1:4">
      <c r="A982" t="s">
        <v>494</v>
      </c>
      <c r="B982">
        <v>-999</v>
      </c>
      <c r="C982" t="s">
        <v>1184</v>
      </c>
      <c r="D982" t="str">
        <f ca="1">IFERROR(__xludf.DUMMYFUNCTION("GOOGLETRANSLATE(C933,""es"",""pt"")"),"Recusou a responder")</f>
        <v>Recusou a responder</v>
      </c>
    </row>
    <row r="983" spans="1:4">
      <c r="A983" t="s">
        <v>2446</v>
      </c>
      <c r="B983">
        <v>1</v>
      </c>
      <c r="C983" t="s">
        <v>3160</v>
      </c>
      <c r="D983" t="str">
        <f ca="1">IFERROR(__xludf.DUMMYFUNCTION("GOOGLETRANSLATE(C934,""es"",""pt"")"),"Não teve algum problema")</f>
        <v>Não teve algum problema</v>
      </c>
    </row>
    <row r="984" spans="1:4">
      <c r="A984" t="s">
        <v>2446</v>
      </c>
      <c r="B984">
        <v>2</v>
      </c>
      <c r="C984" t="s">
        <v>3161</v>
      </c>
      <c r="D984" t="str">
        <f ca="1">IFERROR(__xludf.DUMMYFUNCTION("GOOGLETRANSLATE(C935,""es"",""pt"")"),"Não tem sistema de esgoto no bairro")</f>
        <v>Não tem sistema de esgoto no bairro</v>
      </c>
    </row>
    <row r="985" spans="1:4">
      <c r="A985" t="s">
        <v>2446</v>
      </c>
      <c r="B985">
        <v>3</v>
      </c>
      <c r="C985" t="s">
        <v>3162</v>
      </c>
      <c r="D985" t="str">
        <f ca="1">IFERROR(__xludf.DUMMYFUNCTION("GOOGLETRANSLATE(C936,""es"",""pt"")"),"O sistema de esgoto não chega em casa")</f>
        <v>O sistema de esgoto não chega em casa</v>
      </c>
    </row>
    <row r="986" spans="1:4">
      <c r="A986" t="s">
        <v>2446</v>
      </c>
      <c r="B986">
        <v>4</v>
      </c>
      <c r="C986" t="s">
        <v>3163</v>
      </c>
      <c r="D986" t="str">
        <f ca="1">IFERROR(__xludf.DUMMYFUNCTION("GOOGLETRANSLATE(C937,""es"",""pt"")"),"O sistema de esgoto precisa de reparo")</f>
        <v>O sistema de esgoto precisa de reparo</v>
      </c>
    </row>
    <row r="987" spans="1:4">
      <c r="A987" t="s">
        <v>2446</v>
      </c>
      <c r="B987">
        <v>5</v>
      </c>
      <c r="C987" t="s">
        <v>3164</v>
      </c>
      <c r="D987" t="str">
        <f ca="1">IFERROR(__xludf.DUMMYFUNCTION("GOOGLETRANSLATE(C938,""es"",""pt"")"),"O sistema de esgoto precisa de limpeza")</f>
        <v>O sistema de esgoto precisa de limpeza</v>
      </c>
    </row>
    <row r="988" spans="1:4">
      <c r="A988" t="s">
        <v>2446</v>
      </c>
      <c r="B988">
        <v>6</v>
      </c>
      <c r="C988" t="s">
        <v>3165</v>
      </c>
      <c r="D988" t="str">
        <f ca="1">IFERROR(__xludf.DUMMYFUNCTION("GOOGLETRANSLATE(C939,""es"",""pt"")"),"A rede de esgoto tem vazamentos e contamina as áreas públicas")</f>
        <v>A rede de esgoto tem vazamentos e contamina as áreas públicas</v>
      </c>
    </row>
    <row r="989" spans="1:4">
      <c r="A989" t="s">
        <v>2446</v>
      </c>
      <c r="B989">
        <v>7</v>
      </c>
      <c r="C989" t="s">
        <v>3166</v>
      </c>
      <c r="D989" t="str">
        <f ca="1">IFERROR(__xludf.DUMMYFUNCTION("GOOGLETRANSLATE(C940,""es"",""pt"")"),"Outras águas residuais poluem áreas públicas")</f>
        <v>Outras águas residuais poluem áreas públicas</v>
      </c>
    </row>
    <row r="990" spans="1:4">
      <c r="A990" t="s">
        <v>2446</v>
      </c>
      <c r="B990">
        <v>8</v>
      </c>
      <c r="C990" t="s">
        <v>3167</v>
      </c>
      <c r="D990" t="str">
        <f ca="1">IFERROR(__xludf.DUMMYFUNCTION("GOOGLETRANSLATE(C941,""es"",""pt"")"),"Problemas de limpeza dos poços sépticos")</f>
        <v>Problemas de limpeza dos poços sépticos</v>
      </c>
    </row>
    <row r="991" spans="1:4">
      <c r="A991" t="s">
        <v>2446</v>
      </c>
      <c r="B991">
        <v>9</v>
      </c>
      <c r="C991" t="s">
        <v>3168</v>
      </c>
      <c r="D991" t="str">
        <f ca="1">IFERROR(__xludf.DUMMYFUNCTION("GOOGLETRANSLATE(C942,""es"",""pt"")"),"Há água entupida")</f>
        <v>Há água entupida</v>
      </c>
    </row>
    <row r="992" spans="1:4">
      <c r="A992" t="s">
        <v>2446</v>
      </c>
      <c r="B992">
        <v>10</v>
      </c>
      <c r="C992" t="s">
        <v>3169</v>
      </c>
      <c r="D992" t="str">
        <f ca="1">IFERROR(__xludf.DUMMYFUNCTION("GOOGLETRANSLATE(C943,""es"",""pt"")"),"Há defecação ao ar livre (restos de fezes humanas)")</f>
        <v>Há defecação ao ar livre (restos de fezes humanas)</v>
      </c>
    </row>
    <row r="993" spans="1:4">
      <c r="A993" t="s">
        <v>2446</v>
      </c>
      <c r="B993">
        <v>11</v>
      </c>
      <c r="C993" t="s">
        <v>3170</v>
      </c>
      <c r="D993" t="str">
        <f ca="1">IFERROR(__xludf.DUMMYFUNCTION("GOOGLETRANSLATE(C944,""es"",""pt"")"),"Custos de serviço de coleta de resíduos")</f>
        <v>Custos de serviço de coleta de resíduos</v>
      </c>
    </row>
    <row r="994" spans="1:4">
      <c r="A994" t="s">
        <v>2446</v>
      </c>
      <c r="B994">
        <v>12</v>
      </c>
      <c r="C994" t="s">
        <v>3171</v>
      </c>
      <c r="D994" t="str">
        <f ca="1">IFERROR(__xludf.DUMMYFUNCTION("GOOGLETRANSLATE(C945,""es"",""pt"")"),"Não há serviços de coleta de resíduos ou são raros")</f>
        <v>Não há serviços de coleta de resíduos ou são raros</v>
      </c>
    </row>
    <row r="995" spans="1:4">
      <c r="A995" t="s">
        <v>2446</v>
      </c>
      <c r="B995">
        <v>13</v>
      </c>
      <c r="C995" t="s">
        <v>3172</v>
      </c>
      <c r="D995" t="str">
        <f ca="1">IFERROR(__xludf.DUMMYFUNCTION("GOOGLETRANSLATE(C946,""es"",""pt"")"),"Excesso de desperdício nas ruas (resíduos sólidos/lixo)")</f>
        <v>Excesso de desperdício nas ruas (resíduos sólidos/lixo)</v>
      </c>
    </row>
    <row r="996" spans="1:4">
      <c r="A996" t="s">
        <v>2446</v>
      </c>
      <c r="B996">
        <v>14</v>
      </c>
      <c r="C996" t="s">
        <v>3173</v>
      </c>
      <c r="D996" t="str">
        <f ca="1">IFERROR(__xludf.DUMMYFUNCTION("GOOGLETRANSLATE(C947,""es"",""pt"")"),"Existem roedores e/ou pragas visíveis frequentemente")</f>
        <v>Existem roedores e/ou pragas visíveis frequentemente</v>
      </c>
    </row>
    <row r="997" spans="1:4">
      <c r="A997" t="s">
        <v>2446</v>
      </c>
      <c r="B997">
        <v>15</v>
      </c>
      <c r="C997" t="s">
        <v>3174</v>
      </c>
      <c r="D997" t="str">
        <f ca="1">IFERROR(__xludf.DUMMYFUNCTION("GOOGLETRANSLATE(C948,""es"",""pt"")"),"Existem animais mortos nas ruas")</f>
        <v>Existem animais mortos nas ruas</v>
      </c>
    </row>
    <row r="998" spans="1:4">
      <c r="A998" t="s">
        <v>2446</v>
      </c>
      <c r="B998">
        <v>17</v>
      </c>
      <c r="C998" t="s">
        <v>1034</v>
      </c>
      <c r="D998" t="str">
        <f ca="1">IFERROR(__xludf.DUMMYFUNCTION("GOOGLETRANSLATE(C949,""es"",""pt"")"),"Outro especificar")</f>
        <v>Outro especificar</v>
      </c>
    </row>
    <row r="999" spans="1:4">
      <c r="A999" t="s">
        <v>2446</v>
      </c>
      <c r="B999">
        <v>-888</v>
      </c>
      <c r="C999" t="s">
        <v>902</v>
      </c>
      <c r="D999" t="str">
        <f ca="1">IFERROR(__xludf.DUMMYFUNCTION("GOOGLETRANSLATE(C950,""es"",""pt"")"),"Não sabe")</f>
        <v>Não sabe</v>
      </c>
    </row>
    <row r="1000" spans="1:4">
      <c r="A1000" t="s">
        <v>2446</v>
      </c>
      <c r="B1000">
        <v>-999</v>
      </c>
      <c r="C1000" t="s">
        <v>1184</v>
      </c>
      <c r="D1000" t="str">
        <f ca="1">IFERROR(__xludf.DUMMYFUNCTION("GOOGLETRANSLATE(C951,""es"",""pt"")"),"Recusou a responder")</f>
        <v>Recusou a responder</v>
      </c>
    </row>
    <row r="1001" spans="1:4">
      <c r="A1001" t="s">
        <v>513</v>
      </c>
      <c r="B1001">
        <v>1</v>
      </c>
      <c r="C1001" t="s">
        <v>813</v>
      </c>
      <c r="D1001" t="str">
        <f ca="1">IFERROR(__xludf.DUMMYFUNCTION("GOOGLETRANSLATE(C952,""es"",""pt"")"),"Sim")</f>
        <v>Sim</v>
      </c>
    </row>
    <row r="1002" spans="1:4">
      <c r="A1002" t="s">
        <v>513</v>
      </c>
      <c r="B1002">
        <v>2</v>
      </c>
      <c r="C1002" t="s">
        <v>817</v>
      </c>
      <c r="D1002" t="str">
        <f ca="1">IFERROR(__xludf.DUMMYFUNCTION("GOOGLETRANSLATE(C953,""es"",""pt"")"),"Não")</f>
        <v>Não</v>
      </c>
    </row>
    <row r="1003" spans="1:4">
      <c r="A1003" t="s">
        <v>513</v>
      </c>
      <c r="B1003">
        <v>3</v>
      </c>
      <c r="C1003" t="s">
        <v>902</v>
      </c>
      <c r="D1003" t="str">
        <f ca="1">IFERROR(__xludf.DUMMYFUNCTION("GOOGLETRANSLATE(C954,""es"",""pt"")"),"Não sabe")</f>
        <v>Não sabe</v>
      </c>
    </row>
    <row r="1004" spans="1:4">
      <c r="A1004" t="s">
        <v>513</v>
      </c>
      <c r="B1004">
        <v>4</v>
      </c>
      <c r="C1004" t="s">
        <v>1184</v>
      </c>
      <c r="D1004" t="str">
        <f ca="1">IFERROR(__xludf.DUMMYFUNCTION("GOOGLETRANSLATE(C955,""es"",""pt"")"),"Recusou a responder")</f>
        <v>Recusou a responder</v>
      </c>
    </row>
    <row r="1005" spans="1:4">
      <c r="A1005" t="s">
        <v>2462</v>
      </c>
      <c r="B1005">
        <v>1</v>
      </c>
      <c r="C1005" t="s">
        <v>3175</v>
      </c>
      <c r="D1005" t="str">
        <f ca="1">IFERROR(__xludf.DUMMYFUNCTION("GOOGLETRANSLATE(C956,""es"",""pt"")"),"Trabalho informal (por exemplo, diarias para capinar)")</f>
        <v>Trabalho informal (por exemplo, diarias para capinar)</v>
      </c>
    </row>
    <row r="1006" spans="1:4">
      <c r="A1006" t="s">
        <v>2462</v>
      </c>
      <c r="B1006">
        <v>2</v>
      </c>
      <c r="C1006" t="s">
        <v>3176</v>
      </c>
      <c r="D1006" t="str">
        <f ca="1">IFERROR(__xludf.DUMMYFUNCTION("GOOGLETRANSLATE(C957,""es"",""pt"")"),"Trabalho formal (com carteira de trabalho assinada/servidor publico)")</f>
        <v>Trabalho formal (com carteira de trabalho assinada/servidor publico)</v>
      </c>
    </row>
    <row r="1007" spans="1:4">
      <c r="A1007" t="s">
        <v>2462</v>
      </c>
      <c r="B1007">
        <v>3</v>
      </c>
      <c r="C1007" t="s">
        <v>3177</v>
      </c>
      <c r="D1007" t="str">
        <f ca="1">IFERROR(__xludf.DUMMYFUNCTION("GOOGLETRANSLATE(C958,""es"",""pt"")"),"Trabalho como microeemprendedor (como CNPJ)")</f>
        <v>Trabalho como microeemprendedor (como CNPJ)</v>
      </c>
    </row>
    <row r="1008" spans="1:4">
      <c r="A1008" t="s">
        <v>2462</v>
      </c>
      <c r="B1008">
        <v>4</v>
      </c>
      <c r="C1008" t="s">
        <v>3178</v>
      </c>
      <c r="D1008" t="str">
        <f ca="1">IFERROR(__xludf.DUMMYFUNCTION("GOOGLETRANSLATE(C959,""es"",""pt"")"),"Benefícios sociais do governo")</f>
        <v>Benefícios sociais do governo</v>
      </c>
    </row>
    <row r="1009" spans="1:4">
      <c r="A1009" t="s">
        <v>2462</v>
      </c>
      <c r="B1009">
        <v>5</v>
      </c>
      <c r="C1009" t="s">
        <v>3179</v>
      </c>
      <c r="D1009" t="str">
        <f ca="1">IFERROR(__xludf.DUMMYFUNCTION("GOOGLETRANSLATE(C960,""es"",""pt"")"),"Benefícios sociais das ONGs")</f>
        <v>Benefícios sociais das ONGs</v>
      </c>
    </row>
    <row r="1010" spans="1:4">
      <c r="A1010" t="s">
        <v>2462</v>
      </c>
      <c r="B1010">
        <v>6</v>
      </c>
      <c r="C1010" t="s">
        <v>3180</v>
      </c>
      <c r="D1010" t="str">
        <f ca="1">IFERROR(__xludf.DUMMYFUNCTION("GOOGLETRANSLATE(C961,""es"",""pt"")"),"Seguro desemprego")</f>
        <v>Seguro desemprego</v>
      </c>
    </row>
    <row r="1011" spans="1:4">
      <c r="A1011" t="s">
        <v>2462</v>
      </c>
      <c r="B1011">
        <v>7</v>
      </c>
      <c r="C1011" t="s">
        <v>3181</v>
      </c>
      <c r="D1011" t="str">
        <f ca="1">IFERROR(__xludf.DUMMYFUNCTION("GOOGLETRANSLATE(C962,""es"",""pt"")"),"Mendigagem")</f>
        <v>Mendigagem</v>
      </c>
    </row>
    <row r="1012" spans="1:4">
      <c r="A1012" t="s">
        <v>2462</v>
      </c>
      <c r="B1012">
        <v>8</v>
      </c>
      <c r="C1012" t="s">
        <v>3182</v>
      </c>
      <c r="D1012" t="str">
        <f ca="1">IFERROR(__xludf.DUMMYFUNCTION("GOOGLETRANSLATE(C963,""es"",""pt"")"),"Apoio de amigos ou familiares")</f>
        <v>Apoio de amigos ou familiares</v>
      </c>
    </row>
    <row r="1013" spans="1:4">
      <c r="A1013" t="s">
        <v>2462</v>
      </c>
      <c r="B1013">
        <v>9</v>
      </c>
      <c r="C1013" t="s">
        <v>3183</v>
      </c>
      <c r="D1013" t="str">
        <f ca="1">IFERROR(__xludf.DUMMYFUNCTION("GOOGLETRANSLATE(C964,""es"",""pt"")"),"Não tinha fontes de renda")</f>
        <v>Não tinha fontes de renda</v>
      </c>
    </row>
    <row r="1014" spans="1:4">
      <c r="A1014" t="s">
        <v>2462</v>
      </c>
      <c r="B1014">
        <v>10</v>
      </c>
      <c r="C1014" t="s">
        <v>1034</v>
      </c>
      <c r="D1014" t="str">
        <f ca="1">IFERROR(__xludf.DUMMYFUNCTION("GOOGLETRANSLATE(C965,""es"",""pt"")"),"Outro especificar")</f>
        <v>Outro especificar</v>
      </c>
    </row>
    <row r="1015" spans="1:4">
      <c r="A1015" t="s">
        <v>2462</v>
      </c>
      <c r="B1015">
        <v>-888</v>
      </c>
      <c r="C1015" t="s">
        <v>902</v>
      </c>
      <c r="D1015" t="str">
        <f ca="1">IFERROR(__xludf.DUMMYFUNCTION("GOOGLETRANSLATE(C966,""es"",""pt"")"),"Não sabe")</f>
        <v>Não sabe</v>
      </c>
    </row>
    <row r="1016" spans="1:4">
      <c r="A1016" t="s">
        <v>2462</v>
      </c>
      <c r="B1016">
        <v>-999</v>
      </c>
      <c r="C1016" t="s">
        <v>1184</v>
      </c>
      <c r="D1016" t="str">
        <f ca="1">IFERROR(__xludf.DUMMYFUNCTION("GOOGLETRANSLATE(C967,""es"",""pt"")"),"Recusou a responder")</f>
        <v>Recusou a responder</v>
      </c>
    </row>
    <row r="1017" spans="1:4">
      <c r="A1017" t="s">
        <v>529</v>
      </c>
      <c r="B1017">
        <v>1</v>
      </c>
      <c r="C1017" t="s">
        <v>813</v>
      </c>
      <c r="D1017" t="str">
        <f ca="1">IFERROR(__xludf.DUMMYFUNCTION("GOOGLETRANSLATE(C968,""es"",""pt"")"),"Sim")</f>
        <v>Sim</v>
      </c>
    </row>
    <row r="1018" spans="1:4">
      <c r="A1018" t="s">
        <v>529</v>
      </c>
      <c r="B1018">
        <v>2</v>
      </c>
      <c r="C1018" t="s">
        <v>817</v>
      </c>
      <c r="D1018" t="str">
        <f ca="1">IFERROR(__xludf.DUMMYFUNCTION("GOOGLETRANSLATE(C969,""es"",""pt"")"),"Não")</f>
        <v>Não</v>
      </c>
    </row>
    <row r="1019" spans="1:4">
      <c r="A1019" t="s">
        <v>529</v>
      </c>
      <c r="B1019">
        <v>-888</v>
      </c>
      <c r="C1019" t="s">
        <v>902</v>
      </c>
      <c r="D1019" t="str">
        <f ca="1">IFERROR(__xludf.DUMMYFUNCTION("GOOGLETRANSLATE(C970,""es"",""pt"")"),"Não sabe")</f>
        <v>Não sabe</v>
      </c>
    </row>
    <row r="1020" spans="1:4">
      <c r="A1020" t="s">
        <v>529</v>
      </c>
      <c r="B1020">
        <v>-999</v>
      </c>
      <c r="C1020" t="s">
        <v>1184</v>
      </c>
      <c r="D1020" t="str">
        <f ca="1">IFERROR(__xludf.DUMMYFUNCTION("GOOGLETRANSLATE(C971,""es"",""pt"")"),"Recusou a responder")</f>
        <v>Recusou a responder</v>
      </c>
    </row>
    <row r="1021" spans="1:4">
      <c r="A1021" t="s">
        <v>2482</v>
      </c>
      <c r="B1021">
        <v>1</v>
      </c>
      <c r="C1021" t="s">
        <v>3184</v>
      </c>
      <c r="D1021" t="str">
        <f ca="1">IFERROR(__xludf.DUMMYFUNCTION("GOOGLETRANSLATE(C972,""es"",""pt"")"),"Falta de domínio do idioma português")</f>
        <v>Falta de domínio do idioma português</v>
      </c>
    </row>
    <row r="1022" spans="1:4">
      <c r="A1022" t="s">
        <v>2482</v>
      </c>
      <c r="B1022">
        <v>2</v>
      </c>
      <c r="C1022" t="s">
        <v>3185</v>
      </c>
      <c r="D1022" t="str">
        <f ca="1">IFERROR(__xludf.DUMMYFUNCTION("GOOGLETRANSLATE(C973,""es"",""pt"")"),"Falta de qualificação para o trabalho")</f>
        <v>Falta de qualificação para o trabalho</v>
      </c>
    </row>
    <row r="1023" spans="1:4">
      <c r="A1023" t="s">
        <v>2482</v>
      </c>
      <c r="B1023">
        <v>3</v>
      </c>
      <c r="C1023" t="s">
        <v>3186</v>
      </c>
      <c r="D1023" t="str">
        <f ca="1">IFERROR(__xludf.DUMMYFUNCTION("GOOGLETRANSLATE(C974,""es"",""pt"")"),"Precisa cuidar aos menores da família")</f>
        <v>Precisa cuidar aos menores da família</v>
      </c>
    </row>
    <row r="1024" spans="1:4">
      <c r="A1024" t="s">
        <v>2482</v>
      </c>
      <c r="B1024">
        <v>4</v>
      </c>
      <c r="C1024" t="s">
        <v>3187</v>
      </c>
      <c r="D1024" t="str">
        <f ca="1">IFERROR(__xludf.DUMMYFUNCTION("GOOGLETRANSLATE(C975,""es"",""pt"")"),"Necessidade de cuidar de idosos ou deficientes")</f>
        <v>Necessidade de cuidar de idosos ou deficientes</v>
      </c>
    </row>
    <row r="1025" spans="1:4">
      <c r="A1025" t="s">
        <v>2482</v>
      </c>
      <c r="B1025">
        <v>5</v>
      </c>
      <c r="C1025" t="s">
        <v>3188</v>
      </c>
      <c r="D1025" t="str">
        <f ca="1">IFERROR(__xludf.DUMMYFUNCTION("GOOGLETRANSLATE(C976,""es"",""pt"")"),"Falta de informações sobre onde procurar emprego")</f>
        <v>Falta de informações sobre onde procurar emprego</v>
      </c>
    </row>
    <row r="1026" spans="1:4">
      <c r="A1026" t="s">
        <v>2482</v>
      </c>
      <c r="B1026">
        <v>6</v>
      </c>
      <c r="C1026" t="s">
        <v>3189</v>
      </c>
      <c r="D1026" t="str">
        <f ca="1">IFERROR(__xludf.DUMMYFUNCTION("GOOGLETRANSLATE(C977,""es"",""pt"")"),"Falta de experiência")</f>
        <v>Falta de experiência</v>
      </c>
    </row>
    <row r="1027" spans="1:4">
      <c r="A1027" t="s">
        <v>2482</v>
      </c>
      <c r="B1027">
        <v>7</v>
      </c>
      <c r="C1027" t="s">
        <v>3190</v>
      </c>
      <c r="D1027" t="str">
        <f ca="1">IFERROR(__xludf.DUMMYFUNCTION("GOOGLETRANSLATE(C978,""es"",""pt"")"),"Falta de Certificação de Experiência")</f>
        <v>Falta de Certificação de Experiência</v>
      </c>
    </row>
    <row r="1028" spans="1:4">
      <c r="A1028" t="s">
        <v>2482</v>
      </c>
      <c r="B1028">
        <v>8</v>
      </c>
      <c r="C1028" t="s">
        <v>3191</v>
      </c>
      <c r="D1028" t="str">
        <f ca="1">IFERROR(__xludf.DUMMYFUNCTION("GOOGLETRANSLATE(C979,""es"",""pt"")"),"Discriminação")</f>
        <v>Discriminação</v>
      </c>
    </row>
    <row r="1029" spans="1:4">
      <c r="A1029" t="s">
        <v>2482</v>
      </c>
      <c r="B1029">
        <v>9</v>
      </c>
      <c r="C1029" t="s">
        <v>3192</v>
      </c>
      <c r="D1029" t="str">
        <f ca="1">IFERROR(__xludf.DUMMYFUNCTION("GOOGLETRANSLATE(C980,""es"",""pt"")"),"Nenhuma das acima")</f>
        <v>Nenhuma das acima</v>
      </c>
    </row>
    <row r="1030" spans="1:4">
      <c r="A1030" t="s">
        <v>2482</v>
      </c>
      <c r="B1030">
        <v>10</v>
      </c>
      <c r="C1030" t="s">
        <v>3193</v>
      </c>
      <c r="D1030" t="s">
        <v>3194</v>
      </c>
    </row>
    <row r="1031" spans="1:4">
      <c r="A1031" t="s">
        <v>2482</v>
      </c>
      <c r="B1031">
        <v>11</v>
      </c>
      <c r="C1031" t="s">
        <v>1034</v>
      </c>
      <c r="D1031" t="str">
        <f ca="1">IFERROR(__xludf.DUMMYFUNCTION("GOOGLETRANSLATE(C981,""es"",""pt"")"),"Outro especificar")</f>
        <v>Outro especificar</v>
      </c>
    </row>
    <row r="1032" spans="1:4">
      <c r="A1032" t="s">
        <v>2482</v>
      </c>
      <c r="B1032">
        <v>-888</v>
      </c>
      <c r="C1032" t="s">
        <v>902</v>
      </c>
      <c r="D1032" t="str">
        <f ca="1">IFERROR(__xludf.DUMMYFUNCTION("GOOGLETRANSLATE(C982,""es"",""pt"")"),"Não sabe")</f>
        <v>Não sabe</v>
      </c>
    </row>
    <row r="1033" spans="1:4">
      <c r="A1033" t="s">
        <v>2482</v>
      </c>
      <c r="B1033">
        <v>-999</v>
      </c>
      <c r="C1033" t="s">
        <v>1184</v>
      </c>
      <c r="D1033" t="str">
        <f ca="1">IFERROR(__xludf.DUMMYFUNCTION("GOOGLETRANSLATE(C983,""es"",""pt"")"),"Recusou a responder")</f>
        <v>Recusou a responder</v>
      </c>
    </row>
    <row r="1034" spans="1:4">
      <c r="A1034" t="s">
        <v>2490</v>
      </c>
      <c r="B1034">
        <v>1</v>
      </c>
      <c r="C1034" t="s">
        <v>3195</v>
      </c>
      <c r="D1034" t="str">
        <f ca="1">IFERROR(__xludf.DUMMYFUNCTION("GOOGLETRANSLATE(C984,""es"",""pt"")"),"Mude o local de residência")</f>
        <v>Mude o local de residência</v>
      </c>
    </row>
    <row r="1035" spans="1:4">
      <c r="A1035" t="s">
        <v>2490</v>
      </c>
      <c r="B1035">
        <v>2</v>
      </c>
      <c r="C1035" t="s">
        <v>3196</v>
      </c>
      <c r="D1035" t="str">
        <f ca="1">IFERROR(__xludf.DUMMYFUNCTION("GOOGLETRANSLATE(C985,""es"",""pt"")"),"Compartilhar despesas com outras casas")</f>
        <v>Compartilhar despesas com outras casas</v>
      </c>
    </row>
    <row r="1036" spans="1:4">
      <c r="A1036" t="s">
        <v>2490</v>
      </c>
      <c r="B1036">
        <v>3</v>
      </c>
      <c r="C1036" t="s">
        <v>3197</v>
      </c>
      <c r="D1036" t="str">
        <f ca="1">IFERROR(__xludf.DUMMYFUNCTION("GOOGLETRANSLATE(C986,""es"",""pt"")"),"Receber ajuda de membros da família")</f>
        <v>Receber ajuda de membros da família</v>
      </c>
    </row>
    <row r="1037" spans="1:4">
      <c r="A1037" t="s">
        <v>2490</v>
      </c>
      <c r="B1037">
        <v>4</v>
      </c>
      <c r="C1037" t="s">
        <v>3198</v>
      </c>
      <c r="D1037" t="str">
        <f ca="1">IFERROR(__xludf.DUMMYFUNCTION("GOOGLETRANSLATE(C987,""es"",""pt"")"),"Receber ajuda da comunidade")</f>
        <v>Receber ajuda da comunidade</v>
      </c>
    </row>
    <row r="1038" spans="1:4">
      <c r="A1038" t="s">
        <v>2490</v>
      </c>
      <c r="B1038">
        <v>5</v>
      </c>
      <c r="C1038" t="s">
        <v>3199</v>
      </c>
      <c r="D1038" t="str">
        <f ca="1">IFERROR(__xludf.DUMMYFUNCTION("GOOGLETRANSLATE(C988,""es"",""pt"")"),"Trabalhar por alimentos, alojamento e bens")</f>
        <v>Trabalhar por alimentos, alojamento e bens</v>
      </c>
    </row>
    <row r="1039" spans="1:4">
      <c r="A1039" t="s">
        <v>2490</v>
      </c>
      <c r="B1039">
        <v>6</v>
      </c>
      <c r="C1039" t="s">
        <v>3200</v>
      </c>
      <c r="D1039" t="str">
        <f ca="1">IFERROR(__xludf.DUMMYFUNCTION("GOOGLETRANSLATE(C989,""es"",""pt"")"),"Vender bens da família")</f>
        <v>Vender bens da família</v>
      </c>
    </row>
    <row r="1040" spans="1:4">
      <c r="A1040" t="s">
        <v>2490</v>
      </c>
      <c r="B1040">
        <v>7</v>
      </c>
      <c r="C1040" t="s">
        <v>3201</v>
      </c>
      <c r="D1040" t="str">
        <f ca="1">IFERROR(__xludf.DUMMYFUNCTION("GOOGLETRANSLATE(C990,""es"",""pt"")"),"Usar poupanças")</f>
        <v>Usar poupanças</v>
      </c>
    </row>
    <row r="1041" spans="1:4">
      <c r="A1041" t="s">
        <v>2490</v>
      </c>
      <c r="B1041">
        <v>8</v>
      </c>
      <c r="C1041" t="s">
        <v>3202</v>
      </c>
      <c r="D1041" t="str">
        <f ca="1">IFERROR(__xludf.DUMMYFUNCTION("GOOGLETRANSLATE(C991,""es"",""pt"")"),"Pedir emprestado dinheiro")</f>
        <v>Pedir emprestado dinheiro</v>
      </c>
    </row>
    <row r="1042" spans="1:4">
      <c r="A1042" t="s">
        <v>2490</v>
      </c>
      <c r="B1042">
        <v>9</v>
      </c>
      <c r="C1042" t="s">
        <v>3203</v>
      </c>
      <c r="D1042" t="str">
        <f ca="1">IFERROR(__xludf.DUMMYFUNCTION("GOOGLETRANSLATE(C992,""es"",""pt"")"),"Pedir crédito para comprar alimentos")</f>
        <v>Pedir crédito para comprar alimentos</v>
      </c>
    </row>
    <row r="1043" spans="1:4">
      <c r="A1043" t="s">
        <v>2490</v>
      </c>
      <c r="B1043">
        <v>10</v>
      </c>
      <c r="C1043" t="s">
        <v>3204</v>
      </c>
      <c r="D1043" t="str">
        <f ca="1">IFERROR(__xludf.DUMMYFUNCTION("GOOGLETRANSLATE(C993,""es"",""pt"")"),"Reduzir a quantidade de alimentos consumidos")</f>
        <v>Reduzir a quantidade de alimentos consumidos</v>
      </c>
    </row>
    <row r="1044" spans="1:4">
      <c r="A1044" t="s">
        <v>2490</v>
      </c>
      <c r="B1044">
        <v>11</v>
      </c>
      <c r="C1044" t="s">
        <v>3205</v>
      </c>
      <c r="D1044" t="str">
        <f ca="1">IFERROR(__xludf.DUMMYFUNCTION("GOOGLETRANSLATE(C994,""es"",""pt"")"),"Reduzir a qualidade dos alimentos consumidos")</f>
        <v>Reduzir a qualidade dos alimentos consumidos</v>
      </c>
    </row>
    <row r="1045" spans="1:4">
      <c r="A1045" t="s">
        <v>2490</v>
      </c>
      <c r="B1045">
        <v>12</v>
      </c>
      <c r="C1045" t="s">
        <v>3206</v>
      </c>
      <c r="D1045" t="str">
        <f ca="1">IFERROR(__xludf.DUMMYFUNCTION("GOOGLETRANSLATE(C995,""es"",""pt"")"),"Colocar as crianças para trabalhar")</f>
        <v>Colocar as crianças para trabalhar</v>
      </c>
    </row>
    <row r="1046" spans="1:4">
      <c r="A1046" t="s">
        <v>2490</v>
      </c>
      <c r="B1046">
        <v>13</v>
      </c>
      <c r="C1046" t="s">
        <v>3207</v>
      </c>
      <c r="D1046" t="str">
        <f ca="1">IFERROR(__xludf.DUMMYFUNCTION("GOOGLETRANSLATE(C996,""es"",""pt"")"),"Pedir dinheiro na rua")</f>
        <v>Pedir dinheiro na rua</v>
      </c>
    </row>
    <row r="1047" spans="1:4">
      <c r="A1047" t="s">
        <v>2490</v>
      </c>
      <c r="B1047">
        <v>14</v>
      </c>
      <c r="C1047" t="s">
        <v>3208</v>
      </c>
      <c r="D1047" t="str">
        <f ca="1">IFERROR(__xludf.DUMMYFUNCTION("GOOGLETRANSLATE(C997,""es"",""pt"")"),"Coletar no lixo ou pedir comida")</f>
        <v>Coletar no lixo ou pedir comida</v>
      </c>
    </row>
    <row r="1048" spans="1:4">
      <c r="A1048" t="s">
        <v>2490</v>
      </c>
      <c r="B1048">
        <v>15</v>
      </c>
      <c r="C1048" t="s">
        <v>3209</v>
      </c>
      <c r="D1048" t="str">
        <f ca="1">IFERROR(__xludf.DUMMYFUNCTION("GOOGLETRANSLATE(C998,""es"",""pt"")"),"Enviar as crianças com outra família")</f>
        <v>Enviar as crianças com outra família</v>
      </c>
    </row>
    <row r="1049" spans="1:4">
      <c r="A1049" t="s">
        <v>2490</v>
      </c>
      <c r="B1049">
        <v>16</v>
      </c>
      <c r="C1049" t="s">
        <v>3210</v>
      </c>
      <c r="D1049" t="str">
        <f ca="1">IFERROR(__xludf.DUMMYFUNCTION("GOOGLETRANSLATE(C999,""es"",""pt"")"),"Participar de atividades que você prefere não mencionar")</f>
        <v>Participar de atividades que você prefere não mencionar</v>
      </c>
    </row>
    <row r="1050" spans="1:4">
      <c r="A1050" t="s">
        <v>2490</v>
      </c>
      <c r="B1050">
        <v>17</v>
      </c>
      <c r="C1050" t="s">
        <v>3211</v>
      </c>
      <c r="D1050" t="str">
        <f ca="1">IFERROR(__xludf.DUMMYFUNCTION("GOOGLETRANSLATE(C1000,""es"",""pt"")"),"Nenhuma das opções acima / não tive que usar estratégias de enfrentamento")</f>
        <v>Nenhuma das opções acima / não tive que usar estratégias de enfrentamento</v>
      </c>
    </row>
    <row r="1051" spans="1:4">
      <c r="A1051" t="s">
        <v>2490</v>
      </c>
      <c r="B1051">
        <v>18</v>
      </c>
      <c r="C1051" t="s">
        <v>1034</v>
      </c>
      <c r="D1051" t="str">
        <f ca="1">IFERROR(__xludf.DUMMYFUNCTION("GOOGLETRANSLATE(C1001,""es"",""pt"")"),"Outro, especifique")</f>
        <v>Outro, especifique</v>
      </c>
    </row>
    <row r="1052" spans="1:4">
      <c r="A1052" t="s">
        <v>2490</v>
      </c>
      <c r="B1052">
        <v>-888</v>
      </c>
      <c r="C1052" t="s">
        <v>902</v>
      </c>
      <c r="D1052" t="str">
        <f ca="1">IFERROR(__xludf.DUMMYFUNCTION("GOOGLETRANSLATE(C1002,""es"",""pt"")"),"Não sabe")</f>
        <v>Não sabe</v>
      </c>
    </row>
    <row r="1053" spans="1:4">
      <c r="A1053" t="s">
        <v>2490</v>
      </c>
      <c r="B1053">
        <v>-999</v>
      </c>
      <c r="C1053" t="s">
        <v>3079</v>
      </c>
      <c r="D1053" t="str">
        <f ca="1">IFERROR(__xludf.DUMMYFUNCTION("GOOGLETRANSLATE(C1003,""es"",""pt"")"),"Se recusa a responder")</f>
        <v>Se recusa a responder</v>
      </c>
    </row>
    <row r="1054" spans="1:4">
      <c r="A1054" t="s">
        <v>2503</v>
      </c>
      <c r="B1054">
        <v>1</v>
      </c>
      <c r="C1054" t="s">
        <v>813</v>
      </c>
      <c r="D1054" t="str">
        <f ca="1">IFERROR(__xludf.DUMMYFUNCTION("GOOGLETRANSLATE(C1004,""es"",""pt"")"),"Sim")</f>
        <v>Sim</v>
      </c>
    </row>
    <row r="1055" spans="1:4">
      <c r="A1055" t="s">
        <v>2503</v>
      </c>
      <c r="B1055">
        <v>2</v>
      </c>
      <c r="C1055" t="s">
        <v>817</v>
      </c>
      <c r="D1055" t="str">
        <f ca="1">IFERROR(__xludf.DUMMYFUNCTION("GOOGLETRANSLATE(C1005,""es"",""pt"")"),"Não")</f>
        <v>Não</v>
      </c>
    </row>
    <row r="1056" spans="1:4">
      <c r="A1056" t="s">
        <v>2503</v>
      </c>
      <c r="B1056">
        <v>-888</v>
      </c>
      <c r="C1056" t="s">
        <v>902</v>
      </c>
      <c r="D1056" t="str">
        <f ca="1">IFERROR(__xludf.DUMMYFUNCTION("GOOGLETRANSLATE(C1006,""es"",""pt"")"),"Não sabe")</f>
        <v>Não sabe</v>
      </c>
    </row>
    <row r="1057" spans="1:4">
      <c r="A1057" t="s">
        <v>2503</v>
      </c>
      <c r="B1057">
        <v>-999</v>
      </c>
      <c r="C1057" t="s">
        <v>1184</v>
      </c>
      <c r="D1057" t="str">
        <f ca="1">IFERROR(__xludf.DUMMYFUNCTION("GOOGLETRANSLATE(C1007,""es"",""pt"")"),"Recusou a responder")</f>
        <v>Recusou a responder</v>
      </c>
    </row>
    <row r="1058" spans="1:4">
      <c r="A1058" t="s">
        <v>2506</v>
      </c>
      <c r="B1058">
        <v>1</v>
      </c>
      <c r="C1058" t="s">
        <v>3212</v>
      </c>
      <c r="D1058" t="str">
        <f ca="1">IFERROR(__xludf.DUMMYFUNCTION("GOOGLETRANSLATE(C1008,""es"",""pt"")"),"Durante a prestação de assistência")</f>
        <v>Durante a prestação de assistência</v>
      </c>
    </row>
    <row r="1059" spans="1:4">
      <c r="A1059" t="s">
        <v>2506</v>
      </c>
      <c r="B1059">
        <v>2</v>
      </c>
      <c r="C1059" t="s">
        <v>3213</v>
      </c>
      <c r="D1059" t="str">
        <f ca="1">IFERROR(__xludf.DUMMYFUNCTION("GOOGLETRANSLATE(C1009,""es"",""pt"")"),"Ao encontrar agentes policiais ou de migração")</f>
        <v>Ao encontrar agentes policiais ou de migração</v>
      </c>
    </row>
    <row r="1060" spans="1:4">
      <c r="A1060" t="s">
        <v>2506</v>
      </c>
      <c r="B1060">
        <v>3</v>
      </c>
      <c r="C1060" t="s">
        <v>3214</v>
      </c>
      <c r="D1060" t="str">
        <f ca="1">IFERROR(__xludf.DUMMYFUNCTION("GOOGLETRANSLATE(C1010,""es"",""pt"")"),"Ao procurar um lugar para morar")</f>
        <v>Ao procurar um lugar para morar</v>
      </c>
    </row>
    <row r="1061" spans="1:4">
      <c r="A1061" t="s">
        <v>2506</v>
      </c>
      <c r="B1061">
        <v>4</v>
      </c>
      <c r="C1061" t="s">
        <v>3215</v>
      </c>
      <c r="D1061" t="str">
        <f ca="1">IFERROR(__xludf.DUMMYFUNCTION("GOOGLETRANSLATE(C1011,""es"",""pt"")"),"Ao procurar trabalho")</f>
        <v>Ao procurar trabalho</v>
      </c>
    </row>
    <row r="1062" spans="1:4">
      <c r="A1062" t="s">
        <v>2506</v>
      </c>
      <c r="B1062">
        <v>5</v>
      </c>
      <c r="C1062" t="s">
        <v>3216</v>
      </c>
      <c r="D1062" t="str">
        <f ca="1">IFERROR(__xludf.DUMMYFUNCTION("GOOGLETRANSLATE(C1012,""es"",""pt"")"),"No local de trabalho")</f>
        <v>No local de trabalho</v>
      </c>
    </row>
    <row r="1063" spans="1:4">
      <c r="A1063" t="s">
        <v>2506</v>
      </c>
      <c r="B1063">
        <v>6</v>
      </c>
      <c r="C1063" t="s">
        <v>3217</v>
      </c>
      <c r="D1063" t="str">
        <f ca="1">IFERROR(__xludf.DUMMYFUNCTION("GOOGLETRANSLATE(C1013,""es"",""pt"")"),"Procurando acesso à educação para crianças da família")</f>
        <v>Procurando acesso à educação para crianças da família</v>
      </c>
    </row>
    <row r="1064" spans="1:4">
      <c r="A1064" t="s">
        <v>2506</v>
      </c>
      <c r="B1064">
        <v>7</v>
      </c>
      <c r="C1064" t="s">
        <v>3218</v>
      </c>
      <c r="D1064" t="str">
        <f ca="1">IFERROR(__xludf.DUMMYFUNCTION("GOOGLETRANSLATE(C1014,""es"",""pt"")"),"Procurando atenção médica")</f>
        <v>Procurando atenção médica</v>
      </c>
    </row>
    <row r="1065" spans="1:4">
      <c r="A1065" t="s">
        <v>2506</v>
      </c>
      <c r="B1065">
        <v>8</v>
      </c>
      <c r="C1065" t="s">
        <v>3219</v>
      </c>
      <c r="D1065" t="str">
        <f ca="1">IFERROR(__xludf.DUMMYFUNCTION("GOOGLETRANSLATE(C1015,""es"",""pt"")"),"Em atenção em instituições públicas")</f>
        <v>Em atenção em instituições públicas</v>
      </c>
    </row>
    <row r="1066" spans="1:4">
      <c r="A1066" t="s">
        <v>2506</v>
      </c>
      <c r="B1066">
        <v>9</v>
      </c>
      <c r="C1066" t="s">
        <v>3220</v>
      </c>
      <c r="D1066" t="str">
        <f ca="1">IFERROR(__xludf.DUMMYFUNCTION("GOOGLETRANSLATE(C1016,""es"",""pt"")"),"Ao procurar participar de atividades da comunidade ou da vizinhança")</f>
        <v>Ao procurar participar de atividades da comunidade ou da vizinhança</v>
      </c>
    </row>
    <row r="1067" spans="1:4">
      <c r="A1067" t="s">
        <v>2506</v>
      </c>
      <c r="B1067">
        <v>10</v>
      </c>
      <c r="C1067" t="s">
        <v>1034</v>
      </c>
      <c r="D1067" t="str">
        <f ca="1">IFERROR(__xludf.DUMMYFUNCTION("GOOGLETRANSLATE(C1017,""es"",""pt"")"),"Outro especificar")</f>
        <v>Outro especificar</v>
      </c>
    </row>
    <row r="1068" spans="1:4">
      <c r="A1068" t="s">
        <v>2506</v>
      </c>
      <c r="B1068">
        <v>-888</v>
      </c>
      <c r="C1068" t="s">
        <v>902</v>
      </c>
      <c r="D1068" t="str">
        <f ca="1">IFERROR(__xludf.DUMMYFUNCTION("GOOGLETRANSLATE(C1018,""es"",""pt"")"),"Não sabe")</f>
        <v>Não sabe</v>
      </c>
    </row>
    <row r="1069" spans="1:4">
      <c r="A1069" t="s">
        <v>2506</v>
      </c>
      <c r="B1069">
        <v>-999</v>
      </c>
      <c r="C1069" t="s">
        <v>2977</v>
      </c>
      <c r="D1069" t="str">
        <f ca="1">IFERROR(__xludf.DUMMYFUNCTION("GOOGLETRANSLATE(C1019,""es"",""pt"")"),"Se recusa a responder")</f>
        <v>Se recusa a responder</v>
      </c>
    </row>
    <row r="1070" spans="1:4">
      <c r="A1070" t="s">
        <v>2515</v>
      </c>
      <c r="B1070">
        <v>1</v>
      </c>
      <c r="C1070" t="s">
        <v>3221</v>
      </c>
      <c r="D1070" t="str">
        <f ca="1">IFERROR(__xludf.DUMMYFUNCTION("GOOGLETRANSLATE(C1020,""es"",""pt"")"),"Delegacia de polícia")</f>
        <v>Delegacia de polícia</v>
      </c>
    </row>
    <row r="1071" spans="1:4">
      <c r="A1071" t="s">
        <v>2515</v>
      </c>
      <c r="B1071">
        <v>2</v>
      </c>
      <c r="C1071" t="s">
        <v>3222</v>
      </c>
      <c r="D1071" t="str">
        <f ca="1">IFERROR(__xludf.DUMMYFUNCTION("GOOGLETRANSLATE(C1021,""es"",""pt"")"),"Canais de denúncia por telefone")</f>
        <v>Canais de denúncia por telefone</v>
      </c>
    </row>
    <row r="1072" spans="1:4">
      <c r="A1072" t="s">
        <v>2515</v>
      </c>
      <c r="B1072">
        <v>3</v>
      </c>
      <c r="C1072" t="s">
        <v>3223</v>
      </c>
      <c r="D1072" t="str">
        <f ca="1">IFERROR(__xludf.DUMMYFUNCTION("GOOGLETRANSLATE(C1022,""es"",""pt"")"),"Bombeiros")</f>
        <v>Bombeiros</v>
      </c>
    </row>
    <row r="1073" spans="1:4">
      <c r="A1073" t="s">
        <v>2515</v>
      </c>
      <c r="B1073">
        <v>4</v>
      </c>
      <c r="C1073" t="s">
        <v>3224</v>
      </c>
      <c r="D1073" t="str">
        <f ca="1">IFERROR(__xludf.DUMMYFUNCTION("GOOGLETRANSLATE(C1023,""es"",""pt"")"),"Igreja")</f>
        <v>Igreja</v>
      </c>
    </row>
    <row r="1074" spans="1:4">
      <c r="A1074" t="s">
        <v>2515</v>
      </c>
      <c r="B1074">
        <v>5</v>
      </c>
      <c r="C1074" t="s">
        <v>3225</v>
      </c>
      <c r="D1074" t="str">
        <f ca="1">IFERROR(__xludf.DUMMYFUNCTION("GOOGLETRANSLATE(C1024,""es"",""pt"")"),"Agências humanitárias")</f>
        <v>Agências humanitárias</v>
      </c>
    </row>
    <row r="1075" spans="1:4">
      <c r="A1075" t="s">
        <v>2515</v>
      </c>
      <c r="B1075">
        <v>6</v>
      </c>
      <c r="C1075" t="s">
        <v>3226</v>
      </c>
      <c r="D1075" t="str">
        <f ca="1">IFERROR(__xludf.DUMMYFUNCTION("GOOGLETRANSLATE(C1025,""es"",""pt"")"),"Associação Comunitária")</f>
        <v>Associação Comunitária</v>
      </c>
    </row>
    <row r="1076" spans="1:4">
      <c r="A1076" t="s">
        <v>2515</v>
      </c>
      <c r="B1076">
        <v>7</v>
      </c>
      <c r="C1076" t="s">
        <v>3227</v>
      </c>
      <c r="D1076" t="str">
        <f ca="1">IFERROR(__xludf.DUMMYFUNCTION("GOOGLETRANSLATE(C1026,""es"",""pt"")"),"Associações civis")</f>
        <v>Associações civis</v>
      </c>
    </row>
    <row r="1077" spans="1:4">
      <c r="A1077" t="s">
        <v>2515</v>
      </c>
      <c r="B1077">
        <v>8</v>
      </c>
      <c r="C1077" t="s">
        <v>3228</v>
      </c>
      <c r="D1077" t="str">
        <f ca="1">IFERROR(__xludf.DUMMYFUNCTION("GOOGLETRANSLATE(C1027,""es"",""pt"")"),"Amigos ou familiares")</f>
        <v>Amigos ou familiares</v>
      </c>
    </row>
    <row r="1078" spans="1:4">
      <c r="A1078" t="s">
        <v>2515</v>
      </c>
      <c r="B1078">
        <v>9</v>
      </c>
      <c r="C1078" t="s">
        <v>3229</v>
      </c>
      <c r="D1078" t="str">
        <f ca="1">IFERROR(__xludf.DUMMYFUNCTION("GOOGLETRANSLATE(C1028,""es"",""pt"")"),"Vizinhos")</f>
        <v>Vizinhos</v>
      </c>
    </row>
    <row r="1079" spans="1:4">
      <c r="A1079" t="s">
        <v>2515</v>
      </c>
      <c r="B1079">
        <v>10</v>
      </c>
      <c r="C1079" t="s">
        <v>3230</v>
      </c>
      <c r="D1079" t="str">
        <f ca="1">IFERROR(__xludf.DUMMYFUNCTION("GOOGLETRANSLATE(C1029,""es"",""pt"")"),"Não conhece")</f>
        <v>Não conhece</v>
      </c>
    </row>
    <row r="1080" spans="1:4">
      <c r="A1080" t="s">
        <v>2515</v>
      </c>
      <c r="B1080">
        <v>11</v>
      </c>
      <c r="C1080" t="s">
        <v>1034</v>
      </c>
      <c r="D1080" t="str">
        <f ca="1">IFERROR(__xludf.DUMMYFUNCTION("GOOGLETRANSLATE(C1030,""es"",""pt"")"),"Outro especificar")</f>
        <v>Outro especificar</v>
      </c>
    </row>
    <row r="1081" spans="1:4">
      <c r="A1081" t="s">
        <v>2515</v>
      </c>
      <c r="B1081">
        <v>-888</v>
      </c>
      <c r="C1081" t="s">
        <v>902</v>
      </c>
      <c r="D1081" t="str">
        <f ca="1">IFERROR(__xludf.DUMMYFUNCTION("GOOGLETRANSLATE(C1031,""es"",""pt"")"),"Não sabe")</f>
        <v>Não sabe</v>
      </c>
    </row>
    <row r="1082" spans="1:4">
      <c r="A1082" t="s">
        <v>2515</v>
      </c>
      <c r="B1082">
        <v>-999</v>
      </c>
      <c r="C1082" t="s">
        <v>1184</v>
      </c>
      <c r="D1082" t="str">
        <f ca="1">IFERROR(__xludf.DUMMYFUNCTION("GOOGLETRANSLATE(C1032,""es"",""pt"")"),"Recusou a responder")</f>
        <v>Recusou a responder</v>
      </c>
    </row>
    <row r="1083" spans="1:4">
      <c r="A1083" t="s">
        <v>592</v>
      </c>
      <c r="B1083">
        <v>1</v>
      </c>
      <c r="C1083" t="s">
        <v>813</v>
      </c>
      <c r="D1083" t="str">
        <f ca="1">IFERROR(__xludf.DUMMYFUNCTION("GOOGLETRANSLATE(C1033,""es"",""pt"")"),"Sim")</f>
        <v>Sim</v>
      </c>
    </row>
    <row r="1084" spans="1:4">
      <c r="A1084" t="s">
        <v>592</v>
      </c>
      <c r="B1084">
        <v>2</v>
      </c>
      <c r="C1084" t="s">
        <v>817</v>
      </c>
      <c r="D1084" t="str">
        <f ca="1">IFERROR(__xludf.DUMMYFUNCTION("GOOGLETRANSLATE(C1034,""es"",""pt"")"),"Não")</f>
        <v>Não</v>
      </c>
    </row>
    <row r="1085" spans="1:4">
      <c r="A1085" t="s">
        <v>592</v>
      </c>
      <c r="B1085">
        <v>-888</v>
      </c>
      <c r="C1085" t="s">
        <v>902</v>
      </c>
      <c r="D1085" t="str">
        <f ca="1">IFERROR(__xludf.DUMMYFUNCTION("GOOGLETRANSLATE(C1035,""es"",""pt"")"),"Não sabe")</f>
        <v>Não sabe</v>
      </c>
    </row>
    <row r="1086" spans="1:4">
      <c r="A1086" t="s">
        <v>592</v>
      </c>
      <c r="B1086">
        <v>-999</v>
      </c>
      <c r="C1086" t="s">
        <v>1184</v>
      </c>
      <c r="D1086" t="str">
        <f ca="1">IFERROR(__xludf.DUMMYFUNCTION("GOOGLETRANSLATE(C1036,""es"",""pt"")"),"Recusou a responder")</f>
        <v>Recusou a responder</v>
      </c>
    </row>
    <row r="1087" spans="1:4">
      <c r="A1087" t="s">
        <v>593</v>
      </c>
      <c r="B1087">
        <v>1</v>
      </c>
      <c r="C1087" t="s">
        <v>813</v>
      </c>
      <c r="D1087" t="str">
        <f ca="1">IFERROR(__xludf.DUMMYFUNCTION("GOOGLETRANSLATE(C1037,""es"",""pt"")"),"Sim")</f>
        <v>Sim</v>
      </c>
    </row>
    <row r="1088" spans="1:4">
      <c r="A1088" t="s">
        <v>593</v>
      </c>
      <c r="B1088">
        <v>2</v>
      </c>
      <c r="C1088" t="s">
        <v>817</v>
      </c>
      <c r="D1088" t="str">
        <f ca="1">IFERROR(__xludf.DUMMYFUNCTION("GOOGLETRANSLATE(C1038,""es"",""pt"")"),"Não")</f>
        <v>Não</v>
      </c>
    </row>
    <row r="1089" spans="1:4">
      <c r="A1089" t="s">
        <v>593</v>
      </c>
      <c r="B1089">
        <v>-888</v>
      </c>
      <c r="C1089" t="s">
        <v>902</v>
      </c>
      <c r="D1089" t="str">
        <f ca="1">IFERROR(__xludf.DUMMYFUNCTION("GOOGLETRANSLATE(C1039,""es"",""pt"")"),"Não sabe")</f>
        <v>Não sabe</v>
      </c>
    </row>
    <row r="1090" spans="1:4">
      <c r="A1090" t="s">
        <v>593</v>
      </c>
      <c r="B1090">
        <v>-999</v>
      </c>
      <c r="C1090" t="s">
        <v>1184</v>
      </c>
      <c r="D1090" t="str">
        <f ca="1">IFERROR(__xludf.DUMMYFUNCTION("GOOGLETRANSLATE(C1040,""es"",""pt"")"),"Recusou a responder")</f>
        <v>Recusou a responder</v>
      </c>
    </row>
    <row r="1091" spans="1:4">
      <c r="A1091" t="s">
        <v>2532</v>
      </c>
      <c r="B1091">
        <v>1</v>
      </c>
      <c r="C1091" t="s">
        <v>3231</v>
      </c>
      <c r="D1091" t="str">
        <f ca="1">IFERROR(__xludf.DUMMYFUNCTION("GOOGLETRANSLATE(C1041,""es"",""pt"")"),"Uma urgência")</f>
        <v>Uma urgência</v>
      </c>
    </row>
    <row r="1092" spans="1:4">
      <c r="A1092" t="s">
        <v>2532</v>
      </c>
      <c r="B1092">
        <v>2</v>
      </c>
      <c r="C1092" t="s">
        <v>3232</v>
      </c>
      <c r="D1092" t="str">
        <f ca="1">IFERROR(__xludf.DUMMYFUNCTION("GOOGLETRANSLATE(C1042,""es"",""pt"")"),"Doenças crônicas como diabets, asma, câncer, hipertensão, insuficiência renal, doença cardíaca")</f>
        <v>Doenças crônicas como diabets, asma, câncer, hipertensão, insuficiência renal, doença cardíaca</v>
      </c>
    </row>
    <row r="1093" spans="1:4">
      <c r="A1093" t="s">
        <v>2532</v>
      </c>
      <c r="B1093">
        <v>3</v>
      </c>
      <c r="C1093" t="s">
        <v>3233</v>
      </c>
      <c r="D1093" t="str">
        <f ca="1">IFERROR(__xludf.DUMMYFUNCTION("GOOGLETRANSLATE(C1043,""es"",""pt"")"),"COVID-19")</f>
        <v>COVID-19</v>
      </c>
    </row>
    <row r="1094" spans="1:4">
      <c r="A1094" t="s">
        <v>2532</v>
      </c>
      <c r="B1094">
        <v>4</v>
      </c>
      <c r="C1094" t="s">
        <v>3234</v>
      </c>
      <c r="D1094" t="str">
        <f ca="1">IFERROR(__xludf.DUMMYFUNCTION("GOOGLETRANSLATE(C1044,""es"",""pt"")"),"Saúde materna")</f>
        <v>Saúde materna</v>
      </c>
    </row>
    <row r="1095" spans="1:4">
      <c r="A1095" t="s">
        <v>2532</v>
      </c>
      <c r="B1095">
        <v>5</v>
      </c>
      <c r="C1095" t="s">
        <v>3235</v>
      </c>
      <c r="D1095" t="str">
        <f ca="1">IFERROR(__xludf.DUMMYFUNCTION("GOOGLETRANSLATE(C1045,""es"",""pt"")"),"Saúde da criança")</f>
        <v>Saúde da criança</v>
      </c>
    </row>
    <row r="1096" spans="1:4">
      <c r="A1096" t="s">
        <v>2532</v>
      </c>
      <c r="B1096">
        <v>6</v>
      </c>
      <c r="C1096" t="s">
        <v>3236</v>
      </c>
      <c r="D1096" t="str">
        <f ca="1">IFERROR(__xludf.DUMMYFUNCTION("GOOGLETRANSLATE(C1046,""es"",""pt"")"),"Doenças de pele")</f>
        <v>Doenças de pele</v>
      </c>
    </row>
    <row r="1097" spans="1:4">
      <c r="A1097" t="s">
        <v>2532</v>
      </c>
      <c r="B1097">
        <v>7</v>
      </c>
      <c r="C1097" t="s">
        <v>3237</v>
      </c>
      <c r="D1097" t="str">
        <f ca="1">IFERROR(__xludf.DUMMYFUNCTION("GOOGLETRANSLATE(C1047,""es"",""pt"")"),"Saúde sexual e reprodutiva")</f>
        <v>Saúde sexual e reprodutiva</v>
      </c>
    </row>
    <row r="1098" spans="1:4">
      <c r="A1098" t="s">
        <v>2532</v>
      </c>
      <c r="B1098">
        <v>8</v>
      </c>
      <c r="C1098" t="s">
        <v>3238</v>
      </c>
      <c r="D1098" t="str">
        <f ca="1">IFERROR(__xludf.DUMMYFUNCTION("GOOGLETRANSLATE(C1048,""es"",""pt"")"),"Doença transmissível (dengue, malária, febre amarela)")</f>
        <v>Doença transmissível (dengue, malária, febre amarela)</v>
      </c>
    </row>
    <row r="1099" spans="1:4">
      <c r="A1099" t="s">
        <v>2532</v>
      </c>
      <c r="B1099">
        <v>9</v>
      </c>
      <c r="C1099" t="s">
        <v>3239</v>
      </c>
      <c r="D1099" t="str">
        <f ca="1">IFERROR(__xludf.DUMMYFUNCTION("GOOGLETRANSLATE(C1049,""es"",""pt"")"),"Saúde mental")</f>
        <v>Saúde mental</v>
      </c>
    </row>
    <row r="1100" spans="1:4">
      <c r="A1100" t="s">
        <v>2532</v>
      </c>
      <c r="B1100">
        <v>10</v>
      </c>
      <c r="C1100" t="s">
        <v>3240</v>
      </c>
      <c r="D1100" t="s">
        <v>3241</v>
      </c>
    </row>
    <row r="1101" spans="1:4">
      <c r="A1101" t="s">
        <v>2532</v>
      </c>
      <c r="B1101">
        <v>11</v>
      </c>
      <c r="C1101" t="s">
        <v>1034</v>
      </c>
      <c r="D1101" t="s">
        <v>3242</v>
      </c>
    </row>
    <row r="1102" spans="1:4">
      <c r="A1102" t="s">
        <v>2532</v>
      </c>
      <c r="B1102">
        <v>-888</v>
      </c>
      <c r="C1102" t="s">
        <v>902</v>
      </c>
      <c r="D1102" t="str">
        <f ca="1">IFERROR(__xludf.DUMMYFUNCTION("GOOGLETRANSLATE(C1051,""es"",""pt"")"),"Não sabe")</f>
        <v>Não sabe</v>
      </c>
    </row>
    <row r="1103" spans="1:4">
      <c r="A1103" t="s">
        <v>2532</v>
      </c>
      <c r="B1103">
        <v>-999</v>
      </c>
      <c r="C1103" t="s">
        <v>3083</v>
      </c>
      <c r="D1103" t="str">
        <f ca="1">IFERROR(__xludf.DUMMYFUNCTION("GOOGLETRANSLATE(C1052,""es"",""pt"")"),"Ele prefere não responder")</f>
        <v>Ele prefere não responder</v>
      </c>
    </row>
    <row r="1104" spans="1:4">
      <c r="A1104" t="s">
        <v>608</v>
      </c>
      <c r="B1104">
        <v>1</v>
      </c>
      <c r="C1104" t="s">
        <v>909</v>
      </c>
      <c r="D1104" t="str">
        <f ca="1">IFERROR(__xludf.DUMMYFUNCTION("GOOGLETRANSLATE(C1053,""es"",""pt"")"),"Sim, todas")</f>
        <v>Sim, todas</v>
      </c>
    </row>
    <row r="1105" spans="1:4">
      <c r="A1105" t="s">
        <v>608</v>
      </c>
      <c r="B1105">
        <v>2</v>
      </c>
      <c r="C1105" t="s">
        <v>847</v>
      </c>
      <c r="D1105" t="str">
        <f ca="1">IFERROR(__xludf.DUMMYFUNCTION("GOOGLETRANSLATE(C1054,""es"",""pt"")"),"Apenas alguns")</f>
        <v>Apenas alguns</v>
      </c>
    </row>
    <row r="1106" spans="1:4">
      <c r="A1106" t="s">
        <v>608</v>
      </c>
      <c r="B1106">
        <v>3</v>
      </c>
      <c r="C1106" t="s">
        <v>1065</v>
      </c>
      <c r="D1106" t="str">
        <f ca="1">IFERROR(__xludf.DUMMYFUNCTION("GOOGLETRANSLATE(C1055,""es"",""pt"")"),"Ninguém conseguiu acessar")</f>
        <v>Ninguém conseguiu acessar</v>
      </c>
    </row>
    <row r="1107" spans="1:4">
      <c r="A1107" t="s">
        <v>608</v>
      </c>
      <c r="B1107">
        <v>-888</v>
      </c>
      <c r="C1107" t="s">
        <v>902</v>
      </c>
      <c r="D1107" t="str">
        <f ca="1">IFERROR(__xludf.DUMMYFUNCTION("GOOGLETRANSLATE(C1056,""es"",""pt"")"),"Não sabe")</f>
        <v>Não sabe</v>
      </c>
    </row>
    <row r="1108" spans="1:4">
      <c r="A1108" t="s">
        <v>608</v>
      </c>
      <c r="B1108">
        <v>-999</v>
      </c>
      <c r="C1108" t="s">
        <v>1184</v>
      </c>
      <c r="D1108" t="str">
        <f ca="1">IFERROR(__xludf.DUMMYFUNCTION("GOOGLETRANSLATE(C1057,""es"",""pt"")"),"Recusou a responder")</f>
        <v>Recusou a responder</v>
      </c>
    </row>
    <row r="1109" spans="1:4">
      <c r="A1109" t="s">
        <v>609</v>
      </c>
      <c r="B1109">
        <v>1</v>
      </c>
      <c r="C1109" t="s">
        <v>848</v>
      </c>
      <c r="D1109" t="str">
        <f ca="1">IFERROR(__xludf.DUMMYFUNCTION("GOOGLETRANSLATE(C1058,""es"",""pt"")"),"Bom")</f>
        <v>Bom</v>
      </c>
    </row>
    <row r="1110" spans="1:4">
      <c r="A1110" t="s">
        <v>609</v>
      </c>
      <c r="B1110">
        <v>2</v>
      </c>
      <c r="C1110" t="s">
        <v>963</v>
      </c>
      <c r="D1110" t="str">
        <f ca="1">IFERROR(__xludf.DUMMYFUNCTION("GOOGLETRANSLATE(C1059,""es"",""pt"")"),"Aceitável")</f>
        <v>Aceitável</v>
      </c>
    </row>
    <row r="1111" spans="1:4">
      <c r="A1111" t="s">
        <v>609</v>
      </c>
      <c r="B1111">
        <v>3</v>
      </c>
      <c r="C1111" t="s">
        <v>990</v>
      </c>
      <c r="D1111" t="str">
        <f ca="1">IFERROR(__xludf.DUMMYFUNCTION("GOOGLETRANSLATE(C1060,""es"",""pt"")"),"Mau")</f>
        <v>Mau</v>
      </c>
    </row>
    <row r="1112" spans="1:4">
      <c r="A1112" t="s">
        <v>609</v>
      </c>
      <c r="B1112">
        <v>-888</v>
      </c>
      <c r="C1112" t="s">
        <v>902</v>
      </c>
      <c r="D1112" t="str">
        <f ca="1">IFERROR(__xludf.DUMMYFUNCTION("GOOGLETRANSLATE(C1061,""es"",""pt"")"),"Não sabe")</f>
        <v>Não sabe</v>
      </c>
    </row>
    <row r="1113" spans="1:4">
      <c r="A1113" t="s">
        <v>609</v>
      </c>
      <c r="B1113">
        <v>-999</v>
      </c>
      <c r="C1113" t="s">
        <v>1184</v>
      </c>
      <c r="D1113" t="str">
        <f ca="1">IFERROR(__xludf.DUMMYFUNCTION("GOOGLETRANSLATE(C1062,""es"",""pt"")"),"Recusou a responder")</f>
        <v>Recusou a responder</v>
      </c>
    </row>
    <row r="1114" spans="1:4">
      <c r="A1114" t="s">
        <v>2546</v>
      </c>
      <c r="B1114">
        <v>1</v>
      </c>
      <c r="C1114" t="s">
        <v>3243</v>
      </c>
      <c r="D1114" t="str">
        <f ca="1">IFERROR(__xludf.DUMMYFUNCTION("GOOGLETRANSLATE(C1063,""es"",""pt"")"),"Nenhum desafio")</f>
        <v>Nenhum desafio</v>
      </c>
    </row>
    <row r="1115" spans="1:4">
      <c r="A1115" t="s">
        <v>2546</v>
      </c>
      <c r="B1115">
        <v>2</v>
      </c>
      <c r="C1115" t="s">
        <v>3244</v>
      </c>
      <c r="D1115" t="str">
        <f ca="1">IFERROR(__xludf.DUMMYFUNCTION("GOOGLETRANSLATE(C1064,""es"",""pt"")"),"Não há centro de saúde funcional nas proximidades")</f>
        <v>Não há centro de saúde funcional nas proximidades</v>
      </c>
    </row>
    <row r="1116" spans="1:4">
      <c r="A1116" t="s">
        <v>2546</v>
      </c>
      <c r="B1116">
        <v>3</v>
      </c>
      <c r="C1116" t="s">
        <v>3245</v>
      </c>
      <c r="D1116" t="str">
        <f ca="1">IFERROR(__xludf.DUMMYFUNCTION("GOOGLETRANSLATE(C1065,""es"",""pt"")"),"O tempo de espera pelo serviço é muito longo")</f>
        <v>O tempo de espera pelo serviço é muito longo</v>
      </c>
    </row>
    <row r="1117" spans="1:4">
      <c r="A1117" t="s">
        <v>2546</v>
      </c>
      <c r="B1117">
        <v>4</v>
      </c>
      <c r="C1117" t="s">
        <v>3246</v>
      </c>
      <c r="D1117" t="str">
        <f ca="1">IFERROR(__xludf.DUMMYFUNCTION("GOOGLETRANSLATE(C1066,""es"",""pt"")"),"Serviço especializado, tratamento ou medicamento não está disponível")</f>
        <v>Serviço especializado, tratamento ou medicamento não está disponível</v>
      </c>
    </row>
    <row r="1118" spans="1:4">
      <c r="A1118" t="s">
        <v>2546</v>
      </c>
      <c r="B1118">
        <v>5</v>
      </c>
      <c r="C1118" t="s">
        <v>3247</v>
      </c>
      <c r="D1118" t="str">
        <f ca="1">IFERROR(__xludf.DUMMYFUNCTION("GOOGLETRANSLATE(C1067,""es"",""pt"")"),"Dificuldade em pagar o preço de consulta")</f>
        <v>Dificuldade em pagar o preço de consulta</v>
      </c>
    </row>
    <row r="1119" spans="1:4">
      <c r="A1119" t="s">
        <v>2546</v>
      </c>
      <c r="B1119">
        <v>6</v>
      </c>
      <c r="C1119" t="s">
        <v>3248</v>
      </c>
      <c r="D1119" t="str">
        <f ca="1">IFERROR(__xludf.DUMMYFUNCTION("GOOGLETRANSLATE(C1068,""es"",""pt"")"),"Dificuldade em pagar o preço do tratamento prescrito para mim")</f>
        <v>Dificuldade em pagar o preço do tratamento prescrito para mim</v>
      </c>
    </row>
    <row r="1120" spans="1:4">
      <c r="A1120" t="s">
        <v>2546</v>
      </c>
      <c r="B1120">
        <v>7</v>
      </c>
      <c r="C1120" t="s">
        <v>3249</v>
      </c>
      <c r="D1120" t="str">
        <f ca="1">IFERROR(__xludf.DUMMYFUNCTION("GOOGLETRANSLATE(C1069,""es"",""pt"")"),"Dificuldade em pagar o transporte para o centro de saúde")</f>
        <v>Dificuldade em pagar o transporte para o centro de saúde</v>
      </c>
    </row>
    <row r="1121" spans="1:4">
      <c r="A1121" t="s">
        <v>2546</v>
      </c>
      <c r="B1121">
        <v>8</v>
      </c>
      <c r="C1121" t="s">
        <v>3250</v>
      </c>
      <c r="D1121" t="str">
        <f ca="1">IFERROR(__xludf.DUMMYFUNCTION("GOOGLETRANSLATE(C1070,""es"",""pt"")"),"A deficiência impede que você acesse um centro de saúde")</f>
        <v>A deficiência impede que você acesse um centro de saúde</v>
      </c>
    </row>
    <row r="1122" spans="1:4">
      <c r="A1122" t="s">
        <v>2546</v>
      </c>
      <c r="B1122">
        <v>9</v>
      </c>
      <c r="C1122" t="s">
        <v>3251</v>
      </c>
      <c r="D1122" t="str">
        <f ca="1">IFERROR(__xludf.DUMMYFUNCTION("GOOGLETRANSLATE(C1071,""es"",""pt"")"),"Barreiras de linguagem")</f>
        <v>Barreiras de linguagem</v>
      </c>
    </row>
    <row r="1123" spans="1:4">
      <c r="A1123" t="s">
        <v>2546</v>
      </c>
      <c r="B1123">
        <v>10</v>
      </c>
      <c r="C1123" t="s">
        <v>3191</v>
      </c>
      <c r="D1123" t="str">
        <f ca="1">IFERROR(__xludf.DUMMYFUNCTION("GOOGLETRANSLATE(C1072,""es"",""pt"")"),"Discriminação")</f>
        <v>Discriminação</v>
      </c>
    </row>
    <row r="1124" spans="1:4">
      <c r="A1124" t="s">
        <v>2546</v>
      </c>
      <c r="B1124">
        <v>11</v>
      </c>
      <c r="C1124" t="s">
        <v>3252</v>
      </c>
      <c r="D1124" t="str">
        <f ca="1">IFERROR(__xludf.DUMMYFUNCTION("GOOGLETRANSLATE(C1073,""es"",""pt"")"),"Falta de tempo pelo trabalho / por cuidar de crianças")</f>
        <v>Falta de tempo pelo trabalho / por cuidar de crianças</v>
      </c>
    </row>
    <row r="1125" spans="1:4">
      <c r="A1125" t="s">
        <v>2546</v>
      </c>
      <c r="B1125">
        <v>12</v>
      </c>
      <c r="C1125" t="s">
        <v>1034</v>
      </c>
      <c r="D1125" t="str">
        <f ca="1">IFERROR(__xludf.DUMMYFUNCTION("GOOGLETRANSLATE(C1074,""es"",""pt"")"),"Outro especificar")</f>
        <v>Outro especificar</v>
      </c>
    </row>
    <row r="1126" spans="1:4">
      <c r="A1126" t="s">
        <v>2546</v>
      </c>
      <c r="B1126">
        <v>-888</v>
      </c>
      <c r="C1126" t="s">
        <v>902</v>
      </c>
      <c r="D1126" t="str">
        <f ca="1">IFERROR(__xludf.DUMMYFUNCTION("GOOGLETRANSLATE(C1075,""es"",""pt"")"),"Não sabe")</f>
        <v>Não sabe</v>
      </c>
    </row>
    <row r="1127" spans="1:4">
      <c r="A1127" t="s">
        <v>2546</v>
      </c>
      <c r="B1127">
        <v>-999</v>
      </c>
      <c r="C1127" t="s">
        <v>1184</v>
      </c>
      <c r="D1127" t="str">
        <f ca="1">IFERROR(__xludf.DUMMYFUNCTION("GOOGLETRANSLATE(C1076,""es"",""pt"")"),"Recusou a responder")</f>
        <v>Recusou a responder</v>
      </c>
    </row>
    <row r="1128" spans="1:4">
      <c r="A1128" t="s">
        <v>624</v>
      </c>
      <c r="B1128">
        <v>1</v>
      </c>
      <c r="C1128" t="s">
        <v>813</v>
      </c>
      <c r="D1128" t="str">
        <f ca="1">IFERROR(__xludf.DUMMYFUNCTION("GOOGLETRANSLATE(C1077,""es"",""pt"")"),"Sim")</f>
        <v>Sim</v>
      </c>
    </row>
    <row r="1129" spans="1:4">
      <c r="A1129" t="s">
        <v>624</v>
      </c>
      <c r="B1129">
        <v>2</v>
      </c>
      <c r="C1129" t="s">
        <v>817</v>
      </c>
      <c r="D1129" t="str">
        <f ca="1">IFERROR(__xludf.DUMMYFUNCTION("GOOGLETRANSLATE(C1078,""es"",""pt"")"),"Não")</f>
        <v>Não</v>
      </c>
    </row>
    <row r="1130" spans="1:4">
      <c r="A1130" t="s">
        <v>624</v>
      </c>
      <c r="B1130">
        <v>-888</v>
      </c>
      <c r="C1130" t="s">
        <v>902</v>
      </c>
      <c r="D1130" t="str">
        <f ca="1">IFERROR(__xludf.DUMMYFUNCTION("GOOGLETRANSLATE(C1079,""es"",""pt"")"),"Não sabe")</f>
        <v>Não sabe</v>
      </c>
    </row>
    <row r="1131" spans="1:4">
      <c r="A1131" t="s">
        <v>624</v>
      </c>
      <c r="B1131">
        <v>-999</v>
      </c>
      <c r="C1131" t="s">
        <v>1184</v>
      </c>
      <c r="D1131" t="str">
        <f ca="1">IFERROR(__xludf.DUMMYFUNCTION("GOOGLETRANSLATE(C1080,""es"",""pt"")"),"Recusou a responder")</f>
        <v>Recusou a responder</v>
      </c>
    </row>
    <row r="1132" spans="1:4">
      <c r="A1132" t="s">
        <v>2557</v>
      </c>
      <c r="B1132">
        <v>1</v>
      </c>
      <c r="C1132" t="s">
        <v>3253</v>
      </c>
      <c r="D1132" t="str">
        <f ca="1">IFERROR(__xludf.DUMMYFUNCTION("GOOGLETRANSLATE(C1081,""es"",""pt"")"),"Exames pré -natais")</f>
        <v>Exames pré -natais</v>
      </c>
    </row>
    <row r="1133" spans="1:4">
      <c r="A1133" t="s">
        <v>2557</v>
      </c>
      <c r="B1133">
        <v>2</v>
      </c>
      <c r="C1133" t="s">
        <v>3254</v>
      </c>
      <c r="D1133" t="str">
        <f ca="1">IFERROR(__xludf.DUMMYFUNCTION("GOOGLETRANSLATE(C1082,""es"",""pt"")"),"Acompanhamento de saúde mental")</f>
        <v>Acompanhamento de saúde mental</v>
      </c>
    </row>
    <row r="1134" spans="1:4">
      <c r="A1134" t="s">
        <v>2557</v>
      </c>
      <c r="B1134">
        <v>3</v>
      </c>
      <c r="C1134" t="s">
        <v>3255</v>
      </c>
      <c r="D1134" t="str">
        <f ca="1">IFERROR(__xludf.DUMMYFUNCTION("GOOGLETRANSLATE(C1083,""es"",""pt"")"),"Nutrição")</f>
        <v>Nutrição</v>
      </c>
    </row>
    <row r="1135" spans="1:4">
      <c r="A1135" t="s">
        <v>2557</v>
      </c>
      <c r="B1135">
        <v>4</v>
      </c>
      <c r="C1135" t="s">
        <v>3256</v>
      </c>
      <c r="D1135" t="str">
        <f ca="1">IFERROR(__xludf.DUMMYFUNCTION("GOOGLETRANSLATE(C1084,""es"",""pt"")"),"Testes Covid-19")</f>
        <v>Testes Covid-19</v>
      </c>
    </row>
    <row r="1136" spans="1:4">
      <c r="A1136" t="s">
        <v>2557</v>
      </c>
      <c r="B1136">
        <v>-888</v>
      </c>
      <c r="C1136" t="s">
        <v>902</v>
      </c>
      <c r="D1136" t="str">
        <f ca="1">IFERROR(__xludf.DUMMYFUNCTION("GOOGLETRANSLATE(C1085,""es"",""pt"")"),"Não sabe")</f>
        <v>Não sabe</v>
      </c>
    </row>
    <row r="1137" spans="1:4">
      <c r="A1137" t="s">
        <v>2557</v>
      </c>
      <c r="B1137">
        <v>-999</v>
      </c>
      <c r="C1137" t="s">
        <v>1184</v>
      </c>
      <c r="D1137" t="str">
        <f ca="1">IFERROR(__xludf.DUMMYFUNCTION("GOOGLETRANSLATE(C1086,""es"",""pt"")"),"Recusou a responder")</f>
        <v>Recusou a responder</v>
      </c>
    </row>
    <row r="1138" spans="1:4">
      <c r="A1138" t="s">
        <v>631</v>
      </c>
      <c r="B1138">
        <v>1</v>
      </c>
      <c r="C1138" t="s">
        <v>813</v>
      </c>
      <c r="D1138" t="str">
        <f ca="1">IFERROR(__xludf.DUMMYFUNCTION("GOOGLETRANSLATE(C1087,""es"",""pt"")"),"Sim")</f>
        <v>Sim</v>
      </c>
    </row>
    <row r="1139" spans="1:4">
      <c r="A1139" t="s">
        <v>631</v>
      </c>
      <c r="B1139">
        <v>2</v>
      </c>
      <c r="C1139" t="s">
        <v>817</v>
      </c>
      <c r="D1139" t="str">
        <f ca="1">IFERROR(__xludf.DUMMYFUNCTION("GOOGLETRANSLATE(C1088,""es"",""pt"")"),"Não")</f>
        <v>Não</v>
      </c>
    </row>
    <row r="1140" spans="1:4">
      <c r="A1140" t="s">
        <v>631</v>
      </c>
      <c r="B1140">
        <v>-888</v>
      </c>
      <c r="C1140" t="s">
        <v>902</v>
      </c>
      <c r="D1140" t="str">
        <f ca="1">IFERROR(__xludf.DUMMYFUNCTION("GOOGLETRANSLATE(C1089,""es"",""pt"")"),"Não sabe")</f>
        <v>Não sabe</v>
      </c>
    </row>
    <row r="1141" spans="1:4">
      <c r="A1141" t="s">
        <v>631</v>
      </c>
      <c r="B1141">
        <v>-999</v>
      </c>
      <c r="C1141" t="s">
        <v>1184</v>
      </c>
      <c r="D1141" t="str">
        <f ca="1">IFERROR(__xludf.DUMMYFUNCTION("GOOGLETRANSLATE(C1090,""es"",""pt"")"),"Recusou a responder")</f>
        <v>Recusou a responder</v>
      </c>
    </row>
    <row r="1142" spans="1:4">
      <c r="A1142" t="s">
        <v>632</v>
      </c>
      <c r="B1142">
        <v>1</v>
      </c>
      <c r="C1142" t="s">
        <v>813</v>
      </c>
      <c r="D1142" t="str">
        <f ca="1">IFERROR(__xludf.DUMMYFUNCTION("GOOGLETRANSLATE(C1091,""es"",""pt"")"),"Sim")</f>
        <v>Sim</v>
      </c>
    </row>
    <row r="1143" spans="1:4">
      <c r="A1143" t="s">
        <v>632</v>
      </c>
      <c r="B1143">
        <v>2</v>
      </c>
      <c r="C1143" t="s">
        <v>817</v>
      </c>
      <c r="D1143" t="str">
        <f ca="1">IFERROR(__xludf.DUMMYFUNCTION("GOOGLETRANSLATE(C1092,""es"",""pt"")"),"Não")</f>
        <v>Não</v>
      </c>
    </row>
    <row r="1144" spans="1:4">
      <c r="A1144" t="s">
        <v>632</v>
      </c>
      <c r="B1144">
        <v>-888</v>
      </c>
      <c r="C1144" t="s">
        <v>902</v>
      </c>
      <c r="D1144" t="str">
        <f ca="1">IFERROR(__xludf.DUMMYFUNCTION("GOOGLETRANSLATE(C1093,""es"",""pt"")"),"Não sabe")</f>
        <v>Não sabe</v>
      </c>
    </row>
    <row r="1145" spans="1:4">
      <c r="A1145" t="s">
        <v>632</v>
      </c>
      <c r="B1145">
        <v>-999</v>
      </c>
      <c r="C1145" t="s">
        <v>1184</v>
      </c>
      <c r="D1145" t="str">
        <f ca="1">IFERROR(__xludf.DUMMYFUNCTION("GOOGLETRANSLATE(C1094,""es"",""pt"")"),"Recusou a responder")</f>
        <v>Recusou a responder</v>
      </c>
    </row>
    <row r="1146" spans="1:4">
      <c r="A1146" t="s">
        <v>633</v>
      </c>
      <c r="B1146">
        <v>1</v>
      </c>
      <c r="C1146" t="s">
        <v>813</v>
      </c>
      <c r="D1146" t="str">
        <f ca="1">IFERROR(__xludf.DUMMYFUNCTION("GOOGLETRANSLATE(C1095,""es"",""pt"")"),"Sim")</f>
        <v>Sim</v>
      </c>
    </row>
    <row r="1147" spans="1:4">
      <c r="A1147" t="s">
        <v>633</v>
      </c>
      <c r="B1147">
        <v>2</v>
      </c>
      <c r="C1147" t="s">
        <v>817</v>
      </c>
      <c r="D1147" t="str">
        <f ca="1">IFERROR(__xludf.DUMMYFUNCTION("GOOGLETRANSLATE(C1096,""es"",""pt"")"),"Não")</f>
        <v>Não</v>
      </c>
    </row>
    <row r="1148" spans="1:4">
      <c r="A1148" t="s">
        <v>633</v>
      </c>
      <c r="B1148">
        <v>-888</v>
      </c>
      <c r="C1148" t="s">
        <v>902</v>
      </c>
      <c r="D1148" t="str">
        <f ca="1">IFERROR(__xludf.DUMMYFUNCTION("GOOGLETRANSLATE(C1097,""es"",""pt"")"),"Não sabe")</f>
        <v>Não sabe</v>
      </c>
    </row>
    <row r="1149" spans="1:4">
      <c r="A1149" t="s">
        <v>633</v>
      </c>
      <c r="B1149">
        <v>-999</v>
      </c>
      <c r="C1149" t="s">
        <v>1184</v>
      </c>
      <c r="D1149" t="str">
        <f ca="1">IFERROR(__xludf.DUMMYFUNCTION("GOOGLETRANSLATE(C1098,""es"",""pt"")"),"Recusou a responder")</f>
        <v>Recusou a responder</v>
      </c>
    </row>
    <row r="1150" spans="1:4">
      <c r="A1150" t="s">
        <v>634</v>
      </c>
      <c r="B1150">
        <v>1</v>
      </c>
      <c r="C1150" t="s">
        <v>813</v>
      </c>
      <c r="D1150" t="str">
        <f ca="1">IFERROR(__xludf.DUMMYFUNCTION("GOOGLETRANSLATE(C1099,""es"",""pt"")"),"Sim")</f>
        <v>Sim</v>
      </c>
    </row>
    <row r="1151" spans="1:4">
      <c r="A1151" t="s">
        <v>634</v>
      </c>
      <c r="B1151">
        <v>2</v>
      </c>
      <c r="C1151" t="s">
        <v>817</v>
      </c>
      <c r="D1151" t="str">
        <f ca="1">IFERROR(__xludf.DUMMYFUNCTION("GOOGLETRANSLATE(C1100,""es"",""pt"")"),"Não")</f>
        <v>Não</v>
      </c>
    </row>
    <row r="1152" spans="1:4">
      <c r="A1152" t="s">
        <v>634</v>
      </c>
      <c r="B1152">
        <v>-888</v>
      </c>
      <c r="C1152" t="s">
        <v>902</v>
      </c>
      <c r="D1152" t="str">
        <f ca="1">IFERROR(__xludf.DUMMYFUNCTION("GOOGLETRANSLATE(C1101,""es"",""pt"")"),"Não sabe")</f>
        <v>Não sabe</v>
      </c>
    </row>
    <row r="1153" spans="1:4">
      <c r="A1153" t="s">
        <v>634</v>
      </c>
      <c r="B1153">
        <v>-999</v>
      </c>
      <c r="C1153" t="s">
        <v>1184</v>
      </c>
      <c r="D1153" t="str">
        <f ca="1">IFERROR(__xludf.DUMMYFUNCTION("GOOGLETRANSLATE(C1102,""es"",""pt"")"),"Recusou a responder")</f>
        <v>Recusou a responder</v>
      </c>
    </row>
    <row r="1154" spans="1:4">
      <c r="A1154" t="s">
        <v>2575</v>
      </c>
      <c r="B1154">
        <v>1</v>
      </c>
      <c r="C1154" t="s">
        <v>3257</v>
      </c>
      <c r="D1154" t="str">
        <f ca="1">IFERROR(__xludf.DUMMYFUNCTION("GOOGLETRANSLATE(C1103,""es"",""pt"")"),"Informação sobre o acesso à documentação")</f>
        <v>Informação sobre o acesso à documentação</v>
      </c>
    </row>
    <row r="1155" spans="1:4">
      <c r="A1155" t="s">
        <v>2575</v>
      </c>
      <c r="B1155">
        <v>2</v>
      </c>
      <c r="C1155" t="s">
        <v>3258</v>
      </c>
      <c r="D1155" t="str">
        <f ca="1">IFERROR(__xludf.DUMMYFUNCTION("GOOGLETRANSLATE(C1104,""es"",""pt"")"),"Informação sobre acesso a programas sociais ou assistência humanitária")</f>
        <v>Informação sobre acesso a programas sociais ou assistência humanitária</v>
      </c>
    </row>
    <row r="1156" spans="1:4">
      <c r="A1156" t="s">
        <v>2575</v>
      </c>
      <c r="B1156">
        <v>3</v>
      </c>
      <c r="C1156" t="s">
        <v>3259</v>
      </c>
      <c r="D1156" t="str">
        <f ca="1">IFERROR(__xludf.DUMMYFUNCTION("GOOGLETRANSLATE(C1105,""es"",""pt"")"),"Informação sobre atendimento por  violência baseada em gênero")</f>
        <v>Informação sobre atendimento por  violência baseada em gênero</v>
      </c>
    </row>
    <row r="1157" spans="1:4">
      <c r="A1157" t="s">
        <v>2575</v>
      </c>
      <c r="B1157">
        <v>4</v>
      </c>
      <c r="C1157" t="s">
        <v>3260</v>
      </c>
      <c r="D1157" t="str">
        <f ca="1">IFERROR(__xludf.DUMMYFUNCTION("GOOGLETRANSLATE(C1106,""es"",""pt"")"),"Informação sobre proteção de crianças e adolescentes")</f>
        <v>Informação sobre proteção de crianças e adolescentes</v>
      </c>
    </row>
    <row r="1158" spans="1:4">
      <c r="A1158" t="s">
        <v>2575</v>
      </c>
      <c r="B1158">
        <v>5</v>
      </c>
      <c r="C1158" t="s">
        <v>1034</v>
      </c>
      <c r="D1158" t="str">
        <f ca="1">IFERROR(__xludf.DUMMYFUNCTION("GOOGLETRANSLATE(C1107,""es"",""pt"")"),"Outro, especifique")</f>
        <v>Outro, especifique</v>
      </c>
    </row>
    <row r="1159" spans="1:4">
      <c r="A1159" t="s">
        <v>2575</v>
      </c>
      <c r="B1159">
        <v>-888</v>
      </c>
      <c r="C1159" t="s">
        <v>902</v>
      </c>
      <c r="D1159" t="str">
        <f ca="1">IFERROR(__xludf.DUMMYFUNCTION("GOOGLETRANSLATE(C1108,""es"",""pt"")"),"Não sabe")</f>
        <v>Não sabe</v>
      </c>
    </row>
    <row r="1160" spans="1:4">
      <c r="A1160" t="s">
        <v>2575</v>
      </c>
      <c r="B1160">
        <v>-999</v>
      </c>
      <c r="C1160" t="s">
        <v>1184</v>
      </c>
      <c r="D1160" t="str">
        <f ca="1">IFERROR(__xludf.DUMMYFUNCTION("GOOGLETRANSLATE(C1109,""es"",""pt"")"),"Recusou a responder")</f>
        <v>Recusou a responder</v>
      </c>
    </row>
    <row r="1161" spans="1:4">
      <c r="A1161" t="s">
        <v>2583</v>
      </c>
      <c r="B1161">
        <v>1</v>
      </c>
      <c r="C1161" t="s">
        <v>3224</v>
      </c>
      <c r="D1161" t="str">
        <f ca="1">IFERROR(__xludf.DUMMYFUNCTION("GOOGLETRANSLATE(C1110,""es"",""pt"")"),"Igreja")</f>
        <v>Igreja</v>
      </c>
    </row>
    <row r="1162" spans="1:4">
      <c r="A1162" t="s">
        <v>2583</v>
      </c>
      <c r="B1162">
        <v>2</v>
      </c>
      <c r="C1162" t="s">
        <v>3261</v>
      </c>
      <c r="D1162" t="str">
        <f ca="1">IFERROR(__xludf.DUMMYFUNCTION("GOOGLETRANSLATE(C1111,""es"",""pt"")"),"Praças ou parques")</f>
        <v>Praças ou parques</v>
      </c>
    </row>
    <row r="1163" spans="1:4">
      <c r="A1163" t="s">
        <v>2583</v>
      </c>
      <c r="B1163">
        <v>3</v>
      </c>
      <c r="C1163" t="s">
        <v>3262</v>
      </c>
      <c r="D1163" t="str">
        <f ca="1">IFERROR(__xludf.DUMMYFUNCTION("GOOGLETRANSLATE(C1112,""es"",""pt"")"),"Associações")</f>
        <v>Associações</v>
      </c>
    </row>
    <row r="1164" spans="1:4">
      <c r="A1164" t="s">
        <v>2583</v>
      </c>
      <c r="B1164">
        <v>4</v>
      </c>
      <c r="C1164" t="s">
        <v>3263</v>
      </c>
      <c r="D1164" t="str">
        <f ca="1">IFERROR(__xludf.DUMMYFUNCTION("GOOGLETRANSLATE(C1113,""es"",""pt"")"),"Cenário deportivo")</f>
        <v>Cenário deportivo</v>
      </c>
    </row>
    <row r="1165" spans="1:4">
      <c r="A1165" t="s">
        <v>2583</v>
      </c>
      <c r="B1165">
        <v>5</v>
      </c>
      <c r="C1165" t="s">
        <v>3264</v>
      </c>
      <c r="D1165" t="str">
        <f ca="1">IFERROR(__xludf.DUMMYFUNCTION("GOOGLETRANSLATE(C1114,""es"",""pt"")"),"Escolas comunitárias")</f>
        <v>Escolas comunitárias</v>
      </c>
    </row>
    <row r="1166" spans="1:4">
      <c r="A1166" t="s">
        <v>2583</v>
      </c>
      <c r="B1166">
        <v>6</v>
      </c>
      <c r="C1166" t="s">
        <v>3265</v>
      </c>
      <c r="D1166" t="str">
        <f ca="1">IFERROR(__xludf.DUMMYFUNCTION("GOOGLETRANSLATE(C1115,""es"",""pt"")"),"Não usamos espaços de interação social")</f>
        <v>Não usamos espaços de interação social</v>
      </c>
    </row>
    <row r="1167" spans="1:4">
      <c r="A1167" t="s">
        <v>2583</v>
      </c>
      <c r="B1167">
        <v>7</v>
      </c>
      <c r="C1167" t="s">
        <v>1034</v>
      </c>
      <c r="D1167" t="str">
        <f ca="1">IFERROR(__xludf.DUMMYFUNCTION("GOOGLETRANSLATE(C1116,""es"",""pt"")"),"Outro, especificar")</f>
        <v>Outro, especificar</v>
      </c>
    </row>
    <row r="1168" spans="1:4">
      <c r="A1168" t="s">
        <v>2583</v>
      </c>
      <c r="B1168">
        <v>-888</v>
      </c>
      <c r="C1168" t="s">
        <v>902</v>
      </c>
      <c r="D1168" t="str">
        <f ca="1">IFERROR(__xludf.DUMMYFUNCTION("GOOGLETRANSLATE(C1117,""es"",""pt"")"),"Não sabe")</f>
        <v>Não sabe</v>
      </c>
    </row>
    <row r="1169" spans="1:6">
      <c r="A1169" t="s">
        <v>2583</v>
      </c>
      <c r="B1169">
        <v>-999</v>
      </c>
      <c r="C1169" t="s">
        <v>1184</v>
      </c>
      <c r="D1169" t="str">
        <f ca="1">IFERROR(__xludf.DUMMYFUNCTION("GOOGLETRANSLATE(C1118,""es"",""pt"")"),"Recusou a responder")</f>
        <v>Recusou a responder</v>
      </c>
    </row>
    <row r="1170" spans="1:6">
      <c r="A1170" t="s">
        <v>652</v>
      </c>
      <c r="B1170">
        <v>1</v>
      </c>
      <c r="C1170" t="s">
        <v>1103</v>
      </c>
      <c r="D1170" t="str">
        <f ca="1">IFERROR(__xludf.DUMMYFUNCTION("GOOGLETRANSLATE(C1119,""es"",""pt"")"),"Sim, exclusivamente")</f>
        <v>Sim, exclusivamente</v>
      </c>
    </row>
    <row r="1171" spans="1:6">
      <c r="A1171" t="s">
        <v>652</v>
      </c>
      <c r="B1171">
        <v>2</v>
      </c>
      <c r="C1171" t="s">
        <v>1061</v>
      </c>
      <c r="D1171" t="str">
        <f ca="1">IFERROR(__xludf.DUMMYFUNCTION("GOOGLETRANSLATE(C1120,""es"",""pt"")"),"Sim, juntamente com leite de fórmula")</f>
        <v>Sim, juntamente com leite de fórmula</v>
      </c>
    </row>
    <row r="1172" spans="1:6">
      <c r="A1172" t="s">
        <v>652</v>
      </c>
      <c r="B1172">
        <v>3</v>
      </c>
      <c r="C1172" t="s">
        <v>817</v>
      </c>
      <c r="D1172" t="str">
        <f ca="1">IFERROR(__xludf.DUMMYFUNCTION("GOOGLETRANSLATE(C1121,""es"",""pt"")"),"Não")</f>
        <v>Não</v>
      </c>
    </row>
    <row r="1173" spans="1:6">
      <c r="A1173" t="s">
        <v>652</v>
      </c>
      <c r="B1173">
        <v>-888</v>
      </c>
      <c r="C1173" t="s">
        <v>902</v>
      </c>
      <c r="D1173" t="str">
        <f ca="1">IFERROR(__xludf.DUMMYFUNCTION("GOOGLETRANSLATE(C1122,""es"",""pt"")"),"Não sabe")</f>
        <v>Não sabe</v>
      </c>
    </row>
    <row r="1174" spans="1:6">
      <c r="A1174" t="s">
        <v>652</v>
      </c>
      <c r="B1174">
        <v>-999</v>
      </c>
      <c r="C1174" t="s">
        <v>1184</v>
      </c>
      <c r="D1174" t="str">
        <f ca="1">IFERROR(__xludf.DUMMYFUNCTION("GOOGLETRANSLATE(C1123,""es"",""pt"")"),"Recusou a responder")</f>
        <v>Recusou a responder</v>
      </c>
    </row>
    <row r="1175" spans="1:6">
      <c r="A1175" t="s">
        <v>2600</v>
      </c>
      <c r="B1175">
        <v>1</v>
      </c>
      <c r="C1175" t="s">
        <v>3266</v>
      </c>
      <c r="D1175" t="str">
        <f ca="1">IFERROR(__xludf.DUMMYFUNCTION("GOOGLETRANSLATE(C1124,""es"",""pt"")")," Pesagem, altura e medida do braço, composição corporal (avaliação nutricional).")</f>
        <v xml:space="preserve"> Pesagem, altura e medida do braço, composição corporal (avaliação nutricional).</v>
      </c>
    </row>
    <row r="1176" spans="1:6">
      <c r="A1176" t="s">
        <v>2600</v>
      </c>
      <c r="B1176">
        <v>2</v>
      </c>
      <c r="C1176" t="s">
        <v>3267</v>
      </c>
      <c r="D1176" t="str">
        <f ca="1">IFERROR(__xludf.DUMMYFUNCTION("GOOGLETRANSLATE(C1125,""es"",""pt"")")," remédios contra vermes, fungos e bactérias (Desparasitação)")</f>
        <v xml:space="preserve"> remédios contra vermes, fungos e bactérias (Desparasitação)</v>
      </c>
    </row>
    <row r="1177" spans="1:6">
      <c r="A1177" t="s">
        <v>2600</v>
      </c>
      <c r="B1177">
        <v>3</v>
      </c>
      <c r="C1177" t="s">
        <v>3268</v>
      </c>
      <c r="D1177" t="str">
        <f ca="1">IFERROR(__xludf.DUMMYFUNCTION("GOOGLETRANSLATE(C1126,""es"",""pt"")"),"Entrega de sulfato ferroso e/ou vitamina A (micronutrientes)")</f>
        <v>Entrega de sulfato ferroso e/ou vitamina A (micronutrientes)</v>
      </c>
    </row>
    <row r="1178" spans="1:6">
      <c r="A1178" t="s">
        <v>2600</v>
      </c>
      <c r="B1178">
        <v>4</v>
      </c>
      <c r="C1178" t="s">
        <v>3269</v>
      </c>
      <c r="D1178" t="str">
        <f ca="1">IFERROR(__xludf.DUMMYFUNCTION("GOOGLETRANSLATE(C1127,""es"",""pt"")"),"Prevenção e/ou tratamento para desnutrição aguda")</f>
        <v>Prevenção e/ou tratamento para desnutrição aguda</v>
      </c>
    </row>
    <row r="1179" spans="1:6">
      <c r="A1179" t="s">
        <v>2600</v>
      </c>
      <c r="B1179">
        <v>5</v>
      </c>
      <c r="C1179" t="s">
        <v>3270</v>
      </c>
      <c r="D1179" t="str">
        <f ca="1">IFERROR(__xludf.DUMMYFUNCTION("GOOGLETRANSLATE(C1128,""es"",""pt"")"),"Orientações ou informações de amamentação para pais e/ou cuidadores")</f>
        <v>Orientações ou informações de amamentação para pais e/ou cuidadores</v>
      </c>
    </row>
    <row r="1180" spans="1:6">
      <c r="A1180" t="s">
        <v>2600</v>
      </c>
      <c r="B1180">
        <v>6</v>
      </c>
      <c r="C1180" t="s">
        <v>3271</v>
      </c>
      <c r="D1180" t="str">
        <f ca="1">IFERROR(__xludf.DUMMYFUNCTION("GOOGLETRANSLATE(C1129,""es"",""pt"")"),"Nenhum")</f>
        <v>Nenhum</v>
      </c>
    </row>
    <row r="1181" spans="1:6">
      <c r="A1181" t="s">
        <v>2600</v>
      </c>
      <c r="B1181">
        <v>-888</v>
      </c>
      <c r="C1181" t="s">
        <v>902</v>
      </c>
      <c r="D1181" t="str">
        <f ca="1">IFERROR(__xludf.DUMMYFUNCTION("GOOGLETRANSLATE(C1130,""es"",""pt"")"),"Não sabe")</f>
        <v>Não sabe</v>
      </c>
    </row>
    <row r="1182" spans="1:6">
      <c r="A1182" t="s">
        <v>2600</v>
      </c>
      <c r="B1182">
        <v>-999</v>
      </c>
      <c r="C1182" t="s">
        <v>1184</v>
      </c>
      <c r="D1182" t="str">
        <f ca="1">IFERROR(__xludf.DUMMYFUNCTION("GOOGLETRANSLATE(C1131,""es"",""pt"")"),"Recusou a responder")</f>
        <v>Recusou a responder</v>
      </c>
    </row>
    <row r="1183" spans="1:6">
      <c r="A1183" t="s">
        <v>661</v>
      </c>
      <c r="B1183">
        <v>1</v>
      </c>
      <c r="C1183" t="s">
        <v>3272</v>
      </c>
      <c r="D1183" t="str">
        <f ca="1">IFERROR(__xludf.DUMMYFUNCTION("GOOGLETRANSLATE(C1132,""es"",""pt"")"),"Menos de 1 refeição")</f>
        <v>Menos de 1 refeição</v>
      </c>
    </row>
    <row r="1184" spans="1:6">
      <c r="A1184" t="s">
        <v>661</v>
      </c>
      <c r="B1184">
        <v>2</v>
      </c>
      <c r="C1184" t="s">
        <v>1258</v>
      </c>
      <c r="D1184" t="str">
        <f ca="1">IFERROR(__xludf.DUMMYFUNCTION("GOOGLETRANSLATE(C1133,""es"",""pt"")"),"1 refeição por dia")</f>
        <v>1 refeição por dia</v>
      </c>
    </row>
    <row r="1185" spans="1:4">
      <c r="A1185" t="s">
        <v>661</v>
      </c>
      <c r="B1185">
        <v>3</v>
      </c>
      <c r="C1185" t="s">
        <v>869</v>
      </c>
      <c r="D1185" t="str">
        <f ca="1">IFERROR(__xludf.DUMMYFUNCTION("GOOGLETRANSLATE(C1134,""es"",""pt"")"),"2 refeições por dia")</f>
        <v>2 refeições por dia</v>
      </c>
    </row>
    <row r="1186" spans="1:4">
      <c r="A1186" t="s">
        <v>661</v>
      </c>
      <c r="B1186">
        <v>4</v>
      </c>
      <c r="C1186" t="s">
        <v>850</v>
      </c>
      <c r="D1186" t="str">
        <f ca="1">IFERROR(__xludf.DUMMYFUNCTION("GOOGLETRANSLATE(C1135,""es"",""pt"")"),"3 refeições ou mais")</f>
        <v>3 refeições ou mais</v>
      </c>
    </row>
    <row r="1187" spans="1:4">
      <c r="A1187" t="s">
        <v>661</v>
      </c>
      <c r="B1187">
        <v>-888</v>
      </c>
      <c r="C1187" t="s">
        <v>902</v>
      </c>
      <c r="D1187" t="str">
        <f ca="1">IFERROR(__xludf.DUMMYFUNCTION("GOOGLETRANSLATE(C1136,""es"",""pt"")"),"Não sabe")</f>
        <v>Não sabe</v>
      </c>
    </row>
    <row r="1188" spans="1:4">
      <c r="A1188" t="s">
        <v>661</v>
      </c>
      <c r="B1188">
        <v>-999</v>
      </c>
      <c r="C1188" t="s">
        <v>1184</v>
      </c>
      <c r="D1188" t="str">
        <f ca="1">IFERROR(__xludf.DUMMYFUNCTION("GOOGLETRANSLATE(C1137,""es"",""pt"")"),"Recusou a responder")</f>
        <v>Recusou a responder</v>
      </c>
    </row>
    <row r="1189" spans="1:4">
      <c r="A1189" t="s">
        <v>2606</v>
      </c>
      <c r="B1189">
        <v>1</v>
      </c>
      <c r="C1189" t="s">
        <v>3273</v>
      </c>
      <c r="D1189" t="str">
        <f ca="1">IFERROR(__xludf.DUMMYFUNCTION("GOOGLETRANSLATE(C1138,""es"",""pt"")"),"Comprado dinheiro.")</f>
        <v>Comprado dinheiro.</v>
      </c>
    </row>
    <row r="1190" spans="1:4">
      <c r="A1190" t="s">
        <v>2606</v>
      </c>
      <c r="B1190">
        <v>2</v>
      </c>
      <c r="C1190" t="s">
        <v>3274</v>
      </c>
      <c r="D1190" t="str">
        <f ca="1">IFERROR(__xludf.DUMMYFUNCTION("GOOGLETRANSLATE(C1139,""es"",""pt"")"),"Comprados em crédito.")</f>
        <v>Comprados em crédito.</v>
      </c>
    </row>
    <row r="1191" spans="1:4">
      <c r="A1191" t="s">
        <v>2606</v>
      </c>
      <c r="B1191">
        <v>3</v>
      </c>
      <c r="C1191" t="s">
        <v>3275</v>
      </c>
      <c r="D1191" t="str">
        <f ca="1">IFERROR(__xludf.DUMMYFUNCTION("GOOGLETRANSLATE(C1140,""es"",""pt"")"),"Produção própria (agricultura, animais)")</f>
        <v>Produção própria (agricultura, animais)</v>
      </c>
    </row>
    <row r="1192" spans="1:4">
      <c r="A1192" t="s">
        <v>2606</v>
      </c>
      <c r="B1192">
        <v>4</v>
      </c>
      <c r="C1192" t="s">
        <v>3276</v>
      </c>
      <c r="D1192" t="str">
        <f ca="1">IFERROR(__xludf.DUMMYFUNCTION("GOOGLETRANSLATE(C1141,""es"",""pt"")"),"Pesca e/ou caça")</f>
        <v>Pesca e/ou caça</v>
      </c>
    </row>
    <row r="1193" spans="1:4">
      <c r="A1193" t="s">
        <v>2606</v>
      </c>
      <c r="B1193">
        <v>5</v>
      </c>
      <c r="C1193" t="s">
        <v>3277</v>
      </c>
      <c r="D1193" t="str">
        <f ca="1">IFERROR(__xludf.DUMMYFUNCTION("GOOGLETRANSLATE(C1142,""es"",""pt"")"),"Coleção (frutas selvagens)")</f>
        <v>Coleção (frutas selvagens)</v>
      </c>
    </row>
    <row r="1194" spans="1:4">
      <c r="A1194" t="s">
        <v>2606</v>
      </c>
      <c r="B1194">
        <v>6</v>
      </c>
      <c r="C1194" t="s">
        <v>3278</v>
      </c>
      <c r="D1194" t="str">
        <f ca="1">IFERROR(__xludf.DUMMYFUNCTION("GOOGLETRANSLATE(C1143,""es"",""pt"")"),"Empréstimo de alimentos")</f>
        <v>Empréstimo de alimentos</v>
      </c>
    </row>
    <row r="1195" spans="1:4">
      <c r="A1195" t="s">
        <v>2606</v>
      </c>
      <c r="B1195">
        <v>7</v>
      </c>
      <c r="C1195" t="s">
        <v>3279</v>
      </c>
      <c r="D1195" t="str">
        <f ca="1">IFERROR(__xludf.DUMMYFUNCTION("GOOGLETRANSLATE(C1144,""es"",""pt"")"),"Comida comprada com dinheiro emprestado")</f>
        <v>Comida comprada com dinheiro emprestado</v>
      </c>
    </row>
    <row r="1196" spans="1:4">
      <c r="A1196" t="s">
        <v>2606</v>
      </c>
      <c r="B1196">
        <v>8</v>
      </c>
      <c r="C1196" t="s">
        <v>3280</v>
      </c>
      <c r="D1196" t="str">
        <f ca="1">IFERROR(__xludf.DUMMYFUNCTION("GOOGLETRANSLATE(C1145,""es"",""pt"")"),"Alimentos pedidos a estranhos (mendigar comida)")</f>
        <v>Alimentos pedidos a estranhos (mendigar comida)</v>
      </c>
    </row>
    <row r="1197" spans="1:4">
      <c r="A1197" t="s">
        <v>2606</v>
      </c>
      <c r="B1197">
        <v>9</v>
      </c>
      <c r="C1197" t="s">
        <v>3281</v>
      </c>
      <c r="D1197" t="str">
        <f ca="1">IFERROR(__xludf.DUMMYFUNCTION("GOOGLETRANSLATE(C1146,""es"",""pt"")"),"Troca de trabalho ou itens alimentares.")</f>
        <v>Troca de trabalho ou itens alimentares.</v>
      </c>
    </row>
    <row r="1198" spans="1:4">
      <c r="A1198" t="s">
        <v>2606</v>
      </c>
      <c r="B1198">
        <v>10</v>
      </c>
      <c r="C1198" t="s">
        <v>3282</v>
      </c>
      <c r="D1198" t="str">
        <f ca="1">IFERROR(__xludf.DUMMYFUNCTION("GOOGLETRANSLATE(C1147,""es"",""pt"")"),"Presente de conhecidos ou amigos.")</f>
        <v>Presente de conhecidos ou amigos.</v>
      </c>
    </row>
    <row r="1199" spans="1:4">
      <c r="A1199" t="s">
        <v>2606</v>
      </c>
      <c r="B1199">
        <v>11</v>
      </c>
      <c r="C1199" t="s">
        <v>3283</v>
      </c>
      <c r="D1199" t="str">
        <f ca="1">IFERROR(__xludf.DUMMYFUNCTION("GOOGLETRANSLATE(C1148,""es"",""pt"")"),"Assistência alimentar (governo, ONG, PMA, etc.)")</f>
        <v>Assistência alimentar (governo, ONG, PMA, etc.)</v>
      </c>
    </row>
    <row r="1200" spans="1:4">
      <c r="A1200" t="s">
        <v>2606</v>
      </c>
      <c r="B1200">
        <v>12</v>
      </c>
      <c r="C1200" t="s">
        <v>1034</v>
      </c>
      <c r="D1200" t="str">
        <f ca="1">IFERROR(__xludf.DUMMYFUNCTION("GOOGLETRANSLATE(C1149,""es"",""pt"")"),"outro especificar")</f>
        <v>outro especificar</v>
      </c>
    </row>
    <row r="1201" spans="1:4">
      <c r="A1201" t="s">
        <v>2606</v>
      </c>
      <c r="B1201">
        <v>-888</v>
      </c>
      <c r="C1201" t="s">
        <v>3284</v>
      </c>
      <c r="D1201" t="str">
        <f ca="1">IFERROR(__xludf.DUMMYFUNCTION("GOOGLETRANSLATE(C1150,""es"",""pt"")"),"Não sabe,")</f>
        <v>Não sabe,</v>
      </c>
    </row>
    <row r="1202" spans="1:4">
      <c r="A1202" t="s">
        <v>2606</v>
      </c>
      <c r="B1202">
        <v>-999</v>
      </c>
      <c r="C1202" t="s">
        <v>1184</v>
      </c>
      <c r="D1202" t="str">
        <f ca="1">IFERROR(__xludf.DUMMYFUNCTION("GOOGLETRANSLATE(C1151,""es"",""pt"")"),"Recusou a responder")</f>
        <v>Recusou a responder</v>
      </c>
    </row>
    <row r="1203" spans="1:4">
      <c r="A1203" t="s">
        <v>2613</v>
      </c>
      <c r="B1203">
        <v>1</v>
      </c>
      <c r="C1203" t="s">
        <v>3285</v>
      </c>
      <c r="D1203" t="str">
        <f ca="1">IFERROR(__xludf.DUMMYFUNCTION("GOOGLETRANSLATE(C1152,""es"",""pt"")"),"Buscar comida mais barata ou menos preferida em sua casa")</f>
        <v>Buscar comida mais barata ou menos preferida em sua casa</v>
      </c>
    </row>
    <row r="1204" spans="1:4">
      <c r="A1204" t="s">
        <v>2613</v>
      </c>
      <c r="B1204">
        <v>2</v>
      </c>
      <c r="C1204" t="s">
        <v>3286</v>
      </c>
      <c r="D1204" t="str">
        <f ca="1">IFERROR(__xludf.DUMMYFUNCTION("GOOGLETRANSLATE(C1153,""es"",""pt"")"),"Pedir comida emprestada ou apoio de amigos ou familiares")</f>
        <v>Pedir comida emprestada ou apoio de amigos ou familiares</v>
      </c>
    </row>
    <row r="1205" spans="1:4">
      <c r="A1205" t="s">
        <v>2613</v>
      </c>
      <c r="B1205">
        <v>3</v>
      </c>
      <c r="C1205" t="s">
        <v>3287</v>
      </c>
      <c r="D1205" t="str">
        <f ca="1">IFERROR(__xludf.DUMMYFUNCTION("GOOGLETRANSLATE(C1154,""es"",""pt"")"),"Reduzir o número de refeições por dia")</f>
        <v>Reduzir o número de refeições por dia</v>
      </c>
    </row>
    <row r="1206" spans="1:4">
      <c r="A1206" t="s">
        <v>2613</v>
      </c>
      <c r="B1206">
        <v>4</v>
      </c>
      <c r="C1206" t="s">
        <v>3288</v>
      </c>
      <c r="D1206" t="str">
        <f ca="1">IFERROR(__xludf.DUMMYFUNCTION("GOOGLETRANSLATE(C1155,""es"",""pt"")"),"Reduzir a porção das refeições")</f>
        <v>Reduzir a porção das refeições</v>
      </c>
    </row>
    <row r="1207" spans="1:4">
      <c r="A1207" t="s">
        <v>2613</v>
      </c>
      <c r="B1207">
        <v>5</v>
      </c>
      <c r="C1207" t="s">
        <v>3289</v>
      </c>
      <c r="D1207" t="s">
        <v>3290</v>
      </c>
    </row>
    <row r="1208" spans="1:4">
      <c r="A1208" t="s">
        <v>2613</v>
      </c>
      <c r="B1208">
        <v>6</v>
      </c>
      <c r="C1208" t="s">
        <v>3291</v>
      </c>
      <c r="D1208" t="s">
        <v>3292</v>
      </c>
    </row>
    <row r="1209" spans="1:4" ht="14.1" customHeight="1">
      <c r="A1209" t="s">
        <v>2613</v>
      </c>
      <c r="B1209">
        <v>-888</v>
      </c>
      <c r="C1209" t="s">
        <v>902</v>
      </c>
      <c r="D1209" t="str">
        <f ca="1">IFERROR(__xludf.DUMMYFUNCTION("GOOGLETRANSLATE(C1156,""es"",""pt"")"),"Não sabe")</f>
        <v>Não sabe</v>
      </c>
    </row>
    <row r="1210" spans="1:4">
      <c r="A1210" t="s">
        <v>2613</v>
      </c>
      <c r="B1210">
        <v>-999</v>
      </c>
      <c r="C1210" t="s">
        <v>1184</v>
      </c>
      <c r="D1210" t="str">
        <f ca="1">IFERROR(__xludf.DUMMYFUNCTION("GOOGLETRANSLATE(C1157,""es"",""pt"")"),"Recusou a responder")</f>
        <v>Recusou a responder</v>
      </c>
    </row>
    <row r="1211" spans="1:4">
      <c r="A1211" t="s">
        <v>684</v>
      </c>
      <c r="B1211">
        <v>1</v>
      </c>
      <c r="C1211" t="s">
        <v>813</v>
      </c>
      <c r="D1211" t="str">
        <f ca="1">IFERROR(__xludf.DUMMYFUNCTION("GOOGLETRANSLATE(C1158,""es"",""pt"")"),"Sim")</f>
        <v>Sim</v>
      </c>
    </row>
    <row r="1212" spans="1:4">
      <c r="A1212" t="s">
        <v>684</v>
      </c>
      <c r="B1212">
        <v>2</v>
      </c>
      <c r="C1212" t="s">
        <v>817</v>
      </c>
      <c r="D1212" t="str">
        <f ca="1">IFERROR(__xludf.DUMMYFUNCTION("GOOGLETRANSLATE(C1159,""es"",""pt"")"),"Não")</f>
        <v>Não</v>
      </c>
    </row>
    <row r="1213" spans="1:4">
      <c r="A1213" t="s">
        <v>684</v>
      </c>
      <c r="B1213">
        <v>-888</v>
      </c>
      <c r="C1213" t="s">
        <v>902</v>
      </c>
      <c r="D1213" t="str">
        <f ca="1">IFERROR(__xludf.DUMMYFUNCTION("GOOGLETRANSLATE(C1160,""es"",""pt"")"),"Não sabe")</f>
        <v>Não sabe</v>
      </c>
    </row>
    <row r="1214" spans="1:4">
      <c r="A1214" t="s">
        <v>684</v>
      </c>
      <c r="B1214">
        <v>-999</v>
      </c>
      <c r="C1214" t="s">
        <v>1184</v>
      </c>
      <c r="D1214" t="str">
        <f ca="1">IFERROR(__xludf.DUMMYFUNCTION("GOOGLETRANSLATE(C1161,""es"",""pt"")"),"Recusou a responder")</f>
        <v>Recusou a responder</v>
      </c>
    </row>
    <row r="1215" spans="1:4">
      <c r="A1215" t="s">
        <v>2627</v>
      </c>
      <c r="B1215">
        <v>1</v>
      </c>
      <c r="C1215" t="s">
        <v>3293</v>
      </c>
      <c r="D1215" t="str">
        <f ca="1">IFERROR(__xludf.DUMMYFUNCTION("GOOGLETRANSLATE(C1162,""es"",""pt"")"),"Itens não alimentares")</f>
        <v>Itens não alimentares</v>
      </c>
    </row>
    <row r="1216" spans="1:4">
      <c r="A1216" t="s">
        <v>2627</v>
      </c>
      <c r="B1216">
        <v>2</v>
      </c>
      <c r="C1216" t="s">
        <v>3294</v>
      </c>
      <c r="D1216" t="str">
        <f ca="1">IFERROR(__xludf.DUMMYFUNCTION("GOOGLETRANSLATE(C1163,""es"",""pt"")"),"Voucher Aluguel")</f>
        <v>Voucher Aluguel</v>
      </c>
    </row>
    <row r="1217" spans="1:4">
      <c r="A1217" t="s">
        <v>2627</v>
      </c>
      <c r="B1217">
        <v>3</v>
      </c>
      <c r="C1217" t="s">
        <v>3295</v>
      </c>
      <c r="D1217" t="str">
        <f ca="1">IFERROR(__xludf.DUMMYFUNCTION("GOOGLETRANSLATE(C1164,""es"",""pt"")"),"Dinheiro")</f>
        <v>Dinheiro</v>
      </c>
    </row>
    <row r="1218" spans="1:4">
      <c r="A1218" t="s">
        <v>2627</v>
      </c>
      <c r="B1218">
        <v>4</v>
      </c>
      <c r="C1218" t="s">
        <v>3296</v>
      </c>
      <c r="D1218" t="str">
        <f ca="1">IFERROR(__xludf.DUMMYFUNCTION("GOOGLETRANSLATE(C1165,""es"",""pt"")"),"Comida")</f>
        <v>Comida</v>
      </c>
    </row>
    <row r="1219" spans="1:4">
      <c r="A1219" t="s">
        <v>2627</v>
      </c>
      <c r="B1219">
        <v>5</v>
      </c>
      <c r="C1219" t="s">
        <v>3297</v>
      </c>
      <c r="D1219" t="str">
        <f ca="1">IFERROR(__xludf.DUMMYFUNCTION("GOOGLETRANSLATE(C1166,""es"",""pt"")"),"Serviços (Saúde, Educação, Legal, etc.)")</f>
        <v>Serviços (Saúde, Educação, Legal, etc.)</v>
      </c>
    </row>
    <row r="1220" spans="1:4">
      <c r="A1220" t="s">
        <v>2627</v>
      </c>
      <c r="B1220">
        <v>6</v>
      </c>
      <c r="C1220" t="s">
        <v>3298</v>
      </c>
      <c r="D1220" t="str">
        <f ca="1">IFERROR(__xludf.DUMMYFUNCTION("GOOGLETRANSLATE(C1167,""es"",""pt"")"),"Dinheiro em crédito de telefonia móvel")</f>
        <v>Dinheiro em crédito de telefonia móvel</v>
      </c>
    </row>
    <row r="1221" spans="1:4">
      <c r="A1221" t="s">
        <v>2627</v>
      </c>
      <c r="B1221">
        <v>7</v>
      </c>
      <c r="C1221" t="s">
        <v>3299</v>
      </c>
      <c r="D1221" t="str">
        <f ca="1">IFERROR(__xludf.DUMMYFUNCTION("GOOGLETRANSLATE(C1168,""es"",""pt"")"),"Dinheiro em transferência bancária")</f>
        <v>Dinheiro em transferência bancária</v>
      </c>
    </row>
    <row r="1222" spans="1:4">
      <c r="A1222" t="s">
        <v>2627</v>
      </c>
      <c r="B1222">
        <v>8</v>
      </c>
      <c r="C1222" t="s">
        <v>3300</v>
      </c>
      <c r="D1222" t="str">
        <f ca="1">IFERROR(__xludf.DUMMYFUNCTION("GOOGLETRANSLATE(C1169,""es"",""pt"")"),"Dinheiro em cartões pré -pagos")</f>
        <v>Dinheiro em cartões pré -pagos</v>
      </c>
    </row>
    <row r="1223" spans="1:4">
      <c r="A1223" t="s">
        <v>2627</v>
      </c>
      <c r="B1223">
        <v>9</v>
      </c>
      <c r="C1223" t="s">
        <v>3301</v>
      </c>
      <c r="D1223" t="str">
        <f ca="1">IFERROR(__xludf.DUMMYFUNCTION("GOOGLETRANSLATE(C1170,""es"",""pt"")"),"Eu não recebi assistência humanitária")</f>
        <v>Eu não recebi assistência humanitária</v>
      </c>
    </row>
    <row r="1224" spans="1:4">
      <c r="A1224" t="s">
        <v>2627</v>
      </c>
      <c r="B1224">
        <v>10</v>
      </c>
      <c r="C1224" t="s">
        <v>1034</v>
      </c>
      <c r="D1224" t="str">
        <f ca="1">IFERROR(__xludf.DUMMYFUNCTION("GOOGLETRANSLATE(C1171,""es"",""pt"")"),"Outro, especificar")</f>
        <v>Outro, especificar</v>
      </c>
    </row>
    <row r="1225" spans="1:4">
      <c r="A1225" t="s">
        <v>2627</v>
      </c>
      <c r="B1225">
        <v>-888</v>
      </c>
      <c r="C1225" t="s">
        <v>902</v>
      </c>
      <c r="D1225" t="str">
        <f ca="1">IFERROR(__xludf.DUMMYFUNCTION("GOOGLETRANSLATE(C1172,""es"",""pt"")"),"Não sabe")</f>
        <v>Não sabe</v>
      </c>
    </row>
    <row r="1226" spans="1:4">
      <c r="A1226" t="s">
        <v>2627</v>
      </c>
      <c r="B1226">
        <v>-999</v>
      </c>
      <c r="C1226" t="s">
        <v>3079</v>
      </c>
      <c r="D1226" t="str">
        <f ca="1">IFERROR(__xludf.DUMMYFUNCTION("GOOGLETRANSLATE(C1173,""es"",""pt"")"),"Se recusa a responder")</f>
        <v>Se recusa a responder</v>
      </c>
    </row>
    <row r="1227" spans="1:4">
      <c r="A1227" t="s">
        <v>2635</v>
      </c>
      <c r="B1227">
        <v>1</v>
      </c>
      <c r="C1227" t="s">
        <v>3302</v>
      </c>
      <c r="D1227" t="str">
        <f ca="1">IFERROR(__xludf.DUMMYFUNCTION("GOOGLETRANSLATE(C1174,""es"",""pt"")"),"Agências da ONU (ACNUR, IOM, UNICEF)")</f>
        <v>Agências da ONU (ACNUR, IOM, UNICEF)</v>
      </c>
    </row>
    <row r="1228" spans="1:4">
      <c r="A1228" t="s">
        <v>2635</v>
      </c>
      <c r="B1228">
        <v>2</v>
      </c>
      <c r="C1228" t="s">
        <v>3303</v>
      </c>
      <c r="D1228" t="str">
        <f ca="1">IFERROR(__xludf.DUMMYFUNCTION("GOOGLETRANSLATE(C1175,""es"",""pt"")"),"Outras ONGs (Cáritas, ADRA, AVSI, PDAF)")</f>
        <v>Outras ONGs (Cáritas, ADRA, AVSI, PDAF)</v>
      </c>
    </row>
    <row r="1229" spans="1:4">
      <c r="A1229" t="s">
        <v>2635</v>
      </c>
      <c r="B1229">
        <v>3</v>
      </c>
      <c r="C1229" t="s">
        <v>3224</v>
      </c>
      <c r="D1229" t="str">
        <f ca="1">IFERROR(__xludf.DUMMYFUNCTION("GOOGLETRANSLATE(C1176,""es"",""pt"")"),"Igreja")</f>
        <v>Igreja</v>
      </c>
    </row>
    <row r="1230" spans="1:4">
      <c r="A1230" t="s">
        <v>2635</v>
      </c>
      <c r="B1230">
        <v>4</v>
      </c>
      <c r="C1230" t="s">
        <v>3304</v>
      </c>
      <c r="D1230" t="str">
        <f ca="1">IFERROR(__xludf.DUMMYFUNCTION("GOOGLETRANSLATE(C1177,""es"",""pt"")"),"Membros da comunidade brasileira")</f>
        <v>Membros da comunidade brasileira</v>
      </c>
    </row>
    <row r="1231" spans="1:4">
      <c r="A1231" t="s">
        <v>2635</v>
      </c>
      <c r="B1231">
        <v>5</v>
      </c>
      <c r="C1231" t="s">
        <v>3305</v>
      </c>
      <c r="D1231" t="str">
        <f ca="1">IFERROR(__xludf.DUMMYFUNCTION("GOOGLETRANSLATE(C1178,""es"",""pt"")"),"Membros da comunidade venezuelana")</f>
        <v>Membros da comunidade venezuelana</v>
      </c>
    </row>
    <row r="1232" spans="1:4">
      <c r="A1232" t="s">
        <v>2635</v>
      </c>
      <c r="B1232">
        <v>6</v>
      </c>
      <c r="C1232" t="s">
        <v>3289</v>
      </c>
      <c r="D1232" t="str">
        <f ca="1">IFERROR(__xludf.DUMMYFUNCTION("GOOGLETRANSLATE(C1179,""es"",""pt"")"),"Outro, especifique")</f>
        <v>Outro, especifique</v>
      </c>
    </row>
    <row r="1233" spans="1:4">
      <c r="A1233" t="s">
        <v>2635</v>
      </c>
      <c r="B1233">
        <v>-888</v>
      </c>
      <c r="C1233" t="s">
        <v>902</v>
      </c>
      <c r="D1233" t="str">
        <f ca="1">IFERROR(__xludf.DUMMYFUNCTION("GOOGLETRANSLATE(C1180,""es"",""pt"")"),"Não sabe")</f>
        <v>Não sabe</v>
      </c>
    </row>
    <row r="1234" spans="1:4">
      <c r="A1234" t="s">
        <v>2635</v>
      </c>
      <c r="B1234">
        <v>-999</v>
      </c>
      <c r="C1234" t="s">
        <v>1184</v>
      </c>
      <c r="D1234" t="str">
        <f ca="1">IFERROR(__xludf.DUMMYFUNCTION("GOOGLETRANSLATE(C1181,""es"",""pt"")"),"Recusou a responder")</f>
        <v>Recusou a responder</v>
      </c>
    </row>
    <row r="1235" spans="1:4">
      <c r="A1235" t="s">
        <v>705</v>
      </c>
      <c r="B1235">
        <v>1</v>
      </c>
      <c r="C1235" t="s">
        <v>813</v>
      </c>
      <c r="D1235" t="str">
        <f ca="1">IFERROR(__xludf.DUMMYFUNCTION("GOOGLETRANSLATE(C1182,""es"",""pt"")"),"Sim")</f>
        <v>Sim</v>
      </c>
    </row>
    <row r="1236" spans="1:4">
      <c r="A1236" t="s">
        <v>705</v>
      </c>
      <c r="B1236">
        <v>2</v>
      </c>
      <c r="C1236" t="s">
        <v>817</v>
      </c>
      <c r="D1236" t="str">
        <f ca="1">IFERROR(__xludf.DUMMYFUNCTION("GOOGLETRANSLATE(C1183,""es"",""pt"")"),"Não")</f>
        <v>Não</v>
      </c>
    </row>
    <row r="1237" spans="1:4">
      <c r="A1237" t="s">
        <v>705</v>
      </c>
      <c r="B1237">
        <v>-888</v>
      </c>
      <c r="C1237" t="s">
        <v>902</v>
      </c>
      <c r="D1237" t="str">
        <f ca="1">IFERROR(__xludf.DUMMYFUNCTION("GOOGLETRANSLATE(C1184,""es"",""pt"")"),"Não sabe")</f>
        <v>Não sabe</v>
      </c>
    </row>
    <row r="1238" spans="1:4">
      <c r="A1238" t="s">
        <v>705</v>
      </c>
      <c r="B1238">
        <v>-999</v>
      </c>
      <c r="C1238" t="s">
        <v>1184</v>
      </c>
      <c r="D1238" t="str">
        <f ca="1">IFERROR(__xludf.DUMMYFUNCTION("GOOGLETRANSLATE(C1185,""es"",""pt"")"),"Recusou a responder")</f>
        <v>Recusou a responder</v>
      </c>
    </row>
    <row r="1239" spans="1:4">
      <c r="A1239" t="s">
        <v>706</v>
      </c>
      <c r="B1239">
        <v>1</v>
      </c>
      <c r="C1239" t="s">
        <v>3306</v>
      </c>
      <c r="D1239" t="str">
        <f ca="1">IFERROR(__xludf.DUMMYFUNCTION("GOOGLETRANSLATE(C1186,""es"",""pt"")"),"Não tínhamos mais / não era suficiente")</f>
        <v>Não tínhamos mais / não era suficiente</v>
      </c>
    </row>
    <row r="1240" spans="1:4">
      <c r="A1240" t="s">
        <v>706</v>
      </c>
      <c r="B1240">
        <v>2</v>
      </c>
      <c r="C1240" t="s">
        <v>3307</v>
      </c>
      <c r="D1240" t="str">
        <f ca="1">IFERROR(__xludf.DUMMYFUNCTION("GOOGLETRANSLATE(C1187,""es"",""pt"")"),"Qualidade não era suficientemente boa")</f>
        <v>Qualidade não era suficientemente boa</v>
      </c>
    </row>
    <row r="1241" spans="1:4">
      <c r="A1241" t="s">
        <v>706</v>
      </c>
      <c r="B1241">
        <v>3</v>
      </c>
      <c r="C1241" t="s">
        <v>3308</v>
      </c>
      <c r="D1241" t="str">
        <f ca="1">IFERROR(__xludf.DUMMYFUNCTION("GOOGLETRANSLATE(C1188,""es"",""pt"")"),"As pessoas que implementaram o programa não foram amigáveis")</f>
        <v>As pessoas que implementaram o programa não foram amigáveis</v>
      </c>
    </row>
    <row r="1242" spans="1:4">
      <c r="A1242" t="s">
        <v>706</v>
      </c>
      <c r="B1242">
        <v>4</v>
      </c>
      <c r="C1242" t="s">
        <v>3309</v>
      </c>
      <c r="D1242" t="str">
        <f ca="1">IFERROR(__xludf.DUMMYFUNCTION("GOOGLETRANSLATE(C1189,""es"",""pt"")"),"Não se encaixa nos seus costumes/cultura")</f>
        <v>Não se encaixa nos seus costumes/cultura</v>
      </c>
    </row>
    <row r="1243" spans="1:4">
      <c r="A1243" t="s">
        <v>706</v>
      </c>
      <c r="B1243">
        <v>5</v>
      </c>
      <c r="C1243" t="s">
        <v>1448</v>
      </c>
      <c r="D1243" t="str">
        <f ca="1">IFERROR(__xludf.DUMMYFUNCTION("GOOGLETRANSLATE(C1190,""es"",""pt"")"),"A ajuda não respondeu às necessidades reais")</f>
        <v>A ajuda não respondeu às necessidades reais</v>
      </c>
    </row>
    <row r="1244" spans="1:4">
      <c r="A1244" t="s">
        <v>706</v>
      </c>
      <c r="B1244">
        <v>6</v>
      </c>
      <c r="C1244" t="s">
        <v>3310</v>
      </c>
      <c r="D1244" t="str">
        <f ca="1">IFERROR(__xludf.DUMMYFUNCTION("GOOGLETRANSLATE(C1191,""es"",""pt"")"),"Demorou muito tempo para chegar / o momento não foi adequado")</f>
        <v>Demorou muito tempo para chegar / o momento não foi adequado</v>
      </c>
    </row>
    <row r="1245" spans="1:4">
      <c r="A1245" t="s">
        <v>706</v>
      </c>
      <c r="B1245">
        <v>7</v>
      </c>
      <c r="C1245" t="s">
        <v>3311</v>
      </c>
      <c r="D1245" t="str">
        <f ca="1">IFERROR(__xludf.DUMMYFUNCTION("GOOGLETRANSLATE(C1192,""es"",""pt"")"),"O local da entrega estava longe da comunidade")</f>
        <v>O local da entrega estava longe da comunidade</v>
      </c>
    </row>
    <row r="1246" spans="1:4">
      <c r="A1246" t="s">
        <v>706</v>
      </c>
      <c r="B1246">
        <v>8</v>
      </c>
      <c r="C1246" t="s">
        <v>1034</v>
      </c>
      <c r="D1246" t="str">
        <f ca="1">IFERROR(__xludf.DUMMYFUNCTION("GOOGLETRANSLATE(C1193,""es"",""pt"")"),"Outro especificar")</f>
        <v>Outro especificar</v>
      </c>
    </row>
    <row r="1247" spans="1:4">
      <c r="A1247" t="s">
        <v>706</v>
      </c>
      <c r="B1247">
        <v>-888</v>
      </c>
      <c r="C1247" t="s">
        <v>902</v>
      </c>
      <c r="D1247" t="str">
        <f ca="1">IFERROR(__xludf.DUMMYFUNCTION("GOOGLETRANSLATE(C1194,""es"",""pt"")"),"Não sabe")</f>
        <v>Não sabe</v>
      </c>
    </row>
    <row r="1248" spans="1:4">
      <c r="A1248" t="s">
        <v>706</v>
      </c>
      <c r="B1248">
        <v>-999</v>
      </c>
      <c r="C1248" t="s">
        <v>3079</v>
      </c>
      <c r="D1248" t="str">
        <f ca="1">IFERROR(__xludf.DUMMYFUNCTION("GOOGLETRANSLATE(C1195,""es"",""pt"")"),"Se recusa a responder")</f>
        <v>Se recusa a responder</v>
      </c>
    </row>
    <row r="1249" spans="1:4">
      <c r="A1249" t="s">
        <v>707</v>
      </c>
      <c r="B1249">
        <v>1</v>
      </c>
      <c r="C1249" t="s">
        <v>813</v>
      </c>
      <c r="D1249" t="str">
        <f ca="1">IFERROR(__xludf.DUMMYFUNCTION("GOOGLETRANSLATE(C1196,""es"",""pt"")"),"Sim")</f>
        <v>Sim</v>
      </c>
    </row>
    <row r="1250" spans="1:4">
      <c r="A1250" t="s">
        <v>707</v>
      </c>
      <c r="B1250">
        <v>2</v>
      </c>
      <c r="C1250" t="s">
        <v>817</v>
      </c>
      <c r="D1250" t="str">
        <f ca="1">IFERROR(__xludf.DUMMYFUNCTION("GOOGLETRANSLATE(C1197,""es"",""pt"")"),"Não")</f>
        <v>Não</v>
      </c>
    </row>
    <row r="1251" spans="1:4">
      <c r="A1251" t="s">
        <v>707</v>
      </c>
      <c r="B1251">
        <v>-888</v>
      </c>
      <c r="C1251" t="s">
        <v>902</v>
      </c>
      <c r="D1251" t="str">
        <f ca="1">IFERROR(__xludf.DUMMYFUNCTION("GOOGLETRANSLATE(C1198,""es"",""pt"")"),"Não sabe")</f>
        <v>Não sabe</v>
      </c>
    </row>
    <row r="1252" spans="1:4">
      <c r="A1252" t="s">
        <v>707</v>
      </c>
      <c r="B1252">
        <v>-999</v>
      </c>
      <c r="C1252" t="s">
        <v>1184</v>
      </c>
      <c r="D1252" t="str">
        <f ca="1">IFERROR(__xludf.DUMMYFUNCTION("GOOGLETRANSLATE(C1199,""es"",""pt"")"),"Recusou a responder")</f>
        <v>Recusou a responder</v>
      </c>
    </row>
    <row r="1253" spans="1:4">
      <c r="A1253" t="s">
        <v>2653</v>
      </c>
      <c r="B1253">
        <v>1</v>
      </c>
      <c r="C1253" t="s">
        <v>3312</v>
      </c>
      <c r="D1253" t="str">
        <f ca="1">IFERROR(__xludf.DUMMYFUNCTION("GOOGLETRANSLATE(C1200,""es"",""pt"")"),"Chamada telefonica")</f>
        <v>Chamada telefonica</v>
      </c>
    </row>
    <row r="1254" spans="1:4">
      <c r="A1254" t="s">
        <v>2653</v>
      </c>
      <c r="B1254">
        <v>2</v>
      </c>
      <c r="C1254" t="s">
        <v>3313</v>
      </c>
      <c r="D1254" t="str">
        <f ca="1">IFERROR(__xludf.DUMMYFUNCTION("GOOGLETRANSLATE(C1201,""es"",""pt"")"),"Mensagem de Texto (SMS)")</f>
        <v>Mensagem de Texto (SMS)</v>
      </c>
    </row>
    <row r="1255" spans="1:4">
      <c r="A1255" t="s">
        <v>2653</v>
      </c>
      <c r="B1255">
        <v>3</v>
      </c>
      <c r="C1255" t="s">
        <v>3314</v>
      </c>
      <c r="D1255" t="str">
        <f ca="1">IFERROR(__xludf.DUMMYFUNCTION("GOOGLETRANSLATE(C1202,""es"",""pt"")"),"Correio eletrônico")</f>
        <v>Correio eletrônico</v>
      </c>
    </row>
    <row r="1256" spans="1:4">
      <c r="A1256" t="s">
        <v>2653</v>
      </c>
      <c r="B1256">
        <v>4</v>
      </c>
      <c r="C1256" t="s">
        <v>3315</v>
      </c>
      <c r="D1256" t="str">
        <f ca="1">IFERROR(__xludf.DUMMYFUNCTION("GOOGLETRANSLATE(C1203,""es"",""pt"")"),"Twitter")</f>
        <v>Twitter</v>
      </c>
    </row>
    <row r="1257" spans="1:4">
      <c r="A1257" t="s">
        <v>2653</v>
      </c>
      <c r="B1257">
        <v>5</v>
      </c>
      <c r="C1257" t="s">
        <v>3316</v>
      </c>
      <c r="D1257" t="str">
        <f ca="1">IFERROR(__xludf.DUMMYFUNCTION("GOOGLETRANSLATE(C1204,""es"",""pt"")"),"Facebook")</f>
        <v>Facebook</v>
      </c>
    </row>
    <row r="1258" spans="1:4">
      <c r="A1258" t="s">
        <v>2653</v>
      </c>
      <c r="B1258">
        <v>6</v>
      </c>
      <c r="C1258" t="s">
        <v>3317</v>
      </c>
      <c r="D1258" t="str">
        <f ca="1">IFERROR(__xludf.DUMMYFUNCTION("GOOGLETRANSLATE(C1205,""es"",""pt"")"),"Whatsapp")</f>
        <v>Whatsapp</v>
      </c>
    </row>
    <row r="1259" spans="1:4">
      <c r="A1259" t="s">
        <v>2653</v>
      </c>
      <c r="B1259">
        <v>7</v>
      </c>
      <c r="C1259" t="s">
        <v>3318</v>
      </c>
      <c r="D1259" t="str">
        <f ca="1">IFERROR(__xludf.DUMMYFUNCTION("GOOGLETRANSLATE(C1206,""es"",""pt"")"),"Através de uma página da web")</f>
        <v>Através de uma página da web</v>
      </c>
    </row>
    <row r="1260" spans="1:4">
      <c r="A1260" t="s">
        <v>2653</v>
      </c>
      <c r="B1260">
        <v>8</v>
      </c>
      <c r="C1260" t="s">
        <v>3319</v>
      </c>
      <c r="D1260" t="str">
        <f ca="1">IFERROR(__xludf.DUMMYFUNCTION("GOOGLETRANSLATE(C1207,""es"",""pt"")"),"Através de uma caixa de sugestões")</f>
        <v>Através de uma caixa de sugestões</v>
      </c>
    </row>
    <row r="1261" spans="1:4">
      <c r="A1261" t="s">
        <v>2653</v>
      </c>
      <c r="B1261">
        <v>9</v>
      </c>
      <c r="C1261" t="s">
        <v>3320</v>
      </c>
      <c r="D1261" t="str">
        <f ca="1">IFERROR(__xludf.DUMMYFUNCTION("GOOGLETRANSLATE(C1208,""es"",""pt"")"),"Cara a cara")</f>
        <v>Cara a cara</v>
      </c>
    </row>
    <row r="1262" spans="1:4">
      <c r="A1262" t="s">
        <v>2653</v>
      </c>
      <c r="B1262">
        <v>10</v>
      </c>
      <c r="C1262" t="s">
        <v>3321</v>
      </c>
      <c r="D1262" t="str">
        <f ca="1">IFERROR(__xludf.DUMMYFUNCTION("GOOGLETRANSLATE(C1209,""es"",""pt"")"),"Em reuniões da comunidade")</f>
        <v>Em reuniões da comunidade</v>
      </c>
    </row>
    <row r="1263" spans="1:4">
      <c r="A1263" t="s">
        <v>2653</v>
      </c>
      <c r="B1263">
        <v>11</v>
      </c>
      <c r="C1263" t="s">
        <v>3322</v>
      </c>
      <c r="D1263" t="str">
        <f ca="1">IFERROR(__xludf.DUMMYFUNCTION("GOOGLETRANSLATE(C1210,""es"",""pt"")"),"Através de líderes comunitários")</f>
        <v>Através de líderes comunitários</v>
      </c>
    </row>
    <row r="1264" spans="1:4">
      <c r="A1264" t="s">
        <v>2653</v>
      </c>
      <c r="B1264">
        <v>12</v>
      </c>
      <c r="C1264" t="s">
        <v>3323</v>
      </c>
      <c r="D1264" t="str">
        <f ca="1">IFERROR(__xludf.DUMMYFUNCTION("GOOGLETRANSLATE(C1211,""es"",""pt"")"),"Através de líderes religiosos")</f>
        <v>Através de líderes religiosos</v>
      </c>
    </row>
    <row r="1265" spans="1:4">
      <c r="A1265" t="s">
        <v>2653</v>
      </c>
      <c r="B1265">
        <v>13</v>
      </c>
      <c r="C1265" t="s">
        <v>1034</v>
      </c>
      <c r="D1265" t="str">
        <f ca="1">IFERROR(__xludf.DUMMYFUNCTION("GOOGLETRANSLATE(C1212,""es"",""pt"")"),"Outro especificar")</f>
        <v>Outro especificar</v>
      </c>
    </row>
    <row r="1266" spans="1:4">
      <c r="A1266" t="s">
        <v>2653</v>
      </c>
      <c r="B1266">
        <v>-888</v>
      </c>
      <c r="C1266" t="s">
        <v>902</v>
      </c>
      <c r="D1266" t="str">
        <f ca="1">IFERROR(__xludf.DUMMYFUNCTION("GOOGLETRANSLATE(C1213,""es"",""pt"")"),"Não sabe")</f>
        <v>Não sabe</v>
      </c>
    </row>
    <row r="1267" spans="1:4">
      <c r="A1267" t="s">
        <v>2653</v>
      </c>
      <c r="B1267">
        <v>-999</v>
      </c>
      <c r="C1267" t="s">
        <v>1184</v>
      </c>
      <c r="D1267" t="str">
        <f ca="1">IFERROR(__xludf.DUMMYFUNCTION("GOOGLETRANSLATE(C1214,""es"",""pt"")"),"Recusou a responder")</f>
        <v>Recusou a responder</v>
      </c>
    </row>
    <row r="1268" spans="1:4">
      <c r="A1268" t="s">
        <v>2661</v>
      </c>
      <c r="B1268">
        <v>1</v>
      </c>
      <c r="C1268" t="s">
        <v>3324</v>
      </c>
      <c r="D1268" t="str">
        <f ca="1">IFERROR(__xludf.DUMMYFUNCTION("GOOGLETRANSLATE(C1215,""es"",""pt"")"),"Assistência Jurídica (Documentação Civil, HLP, Direito da Família)")</f>
        <v>Assistência Jurídica (Documentação Civil, HLP, Direito da Família)</v>
      </c>
    </row>
    <row r="1269" spans="1:4">
      <c r="A1269" t="s">
        <v>2661</v>
      </c>
      <c r="B1269">
        <v>2</v>
      </c>
      <c r="C1269" t="s">
        <v>3325</v>
      </c>
      <c r="D1269" t="str">
        <f ca="1">IFERROR(__xludf.DUMMYFUNCTION("GOOGLETRANSLATE(C1216,""es"",""pt"")"),"Educação para crianças")</f>
        <v>Educação para crianças</v>
      </c>
    </row>
    <row r="1270" spans="1:4" ht="18.75" customHeight="1">
      <c r="A1270" t="s">
        <v>2661</v>
      </c>
      <c r="B1270">
        <v>3</v>
      </c>
      <c r="C1270" t="s">
        <v>3326</v>
      </c>
      <c r="D1270" t="str">
        <f ca="1">IFERROR(__xludf.DUMMYFUNCTION("GOOGLETRANSLATE(C1217,""es"",""pt"")"),"Materiais escolares (cadernos, tablets, computadores, celulares)")</f>
        <v>Materiais escolares (cadernos, tablets, computadores, celulares)</v>
      </c>
    </row>
    <row r="1271" spans="1:4">
      <c r="A1271" t="s">
        <v>2661</v>
      </c>
      <c r="B1271">
        <v>4</v>
      </c>
      <c r="C1271" t="s">
        <v>3327</v>
      </c>
      <c r="D1271" t="str">
        <f ca="1">IFERROR(__xludf.DUMMYFUNCTION("GOOGLETRANSLATE(C1218,""es"",""pt"")"),"Espaços ou atividades amigáveis ​​com crianças")</f>
        <v>Espaços ou atividades amigáveis ​​com crianças</v>
      </c>
    </row>
    <row r="1272" spans="1:4">
      <c r="A1272" t="s">
        <v>2661</v>
      </c>
      <c r="B1272">
        <v>5</v>
      </c>
      <c r="C1272" t="s">
        <v>3328</v>
      </c>
      <c r="D1272" t="str">
        <f ca="1">IFERROR(__xludf.DUMMYFUNCTION("GOOGLETRANSLATE(C1219,""es"",""pt"")"),"Emprego (oportunidades de subsistência)")</f>
        <v>Emprego (oportunidades de subsistência)</v>
      </c>
    </row>
    <row r="1273" spans="1:4">
      <c r="A1273" t="s">
        <v>2661</v>
      </c>
      <c r="B1273">
        <v>6</v>
      </c>
      <c r="C1273" t="s">
        <v>3329</v>
      </c>
      <c r="D1273" t="str">
        <f ca="1">IFERROR(__xludf.DUMMYFUNCTION("GOOGLETRANSLATE(C1220,""es"",""pt"")"),"Alimentos")</f>
        <v>Alimentos</v>
      </c>
    </row>
    <row r="1274" spans="1:4">
      <c r="A1274" t="s">
        <v>2661</v>
      </c>
      <c r="B1274">
        <v>7</v>
      </c>
      <c r="C1274" t="s">
        <v>3330</v>
      </c>
      <c r="D1274" t="str">
        <f ca="1">IFERROR(__xludf.DUMMYFUNCTION("GOOGLETRANSLATE(C1221,""es"",""pt"")"),"Atenção médica")</f>
        <v>Atenção médica</v>
      </c>
    </row>
    <row r="1275" spans="1:4">
      <c r="A1275" t="s">
        <v>2661</v>
      </c>
      <c r="B1275">
        <v>8</v>
      </c>
      <c r="C1275" t="s">
        <v>3331</v>
      </c>
      <c r="D1275" t="str">
        <f ca="1">IFERROR(__xludf.DUMMYFUNCTION("GOOGLETRANSLATE(C1222,""es"",""pt"")"),"Apoio contra Violência de Genero")</f>
        <v>Apoio contra Violência de Genero</v>
      </c>
    </row>
    <row r="1276" spans="1:4">
      <c r="A1276" t="s">
        <v>2661</v>
      </c>
      <c r="B1276">
        <v>9</v>
      </c>
      <c r="C1276" t="s">
        <v>3332</v>
      </c>
      <c r="D1276" t="str">
        <f ca="1">IFERROR(__xludf.DUMMYFUNCTION("GOOGLETRANSLATE(C1223,""es"",""pt"")"),"Apoio psicossocial")</f>
        <v>Apoio psicossocial</v>
      </c>
    </row>
    <row r="1277" spans="1:4">
      <c r="A1277" t="s">
        <v>2661</v>
      </c>
      <c r="B1277">
        <v>10</v>
      </c>
      <c r="C1277" t="s">
        <v>3333</v>
      </c>
      <c r="D1277" t="str">
        <f ca="1">IFERROR(__xludf.DUMMYFUNCTION("GOOGLETRANSLATE(C1224,""es"",""pt"")"),"Apoio à habitação, como materiais de construção")</f>
        <v>Apoio à habitação, como materiais de construção</v>
      </c>
    </row>
    <row r="1278" spans="1:4">
      <c r="A1278" t="s">
        <v>2661</v>
      </c>
      <c r="B1278">
        <v>11</v>
      </c>
      <c r="C1278" t="s">
        <v>3334</v>
      </c>
      <c r="D1278" t="str">
        <f ca="1">IFERROR(__xludf.DUMMYFUNCTION("GOOGLETRANSLATE(C1225,""es"",""pt"")"),"Outros itens não alimentares (NFI e/ou WASH)")</f>
        <v>Outros itens não alimentares (NFI e/ou WASH)</v>
      </c>
    </row>
    <row r="1279" spans="1:4">
      <c r="A1279" t="s">
        <v>2661</v>
      </c>
      <c r="B1279">
        <v>12</v>
      </c>
      <c r="C1279" t="s">
        <v>3335</v>
      </c>
      <c r="D1279" t="str">
        <f ca="1">IFERROR(__xludf.DUMMYFUNCTION("GOOGLETRANSLATE(C1226,""es"",""pt"")"),"Treinamento vocacional ou profissional")</f>
        <v>Treinamento vocacional ou profissional</v>
      </c>
    </row>
    <row r="1280" spans="1:4">
      <c r="A1280" t="s">
        <v>2661</v>
      </c>
      <c r="B1280">
        <v>13</v>
      </c>
      <c r="C1280" t="s">
        <v>3336</v>
      </c>
      <c r="D1280" t="str">
        <f ca="1">IFERROR(__xludf.DUMMYFUNCTION("GOOGLETRANSLATE(C1227,""es"",""pt"")"),"Acesso à Internet ou conectividade")</f>
        <v>Acesso à Internet ou conectividade</v>
      </c>
    </row>
    <row r="1281" spans="1:4">
      <c r="A1281" t="s">
        <v>2661</v>
      </c>
      <c r="B1281">
        <v>14</v>
      </c>
      <c r="C1281" t="s">
        <v>3337</v>
      </c>
      <c r="D1281" t="str">
        <f ca="1">IFERROR(__xludf.DUMMYFUNCTION("GOOGLETRANSLATE(C1228,""es"",""pt"")"),"Roupas ou calçados")</f>
        <v>Roupas ou calçados</v>
      </c>
    </row>
    <row r="1282" spans="1:4">
      <c r="A1282" t="s">
        <v>2661</v>
      </c>
      <c r="B1282">
        <v>15</v>
      </c>
      <c r="C1282" t="s">
        <v>3338</v>
      </c>
      <c r="D1282" t="str">
        <f ca="1">IFERROR(__xludf.DUMMYFUNCTION("GOOGLETRANSLATE(C1229,""es"",""pt"")"),"Dinheiro")</f>
        <v>Dinheiro</v>
      </c>
    </row>
    <row r="1283" spans="1:4">
      <c r="A1283" t="s">
        <v>2661</v>
      </c>
      <c r="B1283">
        <v>16</v>
      </c>
      <c r="C1283" t="s">
        <v>1034</v>
      </c>
      <c r="D1283" t="str">
        <f ca="1">IFERROR(__xludf.DUMMYFUNCTION("GOOGLETRANSLATE(C1230,""es"",""pt"")"),"Outro, especificar")</f>
        <v>Outro, especificar</v>
      </c>
    </row>
    <row r="1284" spans="1:4">
      <c r="A1284" t="s">
        <v>2661</v>
      </c>
      <c r="B1284">
        <v>-888</v>
      </c>
      <c r="C1284" t="s">
        <v>902</v>
      </c>
      <c r="D1284" t="str">
        <f ca="1">IFERROR(__xludf.DUMMYFUNCTION("GOOGLETRANSLATE(C1231,""es"",""pt"")"),"Não sabe")</f>
        <v>Não sabe</v>
      </c>
    </row>
    <row r="1285" spans="1:4">
      <c r="A1285" t="s">
        <v>2661</v>
      </c>
      <c r="B1285">
        <v>-999</v>
      </c>
      <c r="C1285" t="s">
        <v>3079</v>
      </c>
      <c r="D1285" t="str">
        <f ca="1">IFERROR(__xludf.DUMMYFUNCTION("GOOGLETRANSLATE(C1232,""es"",""pt"")"),"Se recusa a responder")</f>
        <v>Se recusa a responder</v>
      </c>
    </row>
    <row r="1286" spans="1:4">
      <c r="A1286" t="s">
        <v>2668</v>
      </c>
      <c r="B1286">
        <v>1</v>
      </c>
      <c r="C1286" t="s">
        <v>3329</v>
      </c>
      <c r="D1286" t="str">
        <f ca="1">IFERROR(__xludf.DUMMYFUNCTION("GOOGLETRANSLATE(C1233,""es"",""pt"")"),"Alimentos")</f>
        <v>Alimentos</v>
      </c>
    </row>
    <row r="1287" spans="1:4">
      <c r="A1287" t="s">
        <v>2668</v>
      </c>
      <c r="B1287">
        <v>2</v>
      </c>
      <c r="C1287" t="s">
        <v>3293</v>
      </c>
      <c r="D1287" t="str">
        <f ca="1">IFERROR(__xludf.DUMMYFUNCTION("GOOGLETRANSLATE(C1234,""es"",""pt"")"),"Itens não alimentares")</f>
        <v>Itens não alimentares</v>
      </c>
    </row>
    <row r="1288" spans="1:4">
      <c r="A1288" t="s">
        <v>2668</v>
      </c>
      <c r="B1288">
        <v>3</v>
      </c>
      <c r="C1288" t="s">
        <v>3295</v>
      </c>
      <c r="D1288" t="str">
        <f ca="1">IFERROR(__xludf.DUMMYFUNCTION("GOOGLETRANSLATE(C1235,""es"",""pt"")"),"Dinheiro/crédito bancário")</f>
        <v>Dinheiro/crédito bancário</v>
      </c>
    </row>
    <row r="1289" spans="1:4">
      <c r="A1289" t="s">
        <v>2668</v>
      </c>
      <c r="B1289">
        <v>4</v>
      </c>
      <c r="C1289" t="s">
        <v>3339</v>
      </c>
      <c r="D1289" t="str">
        <f ca="1">IFERROR(__xludf.DUMMYFUNCTION("GOOGLETRANSLATE(C1236,""es"",""pt"")"),"Bônus")</f>
        <v>Bônus</v>
      </c>
    </row>
    <row r="1290" spans="1:4">
      <c r="A1290" t="s">
        <v>2668</v>
      </c>
      <c r="B1290">
        <v>5</v>
      </c>
      <c r="C1290" t="s">
        <v>3297</v>
      </c>
      <c r="D1290" t="str">
        <f ca="1">IFERROR(__xludf.DUMMYFUNCTION("GOOGLETRANSLATE(C1237,""es"",""pt"")"),"Serviços (Saúde, Educação, Legal, etc.)")</f>
        <v>Serviços (Saúde, Educação, Legal, etc.)</v>
      </c>
    </row>
    <row r="1291" spans="1:4">
      <c r="A1291" t="s">
        <v>2668</v>
      </c>
      <c r="B1291">
        <v>6</v>
      </c>
      <c r="C1291" t="s">
        <v>3340</v>
      </c>
      <c r="D1291" t="str">
        <f ca="1">IFERROR(__xludf.DUMMYFUNCTION("GOOGLETRANSLATE(C1238,""es"",""pt"")"),"Eu não quero receber assistência humanitária")</f>
        <v>Eu não quero receber assistência humanitária</v>
      </c>
    </row>
    <row r="1292" spans="1:4">
      <c r="A1292" t="s">
        <v>2668</v>
      </c>
      <c r="B1292">
        <v>7</v>
      </c>
      <c r="C1292" t="s">
        <v>3294</v>
      </c>
      <c r="D1292" t="s">
        <v>3341</v>
      </c>
    </row>
    <row r="1293" spans="1:4">
      <c r="A1293" t="s">
        <v>2668</v>
      </c>
      <c r="B1293">
        <v>8</v>
      </c>
      <c r="C1293" t="s">
        <v>3342</v>
      </c>
      <c r="D1293" t="s">
        <v>3343</v>
      </c>
    </row>
    <row r="1294" spans="1:4">
      <c r="A1294" t="s">
        <v>2668</v>
      </c>
      <c r="B1294">
        <v>9</v>
      </c>
      <c r="C1294" t="s">
        <v>1034</v>
      </c>
      <c r="D1294" t="str">
        <f ca="1">IFERROR(__xludf.DUMMYFUNCTION("GOOGLETRANSLATE(C1239,""es"",""pt"")"),"Outro especificar")</f>
        <v>Outro especificar</v>
      </c>
    </row>
    <row r="1295" spans="1:4">
      <c r="A1295" t="s">
        <v>2668</v>
      </c>
      <c r="B1295">
        <v>-888</v>
      </c>
      <c r="C1295" t="s">
        <v>902</v>
      </c>
      <c r="D1295" t="str">
        <f ca="1">IFERROR(__xludf.DUMMYFUNCTION("GOOGLETRANSLATE(C1240,""es"",""pt"")"),"Não sabe")</f>
        <v>Não sabe</v>
      </c>
    </row>
    <row r="1296" spans="1:4">
      <c r="A1296" t="s">
        <v>2668</v>
      </c>
      <c r="B1296">
        <v>-999</v>
      </c>
      <c r="C1296" t="s">
        <v>3079</v>
      </c>
      <c r="D1296" t="str">
        <f ca="1">IFERROR(__xludf.DUMMYFUNCTION("GOOGLETRANSLATE(C1241,""es"",""pt"")"),"Se recusa a responder")</f>
        <v>Se recusa a responder</v>
      </c>
    </row>
    <row r="1297" spans="1:4">
      <c r="A1297" t="s">
        <v>2675</v>
      </c>
      <c r="B1297">
        <v>1</v>
      </c>
      <c r="C1297" t="s">
        <v>3344</v>
      </c>
      <c r="D1297" t="str">
        <f ca="1">IFERROR(__xludf.DUMMYFUNCTION("GOOGLETRANSLATE(C1242,""es"",""pt"")"),"Televisão")</f>
        <v>Televisão</v>
      </c>
    </row>
    <row r="1298" spans="1:4">
      <c r="A1298" t="s">
        <v>2675</v>
      </c>
      <c r="B1298">
        <v>2</v>
      </c>
      <c r="C1298" t="s">
        <v>3345</v>
      </c>
      <c r="D1298" t="str">
        <f ca="1">IFERROR(__xludf.DUMMYFUNCTION("GOOGLETRANSLATE(C1243,""es"",""pt"")"),"Rádio")</f>
        <v>Rádio</v>
      </c>
    </row>
    <row r="1299" spans="1:4">
      <c r="A1299" t="s">
        <v>2675</v>
      </c>
      <c r="B1299">
        <v>3</v>
      </c>
      <c r="C1299" t="s">
        <v>3346</v>
      </c>
      <c r="D1299" t="str">
        <f ca="1">IFERROR(__xludf.DUMMYFUNCTION("GOOGLETRANSLATE(C1244,""es"",""pt"")"),"Jornais ou imprensa")</f>
        <v>Jornais ou imprensa</v>
      </c>
    </row>
    <row r="1300" spans="1:4">
      <c r="A1300" t="s">
        <v>2675</v>
      </c>
      <c r="B1300">
        <v>4</v>
      </c>
      <c r="C1300" t="s">
        <v>3347</v>
      </c>
      <c r="D1300" t="str">
        <f ca="1">IFERROR(__xludf.DUMMYFUNCTION("GOOGLETRANSLATE(C1245,""es"",""pt"")"),"Revistas")</f>
        <v>Revistas</v>
      </c>
    </row>
    <row r="1301" spans="1:4">
      <c r="A1301" t="s">
        <v>2675</v>
      </c>
      <c r="B1301">
        <v>5</v>
      </c>
      <c r="C1301" t="s">
        <v>3315</v>
      </c>
      <c r="D1301" t="str">
        <f ca="1">IFERROR(__xludf.DUMMYFUNCTION("GOOGLETRANSLATE(C1246,""es"",""pt"")"),"Twitter")</f>
        <v>Twitter</v>
      </c>
    </row>
    <row r="1302" spans="1:4">
      <c r="A1302" t="s">
        <v>2675</v>
      </c>
      <c r="B1302">
        <v>6</v>
      </c>
      <c r="C1302" t="s">
        <v>3316</v>
      </c>
      <c r="D1302" t="str">
        <f ca="1">IFERROR(__xludf.DUMMYFUNCTION("GOOGLETRANSLATE(C1247,""es"",""pt"")"),"Facebook")</f>
        <v>Facebook</v>
      </c>
    </row>
    <row r="1303" spans="1:4">
      <c r="A1303" t="s">
        <v>2675</v>
      </c>
      <c r="B1303">
        <v>7</v>
      </c>
      <c r="C1303" t="s">
        <v>3348</v>
      </c>
      <c r="D1303" t="str">
        <f ca="1">IFERROR(__xludf.DUMMYFUNCTION("GOOGLETRANSLATE(C1248,""es"",""pt"")"),"Whatsapp")</f>
        <v>Whatsapp</v>
      </c>
    </row>
    <row r="1304" spans="1:4">
      <c r="A1304" t="s">
        <v>2675</v>
      </c>
      <c r="B1304">
        <v>8</v>
      </c>
      <c r="C1304" t="s">
        <v>3314</v>
      </c>
      <c r="D1304" t="str">
        <f ca="1">IFERROR(__xludf.DUMMYFUNCTION("GOOGLETRANSLATE(C1249,""es"",""pt"")"),"Correio eletrônico")</f>
        <v>Correio eletrônico</v>
      </c>
    </row>
    <row r="1305" spans="1:4">
      <c r="A1305" t="s">
        <v>2675</v>
      </c>
      <c r="B1305">
        <v>9</v>
      </c>
      <c r="C1305" t="s">
        <v>3349</v>
      </c>
      <c r="D1305" t="str">
        <f ca="1">IFERROR(__xludf.DUMMYFUNCTION("GOOGLETRANSLATE(C1250,""es"",""pt"")"),"Chamada celular")</f>
        <v>Chamada celular</v>
      </c>
    </row>
    <row r="1306" spans="1:4">
      <c r="A1306" t="s">
        <v>2675</v>
      </c>
      <c r="B1306">
        <v>10</v>
      </c>
      <c r="C1306" t="s">
        <v>3350</v>
      </c>
      <c r="D1306" t="str">
        <f ca="1">IFERROR(__xludf.DUMMYFUNCTION("GOOGLETRANSLATE(C1251,""es"",""pt"")"),"Mensagem do telefone celular (SMS)")</f>
        <v>Mensagem do telefone celular (SMS)</v>
      </c>
    </row>
    <row r="1307" spans="1:4">
      <c r="A1307" t="s">
        <v>2675</v>
      </c>
      <c r="B1307">
        <v>11</v>
      </c>
      <c r="C1307" t="s">
        <v>3351</v>
      </c>
      <c r="D1307" t="str">
        <f ca="1">IFERROR(__xludf.DUMMYFUNCTION("GOOGLETRANSLATE(C1252,""es"",""pt"")"),"Painéis e pôsteres")</f>
        <v>Painéis e pôsteres</v>
      </c>
    </row>
    <row r="1308" spans="1:4">
      <c r="A1308" t="s">
        <v>2675</v>
      </c>
      <c r="B1308">
        <v>12</v>
      </c>
      <c r="C1308" t="s">
        <v>3352</v>
      </c>
      <c r="D1308" t="str">
        <f ca="1">IFERROR(__xludf.DUMMYFUNCTION("GOOGLETRANSLATE(C1253,""es"",""pt"")"),"Cartazes")</f>
        <v>Cartazes</v>
      </c>
    </row>
    <row r="1309" spans="1:4">
      <c r="A1309" t="s">
        <v>2675</v>
      </c>
      <c r="B1309">
        <v>13</v>
      </c>
      <c r="C1309" t="s">
        <v>3353</v>
      </c>
      <c r="D1309" t="str">
        <f ca="1">IFERROR(__xludf.DUMMYFUNCTION("GOOGLETRANSLATE(C1254,""es"",""pt"")"),"Panfletos")</f>
        <v>Panfletos</v>
      </c>
    </row>
    <row r="1310" spans="1:4">
      <c r="A1310" t="s">
        <v>2675</v>
      </c>
      <c r="B1310">
        <v>14</v>
      </c>
      <c r="C1310" t="s">
        <v>3354</v>
      </c>
      <c r="D1310" t="str">
        <f ca="1">IFERROR(__xludf.DUMMYFUNCTION("GOOGLETRANSLATE(C1255,""es"",""pt"")"),"Por megafone")</f>
        <v>Por megafone</v>
      </c>
    </row>
    <row r="1311" spans="1:4">
      <c r="A1311" t="s">
        <v>2675</v>
      </c>
      <c r="B1311">
        <v>15</v>
      </c>
      <c r="C1311" t="s">
        <v>3355</v>
      </c>
      <c r="D1311" t="str">
        <f ca="1">IFERROR(__xludf.DUMMYFUNCTION("GOOGLETRANSLATE(C1256,""es"",""pt"")"),"Eventos da comunidade")</f>
        <v>Eventos da comunidade</v>
      </c>
    </row>
    <row r="1312" spans="1:4">
      <c r="A1312" t="s">
        <v>2675</v>
      </c>
      <c r="B1312">
        <v>16</v>
      </c>
      <c r="C1312" t="s">
        <v>3356</v>
      </c>
      <c r="D1312" t="str">
        <f ca="1">IFERROR(__xludf.DUMMYFUNCTION("GOOGLETRANSLATE(C1257,""es"",""pt"")"),"Por outra pessoa:  lugarou amigos")</f>
        <v>Por outra pessoa:  lugarou amigos</v>
      </c>
    </row>
    <row r="1313" spans="1:4">
      <c r="A1313" t="s">
        <v>2675</v>
      </c>
      <c r="B1313">
        <v>17</v>
      </c>
      <c r="C1313" t="s">
        <v>3357</v>
      </c>
      <c r="D1313" t="str">
        <f ca="1">IFERROR(__xludf.DUMMYFUNCTION("GOOGLETRANSLATE(C1258,""es"",""pt"")"),"Por outra pessoa: líder da comunidade")</f>
        <v>Por outra pessoa: líder da comunidade</v>
      </c>
    </row>
    <row r="1314" spans="1:4">
      <c r="A1314" t="s">
        <v>2675</v>
      </c>
      <c r="B1314">
        <v>18</v>
      </c>
      <c r="C1314" t="s">
        <v>3358</v>
      </c>
      <c r="D1314" t="str">
        <f ca="1">IFERROR(__xludf.DUMMYFUNCTION("GOOGLETRANSLATE(C1259,""es"",""pt"")"),"Por outra pessoa: líder religioso")</f>
        <v>Por outra pessoa: líder religioso</v>
      </c>
    </row>
    <row r="1315" spans="1:4">
      <c r="A1315" t="s">
        <v>2675</v>
      </c>
      <c r="B1315">
        <v>19</v>
      </c>
      <c r="C1315" t="s">
        <v>3359</v>
      </c>
      <c r="D1315" t="str">
        <f ca="1">IFERROR(__xludf.DUMMYFUNCTION("GOOGLETRANSLATE(C1260,""es"",""pt"")"),"Por outra pessoa: funcionário do governo")</f>
        <v>Por outra pessoa: funcionário do governo</v>
      </c>
    </row>
    <row r="1316" spans="1:4">
      <c r="A1316" t="s">
        <v>2675</v>
      </c>
      <c r="B1316">
        <v>20</v>
      </c>
      <c r="C1316" t="s">
        <v>3360</v>
      </c>
      <c r="D1316" t="str">
        <f ca="1">IFERROR(__xludf.DUMMYFUNCTION("GOOGLETRANSLATE(C1261,""es"",""pt"")"),"Por outra pessoa: polícia")</f>
        <v>Por outra pessoa: polícia</v>
      </c>
    </row>
    <row r="1317" spans="1:4">
      <c r="A1317" t="s">
        <v>2675</v>
      </c>
      <c r="B1317">
        <v>21</v>
      </c>
      <c r="C1317" t="s">
        <v>3361</v>
      </c>
      <c r="D1317" t="str">
        <f ca="1">IFERROR(__xludf.DUMMYFUNCTION("GOOGLETRANSLATE(C1262,""es"",""pt"")"),"Por outra pessoa: trabalhador humanitário")</f>
        <v>Por outra pessoa: trabalhador humanitário</v>
      </c>
    </row>
    <row r="1318" spans="1:4">
      <c r="A1318" t="s">
        <v>2675</v>
      </c>
      <c r="B1318">
        <v>22</v>
      </c>
      <c r="C1318" t="s">
        <v>1034</v>
      </c>
      <c r="D1318" t="str">
        <f ca="1">IFERROR(__xludf.DUMMYFUNCTION("GOOGLETRANSLATE(C1263,""es"",""pt"")"),"Outro, especifique")</f>
        <v>Outro, especifique</v>
      </c>
    </row>
    <row r="1319" spans="1:4">
      <c r="A1319" t="s">
        <v>2675</v>
      </c>
      <c r="B1319">
        <v>-888</v>
      </c>
      <c r="C1319" t="s">
        <v>902</v>
      </c>
      <c r="D1319" t="str">
        <f ca="1">IFERROR(__xludf.DUMMYFUNCTION("GOOGLETRANSLATE(C1264,""es"",""pt"")"),"Não sabe")</f>
        <v>Não sabe</v>
      </c>
    </row>
    <row r="1320" spans="1:4">
      <c r="A1320" t="s">
        <v>2675</v>
      </c>
      <c r="B1320">
        <v>-999</v>
      </c>
      <c r="C1320" t="s">
        <v>1184</v>
      </c>
      <c r="D1320" t="str">
        <f ca="1">IFERROR(__xludf.DUMMYFUNCTION("GOOGLETRANSLATE(C1265,""es"",""pt"")"),"Recusou a responder")</f>
        <v>Recusou a responder</v>
      </c>
    </row>
    <row r="1321" spans="1:4">
      <c r="A1321" t="s">
        <v>2682</v>
      </c>
      <c r="B1321">
        <v>1</v>
      </c>
      <c r="C1321" t="s">
        <v>3312</v>
      </c>
      <c r="D1321" t="str">
        <f ca="1">IFERROR(__xludf.DUMMYFUNCTION("GOOGLETRANSLATE(C1266,""es"",""pt"")"),"Chamada telefonica")</f>
        <v>Chamada telefonica</v>
      </c>
    </row>
    <row r="1322" spans="1:4">
      <c r="A1322" t="s">
        <v>2682</v>
      </c>
      <c r="B1322">
        <v>2</v>
      </c>
      <c r="C1322" t="s">
        <v>3362</v>
      </c>
      <c r="D1322" t="str">
        <f ca="1">IFERROR(__xludf.DUMMYFUNCTION("GOOGLETRANSLATE(C1267,""es"",""pt"")"),"SMS")</f>
        <v>SMS</v>
      </c>
    </row>
    <row r="1323" spans="1:4">
      <c r="A1323" t="s">
        <v>2682</v>
      </c>
      <c r="B1323">
        <v>3</v>
      </c>
      <c r="C1323" t="s">
        <v>3316</v>
      </c>
      <c r="D1323" t="str">
        <f ca="1">IFERROR(__xludf.DUMMYFUNCTION("GOOGLETRANSLATE(C1268,""es"",""pt"")"),"Facebook")</f>
        <v>Facebook</v>
      </c>
    </row>
    <row r="1324" spans="1:4">
      <c r="A1324" t="s">
        <v>2682</v>
      </c>
      <c r="B1324">
        <v>4</v>
      </c>
      <c r="C1324" t="s">
        <v>3317</v>
      </c>
      <c r="D1324" t="str">
        <f ca="1">IFERROR(__xludf.DUMMYFUNCTION("GOOGLETRANSLATE(C1269,""es"",""pt"")"),"Whatsapp")</f>
        <v>Whatsapp</v>
      </c>
    </row>
    <row r="1325" spans="1:4">
      <c r="A1325" t="s">
        <v>2682</v>
      </c>
      <c r="B1325">
        <v>5</v>
      </c>
      <c r="C1325" t="s">
        <v>3363</v>
      </c>
    </row>
    <row r="1326" spans="1:4">
      <c r="A1326" t="s">
        <v>2682</v>
      </c>
      <c r="B1326">
        <v>6</v>
      </c>
      <c r="C1326" t="s">
        <v>3364</v>
      </c>
      <c r="D1326" t="str">
        <f ca="1">IFERROR(__xludf.DUMMYFUNCTION("GOOGLETRANSLATE(C1270,""es"",""pt"")"),"Televisão")</f>
        <v>Televisão</v>
      </c>
    </row>
    <row r="1327" spans="1:4">
      <c r="A1327" t="s">
        <v>2682</v>
      </c>
      <c r="B1327">
        <v>7</v>
      </c>
      <c r="C1327" t="s">
        <v>3365</v>
      </c>
      <c r="D1327" t="str">
        <f ca="1">IFERROR(__xludf.DUMMYFUNCTION("GOOGLETRANSLATE(C1271,""es"",""pt"")"),"Painéis e cartazes de publicidade")</f>
        <v>Painéis e cartazes de publicidade</v>
      </c>
    </row>
    <row r="1328" spans="1:4">
      <c r="A1328" t="s">
        <v>2682</v>
      </c>
      <c r="B1328">
        <v>8</v>
      </c>
      <c r="C1328" t="s">
        <v>3366</v>
      </c>
      <c r="D1328" t="str">
        <f ca="1">IFERROR(__xludf.DUMMYFUNCTION("GOOGLETRANSLATE(C1272,""es"",""pt"")"),"Brochuras")</f>
        <v>Brochuras</v>
      </c>
    </row>
    <row r="1329" spans="1:4">
      <c r="A1329" t="s">
        <v>2682</v>
      </c>
      <c r="B1329">
        <v>9</v>
      </c>
      <c r="C1329" t="s">
        <v>3367</v>
      </c>
      <c r="D1329" t="str">
        <f ca="1">IFERROR(__xludf.DUMMYFUNCTION("GOOGLETRANSLATE(C1273,""es"",""pt"")"),"Cara a cara")</f>
        <v>Cara a cara</v>
      </c>
    </row>
    <row r="1330" spans="1:4">
      <c r="A1330" t="s">
        <v>2682</v>
      </c>
      <c r="B1330">
        <v>10</v>
      </c>
      <c r="C1330" t="s">
        <v>3314</v>
      </c>
      <c r="D1330" t="str">
        <f ca="1">IFERROR(__xludf.DUMMYFUNCTION("GOOGLETRANSLATE(C1274,""es"",""pt"")"),"Correio eletrônico")</f>
        <v>Correio eletrônico</v>
      </c>
    </row>
    <row r="1331" spans="1:4">
      <c r="A1331" t="s">
        <v>2682</v>
      </c>
      <c r="B1331">
        <v>11</v>
      </c>
      <c r="C1331" t="s">
        <v>3368</v>
      </c>
      <c r="D1331" t="str">
        <f ca="1">IFERROR(__xludf.DUMMYFUNCTION("GOOGLETRANSLATE(C1275,""es"",""pt"")"),"Caixas de som")</f>
        <v>Caixas de som</v>
      </c>
    </row>
    <row r="1332" spans="1:4">
      <c r="A1332" t="s">
        <v>2682</v>
      </c>
      <c r="B1332">
        <v>12</v>
      </c>
      <c r="C1332" t="s">
        <v>3315</v>
      </c>
      <c r="D1332" t="str">
        <f ca="1">IFERROR(__xludf.DUMMYFUNCTION("GOOGLETRANSLATE(C1276,""es"",""pt"")"),"Twitter")</f>
        <v>Twitter</v>
      </c>
    </row>
    <row r="1333" spans="1:4">
      <c r="A1333" t="s">
        <v>2682</v>
      </c>
      <c r="B1333">
        <v>13</v>
      </c>
      <c r="C1333" t="s">
        <v>3369</v>
      </c>
      <c r="D1333" t="str">
        <f ca="1">IFERROR(__xludf.DUMMYFUNCTION("GOOGLETRANSLATE(C1277,""es"",""pt"")"),"Jornais, revistas")</f>
        <v>Jornais, revistas</v>
      </c>
    </row>
    <row r="1334" spans="1:4">
      <c r="A1334" t="s">
        <v>2682</v>
      </c>
      <c r="B1334">
        <v>14</v>
      </c>
      <c r="C1334" t="s">
        <v>1034</v>
      </c>
      <c r="D1334" t="str">
        <f ca="1">IFERROR(__xludf.DUMMYFUNCTION("GOOGLETRANSLATE(C1278,""es"",""pt"")"),"Outro especificar")</f>
        <v>Outro especificar</v>
      </c>
    </row>
    <row r="1335" spans="1:4">
      <c r="A1335" t="s">
        <v>2682</v>
      </c>
      <c r="B1335">
        <v>-888</v>
      </c>
      <c r="C1335" t="s">
        <v>902</v>
      </c>
      <c r="D1335" t="str">
        <f ca="1">IFERROR(__xludf.DUMMYFUNCTION("GOOGLETRANSLATE(C1279,""es"",""pt"")"),"Não sabe")</f>
        <v>Não sabe</v>
      </c>
    </row>
    <row r="1336" spans="1:4">
      <c r="A1336" t="s">
        <v>2682</v>
      </c>
      <c r="B1336">
        <v>-999</v>
      </c>
      <c r="C1336" t="s">
        <v>3079</v>
      </c>
      <c r="D1336" t="str">
        <f ca="1">IFERROR(__xludf.DUMMYFUNCTION("GOOGLETRANSLATE(C1280,""es"",""pt"")"),"Se recusa a responder")</f>
        <v>Se recusa a responder</v>
      </c>
    </row>
    <row r="1337" spans="1:4">
      <c r="A1337" t="s">
        <v>466</v>
      </c>
      <c r="B1337">
        <v>1</v>
      </c>
      <c r="C1337" t="s">
        <v>3370</v>
      </c>
      <c r="D1337" t="s">
        <v>3371</v>
      </c>
    </row>
    <row r="1338" spans="1:4">
      <c r="A1338" t="s">
        <v>466</v>
      </c>
      <c r="B1338">
        <v>2</v>
      </c>
      <c r="C1338" t="s">
        <v>867</v>
      </c>
      <c r="D1338" t="s">
        <v>3372</v>
      </c>
    </row>
    <row r="1339" spans="1:4">
      <c r="A1339" t="s">
        <v>466</v>
      </c>
      <c r="B1339">
        <v>3</v>
      </c>
      <c r="C1339" t="s">
        <v>3373</v>
      </c>
      <c r="D1339" t="s">
        <v>3374</v>
      </c>
    </row>
    <row r="1340" spans="1:4">
      <c r="A1340" t="s">
        <v>466</v>
      </c>
      <c r="B1340">
        <v>4</v>
      </c>
      <c r="C1340" t="s">
        <v>3375</v>
      </c>
      <c r="D1340" t="s">
        <v>1813</v>
      </c>
    </row>
    <row r="1341" spans="1:4">
      <c r="A1341" t="s">
        <v>466</v>
      </c>
      <c r="B1341">
        <v>-888</v>
      </c>
      <c r="C1341" t="s">
        <v>902</v>
      </c>
      <c r="D1341" t="s">
        <v>1818</v>
      </c>
    </row>
    <row r="1342" spans="1:4">
      <c r="A1342" t="s">
        <v>466</v>
      </c>
      <c r="B1342">
        <v>-999</v>
      </c>
      <c r="C1342" t="s">
        <v>2977</v>
      </c>
      <c r="D1342" t="s">
        <v>3376</v>
      </c>
    </row>
    <row r="1343" spans="1:4">
      <c r="A1343" t="s">
        <v>2398</v>
      </c>
      <c r="B1343">
        <v>1</v>
      </c>
      <c r="C1343" t="s">
        <v>813</v>
      </c>
      <c r="D1343" t="s">
        <v>1763</v>
      </c>
    </row>
    <row r="1344" spans="1:4">
      <c r="A1344" t="s">
        <v>2398</v>
      </c>
      <c r="B1344">
        <v>2</v>
      </c>
      <c r="C1344" t="s">
        <v>817</v>
      </c>
      <c r="D1344" t="s">
        <v>3377</v>
      </c>
    </row>
    <row r="1345" spans="1:4">
      <c r="A1345" t="s">
        <v>2398</v>
      </c>
      <c r="B1345">
        <v>-888</v>
      </c>
      <c r="C1345" t="s">
        <v>902</v>
      </c>
      <c r="D1345" t="s">
        <v>1818</v>
      </c>
    </row>
    <row r="1346" spans="1:4">
      <c r="A1346" t="s">
        <v>2398</v>
      </c>
      <c r="B1346">
        <v>-999</v>
      </c>
      <c r="C1346" t="s">
        <v>2977</v>
      </c>
      <c r="D1346" t="s">
        <v>3376</v>
      </c>
    </row>
    <row r="1347" spans="1:4">
      <c r="A1347" t="s">
        <v>2402</v>
      </c>
      <c r="B1347">
        <v>1</v>
      </c>
      <c r="C1347" t="s">
        <v>3378</v>
      </c>
      <c r="D1347" t="s">
        <v>3379</v>
      </c>
    </row>
    <row r="1348" spans="1:4">
      <c r="A1348" t="s">
        <v>2402</v>
      </c>
      <c r="B1348">
        <v>2</v>
      </c>
      <c r="C1348" t="s">
        <v>3380</v>
      </c>
      <c r="D1348" t="s">
        <v>3381</v>
      </c>
    </row>
    <row r="1349" spans="1:4">
      <c r="A1349" t="s">
        <v>2402</v>
      </c>
      <c r="B1349">
        <v>3</v>
      </c>
      <c r="C1349" t="s">
        <v>3382</v>
      </c>
      <c r="D1349" t="s">
        <v>3383</v>
      </c>
    </row>
    <row r="1350" spans="1:4">
      <c r="A1350" t="s">
        <v>2402</v>
      </c>
      <c r="B1350">
        <v>4</v>
      </c>
      <c r="C1350" t="s">
        <v>3384</v>
      </c>
      <c r="D1350" t="s">
        <v>3385</v>
      </c>
    </row>
    <row r="1351" spans="1:4">
      <c r="A1351" t="s">
        <v>2402</v>
      </c>
      <c r="B1351">
        <v>5</v>
      </c>
      <c r="C1351" t="s">
        <v>3386</v>
      </c>
      <c r="D1351" t="s">
        <v>3387</v>
      </c>
    </row>
    <row r="1352" spans="1:4">
      <c r="A1352" t="s">
        <v>2402</v>
      </c>
      <c r="B1352">
        <v>6</v>
      </c>
      <c r="C1352" t="s">
        <v>881</v>
      </c>
      <c r="D1352" t="s">
        <v>3388</v>
      </c>
    </row>
    <row r="1353" spans="1:4">
      <c r="A1353" t="s">
        <v>2402</v>
      </c>
      <c r="B1353">
        <v>-888</v>
      </c>
      <c r="C1353" t="s">
        <v>902</v>
      </c>
      <c r="D1353" t="s">
        <v>1818</v>
      </c>
    </row>
    <row r="1354" spans="1:4">
      <c r="A1354" t="s">
        <v>2402</v>
      </c>
      <c r="B1354">
        <v>-999</v>
      </c>
      <c r="C1354" t="s">
        <v>2977</v>
      </c>
      <c r="D1354" t="s">
        <v>3376</v>
      </c>
    </row>
    <row r="1355" spans="1:4">
      <c r="A1355" t="s">
        <v>3389</v>
      </c>
      <c r="B1355">
        <v>1</v>
      </c>
      <c r="C1355" t="s">
        <v>3390</v>
      </c>
      <c r="D1355" t="s">
        <v>3391</v>
      </c>
    </row>
    <row r="1356" spans="1:4">
      <c r="A1356" t="s">
        <v>3389</v>
      </c>
      <c r="B1356">
        <v>2</v>
      </c>
      <c r="C1356" t="s">
        <v>3392</v>
      </c>
      <c r="D1356" t="s">
        <v>3392</v>
      </c>
    </row>
    <row r="1357" spans="1:4">
      <c r="A1357" t="s">
        <v>3389</v>
      </c>
      <c r="B1357">
        <v>3</v>
      </c>
      <c r="C1357" t="s">
        <v>3393</v>
      </c>
      <c r="D1357" t="s">
        <v>3394</v>
      </c>
    </row>
    <row r="1358" spans="1:4">
      <c r="A1358" t="s">
        <v>3389</v>
      </c>
      <c r="B1358">
        <v>4</v>
      </c>
      <c r="C1358" t="s">
        <v>3395</v>
      </c>
      <c r="D1358" t="s">
        <v>1821</v>
      </c>
    </row>
    <row r="1359" spans="1:4">
      <c r="A1359" t="s">
        <v>3389</v>
      </c>
      <c r="B1359">
        <v>5</v>
      </c>
      <c r="C1359" t="s">
        <v>3396</v>
      </c>
      <c r="D1359" t="s">
        <v>3396</v>
      </c>
    </row>
    <row r="1360" spans="1:4">
      <c r="A1360" t="s">
        <v>3389</v>
      </c>
      <c r="B1360">
        <v>-888</v>
      </c>
      <c r="C1360" t="s">
        <v>902</v>
      </c>
      <c r="D1360" t="s">
        <v>1818</v>
      </c>
    </row>
    <row r="1361" spans="1:14">
      <c r="A1361" t="s">
        <v>3389</v>
      </c>
      <c r="B1361">
        <v>-999</v>
      </c>
      <c r="C1361" t="s">
        <v>3102</v>
      </c>
      <c r="D1361" t="s">
        <v>3376</v>
      </c>
    </row>
    <row r="1362" spans="1:14">
      <c r="A1362" t="s">
        <v>527</v>
      </c>
      <c r="B1362">
        <v>1</v>
      </c>
      <c r="C1362" t="s">
        <v>865</v>
      </c>
      <c r="D1362" t="s">
        <v>865</v>
      </c>
    </row>
    <row r="1363" spans="1:14">
      <c r="A1363" t="s">
        <v>527</v>
      </c>
      <c r="B1363">
        <v>2</v>
      </c>
      <c r="C1363" t="s">
        <v>907</v>
      </c>
      <c r="D1363" t="s">
        <v>907</v>
      </c>
    </row>
    <row r="1364" spans="1:14">
      <c r="A1364" t="s">
        <v>527</v>
      </c>
      <c r="B1364">
        <v>3</v>
      </c>
      <c r="C1364" t="s">
        <v>1011</v>
      </c>
      <c r="D1364" t="s">
        <v>1011</v>
      </c>
    </row>
    <row r="1365" spans="1:14">
      <c r="A1365" t="s">
        <v>527</v>
      </c>
      <c r="B1365">
        <v>4</v>
      </c>
      <c r="C1365" t="s">
        <v>928</v>
      </c>
      <c r="D1365" t="s">
        <v>928</v>
      </c>
    </row>
    <row r="1366" spans="1:14">
      <c r="A1366" t="s">
        <v>527</v>
      </c>
      <c r="B1366">
        <v>5</v>
      </c>
      <c r="C1366" t="s">
        <v>849</v>
      </c>
      <c r="D1366" t="s">
        <v>849</v>
      </c>
    </row>
    <row r="1367" spans="1:14">
      <c r="A1367" t="s">
        <v>527</v>
      </c>
      <c r="B1367">
        <v>6</v>
      </c>
      <c r="C1367" t="s">
        <v>908</v>
      </c>
      <c r="D1367" t="s">
        <v>908</v>
      </c>
    </row>
    <row r="1368" spans="1:14">
      <c r="A1368" t="s">
        <v>527</v>
      </c>
      <c r="B1368">
        <v>7</v>
      </c>
      <c r="C1368" t="s">
        <v>834</v>
      </c>
      <c r="D1368" t="s">
        <v>834</v>
      </c>
    </row>
    <row r="1369" spans="1:14">
      <c r="A1369" t="s">
        <v>527</v>
      </c>
      <c r="B1369">
        <v>8</v>
      </c>
      <c r="C1369" t="s">
        <v>891</v>
      </c>
      <c r="D1369" t="s">
        <v>891</v>
      </c>
    </row>
    <row r="1370" spans="1:14">
      <c r="A1370" t="s">
        <v>527</v>
      </c>
      <c r="B1370">
        <v>9</v>
      </c>
      <c r="C1370" t="s">
        <v>846</v>
      </c>
      <c r="D1370" t="s">
        <v>846</v>
      </c>
    </row>
    <row r="1371" spans="1:14">
      <c r="A1371" t="s">
        <v>527</v>
      </c>
      <c r="B1371">
        <v>10</v>
      </c>
      <c r="C1371" t="s">
        <v>956</v>
      </c>
      <c r="D1371" t="s">
        <v>956</v>
      </c>
    </row>
    <row r="1372" spans="1:14">
      <c r="A1372" t="s">
        <v>527</v>
      </c>
      <c r="B1372">
        <v>11</v>
      </c>
      <c r="C1372" t="s">
        <v>897</v>
      </c>
      <c r="D1372" t="s">
        <v>897</v>
      </c>
    </row>
    <row r="1373" spans="1:14">
      <c r="A1373" t="s">
        <v>527</v>
      </c>
      <c r="B1373">
        <v>12</v>
      </c>
      <c r="C1373" t="s">
        <v>999</v>
      </c>
      <c r="D1373" t="s">
        <v>999</v>
      </c>
    </row>
    <row r="1374" spans="1:14">
      <c r="A1374" t="s">
        <v>527</v>
      </c>
      <c r="B1374">
        <v>13</v>
      </c>
      <c r="C1374" t="s">
        <v>949</v>
      </c>
      <c r="D1374" t="s">
        <v>949</v>
      </c>
    </row>
    <row r="1375" spans="1:14" s="28" customFormat="1">
      <c r="A1375" t="s">
        <v>527</v>
      </c>
      <c r="B1375">
        <v>14</v>
      </c>
      <c r="C1375" t="s">
        <v>1088</v>
      </c>
      <c r="D1375" t="s">
        <v>1088</v>
      </c>
      <c r="E1375"/>
      <c r="F1375"/>
      <c r="G1375"/>
      <c r="H1375"/>
      <c r="I1375"/>
      <c r="J1375"/>
      <c r="K1375"/>
      <c r="L1375"/>
      <c r="M1375"/>
      <c r="N1375"/>
    </row>
    <row r="1376" spans="1:14">
      <c r="A1376" t="s">
        <v>527</v>
      </c>
      <c r="B1376">
        <v>15</v>
      </c>
      <c r="C1376" t="s">
        <v>973</v>
      </c>
      <c r="D1376" t="s">
        <v>973</v>
      </c>
    </row>
    <row r="1377" spans="1:4">
      <c r="A1377" t="s">
        <v>527</v>
      </c>
      <c r="B1377">
        <v>16</v>
      </c>
      <c r="C1377" t="s">
        <v>3113</v>
      </c>
      <c r="D1377" t="s">
        <v>3113</v>
      </c>
    </row>
    <row r="1378" spans="1:4">
      <c r="A1378" t="s">
        <v>527</v>
      </c>
      <c r="B1378">
        <v>17</v>
      </c>
      <c r="C1378" t="s">
        <v>1227</v>
      </c>
      <c r="D1378" t="s">
        <v>1227</v>
      </c>
    </row>
    <row r="1379" spans="1:4">
      <c r="A1379" t="s">
        <v>527</v>
      </c>
      <c r="B1379">
        <v>18</v>
      </c>
      <c r="C1379" t="s">
        <v>1060</v>
      </c>
      <c r="D1379" t="s">
        <v>1060</v>
      </c>
    </row>
    <row r="1380" spans="1:4">
      <c r="A1380" t="s">
        <v>527</v>
      </c>
      <c r="B1380">
        <v>19</v>
      </c>
      <c r="C1380" t="s">
        <v>3114</v>
      </c>
      <c r="D1380" t="s">
        <v>3114</v>
      </c>
    </row>
    <row r="1381" spans="1:4">
      <c r="A1381" t="s">
        <v>527</v>
      </c>
      <c r="B1381">
        <v>20</v>
      </c>
      <c r="C1381" t="s">
        <v>937</v>
      </c>
      <c r="D1381" t="s">
        <v>937</v>
      </c>
    </row>
    <row r="1382" spans="1:4">
      <c r="A1382" t="s">
        <v>527</v>
      </c>
      <c r="B1382">
        <v>21</v>
      </c>
      <c r="C1382" t="s">
        <v>1285</v>
      </c>
      <c r="D1382" t="s">
        <v>1285</v>
      </c>
    </row>
    <row r="1383" spans="1:4">
      <c r="A1383" t="s">
        <v>527</v>
      </c>
      <c r="B1383">
        <v>22</v>
      </c>
      <c r="C1383" t="s">
        <v>1142</v>
      </c>
      <c r="D1383" t="s">
        <v>1142</v>
      </c>
    </row>
    <row r="1384" spans="1:4">
      <c r="A1384" t="s">
        <v>527</v>
      </c>
      <c r="B1384">
        <v>23</v>
      </c>
      <c r="C1384" t="s">
        <v>3115</v>
      </c>
      <c r="D1384" t="s">
        <v>3115</v>
      </c>
    </row>
    <row r="1385" spans="1:4">
      <c r="A1385" t="s">
        <v>527</v>
      </c>
      <c r="B1385">
        <v>24</v>
      </c>
      <c r="C1385" t="s">
        <v>1125</v>
      </c>
      <c r="D1385" t="s">
        <v>1125</v>
      </c>
    </row>
    <row r="1386" spans="1:4">
      <c r="A1386" t="s">
        <v>527</v>
      </c>
      <c r="B1386">
        <v>25</v>
      </c>
      <c r="C1386" t="s">
        <v>3116</v>
      </c>
      <c r="D1386" t="s">
        <v>3116</v>
      </c>
    </row>
    <row r="1387" spans="1:4">
      <c r="A1387" t="s">
        <v>527</v>
      </c>
      <c r="B1387">
        <v>26</v>
      </c>
      <c r="C1387" t="s">
        <v>3117</v>
      </c>
      <c r="D1387" t="s">
        <v>3117</v>
      </c>
    </row>
    <row r="1388" spans="1:4">
      <c r="A1388" t="s">
        <v>527</v>
      </c>
      <c r="B1388">
        <v>27</v>
      </c>
      <c r="C1388" t="s">
        <v>3118</v>
      </c>
      <c r="D1388" t="s">
        <v>3118</v>
      </c>
    </row>
    <row r="1389" spans="1:4">
      <c r="A1389" t="s">
        <v>527</v>
      </c>
      <c r="B1389">
        <v>28</v>
      </c>
      <c r="C1389" t="s">
        <v>3119</v>
      </c>
      <c r="D1389" t="s">
        <v>3119</v>
      </c>
    </row>
    <row r="1390" spans="1:4">
      <c r="A1390" t="s">
        <v>527</v>
      </c>
      <c r="B1390">
        <v>29</v>
      </c>
      <c r="C1390" t="s">
        <v>1583</v>
      </c>
      <c r="D1390" t="s">
        <v>1583</v>
      </c>
    </row>
    <row r="1391" spans="1:4">
      <c r="A1391" t="s">
        <v>527</v>
      </c>
      <c r="B1391">
        <v>30</v>
      </c>
      <c r="C1391" t="s">
        <v>958</v>
      </c>
      <c r="D1391" t="s">
        <v>958</v>
      </c>
    </row>
    <row r="1392" spans="1:4">
      <c r="A1392" t="s">
        <v>527</v>
      </c>
      <c r="B1392">
        <v>31</v>
      </c>
      <c r="C1392" t="s">
        <v>1073</v>
      </c>
      <c r="D1392" t="s">
        <v>1073</v>
      </c>
    </row>
    <row r="1393" spans="1:4">
      <c r="A1393" t="s">
        <v>527</v>
      </c>
      <c r="B1393">
        <v>32</v>
      </c>
      <c r="C1393" t="s">
        <v>3120</v>
      </c>
      <c r="D1393" t="s">
        <v>3120</v>
      </c>
    </row>
    <row r="1394" spans="1:4">
      <c r="A1394" t="s">
        <v>527</v>
      </c>
      <c r="B1394">
        <v>33</v>
      </c>
      <c r="C1394" t="s">
        <v>3121</v>
      </c>
      <c r="D1394" t="s">
        <v>3121</v>
      </c>
    </row>
    <row r="1395" spans="1:4">
      <c r="A1395" t="s">
        <v>527</v>
      </c>
      <c r="B1395">
        <v>34</v>
      </c>
      <c r="C1395" t="s">
        <v>3122</v>
      </c>
      <c r="D1395" t="s">
        <v>3122</v>
      </c>
    </row>
    <row r="1396" spans="1:4">
      <c r="A1396" t="s">
        <v>527</v>
      </c>
      <c r="B1396">
        <v>35</v>
      </c>
      <c r="C1396" t="s">
        <v>1635</v>
      </c>
      <c r="D1396" t="s">
        <v>1635</v>
      </c>
    </row>
    <row r="1397" spans="1:4">
      <c r="A1397" t="s">
        <v>527</v>
      </c>
      <c r="B1397">
        <v>36</v>
      </c>
      <c r="C1397" t="s">
        <v>3123</v>
      </c>
      <c r="D1397" t="s">
        <v>3123</v>
      </c>
    </row>
    <row r="1398" spans="1:4">
      <c r="A1398" t="s">
        <v>527</v>
      </c>
      <c r="B1398">
        <v>37</v>
      </c>
      <c r="C1398" t="s">
        <v>1379</v>
      </c>
      <c r="D1398" t="s">
        <v>1379</v>
      </c>
    </row>
    <row r="1399" spans="1:4">
      <c r="A1399" t="s">
        <v>527</v>
      </c>
      <c r="B1399">
        <v>38</v>
      </c>
      <c r="C1399" t="s">
        <v>3124</v>
      </c>
      <c r="D1399" t="s">
        <v>3124</v>
      </c>
    </row>
    <row r="1400" spans="1:4">
      <c r="A1400" t="s">
        <v>527</v>
      </c>
      <c r="B1400">
        <v>39</v>
      </c>
      <c r="C1400" t="s">
        <v>3125</v>
      </c>
      <c r="D1400" t="s">
        <v>3125</v>
      </c>
    </row>
    <row r="1401" spans="1:4">
      <c r="A1401" t="s">
        <v>527</v>
      </c>
      <c r="B1401">
        <v>40</v>
      </c>
      <c r="C1401" t="s">
        <v>1059</v>
      </c>
      <c r="D1401" t="s">
        <v>1059</v>
      </c>
    </row>
    <row r="1402" spans="1:4">
      <c r="A1402" t="s">
        <v>527</v>
      </c>
      <c r="B1402">
        <v>41</v>
      </c>
      <c r="C1402" t="s">
        <v>1021</v>
      </c>
      <c r="D1402" t="s">
        <v>1021</v>
      </c>
    </row>
    <row r="1403" spans="1:4">
      <c r="A1403" t="s">
        <v>527</v>
      </c>
      <c r="B1403">
        <v>42</v>
      </c>
      <c r="C1403" t="s">
        <v>3397</v>
      </c>
      <c r="D1403" t="s">
        <v>3397</v>
      </c>
    </row>
    <row r="1404" spans="1:4">
      <c r="A1404" t="s">
        <v>527</v>
      </c>
      <c r="B1404">
        <v>43</v>
      </c>
      <c r="C1404" t="s">
        <v>3398</v>
      </c>
      <c r="D1404" t="s">
        <v>3398</v>
      </c>
    </row>
    <row r="1405" spans="1:4">
      <c r="A1405" t="s">
        <v>527</v>
      </c>
      <c r="B1405">
        <v>44</v>
      </c>
      <c r="C1405" t="s">
        <v>3399</v>
      </c>
      <c r="D1405" t="s">
        <v>3399</v>
      </c>
    </row>
    <row r="1406" spans="1:4">
      <c r="A1406" t="s">
        <v>527</v>
      </c>
      <c r="B1406">
        <v>45</v>
      </c>
      <c r="C1406" t="s">
        <v>3400</v>
      </c>
      <c r="D1406" t="s">
        <v>3400</v>
      </c>
    </row>
    <row r="1407" spans="1:4">
      <c r="A1407" t="s">
        <v>527</v>
      </c>
      <c r="B1407">
        <v>46</v>
      </c>
      <c r="C1407" t="s">
        <v>3397</v>
      </c>
      <c r="D1407" t="s">
        <v>3397</v>
      </c>
    </row>
    <row r="1408" spans="1:4">
      <c r="A1408" t="s">
        <v>527</v>
      </c>
      <c r="B1408">
        <v>47</v>
      </c>
      <c r="C1408" t="s">
        <v>3398</v>
      </c>
      <c r="D1408" t="s">
        <v>3398</v>
      </c>
    </row>
    <row r="1409" spans="1:4">
      <c r="A1409" t="s">
        <v>527</v>
      </c>
      <c r="B1409">
        <v>48</v>
      </c>
      <c r="C1409" t="s">
        <v>3399</v>
      </c>
      <c r="D1409" t="s">
        <v>3399</v>
      </c>
    </row>
    <row r="1410" spans="1:4">
      <c r="A1410" t="s">
        <v>527</v>
      </c>
      <c r="B1410">
        <v>49</v>
      </c>
      <c r="C1410" t="s">
        <v>1266</v>
      </c>
      <c r="D1410" t="s">
        <v>1266</v>
      </c>
    </row>
    <row r="1411" spans="1:4">
      <c r="A1411" t="s">
        <v>527</v>
      </c>
      <c r="B1411">
        <v>50</v>
      </c>
      <c r="C1411" t="s">
        <v>3401</v>
      </c>
      <c r="D1411" t="s">
        <v>3401</v>
      </c>
    </row>
    <row r="1412" spans="1:4">
      <c r="A1412" t="s">
        <v>527</v>
      </c>
      <c r="B1412">
        <v>51</v>
      </c>
      <c r="C1412" t="s">
        <v>3402</v>
      </c>
      <c r="D1412" t="s">
        <v>3402</v>
      </c>
    </row>
    <row r="1413" spans="1:4">
      <c r="A1413" t="s">
        <v>527</v>
      </c>
      <c r="B1413">
        <v>52</v>
      </c>
      <c r="C1413" t="s">
        <v>3403</v>
      </c>
      <c r="D1413" t="s">
        <v>3403</v>
      </c>
    </row>
    <row r="1414" spans="1:4">
      <c r="A1414" t="s">
        <v>527</v>
      </c>
      <c r="B1414">
        <v>53</v>
      </c>
      <c r="C1414" t="s">
        <v>3404</v>
      </c>
      <c r="D1414" t="s">
        <v>3404</v>
      </c>
    </row>
    <row r="1415" spans="1:4">
      <c r="A1415" t="s">
        <v>527</v>
      </c>
      <c r="B1415">
        <v>54</v>
      </c>
      <c r="C1415" t="s">
        <v>957</v>
      </c>
      <c r="D1415" t="s">
        <v>957</v>
      </c>
    </row>
    <row r="1416" spans="1:4">
      <c r="A1416" t="s">
        <v>527</v>
      </c>
      <c r="B1416">
        <v>55</v>
      </c>
      <c r="C1416" t="s">
        <v>3405</v>
      </c>
      <c r="D1416" t="s">
        <v>3405</v>
      </c>
    </row>
    <row r="1417" spans="1:4">
      <c r="A1417" t="s">
        <v>527</v>
      </c>
      <c r="B1417">
        <v>56</v>
      </c>
      <c r="C1417" t="s">
        <v>3406</v>
      </c>
      <c r="D1417" t="s">
        <v>3406</v>
      </c>
    </row>
    <row r="1418" spans="1:4">
      <c r="A1418" t="s">
        <v>527</v>
      </c>
      <c r="B1418">
        <v>57</v>
      </c>
      <c r="C1418" t="s">
        <v>3407</v>
      </c>
      <c r="D1418" t="s">
        <v>3407</v>
      </c>
    </row>
    <row r="1419" spans="1:4">
      <c r="A1419" t="s">
        <v>527</v>
      </c>
      <c r="B1419">
        <v>58</v>
      </c>
      <c r="C1419" t="s">
        <v>3408</v>
      </c>
      <c r="D1419" t="s">
        <v>3408</v>
      </c>
    </row>
    <row r="1420" spans="1:4">
      <c r="A1420" t="s">
        <v>527</v>
      </c>
      <c r="B1420">
        <v>59</v>
      </c>
      <c r="C1420" t="s">
        <v>3409</v>
      </c>
      <c r="D1420" t="s">
        <v>3409</v>
      </c>
    </row>
    <row r="1421" spans="1:4">
      <c r="A1421" t="s">
        <v>527</v>
      </c>
      <c r="B1421">
        <v>60</v>
      </c>
      <c r="C1421" t="s">
        <v>3410</v>
      </c>
      <c r="D1421" t="s">
        <v>3410</v>
      </c>
    </row>
    <row r="1422" spans="1:4">
      <c r="A1422" t="s">
        <v>527</v>
      </c>
      <c r="B1422">
        <v>61</v>
      </c>
      <c r="C1422" t="s">
        <v>1758</v>
      </c>
      <c r="D1422" t="s">
        <v>1758</v>
      </c>
    </row>
    <row r="1423" spans="1:4">
      <c r="A1423" t="s">
        <v>527</v>
      </c>
      <c r="B1423">
        <v>62</v>
      </c>
      <c r="C1423" t="s">
        <v>3411</v>
      </c>
      <c r="D1423" t="s">
        <v>3411</v>
      </c>
    </row>
    <row r="1424" spans="1:4">
      <c r="A1424" t="s">
        <v>527</v>
      </c>
      <c r="B1424">
        <v>63</v>
      </c>
      <c r="C1424" t="s">
        <v>3412</v>
      </c>
      <c r="D1424" t="s">
        <v>3412</v>
      </c>
    </row>
    <row r="1425" spans="1:4">
      <c r="A1425" t="s">
        <v>527</v>
      </c>
      <c r="B1425">
        <v>64</v>
      </c>
      <c r="C1425" t="s">
        <v>1150</v>
      </c>
      <c r="D1425" t="s">
        <v>1150</v>
      </c>
    </row>
    <row r="1426" spans="1:4">
      <c r="A1426" t="s">
        <v>527</v>
      </c>
      <c r="B1426">
        <v>65</v>
      </c>
      <c r="C1426" t="s">
        <v>3413</v>
      </c>
      <c r="D1426" t="s">
        <v>3413</v>
      </c>
    </row>
    <row r="1427" spans="1:4">
      <c r="A1427" t="s">
        <v>527</v>
      </c>
      <c r="B1427">
        <v>66</v>
      </c>
      <c r="C1427" t="s">
        <v>3414</v>
      </c>
      <c r="D1427" t="s">
        <v>3414</v>
      </c>
    </row>
    <row r="1428" spans="1:4">
      <c r="A1428" t="s">
        <v>527</v>
      </c>
      <c r="B1428">
        <v>67</v>
      </c>
      <c r="C1428" t="s">
        <v>3415</v>
      </c>
      <c r="D1428" t="s">
        <v>3415</v>
      </c>
    </row>
    <row r="1429" spans="1:4">
      <c r="A1429" t="s">
        <v>527</v>
      </c>
      <c r="B1429">
        <v>68</v>
      </c>
      <c r="C1429" t="s">
        <v>3416</v>
      </c>
      <c r="D1429" t="s">
        <v>3416</v>
      </c>
    </row>
    <row r="1430" spans="1:4">
      <c r="A1430" t="s">
        <v>527</v>
      </c>
      <c r="B1430">
        <v>69</v>
      </c>
      <c r="C1430" t="s">
        <v>3417</v>
      </c>
      <c r="D1430" t="s">
        <v>3417</v>
      </c>
    </row>
    <row r="1431" spans="1:4">
      <c r="A1431" t="s">
        <v>527</v>
      </c>
      <c r="B1431">
        <v>70</v>
      </c>
      <c r="C1431" t="s">
        <v>3418</v>
      </c>
      <c r="D1431" t="s">
        <v>3418</v>
      </c>
    </row>
    <row r="1432" spans="1:4">
      <c r="A1432" t="s">
        <v>527</v>
      </c>
      <c r="B1432">
        <v>71</v>
      </c>
      <c r="C1432" t="s">
        <v>3419</v>
      </c>
      <c r="D1432" t="s">
        <v>3419</v>
      </c>
    </row>
    <row r="1433" spans="1:4">
      <c r="A1433" t="s">
        <v>527</v>
      </c>
      <c r="B1433">
        <v>72</v>
      </c>
      <c r="C1433" t="s">
        <v>3420</v>
      </c>
      <c r="D1433" t="s">
        <v>3420</v>
      </c>
    </row>
    <row r="1434" spans="1:4">
      <c r="A1434" t="s">
        <v>527</v>
      </c>
      <c r="B1434">
        <v>73</v>
      </c>
      <c r="C1434" t="s">
        <v>3421</v>
      </c>
      <c r="D1434" t="s">
        <v>3421</v>
      </c>
    </row>
    <row r="1435" spans="1:4">
      <c r="A1435" t="s">
        <v>527</v>
      </c>
      <c r="B1435">
        <v>74</v>
      </c>
      <c r="C1435" t="s">
        <v>3422</v>
      </c>
      <c r="D1435" t="s">
        <v>3422</v>
      </c>
    </row>
    <row r="1436" spans="1:4">
      <c r="A1436" t="s">
        <v>527</v>
      </c>
      <c r="B1436">
        <v>75</v>
      </c>
      <c r="C1436" t="s">
        <v>1292</v>
      </c>
      <c r="D1436" t="s">
        <v>1292</v>
      </c>
    </row>
    <row r="1437" spans="1:4">
      <c r="A1437" t="s">
        <v>527</v>
      </c>
      <c r="B1437">
        <v>76</v>
      </c>
      <c r="C1437" t="s">
        <v>3423</v>
      </c>
      <c r="D1437" t="s">
        <v>3423</v>
      </c>
    </row>
    <row r="1438" spans="1:4">
      <c r="A1438" t="s">
        <v>527</v>
      </c>
      <c r="B1438">
        <v>77</v>
      </c>
      <c r="C1438" t="s">
        <v>3424</v>
      </c>
      <c r="D1438" t="s">
        <v>3424</v>
      </c>
    </row>
    <row r="1439" spans="1:4">
      <c r="A1439" t="s">
        <v>527</v>
      </c>
      <c r="B1439">
        <v>78</v>
      </c>
      <c r="C1439" t="s">
        <v>3425</v>
      </c>
      <c r="D1439" t="s">
        <v>3425</v>
      </c>
    </row>
    <row r="1440" spans="1:4">
      <c r="A1440" t="s">
        <v>527</v>
      </c>
      <c r="B1440">
        <v>79</v>
      </c>
      <c r="C1440" t="s">
        <v>3426</v>
      </c>
      <c r="D1440" t="s">
        <v>3426</v>
      </c>
    </row>
    <row r="1441" spans="1:4">
      <c r="A1441" t="s">
        <v>527</v>
      </c>
      <c r="B1441">
        <v>80</v>
      </c>
      <c r="C1441" t="s">
        <v>3427</v>
      </c>
      <c r="D1441" t="s">
        <v>3427</v>
      </c>
    </row>
    <row r="1442" spans="1:4">
      <c r="A1442" t="s">
        <v>527</v>
      </c>
      <c r="B1442">
        <v>81</v>
      </c>
      <c r="C1442" t="s">
        <v>3428</v>
      </c>
      <c r="D1442" t="s">
        <v>3428</v>
      </c>
    </row>
    <row r="1443" spans="1:4">
      <c r="A1443" t="s">
        <v>527</v>
      </c>
      <c r="B1443">
        <v>82</v>
      </c>
      <c r="C1443" t="s">
        <v>3429</v>
      </c>
      <c r="D1443" t="s">
        <v>3429</v>
      </c>
    </row>
    <row r="1444" spans="1:4">
      <c r="A1444" t="s">
        <v>527</v>
      </c>
      <c r="B1444">
        <v>83</v>
      </c>
      <c r="C1444" t="s">
        <v>1574</v>
      </c>
      <c r="D1444" t="s">
        <v>1574</v>
      </c>
    </row>
    <row r="1445" spans="1:4">
      <c r="A1445" t="s">
        <v>527</v>
      </c>
      <c r="B1445">
        <v>84</v>
      </c>
      <c r="C1445" t="s">
        <v>3430</v>
      </c>
      <c r="D1445" t="s">
        <v>3430</v>
      </c>
    </row>
    <row r="1446" spans="1:4">
      <c r="A1446" t="s">
        <v>527</v>
      </c>
      <c r="B1446">
        <v>85</v>
      </c>
      <c r="C1446" t="s">
        <v>3431</v>
      </c>
      <c r="D1446" t="s">
        <v>3431</v>
      </c>
    </row>
    <row r="1447" spans="1:4">
      <c r="A1447" t="s">
        <v>527</v>
      </c>
      <c r="B1447">
        <v>86</v>
      </c>
      <c r="C1447" t="s">
        <v>3432</v>
      </c>
      <c r="D1447" t="s">
        <v>3432</v>
      </c>
    </row>
    <row r="1448" spans="1:4">
      <c r="A1448" t="s">
        <v>527</v>
      </c>
      <c r="B1448">
        <v>87</v>
      </c>
      <c r="C1448" t="s">
        <v>3433</v>
      </c>
      <c r="D1448" t="s">
        <v>3433</v>
      </c>
    </row>
    <row r="1449" spans="1:4">
      <c r="A1449" t="s">
        <v>527</v>
      </c>
      <c r="B1449">
        <v>88</v>
      </c>
      <c r="C1449" t="s">
        <v>3434</v>
      </c>
      <c r="D1449" t="s">
        <v>3434</v>
      </c>
    </row>
    <row r="1450" spans="1:4">
      <c r="A1450" t="s">
        <v>527</v>
      </c>
      <c r="B1450">
        <v>89</v>
      </c>
      <c r="C1450" t="s">
        <v>3435</v>
      </c>
      <c r="D1450" t="s">
        <v>3435</v>
      </c>
    </row>
    <row r="1451" spans="1:4">
      <c r="A1451" t="s">
        <v>527</v>
      </c>
      <c r="B1451">
        <v>90</v>
      </c>
      <c r="C1451" t="s">
        <v>3436</v>
      </c>
      <c r="D1451" t="s">
        <v>3436</v>
      </c>
    </row>
    <row r="1452" spans="1:4">
      <c r="A1452" t="s">
        <v>527</v>
      </c>
      <c r="B1452">
        <v>91</v>
      </c>
      <c r="C1452" t="s">
        <v>3437</v>
      </c>
      <c r="D1452" t="s">
        <v>3437</v>
      </c>
    </row>
    <row r="1453" spans="1:4">
      <c r="A1453" t="s">
        <v>527</v>
      </c>
      <c r="B1453">
        <v>92</v>
      </c>
      <c r="C1453" t="s">
        <v>3438</v>
      </c>
      <c r="D1453" t="s">
        <v>3438</v>
      </c>
    </row>
    <row r="1454" spans="1:4">
      <c r="A1454" t="s">
        <v>527</v>
      </c>
      <c r="B1454">
        <v>93</v>
      </c>
      <c r="C1454" t="s">
        <v>3439</v>
      </c>
      <c r="D1454" t="s">
        <v>3439</v>
      </c>
    </row>
    <row r="1455" spans="1:4">
      <c r="A1455" t="s">
        <v>527</v>
      </c>
      <c r="B1455">
        <v>94</v>
      </c>
      <c r="C1455" t="s">
        <v>3440</v>
      </c>
      <c r="D1455" t="s">
        <v>3440</v>
      </c>
    </row>
    <row r="1456" spans="1:4">
      <c r="A1456" t="s">
        <v>527</v>
      </c>
      <c r="B1456">
        <v>95</v>
      </c>
      <c r="C1456" t="s">
        <v>3441</v>
      </c>
      <c r="D1456" t="s">
        <v>3441</v>
      </c>
    </row>
    <row r="1457" spans="1:4">
      <c r="A1457" t="s">
        <v>527</v>
      </c>
      <c r="B1457">
        <v>96</v>
      </c>
      <c r="C1457" t="s">
        <v>3442</v>
      </c>
      <c r="D1457" t="s">
        <v>3442</v>
      </c>
    </row>
    <row r="1458" spans="1:4">
      <c r="A1458" t="s">
        <v>527</v>
      </c>
      <c r="B1458">
        <v>97</v>
      </c>
      <c r="C1458" t="s">
        <v>3443</v>
      </c>
      <c r="D1458" t="s">
        <v>3443</v>
      </c>
    </row>
    <row r="1459" spans="1:4">
      <c r="A1459" t="s">
        <v>527</v>
      </c>
      <c r="B1459">
        <v>98</v>
      </c>
      <c r="C1459" t="s">
        <v>3444</v>
      </c>
      <c r="D1459" t="s">
        <v>3444</v>
      </c>
    </row>
    <row r="1460" spans="1:4">
      <c r="A1460" t="s">
        <v>527</v>
      </c>
      <c r="B1460">
        <v>99</v>
      </c>
      <c r="C1460" t="s">
        <v>3445</v>
      </c>
      <c r="D1460" t="s">
        <v>3445</v>
      </c>
    </row>
    <row r="1461" spans="1:4">
      <c r="A1461" t="s">
        <v>527</v>
      </c>
      <c r="B1461">
        <v>100</v>
      </c>
      <c r="C1461" t="s">
        <v>3446</v>
      </c>
      <c r="D1461" t="s">
        <v>3446</v>
      </c>
    </row>
    <row r="1462" spans="1:4">
      <c r="A1462" t="s">
        <v>527</v>
      </c>
      <c r="B1462">
        <v>101</v>
      </c>
      <c r="C1462" t="s">
        <v>3447</v>
      </c>
      <c r="D1462" t="s">
        <v>3447</v>
      </c>
    </row>
    <row r="1463" spans="1:4">
      <c r="A1463" t="s">
        <v>527</v>
      </c>
      <c r="B1463">
        <v>102</v>
      </c>
      <c r="C1463" t="s">
        <v>3448</v>
      </c>
      <c r="D1463" t="s">
        <v>3448</v>
      </c>
    </row>
    <row r="1464" spans="1:4">
      <c r="A1464" t="s">
        <v>527</v>
      </c>
      <c r="B1464">
        <v>103</v>
      </c>
      <c r="C1464" t="s">
        <v>3449</v>
      </c>
      <c r="D1464" t="s">
        <v>3449</v>
      </c>
    </row>
    <row r="1465" spans="1:4">
      <c r="A1465" t="s">
        <v>527</v>
      </c>
      <c r="B1465">
        <v>104</v>
      </c>
      <c r="C1465" t="s">
        <v>3450</v>
      </c>
      <c r="D1465" t="s">
        <v>3450</v>
      </c>
    </row>
    <row r="1466" spans="1:4">
      <c r="A1466" t="s">
        <v>527</v>
      </c>
      <c r="B1466">
        <v>105</v>
      </c>
      <c r="C1466" t="s">
        <v>3451</v>
      </c>
      <c r="D1466" t="s">
        <v>3451</v>
      </c>
    </row>
    <row r="1467" spans="1:4">
      <c r="A1467" t="s">
        <v>527</v>
      </c>
      <c r="B1467">
        <v>-888</v>
      </c>
      <c r="C1467" t="s">
        <v>902</v>
      </c>
      <c r="D1467" t="s">
        <v>1818</v>
      </c>
    </row>
    <row r="1468" spans="1:4">
      <c r="A1468" t="s">
        <v>527</v>
      </c>
      <c r="B1468">
        <v>-999</v>
      </c>
      <c r="C1468" t="s">
        <v>3102</v>
      </c>
      <c r="D1468" t="s">
        <v>3376</v>
      </c>
    </row>
    <row r="1469" spans="1:4">
      <c r="A1469" t="s">
        <v>651</v>
      </c>
      <c r="B1469">
        <v>1</v>
      </c>
      <c r="C1469" t="s">
        <v>865</v>
      </c>
      <c r="D1469" t="s">
        <v>865</v>
      </c>
    </row>
    <row r="1470" spans="1:4">
      <c r="A1470" t="s">
        <v>651</v>
      </c>
      <c r="B1470">
        <v>2</v>
      </c>
      <c r="C1470" t="s">
        <v>907</v>
      </c>
      <c r="D1470" t="s">
        <v>907</v>
      </c>
    </row>
    <row r="1471" spans="1:4">
      <c r="A1471" t="s">
        <v>651</v>
      </c>
      <c r="B1471">
        <v>3</v>
      </c>
      <c r="C1471" t="s">
        <v>1011</v>
      </c>
      <c r="D1471" t="s">
        <v>1011</v>
      </c>
    </row>
    <row r="1472" spans="1:4">
      <c r="A1472" t="s">
        <v>651</v>
      </c>
      <c r="B1472">
        <v>4</v>
      </c>
      <c r="C1472" t="s">
        <v>928</v>
      </c>
      <c r="D1472" t="s">
        <v>928</v>
      </c>
    </row>
    <row r="1473" spans="1:4">
      <c r="A1473" t="s">
        <v>651</v>
      </c>
      <c r="B1473">
        <v>5</v>
      </c>
      <c r="C1473" t="s">
        <v>849</v>
      </c>
      <c r="D1473" t="s">
        <v>849</v>
      </c>
    </row>
    <row r="1474" spans="1:4">
      <c r="A1474" t="s">
        <v>651</v>
      </c>
      <c r="B1474">
        <v>6</v>
      </c>
      <c r="C1474" t="s">
        <v>908</v>
      </c>
      <c r="D1474" t="s">
        <v>908</v>
      </c>
    </row>
    <row r="1475" spans="1:4">
      <c r="A1475" t="s">
        <v>651</v>
      </c>
      <c r="B1475">
        <v>7</v>
      </c>
      <c r="C1475" t="s">
        <v>834</v>
      </c>
      <c r="D1475" t="s">
        <v>834</v>
      </c>
    </row>
    <row r="1476" spans="1:4">
      <c r="A1476" t="s">
        <v>651</v>
      </c>
      <c r="B1476">
        <v>8</v>
      </c>
      <c r="C1476" t="s">
        <v>891</v>
      </c>
      <c r="D1476" t="s">
        <v>891</v>
      </c>
    </row>
    <row r="1477" spans="1:4">
      <c r="A1477" t="s">
        <v>651</v>
      </c>
      <c r="B1477">
        <v>9</v>
      </c>
      <c r="C1477" t="s">
        <v>846</v>
      </c>
      <c r="D1477" t="s">
        <v>846</v>
      </c>
    </row>
    <row r="1478" spans="1:4">
      <c r="A1478" t="s">
        <v>651</v>
      </c>
      <c r="B1478">
        <v>10</v>
      </c>
      <c r="C1478" t="s">
        <v>956</v>
      </c>
      <c r="D1478" t="s">
        <v>956</v>
      </c>
    </row>
    <row r="1479" spans="1:4">
      <c r="A1479" t="s">
        <v>651</v>
      </c>
      <c r="B1479">
        <v>11</v>
      </c>
      <c r="C1479" t="s">
        <v>897</v>
      </c>
      <c r="D1479" t="s">
        <v>897</v>
      </c>
    </row>
    <row r="1480" spans="1:4">
      <c r="A1480" t="s">
        <v>651</v>
      </c>
      <c r="B1480">
        <v>12</v>
      </c>
      <c r="C1480" t="s">
        <v>999</v>
      </c>
      <c r="D1480" t="s">
        <v>999</v>
      </c>
    </row>
    <row r="1481" spans="1:4">
      <c r="A1481" t="s">
        <v>651</v>
      </c>
      <c r="B1481">
        <v>13</v>
      </c>
      <c r="C1481" t="s">
        <v>949</v>
      </c>
      <c r="D1481" t="s">
        <v>949</v>
      </c>
    </row>
    <row r="1482" spans="1:4">
      <c r="A1482" t="s">
        <v>651</v>
      </c>
      <c r="B1482">
        <v>14</v>
      </c>
      <c r="C1482" t="s">
        <v>1088</v>
      </c>
      <c r="D1482" t="s">
        <v>1088</v>
      </c>
    </row>
    <row r="1483" spans="1:4">
      <c r="A1483" t="s">
        <v>651</v>
      </c>
      <c r="B1483">
        <v>15</v>
      </c>
      <c r="C1483" t="s">
        <v>973</v>
      </c>
      <c r="D1483" t="s">
        <v>973</v>
      </c>
    </row>
    <row r="1484" spans="1:4">
      <c r="A1484" t="s">
        <v>651</v>
      </c>
      <c r="B1484">
        <v>16</v>
      </c>
      <c r="C1484" t="s">
        <v>3113</v>
      </c>
      <c r="D1484" t="s">
        <v>3113</v>
      </c>
    </row>
    <row r="1485" spans="1:4">
      <c r="A1485" t="s">
        <v>651</v>
      </c>
      <c r="B1485">
        <v>17</v>
      </c>
      <c r="C1485" t="s">
        <v>1227</v>
      </c>
      <c r="D1485" t="s">
        <v>1227</v>
      </c>
    </row>
    <row r="1486" spans="1:4">
      <c r="A1486" t="s">
        <v>651</v>
      </c>
      <c r="B1486">
        <v>18</v>
      </c>
      <c r="C1486" t="s">
        <v>1060</v>
      </c>
      <c r="D1486" t="s">
        <v>1060</v>
      </c>
    </row>
    <row r="1487" spans="1:4">
      <c r="A1487" t="s">
        <v>651</v>
      </c>
      <c r="B1487">
        <v>19</v>
      </c>
      <c r="C1487" t="s">
        <v>3114</v>
      </c>
      <c r="D1487" t="s">
        <v>3114</v>
      </c>
    </row>
    <row r="1488" spans="1:4">
      <c r="A1488" t="s">
        <v>651</v>
      </c>
      <c r="B1488">
        <v>20</v>
      </c>
      <c r="C1488" t="s">
        <v>937</v>
      </c>
      <c r="D1488" t="s">
        <v>937</v>
      </c>
    </row>
    <row r="1489" spans="1:4">
      <c r="A1489" t="s">
        <v>651</v>
      </c>
      <c r="B1489">
        <v>21</v>
      </c>
      <c r="C1489" t="s">
        <v>1285</v>
      </c>
      <c r="D1489" t="s">
        <v>1285</v>
      </c>
    </row>
    <row r="1490" spans="1:4">
      <c r="A1490" t="s">
        <v>651</v>
      </c>
      <c r="B1490">
        <v>22</v>
      </c>
      <c r="C1490" t="s">
        <v>1142</v>
      </c>
      <c r="D1490" t="s">
        <v>1142</v>
      </c>
    </row>
    <row r="1491" spans="1:4">
      <c r="A1491" t="s">
        <v>651</v>
      </c>
      <c r="B1491">
        <v>23</v>
      </c>
      <c r="C1491" t="s">
        <v>3115</v>
      </c>
      <c r="D1491" t="s">
        <v>3115</v>
      </c>
    </row>
    <row r="1492" spans="1:4">
      <c r="A1492" t="s">
        <v>651</v>
      </c>
      <c r="B1492">
        <v>24</v>
      </c>
      <c r="C1492" t="s">
        <v>1125</v>
      </c>
      <c r="D1492" t="s">
        <v>1125</v>
      </c>
    </row>
    <row r="1493" spans="1:4">
      <c r="A1493" t="s">
        <v>651</v>
      </c>
      <c r="B1493">
        <v>25</v>
      </c>
      <c r="C1493" t="s">
        <v>3116</v>
      </c>
      <c r="D1493" t="s">
        <v>3116</v>
      </c>
    </row>
    <row r="1494" spans="1:4">
      <c r="A1494" t="s">
        <v>651</v>
      </c>
      <c r="B1494">
        <v>26</v>
      </c>
      <c r="C1494" t="s">
        <v>3117</v>
      </c>
      <c r="D1494" t="s">
        <v>3117</v>
      </c>
    </row>
    <row r="1495" spans="1:4">
      <c r="A1495" t="s">
        <v>651</v>
      </c>
      <c r="B1495">
        <v>27</v>
      </c>
      <c r="C1495" t="s">
        <v>3118</v>
      </c>
      <c r="D1495" t="s">
        <v>3118</v>
      </c>
    </row>
    <row r="1496" spans="1:4">
      <c r="A1496" t="s">
        <v>651</v>
      </c>
      <c r="B1496">
        <v>28</v>
      </c>
      <c r="C1496" t="s">
        <v>3119</v>
      </c>
      <c r="D1496" t="s">
        <v>3119</v>
      </c>
    </row>
    <row r="1497" spans="1:4">
      <c r="A1497" t="s">
        <v>651</v>
      </c>
      <c r="B1497">
        <v>29</v>
      </c>
      <c r="C1497" t="s">
        <v>1583</v>
      </c>
      <c r="D1497" t="s">
        <v>1583</v>
      </c>
    </row>
    <row r="1498" spans="1:4">
      <c r="A1498" t="s">
        <v>651</v>
      </c>
      <c r="B1498">
        <v>30</v>
      </c>
      <c r="C1498" t="s">
        <v>958</v>
      </c>
      <c r="D1498" t="s">
        <v>958</v>
      </c>
    </row>
    <row r="1499" spans="1:4">
      <c r="A1499" t="s">
        <v>651</v>
      </c>
      <c r="B1499">
        <v>31</v>
      </c>
      <c r="C1499" t="s">
        <v>1073</v>
      </c>
      <c r="D1499" t="s">
        <v>1073</v>
      </c>
    </row>
    <row r="1500" spans="1:4">
      <c r="A1500" t="s">
        <v>651</v>
      </c>
      <c r="B1500">
        <v>32</v>
      </c>
      <c r="C1500" t="s">
        <v>3120</v>
      </c>
      <c r="D1500" t="s">
        <v>3120</v>
      </c>
    </row>
    <row r="1501" spans="1:4">
      <c r="A1501" t="s">
        <v>651</v>
      </c>
      <c r="B1501">
        <v>33</v>
      </c>
      <c r="C1501" t="s">
        <v>3121</v>
      </c>
      <c r="D1501" t="s">
        <v>3121</v>
      </c>
    </row>
    <row r="1502" spans="1:4">
      <c r="A1502" t="s">
        <v>651</v>
      </c>
      <c r="B1502">
        <v>34</v>
      </c>
      <c r="C1502" t="s">
        <v>3122</v>
      </c>
      <c r="D1502" t="s">
        <v>3122</v>
      </c>
    </row>
    <row r="1503" spans="1:4">
      <c r="A1503" t="s">
        <v>651</v>
      </c>
      <c r="B1503">
        <v>35</v>
      </c>
      <c r="C1503" t="s">
        <v>1635</v>
      </c>
      <c r="D1503" t="s">
        <v>1635</v>
      </c>
    </row>
    <row r="1504" spans="1:4">
      <c r="A1504" t="s">
        <v>651</v>
      </c>
      <c r="B1504">
        <v>36</v>
      </c>
      <c r="C1504" t="s">
        <v>3123</v>
      </c>
      <c r="D1504" t="s">
        <v>3123</v>
      </c>
    </row>
    <row r="1505" spans="1:4">
      <c r="A1505" t="s">
        <v>651</v>
      </c>
      <c r="B1505">
        <v>37</v>
      </c>
      <c r="C1505" t="s">
        <v>1379</v>
      </c>
      <c r="D1505" t="s">
        <v>1379</v>
      </c>
    </row>
    <row r="1506" spans="1:4">
      <c r="A1506" t="s">
        <v>651</v>
      </c>
      <c r="B1506">
        <v>38</v>
      </c>
      <c r="C1506" t="s">
        <v>3124</v>
      </c>
      <c r="D1506" t="s">
        <v>3124</v>
      </c>
    </row>
    <row r="1507" spans="1:4">
      <c r="A1507" t="s">
        <v>651</v>
      </c>
      <c r="B1507">
        <v>39</v>
      </c>
      <c r="C1507" t="s">
        <v>3125</v>
      </c>
      <c r="D1507" t="s">
        <v>3125</v>
      </c>
    </row>
    <row r="1508" spans="1:4">
      <c r="A1508" t="s">
        <v>651</v>
      </c>
      <c r="B1508">
        <v>40</v>
      </c>
      <c r="C1508" t="s">
        <v>1059</v>
      </c>
      <c r="D1508" t="s">
        <v>1059</v>
      </c>
    </row>
    <row r="1509" spans="1:4">
      <c r="A1509" t="s">
        <v>651</v>
      </c>
      <c r="B1509">
        <v>41</v>
      </c>
      <c r="C1509" t="s">
        <v>1021</v>
      </c>
      <c r="D1509" t="s">
        <v>1021</v>
      </c>
    </row>
    <row r="1510" spans="1:4">
      <c r="A1510" t="s">
        <v>651</v>
      </c>
      <c r="B1510">
        <v>42</v>
      </c>
      <c r="C1510" t="s">
        <v>3452</v>
      </c>
      <c r="D1510" t="s">
        <v>3452</v>
      </c>
    </row>
    <row r="1511" spans="1:4">
      <c r="A1511" t="s">
        <v>651</v>
      </c>
      <c r="B1511">
        <v>-888</v>
      </c>
      <c r="C1511" t="s">
        <v>902</v>
      </c>
      <c r="D1511" t="s">
        <v>1818</v>
      </c>
    </row>
    <row r="1512" spans="1:4">
      <c r="A1512" t="s">
        <v>651</v>
      </c>
      <c r="B1512">
        <v>-999</v>
      </c>
      <c r="C1512" t="s">
        <v>3102</v>
      </c>
      <c r="D1512" t="s">
        <v>3376</v>
      </c>
    </row>
    <row r="1513" spans="1:4" s="28" customFormat="1">
      <c r="A1513" t="s">
        <v>2475</v>
      </c>
      <c r="B1513">
        <v>1</v>
      </c>
      <c r="C1513" t="s">
        <v>3453</v>
      </c>
      <c r="D1513" t="s">
        <v>3454</v>
      </c>
    </row>
    <row r="1514" spans="1:4">
      <c r="A1514" t="s">
        <v>2475</v>
      </c>
      <c r="B1514">
        <v>2</v>
      </c>
      <c r="C1514" t="s">
        <v>3455</v>
      </c>
      <c r="D1514" t="s">
        <v>3377</v>
      </c>
    </row>
    <row r="1515" spans="1:4">
      <c r="A1515" t="s">
        <v>2475</v>
      </c>
      <c r="B1515">
        <v>-888</v>
      </c>
      <c r="C1515" t="s">
        <v>902</v>
      </c>
      <c r="D1515" t="s">
        <v>1818</v>
      </c>
    </row>
    <row r="1516" spans="1:4">
      <c r="A1516" t="s">
        <v>2475</v>
      </c>
      <c r="B1516">
        <v>-999</v>
      </c>
      <c r="C1516" t="s">
        <v>3102</v>
      </c>
      <c r="D1516" t="s">
        <v>3376</v>
      </c>
    </row>
    <row r="1517" spans="1:4" s="28" customFormat="1">
      <c r="A1517"/>
      <c r="B1517"/>
      <c r="C1517"/>
      <c r="D1517"/>
    </row>
  </sheetData>
  <pageMargins left="0.511811024" right="0.511811024" top="0.78740157499999996" bottom="0.78740157499999996" header="0.31496062000000002" footer="0.31496062000000002"/>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
  <cp:revision/>
  <dcterms:created xsi:type="dcterms:W3CDTF">2022-10-19T15:20:24Z</dcterms:created>
  <dcterms:modified xsi:type="dcterms:W3CDTF">2022-10-20T11:52:14Z</dcterms:modified>
  <cp:category/>
  <cp:contentStatus/>
</cp:coreProperties>
</file>